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theme/theme1.xml" ContentType="application/vnd.openxmlformats-officedocument.theme+xml"/>
  <Override PartName="/xl/worksheets/sheet1.xml" ContentType="application/vnd.openxmlformats-officedocument.spreadsheetml.worksheet+xml"/>
  <Override PartName="/xl/worksheets/sheet37.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8.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21.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comments3.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comments4.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comments2.xml" ContentType="application/vnd.openxmlformats-officedocument.spreadsheetml.comment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55" yWindow="150" windowWidth="20955" windowHeight="9840" tabRatio="884" firstSheet="7" activeTab="19"/>
  </bookViews>
  <sheets>
    <sheet name="JAP-11" sheetId="43" r:id="rId1"/>
    <sheet name="JAP-15" sheetId="5" r:id="rId2"/>
    <sheet name="JAP-17" sheetId="54" r:id="rId3"/>
    <sheet name="JAP-19 Page 1" sheetId="6" r:id="rId4"/>
    <sheet name="JAP-19 Page 2" sheetId="59" r:id="rId5"/>
    <sheet name="JAP-19 Page 3" sheetId="44" r:id="rId6"/>
    <sheet name="JAP-23 Page 1" sheetId="8" r:id="rId7"/>
    <sheet name="JAP-23 Page 2" sheetId="16" r:id="rId8"/>
    <sheet name="JAP-23 Page 3" sheetId="19" r:id="rId9"/>
    <sheet name="JAP-23 Page 4" sheetId="63" r:id="rId10"/>
    <sheet name="JAP-23 Page 5" sheetId="45" r:id="rId11"/>
    <sheet name="JAP-23 Page 6" sheetId="20" r:id="rId12"/>
    <sheet name="JAP-23 Page 7" sheetId="21" r:id="rId13"/>
    <sheet name="JAP-23 Page 8" sheetId="22" r:id="rId14"/>
    <sheet name="JAP-23 Page 9" sheetId="64" r:id="rId15"/>
    <sheet name="JAP-23 Page 10" sheetId="46" r:id="rId16"/>
    <sheet name="JAP -23 Page 11" sheetId="23" r:id="rId17"/>
    <sheet name="JAP-23 Page 12" sheetId="24" r:id="rId18"/>
    <sheet name="Work Papers--&gt;" sheetId="36" r:id="rId19"/>
    <sheet name="Rate Impact" sheetId="67" r:id="rId20"/>
    <sheet name="Rate Impact Rev" sheetId="65" r:id="rId21"/>
    <sheet name="Residential Interest Calcs" sheetId="17" r:id="rId22"/>
    <sheet name="Non-Res Interest Calcs" sheetId="18" r:id="rId23"/>
    <sheet name="2013 ERF Margin Rate" sheetId="32" r:id="rId24"/>
    <sheet name="2013 ERF - Rate Design" sheetId="31" r:id="rId25"/>
    <sheet name="2013 ERF Revenue" sheetId="61" r:id="rId26"/>
    <sheet name="2013 ERF Vol &amp; Rev" sheetId="62" r:id="rId27"/>
    <sheet name="Forecasted BSC" sheetId="53" r:id="rId28"/>
    <sheet name="Weather Adj" sheetId="35" r:id="rId29"/>
    <sheet name="UG-130138 Customers" sheetId="33" r:id="rId30"/>
    <sheet name="Gas - Customers" sheetId="39" r:id="rId31"/>
    <sheet name="Gas - Sales by Customer Sched" sheetId="40" r:id="rId32"/>
    <sheet name="Gas - Revenue" sheetId="41" r:id="rId33"/>
    <sheet name="PGA Calc Recovery" sheetId="42" r:id="rId34"/>
    <sheet name="2011 GRC Margin Rate" sheetId="55" r:id="rId35"/>
    <sheet name="2011 GRC - Rate Design Res" sheetId="56" r:id="rId36"/>
    <sheet name="2011 GRC - Rate Design C&amp;I" sheetId="57" r:id="rId37"/>
    <sheet name="2011 GRC - Rate Design Int" sheetId="5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123Graph_D" hidden="1">#REF!</definedName>
    <definedName name="__123Graph_ECURRENT" localSheetId="23" hidden="1">[1]ConsolidatingPL!#REF!</definedName>
    <definedName name="__123Graph_ECURRENT" localSheetId="27" hidden="1">[1]ConsolidatingPL!#REF!</definedName>
    <definedName name="__123Graph_ECURRENT" localSheetId="16" hidden="1">[1]ConsolidatingPL!#REF!</definedName>
    <definedName name="__123Graph_ECURRENT" localSheetId="0" hidden="1">[1]ConsolidatingPL!#REF!</definedName>
    <definedName name="__123Graph_ECURRENT" localSheetId="4" hidden="1">[1]ConsolidatingPL!#REF!</definedName>
    <definedName name="__123Graph_ECURRENT" localSheetId="5" hidden="1">[1]ConsolidatingPL!#REF!</definedName>
    <definedName name="__123Graph_ECURRENT" localSheetId="17" hidden="1">[1]ConsolidatingPL!#REF!</definedName>
    <definedName name="__123Graph_ECURRENT" localSheetId="7" hidden="1">[1]ConsolidatingPL!#REF!</definedName>
    <definedName name="__123Graph_ECURRENT" localSheetId="8" hidden="1">[1]ConsolidatingPL!#REF!</definedName>
    <definedName name="__123Graph_ECURRENT" localSheetId="9" hidden="1">[1]ConsolidatingPL!#REF!</definedName>
    <definedName name="__123Graph_ECURRENT" localSheetId="11" hidden="1">[1]ConsolidatingPL!#REF!</definedName>
    <definedName name="__123Graph_ECURRENT" localSheetId="12" hidden="1">[1]ConsolidatingPL!#REF!</definedName>
    <definedName name="__123Graph_ECURRENT" localSheetId="13" hidden="1">[1]ConsolidatingPL!#REF!</definedName>
    <definedName name="__123Graph_ECURRENT" localSheetId="14" hidden="1">[1]ConsolidatingPL!#REF!</definedName>
    <definedName name="__123Graph_ECURRENT" localSheetId="22" hidden="1">[1]ConsolidatingPL!#REF!</definedName>
    <definedName name="__123Graph_ECURRENT" hidden="1">[1]ConsolidatingPL!#REF!</definedName>
    <definedName name="__Dec03">[2]BS!$T$7:$T$3582</definedName>
    <definedName name="__Dec04">[3]BS!$AC$7:$AC$3580</definedName>
    <definedName name="__Feb04" localSheetId="4">[4]BS!#REF!</definedName>
    <definedName name="__Feb04" localSheetId="9">[4]BS!#REF!</definedName>
    <definedName name="__Feb04" localSheetId="14">[4]BS!#REF!</definedName>
    <definedName name="__Feb04">[4]BS!#REF!</definedName>
    <definedName name="__Jan04" localSheetId="4">[4]BS!#REF!</definedName>
    <definedName name="__Jan04" localSheetId="9">[4]BS!#REF!</definedName>
    <definedName name="__Jan04" localSheetId="14">[4]BS!#REF!</definedName>
    <definedName name="__Jan04">[4]BS!#REF!</definedName>
    <definedName name="__Jul04">[3]BS!$X$7:$X$3582</definedName>
    <definedName name="__Jun04">[3]BS!$W$7:$W$3582</definedName>
    <definedName name="__Mar04" localSheetId="4">[4]BS!#REF!</definedName>
    <definedName name="__Mar04" localSheetId="9">[4]BS!#REF!</definedName>
    <definedName name="__Mar04" localSheetId="14">[4]BS!#REF!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localSheetId="2" hidden="1">{#N/A,#N/A,FALSE,"CRPT";#N/A,#N/A,FALSE,"TREND";#N/A,#N/A,FALSE,"%Curve"}</definedName>
    <definedName name="__six6" localSheetId="4" hidden="1">{#N/A,#N/A,FALSE,"CRPT";#N/A,#N/A,FALSE,"TREND";#N/A,#N/A,FALSE,"%Curve"}</definedName>
    <definedName name="__six6" localSheetId="9" hidden="1">{#N/A,#N/A,FALSE,"CRPT";#N/A,#N/A,FALSE,"TREND";#N/A,#N/A,FALSE,"%Curve"}</definedName>
    <definedName name="__six6" localSheetId="14" hidden="1">{#N/A,#N/A,FALSE,"CRPT";#N/A,#N/A,FALSE,"TREND";#N/A,#N/A,FALSE,"%Curve"}</definedName>
    <definedName name="__six6" localSheetId="19" hidden="1">{#N/A,#N/A,FALSE,"CRPT";#N/A,#N/A,FALSE,"TREND";#N/A,#N/A,FALSE,"%Curve"}</definedName>
    <definedName name="__six6" hidden="1">{#N/A,#N/A,FALSE,"CRPT";#N/A,#N/A,FALSE,"TREND";#N/A,#N/A,FALSE,"%Curve"}</definedName>
    <definedName name="__www1" localSheetId="2" hidden="1">{#N/A,#N/A,FALSE,"schA"}</definedName>
    <definedName name="__www1" localSheetId="4" hidden="1">{#N/A,#N/A,FALSE,"schA"}</definedName>
    <definedName name="__www1" localSheetId="9" hidden="1">{#N/A,#N/A,FALSE,"schA"}</definedName>
    <definedName name="__www1" localSheetId="14" hidden="1">{#N/A,#N/A,FALSE,"schA"}</definedName>
    <definedName name="__www1" localSheetId="19" hidden="1">{#N/A,#N/A,FALSE,"schA"}</definedName>
    <definedName name="__www1" hidden="1">{#N/A,#N/A,FALSE,"schA"}</definedName>
    <definedName name="_1_94_12_94" localSheetId="4">[5]DT_A_DOL93!#REF!</definedName>
    <definedName name="_1_94_12_94" localSheetId="9">[5]DT_A_DOL93!#REF!</definedName>
    <definedName name="_1_94_12_94" localSheetId="14">[5]DT_A_DOL93!#REF!</definedName>
    <definedName name="_1_94_12_94">[5]DT_A_DOL93!#REF!</definedName>
    <definedName name="_1_95_12_95" localSheetId="4">[5]DT_A_DOL93!#REF!</definedName>
    <definedName name="_1_95_12_95" localSheetId="9">[5]DT_A_DOL93!#REF!</definedName>
    <definedName name="_1_95_12_95" localSheetId="14">[5]DT_A_DOL93!#REF!</definedName>
    <definedName name="_1_95_12_95">[5]DT_A_DOL93!#REF!</definedName>
    <definedName name="_1_96_12_96" localSheetId="4">[5]DT_A_DOL93!#REF!</definedName>
    <definedName name="_1_96_12_96" localSheetId="9">[5]DT_A_DOL93!#REF!</definedName>
    <definedName name="_1_96_12_96" localSheetId="14">[5]DT_A_DOL93!#REF!</definedName>
    <definedName name="_1_96_12_96">[5]DT_A_DOL93!#REF!</definedName>
    <definedName name="_1_97_12_97" localSheetId="4">[5]DT_A_DOL93!#REF!</definedName>
    <definedName name="_1_97_12_97" localSheetId="9">[5]DT_A_DOL93!#REF!</definedName>
    <definedName name="_1_97_12_97" localSheetId="14">[5]DT_A_DOL93!#REF!</definedName>
    <definedName name="_1_97_12_97">[5]DT_A_DOL93!#REF!</definedName>
    <definedName name="_1_98_12_98" localSheetId="4">[5]DT_A_DOL93!#REF!</definedName>
    <definedName name="_1_98_12_98" localSheetId="9">[5]DT_A_DOL93!#REF!</definedName>
    <definedName name="_1_98_12_98" localSheetId="14">[5]DT_A_DOL93!#REF!</definedName>
    <definedName name="_1_98_12_98">[5]DT_A_DOL93!#REF!</definedName>
    <definedName name="_Apr04">[3]BS!$U$7:$U$3582</definedName>
    <definedName name="_Apr05" localSheetId="4">[6]BS!#REF!</definedName>
    <definedName name="_Apr05" localSheetId="9">[6]BS!#REF!</definedName>
    <definedName name="_Apr05" localSheetId="14">[6]BS!#REF!</definedName>
    <definedName name="_Apr05">[6]BS!#REF!</definedName>
    <definedName name="_Aug04">[3]BS!$Y$7:$Y$3582</definedName>
    <definedName name="_Aug05" localSheetId="4">[6]BS!#REF!</definedName>
    <definedName name="_Aug05" localSheetId="9">[6]BS!#REF!</definedName>
    <definedName name="_Aug05" localSheetId="14">[6]BS!#REF!</definedName>
    <definedName name="_Aug05">[6]BS!#REF!</definedName>
    <definedName name="_Dec03">[2]BS!$T$7:$T$3582</definedName>
    <definedName name="_Dec04">[3]BS!$AC$7:$AC$3580</definedName>
    <definedName name="_End" localSheetId="4">[6]BS!#REF!</definedName>
    <definedName name="_End" localSheetId="9">[6]BS!#REF!</definedName>
    <definedName name="_End" localSheetId="14">[6]BS!#REF!</definedName>
    <definedName name="_End">[6]BS!#REF!</definedName>
    <definedName name="_Feb04">[3]BS!$S$7:$S$3582</definedName>
    <definedName name="_Feb05" localSheetId="4">[6]BS!#REF!</definedName>
    <definedName name="_Feb05" localSheetId="9">[6]BS!#REF!</definedName>
    <definedName name="_Feb05" localSheetId="14">[6]BS!#REF!</definedName>
    <definedName name="_Feb05">[6]BS!#REF!</definedName>
    <definedName name="_Fill" localSheetId="4">[7]model!#REF!</definedName>
    <definedName name="_Fill" localSheetId="9">[7]model!#REF!</definedName>
    <definedName name="_Fill" localSheetId="14">[7]model!#REF!</definedName>
    <definedName name="_Fill">[7]model!#REF!</definedName>
    <definedName name="_Jan04">[3]BS!$R$7:$R$3582</definedName>
    <definedName name="_Jan05" localSheetId="4">[6]BS!#REF!</definedName>
    <definedName name="_Jan05" localSheetId="9">[6]BS!#REF!</definedName>
    <definedName name="_Jan05" localSheetId="14">[6]BS!#REF!</definedName>
    <definedName name="_Jan05">[6]BS!#REF!</definedName>
    <definedName name="_Jul04">[3]BS!$X$7:$X$3582</definedName>
    <definedName name="_Jul05" localSheetId="4">[6]BS!#REF!</definedName>
    <definedName name="_Jul05" localSheetId="9">[6]BS!#REF!</definedName>
    <definedName name="_Jul05" localSheetId="14">[6]BS!#REF!</definedName>
    <definedName name="_Jul05">[6]BS!#REF!</definedName>
    <definedName name="_Jun04">[3]BS!$W$7:$W$3582</definedName>
    <definedName name="_Jun05" localSheetId="4">[6]BS!#REF!</definedName>
    <definedName name="_Jun05" localSheetId="9">[6]BS!#REF!</definedName>
    <definedName name="_Jun05" localSheetId="14">[6]BS!#REF!</definedName>
    <definedName name="_Jun05">[6]BS!#REF!</definedName>
    <definedName name="_Key1" hidden="1">#REF!</definedName>
    <definedName name="_Key2" hidden="1">#REF!</definedName>
    <definedName name="_Mar04">[3]BS!$T$7:$T$3582</definedName>
    <definedName name="_Mar05" localSheetId="4">[6]BS!#REF!</definedName>
    <definedName name="_Mar05" localSheetId="9">[6]BS!#REF!</definedName>
    <definedName name="_Mar05" localSheetId="14">[6]BS!#REF!</definedName>
    <definedName name="_Mar05">[6]BS!#REF!</definedName>
    <definedName name="_May04">[3]BS!$V$7:$V$3582</definedName>
    <definedName name="_May05" localSheetId="4">[6]BS!#REF!</definedName>
    <definedName name="_May05" localSheetId="9">[6]BS!#REF!</definedName>
    <definedName name="_May05" localSheetId="14">[6]BS!#REF!</definedName>
    <definedName name="_May05">[6]BS!#REF!</definedName>
    <definedName name="_Nov03">[2]BS!$S$7:$S$3582</definedName>
    <definedName name="_Nov04">[3]BS!$AB$7:$AB$3582</definedName>
    <definedName name="_Oct03">[2]BS!$R$7:$R$3582</definedName>
    <definedName name="_Oct04">[3]BS!$AA$7:$AA$3582</definedName>
    <definedName name="_Order1" localSheetId="36" hidden="1">0</definedName>
    <definedName name="_Order1" localSheetId="37" hidden="1">0</definedName>
    <definedName name="_Order1" localSheetId="35" hidden="1">0</definedName>
    <definedName name="_Order1" localSheetId="24" hidden="1">0</definedName>
    <definedName name="_Order1" localSheetId="5" hidden="1">0</definedName>
    <definedName name="_Order1" localSheetId="33" hidden="1">0</definedName>
    <definedName name="_Order1" localSheetId="19" hidden="1">0</definedName>
    <definedName name="_Order1" localSheetId="20" hidden="1">0</definedName>
    <definedName name="_Order1" hidden="1">255</definedName>
    <definedName name="_Order2" localSheetId="36" hidden="1">0</definedName>
    <definedName name="_Order2" localSheetId="37" hidden="1">0</definedName>
    <definedName name="_Order2" localSheetId="35" hidden="1">0</definedName>
    <definedName name="_Order2" localSheetId="24" hidden="1">0</definedName>
    <definedName name="_Order2" localSheetId="5" hidden="1">0</definedName>
    <definedName name="_Order2" localSheetId="33" hidden="1">0</definedName>
    <definedName name="_Order2" localSheetId="19" hidden="1">0</definedName>
    <definedName name="_Order2" localSheetId="20" hidden="1">0</definedName>
    <definedName name="_Order2" hidden="1">255</definedName>
    <definedName name="_Sep03">[2]BS!$Q$7:$Q$3582</definedName>
    <definedName name="_Sep04">[3]BS!$Z$7:$Z$3582</definedName>
    <definedName name="_Sep05" localSheetId="4">[6]BS!#REF!</definedName>
    <definedName name="_Sep05" localSheetId="9">[6]BS!#REF!</definedName>
    <definedName name="_Sep05" localSheetId="14">[6]BS!#REF!</definedName>
    <definedName name="_Sep05">[6]BS!#REF!</definedName>
    <definedName name="_Sort" hidden="1">#REF!</definedName>
    <definedName name="a" localSheetId="2" hidden="1">{#N/A,#N/A,FALSE,"Coversheet";#N/A,#N/A,FALSE,"QA"}</definedName>
    <definedName name="a" localSheetId="4" hidden="1">{#N/A,#N/A,FALSE,"Coversheet";#N/A,#N/A,FALSE,"QA"}</definedName>
    <definedName name="a" localSheetId="9" hidden="1">{#N/A,#N/A,FALSE,"Coversheet";#N/A,#N/A,FALSE,"QA"}</definedName>
    <definedName name="a" localSheetId="14" hidden="1">{#N/A,#N/A,FALSE,"Coversheet";#N/A,#N/A,FALSE,"QA"}</definedName>
    <definedName name="a" localSheetId="19" hidden="1">{#N/A,#N/A,FALSE,"Coversheet";#N/A,#N/A,FALSE,"QA"}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4">#REF!</definedName>
    <definedName name="apeek" localSheetId="9">#REF!</definedName>
    <definedName name="apeek" localSheetId="14">#REF!</definedName>
    <definedName name="apeek" localSheetId="19">#REF!</definedName>
    <definedName name="apeek">#REF!</definedName>
    <definedName name="Apr03AMA" localSheetId="4">[4]BS!#REF!</definedName>
    <definedName name="Apr03AMA" localSheetId="9">[4]BS!#REF!</definedName>
    <definedName name="Apr03AMA" localSheetId="14">[4]BS!#REF!</definedName>
    <definedName name="Apr03AMA" localSheetId="19">[4]BS!#REF!</definedName>
    <definedName name="Apr03AMA">[4]BS!#REF!</definedName>
    <definedName name="Apr04AMA">[3]BS!$AG$7:$AG$3582</definedName>
    <definedName name="Apr05AMA" localSheetId="4">[6]BS!#REF!</definedName>
    <definedName name="Apr05AMA" localSheetId="9">[6]BS!#REF!</definedName>
    <definedName name="Apr05AMA" localSheetId="14">[6]BS!#REF!</definedName>
    <definedName name="Apr05AMA">[6]BS!#REF!</definedName>
    <definedName name="AS2DocOpenMode" hidden="1">"AS2DocumentEdit"</definedName>
    <definedName name="Aug03AMA" localSheetId="4">[4]BS!#REF!</definedName>
    <definedName name="Aug03AMA" localSheetId="9">[4]BS!#REF!</definedName>
    <definedName name="Aug03AMA" localSheetId="14">[4]BS!#REF!</definedName>
    <definedName name="Aug03AMA" localSheetId="19">[4]BS!#REF!</definedName>
    <definedName name="Aug03AMA">[4]BS!#REF!</definedName>
    <definedName name="Aug04AMA">[3]BS!$AK$7:$AK$3582</definedName>
    <definedName name="Aug05AMA" localSheetId="4">[6]BS!#REF!</definedName>
    <definedName name="Aug05AMA" localSheetId="9">[6]BS!#REF!</definedName>
    <definedName name="Aug05AMA" localSheetId="14">[6]BS!#REF!</definedName>
    <definedName name="Aug05AMA">[6]BS!#REF!</definedName>
    <definedName name="Aurora_Prices">"Monthly Price Summary'!$C$4:$H$63"</definedName>
    <definedName name="b" localSheetId="16" hidden="1">{#N/A,#N/A,FALSE,"Coversheet";#N/A,#N/A,FALSE,"QA"}</definedName>
    <definedName name="b" localSheetId="0" hidden="1">{#N/A,#N/A,FALSE,"Coversheet";#N/A,#N/A,FALSE,"QA"}</definedName>
    <definedName name="b" localSheetId="1" hidden="1">{#N/A,#N/A,FALSE,"Coversheet";#N/A,#N/A,FALSE,"QA"}</definedName>
    <definedName name="b" localSheetId="2" hidden="1">{#N/A,#N/A,FALSE,"Coversheet";#N/A,#N/A,FALSE,"QA"}</definedName>
    <definedName name="b" localSheetId="3" hidden="1">{#N/A,#N/A,FALSE,"Coversheet";#N/A,#N/A,FALSE,"QA"}</definedName>
    <definedName name="b" localSheetId="4" hidden="1">{#N/A,#N/A,FALSE,"Coversheet";#N/A,#N/A,FALSE,"QA"}</definedName>
    <definedName name="b" localSheetId="6" hidden="1">{#N/A,#N/A,FALSE,"Coversheet";#N/A,#N/A,FALSE,"QA"}</definedName>
    <definedName name="b" localSheetId="17" hidden="1">{#N/A,#N/A,FALSE,"Coversheet";#N/A,#N/A,FALSE,"QA"}</definedName>
    <definedName name="b" localSheetId="7" hidden="1">{#N/A,#N/A,FALSE,"Coversheet";#N/A,#N/A,FALSE,"QA"}</definedName>
    <definedName name="b" localSheetId="8" hidden="1">{#N/A,#N/A,FALSE,"Coversheet";#N/A,#N/A,FALSE,"QA"}</definedName>
    <definedName name="b" localSheetId="9" hidden="1">{#N/A,#N/A,FALSE,"Coversheet";#N/A,#N/A,FALSE,"QA"}</definedName>
    <definedName name="b" localSheetId="11" hidden="1">{#N/A,#N/A,FALSE,"Coversheet";#N/A,#N/A,FALSE,"QA"}</definedName>
    <definedName name="b" localSheetId="12" hidden="1">{#N/A,#N/A,FALSE,"Coversheet";#N/A,#N/A,FALSE,"QA"}</definedName>
    <definedName name="b" localSheetId="13" hidden="1">{#N/A,#N/A,FALSE,"Coversheet";#N/A,#N/A,FALSE,"QA"}</definedName>
    <definedName name="b" localSheetId="14" hidden="1">{#N/A,#N/A,FALSE,"Coversheet";#N/A,#N/A,FALSE,"QA"}</definedName>
    <definedName name="b" localSheetId="22" hidden="1">{#N/A,#N/A,FALSE,"Coversheet";#N/A,#N/A,FALSE,"QA"}</definedName>
    <definedName name="b" localSheetId="19" hidden="1">{#N/A,#N/A,FALSE,"Coversheet";#N/A,#N/A,FALSE,"QA"}</definedName>
    <definedName name="b" localSheetId="20" hidden="1">{#N/A,#N/A,FALSE,"Coversheet";#N/A,#N/A,FALSE,"QA"}</definedName>
    <definedName name="b" localSheetId="21" hidden="1">{#N/A,#N/A,FALSE,"Coversheet";#N/A,#N/A,FALSE,"QA"}</definedName>
    <definedName name="b" hidden="1">{#N/A,#N/A,FALSE,"Coversheet";#N/A,#N/A,FALSE,"QA"}</definedName>
    <definedName name="BADDEBT" localSheetId="4">[7]model!#REF!</definedName>
    <definedName name="BADDEBT" localSheetId="9">[7]model!#REF!</definedName>
    <definedName name="BADDEBT" localSheetId="14">[7]model!#REF!</definedName>
    <definedName name="BADDEBT">[7]model!#REF!</definedName>
    <definedName name="BD" localSheetId="4">[9]model!#REF!</definedName>
    <definedName name="BD" localSheetId="9">[9]model!#REF!</definedName>
    <definedName name="BD" localSheetId="14">[9]model!#REF!</definedName>
    <definedName name="BD">[9]model!#REF!</definedName>
    <definedName name="BEP" localSheetId="4">[7]model!#REF!</definedName>
    <definedName name="BEP" localSheetId="9">[7]model!#REF!</definedName>
    <definedName name="BEP" localSheetId="14">[7]model!#REF!</definedName>
    <definedName name="BEP">[7]model!#REF!</definedName>
    <definedName name="BEx0017DGUEDPCFJUPUZOOLJCS2B" localSheetId="23" hidden="1">#REF!</definedName>
    <definedName name="BEx0017DGUEDPCFJUPUZOOLJCS2B" localSheetId="27" hidden="1">#REF!</definedName>
    <definedName name="BEx0017DGUEDPCFJUPUZOOLJCS2B" localSheetId="16" hidden="1">#REF!</definedName>
    <definedName name="BEx0017DGUEDPCFJUPUZOOLJCS2B" localSheetId="0" hidden="1">#REF!</definedName>
    <definedName name="BEx0017DGUEDPCFJUPUZOOLJCS2B" localSheetId="2" hidden="1">#REF!</definedName>
    <definedName name="BEx0017DGUEDPCFJUPUZOOLJCS2B" localSheetId="4" hidden="1">#REF!</definedName>
    <definedName name="BEx0017DGUEDPCFJUPUZOOLJCS2B" localSheetId="5" hidden="1">#REF!</definedName>
    <definedName name="BEx0017DGUEDPCFJUPUZOOLJCS2B" localSheetId="17" hidden="1">#REF!</definedName>
    <definedName name="BEx0017DGUEDPCFJUPUZOOLJCS2B" localSheetId="7" hidden="1">#REF!</definedName>
    <definedName name="BEx0017DGUEDPCFJUPUZOOLJCS2B" localSheetId="8" hidden="1">#REF!</definedName>
    <definedName name="BEx0017DGUEDPCFJUPUZOOLJCS2B" localSheetId="9" hidden="1">#REF!</definedName>
    <definedName name="BEx0017DGUEDPCFJUPUZOOLJCS2B" localSheetId="11" hidden="1">#REF!</definedName>
    <definedName name="BEx0017DGUEDPCFJUPUZOOLJCS2B" localSheetId="12" hidden="1">#REF!</definedName>
    <definedName name="BEx0017DGUEDPCFJUPUZOOLJCS2B" localSheetId="13" hidden="1">#REF!</definedName>
    <definedName name="BEx0017DGUEDPCFJUPUZOOLJCS2B" localSheetId="14" hidden="1">#REF!</definedName>
    <definedName name="BEx0017DGUEDPCFJUPUZOOLJCS2B" localSheetId="22" hidden="1">#REF!</definedName>
    <definedName name="BEx0017DGUEDPCFJUPUZOOLJCS2B" localSheetId="19" hidden="1">#REF!</definedName>
    <definedName name="BEx0017DGUEDPCFJUPUZOOLJCS2B" localSheetId="21" hidden="1">#REF!</definedName>
    <definedName name="BEx0017DGUEDPCFJUPUZOOLJCS2B" hidden="1">#REF!</definedName>
    <definedName name="BEx001CNWHJ5RULCSFM36ZCGJ1UH" localSheetId="23" hidden="1">#REF!</definedName>
    <definedName name="BEx001CNWHJ5RULCSFM36ZCGJ1UH" localSheetId="27" hidden="1">#REF!</definedName>
    <definedName name="BEx001CNWHJ5RULCSFM36ZCGJ1UH" localSheetId="16" hidden="1">#REF!</definedName>
    <definedName name="BEx001CNWHJ5RULCSFM36ZCGJ1UH" localSheetId="0" hidden="1">#REF!</definedName>
    <definedName name="BEx001CNWHJ5RULCSFM36ZCGJ1UH" localSheetId="2" hidden="1">#REF!</definedName>
    <definedName name="BEx001CNWHJ5RULCSFM36ZCGJ1UH" localSheetId="4" hidden="1">#REF!</definedName>
    <definedName name="BEx001CNWHJ5RULCSFM36ZCGJ1UH" localSheetId="5" hidden="1">#REF!</definedName>
    <definedName name="BEx001CNWHJ5RULCSFM36ZCGJ1UH" localSheetId="17" hidden="1">#REF!</definedName>
    <definedName name="BEx001CNWHJ5RULCSFM36ZCGJ1UH" localSheetId="7" hidden="1">#REF!</definedName>
    <definedName name="BEx001CNWHJ5RULCSFM36ZCGJ1UH" localSheetId="8" hidden="1">#REF!</definedName>
    <definedName name="BEx001CNWHJ5RULCSFM36ZCGJ1UH" localSheetId="9" hidden="1">#REF!</definedName>
    <definedName name="BEx001CNWHJ5RULCSFM36ZCGJ1UH" localSheetId="11" hidden="1">#REF!</definedName>
    <definedName name="BEx001CNWHJ5RULCSFM36ZCGJ1UH" localSheetId="12" hidden="1">#REF!</definedName>
    <definedName name="BEx001CNWHJ5RULCSFM36ZCGJ1UH" localSheetId="13" hidden="1">#REF!</definedName>
    <definedName name="BEx001CNWHJ5RULCSFM36ZCGJ1UH" localSheetId="14" hidden="1">#REF!</definedName>
    <definedName name="BEx001CNWHJ5RULCSFM36ZCGJ1UH" localSheetId="22" hidden="1">#REF!</definedName>
    <definedName name="BEx001CNWHJ5RULCSFM36ZCGJ1UH" localSheetId="19" hidden="1">#REF!</definedName>
    <definedName name="BEx001CNWHJ5RULCSFM36ZCGJ1UH" localSheetId="21" hidden="1">#REF!</definedName>
    <definedName name="BEx001CNWHJ5RULCSFM36ZCGJ1UH" hidden="1">#REF!</definedName>
    <definedName name="BEx004791UAJIJSN57OT7YBLNP82" localSheetId="23" hidden="1">#REF!</definedName>
    <definedName name="BEx004791UAJIJSN57OT7YBLNP82" localSheetId="27" hidden="1">#REF!</definedName>
    <definedName name="BEx004791UAJIJSN57OT7YBLNP82" localSheetId="16" hidden="1">#REF!</definedName>
    <definedName name="BEx004791UAJIJSN57OT7YBLNP82" localSheetId="0" hidden="1">#REF!</definedName>
    <definedName name="BEx004791UAJIJSN57OT7YBLNP82" localSheetId="2" hidden="1">#REF!</definedName>
    <definedName name="BEx004791UAJIJSN57OT7YBLNP82" localSheetId="4" hidden="1">#REF!</definedName>
    <definedName name="BEx004791UAJIJSN57OT7YBLNP82" localSheetId="5" hidden="1">#REF!</definedName>
    <definedName name="BEx004791UAJIJSN57OT7YBLNP82" localSheetId="17" hidden="1">#REF!</definedName>
    <definedName name="BEx004791UAJIJSN57OT7YBLNP82" localSheetId="7" hidden="1">#REF!</definedName>
    <definedName name="BEx004791UAJIJSN57OT7YBLNP82" localSheetId="8" hidden="1">#REF!</definedName>
    <definedName name="BEx004791UAJIJSN57OT7YBLNP82" localSheetId="9" hidden="1">#REF!</definedName>
    <definedName name="BEx004791UAJIJSN57OT7YBLNP82" localSheetId="11" hidden="1">#REF!</definedName>
    <definedName name="BEx004791UAJIJSN57OT7YBLNP82" localSheetId="12" hidden="1">#REF!</definedName>
    <definedName name="BEx004791UAJIJSN57OT7YBLNP82" localSheetId="13" hidden="1">#REF!</definedName>
    <definedName name="BEx004791UAJIJSN57OT7YBLNP82" localSheetId="14" hidden="1">#REF!</definedName>
    <definedName name="BEx004791UAJIJSN57OT7YBLNP82" localSheetId="22" hidden="1">#REF!</definedName>
    <definedName name="BEx004791UAJIJSN57OT7YBLNP82" localSheetId="19" hidden="1">#REF!</definedName>
    <definedName name="BEx004791UAJIJSN57OT7YBLNP82" localSheetId="21" hidden="1">#REF!</definedName>
    <definedName name="BEx004791UAJIJSN57OT7YBLNP82" hidden="1">#REF!</definedName>
    <definedName name="BEx008P2NVFDLBHL7IZ5WTMVOQ1F" localSheetId="23" hidden="1">#REF!</definedName>
    <definedName name="BEx008P2NVFDLBHL7IZ5WTMVOQ1F" localSheetId="27" hidden="1">#REF!</definedName>
    <definedName name="BEx008P2NVFDLBHL7IZ5WTMVOQ1F" localSheetId="16" hidden="1">#REF!</definedName>
    <definedName name="BEx008P2NVFDLBHL7IZ5WTMVOQ1F" localSheetId="0" hidden="1">#REF!</definedName>
    <definedName name="BEx008P2NVFDLBHL7IZ5WTMVOQ1F" localSheetId="2" hidden="1">#REF!</definedName>
    <definedName name="BEx008P2NVFDLBHL7IZ5WTMVOQ1F" localSheetId="4" hidden="1">#REF!</definedName>
    <definedName name="BEx008P2NVFDLBHL7IZ5WTMVOQ1F" localSheetId="5" hidden="1">#REF!</definedName>
    <definedName name="BEx008P2NVFDLBHL7IZ5WTMVOQ1F" localSheetId="17" hidden="1">#REF!</definedName>
    <definedName name="BEx008P2NVFDLBHL7IZ5WTMVOQ1F" localSheetId="7" hidden="1">#REF!</definedName>
    <definedName name="BEx008P2NVFDLBHL7IZ5WTMVOQ1F" localSheetId="8" hidden="1">#REF!</definedName>
    <definedName name="BEx008P2NVFDLBHL7IZ5WTMVOQ1F" localSheetId="9" hidden="1">#REF!</definedName>
    <definedName name="BEx008P2NVFDLBHL7IZ5WTMVOQ1F" localSheetId="11" hidden="1">#REF!</definedName>
    <definedName name="BEx008P2NVFDLBHL7IZ5WTMVOQ1F" localSheetId="12" hidden="1">#REF!</definedName>
    <definedName name="BEx008P2NVFDLBHL7IZ5WTMVOQ1F" localSheetId="13" hidden="1">#REF!</definedName>
    <definedName name="BEx008P2NVFDLBHL7IZ5WTMVOQ1F" localSheetId="14" hidden="1">#REF!</definedName>
    <definedName name="BEx008P2NVFDLBHL7IZ5WTMVOQ1F" localSheetId="22" hidden="1">#REF!</definedName>
    <definedName name="BEx008P2NVFDLBHL7IZ5WTMVOQ1F" localSheetId="19" hidden="1">#REF!</definedName>
    <definedName name="BEx008P2NVFDLBHL7IZ5WTMVOQ1F" localSheetId="21" hidden="1">#REF!</definedName>
    <definedName name="BEx008P2NVFDLBHL7IZ5WTMVOQ1F" hidden="1">#REF!</definedName>
    <definedName name="BEx009G00IN0JUIAQ4WE9NHTMQE2" localSheetId="23" hidden="1">#REF!</definedName>
    <definedName name="BEx009G00IN0JUIAQ4WE9NHTMQE2" localSheetId="27" hidden="1">#REF!</definedName>
    <definedName name="BEx009G00IN0JUIAQ4WE9NHTMQE2" localSheetId="16" hidden="1">#REF!</definedName>
    <definedName name="BEx009G00IN0JUIAQ4WE9NHTMQE2" localSheetId="0" hidden="1">#REF!</definedName>
    <definedName name="BEx009G00IN0JUIAQ4WE9NHTMQE2" localSheetId="2" hidden="1">#REF!</definedName>
    <definedName name="BEx009G00IN0JUIAQ4WE9NHTMQE2" localSheetId="4" hidden="1">#REF!</definedName>
    <definedName name="BEx009G00IN0JUIAQ4WE9NHTMQE2" localSheetId="5" hidden="1">#REF!</definedName>
    <definedName name="BEx009G00IN0JUIAQ4WE9NHTMQE2" localSheetId="17" hidden="1">#REF!</definedName>
    <definedName name="BEx009G00IN0JUIAQ4WE9NHTMQE2" localSheetId="7" hidden="1">#REF!</definedName>
    <definedName name="BEx009G00IN0JUIAQ4WE9NHTMQE2" localSheetId="8" hidden="1">#REF!</definedName>
    <definedName name="BEx009G00IN0JUIAQ4WE9NHTMQE2" localSheetId="9" hidden="1">#REF!</definedName>
    <definedName name="BEx009G00IN0JUIAQ4WE9NHTMQE2" localSheetId="11" hidden="1">#REF!</definedName>
    <definedName name="BEx009G00IN0JUIAQ4WE9NHTMQE2" localSheetId="12" hidden="1">#REF!</definedName>
    <definedName name="BEx009G00IN0JUIAQ4WE9NHTMQE2" localSheetId="13" hidden="1">#REF!</definedName>
    <definedName name="BEx009G00IN0JUIAQ4WE9NHTMQE2" localSheetId="14" hidden="1">#REF!</definedName>
    <definedName name="BEx009G00IN0JUIAQ4WE9NHTMQE2" localSheetId="22" hidden="1">#REF!</definedName>
    <definedName name="BEx009G00IN0JUIAQ4WE9NHTMQE2" localSheetId="19" hidden="1">#REF!</definedName>
    <definedName name="BEx009G00IN0JUIAQ4WE9NHTMQE2" localSheetId="21" hidden="1">#REF!</definedName>
    <definedName name="BEx009G00IN0JUIAQ4WE9NHTMQE2" hidden="1">#REF!</definedName>
    <definedName name="BEx00DXTY2JDVGWQKV8H7FG4SV30" localSheetId="23" hidden="1">#REF!</definedName>
    <definedName name="BEx00DXTY2JDVGWQKV8H7FG4SV30" localSheetId="27" hidden="1">#REF!</definedName>
    <definedName name="BEx00DXTY2JDVGWQKV8H7FG4SV30" localSheetId="16" hidden="1">#REF!</definedName>
    <definedName name="BEx00DXTY2JDVGWQKV8H7FG4SV30" localSheetId="0" hidden="1">#REF!</definedName>
    <definedName name="BEx00DXTY2JDVGWQKV8H7FG4SV30" localSheetId="2" hidden="1">#REF!</definedName>
    <definedName name="BEx00DXTY2JDVGWQKV8H7FG4SV30" localSheetId="4" hidden="1">#REF!</definedName>
    <definedName name="BEx00DXTY2JDVGWQKV8H7FG4SV30" localSheetId="5" hidden="1">#REF!</definedName>
    <definedName name="BEx00DXTY2JDVGWQKV8H7FG4SV30" localSheetId="17" hidden="1">#REF!</definedName>
    <definedName name="BEx00DXTY2JDVGWQKV8H7FG4SV30" localSheetId="7" hidden="1">#REF!</definedName>
    <definedName name="BEx00DXTY2JDVGWQKV8H7FG4SV30" localSheetId="8" hidden="1">#REF!</definedName>
    <definedName name="BEx00DXTY2JDVGWQKV8H7FG4SV30" localSheetId="9" hidden="1">#REF!</definedName>
    <definedName name="BEx00DXTY2JDVGWQKV8H7FG4SV30" localSheetId="11" hidden="1">#REF!</definedName>
    <definedName name="BEx00DXTY2JDVGWQKV8H7FG4SV30" localSheetId="12" hidden="1">#REF!</definedName>
    <definedName name="BEx00DXTY2JDVGWQKV8H7FG4SV30" localSheetId="13" hidden="1">#REF!</definedName>
    <definedName name="BEx00DXTY2JDVGWQKV8H7FG4SV30" localSheetId="14" hidden="1">#REF!</definedName>
    <definedName name="BEx00DXTY2JDVGWQKV8H7FG4SV30" localSheetId="22" hidden="1">#REF!</definedName>
    <definedName name="BEx00DXTY2JDVGWQKV8H7FG4SV30" localSheetId="19" hidden="1">#REF!</definedName>
    <definedName name="BEx00DXTY2JDVGWQKV8H7FG4SV30" localSheetId="21" hidden="1">#REF!</definedName>
    <definedName name="BEx00DXTY2JDVGWQKV8H7FG4SV30" hidden="1">#REF!</definedName>
    <definedName name="BEx00GHLTYRH5N2S6P78YW1CD30N" localSheetId="23" hidden="1">#REF!</definedName>
    <definedName name="BEx00GHLTYRH5N2S6P78YW1CD30N" localSheetId="27" hidden="1">#REF!</definedName>
    <definedName name="BEx00GHLTYRH5N2S6P78YW1CD30N" localSheetId="16" hidden="1">#REF!</definedName>
    <definedName name="BEx00GHLTYRH5N2S6P78YW1CD30N" localSheetId="0" hidden="1">#REF!</definedName>
    <definedName name="BEx00GHLTYRH5N2S6P78YW1CD30N" localSheetId="2" hidden="1">#REF!</definedName>
    <definedName name="BEx00GHLTYRH5N2S6P78YW1CD30N" localSheetId="4" hidden="1">#REF!</definedName>
    <definedName name="BEx00GHLTYRH5N2S6P78YW1CD30N" localSheetId="5" hidden="1">#REF!</definedName>
    <definedName name="BEx00GHLTYRH5N2S6P78YW1CD30N" localSheetId="17" hidden="1">#REF!</definedName>
    <definedName name="BEx00GHLTYRH5N2S6P78YW1CD30N" localSheetId="7" hidden="1">#REF!</definedName>
    <definedName name="BEx00GHLTYRH5N2S6P78YW1CD30N" localSheetId="8" hidden="1">#REF!</definedName>
    <definedName name="BEx00GHLTYRH5N2S6P78YW1CD30N" localSheetId="9" hidden="1">#REF!</definedName>
    <definedName name="BEx00GHLTYRH5N2S6P78YW1CD30N" localSheetId="11" hidden="1">#REF!</definedName>
    <definedName name="BEx00GHLTYRH5N2S6P78YW1CD30N" localSheetId="12" hidden="1">#REF!</definedName>
    <definedName name="BEx00GHLTYRH5N2S6P78YW1CD30N" localSheetId="13" hidden="1">#REF!</definedName>
    <definedName name="BEx00GHLTYRH5N2S6P78YW1CD30N" localSheetId="14" hidden="1">#REF!</definedName>
    <definedName name="BEx00GHLTYRH5N2S6P78YW1CD30N" localSheetId="22" hidden="1">#REF!</definedName>
    <definedName name="BEx00GHLTYRH5N2S6P78YW1CD30N" localSheetId="19" hidden="1">#REF!</definedName>
    <definedName name="BEx00GHLTYRH5N2S6P78YW1CD30N" localSheetId="21" hidden="1">#REF!</definedName>
    <definedName name="BEx00GHLTYRH5N2S6P78YW1CD30N" hidden="1">#REF!</definedName>
    <definedName name="BEx00JC31DY11L45SEU4B10BIN6W" localSheetId="23" hidden="1">#REF!</definedName>
    <definedName name="BEx00JC31DY11L45SEU4B10BIN6W" localSheetId="27" hidden="1">#REF!</definedName>
    <definedName name="BEx00JC31DY11L45SEU4B10BIN6W" localSheetId="16" hidden="1">#REF!</definedName>
    <definedName name="BEx00JC31DY11L45SEU4B10BIN6W" localSheetId="0" hidden="1">#REF!</definedName>
    <definedName name="BEx00JC31DY11L45SEU4B10BIN6W" localSheetId="2" hidden="1">#REF!</definedName>
    <definedName name="BEx00JC31DY11L45SEU4B10BIN6W" localSheetId="4" hidden="1">#REF!</definedName>
    <definedName name="BEx00JC31DY11L45SEU4B10BIN6W" localSheetId="5" hidden="1">#REF!</definedName>
    <definedName name="BEx00JC31DY11L45SEU4B10BIN6W" localSheetId="17" hidden="1">#REF!</definedName>
    <definedName name="BEx00JC31DY11L45SEU4B10BIN6W" localSheetId="7" hidden="1">#REF!</definedName>
    <definedName name="BEx00JC31DY11L45SEU4B10BIN6W" localSheetId="8" hidden="1">#REF!</definedName>
    <definedName name="BEx00JC31DY11L45SEU4B10BIN6W" localSheetId="9" hidden="1">#REF!</definedName>
    <definedName name="BEx00JC31DY11L45SEU4B10BIN6W" localSheetId="11" hidden="1">#REF!</definedName>
    <definedName name="BEx00JC31DY11L45SEU4B10BIN6W" localSheetId="12" hidden="1">#REF!</definedName>
    <definedName name="BEx00JC31DY11L45SEU4B10BIN6W" localSheetId="13" hidden="1">#REF!</definedName>
    <definedName name="BEx00JC31DY11L45SEU4B10BIN6W" localSheetId="14" hidden="1">#REF!</definedName>
    <definedName name="BEx00JC31DY11L45SEU4B10BIN6W" localSheetId="22" hidden="1">#REF!</definedName>
    <definedName name="BEx00JC31DY11L45SEU4B10BIN6W" localSheetId="19" hidden="1">#REF!</definedName>
    <definedName name="BEx00JC31DY11L45SEU4B10BIN6W" localSheetId="21" hidden="1">#REF!</definedName>
    <definedName name="BEx00JC31DY11L45SEU4B10BIN6W" hidden="1">#REF!</definedName>
    <definedName name="BEx00KZHZBHP3TDV1YMX4B19B95O" localSheetId="23" hidden="1">#REF!</definedName>
    <definedName name="BEx00KZHZBHP3TDV1YMX4B19B95O" localSheetId="27" hidden="1">#REF!</definedName>
    <definedName name="BEx00KZHZBHP3TDV1YMX4B19B95O" localSheetId="16" hidden="1">#REF!</definedName>
    <definedName name="BEx00KZHZBHP3TDV1YMX4B19B95O" localSheetId="0" hidden="1">#REF!</definedName>
    <definedName name="BEx00KZHZBHP3TDV1YMX4B19B95O" localSheetId="2" hidden="1">#REF!</definedName>
    <definedName name="BEx00KZHZBHP3TDV1YMX4B19B95O" localSheetId="4" hidden="1">#REF!</definedName>
    <definedName name="BEx00KZHZBHP3TDV1YMX4B19B95O" localSheetId="5" hidden="1">#REF!</definedName>
    <definedName name="BEx00KZHZBHP3TDV1YMX4B19B95O" localSheetId="17" hidden="1">#REF!</definedName>
    <definedName name="BEx00KZHZBHP3TDV1YMX4B19B95O" localSheetId="7" hidden="1">#REF!</definedName>
    <definedName name="BEx00KZHZBHP3TDV1YMX4B19B95O" localSheetId="8" hidden="1">#REF!</definedName>
    <definedName name="BEx00KZHZBHP3TDV1YMX4B19B95O" localSheetId="9" hidden="1">#REF!</definedName>
    <definedName name="BEx00KZHZBHP3TDV1YMX4B19B95O" localSheetId="11" hidden="1">#REF!</definedName>
    <definedName name="BEx00KZHZBHP3TDV1YMX4B19B95O" localSheetId="12" hidden="1">#REF!</definedName>
    <definedName name="BEx00KZHZBHP3TDV1YMX4B19B95O" localSheetId="13" hidden="1">#REF!</definedName>
    <definedName name="BEx00KZHZBHP3TDV1YMX4B19B95O" localSheetId="14" hidden="1">#REF!</definedName>
    <definedName name="BEx00KZHZBHP3TDV1YMX4B19B95O" localSheetId="22" hidden="1">#REF!</definedName>
    <definedName name="BEx00KZHZBHP3TDV1YMX4B19B95O" localSheetId="19" hidden="1">#REF!</definedName>
    <definedName name="BEx00KZHZBHP3TDV1YMX4B19B95O" localSheetId="21" hidden="1">#REF!</definedName>
    <definedName name="BEx00KZHZBHP3TDV1YMX4B19B95O" hidden="1">#REF!</definedName>
    <definedName name="BEx00P11V7HA4MS6XYY3P4BPVXML" localSheetId="23" hidden="1">#REF!</definedName>
    <definedName name="BEx00P11V7HA4MS6XYY3P4BPVXML" localSheetId="27" hidden="1">#REF!</definedName>
    <definedName name="BEx00P11V7HA4MS6XYY3P4BPVXML" localSheetId="16" hidden="1">#REF!</definedName>
    <definedName name="BEx00P11V7HA4MS6XYY3P4BPVXML" localSheetId="0" hidden="1">#REF!</definedName>
    <definedName name="BEx00P11V7HA4MS6XYY3P4BPVXML" localSheetId="2" hidden="1">#REF!</definedName>
    <definedName name="BEx00P11V7HA4MS6XYY3P4BPVXML" localSheetId="4" hidden="1">#REF!</definedName>
    <definedName name="BEx00P11V7HA4MS6XYY3P4BPVXML" localSheetId="5" hidden="1">#REF!</definedName>
    <definedName name="BEx00P11V7HA4MS6XYY3P4BPVXML" localSheetId="17" hidden="1">#REF!</definedName>
    <definedName name="BEx00P11V7HA4MS6XYY3P4BPVXML" localSheetId="7" hidden="1">#REF!</definedName>
    <definedName name="BEx00P11V7HA4MS6XYY3P4BPVXML" localSheetId="8" hidden="1">#REF!</definedName>
    <definedName name="BEx00P11V7HA4MS6XYY3P4BPVXML" localSheetId="9" hidden="1">#REF!</definedName>
    <definedName name="BEx00P11V7HA4MS6XYY3P4BPVXML" localSheetId="11" hidden="1">#REF!</definedName>
    <definedName name="BEx00P11V7HA4MS6XYY3P4BPVXML" localSheetId="12" hidden="1">#REF!</definedName>
    <definedName name="BEx00P11V7HA4MS6XYY3P4BPVXML" localSheetId="13" hidden="1">#REF!</definedName>
    <definedName name="BEx00P11V7HA4MS6XYY3P4BPVXML" localSheetId="14" hidden="1">#REF!</definedName>
    <definedName name="BEx00P11V7HA4MS6XYY3P4BPVXML" localSheetId="22" hidden="1">#REF!</definedName>
    <definedName name="BEx00P11V7HA4MS6XYY3P4BPVXML" localSheetId="19" hidden="1">#REF!</definedName>
    <definedName name="BEx00P11V7HA4MS6XYY3P4BPVXML" localSheetId="21" hidden="1">#REF!</definedName>
    <definedName name="BEx00P11V7HA4MS6XYY3P4BPVXML" hidden="1">#REF!</definedName>
    <definedName name="BEx00PBV7V99V7M3LDYUTF31MUFJ" localSheetId="23" hidden="1">#REF!</definedName>
    <definedName name="BEx00PBV7V99V7M3LDYUTF31MUFJ" localSheetId="27" hidden="1">#REF!</definedName>
    <definedName name="BEx00PBV7V99V7M3LDYUTF31MUFJ" localSheetId="16" hidden="1">#REF!</definedName>
    <definedName name="BEx00PBV7V99V7M3LDYUTF31MUFJ" localSheetId="0" hidden="1">#REF!</definedName>
    <definedName name="BEx00PBV7V99V7M3LDYUTF31MUFJ" localSheetId="2" hidden="1">#REF!</definedName>
    <definedName name="BEx00PBV7V99V7M3LDYUTF31MUFJ" localSheetId="4" hidden="1">#REF!</definedName>
    <definedName name="BEx00PBV7V99V7M3LDYUTF31MUFJ" localSheetId="5" hidden="1">#REF!</definedName>
    <definedName name="BEx00PBV7V99V7M3LDYUTF31MUFJ" localSheetId="17" hidden="1">#REF!</definedName>
    <definedName name="BEx00PBV7V99V7M3LDYUTF31MUFJ" localSheetId="7" hidden="1">#REF!</definedName>
    <definedName name="BEx00PBV7V99V7M3LDYUTF31MUFJ" localSheetId="8" hidden="1">#REF!</definedName>
    <definedName name="BEx00PBV7V99V7M3LDYUTF31MUFJ" localSheetId="9" hidden="1">#REF!</definedName>
    <definedName name="BEx00PBV7V99V7M3LDYUTF31MUFJ" localSheetId="11" hidden="1">#REF!</definedName>
    <definedName name="BEx00PBV7V99V7M3LDYUTF31MUFJ" localSheetId="12" hidden="1">#REF!</definedName>
    <definedName name="BEx00PBV7V99V7M3LDYUTF31MUFJ" localSheetId="13" hidden="1">#REF!</definedName>
    <definedName name="BEx00PBV7V99V7M3LDYUTF31MUFJ" localSheetId="14" hidden="1">#REF!</definedName>
    <definedName name="BEx00PBV7V99V7M3LDYUTF31MUFJ" localSheetId="22" hidden="1">#REF!</definedName>
    <definedName name="BEx00PBV7V99V7M3LDYUTF31MUFJ" localSheetId="19" hidden="1">#REF!</definedName>
    <definedName name="BEx00PBV7V99V7M3LDYUTF31MUFJ" localSheetId="21" hidden="1">#REF!</definedName>
    <definedName name="BEx00PBV7V99V7M3LDYUTF31MUFJ" hidden="1">#REF!</definedName>
    <definedName name="BEx00SMIQJ55EVB7T24CORX0JWQO" localSheetId="23" hidden="1">#REF!</definedName>
    <definedName name="BEx00SMIQJ55EVB7T24CORX0JWQO" localSheetId="27" hidden="1">#REF!</definedName>
    <definedName name="BEx00SMIQJ55EVB7T24CORX0JWQO" localSheetId="16" hidden="1">#REF!</definedName>
    <definedName name="BEx00SMIQJ55EVB7T24CORX0JWQO" localSheetId="0" hidden="1">#REF!</definedName>
    <definedName name="BEx00SMIQJ55EVB7T24CORX0JWQO" localSheetId="2" hidden="1">#REF!</definedName>
    <definedName name="BEx00SMIQJ55EVB7T24CORX0JWQO" localSheetId="4" hidden="1">#REF!</definedName>
    <definedName name="BEx00SMIQJ55EVB7T24CORX0JWQO" localSheetId="5" hidden="1">#REF!</definedName>
    <definedName name="BEx00SMIQJ55EVB7T24CORX0JWQO" localSheetId="17" hidden="1">#REF!</definedName>
    <definedName name="BEx00SMIQJ55EVB7T24CORX0JWQO" localSheetId="7" hidden="1">#REF!</definedName>
    <definedName name="BEx00SMIQJ55EVB7T24CORX0JWQO" localSheetId="8" hidden="1">#REF!</definedName>
    <definedName name="BEx00SMIQJ55EVB7T24CORX0JWQO" localSheetId="9" hidden="1">#REF!</definedName>
    <definedName name="BEx00SMIQJ55EVB7T24CORX0JWQO" localSheetId="11" hidden="1">#REF!</definedName>
    <definedName name="BEx00SMIQJ55EVB7T24CORX0JWQO" localSheetId="12" hidden="1">#REF!</definedName>
    <definedName name="BEx00SMIQJ55EVB7T24CORX0JWQO" localSheetId="13" hidden="1">#REF!</definedName>
    <definedName name="BEx00SMIQJ55EVB7T24CORX0JWQO" localSheetId="14" hidden="1">#REF!</definedName>
    <definedName name="BEx00SMIQJ55EVB7T24CORX0JWQO" localSheetId="22" hidden="1">#REF!</definedName>
    <definedName name="BEx00SMIQJ55EVB7T24CORX0JWQO" localSheetId="19" hidden="1">#REF!</definedName>
    <definedName name="BEx00SMIQJ55EVB7T24CORX0JWQO" localSheetId="21" hidden="1">#REF!</definedName>
    <definedName name="BEx00SMIQJ55EVB7T24CORX0JWQO" hidden="1">#REF!</definedName>
    <definedName name="BEx010V7DB7O7Z9NHSX27HZK4H76" localSheetId="23" hidden="1">#REF!</definedName>
    <definedName name="BEx010V7DB7O7Z9NHSX27HZK4H76" localSheetId="27" hidden="1">#REF!</definedName>
    <definedName name="BEx010V7DB7O7Z9NHSX27HZK4H76" localSheetId="16" hidden="1">#REF!</definedName>
    <definedName name="BEx010V7DB7O7Z9NHSX27HZK4H76" localSheetId="0" hidden="1">#REF!</definedName>
    <definedName name="BEx010V7DB7O7Z9NHSX27HZK4H76" localSheetId="2" hidden="1">#REF!</definedName>
    <definedName name="BEx010V7DB7O7Z9NHSX27HZK4H76" localSheetId="4" hidden="1">#REF!</definedName>
    <definedName name="BEx010V7DB7O7Z9NHSX27HZK4H76" localSheetId="5" hidden="1">#REF!</definedName>
    <definedName name="BEx010V7DB7O7Z9NHSX27HZK4H76" localSheetId="17" hidden="1">#REF!</definedName>
    <definedName name="BEx010V7DB7O7Z9NHSX27HZK4H76" localSheetId="7" hidden="1">#REF!</definedName>
    <definedName name="BEx010V7DB7O7Z9NHSX27HZK4H76" localSheetId="8" hidden="1">#REF!</definedName>
    <definedName name="BEx010V7DB7O7Z9NHSX27HZK4H76" localSheetId="9" hidden="1">#REF!</definedName>
    <definedName name="BEx010V7DB7O7Z9NHSX27HZK4H76" localSheetId="11" hidden="1">#REF!</definedName>
    <definedName name="BEx010V7DB7O7Z9NHSX27HZK4H76" localSheetId="12" hidden="1">#REF!</definedName>
    <definedName name="BEx010V7DB7O7Z9NHSX27HZK4H76" localSheetId="13" hidden="1">#REF!</definedName>
    <definedName name="BEx010V7DB7O7Z9NHSX27HZK4H76" localSheetId="14" hidden="1">#REF!</definedName>
    <definedName name="BEx010V7DB7O7Z9NHSX27HZK4H76" localSheetId="22" hidden="1">#REF!</definedName>
    <definedName name="BEx010V7DB7O7Z9NHSX27HZK4H76" localSheetId="19" hidden="1">#REF!</definedName>
    <definedName name="BEx010V7DB7O7Z9NHSX27HZK4H76" localSheetId="21" hidden="1">#REF!</definedName>
    <definedName name="BEx010V7DB7O7Z9NHSX27HZK4H76" hidden="1">#REF!</definedName>
    <definedName name="BEx012IKS6YVHG9KTG2FAKRSMYLU" localSheetId="23" hidden="1">#REF!</definedName>
    <definedName name="BEx012IKS6YVHG9KTG2FAKRSMYLU" localSheetId="27" hidden="1">#REF!</definedName>
    <definedName name="BEx012IKS6YVHG9KTG2FAKRSMYLU" localSheetId="16" hidden="1">#REF!</definedName>
    <definedName name="BEx012IKS6YVHG9KTG2FAKRSMYLU" localSheetId="0" hidden="1">#REF!</definedName>
    <definedName name="BEx012IKS6YVHG9KTG2FAKRSMYLU" localSheetId="2" hidden="1">#REF!</definedName>
    <definedName name="BEx012IKS6YVHG9KTG2FAKRSMYLU" localSheetId="4" hidden="1">#REF!</definedName>
    <definedName name="BEx012IKS6YVHG9KTG2FAKRSMYLU" localSheetId="5" hidden="1">#REF!</definedName>
    <definedName name="BEx012IKS6YVHG9KTG2FAKRSMYLU" localSheetId="17" hidden="1">#REF!</definedName>
    <definedName name="BEx012IKS6YVHG9KTG2FAKRSMYLU" localSheetId="7" hidden="1">#REF!</definedName>
    <definedName name="BEx012IKS6YVHG9KTG2FAKRSMYLU" localSheetId="8" hidden="1">#REF!</definedName>
    <definedName name="BEx012IKS6YVHG9KTG2FAKRSMYLU" localSheetId="9" hidden="1">#REF!</definedName>
    <definedName name="BEx012IKS6YVHG9KTG2FAKRSMYLU" localSheetId="11" hidden="1">#REF!</definedName>
    <definedName name="BEx012IKS6YVHG9KTG2FAKRSMYLU" localSheetId="12" hidden="1">#REF!</definedName>
    <definedName name="BEx012IKS6YVHG9KTG2FAKRSMYLU" localSheetId="13" hidden="1">#REF!</definedName>
    <definedName name="BEx012IKS6YVHG9KTG2FAKRSMYLU" localSheetId="14" hidden="1">#REF!</definedName>
    <definedName name="BEx012IKS6YVHG9KTG2FAKRSMYLU" localSheetId="22" hidden="1">#REF!</definedName>
    <definedName name="BEx012IKS6YVHG9KTG2FAKRSMYLU" localSheetId="19" hidden="1">#REF!</definedName>
    <definedName name="BEx012IKS6YVHG9KTG2FAKRSMYLU" localSheetId="21" hidden="1">#REF!</definedName>
    <definedName name="BEx012IKS6YVHG9KTG2FAKRSMYLU" hidden="1">#REF!</definedName>
    <definedName name="BEx01HY6E3GJ66ABU5ABN26V6Q13" localSheetId="23" hidden="1">#REF!</definedName>
    <definedName name="BEx01HY6E3GJ66ABU5ABN26V6Q13" localSheetId="27" hidden="1">#REF!</definedName>
    <definedName name="BEx01HY6E3GJ66ABU5ABN26V6Q13" localSheetId="16" hidden="1">#REF!</definedName>
    <definedName name="BEx01HY6E3GJ66ABU5ABN26V6Q13" localSheetId="0" hidden="1">#REF!</definedName>
    <definedName name="BEx01HY6E3GJ66ABU5ABN26V6Q13" localSheetId="2" hidden="1">#REF!</definedName>
    <definedName name="BEx01HY6E3GJ66ABU5ABN26V6Q13" localSheetId="4" hidden="1">#REF!</definedName>
    <definedName name="BEx01HY6E3GJ66ABU5ABN26V6Q13" localSheetId="5" hidden="1">#REF!</definedName>
    <definedName name="BEx01HY6E3GJ66ABU5ABN26V6Q13" localSheetId="17" hidden="1">#REF!</definedName>
    <definedName name="BEx01HY6E3GJ66ABU5ABN26V6Q13" localSheetId="7" hidden="1">#REF!</definedName>
    <definedName name="BEx01HY6E3GJ66ABU5ABN26V6Q13" localSheetId="8" hidden="1">#REF!</definedName>
    <definedName name="BEx01HY6E3GJ66ABU5ABN26V6Q13" localSheetId="9" hidden="1">#REF!</definedName>
    <definedName name="BEx01HY6E3GJ66ABU5ABN26V6Q13" localSheetId="11" hidden="1">#REF!</definedName>
    <definedName name="BEx01HY6E3GJ66ABU5ABN26V6Q13" localSheetId="12" hidden="1">#REF!</definedName>
    <definedName name="BEx01HY6E3GJ66ABU5ABN26V6Q13" localSheetId="13" hidden="1">#REF!</definedName>
    <definedName name="BEx01HY6E3GJ66ABU5ABN26V6Q13" localSheetId="14" hidden="1">#REF!</definedName>
    <definedName name="BEx01HY6E3GJ66ABU5ABN26V6Q13" localSheetId="22" hidden="1">#REF!</definedName>
    <definedName name="BEx01HY6E3GJ66ABU5ABN26V6Q13" localSheetId="19" hidden="1">#REF!</definedName>
    <definedName name="BEx01HY6E3GJ66ABU5ABN26V6Q13" localSheetId="21" hidden="1">#REF!</definedName>
    <definedName name="BEx01HY6E3GJ66ABU5ABN26V6Q13" hidden="1">#REF!</definedName>
    <definedName name="BEx01PW5YQKEGAR8JDDI5OARYXDF" localSheetId="23" hidden="1">#REF!</definedName>
    <definedName name="BEx01PW5YQKEGAR8JDDI5OARYXDF" localSheetId="27" hidden="1">#REF!</definedName>
    <definedName name="BEx01PW5YQKEGAR8JDDI5OARYXDF" localSheetId="16" hidden="1">#REF!</definedName>
    <definedName name="BEx01PW5YQKEGAR8JDDI5OARYXDF" localSheetId="0" hidden="1">#REF!</definedName>
    <definedName name="BEx01PW5YQKEGAR8JDDI5OARYXDF" localSheetId="2" hidden="1">#REF!</definedName>
    <definedName name="BEx01PW5YQKEGAR8JDDI5OARYXDF" localSheetId="4" hidden="1">#REF!</definedName>
    <definedName name="BEx01PW5YQKEGAR8JDDI5OARYXDF" localSheetId="5" hidden="1">#REF!</definedName>
    <definedName name="BEx01PW5YQKEGAR8JDDI5OARYXDF" localSheetId="17" hidden="1">#REF!</definedName>
    <definedName name="BEx01PW5YQKEGAR8JDDI5OARYXDF" localSheetId="7" hidden="1">#REF!</definedName>
    <definedName name="BEx01PW5YQKEGAR8JDDI5OARYXDF" localSheetId="8" hidden="1">#REF!</definedName>
    <definedName name="BEx01PW5YQKEGAR8JDDI5OARYXDF" localSheetId="9" hidden="1">#REF!</definedName>
    <definedName name="BEx01PW5YQKEGAR8JDDI5OARYXDF" localSheetId="11" hidden="1">#REF!</definedName>
    <definedName name="BEx01PW5YQKEGAR8JDDI5OARYXDF" localSheetId="12" hidden="1">#REF!</definedName>
    <definedName name="BEx01PW5YQKEGAR8JDDI5OARYXDF" localSheetId="13" hidden="1">#REF!</definedName>
    <definedName name="BEx01PW5YQKEGAR8JDDI5OARYXDF" localSheetId="14" hidden="1">#REF!</definedName>
    <definedName name="BEx01PW5YQKEGAR8JDDI5OARYXDF" localSheetId="22" hidden="1">#REF!</definedName>
    <definedName name="BEx01PW5YQKEGAR8JDDI5OARYXDF" localSheetId="19" hidden="1">#REF!</definedName>
    <definedName name="BEx01PW5YQKEGAR8JDDI5OARYXDF" localSheetId="21" hidden="1">#REF!</definedName>
    <definedName name="BEx01PW5YQKEGAR8JDDI5OARYXDF" hidden="1">#REF!</definedName>
    <definedName name="BEx01QCB2ERCAYYOFDP3OQRWUU60" localSheetId="23" hidden="1">#REF!</definedName>
    <definedName name="BEx01QCB2ERCAYYOFDP3OQRWUU60" localSheetId="27" hidden="1">#REF!</definedName>
    <definedName name="BEx01QCB2ERCAYYOFDP3OQRWUU60" localSheetId="16" hidden="1">#REF!</definedName>
    <definedName name="BEx01QCB2ERCAYYOFDP3OQRWUU60" localSheetId="0" hidden="1">#REF!</definedName>
    <definedName name="BEx01QCB2ERCAYYOFDP3OQRWUU60" localSheetId="2" hidden="1">#REF!</definedName>
    <definedName name="BEx01QCB2ERCAYYOFDP3OQRWUU60" localSheetId="4" hidden="1">#REF!</definedName>
    <definedName name="BEx01QCB2ERCAYYOFDP3OQRWUU60" localSheetId="5" hidden="1">#REF!</definedName>
    <definedName name="BEx01QCB2ERCAYYOFDP3OQRWUU60" localSheetId="17" hidden="1">#REF!</definedName>
    <definedName name="BEx01QCB2ERCAYYOFDP3OQRWUU60" localSheetId="7" hidden="1">#REF!</definedName>
    <definedName name="BEx01QCB2ERCAYYOFDP3OQRWUU60" localSheetId="8" hidden="1">#REF!</definedName>
    <definedName name="BEx01QCB2ERCAYYOFDP3OQRWUU60" localSheetId="9" hidden="1">#REF!</definedName>
    <definedName name="BEx01QCB2ERCAYYOFDP3OQRWUU60" localSheetId="11" hidden="1">#REF!</definedName>
    <definedName name="BEx01QCB2ERCAYYOFDP3OQRWUU60" localSheetId="12" hidden="1">#REF!</definedName>
    <definedName name="BEx01QCB2ERCAYYOFDP3OQRWUU60" localSheetId="13" hidden="1">#REF!</definedName>
    <definedName name="BEx01QCB2ERCAYYOFDP3OQRWUU60" localSheetId="14" hidden="1">#REF!</definedName>
    <definedName name="BEx01QCB2ERCAYYOFDP3OQRWUU60" localSheetId="22" hidden="1">#REF!</definedName>
    <definedName name="BEx01QCB2ERCAYYOFDP3OQRWUU60" localSheetId="19" hidden="1">#REF!</definedName>
    <definedName name="BEx01QCB2ERCAYYOFDP3OQRWUU60" localSheetId="21" hidden="1">#REF!</definedName>
    <definedName name="BEx01QCB2ERCAYYOFDP3OQRWUU60" hidden="1">#REF!</definedName>
    <definedName name="BEx01U37NQSMTGJRU8EGTJORBJ6H" localSheetId="23" hidden="1">#REF!</definedName>
    <definedName name="BEx01U37NQSMTGJRU8EGTJORBJ6H" localSheetId="27" hidden="1">#REF!</definedName>
    <definedName name="BEx01U37NQSMTGJRU8EGTJORBJ6H" localSheetId="16" hidden="1">#REF!</definedName>
    <definedName name="BEx01U37NQSMTGJRU8EGTJORBJ6H" localSheetId="0" hidden="1">#REF!</definedName>
    <definedName name="BEx01U37NQSMTGJRU8EGTJORBJ6H" localSheetId="2" hidden="1">#REF!</definedName>
    <definedName name="BEx01U37NQSMTGJRU8EGTJORBJ6H" localSheetId="4" hidden="1">#REF!</definedName>
    <definedName name="BEx01U37NQSMTGJRU8EGTJORBJ6H" localSheetId="5" hidden="1">#REF!</definedName>
    <definedName name="BEx01U37NQSMTGJRU8EGTJORBJ6H" localSheetId="17" hidden="1">#REF!</definedName>
    <definedName name="BEx01U37NQSMTGJRU8EGTJORBJ6H" localSheetId="7" hidden="1">#REF!</definedName>
    <definedName name="BEx01U37NQSMTGJRU8EGTJORBJ6H" localSheetId="8" hidden="1">#REF!</definedName>
    <definedName name="BEx01U37NQSMTGJRU8EGTJORBJ6H" localSheetId="9" hidden="1">#REF!</definedName>
    <definedName name="BEx01U37NQSMTGJRU8EGTJORBJ6H" localSheetId="11" hidden="1">#REF!</definedName>
    <definedName name="BEx01U37NQSMTGJRU8EGTJORBJ6H" localSheetId="12" hidden="1">#REF!</definedName>
    <definedName name="BEx01U37NQSMTGJRU8EGTJORBJ6H" localSheetId="13" hidden="1">#REF!</definedName>
    <definedName name="BEx01U37NQSMTGJRU8EGTJORBJ6H" localSheetId="14" hidden="1">#REF!</definedName>
    <definedName name="BEx01U37NQSMTGJRU8EGTJORBJ6H" localSheetId="22" hidden="1">#REF!</definedName>
    <definedName name="BEx01U37NQSMTGJRU8EGTJORBJ6H" localSheetId="19" hidden="1">#REF!</definedName>
    <definedName name="BEx01U37NQSMTGJRU8EGTJORBJ6H" localSheetId="21" hidden="1">#REF!</definedName>
    <definedName name="BEx01U37NQSMTGJRU8EGTJORBJ6H" hidden="1">#REF!</definedName>
    <definedName name="BEx01XJ94SHJ1YQ7ORPW0RQGKI2H" localSheetId="23" hidden="1">#REF!</definedName>
    <definedName name="BEx01XJ94SHJ1YQ7ORPW0RQGKI2H" localSheetId="27" hidden="1">#REF!</definedName>
    <definedName name="BEx01XJ94SHJ1YQ7ORPW0RQGKI2H" localSheetId="16" hidden="1">#REF!</definedName>
    <definedName name="BEx01XJ94SHJ1YQ7ORPW0RQGKI2H" localSheetId="0" hidden="1">#REF!</definedName>
    <definedName name="BEx01XJ94SHJ1YQ7ORPW0RQGKI2H" localSheetId="2" hidden="1">#REF!</definedName>
    <definedName name="BEx01XJ94SHJ1YQ7ORPW0RQGKI2H" localSheetId="4" hidden="1">#REF!</definedName>
    <definedName name="BEx01XJ94SHJ1YQ7ORPW0RQGKI2H" localSheetId="5" hidden="1">#REF!</definedName>
    <definedName name="BEx01XJ94SHJ1YQ7ORPW0RQGKI2H" localSheetId="17" hidden="1">#REF!</definedName>
    <definedName name="BEx01XJ94SHJ1YQ7ORPW0RQGKI2H" localSheetId="7" hidden="1">#REF!</definedName>
    <definedName name="BEx01XJ94SHJ1YQ7ORPW0RQGKI2H" localSheetId="8" hidden="1">#REF!</definedName>
    <definedName name="BEx01XJ94SHJ1YQ7ORPW0RQGKI2H" localSheetId="9" hidden="1">#REF!</definedName>
    <definedName name="BEx01XJ94SHJ1YQ7ORPW0RQGKI2H" localSheetId="11" hidden="1">#REF!</definedName>
    <definedName name="BEx01XJ94SHJ1YQ7ORPW0RQGKI2H" localSheetId="12" hidden="1">#REF!</definedName>
    <definedName name="BEx01XJ94SHJ1YQ7ORPW0RQGKI2H" localSheetId="13" hidden="1">#REF!</definedName>
    <definedName name="BEx01XJ94SHJ1YQ7ORPW0RQGKI2H" localSheetId="14" hidden="1">#REF!</definedName>
    <definedName name="BEx01XJ94SHJ1YQ7ORPW0RQGKI2H" localSheetId="22" hidden="1">#REF!</definedName>
    <definedName name="BEx01XJ94SHJ1YQ7ORPW0RQGKI2H" localSheetId="19" hidden="1">#REF!</definedName>
    <definedName name="BEx01XJ94SHJ1YQ7ORPW0RQGKI2H" localSheetId="21" hidden="1">#REF!</definedName>
    <definedName name="BEx01XJ94SHJ1YQ7ORPW0RQGKI2H" hidden="1">#REF!</definedName>
    <definedName name="BEx028BOZCS2MQO9MODVS6F7NCA3" localSheetId="23" hidden="1">#REF!</definedName>
    <definedName name="BEx028BOZCS2MQO9MODVS6F7NCA3" localSheetId="27" hidden="1">#REF!</definedName>
    <definedName name="BEx028BOZCS2MQO9MODVS6F7NCA3" localSheetId="16" hidden="1">#REF!</definedName>
    <definedName name="BEx028BOZCS2MQO9MODVS6F7NCA3" localSheetId="0" hidden="1">#REF!</definedName>
    <definedName name="BEx028BOZCS2MQO9MODVS6F7NCA3" localSheetId="2" hidden="1">#REF!</definedName>
    <definedName name="BEx028BOZCS2MQO9MODVS6F7NCA3" localSheetId="4" hidden="1">#REF!</definedName>
    <definedName name="BEx028BOZCS2MQO9MODVS6F7NCA3" localSheetId="5" hidden="1">#REF!</definedName>
    <definedName name="BEx028BOZCS2MQO9MODVS6F7NCA3" localSheetId="17" hidden="1">#REF!</definedName>
    <definedName name="BEx028BOZCS2MQO9MODVS6F7NCA3" localSheetId="7" hidden="1">#REF!</definedName>
    <definedName name="BEx028BOZCS2MQO9MODVS6F7NCA3" localSheetId="8" hidden="1">#REF!</definedName>
    <definedName name="BEx028BOZCS2MQO9MODVS6F7NCA3" localSheetId="9" hidden="1">#REF!</definedName>
    <definedName name="BEx028BOZCS2MQO9MODVS6F7NCA3" localSheetId="11" hidden="1">#REF!</definedName>
    <definedName name="BEx028BOZCS2MQO9MODVS6F7NCA3" localSheetId="12" hidden="1">#REF!</definedName>
    <definedName name="BEx028BOZCS2MQO9MODVS6F7NCA3" localSheetId="13" hidden="1">#REF!</definedName>
    <definedName name="BEx028BOZCS2MQO9MODVS6F7NCA3" localSheetId="14" hidden="1">#REF!</definedName>
    <definedName name="BEx028BOZCS2MQO9MODVS6F7NCA3" localSheetId="22" hidden="1">#REF!</definedName>
    <definedName name="BEx028BOZCS2MQO9MODVS6F7NCA3" localSheetId="19" hidden="1">#REF!</definedName>
    <definedName name="BEx028BOZCS2MQO9MODVS6F7NCA3" localSheetId="21" hidden="1">#REF!</definedName>
    <definedName name="BEx028BOZCS2MQO9MODVS6F7NCA3" hidden="1">#REF!</definedName>
    <definedName name="BEx02DPUYNH76938V8GVORY8LRY1" localSheetId="23" hidden="1">#REF!</definedName>
    <definedName name="BEx02DPUYNH76938V8GVORY8LRY1" localSheetId="27" hidden="1">#REF!</definedName>
    <definedName name="BEx02DPUYNH76938V8GVORY8LRY1" localSheetId="16" hidden="1">#REF!</definedName>
    <definedName name="BEx02DPUYNH76938V8GVORY8LRY1" localSheetId="0" hidden="1">#REF!</definedName>
    <definedName name="BEx02DPUYNH76938V8GVORY8LRY1" localSheetId="2" hidden="1">#REF!</definedName>
    <definedName name="BEx02DPUYNH76938V8GVORY8LRY1" localSheetId="4" hidden="1">#REF!</definedName>
    <definedName name="BEx02DPUYNH76938V8GVORY8LRY1" localSheetId="5" hidden="1">#REF!</definedName>
    <definedName name="BEx02DPUYNH76938V8GVORY8LRY1" localSheetId="17" hidden="1">#REF!</definedName>
    <definedName name="BEx02DPUYNH76938V8GVORY8LRY1" localSheetId="7" hidden="1">#REF!</definedName>
    <definedName name="BEx02DPUYNH76938V8GVORY8LRY1" localSheetId="8" hidden="1">#REF!</definedName>
    <definedName name="BEx02DPUYNH76938V8GVORY8LRY1" localSheetId="9" hidden="1">#REF!</definedName>
    <definedName name="BEx02DPUYNH76938V8GVORY8LRY1" localSheetId="11" hidden="1">#REF!</definedName>
    <definedName name="BEx02DPUYNH76938V8GVORY8LRY1" localSheetId="12" hidden="1">#REF!</definedName>
    <definedName name="BEx02DPUYNH76938V8GVORY8LRY1" localSheetId="13" hidden="1">#REF!</definedName>
    <definedName name="BEx02DPUYNH76938V8GVORY8LRY1" localSheetId="14" hidden="1">#REF!</definedName>
    <definedName name="BEx02DPUYNH76938V8GVORY8LRY1" localSheetId="22" hidden="1">#REF!</definedName>
    <definedName name="BEx02DPUYNH76938V8GVORY8LRY1" localSheetId="19" hidden="1">#REF!</definedName>
    <definedName name="BEx02DPUYNH76938V8GVORY8LRY1" localSheetId="21" hidden="1">#REF!</definedName>
    <definedName name="BEx02DPUYNH76938V8GVORY8LRY1" hidden="1">#REF!</definedName>
    <definedName name="BEx02PEP6DY4K1JGB0HHS3B6QOGZ" localSheetId="23" hidden="1">#REF!</definedName>
    <definedName name="BEx02PEP6DY4K1JGB0HHS3B6QOGZ" localSheetId="27" hidden="1">#REF!</definedName>
    <definedName name="BEx02PEP6DY4K1JGB0HHS3B6QOGZ" localSheetId="16" hidden="1">#REF!</definedName>
    <definedName name="BEx02PEP6DY4K1JGB0HHS3B6QOGZ" localSheetId="0" hidden="1">#REF!</definedName>
    <definedName name="BEx02PEP6DY4K1JGB0HHS3B6QOGZ" localSheetId="2" hidden="1">#REF!</definedName>
    <definedName name="BEx02PEP6DY4K1JGB0HHS3B6QOGZ" localSheetId="4" hidden="1">#REF!</definedName>
    <definedName name="BEx02PEP6DY4K1JGB0HHS3B6QOGZ" localSheetId="5" hidden="1">#REF!</definedName>
    <definedName name="BEx02PEP6DY4K1JGB0HHS3B6QOGZ" localSheetId="17" hidden="1">#REF!</definedName>
    <definedName name="BEx02PEP6DY4K1JGB0HHS3B6QOGZ" localSheetId="7" hidden="1">#REF!</definedName>
    <definedName name="BEx02PEP6DY4K1JGB0HHS3B6QOGZ" localSheetId="8" hidden="1">#REF!</definedName>
    <definedName name="BEx02PEP6DY4K1JGB0HHS3B6QOGZ" localSheetId="9" hidden="1">#REF!</definedName>
    <definedName name="BEx02PEP6DY4K1JGB0HHS3B6QOGZ" localSheetId="11" hidden="1">#REF!</definedName>
    <definedName name="BEx02PEP6DY4K1JGB0HHS3B6QOGZ" localSheetId="12" hidden="1">#REF!</definedName>
    <definedName name="BEx02PEP6DY4K1JGB0HHS3B6QOGZ" localSheetId="13" hidden="1">#REF!</definedName>
    <definedName name="BEx02PEP6DY4K1JGB0HHS3B6QOGZ" localSheetId="14" hidden="1">#REF!</definedName>
    <definedName name="BEx02PEP6DY4K1JGB0HHS3B6QOGZ" localSheetId="22" hidden="1">#REF!</definedName>
    <definedName name="BEx02PEP6DY4K1JGB0HHS3B6QOGZ" localSheetId="19" hidden="1">#REF!</definedName>
    <definedName name="BEx02PEP6DY4K1JGB0HHS3B6QOGZ" localSheetId="21" hidden="1">#REF!</definedName>
    <definedName name="BEx02PEP6DY4K1JGB0HHS3B6QOGZ" hidden="1">#REF!</definedName>
    <definedName name="BEx02Q08R9G839Q4RFGG9026C7PX" localSheetId="23" hidden="1">#REF!</definedName>
    <definedName name="BEx02Q08R9G839Q4RFGG9026C7PX" localSheetId="27" hidden="1">#REF!</definedName>
    <definedName name="BEx02Q08R9G839Q4RFGG9026C7PX" localSheetId="16" hidden="1">#REF!</definedName>
    <definedName name="BEx02Q08R9G839Q4RFGG9026C7PX" localSheetId="0" hidden="1">#REF!</definedName>
    <definedName name="BEx02Q08R9G839Q4RFGG9026C7PX" localSheetId="2" hidden="1">#REF!</definedName>
    <definedName name="BEx02Q08R9G839Q4RFGG9026C7PX" localSheetId="4" hidden="1">#REF!</definedName>
    <definedName name="BEx02Q08R9G839Q4RFGG9026C7PX" localSheetId="5" hidden="1">#REF!</definedName>
    <definedName name="BEx02Q08R9G839Q4RFGG9026C7PX" localSheetId="17" hidden="1">#REF!</definedName>
    <definedName name="BEx02Q08R9G839Q4RFGG9026C7PX" localSheetId="7" hidden="1">#REF!</definedName>
    <definedName name="BEx02Q08R9G839Q4RFGG9026C7PX" localSheetId="8" hidden="1">#REF!</definedName>
    <definedName name="BEx02Q08R9G839Q4RFGG9026C7PX" localSheetId="9" hidden="1">#REF!</definedName>
    <definedName name="BEx02Q08R9G839Q4RFGG9026C7PX" localSheetId="11" hidden="1">#REF!</definedName>
    <definedName name="BEx02Q08R9G839Q4RFGG9026C7PX" localSheetId="12" hidden="1">#REF!</definedName>
    <definedName name="BEx02Q08R9G839Q4RFGG9026C7PX" localSheetId="13" hidden="1">#REF!</definedName>
    <definedName name="BEx02Q08R9G839Q4RFGG9026C7PX" localSheetId="14" hidden="1">#REF!</definedName>
    <definedName name="BEx02Q08R9G839Q4RFGG9026C7PX" localSheetId="22" hidden="1">#REF!</definedName>
    <definedName name="BEx02Q08R9G839Q4RFGG9026C7PX" localSheetId="19" hidden="1">#REF!</definedName>
    <definedName name="BEx02Q08R9G839Q4RFGG9026C7PX" localSheetId="21" hidden="1">#REF!</definedName>
    <definedName name="BEx02Q08R9G839Q4RFGG9026C7PX" hidden="1">#REF!</definedName>
    <definedName name="BEx02SEL3Z1QWGAHXDPUA9WLTTPS" localSheetId="23" hidden="1">#REF!</definedName>
    <definedName name="BEx02SEL3Z1QWGAHXDPUA9WLTTPS" localSheetId="27" hidden="1">#REF!</definedName>
    <definedName name="BEx02SEL3Z1QWGAHXDPUA9WLTTPS" localSheetId="16" hidden="1">#REF!</definedName>
    <definedName name="BEx02SEL3Z1QWGAHXDPUA9WLTTPS" localSheetId="0" hidden="1">#REF!</definedName>
    <definedName name="BEx02SEL3Z1QWGAHXDPUA9WLTTPS" localSheetId="2" hidden="1">#REF!</definedName>
    <definedName name="BEx02SEL3Z1QWGAHXDPUA9WLTTPS" localSheetId="4" hidden="1">#REF!</definedName>
    <definedName name="BEx02SEL3Z1QWGAHXDPUA9WLTTPS" localSheetId="5" hidden="1">#REF!</definedName>
    <definedName name="BEx02SEL3Z1QWGAHXDPUA9WLTTPS" localSheetId="17" hidden="1">#REF!</definedName>
    <definedName name="BEx02SEL3Z1QWGAHXDPUA9WLTTPS" localSheetId="7" hidden="1">#REF!</definedName>
    <definedName name="BEx02SEL3Z1QWGAHXDPUA9WLTTPS" localSheetId="8" hidden="1">#REF!</definedName>
    <definedName name="BEx02SEL3Z1QWGAHXDPUA9WLTTPS" localSheetId="9" hidden="1">#REF!</definedName>
    <definedName name="BEx02SEL3Z1QWGAHXDPUA9WLTTPS" localSheetId="11" hidden="1">#REF!</definedName>
    <definedName name="BEx02SEL3Z1QWGAHXDPUA9WLTTPS" localSheetId="12" hidden="1">#REF!</definedName>
    <definedName name="BEx02SEL3Z1QWGAHXDPUA9WLTTPS" localSheetId="13" hidden="1">#REF!</definedName>
    <definedName name="BEx02SEL3Z1QWGAHXDPUA9WLTTPS" localSheetId="14" hidden="1">#REF!</definedName>
    <definedName name="BEx02SEL3Z1QWGAHXDPUA9WLTTPS" localSheetId="22" hidden="1">#REF!</definedName>
    <definedName name="BEx02SEL3Z1QWGAHXDPUA9WLTTPS" localSheetId="19" hidden="1">#REF!</definedName>
    <definedName name="BEx02SEL3Z1QWGAHXDPUA9WLTTPS" localSheetId="21" hidden="1">#REF!</definedName>
    <definedName name="BEx02SEL3Z1QWGAHXDPUA9WLTTPS" hidden="1">#REF!</definedName>
    <definedName name="BEx02Y3KJZH5BGDM9QEZ1PVVI114" localSheetId="23" hidden="1">#REF!</definedName>
    <definedName name="BEx02Y3KJZH5BGDM9QEZ1PVVI114" localSheetId="27" hidden="1">#REF!</definedName>
    <definedName name="BEx02Y3KJZH5BGDM9QEZ1PVVI114" localSheetId="16" hidden="1">#REF!</definedName>
    <definedName name="BEx02Y3KJZH5BGDM9QEZ1PVVI114" localSheetId="0" hidden="1">#REF!</definedName>
    <definedName name="BEx02Y3KJZH5BGDM9QEZ1PVVI114" localSheetId="2" hidden="1">#REF!</definedName>
    <definedName name="BEx02Y3KJZH5BGDM9QEZ1PVVI114" localSheetId="4" hidden="1">#REF!</definedName>
    <definedName name="BEx02Y3KJZH5BGDM9QEZ1PVVI114" localSheetId="5" hidden="1">#REF!</definedName>
    <definedName name="BEx02Y3KJZH5BGDM9QEZ1PVVI114" localSheetId="17" hidden="1">#REF!</definedName>
    <definedName name="BEx02Y3KJZH5BGDM9QEZ1PVVI114" localSheetId="7" hidden="1">#REF!</definedName>
    <definedName name="BEx02Y3KJZH5BGDM9QEZ1PVVI114" localSheetId="8" hidden="1">#REF!</definedName>
    <definedName name="BEx02Y3KJZH5BGDM9QEZ1PVVI114" localSheetId="9" hidden="1">#REF!</definedName>
    <definedName name="BEx02Y3KJZH5BGDM9QEZ1PVVI114" localSheetId="11" hidden="1">#REF!</definedName>
    <definedName name="BEx02Y3KJZH5BGDM9QEZ1PVVI114" localSheetId="12" hidden="1">#REF!</definedName>
    <definedName name="BEx02Y3KJZH5BGDM9QEZ1PVVI114" localSheetId="13" hidden="1">#REF!</definedName>
    <definedName name="BEx02Y3KJZH5BGDM9QEZ1PVVI114" localSheetId="14" hidden="1">#REF!</definedName>
    <definedName name="BEx02Y3KJZH5BGDM9QEZ1PVVI114" localSheetId="22" hidden="1">#REF!</definedName>
    <definedName name="BEx02Y3KJZH5BGDM9QEZ1PVVI114" localSheetId="19" hidden="1">#REF!</definedName>
    <definedName name="BEx02Y3KJZH5BGDM9QEZ1PVVI114" localSheetId="21" hidden="1">#REF!</definedName>
    <definedName name="BEx02Y3KJZH5BGDM9QEZ1PVVI114" hidden="1">#REF!</definedName>
    <definedName name="BEx0313GRLLASDTVPW5DHTXHE74M" localSheetId="23" hidden="1">#REF!</definedName>
    <definedName name="BEx0313GRLLASDTVPW5DHTXHE74M" localSheetId="27" hidden="1">#REF!</definedName>
    <definedName name="BEx0313GRLLASDTVPW5DHTXHE74M" localSheetId="16" hidden="1">#REF!</definedName>
    <definedName name="BEx0313GRLLASDTVPW5DHTXHE74M" localSheetId="0" hidden="1">#REF!</definedName>
    <definedName name="BEx0313GRLLASDTVPW5DHTXHE74M" localSheetId="2" hidden="1">#REF!</definedName>
    <definedName name="BEx0313GRLLASDTVPW5DHTXHE74M" localSheetId="4" hidden="1">#REF!</definedName>
    <definedName name="BEx0313GRLLASDTVPW5DHTXHE74M" localSheetId="5" hidden="1">#REF!</definedName>
    <definedName name="BEx0313GRLLASDTVPW5DHTXHE74M" localSheetId="17" hidden="1">#REF!</definedName>
    <definedName name="BEx0313GRLLASDTVPW5DHTXHE74M" localSheetId="7" hidden="1">#REF!</definedName>
    <definedName name="BEx0313GRLLASDTVPW5DHTXHE74M" localSheetId="8" hidden="1">#REF!</definedName>
    <definedName name="BEx0313GRLLASDTVPW5DHTXHE74M" localSheetId="9" hidden="1">#REF!</definedName>
    <definedName name="BEx0313GRLLASDTVPW5DHTXHE74M" localSheetId="11" hidden="1">#REF!</definedName>
    <definedName name="BEx0313GRLLASDTVPW5DHTXHE74M" localSheetId="12" hidden="1">#REF!</definedName>
    <definedName name="BEx0313GRLLASDTVPW5DHTXHE74M" localSheetId="13" hidden="1">#REF!</definedName>
    <definedName name="BEx0313GRLLASDTVPW5DHTXHE74M" localSheetId="14" hidden="1">#REF!</definedName>
    <definedName name="BEx0313GRLLASDTVPW5DHTXHE74M" localSheetId="22" hidden="1">#REF!</definedName>
    <definedName name="BEx0313GRLLASDTVPW5DHTXHE74M" localSheetId="19" hidden="1">#REF!</definedName>
    <definedName name="BEx0313GRLLASDTVPW5DHTXHE74M" localSheetId="21" hidden="1">#REF!</definedName>
    <definedName name="BEx0313GRLLASDTVPW5DHTXHE74M" hidden="1">#REF!</definedName>
    <definedName name="BEx1F0SOZ3H5XUHXD7O01TCR8T6J" localSheetId="23" hidden="1">#REF!</definedName>
    <definedName name="BEx1F0SOZ3H5XUHXD7O01TCR8T6J" localSheetId="27" hidden="1">#REF!</definedName>
    <definedName name="BEx1F0SOZ3H5XUHXD7O01TCR8T6J" localSheetId="16" hidden="1">#REF!</definedName>
    <definedName name="BEx1F0SOZ3H5XUHXD7O01TCR8T6J" localSheetId="0" hidden="1">#REF!</definedName>
    <definedName name="BEx1F0SOZ3H5XUHXD7O01TCR8T6J" localSheetId="2" hidden="1">#REF!</definedName>
    <definedName name="BEx1F0SOZ3H5XUHXD7O01TCR8T6J" localSheetId="4" hidden="1">#REF!</definedName>
    <definedName name="BEx1F0SOZ3H5XUHXD7O01TCR8T6J" localSheetId="5" hidden="1">#REF!</definedName>
    <definedName name="BEx1F0SOZ3H5XUHXD7O01TCR8T6J" localSheetId="17" hidden="1">#REF!</definedName>
    <definedName name="BEx1F0SOZ3H5XUHXD7O01TCR8T6J" localSheetId="7" hidden="1">#REF!</definedName>
    <definedName name="BEx1F0SOZ3H5XUHXD7O01TCR8T6J" localSheetId="8" hidden="1">#REF!</definedName>
    <definedName name="BEx1F0SOZ3H5XUHXD7O01TCR8T6J" localSheetId="9" hidden="1">#REF!</definedName>
    <definedName name="BEx1F0SOZ3H5XUHXD7O01TCR8T6J" localSheetId="11" hidden="1">#REF!</definedName>
    <definedName name="BEx1F0SOZ3H5XUHXD7O01TCR8T6J" localSheetId="12" hidden="1">#REF!</definedName>
    <definedName name="BEx1F0SOZ3H5XUHXD7O01TCR8T6J" localSheetId="13" hidden="1">#REF!</definedName>
    <definedName name="BEx1F0SOZ3H5XUHXD7O01TCR8T6J" localSheetId="14" hidden="1">#REF!</definedName>
    <definedName name="BEx1F0SOZ3H5XUHXD7O01TCR8T6J" localSheetId="22" hidden="1">#REF!</definedName>
    <definedName name="BEx1F0SOZ3H5XUHXD7O01TCR8T6J" localSheetId="19" hidden="1">#REF!</definedName>
    <definedName name="BEx1F0SOZ3H5XUHXD7O01TCR8T6J" localSheetId="21" hidden="1">#REF!</definedName>
    <definedName name="BEx1F0SOZ3H5XUHXD7O01TCR8T6J" hidden="1">#REF!</definedName>
    <definedName name="BEx1F9HL824UCNCVZ2U62J4KZCX8" localSheetId="23" hidden="1">#REF!</definedName>
    <definedName name="BEx1F9HL824UCNCVZ2U62J4KZCX8" localSheetId="27" hidden="1">#REF!</definedName>
    <definedName name="BEx1F9HL824UCNCVZ2U62J4KZCX8" localSheetId="16" hidden="1">#REF!</definedName>
    <definedName name="BEx1F9HL824UCNCVZ2U62J4KZCX8" localSheetId="0" hidden="1">#REF!</definedName>
    <definedName name="BEx1F9HL824UCNCVZ2U62J4KZCX8" localSheetId="2" hidden="1">#REF!</definedName>
    <definedName name="BEx1F9HL824UCNCVZ2U62J4KZCX8" localSheetId="4" hidden="1">#REF!</definedName>
    <definedName name="BEx1F9HL824UCNCVZ2U62J4KZCX8" localSheetId="5" hidden="1">#REF!</definedName>
    <definedName name="BEx1F9HL824UCNCVZ2U62J4KZCX8" localSheetId="17" hidden="1">#REF!</definedName>
    <definedName name="BEx1F9HL824UCNCVZ2U62J4KZCX8" localSheetId="7" hidden="1">#REF!</definedName>
    <definedName name="BEx1F9HL824UCNCVZ2U62J4KZCX8" localSheetId="8" hidden="1">#REF!</definedName>
    <definedName name="BEx1F9HL824UCNCVZ2U62J4KZCX8" localSheetId="9" hidden="1">#REF!</definedName>
    <definedName name="BEx1F9HL824UCNCVZ2U62J4KZCX8" localSheetId="11" hidden="1">#REF!</definedName>
    <definedName name="BEx1F9HL824UCNCVZ2U62J4KZCX8" localSheetId="12" hidden="1">#REF!</definedName>
    <definedName name="BEx1F9HL824UCNCVZ2U62J4KZCX8" localSheetId="13" hidden="1">#REF!</definedName>
    <definedName name="BEx1F9HL824UCNCVZ2U62J4KZCX8" localSheetId="14" hidden="1">#REF!</definedName>
    <definedName name="BEx1F9HL824UCNCVZ2U62J4KZCX8" localSheetId="22" hidden="1">#REF!</definedName>
    <definedName name="BEx1F9HL824UCNCVZ2U62J4KZCX8" localSheetId="19" hidden="1">#REF!</definedName>
    <definedName name="BEx1F9HL824UCNCVZ2U62J4KZCX8" localSheetId="21" hidden="1">#REF!</definedName>
    <definedName name="BEx1F9HL824UCNCVZ2U62J4KZCX8" hidden="1">#REF!</definedName>
    <definedName name="BEx1FEVSJKTI1Q1Z874QZVFSJSVA" localSheetId="23" hidden="1">#REF!</definedName>
    <definedName name="BEx1FEVSJKTI1Q1Z874QZVFSJSVA" localSheetId="27" hidden="1">#REF!</definedName>
    <definedName name="BEx1FEVSJKTI1Q1Z874QZVFSJSVA" localSheetId="16" hidden="1">#REF!</definedName>
    <definedName name="BEx1FEVSJKTI1Q1Z874QZVFSJSVA" localSheetId="0" hidden="1">#REF!</definedName>
    <definedName name="BEx1FEVSJKTI1Q1Z874QZVFSJSVA" localSheetId="2" hidden="1">#REF!</definedName>
    <definedName name="BEx1FEVSJKTI1Q1Z874QZVFSJSVA" localSheetId="4" hidden="1">#REF!</definedName>
    <definedName name="BEx1FEVSJKTI1Q1Z874QZVFSJSVA" localSheetId="5" hidden="1">#REF!</definedName>
    <definedName name="BEx1FEVSJKTI1Q1Z874QZVFSJSVA" localSheetId="17" hidden="1">#REF!</definedName>
    <definedName name="BEx1FEVSJKTI1Q1Z874QZVFSJSVA" localSheetId="7" hidden="1">#REF!</definedName>
    <definedName name="BEx1FEVSJKTI1Q1Z874QZVFSJSVA" localSheetId="8" hidden="1">#REF!</definedName>
    <definedName name="BEx1FEVSJKTI1Q1Z874QZVFSJSVA" localSheetId="9" hidden="1">#REF!</definedName>
    <definedName name="BEx1FEVSJKTI1Q1Z874QZVFSJSVA" localSheetId="11" hidden="1">#REF!</definedName>
    <definedName name="BEx1FEVSJKTI1Q1Z874QZVFSJSVA" localSheetId="12" hidden="1">#REF!</definedName>
    <definedName name="BEx1FEVSJKTI1Q1Z874QZVFSJSVA" localSheetId="13" hidden="1">#REF!</definedName>
    <definedName name="BEx1FEVSJKTI1Q1Z874QZVFSJSVA" localSheetId="14" hidden="1">#REF!</definedName>
    <definedName name="BEx1FEVSJKTI1Q1Z874QZVFSJSVA" localSheetId="22" hidden="1">#REF!</definedName>
    <definedName name="BEx1FEVSJKTI1Q1Z874QZVFSJSVA" localSheetId="19" hidden="1">#REF!</definedName>
    <definedName name="BEx1FEVSJKTI1Q1Z874QZVFSJSVA" localSheetId="21" hidden="1">#REF!</definedName>
    <definedName name="BEx1FEVSJKTI1Q1Z874QZVFSJSVA" hidden="1">#REF!</definedName>
    <definedName name="BEx1FGDRUHHLI1GBHELT4PK0LY4V" localSheetId="23" hidden="1">#REF!</definedName>
    <definedName name="BEx1FGDRUHHLI1GBHELT4PK0LY4V" localSheetId="27" hidden="1">#REF!</definedName>
    <definedName name="BEx1FGDRUHHLI1GBHELT4PK0LY4V" localSheetId="16" hidden="1">#REF!</definedName>
    <definedName name="BEx1FGDRUHHLI1GBHELT4PK0LY4V" localSheetId="0" hidden="1">#REF!</definedName>
    <definedName name="BEx1FGDRUHHLI1GBHELT4PK0LY4V" localSheetId="2" hidden="1">#REF!</definedName>
    <definedName name="BEx1FGDRUHHLI1GBHELT4PK0LY4V" localSheetId="4" hidden="1">#REF!</definedName>
    <definedName name="BEx1FGDRUHHLI1GBHELT4PK0LY4V" localSheetId="5" hidden="1">#REF!</definedName>
    <definedName name="BEx1FGDRUHHLI1GBHELT4PK0LY4V" localSheetId="17" hidden="1">#REF!</definedName>
    <definedName name="BEx1FGDRUHHLI1GBHELT4PK0LY4V" localSheetId="7" hidden="1">#REF!</definedName>
    <definedName name="BEx1FGDRUHHLI1GBHELT4PK0LY4V" localSheetId="8" hidden="1">#REF!</definedName>
    <definedName name="BEx1FGDRUHHLI1GBHELT4PK0LY4V" localSheetId="9" hidden="1">#REF!</definedName>
    <definedName name="BEx1FGDRUHHLI1GBHELT4PK0LY4V" localSheetId="11" hidden="1">#REF!</definedName>
    <definedName name="BEx1FGDRUHHLI1GBHELT4PK0LY4V" localSheetId="12" hidden="1">#REF!</definedName>
    <definedName name="BEx1FGDRUHHLI1GBHELT4PK0LY4V" localSheetId="13" hidden="1">#REF!</definedName>
    <definedName name="BEx1FGDRUHHLI1GBHELT4PK0LY4V" localSheetId="14" hidden="1">#REF!</definedName>
    <definedName name="BEx1FGDRUHHLI1GBHELT4PK0LY4V" localSheetId="22" hidden="1">#REF!</definedName>
    <definedName name="BEx1FGDRUHHLI1GBHELT4PK0LY4V" localSheetId="19" hidden="1">#REF!</definedName>
    <definedName name="BEx1FGDRUHHLI1GBHELT4PK0LY4V" localSheetId="21" hidden="1">#REF!</definedName>
    <definedName name="BEx1FGDRUHHLI1GBHELT4PK0LY4V" hidden="1">#REF!</definedName>
    <definedName name="BEx1FJZ7GKO99IYTP6GGGF7EUL3Z" localSheetId="23" hidden="1">#REF!</definedName>
    <definedName name="BEx1FJZ7GKO99IYTP6GGGF7EUL3Z" localSheetId="27" hidden="1">#REF!</definedName>
    <definedName name="BEx1FJZ7GKO99IYTP6GGGF7EUL3Z" localSheetId="16" hidden="1">#REF!</definedName>
    <definedName name="BEx1FJZ7GKO99IYTP6GGGF7EUL3Z" localSheetId="0" hidden="1">#REF!</definedName>
    <definedName name="BEx1FJZ7GKO99IYTP6GGGF7EUL3Z" localSheetId="2" hidden="1">#REF!</definedName>
    <definedName name="BEx1FJZ7GKO99IYTP6GGGF7EUL3Z" localSheetId="4" hidden="1">#REF!</definedName>
    <definedName name="BEx1FJZ7GKO99IYTP6GGGF7EUL3Z" localSheetId="5" hidden="1">#REF!</definedName>
    <definedName name="BEx1FJZ7GKO99IYTP6GGGF7EUL3Z" localSheetId="17" hidden="1">#REF!</definedName>
    <definedName name="BEx1FJZ7GKO99IYTP6GGGF7EUL3Z" localSheetId="7" hidden="1">#REF!</definedName>
    <definedName name="BEx1FJZ7GKO99IYTP6GGGF7EUL3Z" localSheetId="8" hidden="1">#REF!</definedName>
    <definedName name="BEx1FJZ7GKO99IYTP6GGGF7EUL3Z" localSheetId="9" hidden="1">#REF!</definedName>
    <definedName name="BEx1FJZ7GKO99IYTP6GGGF7EUL3Z" localSheetId="11" hidden="1">#REF!</definedName>
    <definedName name="BEx1FJZ7GKO99IYTP6GGGF7EUL3Z" localSheetId="12" hidden="1">#REF!</definedName>
    <definedName name="BEx1FJZ7GKO99IYTP6GGGF7EUL3Z" localSheetId="13" hidden="1">#REF!</definedName>
    <definedName name="BEx1FJZ7GKO99IYTP6GGGF7EUL3Z" localSheetId="14" hidden="1">#REF!</definedName>
    <definedName name="BEx1FJZ7GKO99IYTP6GGGF7EUL3Z" localSheetId="22" hidden="1">#REF!</definedName>
    <definedName name="BEx1FJZ7GKO99IYTP6GGGF7EUL3Z" localSheetId="19" hidden="1">#REF!</definedName>
    <definedName name="BEx1FJZ7GKO99IYTP6GGGF7EUL3Z" localSheetId="21" hidden="1">#REF!</definedName>
    <definedName name="BEx1FJZ7GKO99IYTP6GGGF7EUL3Z" hidden="1">#REF!</definedName>
    <definedName name="BEx1FPDH0YKYQXDHUTFIQLIF34J8" localSheetId="23" hidden="1">#REF!</definedName>
    <definedName name="BEx1FPDH0YKYQXDHUTFIQLIF34J8" localSheetId="27" hidden="1">#REF!</definedName>
    <definedName name="BEx1FPDH0YKYQXDHUTFIQLIF34J8" localSheetId="16" hidden="1">#REF!</definedName>
    <definedName name="BEx1FPDH0YKYQXDHUTFIQLIF34J8" localSheetId="0" hidden="1">#REF!</definedName>
    <definedName name="BEx1FPDH0YKYQXDHUTFIQLIF34J8" localSheetId="2" hidden="1">#REF!</definedName>
    <definedName name="BEx1FPDH0YKYQXDHUTFIQLIF34J8" localSheetId="4" hidden="1">#REF!</definedName>
    <definedName name="BEx1FPDH0YKYQXDHUTFIQLIF34J8" localSheetId="5" hidden="1">#REF!</definedName>
    <definedName name="BEx1FPDH0YKYQXDHUTFIQLIF34J8" localSheetId="17" hidden="1">#REF!</definedName>
    <definedName name="BEx1FPDH0YKYQXDHUTFIQLIF34J8" localSheetId="7" hidden="1">#REF!</definedName>
    <definedName name="BEx1FPDH0YKYQXDHUTFIQLIF34J8" localSheetId="8" hidden="1">#REF!</definedName>
    <definedName name="BEx1FPDH0YKYQXDHUTFIQLIF34J8" localSheetId="9" hidden="1">#REF!</definedName>
    <definedName name="BEx1FPDH0YKYQXDHUTFIQLIF34J8" localSheetId="11" hidden="1">#REF!</definedName>
    <definedName name="BEx1FPDH0YKYQXDHUTFIQLIF34J8" localSheetId="12" hidden="1">#REF!</definedName>
    <definedName name="BEx1FPDH0YKYQXDHUTFIQLIF34J8" localSheetId="13" hidden="1">#REF!</definedName>
    <definedName name="BEx1FPDH0YKYQXDHUTFIQLIF34J8" localSheetId="14" hidden="1">#REF!</definedName>
    <definedName name="BEx1FPDH0YKYQXDHUTFIQLIF34J8" localSheetId="22" hidden="1">#REF!</definedName>
    <definedName name="BEx1FPDH0YKYQXDHUTFIQLIF34J8" localSheetId="19" hidden="1">#REF!</definedName>
    <definedName name="BEx1FPDH0YKYQXDHUTFIQLIF34J8" localSheetId="21" hidden="1">#REF!</definedName>
    <definedName name="BEx1FPDH0YKYQXDHUTFIQLIF34J8" hidden="1">#REF!</definedName>
    <definedName name="BEx1FQ9SZAGL2HEKRB046EOQDWOX" localSheetId="23" hidden="1">#REF!</definedName>
    <definedName name="BEx1FQ9SZAGL2HEKRB046EOQDWOX" localSheetId="27" hidden="1">#REF!</definedName>
    <definedName name="BEx1FQ9SZAGL2HEKRB046EOQDWOX" localSheetId="16" hidden="1">#REF!</definedName>
    <definedName name="BEx1FQ9SZAGL2HEKRB046EOQDWOX" localSheetId="0" hidden="1">#REF!</definedName>
    <definedName name="BEx1FQ9SZAGL2HEKRB046EOQDWOX" localSheetId="2" hidden="1">#REF!</definedName>
    <definedName name="BEx1FQ9SZAGL2HEKRB046EOQDWOX" localSheetId="4" hidden="1">#REF!</definedName>
    <definedName name="BEx1FQ9SZAGL2HEKRB046EOQDWOX" localSheetId="5" hidden="1">#REF!</definedName>
    <definedName name="BEx1FQ9SZAGL2HEKRB046EOQDWOX" localSheetId="17" hidden="1">#REF!</definedName>
    <definedName name="BEx1FQ9SZAGL2HEKRB046EOQDWOX" localSheetId="7" hidden="1">#REF!</definedName>
    <definedName name="BEx1FQ9SZAGL2HEKRB046EOQDWOX" localSheetId="8" hidden="1">#REF!</definedName>
    <definedName name="BEx1FQ9SZAGL2HEKRB046EOQDWOX" localSheetId="9" hidden="1">#REF!</definedName>
    <definedName name="BEx1FQ9SZAGL2HEKRB046EOQDWOX" localSheetId="11" hidden="1">#REF!</definedName>
    <definedName name="BEx1FQ9SZAGL2HEKRB046EOQDWOX" localSheetId="12" hidden="1">#REF!</definedName>
    <definedName name="BEx1FQ9SZAGL2HEKRB046EOQDWOX" localSheetId="13" hidden="1">#REF!</definedName>
    <definedName name="BEx1FQ9SZAGL2HEKRB046EOQDWOX" localSheetId="14" hidden="1">#REF!</definedName>
    <definedName name="BEx1FQ9SZAGL2HEKRB046EOQDWOX" localSheetId="22" hidden="1">#REF!</definedName>
    <definedName name="BEx1FQ9SZAGL2HEKRB046EOQDWOX" localSheetId="19" hidden="1">#REF!</definedName>
    <definedName name="BEx1FQ9SZAGL2HEKRB046EOQDWOX" localSheetId="21" hidden="1">#REF!</definedName>
    <definedName name="BEx1FQ9SZAGL2HEKRB046EOQDWOX" hidden="1">#REF!</definedName>
    <definedName name="BEx1FZV2CM77TBH1R6YYV9P06KA2" localSheetId="23" hidden="1">#REF!</definedName>
    <definedName name="BEx1FZV2CM77TBH1R6YYV9P06KA2" localSheetId="27" hidden="1">#REF!</definedName>
    <definedName name="BEx1FZV2CM77TBH1R6YYV9P06KA2" localSheetId="16" hidden="1">#REF!</definedName>
    <definedName name="BEx1FZV2CM77TBH1R6YYV9P06KA2" localSheetId="0" hidden="1">#REF!</definedName>
    <definedName name="BEx1FZV2CM77TBH1R6YYV9P06KA2" localSheetId="2" hidden="1">#REF!</definedName>
    <definedName name="BEx1FZV2CM77TBH1R6YYV9P06KA2" localSheetId="4" hidden="1">#REF!</definedName>
    <definedName name="BEx1FZV2CM77TBH1R6YYV9P06KA2" localSheetId="5" hidden="1">#REF!</definedName>
    <definedName name="BEx1FZV2CM77TBH1R6YYV9P06KA2" localSheetId="17" hidden="1">#REF!</definedName>
    <definedName name="BEx1FZV2CM77TBH1R6YYV9P06KA2" localSheetId="7" hidden="1">#REF!</definedName>
    <definedName name="BEx1FZV2CM77TBH1R6YYV9P06KA2" localSheetId="8" hidden="1">#REF!</definedName>
    <definedName name="BEx1FZV2CM77TBH1R6YYV9P06KA2" localSheetId="9" hidden="1">#REF!</definedName>
    <definedName name="BEx1FZV2CM77TBH1R6YYV9P06KA2" localSheetId="11" hidden="1">#REF!</definedName>
    <definedName name="BEx1FZV2CM77TBH1R6YYV9P06KA2" localSheetId="12" hidden="1">#REF!</definedName>
    <definedName name="BEx1FZV2CM77TBH1R6YYV9P06KA2" localSheetId="13" hidden="1">#REF!</definedName>
    <definedName name="BEx1FZV2CM77TBH1R6YYV9P06KA2" localSheetId="14" hidden="1">#REF!</definedName>
    <definedName name="BEx1FZV2CM77TBH1R6YYV9P06KA2" localSheetId="22" hidden="1">#REF!</definedName>
    <definedName name="BEx1FZV2CM77TBH1R6YYV9P06KA2" localSheetId="19" hidden="1">#REF!</definedName>
    <definedName name="BEx1FZV2CM77TBH1R6YYV9P06KA2" localSheetId="21" hidden="1">#REF!</definedName>
    <definedName name="BEx1FZV2CM77TBH1R6YYV9P06KA2" hidden="1">#REF!</definedName>
    <definedName name="BEx1G59AY8195JTUM6P18VXUFJ3E" localSheetId="23" hidden="1">#REF!</definedName>
    <definedName name="BEx1G59AY8195JTUM6P18VXUFJ3E" localSheetId="27" hidden="1">#REF!</definedName>
    <definedName name="BEx1G59AY8195JTUM6P18VXUFJ3E" localSheetId="16" hidden="1">#REF!</definedName>
    <definedName name="BEx1G59AY8195JTUM6P18VXUFJ3E" localSheetId="0" hidden="1">#REF!</definedName>
    <definedName name="BEx1G59AY8195JTUM6P18VXUFJ3E" localSheetId="2" hidden="1">#REF!</definedName>
    <definedName name="BEx1G59AY8195JTUM6P18VXUFJ3E" localSheetId="4" hidden="1">#REF!</definedName>
    <definedName name="BEx1G59AY8195JTUM6P18VXUFJ3E" localSheetId="5" hidden="1">#REF!</definedName>
    <definedName name="BEx1G59AY8195JTUM6P18VXUFJ3E" localSheetId="17" hidden="1">#REF!</definedName>
    <definedName name="BEx1G59AY8195JTUM6P18VXUFJ3E" localSheetId="7" hidden="1">#REF!</definedName>
    <definedName name="BEx1G59AY8195JTUM6P18VXUFJ3E" localSheetId="8" hidden="1">#REF!</definedName>
    <definedName name="BEx1G59AY8195JTUM6P18VXUFJ3E" localSheetId="9" hidden="1">#REF!</definedName>
    <definedName name="BEx1G59AY8195JTUM6P18VXUFJ3E" localSheetId="11" hidden="1">#REF!</definedName>
    <definedName name="BEx1G59AY8195JTUM6P18VXUFJ3E" localSheetId="12" hidden="1">#REF!</definedName>
    <definedName name="BEx1G59AY8195JTUM6P18VXUFJ3E" localSheetId="13" hidden="1">#REF!</definedName>
    <definedName name="BEx1G59AY8195JTUM6P18VXUFJ3E" localSheetId="14" hidden="1">#REF!</definedName>
    <definedName name="BEx1G59AY8195JTUM6P18VXUFJ3E" localSheetId="22" hidden="1">#REF!</definedName>
    <definedName name="BEx1G59AY8195JTUM6P18VXUFJ3E" localSheetId="19" hidden="1">#REF!</definedName>
    <definedName name="BEx1G59AY8195JTUM6P18VXUFJ3E" localSheetId="21" hidden="1">#REF!</definedName>
    <definedName name="BEx1G59AY8195JTUM6P18VXUFJ3E" hidden="1">#REF!</definedName>
    <definedName name="BEx1GKUDMCV60BOZT0SENCT0MD8L" localSheetId="23" hidden="1">#REF!</definedName>
    <definedName name="BEx1GKUDMCV60BOZT0SENCT0MD8L" localSheetId="27" hidden="1">#REF!</definedName>
    <definedName name="BEx1GKUDMCV60BOZT0SENCT0MD8L" localSheetId="16" hidden="1">#REF!</definedName>
    <definedName name="BEx1GKUDMCV60BOZT0SENCT0MD8L" localSheetId="0" hidden="1">#REF!</definedName>
    <definedName name="BEx1GKUDMCV60BOZT0SENCT0MD8L" localSheetId="2" hidden="1">#REF!</definedName>
    <definedName name="BEx1GKUDMCV60BOZT0SENCT0MD8L" localSheetId="4" hidden="1">#REF!</definedName>
    <definedName name="BEx1GKUDMCV60BOZT0SENCT0MD8L" localSheetId="5" hidden="1">#REF!</definedName>
    <definedName name="BEx1GKUDMCV60BOZT0SENCT0MD8L" localSheetId="17" hidden="1">#REF!</definedName>
    <definedName name="BEx1GKUDMCV60BOZT0SENCT0MD8L" localSheetId="7" hidden="1">#REF!</definedName>
    <definedName name="BEx1GKUDMCV60BOZT0SENCT0MD8L" localSheetId="8" hidden="1">#REF!</definedName>
    <definedName name="BEx1GKUDMCV60BOZT0SENCT0MD8L" localSheetId="9" hidden="1">#REF!</definedName>
    <definedName name="BEx1GKUDMCV60BOZT0SENCT0MD8L" localSheetId="11" hidden="1">#REF!</definedName>
    <definedName name="BEx1GKUDMCV60BOZT0SENCT0MD8L" localSheetId="12" hidden="1">#REF!</definedName>
    <definedName name="BEx1GKUDMCV60BOZT0SENCT0MD8L" localSheetId="13" hidden="1">#REF!</definedName>
    <definedName name="BEx1GKUDMCV60BOZT0SENCT0MD8L" localSheetId="14" hidden="1">#REF!</definedName>
    <definedName name="BEx1GKUDMCV60BOZT0SENCT0MD8L" localSheetId="22" hidden="1">#REF!</definedName>
    <definedName name="BEx1GKUDMCV60BOZT0SENCT0MD8L" localSheetId="19" hidden="1">#REF!</definedName>
    <definedName name="BEx1GKUDMCV60BOZT0SENCT0MD8L" localSheetId="21" hidden="1">#REF!</definedName>
    <definedName name="BEx1GKUDMCV60BOZT0SENCT0MD8L" hidden="1">#REF!</definedName>
    <definedName name="BEx1GUVQ5L0JCX3E4SROI4WBYVTO" localSheetId="23" hidden="1">#REF!</definedName>
    <definedName name="BEx1GUVQ5L0JCX3E4SROI4WBYVTO" localSheetId="27" hidden="1">#REF!</definedName>
    <definedName name="BEx1GUVQ5L0JCX3E4SROI4WBYVTO" localSheetId="16" hidden="1">#REF!</definedName>
    <definedName name="BEx1GUVQ5L0JCX3E4SROI4WBYVTO" localSheetId="0" hidden="1">#REF!</definedName>
    <definedName name="BEx1GUVQ5L0JCX3E4SROI4WBYVTO" localSheetId="2" hidden="1">#REF!</definedName>
    <definedName name="BEx1GUVQ5L0JCX3E4SROI4WBYVTO" localSheetId="4" hidden="1">#REF!</definedName>
    <definedName name="BEx1GUVQ5L0JCX3E4SROI4WBYVTO" localSheetId="5" hidden="1">#REF!</definedName>
    <definedName name="BEx1GUVQ5L0JCX3E4SROI4WBYVTO" localSheetId="17" hidden="1">#REF!</definedName>
    <definedName name="BEx1GUVQ5L0JCX3E4SROI4WBYVTO" localSheetId="7" hidden="1">#REF!</definedName>
    <definedName name="BEx1GUVQ5L0JCX3E4SROI4WBYVTO" localSheetId="8" hidden="1">#REF!</definedName>
    <definedName name="BEx1GUVQ5L0JCX3E4SROI4WBYVTO" localSheetId="9" hidden="1">#REF!</definedName>
    <definedName name="BEx1GUVQ5L0JCX3E4SROI4WBYVTO" localSheetId="11" hidden="1">#REF!</definedName>
    <definedName name="BEx1GUVQ5L0JCX3E4SROI4WBYVTO" localSheetId="12" hidden="1">#REF!</definedName>
    <definedName name="BEx1GUVQ5L0JCX3E4SROI4WBYVTO" localSheetId="13" hidden="1">#REF!</definedName>
    <definedName name="BEx1GUVQ5L0JCX3E4SROI4WBYVTO" localSheetId="14" hidden="1">#REF!</definedName>
    <definedName name="BEx1GUVQ5L0JCX3E4SROI4WBYVTO" localSheetId="22" hidden="1">#REF!</definedName>
    <definedName name="BEx1GUVQ5L0JCX3E4SROI4WBYVTO" localSheetId="19" hidden="1">#REF!</definedName>
    <definedName name="BEx1GUVQ5L0JCX3E4SROI4WBYVTO" localSheetId="21" hidden="1">#REF!</definedName>
    <definedName name="BEx1GUVQ5L0JCX3E4SROI4WBYVTO" hidden="1">#REF!</definedName>
    <definedName name="BEx1GVMRHFXUP6XYYY9NR12PV5TF" localSheetId="23" hidden="1">#REF!</definedName>
    <definedName name="BEx1GVMRHFXUP6XYYY9NR12PV5TF" localSheetId="27" hidden="1">#REF!</definedName>
    <definedName name="BEx1GVMRHFXUP6XYYY9NR12PV5TF" localSheetId="16" hidden="1">#REF!</definedName>
    <definedName name="BEx1GVMRHFXUP6XYYY9NR12PV5TF" localSheetId="0" hidden="1">#REF!</definedName>
    <definedName name="BEx1GVMRHFXUP6XYYY9NR12PV5TF" localSheetId="2" hidden="1">#REF!</definedName>
    <definedName name="BEx1GVMRHFXUP6XYYY9NR12PV5TF" localSheetId="4" hidden="1">#REF!</definedName>
    <definedName name="BEx1GVMRHFXUP6XYYY9NR12PV5TF" localSheetId="5" hidden="1">#REF!</definedName>
    <definedName name="BEx1GVMRHFXUP6XYYY9NR12PV5TF" localSheetId="17" hidden="1">#REF!</definedName>
    <definedName name="BEx1GVMRHFXUP6XYYY9NR12PV5TF" localSheetId="7" hidden="1">#REF!</definedName>
    <definedName name="BEx1GVMRHFXUP6XYYY9NR12PV5TF" localSheetId="8" hidden="1">#REF!</definedName>
    <definedName name="BEx1GVMRHFXUP6XYYY9NR12PV5TF" localSheetId="9" hidden="1">#REF!</definedName>
    <definedName name="BEx1GVMRHFXUP6XYYY9NR12PV5TF" localSheetId="11" hidden="1">#REF!</definedName>
    <definedName name="BEx1GVMRHFXUP6XYYY9NR12PV5TF" localSheetId="12" hidden="1">#REF!</definedName>
    <definedName name="BEx1GVMRHFXUP6XYYY9NR12PV5TF" localSheetId="13" hidden="1">#REF!</definedName>
    <definedName name="BEx1GVMRHFXUP6XYYY9NR12PV5TF" localSheetId="14" hidden="1">#REF!</definedName>
    <definedName name="BEx1GVMRHFXUP6XYYY9NR12PV5TF" localSheetId="22" hidden="1">#REF!</definedName>
    <definedName name="BEx1GVMRHFXUP6XYYY9NR12PV5TF" localSheetId="19" hidden="1">#REF!</definedName>
    <definedName name="BEx1GVMRHFXUP6XYYY9NR12PV5TF" localSheetId="21" hidden="1">#REF!</definedName>
    <definedName name="BEx1GVMRHFXUP6XYYY9NR12PV5TF" hidden="1">#REF!</definedName>
    <definedName name="BEx1H6KIT7BHUH6MDDWC935V9N47" localSheetId="23" hidden="1">#REF!</definedName>
    <definedName name="BEx1H6KIT7BHUH6MDDWC935V9N47" localSheetId="27" hidden="1">#REF!</definedName>
    <definedName name="BEx1H6KIT7BHUH6MDDWC935V9N47" localSheetId="16" hidden="1">#REF!</definedName>
    <definedName name="BEx1H6KIT7BHUH6MDDWC935V9N47" localSheetId="0" hidden="1">#REF!</definedName>
    <definedName name="BEx1H6KIT7BHUH6MDDWC935V9N47" localSheetId="2" hidden="1">#REF!</definedName>
    <definedName name="BEx1H6KIT7BHUH6MDDWC935V9N47" localSheetId="4" hidden="1">#REF!</definedName>
    <definedName name="BEx1H6KIT7BHUH6MDDWC935V9N47" localSheetId="5" hidden="1">#REF!</definedName>
    <definedName name="BEx1H6KIT7BHUH6MDDWC935V9N47" localSheetId="17" hidden="1">#REF!</definedName>
    <definedName name="BEx1H6KIT7BHUH6MDDWC935V9N47" localSheetId="7" hidden="1">#REF!</definedName>
    <definedName name="BEx1H6KIT7BHUH6MDDWC935V9N47" localSheetId="8" hidden="1">#REF!</definedName>
    <definedName name="BEx1H6KIT7BHUH6MDDWC935V9N47" localSheetId="9" hidden="1">#REF!</definedName>
    <definedName name="BEx1H6KIT7BHUH6MDDWC935V9N47" localSheetId="11" hidden="1">#REF!</definedName>
    <definedName name="BEx1H6KIT7BHUH6MDDWC935V9N47" localSheetId="12" hidden="1">#REF!</definedName>
    <definedName name="BEx1H6KIT7BHUH6MDDWC935V9N47" localSheetId="13" hidden="1">#REF!</definedName>
    <definedName name="BEx1H6KIT7BHUH6MDDWC935V9N47" localSheetId="14" hidden="1">#REF!</definedName>
    <definedName name="BEx1H6KIT7BHUH6MDDWC935V9N47" localSheetId="22" hidden="1">#REF!</definedName>
    <definedName name="BEx1H6KIT7BHUH6MDDWC935V9N47" localSheetId="19" hidden="1">#REF!</definedName>
    <definedName name="BEx1H6KIT7BHUH6MDDWC935V9N47" localSheetId="21" hidden="1">#REF!</definedName>
    <definedName name="BEx1H6KIT7BHUH6MDDWC935V9N47" hidden="1">#REF!</definedName>
    <definedName name="BEx1HA60AI3STEJQZAQ0RA3Q3AZV" localSheetId="23" hidden="1">#REF!</definedName>
    <definedName name="BEx1HA60AI3STEJQZAQ0RA3Q3AZV" localSheetId="27" hidden="1">#REF!</definedName>
    <definedName name="BEx1HA60AI3STEJQZAQ0RA3Q3AZV" localSheetId="16" hidden="1">#REF!</definedName>
    <definedName name="BEx1HA60AI3STEJQZAQ0RA3Q3AZV" localSheetId="0" hidden="1">#REF!</definedName>
    <definedName name="BEx1HA60AI3STEJQZAQ0RA3Q3AZV" localSheetId="2" hidden="1">#REF!</definedName>
    <definedName name="BEx1HA60AI3STEJQZAQ0RA3Q3AZV" localSheetId="4" hidden="1">#REF!</definedName>
    <definedName name="BEx1HA60AI3STEJQZAQ0RA3Q3AZV" localSheetId="5" hidden="1">#REF!</definedName>
    <definedName name="BEx1HA60AI3STEJQZAQ0RA3Q3AZV" localSheetId="17" hidden="1">#REF!</definedName>
    <definedName name="BEx1HA60AI3STEJQZAQ0RA3Q3AZV" localSheetId="7" hidden="1">#REF!</definedName>
    <definedName name="BEx1HA60AI3STEJQZAQ0RA3Q3AZV" localSheetId="8" hidden="1">#REF!</definedName>
    <definedName name="BEx1HA60AI3STEJQZAQ0RA3Q3AZV" localSheetId="9" hidden="1">#REF!</definedName>
    <definedName name="BEx1HA60AI3STEJQZAQ0RA3Q3AZV" localSheetId="11" hidden="1">#REF!</definedName>
    <definedName name="BEx1HA60AI3STEJQZAQ0RA3Q3AZV" localSheetId="12" hidden="1">#REF!</definedName>
    <definedName name="BEx1HA60AI3STEJQZAQ0RA3Q3AZV" localSheetId="13" hidden="1">#REF!</definedName>
    <definedName name="BEx1HA60AI3STEJQZAQ0RA3Q3AZV" localSheetId="14" hidden="1">#REF!</definedName>
    <definedName name="BEx1HA60AI3STEJQZAQ0RA3Q3AZV" localSheetId="22" hidden="1">#REF!</definedName>
    <definedName name="BEx1HA60AI3STEJQZAQ0RA3Q3AZV" localSheetId="19" hidden="1">#REF!</definedName>
    <definedName name="BEx1HA60AI3STEJQZAQ0RA3Q3AZV" localSheetId="21" hidden="1">#REF!</definedName>
    <definedName name="BEx1HA60AI3STEJQZAQ0RA3Q3AZV" hidden="1">#REF!</definedName>
    <definedName name="BEx1HB2DBVO5N6V2WX7BEHUFYTFU" localSheetId="23" hidden="1">#REF!</definedName>
    <definedName name="BEx1HB2DBVO5N6V2WX7BEHUFYTFU" localSheetId="27" hidden="1">#REF!</definedName>
    <definedName name="BEx1HB2DBVO5N6V2WX7BEHUFYTFU" localSheetId="16" hidden="1">#REF!</definedName>
    <definedName name="BEx1HB2DBVO5N6V2WX7BEHUFYTFU" localSheetId="0" hidden="1">#REF!</definedName>
    <definedName name="BEx1HB2DBVO5N6V2WX7BEHUFYTFU" localSheetId="2" hidden="1">#REF!</definedName>
    <definedName name="BEx1HB2DBVO5N6V2WX7BEHUFYTFU" localSheetId="4" hidden="1">#REF!</definedName>
    <definedName name="BEx1HB2DBVO5N6V2WX7BEHUFYTFU" localSheetId="5" hidden="1">#REF!</definedName>
    <definedName name="BEx1HB2DBVO5N6V2WX7BEHUFYTFU" localSheetId="17" hidden="1">#REF!</definedName>
    <definedName name="BEx1HB2DBVO5N6V2WX7BEHUFYTFU" localSheetId="7" hidden="1">#REF!</definedName>
    <definedName name="BEx1HB2DBVO5N6V2WX7BEHUFYTFU" localSheetId="8" hidden="1">#REF!</definedName>
    <definedName name="BEx1HB2DBVO5N6V2WX7BEHUFYTFU" localSheetId="9" hidden="1">#REF!</definedName>
    <definedName name="BEx1HB2DBVO5N6V2WX7BEHUFYTFU" localSheetId="11" hidden="1">#REF!</definedName>
    <definedName name="BEx1HB2DBVO5N6V2WX7BEHUFYTFU" localSheetId="12" hidden="1">#REF!</definedName>
    <definedName name="BEx1HB2DBVO5N6V2WX7BEHUFYTFU" localSheetId="13" hidden="1">#REF!</definedName>
    <definedName name="BEx1HB2DBVO5N6V2WX7BEHUFYTFU" localSheetId="14" hidden="1">#REF!</definedName>
    <definedName name="BEx1HB2DBVO5N6V2WX7BEHUFYTFU" localSheetId="22" hidden="1">#REF!</definedName>
    <definedName name="BEx1HB2DBVO5N6V2WX7BEHUFYTFU" localSheetId="19" hidden="1">#REF!</definedName>
    <definedName name="BEx1HB2DBVO5N6V2WX7BEHUFYTFU" localSheetId="21" hidden="1">#REF!</definedName>
    <definedName name="BEx1HB2DBVO5N6V2WX7BEHUFYTFU" hidden="1">#REF!</definedName>
    <definedName name="BEx1HDGOOJ3SKHYMWUZJ1P0RQZ9N" localSheetId="23" hidden="1">#REF!</definedName>
    <definedName name="BEx1HDGOOJ3SKHYMWUZJ1P0RQZ9N" localSheetId="27" hidden="1">#REF!</definedName>
    <definedName name="BEx1HDGOOJ3SKHYMWUZJ1P0RQZ9N" localSheetId="16" hidden="1">#REF!</definedName>
    <definedName name="BEx1HDGOOJ3SKHYMWUZJ1P0RQZ9N" localSheetId="0" hidden="1">#REF!</definedName>
    <definedName name="BEx1HDGOOJ3SKHYMWUZJ1P0RQZ9N" localSheetId="2" hidden="1">#REF!</definedName>
    <definedName name="BEx1HDGOOJ3SKHYMWUZJ1P0RQZ9N" localSheetId="4" hidden="1">#REF!</definedName>
    <definedName name="BEx1HDGOOJ3SKHYMWUZJ1P0RQZ9N" localSheetId="5" hidden="1">#REF!</definedName>
    <definedName name="BEx1HDGOOJ3SKHYMWUZJ1P0RQZ9N" localSheetId="17" hidden="1">#REF!</definedName>
    <definedName name="BEx1HDGOOJ3SKHYMWUZJ1P0RQZ9N" localSheetId="7" hidden="1">#REF!</definedName>
    <definedName name="BEx1HDGOOJ3SKHYMWUZJ1P0RQZ9N" localSheetId="8" hidden="1">#REF!</definedName>
    <definedName name="BEx1HDGOOJ3SKHYMWUZJ1P0RQZ9N" localSheetId="9" hidden="1">#REF!</definedName>
    <definedName name="BEx1HDGOOJ3SKHYMWUZJ1P0RQZ9N" localSheetId="11" hidden="1">#REF!</definedName>
    <definedName name="BEx1HDGOOJ3SKHYMWUZJ1P0RQZ9N" localSheetId="12" hidden="1">#REF!</definedName>
    <definedName name="BEx1HDGOOJ3SKHYMWUZJ1P0RQZ9N" localSheetId="13" hidden="1">#REF!</definedName>
    <definedName name="BEx1HDGOOJ3SKHYMWUZJ1P0RQZ9N" localSheetId="14" hidden="1">#REF!</definedName>
    <definedName name="BEx1HDGOOJ3SKHYMWUZJ1P0RQZ9N" localSheetId="22" hidden="1">#REF!</definedName>
    <definedName name="BEx1HDGOOJ3SKHYMWUZJ1P0RQZ9N" localSheetId="19" hidden="1">#REF!</definedName>
    <definedName name="BEx1HDGOOJ3SKHYMWUZJ1P0RQZ9N" localSheetId="21" hidden="1">#REF!</definedName>
    <definedName name="BEx1HDGOOJ3SKHYMWUZJ1P0RQZ9N" hidden="1">#REF!</definedName>
    <definedName name="BEx1HDM5ZXSJG6JQEMSFV52PZ10V" localSheetId="23" hidden="1">#REF!</definedName>
    <definedName name="BEx1HDM5ZXSJG6JQEMSFV52PZ10V" localSheetId="27" hidden="1">#REF!</definedName>
    <definedName name="BEx1HDM5ZXSJG6JQEMSFV52PZ10V" localSheetId="16" hidden="1">#REF!</definedName>
    <definedName name="BEx1HDM5ZXSJG6JQEMSFV52PZ10V" localSheetId="0" hidden="1">#REF!</definedName>
    <definedName name="BEx1HDM5ZXSJG6JQEMSFV52PZ10V" localSheetId="2" hidden="1">#REF!</definedName>
    <definedName name="BEx1HDM5ZXSJG6JQEMSFV52PZ10V" localSheetId="4" hidden="1">#REF!</definedName>
    <definedName name="BEx1HDM5ZXSJG6JQEMSFV52PZ10V" localSheetId="5" hidden="1">#REF!</definedName>
    <definedName name="BEx1HDM5ZXSJG6JQEMSFV52PZ10V" localSheetId="17" hidden="1">#REF!</definedName>
    <definedName name="BEx1HDM5ZXSJG6JQEMSFV52PZ10V" localSheetId="7" hidden="1">#REF!</definedName>
    <definedName name="BEx1HDM5ZXSJG6JQEMSFV52PZ10V" localSheetId="8" hidden="1">#REF!</definedName>
    <definedName name="BEx1HDM5ZXSJG6JQEMSFV52PZ10V" localSheetId="9" hidden="1">#REF!</definedName>
    <definedName name="BEx1HDM5ZXSJG6JQEMSFV52PZ10V" localSheetId="11" hidden="1">#REF!</definedName>
    <definedName name="BEx1HDM5ZXSJG6JQEMSFV52PZ10V" localSheetId="12" hidden="1">#REF!</definedName>
    <definedName name="BEx1HDM5ZXSJG6JQEMSFV52PZ10V" localSheetId="13" hidden="1">#REF!</definedName>
    <definedName name="BEx1HDM5ZXSJG6JQEMSFV52PZ10V" localSheetId="14" hidden="1">#REF!</definedName>
    <definedName name="BEx1HDM5ZXSJG6JQEMSFV52PZ10V" localSheetId="22" hidden="1">#REF!</definedName>
    <definedName name="BEx1HDM5ZXSJG6JQEMSFV52PZ10V" localSheetId="19" hidden="1">#REF!</definedName>
    <definedName name="BEx1HDM5ZXSJG6JQEMSFV52PZ10V" localSheetId="21" hidden="1">#REF!</definedName>
    <definedName name="BEx1HDM5ZXSJG6JQEMSFV52PZ10V" hidden="1">#REF!</definedName>
    <definedName name="BEx1HETBBZVN5F43LKOFMC4QB0CR" localSheetId="23" hidden="1">#REF!</definedName>
    <definedName name="BEx1HETBBZVN5F43LKOFMC4QB0CR" localSheetId="27" hidden="1">#REF!</definedName>
    <definedName name="BEx1HETBBZVN5F43LKOFMC4QB0CR" localSheetId="16" hidden="1">#REF!</definedName>
    <definedName name="BEx1HETBBZVN5F43LKOFMC4QB0CR" localSheetId="0" hidden="1">#REF!</definedName>
    <definedName name="BEx1HETBBZVN5F43LKOFMC4QB0CR" localSheetId="2" hidden="1">#REF!</definedName>
    <definedName name="BEx1HETBBZVN5F43LKOFMC4QB0CR" localSheetId="4" hidden="1">#REF!</definedName>
    <definedName name="BEx1HETBBZVN5F43LKOFMC4QB0CR" localSheetId="5" hidden="1">#REF!</definedName>
    <definedName name="BEx1HETBBZVN5F43LKOFMC4QB0CR" localSheetId="17" hidden="1">#REF!</definedName>
    <definedName name="BEx1HETBBZVN5F43LKOFMC4QB0CR" localSheetId="7" hidden="1">#REF!</definedName>
    <definedName name="BEx1HETBBZVN5F43LKOFMC4QB0CR" localSheetId="8" hidden="1">#REF!</definedName>
    <definedName name="BEx1HETBBZVN5F43LKOFMC4QB0CR" localSheetId="9" hidden="1">#REF!</definedName>
    <definedName name="BEx1HETBBZVN5F43LKOFMC4QB0CR" localSheetId="11" hidden="1">#REF!</definedName>
    <definedName name="BEx1HETBBZVN5F43LKOFMC4QB0CR" localSheetId="12" hidden="1">#REF!</definedName>
    <definedName name="BEx1HETBBZVN5F43LKOFMC4QB0CR" localSheetId="13" hidden="1">#REF!</definedName>
    <definedName name="BEx1HETBBZVN5F43LKOFMC4QB0CR" localSheetId="14" hidden="1">#REF!</definedName>
    <definedName name="BEx1HETBBZVN5F43LKOFMC4QB0CR" localSheetId="22" hidden="1">#REF!</definedName>
    <definedName name="BEx1HETBBZVN5F43LKOFMC4QB0CR" localSheetId="19" hidden="1">#REF!</definedName>
    <definedName name="BEx1HETBBZVN5F43LKOFMC4QB0CR" localSheetId="21" hidden="1">#REF!</definedName>
    <definedName name="BEx1HETBBZVN5F43LKOFMC4QB0CR" hidden="1">#REF!</definedName>
    <definedName name="BEx1HGWNWPLNXICOTP90TKQVVE4E" localSheetId="23" hidden="1">#REF!</definedName>
    <definedName name="BEx1HGWNWPLNXICOTP90TKQVVE4E" localSheetId="27" hidden="1">#REF!</definedName>
    <definedName name="BEx1HGWNWPLNXICOTP90TKQVVE4E" localSheetId="16" hidden="1">#REF!</definedName>
    <definedName name="BEx1HGWNWPLNXICOTP90TKQVVE4E" localSheetId="0" hidden="1">#REF!</definedName>
    <definedName name="BEx1HGWNWPLNXICOTP90TKQVVE4E" localSheetId="2" hidden="1">#REF!</definedName>
    <definedName name="BEx1HGWNWPLNXICOTP90TKQVVE4E" localSheetId="4" hidden="1">#REF!</definedName>
    <definedName name="BEx1HGWNWPLNXICOTP90TKQVVE4E" localSheetId="5" hidden="1">#REF!</definedName>
    <definedName name="BEx1HGWNWPLNXICOTP90TKQVVE4E" localSheetId="17" hidden="1">#REF!</definedName>
    <definedName name="BEx1HGWNWPLNXICOTP90TKQVVE4E" localSheetId="7" hidden="1">#REF!</definedName>
    <definedName name="BEx1HGWNWPLNXICOTP90TKQVVE4E" localSheetId="8" hidden="1">#REF!</definedName>
    <definedName name="BEx1HGWNWPLNXICOTP90TKQVVE4E" localSheetId="9" hidden="1">#REF!</definedName>
    <definedName name="BEx1HGWNWPLNXICOTP90TKQVVE4E" localSheetId="11" hidden="1">#REF!</definedName>
    <definedName name="BEx1HGWNWPLNXICOTP90TKQVVE4E" localSheetId="12" hidden="1">#REF!</definedName>
    <definedName name="BEx1HGWNWPLNXICOTP90TKQVVE4E" localSheetId="13" hidden="1">#REF!</definedName>
    <definedName name="BEx1HGWNWPLNXICOTP90TKQVVE4E" localSheetId="14" hidden="1">#REF!</definedName>
    <definedName name="BEx1HGWNWPLNXICOTP90TKQVVE4E" localSheetId="22" hidden="1">#REF!</definedName>
    <definedName name="BEx1HGWNWPLNXICOTP90TKQVVE4E" localSheetId="19" hidden="1">#REF!</definedName>
    <definedName name="BEx1HGWNWPLNXICOTP90TKQVVE4E" localSheetId="21" hidden="1">#REF!</definedName>
    <definedName name="BEx1HGWNWPLNXICOTP90TKQVVE4E" hidden="1">#REF!</definedName>
    <definedName name="BEx1HIPLJZABY0EMUOTZN0EQMDPU" localSheetId="23" hidden="1">#REF!</definedName>
    <definedName name="BEx1HIPLJZABY0EMUOTZN0EQMDPU" localSheetId="27" hidden="1">#REF!</definedName>
    <definedName name="BEx1HIPLJZABY0EMUOTZN0EQMDPU" localSheetId="16" hidden="1">#REF!</definedName>
    <definedName name="BEx1HIPLJZABY0EMUOTZN0EQMDPU" localSheetId="0" hidden="1">#REF!</definedName>
    <definedName name="BEx1HIPLJZABY0EMUOTZN0EQMDPU" localSheetId="2" hidden="1">#REF!</definedName>
    <definedName name="BEx1HIPLJZABY0EMUOTZN0EQMDPU" localSheetId="4" hidden="1">#REF!</definedName>
    <definedName name="BEx1HIPLJZABY0EMUOTZN0EQMDPU" localSheetId="5" hidden="1">#REF!</definedName>
    <definedName name="BEx1HIPLJZABY0EMUOTZN0EQMDPU" localSheetId="17" hidden="1">#REF!</definedName>
    <definedName name="BEx1HIPLJZABY0EMUOTZN0EQMDPU" localSheetId="7" hidden="1">#REF!</definedName>
    <definedName name="BEx1HIPLJZABY0EMUOTZN0EQMDPU" localSheetId="8" hidden="1">#REF!</definedName>
    <definedName name="BEx1HIPLJZABY0EMUOTZN0EQMDPU" localSheetId="9" hidden="1">#REF!</definedName>
    <definedName name="BEx1HIPLJZABY0EMUOTZN0EQMDPU" localSheetId="11" hidden="1">#REF!</definedName>
    <definedName name="BEx1HIPLJZABY0EMUOTZN0EQMDPU" localSheetId="12" hidden="1">#REF!</definedName>
    <definedName name="BEx1HIPLJZABY0EMUOTZN0EQMDPU" localSheetId="13" hidden="1">#REF!</definedName>
    <definedName name="BEx1HIPLJZABY0EMUOTZN0EQMDPU" localSheetId="14" hidden="1">#REF!</definedName>
    <definedName name="BEx1HIPLJZABY0EMUOTZN0EQMDPU" localSheetId="22" hidden="1">#REF!</definedName>
    <definedName name="BEx1HIPLJZABY0EMUOTZN0EQMDPU" localSheetId="19" hidden="1">#REF!</definedName>
    <definedName name="BEx1HIPLJZABY0EMUOTZN0EQMDPU" localSheetId="21" hidden="1">#REF!</definedName>
    <definedName name="BEx1HIPLJZABY0EMUOTZN0EQMDPU" hidden="1">#REF!</definedName>
    <definedName name="BEx1HO94JIRX219MPWMB5E5XZ04X" localSheetId="23" hidden="1">#REF!</definedName>
    <definedName name="BEx1HO94JIRX219MPWMB5E5XZ04X" localSheetId="27" hidden="1">#REF!</definedName>
    <definedName name="BEx1HO94JIRX219MPWMB5E5XZ04X" localSheetId="16" hidden="1">#REF!</definedName>
    <definedName name="BEx1HO94JIRX219MPWMB5E5XZ04X" localSheetId="0" hidden="1">#REF!</definedName>
    <definedName name="BEx1HO94JIRX219MPWMB5E5XZ04X" localSheetId="2" hidden="1">#REF!</definedName>
    <definedName name="BEx1HO94JIRX219MPWMB5E5XZ04X" localSheetId="4" hidden="1">#REF!</definedName>
    <definedName name="BEx1HO94JIRX219MPWMB5E5XZ04X" localSheetId="5" hidden="1">#REF!</definedName>
    <definedName name="BEx1HO94JIRX219MPWMB5E5XZ04X" localSheetId="17" hidden="1">#REF!</definedName>
    <definedName name="BEx1HO94JIRX219MPWMB5E5XZ04X" localSheetId="7" hidden="1">#REF!</definedName>
    <definedName name="BEx1HO94JIRX219MPWMB5E5XZ04X" localSheetId="8" hidden="1">#REF!</definedName>
    <definedName name="BEx1HO94JIRX219MPWMB5E5XZ04X" localSheetId="9" hidden="1">#REF!</definedName>
    <definedName name="BEx1HO94JIRX219MPWMB5E5XZ04X" localSheetId="11" hidden="1">#REF!</definedName>
    <definedName name="BEx1HO94JIRX219MPWMB5E5XZ04X" localSheetId="12" hidden="1">#REF!</definedName>
    <definedName name="BEx1HO94JIRX219MPWMB5E5XZ04X" localSheetId="13" hidden="1">#REF!</definedName>
    <definedName name="BEx1HO94JIRX219MPWMB5E5XZ04X" localSheetId="14" hidden="1">#REF!</definedName>
    <definedName name="BEx1HO94JIRX219MPWMB5E5XZ04X" localSheetId="22" hidden="1">#REF!</definedName>
    <definedName name="BEx1HO94JIRX219MPWMB5E5XZ04X" localSheetId="19" hidden="1">#REF!</definedName>
    <definedName name="BEx1HO94JIRX219MPWMB5E5XZ04X" localSheetId="21" hidden="1">#REF!</definedName>
    <definedName name="BEx1HO94JIRX219MPWMB5E5XZ04X" hidden="1">#REF!</definedName>
    <definedName name="BEx1HQNF6KHM21E3XLW0NMSSEI9S" localSheetId="23" hidden="1">#REF!</definedName>
    <definedName name="BEx1HQNF6KHM21E3XLW0NMSSEI9S" localSheetId="27" hidden="1">#REF!</definedName>
    <definedName name="BEx1HQNF6KHM21E3XLW0NMSSEI9S" localSheetId="16" hidden="1">#REF!</definedName>
    <definedName name="BEx1HQNF6KHM21E3XLW0NMSSEI9S" localSheetId="0" hidden="1">#REF!</definedName>
    <definedName name="BEx1HQNF6KHM21E3XLW0NMSSEI9S" localSheetId="2" hidden="1">#REF!</definedName>
    <definedName name="BEx1HQNF6KHM21E3XLW0NMSSEI9S" localSheetId="4" hidden="1">#REF!</definedName>
    <definedName name="BEx1HQNF6KHM21E3XLW0NMSSEI9S" localSheetId="5" hidden="1">#REF!</definedName>
    <definedName name="BEx1HQNF6KHM21E3XLW0NMSSEI9S" localSheetId="17" hidden="1">#REF!</definedName>
    <definedName name="BEx1HQNF6KHM21E3XLW0NMSSEI9S" localSheetId="7" hidden="1">#REF!</definedName>
    <definedName name="BEx1HQNF6KHM21E3XLW0NMSSEI9S" localSheetId="8" hidden="1">#REF!</definedName>
    <definedName name="BEx1HQNF6KHM21E3XLW0NMSSEI9S" localSheetId="9" hidden="1">#REF!</definedName>
    <definedName name="BEx1HQNF6KHM21E3XLW0NMSSEI9S" localSheetId="11" hidden="1">#REF!</definedName>
    <definedName name="BEx1HQNF6KHM21E3XLW0NMSSEI9S" localSheetId="12" hidden="1">#REF!</definedName>
    <definedName name="BEx1HQNF6KHM21E3XLW0NMSSEI9S" localSheetId="13" hidden="1">#REF!</definedName>
    <definedName name="BEx1HQNF6KHM21E3XLW0NMSSEI9S" localSheetId="14" hidden="1">#REF!</definedName>
    <definedName name="BEx1HQNF6KHM21E3XLW0NMSSEI9S" localSheetId="22" hidden="1">#REF!</definedName>
    <definedName name="BEx1HQNF6KHM21E3XLW0NMSSEI9S" localSheetId="19" hidden="1">#REF!</definedName>
    <definedName name="BEx1HQNF6KHM21E3XLW0NMSSEI9S" localSheetId="21" hidden="1">#REF!</definedName>
    <definedName name="BEx1HQNF6KHM21E3XLW0NMSSEI9S" hidden="1">#REF!</definedName>
    <definedName name="BEx1HSLNWIW4S97ZBYY7I7M5YVH4" localSheetId="23" hidden="1">#REF!</definedName>
    <definedName name="BEx1HSLNWIW4S97ZBYY7I7M5YVH4" localSheetId="27" hidden="1">#REF!</definedName>
    <definedName name="BEx1HSLNWIW4S97ZBYY7I7M5YVH4" localSheetId="16" hidden="1">#REF!</definedName>
    <definedName name="BEx1HSLNWIW4S97ZBYY7I7M5YVH4" localSheetId="0" hidden="1">#REF!</definedName>
    <definedName name="BEx1HSLNWIW4S97ZBYY7I7M5YVH4" localSheetId="2" hidden="1">#REF!</definedName>
    <definedName name="BEx1HSLNWIW4S97ZBYY7I7M5YVH4" localSheetId="4" hidden="1">#REF!</definedName>
    <definedName name="BEx1HSLNWIW4S97ZBYY7I7M5YVH4" localSheetId="5" hidden="1">#REF!</definedName>
    <definedName name="BEx1HSLNWIW4S97ZBYY7I7M5YVH4" localSheetId="17" hidden="1">#REF!</definedName>
    <definedName name="BEx1HSLNWIW4S97ZBYY7I7M5YVH4" localSheetId="7" hidden="1">#REF!</definedName>
    <definedName name="BEx1HSLNWIW4S97ZBYY7I7M5YVH4" localSheetId="8" hidden="1">#REF!</definedName>
    <definedName name="BEx1HSLNWIW4S97ZBYY7I7M5YVH4" localSheetId="9" hidden="1">#REF!</definedName>
    <definedName name="BEx1HSLNWIW4S97ZBYY7I7M5YVH4" localSheetId="11" hidden="1">#REF!</definedName>
    <definedName name="BEx1HSLNWIW4S97ZBYY7I7M5YVH4" localSheetId="12" hidden="1">#REF!</definedName>
    <definedName name="BEx1HSLNWIW4S97ZBYY7I7M5YVH4" localSheetId="13" hidden="1">#REF!</definedName>
    <definedName name="BEx1HSLNWIW4S97ZBYY7I7M5YVH4" localSheetId="14" hidden="1">#REF!</definedName>
    <definedName name="BEx1HSLNWIW4S97ZBYY7I7M5YVH4" localSheetId="22" hidden="1">#REF!</definedName>
    <definedName name="BEx1HSLNWIW4S97ZBYY7I7M5YVH4" localSheetId="19" hidden="1">#REF!</definedName>
    <definedName name="BEx1HSLNWIW4S97ZBYY7I7M5YVH4" localSheetId="21" hidden="1">#REF!</definedName>
    <definedName name="BEx1HSLNWIW4S97ZBYY7I7M5YVH4" hidden="1">#REF!</definedName>
    <definedName name="BEx1HZCBBWLB2BTNOXP319ZDEVOJ" localSheetId="23" hidden="1">#REF!</definedName>
    <definedName name="BEx1HZCBBWLB2BTNOXP319ZDEVOJ" localSheetId="27" hidden="1">#REF!</definedName>
    <definedName name="BEx1HZCBBWLB2BTNOXP319ZDEVOJ" localSheetId="16" hidden="1">#REF!</definedName>
    <definedName name="BEx1HZCBBWLB2BTNOXP319ZDEVOJ" localSheetId="0" hidden="1">#REF!</definedName>
    <definedName name="BEx1HZCBBWLB2BTNOXP319ZDEVOJ" localSheetId="2" hidden="1">#REF!</definedName>
    <definedName name="BEx1HZCBBWLB2BTNOXP319ZDEVOJ" localSheetId="4" hidden="1">#REF!</definedName>
    <definedName name="BEx1HZCBBWLB2BTNOXP319ZDEVOJ" localSheetId="5" hidden="1">#REF!</definedName>
    <definedName name="BEx1HZCBBWLB2BTNOXP319ZDEVOJ" localSheetId="17" hidden="1">#REF!</definedName>
    <definedName name="BEx1HZCBBWLB2BTNOXP319ZDEVOJ" localSheetId="7" hidden="1">#REF!</definedName>
    <definedName name="BEx1HZCBBWLB2BTNOXP319ZDEVOJ" localSheetId="8" hidden="1">#REF!</definedName>
    <definedName name="BEx1HZCBBWLB2BTNOXP319ZDEVOJ" localSheetId="9" hidden="1">#REF!</definedName>
    <definedName name="BEx1HZCBBWLB2BTNOXP319ZDEVOJ" localSheetId="11" hidden="1">#REF!</definedName>
    <definedName name="BEx1HZCBBWLB2BTNOXP319ZDEVOJ" localSheetId="12" hidden="1">#REF!</definedName>
    <definedName name="BEx1HZCBBWLB2BTNOXP319ZDEVOJ" localSheetId="13" hidden="1">#REF!</definedName>
    <definedName name="BEx1HZCBBWLB2BTNOXP319ZDEVOJ" localSheetId="14" hidden="1">#REF!</definedName>
    <definedName name="BEx1HZCBBWLB2BTNOXP319ZDEVOJ" localSheetId="22" hidden="1">#REF!</definedName>
    <definedName name="BEx1HZCBBWLB2BTNOXP319ZDEVOJ" localSheetId="19" hidden="1">#REF!</definedName>
    <definedName name="BEx1HZCBBWLB2BTNOXP319ZDEVOJ" localSheetId="21" hidden="1">#REF!</definedName>
    <definedName name="BEx1HZCBBWLB2BTNOXP319ZDEVOJ" hidden="1">#REF!</definedName>
    <definedName name="BEx1I4QKTILCKZUSOJCVZN7SNHL5" localSheetId="23" hidden="1">#REF!</definedName>
    <definedName name="BEx1I4QKTILCKZUSOJCVZN7SNHL5" localSheetId="27" hidden="1">#REF!</definedName>
    <definedName name="BEx1I4QKTILCKZUSOJCVZN7SNHL5" localSheetId="16" hidden="1">#REF!</definedName>
    <definedName name="BEx1I4QKTILCKZUSOJCVZN7SNHL5" localSheetId="0" hidden="1">#REF!</definedName>
    <definedName name="BEx1I4QKTILCKZUSOJCVZN7SNHL5" localSheetId="2" hidden="1">#REF!</definedName>
    <definedName name="BEx1I4QKTILCKZUSOJCVZN7SNHL5" localSheetId="4" hidden="1">#REF!</definedName>
    <definedName name="BEx1I4QKTILCKZUSOJCVZN7SNHL5" localSheetId="5" hidden="1">#REF!</definedName>
    <definedName name="BEx1I4QKTILCKZUSOJCVZN7SNHL5" localSheetId="17" hidden="1">#REF!</definedName>
    <definedName name="BEx1I4QKTILCKZUSOJCVZN7SNHL5" localSheetId="7" hidden="1">#REF!</definedName>
    <definedName name="BEx1I4QKTILCKZUSOJCVZN7SNHL5" localSheetId="8" hidden="1">#REF!</definedName>
    <definedName name="BEx1I4QKTILCKZUSOJCVZN7SNHL5" localSheetId="9" hidden="1">#REF!</definedName>
    <definedName name="BEx1I4QKTILCKZUSOJCVZN7SNHL5" localSheetId="11" hidden="1">#REF!</definedName>
    <definedName name="BEx1I4QKTILCKZUSOJCVZN7SNHL5" localSheetId="12" hidden="1">#REF!</definedName>
    <definedName name="BEx1I4QKTILCKZUSOJCVZN7SNHL5" localSheetId="13" hidden="1">#REF!</definedName>
    <definedName name="BEx1I4QKTILCKZUSOJCVZN7SNHL5" localSheetId="14" hidden="1">#REF!</definedName>
    <definedName name="BEx1I4QKTILCKZUSOJCVZN7SNHL5" localSheetId="22" hidden="1">#REF!</definedName>
    <definedName name="BEx1I4QKTILCKZUSOJCVZN7SNHL5" localSheetId="19" hidden="1">#REF!</definedName>
    <definedName name="BEx1I4QKTILCKZUSOJCVZN7SNHL5" localSheetId="21" hidden="1">#REF!</definedName>
    <definedName name="BEx1I4QKTILCKZUSOJCVZN7SNHL5" hidden="1">#REF!</definedName>
    <definedName name="BEx1IE0ZP7RIFM9FI24S9I6AAJ14" localSheetId="23" hidden="1">#REF!</definedName>
    <definedName name="BEx1IE0ZP7RIFM9FI24S9I6AAJ14" localSheetId="27" hidden="1">#REF!</definedName>
    <definedName name="BEx1IE0ZP7RIFM9FI24S9I6AAJ14" localSheetId="16" hidden="1">#REF!</definedName>
    <definedName name="BEx1IE0ZP7RIFM9FI24S9I6AAJ14" localSheetId="0" hidden="1">#REF!</definedName>
    <definedName name="BEx1IE0ZP7RIFM9FI24S9I6AAJ14" localSheetId="2" hidden="1">#REF!</definedName>
    <definedName name="BEx1IE0ZP7RIFM9FI24S9I6AAJ14" localSheetId="4" hidden="1">#REF!</definedName>
    <definedName name="BEx1IE0ZP7RIFM9FI24S9I6AAJ14" localSheetId="5" hidden="1">#REF!</definedName>
    <definedName name="BEx1IE0ZP7RIFM9FI24S9I6AAJ14" localSheetId="17" hidden="1">#REF!</definedName>
    <definedName name="BEx1IE0ZP7RIFM9FI24S9I6AAJ14" localSheetId="7" hidden="1">#REF!</definedName>
    <definedName name="BEx1IE0ZP7RIFM9FI24S9I6AAJ14" localSheetId="8" hidden="1">#REF!</definedName>
    <definedName name="BEx1IE0ZP7RIFM9FI24S9I6AAJ14" localSheetId="9" hidden="1">#REF!</definedName>
    <definedName name="BEx1IE0ZP7RIFM9FI24S9I6AAJ14" localSheetId="11" hidden="1">#REF!</definedName>
    <definedName name="BEx1IE0ZP7RIFM9FI24S9I6AAJ14" localSheetId="12" hidden="1">#REF!</definedName>
    <definedName name="BEx1IE0ZP7RIFM9FI24S9I6AAJ14" localSheetId="13" hidden="1">#REF!</definedName>
    <definedName name="BEx1IE0ZP7RIFM9FI24S9I6AAJ14" localSheetId="14" hidden="1">#REF!</definedName>
    <definedName name="BEx1IE0ZP7RIFM9FI24S9I6AAJ14" localSheetId="22" hidden="1">#REF!</definedName>
    <definedName name="BEx1IE0ZP7RIFM9FI24S9I6AAJ14" localSheetId="19" hidden="1">#REF!</definedName>
    <definedName name="BEx1IE0ZP7RIFM9FI24S9I6AAJ14" localSheetId="21" hidden="1">#REF!</definedName>
    <definedName name="BEx1IE0ZP7RIFM9FI24S9I6AAJ14" hidden="1">#REF!</definedName>
    <definedName name="BEx1IGQ5B697MNDOE06MVSR0H58E" localSheetId="23" hidden="1">#REF!</definedName>
    <definedName name="BEx1IGQ5B697MNDOE06MVSR0H58E" localSheetId="27" hidden="1">#REF!</definedName>
    <definedName name="BEx1IGQ5B697MNDOE06MVSR0H58E" localSheetId="16" hidden="1">#REF!</definedName>
    <definedName name="BEx1IGQ5B697MNDOE06MVSR0H58E" localSheetId="0" hidden="1">#REF!</definedName>
    <definedName name="BEx1IGQ5B697MNDOE06MVSR0H58E" localSheetId="2" hidden="1">#REF!</definedName>
    <definedName name="BEx1IGQ5B697MNDOE06MVSR0H58E" localSheetId="4" hidden="1">#REF!</definedName>
    <definedName name="BEx1IGQ5B697MNDOE06MVSR0H58E" localSheetId="5" hidden="1">#REF!</definedName>
    <definedName name="BEx1IGQ5B697MNDOE06MVSR0H58E" localSheetId="17" hidden="1">#REF!</definedName>
    <definedName name="BEx1IGQ5B697MNDOE06MVSR0H58E" localSheetId="7" hidden="1">#REF!</definedName>
    <definedName name="BEx1IGQ5B697MNDOE06MVSR0H58E" localSheetId="8" hidden="1">#REF!</definedName>
    <definedName name="BEx1IGQ5B697MNDOE06MVSR0H58E" localSheetId="9" hidden="1">#REF!</definedName>
    <definedName name="BEx1IGQ5B697MNDOE06MVSR0H58E" localSheetId="11" hidden="1">#REF!</definedName>
    <definedName name="BEx1IGQ5B697MNDOE06MVSR0H58E" localSheetId="12" hidden="1">#REF!</definedName>
    <definedName name="BEx1IGQ5B697MNDOE06MVSR0H58E" localSheetId="13" hidden="1">#REF!</definedName>
    <definedName name="BEx1IGQ5B697MNDOE06MVSR0H58E" localSheetId="14" hidden="1">#REF!</definedName>
    <definedName name="BEx1IGQ5B697MNDOE06MVSR0H58E" localSheetId="22" hidden="1">#REF!</definedName>
    <definedName name="BEx1IGQ5B697MNDOE06MVSR0H58E" localSheetId="19" hidden="1">#REF!</definedName>
    <definedName name="BEx1IGQ5B697MNDOE06MVSR0H58E" localSheetId="21" hidden="1">#REF!</definedName>
    <definedName name="BEx1IGQ5B697MNDOE06MVSR0H58E" hidden="1">#REF!</definedName>
    <definedName name="BEx1IKRPW8MLB9Y485M1TL2IT9SH" localSheetId="23" hidden="1">#REF!</definedName>
    <definedName name="BEx1IKRPW8MLB9Y485M1TL2IT9SH" localSheetId="27" hidden="1">#REF!</definedName>
    <definedName name="BEx1IKRPW8MLB9Y485M1TL2IT9SH" localSheetId="16" hidden="1">#REF!</definedName>
    <definedName name="BEx1IKRPW8MLB9Y485M1TL2IT9SH" localSheetId="0" hidden="1">#REF!</definedName>
    <definedName name="BEx1IKRPW8MLB9Y485M1TL2IT9SH" localSheetId="2" hidden="1">#REF!</definedName>
    <definedName name="BEx1IKRPW8MLB9Y485M1TL2IT9SH" localSheetId="4" hidden="1">#REF!</definedName>
    <definedName name="BEx1IKRPW8MLB9Y485M1TL2IT9SH" localSheetId="5" hidden="1">#REF!</definedName>
    <definedName name="BEx1IKRPW8MLB9Y485M1TL2IT9SH" localSheetId="17" hidden="1">#REF!</definedName>
    <definedName name="BEx1IKRPW8MLB9Y485M1TL2IT9SH" localSheetId="7" hidden="1">#REF!</definedName>
    <definedName name="BEx1IKRPW8MLB9Y485M1TL2IT9SH" localSheetId="8" hidden="1">#REF!</definedName>
    <definedName name="BEx1IKRPW8MLB9Y485M1TL2IT9SH" localSheetId="9" hidden="1">#REF!</definedName>
    <definedName name="BEx1IKRPW8MLB9Y485M1TL2IT9SH" localSheetId="11" hidden="1">#REF!</definedName>
    <definedName name="BEx1IKRPW8MLB9Y485M1TL2IT9SH" localSheetId="12" hidden="1">#REF!</definedName>
    <definedName name="BEx1IKRPW8MLB9Y485M1TL2IT9SH" localSheetId="13" hidden="1">#REF!</definedName>
    <definedName name="BEx1IKRPW8MLB9Y485M1TL2IT9SH" localSheetId="14" hidden="1">#REF!</definedName>
    <definedName name="BEx1IKRPW8MLB9Y485M1TL2IT9SH" localSheetId="22" hidden="1">#REF!</definedName>
    <definedName name="BEx1IKRPW8MLB9Y485M1TL2IT9SH" localSheetId="19" hidden="1">#REF!</definedName>
    <definedName name="BEx1IKRPW8MLB9Y485M1TL2IT9SH" localSheetId="21" hidden="1">#REF!</definedName>
    <definedName name="BEx1IKRPW8MLB9Y485M1TL2IT9SH" hidden="1">#REF!</definedName>
    <definedName name="BEx1IPKCFCT3TL9MSO1LSYJ2VJ2X" localSheetId="23" hidden="1">#REF!</definedName>
    <definedName name="BEx1IPKCFCT3TL9MSO1LSYJ2VJ2X" localSheetId="27" hidden="1">#REF!</definedName>
    <definedName name="BEx1IPKCFCT3TL9MSO1LSYJ2VJ2X" localSheetId="16" hidden="1">#REF!</definedName>
    <definedName name="BEx1IPKCFCT3TL9MSO1LSYJ2VJ2X" localSheetId="0" hidden="1">#REF!</definedName>
    <definedName name="BEx1IPKCFCT3TL9MSO1LSYJ2VJ2X" localSheetId="2" hidden="1">#REF!</definedName>
    <definedName name="BEx1IPKCFCT3TL9MSO1LSYJ2VJ2X" localSheetId="4" hidden="1">#REF!</definedName>
    <definedName name="BEx1IPKCFCT3TL9MSO1LSYJ2VJ2X" localSheetId="5" hidden="1">#REF!</definedName>
    <definedName name="BEx1IPKCFCT3TL9MSO1LSYJ2VJ2X" localSheetId="17" hidden="1">#REF!</definedName>
    <definedName name="BEx1IPKCFCT3TL9MSO1LSYJ2VJ2X" localSheetId="7" hidden="1">#REF!</definedName>
    <definedName name="BEx1IPKCFCT3TL9MSO1LSYJ2VJ2X" localSheetId="8" hidden="1">#REF!</definedName>
    <definedName name="BEx1IPKCFCT3TL9MSO1LSYJ2VJ2X" localSheetId="9" hidden="1">#REF!</definedName>
    <definedName name="BEx1IPKCFCT3TL9MSO1LSYJ2VJ2X" localSheetId="11" hidden="1">#REF!</definedName>
    <definedName name="BEx1IPKCFCT3TL9MSO1LSYJ2VJ2X" localSheetId="12" hidden="1">#REF!</definedName>
    <definedName name="BEx1IPKCFCT3TL9MSO1LSYJ2VJ2X" localSheetId="13" hidden="1">#REF!</definedName>
    <definedName name="BEx1IPKCFCT3TL9MSO1LSYJ2VJ2X" localSheetId="14" hidden="1">#REF!</definedName>
    <definedName name="BEx1IPKCFCT3TL9MSO1LSYJ2VJ2X" localSheetId="22" hidden="1">#REF!</definedName>
    <definedName name="BEx1IPKCFCT3TL9MSO1LSYJ2VJ2X" localSheetId="19" hidden="1">#REF!</definedName>
    <definedName name="BEx1IPKCFCT3TL9MSO1LSYJ2VJ2X" localSheetId="21" hidden="1">#REF!</definedName>
    <definedName name="BEx1IPKCFCT3TL9MSO1LSYJ2VJ2X" hidden="1">#REF!</definedName>
    <definedName name="BEx1IW5PQTTMD62XZ287XF2O3FBQ" localSheetId="23" hidden="1">#REF!</definedName>
    <definedName name="BEx1IW5PQTTMD62XZ287XF2O3FBQ" localSheetId="27" hidden="1">#REF!</definedName>
    <definedName name="BEx1IW5PQTTMD62XZ287XF2O3FBQ" localSheetId="16" hidden="1">#REF!</definedName>
    <definedName name="BEx1IW5PQTTMD62XZ287XF2O3FBQ" localSheetId="0" hidden="1">#REF!</definedName>
    <definedName name="BEx1IW5PQTTMD62XZ287XF2O3FBQ" localSheetId="2" hidden="1">#REF!</definedName>
    <definedName name="BEx1IW5PQTTMD62XZ287XF2O3FBQ" localSheetId="4" hidden="1">#REF!</definedName>
    <definedName name="BEx1IW5PQTTMD62XZ287XF2O3FBQ" localSheetId="5" hidden="1">#REF!</definedName>
    <definedName name="BEx1IW5PQTTMD62XZ287XF2O3FBQ" localSheetId="17" hidden="1">#REF!</definedName>
    <definedName name="BEx1IW5PQTTMD62XZ287XF2O3FBQ" localSheetId="7" hidden="1">#REF!</definedName>
    <definedName name="BEx1IW5PQTTMD62XZ287XF2O3FBQ" localSheetId="8" hidden="1">#REF!</definedName>
    <definedName name="BEx1IW5PQTTMD62XZ287XF2O3FBQ" localSheetId="9" hidden="1">#REF!</definedName>
    <definedName name="BEx1IW5PQTTMD62XZ287XF2O3FBQ" localSheetId="11" hidden="1">#REF!</definedName>
    <definedName name="BEx1IW5PQTTMD62XZ287XF2O3FBQ" localSheetId="12" hidden="1">#REF!</definedName>
    <definedName name="BEx1IW5PQTTMD62XZ287XF2O3FBQ" localSheetId="13" hidden="1">#REF!</definedName>
    <definedName name="BEx1IW5PQTTMD62XZ287XF2O3FBQ" localSheetId="14" hidden="1">#REF!</definedName>
    <definedName name="BEx1IW5PQTTMD62XZ287XF2O3FBQ" localSheetId="22" hidden="1">#REF!</definedName>
    <definedName name="BEx1IW5PQTTMD62XZ287XF2O3FBQ" localSheetId="19" hidden="1">#REF!</definedName>
    <definedName name="BEx1IW5PQTTMD62XZ287XF2O3FBQ" localSheetId="21" hidden="1">#REF!</definedName>
    <definedName name="BEx1IW5PQTTMD62XZ287XF2O3FBQ" hidden="1">#REF!</definedName>
    <definedName name="BEx1J0CSSHDJGBJUHVOEMCF2P4DL" localSheetId="23" hidden="1">#REF!</definedName>
    <definedName name="BEx1J0CSSHDJGBJUHVOEMCF2P4DL" localSheetId="27" hidden="1">#REF!</definedName>
    <definedName name="BEx1J0CSSHDJGBJUHVOEMCF2P4DL" localSheetId="16" hidden="1">#REF!</definedName>
    <definedName name="BEx1J0CSSHDJGBJUHVOEMCF2P4DL" localSheetId="0" hidden="1">#REF!</definedName>
    <definedName name="BEx1J0CSSHDJGBJUHVOEMCF2P4DL" localSheetId="2" hidden="1">#REF!</definedName>
    <definedName name="BEx1J0CSSHDJGBJUHVOEMCF2P4DL" localSheetId="4" hidden="1">#REF!</definedName>
    <definedName name="BEx1J0CSSHDJGBJUHVOEMCF2P4DL" localSheetId="5" hidden="1">#REF!</definedName>
    <definedName name="BEx1J0CSSHDJGBJUHVOEMCF2P4DL" localSheetId="17" hidden="1">#REF!</definedName>
    <definedName name="BEx1J0CSSHDJGBJUHVOEMCF2P4DL" localSheetId="7" hidden="1">#REF!</definedName>
    <definedName name="BEx1J0CSSHDJGBJUHVOEMCF2P4DL" localSheetId="8" hidden="1">#REF!</definedName>
    <definedName name="BEx1J0CSSHDJGBJUHVOEMCF2P4DL" localSheetId="9" hidden="1">#REF!</definedName>
    <definedName name="BEx1J0CSSHDJGBJUHVOEMCF2P4DL" localSheetId="11" hidden="1">#REF!</definedName>
    <definedName name="BEx1J0CSSHDJGBJUHVOEMCF2P4DL" localSheetId="12" hidden="1">#REF!</definedName>
    <definedName name="BEx1J0CSSHDJGBJUHVOEMCF2P4DL" localSheetId="13" hidden="1">#REF!</definedName>
    <definedName name="BEx1J0CSSHDJGBJUHVOEMCF2P4DL" localSheetId="14" hidden="1">#REF!</definedName>
    <definedName name="BEx1J0CSSHDJGBJUHVOEMCF2P4DL" localSheetId="22" hidden="1">#REF!</definedName>
    <definedName name="BEx1J0CSSHDJGBJUHVOEMCF2P4DL" localSheetId="19" hidden="1">#REF!</definedName>
    <definedName name="BEx1J0CSSHDJGBJUHVOEMCF2P4DL" localSheetId="21" hidden="1">#REF!</definedName>
    <definedName name="BEx1J0CSSHDJGBJUHVOEMCF2P4DL" hidden="1">#REF!</definedName>
    <definedName name="BEx1J0NL6D3ILC18B48AL0VNEN9A" localSheetId="23" hidden="1">#REF!</definedName>
    <definedName name="BEx1J0NL6D3ILC18B48AL0VNEN9A" localSheetId="27" hidden="1">#REF!</definedName>
    <definedName name="BEx1J0NL6D3ILC18B48AL0VNEN9A" localSheetId="16" hidden="1">#REF!</definedName>
    <definedName name="BEx1J0NL6D3ILC18B48AL0VNEN9A" localSheetId="0" hidden="1">#REF!</definedName>
    <definedName name="BEx1J0NL6D3ILC18B48AL0VNEN9A" localSheetId="2" hidden="1">#REF!</definedName>
    <definedName name="BEx1J0NL6D3ILC18B48AL0VNEN9A" localSheetId="4" hidden="1">#REF!</definedName>
    <definedName name="BEx1J0NL6D3ILC18B48AL0VNEN9A" localSheetId="5" hidden="1">#REF!</definedName>
    <definedName name="BEx1J0NL6D3ILC18B48AL0VNEN9A" localSheetId="17" hidden="1">#REF!</definedName>
    <definedName name="BEx1J0NL6D3ILC18B48AL0VNEN9A" localSheetId="7" hidden="1">#REF!</definedName>
    <definedName name="BEx1J0NL6D3ILC18B48AL0VNEN9A" localSheetId="8" hidden="1">#REF!</definedName>
    <definedName name="BEx1J0NL6D3ILC18B48AL0VNEN9A" localSheetId="9" hidden="1">#REF!</definedName>
    <definedName name="BEx1J0NL6D3ILC18B48AL0VNEN9A" localSheetId="11" hidden="1">#REF!</definedName>
    <definedName name="BEx1J0NL6D3ILC18B48AL0VNEN9A" localSheetId="12" hidden="1">#REF!</definedName>
    <definedName name="BEx1J0NL6D3ILC18B48AL0VNEN9A" localSheetId="13" hidden="1">#REF!</definedName>
    <definedName name="BEx1J0NL6D3ILC18B48AL0VNEN9A" localSheetId="14" hidden="1">#REF!</definedName>
    <definedName name="BEx1J0NL6D3ILC18B48AL0VNEN9A" localSheetId="22" hidden="1">#REF!</definedName>
    <definedName name="BEx1J0NL6D3ILC18B48AL0VNEN9A" localSheetId="19" hidden="1">#REF!</definedName>
    <definedName name="BEx1J0NL6D3ILC18B48AL0VNEN9A" localSheetId="21" hidden="1">#REF!</definedName>
    <definedName name="BEx1J0NL6D3ILC18B48AL0VNEN9A" hidden="1">#REF!</definedName>
    <definedName name="BEx1J7E8VCGLPYU82QXVUG5N3ZAI" localSheetId="23" hidden="1">#REF!</definedName>
    <definedName name="BEx1J7E8VCGLPYU82QXVUG5N3ZAI" localSheetId="27" hidden="1">#REF!</definedName>
    <definedName name="BEx1J7E8VCGLPYU82QXVUG5N3ZAI" localSheetId="16" hidden="1">#REF!</definedName>
    <definedName name="BEx1J7E8VCGLPYU82QXVUG5N3ZAI" localSheetId="0" hidden="1">#REF!</definedName>
    <definedName name="BEx1J7E8VCGLPYU82QXVUG5N3ZAI" localSheetId="2" hidden="1">#REF!</definedName>
    <definedName name="BEx1J7E8VCGLPYU82QXVUG5N3ZAI" localSheetId="4" hidden="1">#REF!</definedName>
    <definedName name="BEx1J7E8VCGLPYU82QXVUG5N3ZAI" localSheetId="5" hidden="1">#REF!</definedName>
    <definedName name="BEx1J7E8VCGLPYU82QXVUG5N3ZAI" localSheetId="17" hidden="1">#REF!</definedName>
    <definedName name="BEx1J7E8VCGLPYU82QXVUG5N3ZAI" localSheetId="7" hidden="1">#REF!</definedName>
    <definedName name="BEx1J7E8VCGLPYU82QXVUG5N3ZAI" localSheetId="8" hidden="1">#REF!</definedName>
    <definedName name="BEx1J7E8VCGLPYU82QXVUG5N3ZAI" localSheetId="9" hidden="1">#REF!</definedName>
    <definedName name="BEx1J7E8VCGLPYU82QXVUG5N3ZAI" localSheetId="11" hidden="1">#REF!</definedName>
    <definedName name="BEx1J7E8VCGLPYU82QXVUG5N3ZAI" localSheetId="12" hidden="1">#REF!</definedName>
    <definedName name="BEx1J7E8VCGLPYU82QXVUG5N3ZAI" localSheetId="13" hidden="1">#REF!</definedName>
    <definedName name="BEx1J7E8VCGLPYU82QXVUG5N3ZAI" localSheetId="14" hidden="1">#REF!</definedName>
    <definedName name="BEx1J7E8VCGLPYU82QXVUG5N3ZAI" localSheetId="22" hidden="1">#REF!</definedName>
    <definedName name="BEx1J7E8VCGLPYU82QXVUG5N3ZAI" localSheetId="19" hidden="1">#REF!</definedName>
    <definedName name="BEx1J7E8VCGLPYU82QXVUG5N3ZAI" localSheetId="21" hidden="1">#REF!</definedName>
    <definedName name="BEx1J7E8VCGLPYU82QXVUG5N3ZAI" hidden="1">#REF!</definedName>
    <definedName name="BEx1JGE2YQWH8S25USOY08XVGO0D" localSheetId="23" hidden="1">#REF!</definedName>
    <definedName name="BEx1JGE2YQWH8S25USOY08XVGO0D" localSheetId="27" hidden="1">#REF!</definedName>
    <definedName name="BEx1JGE2YQWH8S25USOY08XVGO0D" localSheetId="16" hidden="1">#REF!</definedName>
    <definedName name="BEx1JGE2YQWH8S25USOY08XVGO0D" localSheetId="0" hidden="1">#REF!</definedName>
    <definedName name="BEx1JGE2YQWH8S25USOY08XVGO0D" localSheetId="2" hidden="1">#REF!</definedName>
    <definedName name="BEx1JGE2YQWH8S25USOY08XVGO0D" localSheetId="4" hidden="1">#REF!</definedName>
    <definedName name="BEx1JGE2YQWH8S25USOY08XVGO0D" localSheetId="5" hidden="1">#REF!</definedName>
    <definedName name="BEx1JGE2YQWH8S25USOY08XVGO0D" localSheetId="17" hidden="1">#REF!</definedName>
    <definedName name="BEx1JGE2YQWH8S25USOY08XVGO0D" localSheetId="7" hidden="1">#REF!</definedName>
    <definedName name="BEx1JGE2YQWH8S25USOY08XVGO0D" localSheetId="8" hidden="1">#REF!</definedName>
    <definedName name="BEx1JGE2YQWH8S25USOY08XVGO0D" localSheetId="9" hidden="1">#REF!</definedName>
    <definedName name="BEx1JGE2YQWH8S25USOY08XVGO0D" localSheetId="11" hidden="1">#REF!</definedName>
    <definedName name="BEx1JGE2YQWH8S25USOY08XVGO0D" localSheetId="12" hidden="1">#REF!</definedName>
    <definedName name="BEx1JGE2YQWH8S25USOY08XVGO0D" localSheetId="13" hidden="1">#REF!</definedName>
    <definedName name="BEx1JGE2YQWH8S25USOY08XVGO0D" localSheetId="14" hidden="1">#REF!</definedName>
    <definedName name="BEx1JGE2YQWH8S25USOY08XVGO0D" localSheetId="22" hidden="1">#REF!</definedName>
    <definedName name="BEx1JGE2YQWH8S25USOY08XVGO0D" localSheetId="19" hidden="1">#REF!</definedName>
    <definedName name="BEx1JGE2YQWH8S25USOY08XVGO0D" localSheetId="21" hidden="1">#REF!</definedName>
    <definedName name="BEx1JGE2YQWH8S25USOY08XVGO0D" hidden="1">#REF!</definedName>
    <definedName name="BEx1JJJC9T1W7HY4V7HP1S1W4JO1" localSheetId="23" hidden="1">#REF!</definedName>
    <definedName name="BEx1JJJC9T1W7HY4V7HP1S1W4JO1" localSheetId="27" hidden="1">#REF!</definedName>
    <definedName name="BEx1JJJC9T1W7HY4V7HP1S1W4JO1" localSheetId="16" hidden="1">#REF!</definedName>
    <definedName name="BEx1JJJC9T1W7HY4V7HP1S1W4JO1" localSheetId="0" hidden="1">#REF!</definedName>
    <definedName name="BEx1JJJC9T1W7HY4V7HP1S1W4JO1" localSheetId="2" hidden="1">#REF!</definedName>
    <definedName name="BEx1JJJC9T1W7HY4V7HP1S1W4JO1" localSheetId="4" hidden="1">#REF!</definedName>
    <definedName name="BEx1JJJC9T1W7HY4V7HP1S1W4JO1" localSheetId="5" hidden="1">#REF!</definedName>
    <definedName name="BEx1JJJC9T1W7HY4V7HP1S1W4JO1" localSheetId="17" hidden="1">#REF!</definedName>
    <definedName name="BEx1JJJC9T1W7HY4V7HP1S1W4JO1" localSheetId="7" hidden="1">#REF!</definedName>
    <definedName name="BEx1JJJC9T1W7HY4V7HP1S1W4JO1" localSheetId="8" hidden="1">#REF!</definedName>
    <definedName name="BEx1JJJC9T1W7HY4V7HP1S1W4JO1" localSheetId="9" hidden="1">#REF!</definedName>
    <definedName name="BEx1JJJC9T1W7HY4V7HP1S1W4JO1" localSheetId="11" hidden="1">#REF!</definedName>
    <definedName name="BEx1JJJC9T1W7HY4V7HP1S1W4JO1" localSheetId="12" hidden="1">#REF!</definedName>
    <definedName name="BEx1JJJC9T1W7HY4V7HP1S1W4JO1" localSheetId="13" hidden="1">#REF!</definedName>
    <definedName name="BEx1JJJC9T1W7HY4V7HP1S1W4JO1" localSheetId="14" hidden="1">#REF!</definedName>
    <definedName name="BEx1JJJC9T1W7HY4V7HP1S1W4JO1" localSheetId="22" hidden="1">#REF!</definedName>
    <definedName name="BEx1JJJC9T1W7HY4V7HP1S1W4JO1" localSheetId="19" hidden="1">#REF!</definedName>
    <definedName name="BEx1JJJC9T1W7HY4V7HP1S1W4JO1" localSheetId="21" hidden="1">#REF!</definedName>
    <definedName name="BEx1JJJC9T1W7HY4V7HP1S1W4JO1" hidden="1">#REF!</definedName>
    <definedName name="BEx1JKKZSJ7DI4PTFVI9VVFMB1X2" localSheetId="23" hidden="1">#REF!</definedName>
    <definedName name="BEx1JKKZSJ7DI4PTFVI9VVFMB1X2" localSheetId="27" hidden="1">#REF!</definedName>
    <definedName name="BEx1JKKZSJ7DI4PTFVI9VVFMB1X2" localSheetId="16" hidden="1">#REF!</definedName>
    <definedName name="BEx1JKKZSJ7DI4PTFVI9VVFMB1X2" localSheetId="0" hidden="1">#REF!</definedName>
    <definedName name="BEx1JKKZSJ7DI4PTFVI9VVFMB1X2" localSheetId="2" hidden="1">#REF!</definedName>
    <definedName name="BEx1JKKZSJ7DI4PTFVI9VVFMB1X2" localSheetId="4" hidden="1">#REF!</definedName>
    <definedName name="BEx1JKKZSJ7DI4PTFVI9VVFMB1X2" localSheetId="5" hidden="1">#REF!</definedName>
    <definedName name="BEx1JKKZSJ7DI4PTFVI9VVFMB1X2" localSheetId="17" hidden="1">#REF!</definedName>
    <definedName name="BEx1JKKZSJ7DI4PTFVI9VVFMB1X2" localSheetId="7" hidden="1">#REF!</definedName>
    <definedName name="BEx1JKKZSJ7DI4PTFVI9VVFMB1X2" localSheetId="8" hidden="1">#REF!</definedName>
    <definedName name="BEx1JKKZSJ7DI4PTFVI9VVFMB1X2" localSheetId="9" hidden="1">#REF!</definedName>
    <definedName name="BEx1JKKZSJ7DI4PTFVI9VVFMB1X2" localSheetId="11" hidden="1">#REF!</definedName>
    <definedName name="BEx1JKKZSJ7DI4PTFVI9VVFMB1X2" localSheetId="12" hidden="1">#REF!</definedName>
    <definedName name="BEx1JKKZSJ7DI4PTFVI9VVFMB1X2" localSheetId="13" hidden="1">#REF!</definedName>
    <definedName name="BEx1JKKZSJ7DI4PTFVI9VVFMB1X2" localSheetId="14" hidden="1">#REF!</definedName>
    <definedName name="BEx1JKKZSJ7DI4PTFVI9VVFMB1X2" localSheetId="22" hidden="1">#REF!</definedName>
    <definedName name="BEx1JKKZSJ7DI4PTFVI9VVFMB1X2" localSheetId="19" hidden="1">#REF!</definedName>
    <definedName name="BEx1JKKZSJ7DI4PTFVI9VVFMB1X2" localSheetId="21" hidden="1">#REF!</definedName>
    <definedName name="BEx1JKKZSJ7DI4PTFVI9VVFMB1X2" hidden="1">#REF!</definedName>
    <definedName name="BEx1JUBQFRVMASSFK4B3V0AD7YP9" localSheetId="23" hidden="1">#REF!</definedName>
    <definedName name="BEx1JUBQFRVMASSFK4B3V0AD7YP9" localSheetId="27" hidden="1">#REF!</definedName>
    <definedName name="BEx1JUBQFRVMASSFK4B3V0AD7YP9" localSheetId="16" hidden="1">#REF!</definedName>
    <definedName name="BEx1JUBQFRVMASSFK4B3V0AD7YP9" localSheetId="0" hidden="1">#REF!</definedName>
    <definedName name="BEx1JUBQFRVMASSFK4B3V0AD7YP9" localSheetId="2" hidden="1">#REF!</definedName>
    <definedName name="BEx1JUBQFRVMASSFK4B3V0AD7YP9" localSheetId="4" hidden="1">#REF!</definedName>
    <definedName name="BEx1JUBQFRVMASSFK4B3V0AD7YP9" localSheetId="5" hidden="1">#REF!</definedName>
    <definedName name="BEx1JUBQFRVMASSFK4B3V0AD7YP9" localSheetId="17" hidden="1">#REF!</definedName>
    <definedName name="BEx1JUBQFRVMASSFK4B3V0AD7YP9" localSheetId="7" hidden="1">#REF!</definedName>
    <definedName name="BEx1JUBQFRVMASSFK4B3V0AD7YP9" localSheetId="8" hidden="1">#REF!</definedName>
    <definedName name="BEx1JUBQFRVMASSFK4B3V0AD7YP9" localSheetId="9" hidden="1">#REF!</definedName>
    <definedName name="BEx1JUBQFRVMASSFK4B3V0AD7YP9" localSheetId="11" hidden="1">#REF!</definedName>
    <definedName name="BEx1JUBQFRVMASSFK4B3V0AD7YP9" localSheetId="12" hidden="1">#REF!</definedName>
    <definedName name="BEx1JUBQFRVMASSFK4B3V0AD7YP9" localSheetId="13" hidden="1">#REF!</definedName>
    <definedName name="BEx1JUBQFRVMASSFK4B3V0AD7YP9" localSheetId="14" hidden="1">#REF!</definedName>
    <definedName name="BEx1JUBQFRVMASSFK4B3V0AD7YP9" localSheetId="22" hidden="1">#REF!</definedName>
    <definedName name="BEx1JUBQFRVMASSFK4B3V0AD7YP9" localSheetId="19" hidden="1">#REF!</definedName>
    <definedName name="BEx1JUBQFRVMASSFK4B3V0AD7YP9" localSheetId="21" hidden="1">#REF!</definedName>
    <definedName name="BEx1JUBQFRVMASSFK4B3V0AD7YP9" hidden="1">#REF!</definedName>
    <definedName name="BEx1JVTOATZGRJFXGXPJJLC4DOBE" localSheetId="23" hidden="1">#REF!</definedName>
    <definedName name="BEx1JVTOATZGRJFXGXPJJLC4DOBE" localSheetId="27" hidden="1">#REF!</definedName>
    <definedName name="BEx1JVTOATZGRJFXGXPJJLC4DOBE" localSheetId="16" hidden="1">#REF!</definedName>
    <definedName name="BEx1JVTOATZGRJFXGXPJJLC4DOBE" localSheetId="0" hidden="1">#REF!</definedName>
    <definedName name="BEx1JVTOATZGRJFXGXPJJLC4DOBE" localSheetId="2" hidden="1">#REF!</definedName>
    <definedName name="BEx1JVTOATZGRJFXGXPJJLC4DOBE" localSheetId="4" hidden="1">#REF!</definedName>
    <definedName name="BEx1JVTOATZGRJFXGXPJJLC4DOBE" localSheetId="5" hidden="1">#REF!</definedName>
    <definedName name="BEx1JVTOATZGRJFXGXPJJLC4DOBE" localSheetId="17" hidden="1">#REF!</definedName>
    <definedName name="BEx1JVTOATZGRJFXGXPJJLC4DOBE" localSheetId="7" hidden="1">#REF!</definedName>
    <definedName name="BEx1JVTOATZGRJFXGXPJJLC4DOBE" localSheetId="8" hidden="1">#REF!</definedName>
    <definedName name="BEx1JVTOATZGRJFXGXPJJLC4DOBE" localSheetId="9" hidden="1">#REF!</definedName>
    <definedName name="BEx1JVTOATZGRJFXGXPJJLC4DOBE" localSheetId="11" hidden="1">#REF!</definedName>
    <definedName name="BEx1JVTOATZGRJFXGXPJJLC4DOBE" localSheetId="12" hidden="1">#REF!</definedName>
    <definedName name="BEx1JVTOATZGRJFXGXPJJLC4DOBE" localSheetId="13" hidden="1">#REF!</definedName>
    <definedName name="BEx1JVTOATZGRJFXGXPJJLC4DOBE" localSheetId="14" hidden="1">#REF!</definedName>
    <definedName name="BEx1JVTOATZGRJFXGXPJJLC4DOBE" localSheetId="22" hidden="1">#REF!</definedName>
    <definedName name="BEx1JVTOATZGRJFXGXPJJLC4DOBE" localSheetId="19" hidden="1">#REF!</definedName>
    <definedName name="BEx1JVTOATZGRJFXGXPJJLC4DOBE" localSheetId="21" hidden="1">#REF!</definedName>
    <definedName name="BEx1JVTOATZGRJFXGXPJJLC4DOBE" hidden="1">#REF!</definedName>
    <definedName name="BEx1JXBM5W4YRWNQ0P95QQS6JWD6" localSheetId="23" hidden="1">#REF!</definedName>
    <definedName name="BEx1JXBM5W4YRWNQ0P95QQS6JWD6" localSheetId="27" hidden="1">#REF!</definedName>
    <definedName name="BEx1JXBM5W4YRWNQ0P95QQS6JWD6" localSheetId="16" hidden="1">#REF!</definedName>
    <definedName name="BEx1JXBM5W4YRWNQ0P95QQS6JWD6" localSheetId="0" hidden="1">#REF!</definedName>
    <definedName name="BEx1JXBM5W4YRWNQ0P95QQS6JWD6" localSheetId="2" hidden="1">#REF!</definedName>
    <definedName name="BEx1JXBM5W4YRWNQ0P95QQS6JWD6" localSheetId="4" hidden="1">#REF!</definedName>
    <definedName name="BEx1JXBM5W4YRWNQ0P95QQS6JWD6" localSheetId="5" hidden="1">#REF!</definedName>
    <definedName name="BEx1JXBM5W4YRWNQ0P95QQS6JWD6" localSheetId="17" hidden="1">#REF!</definedName>
    <definedName name="BEx1JXBM5W4YRWNQ0P95QQS6JWD6" localSheetId="7" hidden="1">#REF!</definedName>
    <definedName name="BEx1JXBM5W4YRWNQ0P95QQS6JWD6" localSheetId="8" hidden="1">#REF!</definedName>
    <definedName name="BEx1JXBM5W4YRWNQ0P95QQS6JWD6" localSheetId="9" hidden="1">#REF!</definedName>
    <definedName name="BEx1JXBM5W4YRWNQ0P95QQS6JWD6" localSheetId="11" hidden="1">#REF!</definedName>
    <definedName name="BEx1JXBM5W4YRWNQ0P95QQS6JWD6" localSheetId="12" hidden="1">#REF!</definedName>
    <definedName name="BEx1JXBM5W4YRWNQ0P95QQS6JWD6" localSheetId="13" hidden="1">#REF!</definedName>
    <definedName name="BEx1JXBM5W4YRWNQ0P95QQS6JWD6" localSheetId="14" hidden="1">#REF!</definedName>
    <definedName name="BEx1JXBM5W4YRWNQ0P95QQS6JWD6" localSheetId="22" hidden="1">#REF!</definedName>
    <definedName name="BEx1JXBM5W4YRWNQ0P95QQS6JWD6" localSheetId="19" hidden="1">#REF!</definedName>
    <definedName name="BEx1JXBM5W4YRWNQ0P95QQS6JWD6" localSheetId="21" hidden="1">#REF!</definedName>
    <definedName name="BEx1JXBM5W4YRWNQ0P95QQS6JWD6" hidden="1">#REF!</definedName>
    <definedName name="BEx1KGY9QEHZ9QSARMQUTQKRK4UX" localSheetId="23" hidden="1">#REF!</definedName>
    <definedName name="BEx1KGY9QEHZ9QSARMQUTQKRK4UX" localSheetId="27" hidden="1">#REF!</definedName>
    <definedName name="BEx1KGY9QEHZ9QSARMQUTQKRK4UX" localSheetId="16" hidden="1">#REF!</definedName>
    <definedName name="BEx1KGY9QEHZ9QSARMQUTQKRK4UX" localSheetId="0" hidden="1">#REF!</definedName>
    <definedName name="BEx1KGY9QEHZ9QSARMQUTQKRK4UX" localSheetId="2" hidden="1">#REF!</definedName>
    <definedName name="BEx1KGY9QEHZ9QSARMQUTQKRK4UX" localSheetId="4" hidden="1">#REF!</definedName>
    <definedName name="BEx1KGY9QEHZ9QSARMQUTQKRK4UX" localSheetId="5" hidden="1">#REF!</definedName>
    <definedName name="BEx1KGY9QEHZ9QSARMQUTQKRK4UX" localSheetId="17" hidden="1">#REF!</definedName>
    <definedName name="BEx1KGY9QEHZ9QSARMQUTQKRK4UX" localSheetId="7" hidden="1">#REF!</definedName>
    <definedName name="BEx1KGY9QEHZ9QSARMQUTQKRK4UX" localSheetId="8" hidden="1">#REF!</definedName>
    <definedName name="BEx1KGY9QEHZ9QSARMQUTQKRK4UX" localSheetId="9" hidden="1">#REF!</definedName>
    <definedName name="BEx1KGY9QEHZ9QSARMQUTQKRK4UX" localSheetId="11" hidden="1">#REF!</definedName>
    <definedName name="BEx1KGY9QEHZ9QSARMQUTQKRK4UX" localSheetId="12" hidden="1">#REF!</definedName>
    <definedName name="BEx1KGY9QEHZ9QSARMQUTQKRK4UX" localSheetId="13" hidden="1">#REF!</definedName>
    <definedName name="BEx1KGY9QEHZ9QSARMQUTQKRK4UX" localSheetId="14" hidden="1">#REF!</definedName>
    <definedName name="BEx1KGY9QEHZ9QSARMQUTQKRK4UX" localSheetId="22" hidden="1">#REF!</definedName>
    <definedName name="BEx1KGY9QEHZ9QSARMQUTQKRK4UX" localSheetId="19" hidden="1">#REF!</definedName>
    <definedName name="BEx1KGY9QEHZ9QSARMQUTQKRK4UX" localSheetId="21" hidden="1">#REF!</definedName>
    <definedName name="BEx1KGY9QEHZ9QSARMQUTQKRK4UX" hidden="1">#REF!</definedName>
    <definedName name="BEx1KIWH5MOLR00SBECT39NS3AJ1" localSheetId="23" hidden="1">#REF!</definedName>
    <definedName name="BEx1KIWH5MOLR00SBECT39NS3AJ1" localSheetId="27" hidden="1">#REF!</definedName>
    <definedName name="BEx1KIWH5MOLR00SBECT39NS3AJ1" localSheetId="16" hidden="1">#REF!</definedName>
    <definedName name="BEx1KIWH5MOLR00SBECT39NS3AJ1" localSheetId="0" hidden="1">#REF!</definedName>
    <definedName name="BEx1KIWH5MOLR00SBECT39NS3AJ1" localSheetId="2" hidden="1">#REF!</definedName>
    <definedName name="BEx1KIWH5MOLR00SBECT39NS3AJ1" localSheetId="4" hidden="1">#REF!</definedName>
    <definedName name="BEx1KIWH5MOLR00SBECT39NS3AJ1" localSheetId="5" hidden="1">#REF!</definedName>
    <definedName name="BEx1KIWH5MOLR00SBECT39NS3AJ1" localSheetId="17" hidden="1">#REF!</definedName>
    <definedName name="BEx1KIWH5MOLR00SBECT39NS3AJ1" localSheetId="7" hidden="1">#REF!</definedName>
    <definedName name="BEx1KIWH5MOLR00SBECT39NS3AJ1" localSheetId="8" hidden="1">#REF!</definedName>
    <definedName name="BEx1KIWH5MOLR00SBECT39NS3AJ1" localSheetId="9" hidden="1">#REF!</definedName>
    <definedName name="BEx1KIWH5MOLR00SBECT39NS3AJ1" localSheetId="11" hidden="1">#REF!</definedName>
    <definedName name="BEx1KIWH5MOLR00SBECT39NS3AJ1" localSheetId="12" hidden="1">#REF!</definedName>
    <definedName name="BEx1KIWH5MOLR00SBECT39NS3AJ1" localSheetId="13" hidden="1">#REF!</definedName>
    <definedName name="BEx1KIWH5MOLR00SBECT39NS3AJ1" localSheetId="14" hidden="1">#REF!</definedName>
    <definedName name="BEx1KIWH5MOLR00SBECT39NS3AJ1" localSheetId="22" hidden="1">#REF!</definedName>
    <definedName name="BEx1KIWH5MOLR00SBECT39NS3AJ1" localSheetId="19" hidden="1">#REF!</definedName>
    <definedName name="BEx1KIWH5MOLR00SBECT39NS3AJ1" localSheetId="21" hidden="1">#REF!</definedName>
    <definedName name="BEx1KIWH5MOLR00SBECT39NS3AJ1" hidden="1">#REF!</definedName>
    <definedName name="BEx1KKP1ELIF2UII2FWVGL7M1X7J" localSheetId="23" hidden="1">#REF!</definedName>
    <definedName name="BEx1KKP1ELIF2UII2FWVGL7M1X7J" localSheetId="27" hidden="1">#REF!</definedName>
    <definedName name="BEx1KKP1ELIF2UII2FWVGL7M1X7J" localSheetId="16" hidden="1">#REF!</definedName>
    <definedName name="BEx1KKP1ELIF2UII2FWVGL7M1X7J" localSheetId="0" hidden="1">#REF!</definedName>
    <definedName name="BEx1KKP1ELIF2UII2FWVGL7M1X7J" localSheetId="2" hidden="1">#REF!</definedName>
    <definedName name="BEx1KKP1ELIF2UII2FWVGL7M1X7J" localSheetId="4" hidden="1">#REF!</definedName>
    <definedName name="BEx1KKP1ELIF2UII2FWVGL7M1X7J" localSheetId="5" hidden="1">#REF!</definedName>
    <definedName name="BEx1KKP1ELIF2UII2FWVGL7M1X7J" localSheetId="17" hidden="1">#REF!</definedName>
    <definedName name="BEx1KKP1ELIF2UII2FWVGL7M1X7J" localSheetId="7" hidden="1">#REF!</definedName>
    <definedName name="BEx1KKP1ELIF2UII2FWVGL7M1X7J" localSheetId="8" hidden="1">#REF!</definedName>
    <definedName name="BEx1KKP1ELIF2UII2FWVGL7M1X7J" localSheetId="9" hidden="1">#REF!</definedName>
    <definedName name="BEx1KKP1ELIF2UII2FWVGL7M1X7J" localSheetId="11" hidden="1">#REF!</definedName>
    <definedName name="BEx1KKP1ELIF2UII2FWVGL7M1X7J" localSheetId="12" hidden="1">#REF!</definedName>
    <definedName name="BEx1KKP1ELIF2UII2FWVGL7M1X7J" localSheetId="13" hidden="1">#REF!</definedName>
    <definedName name="BEx1KKP1ELIF2UII2FWVGL7M1X7J" localSheetId="14" hidden="1">#REF!</definedName>
    <definedName name="BEx1KKP1ELIF2UII2FWVGL7M1X7J" localSheetId="22" hidden="1">#REF!</definedName>
    <definedName name="BEx1KKP1ELIF2UII2FWVGL7M1X7J" localSheetId="19" hidden="1">#REF!</definedName>
    <definedName name="BEx1KKP1ELIF2UII2FWVGL7M1X7J" localSheetId="21" hidden="1">#REF!</definedName>
    <definedName name="BEx1KKP1ELIF2UII2FWVGL7M1X7J" hidden="1">#REF!</definedName>
    <definedName name="BEx1KQJKIAPZKE9YDYH5HKXX52FM" localSheetId="23" hidden="1">#REF!</definedName>
    <definedName name="BEx1KQJKIAPZKE9YDYH5HKXX52FM" localSheetId="27" hidden="1">#REF!</definedName>
    <definedName name="BEx1KQJKIAPZKE9YDYH5HKXX52FM" localSheetId="16" hidden="1">#REF!</definedName>
    <definedName name="BEx1KQJKIAPZKE9YDYH5HKXX52FM" localSheetId="0" hidden="1">#REF!</definedName>
    <definedName name="BEx1KQJKIAPZKE9YDYH5HKXX52FM" localSheetId="2" hidden="1">#REF!</definedName>
    <definedName name="BEx1KQJKIAPZKE9YDYH5HKXX52FM" localSheetId="4" hidden="1">#REF!</definedName>
    <definedName name="BEx1KQJKIAPZKE9YDYH5HKXX52FM" localSheetId="5" hidden="1">#REF!</definedName>
    <definedName name="BEx1KQJKIAPZKE9YDYH5HKXX52FM" localSheetId="17" hidden="1">#REF!</definedName>
    <definedName name="BEx1KQJKIAPZKE9YDYH5HKXX52FM" localSheetId="7" hidden="1">#REF!</definedName>
    <definedName name="BEx1KQJKIAPZKE9YDYH5HKXX52FM" localSheetId="8" hidden="1">#REF!</definedName>
    <definedName name="BEx1KQJKIAPZKE9YDYH5HKXX52FM" localSheetId="9" hidden="1">#REF!</definedName>
    <definedName name="BEx1KQJKIAPZKE9YDYH5HKXX52FM" localSheetId="11" hidden="1">#REF!</definedName>
    <definedName name="BEx1KQJKIAPZKE9YDYH5HKXX52FM" localSheetId="12" hidden="1">#REF!</definedName>
    <definedName name="BEx1KQJKIAPZKE9YDYH5HKXX52FM" localSheetId="13" hidden="1">#REF!</definedName>
    <definedName name="BEx1KQJKIAPZKE9YDYH5HKXX52FM" localSheetId="14" hidden="1">#REF!</definedName>
    <definedName name="BEx1KQJKIAPZKE9YDYH5HKXX52FM" localSheetId="22" hidden="1">#REF!</definedName>
    <definedName name="BEx1KQJKIAPZKE9YDYH5HKXX52FM" localSheetId="19" hidden="1">#REF!</definedName>
    <definedName name="BEx1KQJKIAPZKE9YDYH5HKXX52FM" localSheetId="21" hidden="1">#REF!</definedName>
    <definedName name="BEx1KQJKIAPZKE9YDYH5HKXX52FM" hidden="1">#REF!</definedName>
    <definedName name="BEx1KUVWMB0QCWA3RBE4CADFVRIS" localSheetId="23" hidden="1">#REF!</definedName>
    <definedName name="BEx1KUVWMB0QCWA3RBE4CADFVRIS" localSheetId="27" hidden="1">#REF!</definedName>
    <definedName name="BEx1KUVWMB0QCWA3RBE4CADFVRIS" localSheetId="16" hidden="1">#REF!</definedName>
    <definedName name="BEx1KUVWMB0QCWA3RBE4CADFVRIS" localSheetId="0" hidden="1">#REF!</definedName>
    <definedName name="BEx1KUVWMB0QCWA3RBE4CADFVRIS" localSheetId="2" hidden="1">#REF!</definedName>
    <definedName name="BEx1KUVWMB0QCWA3RBE4CADFVRIS" localSheetId="4" hidden="1">#REF!</definedName>
    <definedName name="BEx1KUVWMB0QCWA3RBE4CADFVRIS" localSheetId="5" hidden="1">#REF!</definedName>
    <definedName name="BEx1KUVWMB0QCWA3RBE4CADFVRIS" localSheetId="17" hidden="1">#REF!</definedName>
    <definedName name="BEx1KUVWMB0QCWA3RBE4CADFVRIS" localSheetId="7" hidden="1">#REF!</definedName>
    <definedName name="BEx1KUVWMB0QCWA3RBE4CADFVRIS" localSheetId="8" hidden="1">#REF!</definedName>
    <definedName name="BEx1KUVWMB0QCWA3RBE4CADFVRIS" localSheetId="9" hidden="1">#REF!</definedName>
    <definedName name="BEx1KUVWMB0QCWA3RBE4CADFVRIS" localSheetId="11" hidden="1">#REF!</definedName>
    <definedName name="BEx1KUVWMB0QCWA3RBE4CADFVRIS" localSheetId="12" hidden="1">#REF!</definedName>
    <definedName name="BEx1KUVWMB0QCWA3RBE4CADFVRIS" localSheetId="13" hidden="1">#REF!</definedName>
    <definedName name="BEx1KUVWMB0QCWA3RBE4CADFVRIS" localSheetId="14" hidden="1">#REF!</definedName>
    <definedName name="BEx1KUVWMB0QCWA3RBE4CADFVRIS" localSheetId="22" hidden="1">#REF!</definedName>
    <definedName name="BEx1KUVWMB0QCWA3RBE4CADFVRIS" localSheetId="19" hidden="1">#REF!</definedName>
    <definedName name="BEx1KUVWMB0QCWA3RBE4CADFVRIS" localSheetId="21" hidden="1">#REF!</definedName>
    <definedName name="BEx1KUVWMB0QCWA3RBE4CADFVRIS" hidden="1">#REF!</definedName>
    <definedName name="BEx1L0AAH7PV8PPQQDBP5AI4TLYP" localSheetId="23" hidden="1">#REF!</definedName>
    <definedName name="BEx1L0AAH7PV8PPQQDBP5AI4TLYP" localSheetId="27" hidden="1">#REF!</definedName>
    <definedName name="BEx1L0AAH7PV8PPQQDBP5AI4TLYP" localSheetId="16" hidden="1">#REF!</definedName>
    <definedName name="BEx1L0AAH7PV8PPQQDBP5AI4TLYP" localSheetId="0" hidden="1">#REF!</definedName>
    <definedName name="BEx1L0AAH7PV8PPQQDBP5AI4TLYP" localSheetId="2" hidden="1">#REF!</definedName>
    <definedName name="BEx1L0AAH7PV8PPQQDBP5AI4TLYP" localSheetId="4" hidden="1">#REF!</definedName>
    <definedName name="BEx1L0AAH7PV8PPQQDBP5AI4TLYP" localSheetId="5" hidden="1">#REF!</definedName>
    <definedName name="BEx1L0AAH7PV8PPQQDBP5AI4TLYP" localSheetId="17" hidden="1">#REF!</definedName>
    <definedName name="BEx1L0AAH7PV8PPQQDBP5AI4TLYP" localSheetId="7" hidden="1">#REF!</definedName>
    <definedName name="BEx1L0AAH7PV8PPQQDBP5AI4TLYP" localSheetId="8" hidden="1">#REF!</definedName>
    <definedName name="BEx1L0AAH7PV8PPQQDBP5AI4TLYP" localSheetId="9" hidden="1">#REF!</definedName>
    <definedName name="BEx1L0AAH7PV8PPQQDBP5AI4TLYP" localSheetId="11" hidden="1">#REF!</definedName>
    <definedName name="BEx1L0AAH7PV8PPQQDBP5AI4TLYP" localSheetId="12" hidden="1">#REF!</definedName>
    <definedName name="BEx1L0AAH7PV8PPQQDBP5AI4TLYP" localSheetId="13" hidden="1">#REF!</definedName>
    <definedName name="BEx1L0AAH7PV8PPQQDBP5AI4TLYP" localSheetId="14" hidden="1">#REF!</definedName>
    <definedName name="BEx1L0AAH7PV8PPQQDBP5AI4TLYP" localSheetId="22" hidden="1">#REF!</definedName>
    <definedName name="BEx1L0AAH7PV8PPQQDBP5AI4TLYP" localSheetId="19" hidden="1">#REF!</definedName>
    <definedName name="BEx1L0AAH7PV8PPQQDBP5AI4TLYP" localSheetId="21" hidden="1">#REF!</definedName>
    <definedName name="BEx1L0AAH7PV8PPQQDBP5AI4TLYP" hidden="1">#REF!</definedName>
    <definedName name="BEx1L2OG1SDFK2TPXELJ77YP4NI2" localSheetId="23" hidden="1">#REF!</definedName>
    <definedName name="BEx1L2OG1SDFK2TPXELJ77YP4NI2" localSheetId="27" hidden="1">#REF!</definedName>
    <definedName name="BEx1L2OG1SDFK2TPXELJ77YP4NI2" localSheetId="16" hidden="1">#REF!</definedName>
    <definedName name="BEx1L2OG1SDFK2TPXELJ77YP4NI2" localSheetId="0" hidden="1">#REF!</definedName>
    <definedName name="BEx1L2OG1SDFK2TPXELJ77YP4NI2" localSheetId="2" hidden="1">#REF!</definedName>
    <definedName name="BEx1L2OG1SDFK2TPXELJ77YP4NI2" localSheetId="4" hidden="1">#REF!</definedName>
    <definedName name="BEx1L2OG1SDFK2TPXELJ77YP4NI2" localSheetId="5" hidden="1">#REF!</definedName>
    <definedName name="BEx1L2OG1SDFK2TPXELJ77YP4NI2" localSheetId="17" hidden="1">#REF!</definedName>
    <definedName name="BEx1L2OG1SDFK2TPXELJ77YP4NI2" localSheetId="7" hidden="1">#REF!</definedName>
    <definedName name="BEx1L2OG1SDFK2TPXELJ77YP4NI2" localSheetId="8" hidden="1">#REF!</definedName>
    <definedName name="BEx1L2OG1SDFK2TPXELJ77YP4NI2" localSheetId="9" hidden="1">#REF!</definedName>
    <definedName name="BEx1L2OG1SDFK2TPXELJ77YP4NI2" localSheetId="11" hidden="1">#REF!</definedName>
    <definedName name="BEx1L2OG1SDFK2TPXELJ77YP4NI2" localSheetId="12" hidden="1">#REF!</definedName>
    <definedName name="BEx1L2OG1SDFK2TPXELJ77YP4NI2" localSheetId="13" hidden="1">#REF!</definedName>
    <definedName name="BEx1L2OG1SDFK2TPXELJ77YP4NI2" localSheetId="14" hidden="1">#REF!</definedName>
    <definedName name="BEx1L2OG1SDFK2TPXELJ77YP4NI2" localSheetId="22" hidden="1">#REF!</definedName>
    <definedName name="BEx1L2OG1SDFK2TPXELJ77YP4NI2" localSheetId="19" hidden="1">#REF!</definedName>
    <definedName name="BEx1L2OG1SDFK2TPXELJ77YP4NI2" localSheetId="21" hidden="1">#REF!</definedName>
    <definedName name="BEx1L2OG1SDFK2TPXELJ77YP4NI2" hidden="1">#REF!</definedName>
    <definedName name="BEx1L6Q60MWRDJB4L20LK0XPA0Z2" localSheetId="23" hidden="1">#REF!</definedName>
    <definedName name="BEx1L6Q60MWRDJB4L20LK0XPA0Z2" localSheetId="27" hidden="1">#REF!</definedName>
    <definedName name="BEx1L6Q60MWRDJB4L20LK0XPA0Z2" localSheetId="16" hidden="1">#REF!</definedName>
    <definedName name="BEx1L6Q60MWRDJB4L20LK0XPA0Z2" localSheetId="0" hidden="1">#REF!</definedName>
    <definedName name="BEx1L6Q60MWRDJB4L20LK0XPA0Z2" localSheetId="2" hidden="1">#REF!</definedName>
    <definedName name="BEx1L6Q60MWRDJB4L20LK0XPA0Z2" localSheetId="4" hidden="1">#REF!</definedName>
    <definedName name="BEx1L6Q60MWRDJB4L20LK0XPA0Z2" localSheetId="5" hidden="1">#REF!</definedName>
    <definedName name="BEx1L6Q60MWRDJB4L20LK0XPA0Z2" localSheetId="17" hidden="1">#REF!</definedName>
    <definedName name="BEx1L6Q60MWRDJB4L20LK0XPA0Z2" localSheetId="7" hidden="1">#REF!</definedName>
    <definedName name="BEx1L6Q60MWRDJB4L20LK0XPA0Z2" localSheetId="8" hidden="1">#REF!</definedName>
    <definedName name="BEx1L6Q60MWRDJB4L20LK0XPA0Z2" localSheetId="9" hidden="1">#REF!</definedName>
    <definedName name="BEx1L6Q60MWRDJB4L20LK0XPA0Z2" localSheetId="11" hidden="1">#REF!</definedName>
    <definedName name="BEx1L6Q60MWRDJB4L20LK0XPA0Z2" localSheetId="12" hidden="1">#REF!</definedName>
    <definedName name="BEx1L6Q60MWRDJB4L20LK0XPA0Z2" localSheetId="13" hidden="1">#REF!</definedName>
    <definedName name="BEx1L6Q60MWRDJB4L20LK0XPA0Z2" localSheetId="14" hidden="1">#REF!</definedName>
    <definedName name="BEx1L6Q60MWRDJB4L20LK0XPA0Z2" localSheetId="22" hidden="1">#REF!</definedName>
    <definedName name="BEx1L6Q60MWRDJB4L20LK0XPA0Z2" localSheetId="19" hidden="1">#REF!</definedName>
    <definedName name="BEx1L6Q60MWRDJB4L20LK0XPA0Z2" localSheetId="21" hidden="1">#REF!</definedName>
    <definedName name="BEx1L6Q60MWRDJB4L20LK0XPA0Z2" hidden="1">#REF!</definedName>
    <definedName name="BEx1L7BSEFOLQDNZWMLUNBRO08T4" localSheetId="23" hidden="1">#REF!</definedName>
    <definedName name="BEx1L7BSEFOLQDNZWMLUNBRO08T4" localSheetId="27" hidden="1">#REF!</definedName>
    <definedName name="BEx1L7BSEFOLQDNZWMLUNBRO08T4" localSheetId="16" hidden="1">#REF!</definedName>
    <definedName name="BEx1L7BSEFOLQDNZWMLUNBRO08T4" localSheetId="0" hidden="1">#REF!</definedName>
    <definedName name="BEx1L7BSEFOLQDNZWMLUNBRO08T4" localSheetId="2" hidden="1">#REF!</definedName>
    <definedName name="BEx1L7BSEFOLQDNZWMLUNBRO08T4" localSheetId="4" hidden="1">#REF!</definedName>
    <definedName name="BEx1L7BSEFOLQDNZWMLUNBRO08T4" localSheetId="5" hidden="1">#REF!</definedName>
    <definedName name="BEx1L7BSEFOLQDNZWMLUNBRO08T4" localSheetId="17" hidden="1">#REF!</definedName>
    <definedName name="BEx1L7BSEFOLQDNZWMLUNBRO08T4" localSheetId="7" hidden="1">#REF!</definedName>
    <definedName name="BEx1L7BSEFOLQDNZWMLUNBRO08T4" localSheetId="8" hidden="1">#REF!</definedName>
    <definedName name="BEx1L7BSEFOLQDNZWMLUNBRO08T4" localSheetId="9" hidden="1">#REF!</definedName>
    <definedName name="BEx1L7BSEFOLQDNZWMLUNBRO08T4" localSheetId="11" hidden="1">#REF!</definedName>
    <definedName name="BEx1L7BSEFOLQDNZWMLUNBRO08T4" localSheetId="12" hidden="1">#REF!</definedName>
    <definedName name="BEx1L7BSEFOLQDNZWMLUNBRO08T4" localSheetId="13" hidden="1">#REF!</definedName>
    <definedName name="BEx1L7BSEFOLQDNZWMLUNBRO08T4" localSheetId="14" hidden="1">#REF!</definedName>
    <definedName name="BEx1L7BSEFOLQDNZWMLUNBRO08T4" localSheetId="22" hidden="1">#REF!</definedName>
    <definedName name="BEx1L7BSEFOLQDNZWMLUNBRO08T4" localSheetId="19" hidden="1">#REF!</definedName>
    <definedName name="BEx1L7BSEFOLQDNZWMLUNBRO08T4" localSheetId="21" hidden="1">#REF!</definedName>
    <definedName name="BEx1L7BSEFOLQDNZWMLUNBRO08T4" hidden="1">#REF!</definedName>
    <definedName name="BEx1LD63FP2Z4BR9TKSHOZW9KKZ5" localSheetId="23" hidden="1">#REF!</definedName>
    <definedName name="BEx1LD63FP2Z4BR9TKSHOZW9KKZ5" localSheetId="27" hidden="1">#REF!</definedName>
    <definedName name="BEx1LD63FP2Z4BR9TKSHOZW9KKZ5" localSheetId="16" hidden="1">#REF!</definedName>
    <definedName name="BEx1LD63FP2Z4BR9TKSHOZW9KKZ5" localSheetId="0" hidden="1">#REF!</definedName>
    <definedName name="BEx1LD63FP2Z4BR9TKSHOZW9KKZ5" localSheetId="2" hidden="1">#REF!</definedName>
    <definedName name="BEx1LD63FP2Z4BR9TKSHOZW9KKZ5" localSheetId="4" hidden="1">#REF!</definedName>
    <definedName name="BEx1LD63FP2Z4BR9TKSHOZW9KKZ5" localSheetId="5" hidden="1">#REF!</definedName>
    <definedName name="BEx1LD63FP2Z4BR9TKSHOZW9KKZ5" localSheetId="17" hidden="1">#REF!</definedName>
    <definedName name="BEx1LD63FP2Z4BR9TKSHOZW9KKZ5" localSheetId="7" hidden="1">#REF!</definedName>
    <definedName name="BEx1LD63FP2Z4BR9TKSHOZW9KKZ5" localSheetId="8" hidden="1">#REF!</definedName>
    <definedName name="BEx1LD63FP2Z4BR9TKSHOZW9KKZ5" localSheetId="9" hidden="1">#REF!</definedName>
    <definedName name="BEx1LD63FP2Z4BR9TKSHOZW9KKZ5" localSheetId="11" hidden="1">#REF!</definedName>
    <definedName name="BEx1LD63FP2Z4BR9TKSHOZW9KKZ5" localSheetId="12" hidden="1">#REF!</definedName>
    <definedName name="BEx1LD63FP2Z4BR9TKSHOZW9KKZ5" localSheetId="13" hidden="1">#REF!</definedName>
    <definedName name="BEx1LD63FP2Z4BR9TKSHOZW9KKZ5" localSheetId="14" hidden="1">#REF!</definedName>
    <definedName name="BEx1LD63FP2Z4BR9TKSHOZW9KKZ5" localSheetId="22" hidden="1">#REF!</definedName>
    <definedName name="BEx1LD63FP2Z4BR9TKSHOZW9KKZ5" localSheetId="19" hidden="1">#REF!</definedName>
    <definedName name="BEx1LD63FP2Z4BR9TKSHOZW9KKZ5" localSheetId="21" hidden="1">#REF!</definedName>
    <definedName name="BEx1LD63FP2Z4BR9TKSHOZW9KKZ5" hidden="1">#REF!</definedName>
    <definedName name="BEx1LDMB9RW982DUILM2WPT5VWQ3" localSheetId="23" hidden="1">#REF!</definedName>
    <definedName name="BEx1LDMB9RW982DUILM2WPT5VWQ3" localSheetId="27" hidden="1">#REF!</definedName>
    <definedName name="BEx1LDMB9RW982DUILM2WPT5VWQ3" localSheetId="16" hidden="1">#REF!</definedName>
    <definedName name="BEx1LDMB9RW982DUILM2WPT5VWQ3" localSheetId="0" hidden="1">#REF!</definedName>
    <definedName name="BEx1LDMB9RW982DUILM2WPT5VWQ3" localSheetId="2" hidden="1">#REF!</definedName>
    <definedName name="BEx1LDMB9RW982DUILM2WPT5VWQ3" localSheetId="4" hidden="1">#REF!</definedName>
    <definedName name="BEx1LDMB9RW982DUILM2WPT5VWQ3" localSheetId="5" hidden="1">#REF!</definedName>
    <definedName name="BEx1LDMB9RW982DUILM2WPT5VWQ3" localSheetId="17" hidden="1">#REF!</definedName>
    <definedName name="BEx1LDMB9RW982DUILM2WPT5VWQ3" localSheetId="7" hidden="1">#REF!</definedName>
    <definedName name="BEx1LDMB9RW982DUILM2WPT5VWQ3" localSheetId="8" hidden="1">#REF!</definedName>
    <definedName name="BEx1LDMB9RW982DUILM2WPT5VWQ3" localSheetId="9" hidden="1">#REF!</definedName>
    <definedName name="BEx1LDMB9RW982DUILM2WPT5VWQ3" localSheetId="11" hidden="1">#REF!</definedName>
    <definedName name="BEx1LDMB9RW982DUILM2WPT5VWQ3" localSheetId="12" hidden="1">#REF!</definedName>
    <definedName name="BEx1LDMB9RW982DUILM2WPT5VWQ3" localSheetId="13" hidden="1">#REF!</definedName>
    <definedName name="BEx1LDMB9RW982DUILM2WPT5VWQ3" localSheetId="14" hidden="1">#REF!</definedName>
    <definedName name="BEx1LDMB9RW982DUILM2WPT5VWQ3" localSheetId="22" hidden="1">#REF!</definedName>
    <definedName name="BEx1LDMB9RW982DUILM2WPT5VWQ3" localSheetId="19" hidden="1">#REF!</definedName>
    <definedName name="BEx1LDMB9RW982DUILM2WPT5VWQ3" localSheetId="21" hidden="1">#REF!</definedName>
    <definedName name="BEx1LDMB9RW982DUILM2WPT5VWQ3" hidden="1">#REF!</definedName>
    <definedName name="BEx1LFF2UQ13XL4X1I2WBD73NZ21" localSheetId="23" hidden="1">#REF!</definedName>
    <definedName name="BEx1LFF2UQ13XL4X1I2WBD73NZ21" localSheetId="27" hidden="1">#REF!</definedName>
    <definedName name="BEx1LFF2UQ13XL4X1I2WBD73NZ21" localSheetId="16" hidden="1">#REF!</definedName>
    <definedName name="BEx1LFF2UQ13XL4X1I2WBD73NZ21" localSheetId="0" hidden="1">#REF!</definedName>
    <definedName name="BEx1LFF2UQ13XL4X1I2WBD73NZ21" localSheetId="2" hidden="1">#REF!</definedName>
    <definedName name="BEx1LFF2UQ13XL4X1I2WBD73NZ21" localSheetId="4" hidden="1">#REF!</definedName>
    <definedName name="BEx1LFF2UQ13XL4X1I2WBD73NZ21" localSheetId="5" hidden="1">#REF!</definedName>
    <definedName name="BEx1LFF2UQ13XL4X1I2WBD73NZ21" localSheetId="17" hidden="1">#REF!</definedName>
    <definedName name="BEx1LFF2UQ13XL4X1I2WBD73NZ21" localSheetId="7" hidden="1">#REF!</definedName>
    <definedName name="BEx1LFF2UQ13XL4X1I2WBD73NZ21" localSheetId="8" hidden="1">#REF!</definedName>
    <definedName name="BEx1LFF2UQ13XL4X1I2WBD73NZ21" localSheetId="9" hidden="1">#REF!</definedName>
    <definedName name="BEx1LFF2UQ13XL4X1I2WBD73NZ21" localSheetId="11" hidden="1">#REF!</definedName>
    <definedName name="BEx1LFF2UQ13XL4X1I2WBD73NZ21" localSheetId="12" hidden="1">#REF!</definedName>
    <definedName name="BEx1LFF2UQ13XL4X1I2WBD73NZ21" localSheetId="13" hidden="1">#REF!</definedName>
    <definedName name="BEx1LFF2UQ13XL4X1I2WBD73NZ21" localSheetId="14" hidden="1">#REF!</definedName>
    <definedName name="BEx1LFF2UQ13XL4X1I2WBD73NZ21" localSheetId="22" hidden="1">#REF!</definedName>
    <definedName name="BEx1LFF2UQ13XL4X1I2WBD73NZ21" localSheetId="19" hidden="1">#REF!</definedName>
    <definedName name="BEx1LFF2UQ13XL4X1I2WBD73NZ21" localSheetId="21" hidden="1">#REF!</definedName>
    <definedName name="BEx1LFF2UQ13XL4X1I2WBD73NZ21" hidden="1">#REF!</definedName>
    <definedName name="BEx1LKTB33LO23ACTADIVRY7ZNFC" localSheetId="23" hidden="1">#REF!</definedName>
    <definedName name="BEx1LKTB33LO23ACTADIVRY7ZNFC" localSheetId="27" hidden="1">#REF!</definedName>
    <definedName name="BEx1LKTB33LO23ACTADIVRY7ZNFC" localSheetId="16" hidden="1">#REF!</definedName>
    <definedName name="BEx1LKTB33LO23ACTADIVRY7ZNFC" localSheetId="0" hidden="1">#REF!</definedName>
    <definedName name="BEx1LKTB33LO23ACTADIVRY7ZNFC" localSheetId="2" hidden="1">#REF!</definedName>
    <definedName name="BEx1LKTB33LO23ACTADIVRY7ZNFC" localSheetId="4" hidden="1">#REF!</definedName>
    <definedName name="BEx1LKTB33LO23ACTADIVRY7ZNFC" localSheetId="5" hidden="1">#REF!</definedName>
    <definedName name="BEx1LKTB33LO23ACTADIVRY7ZNFC" localSheetId="17" hidden="1">#REF!</definedName>
    <definedName name="BEx1LKTB33LO23ACTADIVRY7ZNFC" localSheetId="7" hidden="1">#REF!</definedName>
    <definedName name="BEx1LKTB33LO23ACTADIVRY7ZNFC" localSheetId="8" hidden="1">#REF!</definedName>
    <definedName name="BEx1LKTB33LO23ACTADIVRY7ZNFC" localSheetId="9" hidden="1">#REF!</definedName>
    <definedName name="BEx1LKTB33LO23ACTADIVRY7ZNFC" localSheetId="11" hidden="1">#REF!</definedName>
    <definedName name="BEx1LKTB33LO23ACTADIVRY7ZNFC" localSheetId="12" hidden="1">#REF!</definedName>
    <definedName name="BEx1LKTB33LO23ACTADIVRY7ZNFC" localSheetId="13" hidden="1">#REF!</definedName>
    <definedName name="BEx1LKTB33LO23ACTADIVRY7ZNFC" localSheetId="14" hidden="1">#REF!</definedName>
    <definedName name="BEx1LKTB33LO23ACTADIVRY7ZNFC" localSheetId="22" hidden="1">#REF!</definedName>
    <definedName name="BEx1LKTB33LO23ACTADIVRY7ZNFC" localSheetId="19" hidden="1">#REF!</definedName>
    <definedName name="BEx1LKTB33LO23ACTADIVRY7ZNFC" localSheetId="21" hidden="1">#REF!</definedName>
    <definedName name="BEx1LKTB33LO23ACTADIVRY7ZNFC" hidden="1">#REF!</definedName>
    <definedName name="BEx1LQNKVZAXGSEPDAM8AWU2FHHJ" localSheetId="23" hidden="1">#REF!</definedName>
    <definedName name="BEx1LQNKVZAXGSEPDAM8AWU2FHHJ" localSheetId="27" hidden="1">#REF!</definedName>
    <definedName name="BEx1LQNKVZAXGSEPDAM8AWU2FHHJ" localSheetId="16" hidden="1">#REF!</definedName>
    <definedName name="BEx1LQNKVZAXGSEPDAM8AWU2FHHJ" localSheetId="0" hidden="1">#REF!</definedName>
    <definedName name="BEx1LQNKVZAXGSEPDAM8AWU2FHHJ" localSheetId="2" hidden="1">#REF!</definedName>
    <definedName name="BEx1LQNKVZAXGSEPDAM8AWU2FHHJ" localSheetId="4" hidden="1">#REF!</definedName>
    <definedName name="BEx1LQNKVZAXGSEPDAM8AWU2FHHJ" localSheetId="5" hidden="1">#REF!</definedName>
    <definedName name="BEx1LQNKVZAXGSEPDAM8AWU2FHHJ" localSheetId="17" hidden="1">#REF!</definedName>
    <definedName name="BEx1LQNKVZAXGSEPDAM8AWU2FHHJ" localSheetId="7" hidden="1">#REF!</definedName>
    <definedName name="BEx1LQNKVZAXGSEPDAM8AWU2FHHJ" localSheetId="8" hidden="1">#REF!</definedName>
    <definedName name="BEx1LQNKVZAXGSEPDAM8AWU2FHHJ" localSheetId="9" hidden="1">#REF!</definedName>
    <definedName name="BEx1LQNKVZAXGSEPDAM8AWU2FHHJ" localSheetId="11" hidden="1">#REF!</definedName>
    <definedName name="BEx1LQNKVZAXGSEPDAM8AWU2FHHJ" localSheetId="12" hidden="1">#REF!</definedName>
    <definedName name="BEx1LQNKVZAXGSEPDAM8AWU2FHHJ" localSheetId="13" hidden="1">#REF!</definedName>
    <definedName name="BEx1LQNKVZAXGSEPDAM8AWU2FHHJ" localSheetId="14" hidden="1">#REF!</definedName>
    <definedName name="BEx1LQNKVZAXGSEPDAM8AWU2FHHJ" localSheetId="22" hidden="1">#REF!</definedName>
    <definedName name="BEx1LQNKVZAXGSEPDAM8AWU2FHHJ" localSheetId="19" hidden="1">#REF!</definedName>
    <definedName name="BEx1LQNKVZAXGSEPDAM8AWU2FHHJ" localSheetId="21" hidden="1">#REF!</definedName>
    <definedName name="BEx1LQNKVZAXGSEPDAM8AWU2FHHJ" hidden="1">#REF!</definedName>
    <definedName name="BEx1LRPGDQCOEMW8YT80J1XCDCIV" localSheetId="23" hidden="1">#REF!</definedName>
    <definedName name="BEx1LRPGDQCOEMW8YT80J1XCDCIV" localSheetId="27" hidden="1">#REF!</definedName>
    <definedName name="BEx1LRPGDQCOEMW8YT80J1XCDCIV" localSheetId="16" hidden="1">#REF!</definedName>
    <definedName name="BEx1LRPGDQCOEMW8YT80J1XCDCIV" localSheetId="0" hidden="1">#REF!</definedName>
    <definedName name="BEx1LRPGDQCOEMW8YT80J1XCDCIV" localSheetId="2" hidden="1">#REF!</definedName>
    <definedName name="BEx1LRPGDQCOEMW8YT80J1XCDCIV" localSheetId="4" hidden="1">#REF!</definedName>
    <definedName name="BEx1LRPGDQCOEMW8YT80J1XCDCIV" localSheetId="5" hidden="1">#REF!</definedName>
    <definedName name="BEx1LRPGDQCOEMW8YT80J1XCDCIV" localSheetId="17" hidden="1">#REF!</definedName>
    <definedName name="BEx1LRPGDQCOEMW8YT80J1XCDCIV" localSheetId="7" hidden="1">#REF!</definedName>
    <definedName name="BEx1LRPGDQCOEMW8YT80J1XCDCIV" localSheetId="8" hidden="1">#REF!</definedName>
    <definedName name="BEx1LRPGDQCOEMW8YT80J1XCDCIV" localSheetId="9" hidden="1">#REF!</definedName>
    <definedName name="BEx1LRPGDQCOEMW8YT80J1XCDCIV" localSheetId="11" hidden="1">#REF!</definedName>
    <definedName name="BEx1LRPGDQCOEMW8YT80J1XCDCIV" localSheetId="12" hidden="1">#REF!</definedName>
    <definedName name="BEx1LRPGDQCOEMW8YT80J1XCDCIV" localSheetId="13" hidden="1">#REF!</definedName>
    <definedName name="BEx1LRPGDQCOEMW8YT80J1XCDCIV" localSheetId="14" hidden="1">#REF!</definedName>
    <definedName name="BEx1LRPGDQCOEMW8YT80J1XCDCIV" localSheetId="22" hidden="1">#REF!</definedName>
    <definedName name="BEx1LRPGDQCOEMW8YT80J1XCDCIV" localSheetId="19" hidden="1">#REF!</definedName>
    <definedName name="BEx1LRPGDQCOEMW8YT80J1XCDCIV" localSheetId="21" hidden="1">#REF!</definedName>
    <definedName name="BEx1LRPGDQCOEMW8YT80J1XCDCIV" hidden="1">#REF!</definedName>
    <definedName name="BEx1LRUSJW4JG54X07QWD9R27WV9" localSheetId="23" hidden="1">#REF!</definedName>
    <definedName name="BEx1LRUSJW4JG54X07QWD9R27WV9" localSheetId="27" hidden="1">#REF!</definedName>
    <definedName name="BEx1LRUSJW4JG54X07QWD9R27WV9" localSheetId="16" hidden="1">#REF!</definedName>
    <definedName name="BEx1LRUSJW4JG54X07QWD9R27WV9" localSheetId="0" hidden="1">#REF!</definedName>
    <definedName name="BEx1LRUSJW4JG54X07QWD9R27WV9" localSheetId="2" hidden="1">#REF!</definedName>
    <definedName name="BEx1LRUSJW4JG54X07QWD9R27WV9" localSheetId="4" hidden="1">#REF!</definedName>
    <definedName name="BEx1LRUSJW4JG54X07QWD9R27WV9" localSheetId="5" hidden="1">#REF!</definedName>
    <definedName name="BEx1LRUSJW4JG54X07QWD9R27WV9" localSheetId="17" hidden="1">#REF!</definedName>
    <definedName name="BEx1LRUSJW4JG54X07QWD9R27WV9" localSheetId="7" hidden="1">#REF!</definedName>
    <definedName name="BEx1LRUSJW4JG54X07QWD9R27WV9" localSheetId="8" hidden="1">#REF!</definedName>
    <definedName name="BEx1LRUSJW4JG54X07QWD9R27WV9" localSheetId="9" hidden="1">#REF!</definedName>
    <definedName name="BEx1LRUSJW4JG54X07QWD9R27WV9" localSheetId="11" hidden="1">#REF!</definedName>
    <definedName name="BEx1LRUSJW4JG54X07QWD9R27WV9" localSheetId="12" hidden="1">#REF!</definedName>
    <definedName name="BEx1LRUSJW4JG54X07QWD9R27WV9" localSheetId="13" hidden="1">#REF!</definedName>
    <definedName name="BEx1LRUSJW4JG54X07QWD9R27WV9" localSheetId="14" hidden="1">#REF!</definedName>
    <definedName name="BEx1LRUSJW4JG54X07QWD9R27WV9" localSheetId="22" hidden="1">#REF!</definedName>
    <definedName name="BEx1LRUSJW4JG54X07QWD9R27WV9" localSheetId="19" hidden="1">#REF!</definedName>
    <definedName name="BEx1LRUSJW4JG54X07QWD9R27WV9" localSheetId="21" hidden="1">#REF!</definedName>
    <definedName name="BEx1LRUSJW4JG54X07QWD9R27WV9" hidden="1">#REF!</definedName>
    <definedName name="BEx1M1WBK5T0LP1AK2JYV6W87ID6" localSheetId="23" hidden="1">#REF!</definedName>
    <definedName name="BEx1M1WBK5T0LP1AK2JYV6W87ID6" localSheetId="27" hidden="1">#REF!</definedName>
    <definedName name="BEx1M1WBK5T0LP1AK2JYV6W87ID6" localSheetId="16" hidden="1">#REF!</definedName>
    <definedName name="BEx1M1WBK5T0LP1AK2JYV6W87ID6" localSheetId="0" hidden="1">#REF!</definedName>
    <definedName name="BEx1M1WBK5T0LP1AK2JYV6W87ID6" localSheetId="2" hidden="1">#REF!</definedName>
    <definedName name="BEx1M1WBK5T0LP1AK2JYV6W87ID6" localSheetId="4" hidden="1">#REF!</definedName>
    <definedName name="BEx1M1WBK5T0LP1AK2JYV6W87ID6" localSheetId="5" hidden="1">#REF!</definedName>
    <definedName name="BEx1M1WBK5T0LP1AK2JYV6W87ID6" localSheetId="17" hidden="1">#REF!</definedName>
    <definedName name="BEx1M1WBK5T0LP1AK2JYV6W87ID6" localSheetId="7" hidden="1">#REF!</definedName>
    <definedName name="BEx1M1WBK5T0LP1AK2JYV6W87ID6" localSheetId="8" hidden="1">#REF!</definedName>
    <definedName name="BEx1M1WBK5T0LP1AK2JYV6W87ID6" localSheetId="9" hidden="1">#REF!</definedName>
    <definedName name="BEx1M1WBK5T0LP1AK2JYV6W87ID6" localSheetId="11" hidden="1">#REF!</definedName>
    <definedName name="BEx1M1WBK5T0LP1AK2JYV6W87ID6" localSheetId="12" hidden="1">#REF!</definedName>
    <definedName name="BEx1M1WBK5T0LP1AK2JYV6W87ID6" localSheetId="13" hidden="1">#REF!</definedName>
    <definedName name="BEx1M1WBK5T0LP1AK2JYV6W87ID6" localSheetId="14" hidden="1">#REF!</definedName>
    <definedName name="BEx1M1WBK5T0LP1AK2JYV6W87ID6" localSheetId="22" hidden="1">#REF!</definedName>
    <definedName name="BEx1M1WBK5T0LP1AK2JYV6W87ID6" localSheetId="19" hidden="1">#REF!</definedName>
    <definedName name="BEx1M1WBK5T0LP1AK2JYV6W87ID6" localSheetId="21" hidden="1">#REF!</definedName>
    <definedName name="BEx1M1WBK5T0LP1AK2JYV6W87ID6" hidden="1">#REF!</definedName>
    <definedName name="BEx1M51HHDYGIT8PON7U8ICL2S95" localSheetId="23" hidden="1">#REF!</definedName>
    <definedName name="BEx1M51HHDYGIT8PON7U8ICL2S95" localSheetId="27" hidden="1">#REF!</definedName>
    <definedName name="BEx1M51HHDYGIT8PON7U8ICL2S95" localSheetId="16" hidden="1">#REF!</definedName>
    <definedName name="BEx1M51HHDYGIT8PON7U8ICL2S95" localSheetId="0" hidden="1">#REF!</definedName>
    <definedName name="BEx1M51HHDYGIT8PON7U8ICL2S95" localSheetId="2" hidden="1">#REF!</definedName>
    <definedName name="BEx1M51HHDYGIT8PON7U8ICL2S95" localSheetId="4" hidden="1">#REF!</definedName>
    <definedName name="BEx1M51HHDYGIT8PON7U8ICL2S95" localSheetId="5" hidden="1">#REF!</definedName>
    <definedName name="BEx1M51HHDYGIT8PON7U8ICL2S95" localSheetId="17" hidden="1">#REF!</definedName>
    <definedName name="BEx1M51HHDYGIT8PON7U8ICL2S95" localSheetId="7" hidden="1">#REF!</definedName>
    <definedName name="BEx1M51HHDYGIT8PON7U8ICL2S95" localSheetId="8" hidden="1">#REF!</definedName>
    <definedName name="BEx1M51HHDYGIT8PON7U8ICL2S95" localSheetId="9" hidden="1">#REF!</definedName>
    <definedName name="BEx1M51HHDYGIT8PON7U8ICL2S95" localSheetId="11" hidden="1">#REF!</definedName>
    <definedName name="BEx1M51HHDYGIT8PON7U8ICL2S95" localSheetId="12" hidden="1">#REF!</definedName>
    <definedName name="BEx1M51HHDYGIT8PON7U8ICL2S95" localSheetId="13" hidden="1">#REF!</definedName>
    <definedName name="BEx1M51HHDYGIT8PON7U8ICL2S95" localSheetId="14" hidden="1">#REF!</definedName>
    <definedName name="BEx1M51HHDYGIT8PON7U8ICL2S95" localSheetId="22" hidden="1">#REF!</definedName>
    <definedName name="BEx1M51HHDYGIT8PON7U8ICL2S95" localSheetId="19" hidden="1">#REF!</definedName>
    <definedName name="BEx1M51HHDYGIT8PON7U8ICL2S95" localSheetId="21" hidden="1">#REF!</definedName>
    <definedName name="BEx1M51HHDYGIT8PON7U8ICL2S95" hidden="1">#REF!</definedName>
    <definedName name="BEx1MP4FWKV0QYXE13PX9JSNA270" localSheetId="23" hidden="1">#REF!</definedName>
    <definedName name="BEx1MP4FWKV0QYXE13PX9JSNA270" localSheetId="27" hidden="1">#REF!</definedName>
    <definedName name="BEx1MP4FWKV0QYXE13PX9JSNA270" localSheetId="16" hidden="1">#REF!</definedName>
    <definedName name="BEx1MP4FWKV0QYXE13PX9JSNA270" localSheetId="0" hidden="1">#REF!</definedName>
    <definedName name="BEx1MP4FWKV0QYXE13PX9JSNA270" localSheetId="2" hidden="1">#REF!</definedName>
    <definedName name="BEx1MP4FWKV0QYXE13PX9JSNA270" localSheetId="4" hidden="1">#REF!</definedName>
    <definedName name="BEx1MP4FWKV0QYXE13PX9JSNA270" localSheetId="5" hidden="1">#REF!</definedName>
    <definedName name="BEx1MP4FWKV0QYXE13PX9JSNA270" localSheetId="17" hidden="1">#REF!</definedName>
    <definedName name="BEx1MP4FWKV0QYXE13PX9JSNA270" localSheetId="7" hidden="1">#REF!</definedName>
    <definedName name="BEx1MP4FWKV0QYXE13PX9JSNA270" localSheetId="8" hidden="1">#REF!</definedName>
    <definedName name="BEx1MP4FWKV0QYXE13PX9JSNA270" localSheetId="9" hidden="1">#REF!</definedName>
    <definedName name="BEx1MP4FWKV0QYXE13PX9JSNA270" localSheetId="11" hidden="1">#REF!</definedName>
    <definedName name="BEx1MP4FWKV0QYXE13PX9JSNA270" localSheetId="12" hidden="1">#REF!</definedName>
    <definedName name="BEx1MP4FWKV0QYXE13PX9JSNA270" localSheetId="13" hidden="1">#REF!</definedName>
    <definedName name="BEx1MP4FWKV0QYXE13PX9JSNA270" localSheetId="14" hidden="1">#REF!</definedName>
    <definedName name="BEx1MP4FWKV0QYXE13PX9JSNA270" localSheetId="22" hidden="1">#REF!</definedName>
    <definedName name="BEx1MP4FWKV0QYXE13PX9JSNA270" localSheetId="19" hidden="1">#REF!</definedName>
    <definedName name="BEx1MP4FWKV0QYXE13PX9JSNA270" localSheetId="21" hidden="1">#REF!</definedName>
    <definedName name="BEx1MP4FWKV0QYXE13PX9JSNA270" hidden="1">#REF!</definedName>
    <definedName name="BEx1MSV791FSS4CZQKG04NHT3F79" localSheetId="23" hidden="1">#REF!</definedName>
    <definedName name="BEx1MSV791FSS4CZQKG04NHT3F79" localSheetId="27" hidden="1">#REF!</definedName>
    <definedName name="BEx1MSV791FSS4CZQKG04NHT3F79" localSheetId="16" hidden="1">#REF!</definedName>
    <definedName name="BEx1MSV791FSS4CZQKG04NHT3F79" localSheetId="0" hidden="1">#REF!</definedName>
    <definedName name="BEx1MSV791FSS4CZQKG04NHT3F79" localSheetId="2" hidden="1">#REF!</definedName>
    <definedName name="BEx1MSV791FSS4CZQKG04NHT3F79" localSheetId="4" hidden="1">#REF!</definedName>
    <definedName name="BEx1MSV791FSS4CZQKG04NHT3F79" localSheetId="5" hidden="1">#REF!</definedName>
    <definedName name="BEx1MSV791FSS4CZQKG04NHT3F79" localSheetId="17" hidden="1">#REF!</definedName>
    <definedName name="BEx1MSV791FSS4CZQKG04NHT3F79" localSheetId="7" hidden="1">#REF!</definedName>
    <definedName name="BEx1MSV791FSS4CZQKG04NHT3F79" localSheetId="8" hidden="1">#REF!</definedName>
    <definedName name="BEx1MSV791FSS4CZQKG04NHT3F79" localSheetId="9" hidden="1">#REF!</definedName>
    <definedName name="BEx1MSV791FSS4CZQKG04NHT3F79" localSheetId="11" hidden="1">#REF!</definedName>
    <definedName name="BEx1MSV791FSS4CZQKG04NHT3F79" localSheetId="12" hidden="1">#REF!</definedName>
    <definedName name="BEx1MSV791FSS4CZQKG04NHT3F79" localSheetId="13" hidden="1">#REF!</definedName>
    <definedName name="BEx1MSV791FSS4CZQKG04NHT3F79" localSheetId="14" hidden="1">#REF!</definedName>
    <definedName name="BEx1MSV791FSS4CZQKG04NHT3F79" localSheetId="22" hidden="1">#REF!</definedName>
    <definedName name="BEx1MSV791FSS4CZQKG04NHT3F79" localSheetId="19" hidden="1">#REF!</definedName>
    <definedName name="BEx1MSV791FSS4CZQKG04NHT3F79" localSheetId="21" hidden="1">#REF!</definedName>
    <definedName name="BEx1MSV791FSS4CZQKG04NHT3F79" hidden="1">#REF!</definedName>
    <definedName name="BEx1MTRKKVCHOZ0YGID6HZ49LJTO" localSheetId="23" hidden="1">#REF!</definedName>
    <definedName name="BEx1MTRKKVCHOZ0YGID6HZ49LJTO" localSheetId="27" hidden="1">#REF!</definedName>
    <definedName name="BEx1MTRKKVCHOZ0YGID6HZ49LJTO" localSheetId="16" hidden="1">#REF!</definedName>
    <definedName name="BEx1MTRKKVCHOZ0YGID6HZ49LJTO" localSheetId="0" hidden="1">#REF!</definedName>
    <definedName name="BEx1MTRKKVCHOZ0YGID6HZ49LJTO" localSheetId="2" hidden="1">#REF!</definedName>
    <definedName name="BEx1MTRKKVCHOZ0YGID6HZ49LJTO" localSheetId="4" hidden="1">#REF!</definedName>
    <definedName name="BEx1MTRKKVCHOZ0YGID6HZ49LJTO" localSheetId="5" hidden="1">#REF!</definedName>
    <definedName name="BEx1MTRKKVCHOZ0YGID6HZ49LJTO" localSheetId="17" hidden="1">#REF!</definedName>
    <definedName name="BEx1MTRKKVCHOZ0YGID6HZ49LJTO" localSheetId="7" hidden="1">#REF!</definedName>
    <definedName name="BEx1MTRKKVCHOZ0YGID6HZ49LJTO" localSheetId="8" hidden="1">#REF!</definedName>
    <definedName name="BEx1MTRKKVCHOZ0YGID6HZ49LJTO" localSheetId="9" hidden="1">#REF!</definedName>
    <definedName name="BEx1MTRKKVCHOZ0YGID6HZ49LJTO" localSheetId="11" hidden="1">#REF!</definedName>
    <definedName name="BEx1MTRKKVCHOZ0YGID6HZ49LJTO" localSheetId="12" hidden="1">#REF!</definedName>
    <definedName name="BEx1MTRKKVCHOZ0YGID6HZ49LJTO" localSheetId="13" hidden="1">#REF!</definedName>
    <definedName name="BEx1MTRKKVCHOZ0YGID6HZ49LJTO" localSheetId="14" hidden="1">#REF!</definedName>
    <definedName name="BEx1MTRKKVCHOZ0YGID6HZ49LJTO" localSheetId="22" hidden="1">#REF!</definedName>
    <definedName name="BEx1MTRKKVCHOZ0YGID6HZ49LJTO" localSheetId="19" hidden="1">#REF!</definedName>
    <definedName name="BEx1MTRKKVCHOZ0YGID6HZ49LJTO" localSheetId="21" hidden="1">#REF!</definedName>
    <definedName name="BEx1MTRKKVCHOZ0YGID6HZ49LJTO" hidden="1">#REF!</definedName>
    <definedName name="BEx1N3CUJ3UX61X38ZAJVPEN4KMC" localSheetId="23" hidden="1">#REF!</definedName>
    <definedName name="BEx1N3CUJ3UX61X38ZAJVPEN4KMC" localSheetId="27" hidden="1">#REF!</definedName>
    <definedName name="BEx1N3CUJ3UX61X38ZAJVPEN4KMC" localSheetId="16" hidden="1">#REF!</definedName>
    <definedName name="BEx1N3CUJ3UX61X38ZAJVPEN4KMC" localSheetId="0" hidden="1">#REF!</definedName>
    <definedName name="BEx1N3CUJ3UX61X38ZAJVPEN4KMC" localSheetId="2" hidden="1">#REF!</definedName>
    <definedName name="BEx1N3CUJ3UX61X38ZAJVPEN4KMC" localSheetId="4" hidden="1">#REF!</definedName>
    <definedName name="BEx1N3CUJ3UX61X38ZAJVPEN4KMC" localSheetId="5" hidden="1">#REF!</definedName>
    <definedName name="BEx1N3CUJ3UX61X38ZAJVPEN4KMC" localSheetId="17" hidden="1">#REF!</definedName>
    <definedName name="BEx1N3CUJ3UX61X38ZAJVPEN4KMC" localSheetId="7" hidden="1">#REF!</definedName>
    <definedName name="BEx1N3CUJ3UX61X38ZAJVPEN4KMC" localSheetId="8" hidden="1">#REF!</definedName>
    <definedName name="BEx1N3CUJ3UX61X38ZAJVPEN4KMC" localSheetId="9" hidden="1">#REF!</definedName>
    <definedName name="BEx1N3CUJ3UX61X38ZAJVPEN4KMC" localSheetId="11" hidden="1">#REF!</definedName>
    <definedName name="BEx1N3CUJ3UX61X38ZAJVPEN4KMC" localSheetId="12" hidden="1">#REF!</definedName>
    <definedName name="BEx1N3CUJ3UX61X38ZAJVPEN4KMC" localSheetId="13" hidden="1">#REF!</definedName>
    <definedName name="BEx1N3CUJ3UX61X38ZAJVPEN4KMC" localSheetId="14" hidden="1">#REF!</definedName>
    <definedName name="BEx1N3CUJ3UX61X38ZAJVPEN4KMC" localSheetId="22" hidden="1">#REF!</definedName>
    <definedName name="BEx1N3CUJ3UX61X38ZAJVPEN4KMC" localSheetId="19" hidden="1">#REF!</definedName>
    <definedName name="BEx1N3CUJ3UX61X38ZAJVPEN4KMC" localSheetId="21" hidden="1">#REF!</definedName>
    <definedName name="BEx1N3CUJ3UX61X38ZAJVPEN4KMC" hidden="1">#REF!</definedName>
    <definedName name="BEx1N5R5IJ3CG6CL344F5KWPINEO" localSheetId="23" hidden="1">#REF!</definedName>
    <definedName name="BEx1N5R5IJ3CG6CL344F5KWPINEO" localSheetId="27" hidden="1">#REF!</definedName>
    <definedName name="BEx1N5R5IJ3CG6CL344F5KWPINEO" localSheetId="16" hidden="1">#REF!</definedName>
    <definedName name="BEx1N5R5IJ3CG6CL344F5KWPINEO" localSheetId="0" hidden="1">#REF!</definedName>
    <definedName name="BEx1N5R5IJ3CG6CL344F5KWPINEO" localSheetId="2" hidden="1">#REF!</definedName>
    <definedName name="BEx1N5R5IJ3CG6CL344F5KWPINEO" localSheetId="4" hidden="1">#REF!</definedName>
    <definedName name="BEx1N5R5IJ3CG6CL344F5KWPINEO" localSheetId="5" hidden="1">#REF!</definedName>
    <definedName name="BEx1N5R5IJ3CG6CL344F5KWPINEO" localSheetId="17" hidden="1">#REF!</definedName>
    <definedName name="BEx1N5R5IJ3CG6CL344F5KWPINEO" localSheetId="7" hidden="1">#REF!</definedName>
    <definedName name="BEx1N5R5IJ3CG6CL344F5KWPINEO" localSheetId="8" hidden="1">#REF!</definedName>
    <definedName name="BEx1N5R5IJ3CG6CL344F5KWPINEO" localSheetId="9" hidden="1">#REF!</definedName>
    <definedName name="BEx1N5R5IJ3CG6CL344F5KWPINEO" localSheetId="11" hidden="1">#REF!</definedName>
    <definedName name="BEx1N5R5IJ3CG6CL344F5KWPINEO" localSheetId="12" hidden="1">#REF!</definedName>
    <definedName name="BEx1N5R5IJ3CG6CL344F5KWPINEO" localSheetId="13" hidden="1">#REF!</definedName>
    <definedName name="BEx1N5R5IJ3CG6CL344F5KWPINEO" localSheetId="14" hidden="1">#REF!</definedName>
    <definedName name="BEx1N5R5IJ3CG6CL344F5KWPINEO" localSheetId="22" hidden="1">#REF!</definedName>
    <definedName name="BEx1N5R5IJ3CG6CL344F5KWPINEO" localSheetId="19" hidden="1">#REF!</definedName>
    <definedName name="BEx1N5R5IJ3CG6CL344F5KWPINEO" localSheetId="21" hidden="1">#REF!</definedName>
    <definedName name="BEx1N5R5IJ3CG6CL344F5KWPINEO" hidden="1">#REF!</definedName>
    <definedName name="BEx1NFCFVPBS7XURQ8Y0BZEGPBVP" localSheetId="23" hidden="1">#REF!</definedName>
    <definedName name="BEx1NFCFVPBS7XURQ8Y0BZEGPBVP" localSheetId="27" hidden="1">#REF!</definedName>
    <definedName name="BEx1NFCFVPBS7XURQ8Y0BZEGPBVP" localSheetId="16" hidden="1">#REF!</definedName>
    <definedName name="BEx1NFCFVPBS7XURQ8Y0BZEGPBVP" localSheetId="0" hidden="1">#REF!</definedName>
    <definedName name="BEx1NFCFVPBS7XURQ8Y0BZEGPBVP" localSheetId="2" hidden="1">#REF!</definedName>
    <definedName name="BEx1NFCFVPBS7XURQ8Y0BZEGPBVP" localSheetId="4" hidden="1">#REF!</definedName>
    <definedName name="BEx1NFCFVPBS7XURQ8Y0BZEGPBVP" localSheetId="5" hidden="1">#REF!</definedName>
    <definedName name="BEx1NFCFVPBS7XURQ8Y0BZEGPBVP" localSheetId="17" hidden="1">#REF!</definedName>
    <definedName name="BEx1NFCFVPBS7XURQ8Y0BZEGPBVP" localSheetId="7" hidden="1">#REF!</definedName>
    <definedName name="BEx1NFCFVPBS7XURQ8Y0BZEGPBVP" localSheetId="8" hidden="1">#REF!</definedName>
    <definedName name="BEx1NFCFVPBS7XURQ8Y0BZEGPBVP" localSheetId="9" hidden="1">#REF!</definedName>
    <definedName name="BEx1NFCFVPBS7XURQ8Y0BZEGPBVP" localSheetId="11" hidden="1">#REF!</definedName>
    <definedName name="BEx1NFCFVPBS7XURQ8Y0BZEGPBVP" localSheetId="12" hidden="1">#REF!</definedName>
    <definedName name="BEx1NFCFVPBS7XURQ8Y0BZEGPBVP" localSheetId="13" hidden="1">#REF!</definedName>
    <definedName name="BEx1NFCFVPBS7XURQ8Y0BZEGPBVP" localSheetId="14" hidden="1">#REF!</definedName>
    <definedName name="BEx1NFCFVPBS7XURQ8Y0BZEGPBVP" localSheetId="22" hidden="1">#REF!</definedName>
    <definedName name="BEx1NFCFVPBS7XURQ8Y0BZEGPBVP" localSheetId="19" hidden="1">#REF!</definedName>
    <definedName name="BEx1NFCFVPBS7XURQ8Y0BZEGPBVP" localSheetId="21" hidden="1">#REF!</definedName>
    <definedName name="BEx1NFCFVPBS7XURQ8Y0BZEGPBVP" hidden="1">#REF!</definedName>
    <definedName name="BEx1NM34KQTO1LDNSAFD1L82UZFG" localSheetId="23" hidden="1">#REF!</definedName>
    <definedName name="BEx1NM34KQTO1LDNSAFD1L82UZFG" localSheetId="27" hidden="1">#REF!</definedName>
    <definedName name="BEx1NM34KQTO1LDNSAFD1L82UZFG" localSheetId="16" hidden="1">#REF!</definedName>
    <definedName name="BEx1NM34KQTO1LDNSAFD1L82UZFG" localSheetId="0" hidden="1">#REF!</definedName>
    <definedName name="BEx1NM34KQTO1LDNSAFD1L82UZFG" localSheetId="2" hidden="1">#REF!</definedName>
    <definedName name="BEx1NM34KQTO1LDNSAFD1L82UZFG" localSheetId="4" hidden="1">#REF!</definedName>
    <definedName name="BEx1NM34KQTO1LDNSAFD1L82UZFG" localSheetId="5" hidden="1">#REF!</definedName>
    <definedName name="BEx1NM34KQTO1LDNSAFD1L82UZFG" localSheetId="17" hidden="1">#REF!</definedName>
    <definedName name="BEx1NM34KQTO1LDNSAFD1L82UZFG" localSheetId="7" hidden="1">#REF!</definedName>
    <definedName name="BEx1NM34KQTO1LDNSAFD1L82UZFG" localSheetId="8" hidden="1">#REF!</definedName>
    <definedName name="BEx1NM34KQTO1LDNSAFD1L82UZFG" localSheetId="9" hidden="1">#REF!</definedName>
    <definedName name="BEx1NM34KQTO1LDNSAFD1L82UZFG" localSheetId="11" hidden="1">#REF!</definedName>
    <definedName name="BEx1NM34KQTO1LDNSAFD1L82UZFG" localSheetId="12" hidden="1">#REF!</definedName>
    <definedName name="BEx1NM34KQTO1LDNSAFD1L82UZFG" localSheetId="13" hidden="1">#REF!</definedName>
    <definedName name="BEx1NM34KQTO1LDNSAFD1L82UZFG" localSheetId="14" hidden="1">#REF!</definedName>
    <definedName name="BEx1NM34KQTO1LDNSAFD1L82UZFG" localSheetId="22" hidden="1">#REF!</definedName>
    <definedName name="BEx1NM34KQTO1LDNSAFD1L82UZFG" localSheetId="19" hidden="1">#REF!</definedName>
    <definedName name="BEx1NM34KQTO1LDNSAFD1L82UZFG" localSheetId="21" hidden="1">#REF!</definedName>
    <definedName name="BEx1NM34KQTO1LDNSAFD1L82UZFG" hidden="1">#REF!</definedName>
    <definedName name="BEx1NO6TXZVOGCUWCCRTXRXWW0XL" localSheetId="23" hidden="1">#REF!</definedName>
    <definedName name="BEx1NO6TXZVOGCUWCCRTXRXWW0XL" localSheetId="27" hidden="1">#REF!</definedName>
    <definedName name="BEx1NO6TXZVOGCUWCCRTXRXWW0XL" localSheetId="16" hidden="1">#REF!</definedName>
    <definedName name="BEx1NO6TXZVOGCUWCCRTXRXWW0XL" localSheetId="0" hidden="1">#REF!</definedName>
    <definedName name="BEx1NO6TXZVOGCUWCCRTXRXWW0XL" localSheetId="2" hidden="1">#REF!</definedName>
    <definedName name="BEx1NO6TXZVOGCUWCCRTXRXWW0XL" localSheetId="4" hidden="1">#REF!</definedName>
    <definedName name="BEx1NO6TXZVOGCUWCCRTXRXWW0XL" localSheetId="5" hidden="1">#REF!</definedName>
    <definedName name="BEx1NO6TXZVOGCUWCCRTXRXWW0XL" localSheetId="17" hidden="1">#REF!</definedName>
    <definedName name="BEx1NO6TXZVOGCUWCCRTXRXWW0XL" localSheetId="7" hidden="1">#REF!</definedName>
    <definedName name="BEx1NO6TXZVOGCUWCCRTXRXWW0XL" localSheetId="8" hidden="1">#REF!</definedName>
    <definedName name="BEx1NO6TXZVOGCUWCCRTXRXWW0XL" localSheetId="9" hidden="1">#REF!</definedName>
    <definedName name="BEx1NO6TXZVOGCUWCCRTXRXWW0XL" localSheetId="11" hidden="1">#REF!</definedName>
    <definedName name="BEx1NO6TXZVOGCUWCCRTXRXWW0XL" localSheetId="12" hidden="1">#REF!</definedName>
    <definedName name="BEx1NO6TXZVOGCUWCCRTXRXWW0XL" localSheetId="13" hidden="1">#REF!</definedName>
    <definedName name="BEx1NO6TXZVOGCUWCCRTXRXWW0XL" localSheetId="14" hidden="1">#REF!</definedName>
    <definedName name="BEx1NO6TXZVOGCUWCCRTXRXWW0XL" localSheetId="22" hidden="1">#REF!</definedName>
    <definedName name="BEx1NO6TXZVOGCUWCCRTXRXWW0XL" localSheetId="19" hidden="1">#REF!</definedName>
    <definedName name="BEx1NO6TXZVOGCUWCCRTXRXWW0XL" localSheetId="21" hidden="1">#REF!</definedName>
    <definedName name="BEx1NO6TXZVOGCUWCCRTXRXWW0XL" hidden="1">#REF!</definedName>
    <definedName name="BEx1NS8EU5P9FQV3S0WRTXI5L361" localSheetId="23" hidden="1">#REF!</definedName>
    <definedName name="BEx1NS8EU5P9FQV3S0WRTXI5L361" localSheetId="27" hidden="1">#REF!</definedName>
    <definedName name="BEx1NS8EU5P9FQV3S0WRTXI5L361" localSheetId="16" hidden="1">#REF!</definedName>
    <definedName name="BEx1NS8EU5P9FQV3S0WRTXI5L361" localSheetId="0" hidden="1">#REF!</definedName>
    <definedName name="BEx1NS8EU5P9FQV3S0WRTXI5L361" localSheetId="2" hidden="1">#REF!</definedName>
    <definedName name="BEx1NS8EU5P9FQV3S0WRTXI5L361" localSheetId="4" hidden="1">#REF!</definedName>
    <definedName name="BEx1NS8EU5P9FQV3S0WRTXI5L361" localSheetId="5" hidden="1">#REF!</definedName>
    <definedName name="BEx1NS8EU5P9FQV3S0WRTXI5L361" localSheetId="17" hidden="1">#REF!</definedName>
    <definedName name="BEx1NS8EU5P9FQV3S0WRTXI5L361" localSheetId="7" hidden="1">#REF!</definedName>
    <definedName name="BEx1NS8EU5P9FQV3S0WRTXI5L361" localSheetId="8" hidden="1">#REF!</definedName>
    <definedName name="BEx1NS8EU5P9FQV3S0WRTXI5L361" localSheetId="9" hidden="1">#REF!</definedName>
    <definedName name="BEx1NS8EU5P9FQV3S0WRTXI5L361" localSheetId="11" hidden="1">#REF!</definedName>
    <definedName name="BEx1NS8EU5P9FQV3S0WRTXI5L361" localSheetId="12" hidden="1">#REF!</definedName>
    <definedName name="BEx1NS8EU5P9FQV3S0WRTXI5L361" localSheetId="13" hidden="1">#REF!</definedName>
    <definedName name="BEx1NS8EU5P9FQV3S0WRTXI5L361" localSheetId="14" hidden="1">#REF!</definedName>
    <definedName name="BEx1NS8EU5P9FQV3S0WRTXI5L361" localSheetId="22" hidden="1">#REF!</definedName>
    <definedName name="BEx1NS8EU5P9FQV3S0WRTXI5L361" localSheetId="19" hidden="1">#REF!</definedName>
    <definedName name="BEx1NS8EU5P9FQV3S0WRTXI5L361" localSheetId="21" hidden="1">#REF!</definedName>
    <definedName name="BEx1NS8EU5P9FQV3S0WRTXI5L361" hidden="1">#REF!</definedName>
    <definedName name="BEx1NUBX5VUYZFKQH69FN6BTLWCR" localSheetId="23" hidden="1">#REF!</definedName>
    <definedName name="BEx1NUBX5VUYZFKQH69FN6BTLWCR" localSheetId="27" hidden="1">#REF!</definedName>
    <definedName name="BEx1NUBX5VUYZFKQH69FN6BTLWCR" localSheetId="16" hidden="1">#REF!</definedName>
    <definedName name="BEx1NUBX5VUYZFKQH69FN6BTLWCR" localSheetId="0" hidden="1">#REF!</definedName>
    <definedName name="BEx1NUBX5VUYZFKQH69FN6BTLWCR" localSheetId="2" hidden="1">#REF!</definedName>
    <definedName name="BEx1NUBX5VUYZFKQH69FN6BTLWCR" localSheetId="4" hidden="1">#REF!</definedName>
    <definedName name="BEx1NUBX5VUYZFKQH69FN6BTLWCR" localSheetId="5" hidden="1">#REF!</definedName>
    <definedName name="BEx1NUBX5VUYZFKQH69FN6BTLWCR" localSheetId="17" hidden="1">#REF!</definedName>
    <definedName name="BEx1NUBX5VUYZFKQH69FN6BTLWCR" localSheetId="7" hidden="1">#REF!</definedName>
    <definedName name="BEx1NUBX5VUYZFKQH69FN6BTLWCR" localSheetId="8" hidden="1">#REF!</definedName>
    <definedName name="BEx1NUBX5VUYZFKQH69FN6BTLWCR" localSheetId="9" hidden="1">#REF!</definedName>
    <definedName name="BEx1NUBX5VUYZFKQH69FN6BTLWCR" localSheetId="11" hidden="1">#REF!</definedName>
    <definedName name="BEx1NUBX5VUYZFKQH69FN6BTLWCR" localSheetId="12" hidden="1">#REF!</definedName>
    <definedName name="BEx1NUBX5VUYZFKQH69FN6BTLWCR" localSheetId="13" hidden="1">#REF!</definedName>
    <definedName name="BEx1NUBX5VUYZFKQH69FN6BTLWCR" localSheetId="14" hidden="1">#REF!</definedName>
    <definedName name="BEx1NUBX5VUYZFKQH69FN6BTLWCR" localSheetId="22" hidden="1">#REF!</definedName>
    <definedName name="BEx1NUBX5VUYZFKQH69FN6BTLWCR" localSheetId="19" hidden="1">#REF!</definedName>
    <definedName name="BEx1NUBX5VUYZFKQH69FN6BTLWCR" localSheetId="21" hidden="1">#REF!</definedName>
    <definedName name="BEx1NUBX5VUYZFKQH69FN6BTLWCR" hidden="1">#REF!</definedName>
    <definedName name="BEx1NZ4K1L8UON80Y2A4RASKWGNP" localSheetId="23" hidden="1">#REF!</definedName>
    <definedName name="BEx1NZ4K1L8UON80Y2A4RASKWGNP" localSheetId="27" hidden="1">#REF!</definedName>
    <definedName name="BEx1NZ4K1L8UON80Y2A4RASKWGNP" localSheetId="16" hidden="1">#REF!</definedName>
    <definedName name="BEx1NZ4K1L8UON80Y2A4RASKWGNP" localSheetId="0" hidden="1">#REF!</definedName>
    <definedName name="BEx1NZ4K1L8UON80Y2A4RASKWGNP" localSheetId="2" hidden="1">#REF!</definedName>
    <definedName name="BEx1NZ4K1L8UON80Y2A4RASKWGNP" localSheetId="4" hidden="1">#REF!</definedName>
    <definedName name="BEx1NZ4K1L8UON80Y2A4RASKWGNP" localSheetId="5" hidden="1">#REF!</definedName>
    <definedName name="BEx1NZ4K1L8UON80Y2A4RASKWGNP" localSheetId="17" hidden="1">#REF!</definedName>
    <definedName name="BEx1NZ4K1L8UON80Y2A4RASKWGNP" localSheetId="7" hidden="1">#REF!</definedName>
    <definedName name="BEx1NZ4K1L8UON80Y2A4RASKWGNP" localSheetId="8" hidden="1">#REF!</definedName>
    <definedName name="BEx1NZ4K1L8UON80Y2A4RASKWGNP" localSheetId="9" hidden="1">#REF!</definedName>
    <definedName name="BEx1NZ4K1L8UON80Y2A4RASKWGNP" localSheetId="11" hidden="1">#REF!</definedName>
    <definedName name="BEx1NZ4K1L8UON80Y2A4RASKWGNP" localSheetId="12" hidden="1">#REF!</definedName>
    <definedName name="BEx1NZ4K1L8UON80Y2A4RASKWGNP" localSheetId="13" hidden="1">#REF!</definedName>
    <definedName name="BEx1NZ4K1L8UON80Y2A4RASKWGNP" localSheetId="14" hidden="1">#REF!</definedName>
    <definedName name="BEx1NZ4K1L8UON80Y2A4RASKWGNP" localSheetId="22" hidden="1">#REF!</definedName>
    <definedName name="BEx1NZ4K1L8UON80Y2A4RASKWGNP" localSheetId="19" hidden="1">#REF!</definedName>
    <definedName name="BEx1NZ4K1L8UON80Y2A4RASKWGNP" localSheetId="21" hidden="1">#REF!</definedName>
    <definedName name="BEx1NZ4K1L8UON80Y2A4RASKWGNP" hidden="1">#REF!</definedName>
    <definedName name="BEx1O24FB2CPATAGE3T7L1NBQQO1" localSheetId="23" hidden="1">#REF!</definedName>
    <definedName name="BEx1O24FB2CPATAGE3T7L1NBQQO1" localSheetId="27" hidden="1">#REF!</definedName>
    <definedName name="BEx1O24FB2CPATAGE3T7L1NBQQO1" localSheetId="16" hidden="1">#REF!</definedName>
    <definedName name="BEx1O24FB2CPATAGE3T7L1NBQQO1" localSheetId="0" hidden="1">#REF!</definedName>
    <definedName name="BEx1O24FB2CPATAGE3T7L1NBQQO1" localSheetId="2" hidden="1">#REF!</definedName>
    <definedName name="BEx1O24FB2CPATAGE3T7L1NBQQO1" localSheetId="4" hidden="1">#REF!</definedName>
    <definedName name="BEx1O24FB2CPATAGE3T7L1NBQQO1" localSheetId="5" hidden="1">#REF!</definedName>
    <definedName name="BEx1O24FB2CPATAGE3T7L1NBQQO1" localSheetId="17" hidden="1">#REF!</definedName>
    <definedName name="BEx1O24FB2CPATAGE3T7L1NBQQO1" localSheetId="7" hidden="1">#REF!</definedName>
    <definedName name="BEx1O24FB2CPATAGE3T7L1NBQQO1" localSheetId="8" hidden="1">#REF!</definedName>
    <definedName name="BEx1O24FB2CPATAGE3T7L1NBQQO1" localSheetId="9" hidden="1">#REF!</definedName>
    <definedName name="BEx1O24FB2CPATAGE3T7L1NBQQO1" localSheetId="11" hidden="1">#REF!</definedName>
    <definedName name="BEx1O24FB2CPATAGE3T7L1NBQQO1" localSheetId="12" hidden="1">#REF!</definedName>
    <definedName name="BEx1O24FB2CPATAGE3T7L1NBQQO1" localSheetId="13" hidden="1">#REF!</definedName>
    <definedName name="BEx1O24FB2CPATAGE3T7L1NBQQO1" localSheetId="14" hidden="1">#REF!</definedName>
    <definedName name="BEx1O24FB2CPATAGE3T7L1NBQQO1" localSheetId="22" hidden="1">#REF!</definedName>
    <definedName name="BEx1O24FB2CPATAGE3T7L1NBQQO1" localSheetId="19" hidden="1">#REF!</definedName>
    <definedName name="BEx1O24FB2CPATAGE3T7L1NBQQO1" localSheetId="21" hidden="1">#REF!</definedName>
    <definedName name="BEx1O24FB2CPATAGE3T7L1NBQQO1" hidden="1">#REF!</definedName>
    <definedName name="BEx1OLAZ915OGYWP0QP1QQWDLCRX" localSheetId="23" hidden="1">#REF!</definedName>
    <definedName name="BEx1OLAZ915OGYWP0QP1QQWDLCRX" localSheetId="27" hidden="1">#REF!</definedName>
    <definedName name="BEx1OLAZ915OGYWP0QP1QQWDLCRX" localSheetId="16" hidden="1">#REF!</definedName>
    <definedName name="BEx1OLAZ915OGYWP0QP1QQWDLCRX" localSheetId="0" hidden="1">#REF!</definedName>
    <definedName name="BEx1OLAZ915OGYWP0QP1QQWDLCRX" localSheetId="2" hidden="1">#REF!</definedName>
    <definedName name="BEx1OLAZ915OGYWP0QP1QQWDLCRX" localSheetId="4" hidden="1">#REF!</definedName>
    <definedName name="BEx1OLAZ915OGYWP0QP1QQWDLCRX" localSheetId="5" hidden="1">#REF!</definedName>
    <definedName name="BEx1OLAZ915OGYWP0QP1QQWDLCRX" localSheetId="17" hidden="1">#REF!</definedName>
    <definedName name="BEx1OLAZ915OGYWP0QP1QQWDLCRX" localSheetId="7" hidden="1">#REF!</definedName>
    <definedName name="BEx1OLAZ915OGYWP0QP1QQWDLCRX" localSheetId="8" hidden="1">#REF!</definedName>
    <definedName name="BEx1OLAZ915OGYWP0QP1QQWDLCRX" localSheetId="9" hidden="1">#REF!</definedName>
    <definedName name="BEx1OLAZ915OGYWP0QP1QQWDLCRX" localSheetId="11" hidden="1">#REF!</definedName>
    <definedName name="BEx1OLAZ915OGYWP0QP1QQWDLCRX" localSheetId="12" hidden="1">#REF!</definedName>
    <definedName name="BEx1OLAZ915OGYWP0QP1QQWDLCRX" localSheetId="13" hidden="1">#REF!</definedName>
    <definedName name="BEx1OLAZ915OGYWP0QP1QQWDLCRX" localSheetId="14" hidden="1">#REF!</definedName>
    <definedName name="BEx1OLAZ915OGYWP0QP1QQWDLCRX" localSheetId="22" hidden="1">#REF!</definedName>
    <definedName name="BEx1OLAZ915OGYWP0QP1QQWDLCRX" localSheetId="19" hidden="1">#REF!</definedName>
    <definedName name="BEx1OLAZ915OGYWP0QP1QQWDLCRX" localSheetId="21" hidden="1">#REF!</definedName>
    <definedName name="BEx1OLAZ915OGYWP0QP1QQWDLCRX" hidden="1">#REF!</definedName>
    <definedName name="BEx1OO5ER042IS6IC4TLDI75JNVH" localSheetId="23" hidden="1">#REF!</definedName>
    <definedName name="BEx1OO5ER042IS6IC4TLDI75JNVH" localSheetId="27" hidden="1">#REF!</definedName>
    <definedName name="BEx1OO5ER042IS6IC4TLDI75JNVH" localSheetId="16" hidden="1">#REF!</definedName>
    <definedName name="BEx1OO5ER042IS6IC4TLDI75JNVH" localSheetId="0" hidden="1">#REF!</definedName>
    <definedName name="BEx1OO5ER042IS6IC4TLDI75JNVH" localSheetId="2" hidden="1">#REF!</definedName>
    <definedName name="BEx1OO5ER042IS6IC4TLDI75JNVH" localSheetId="4" hidden="1">#REF!</definedName>
    <definedName name="BEx1OO5ER042IS6IC4TLDI75JNVH" localSheetId="5" hidden="1">#REF!</definedName>
    <definedName name="BEx1OO5ER042IS6IC4TLDI75JNVH" localSheetId="17" hidden="1">#REF!</definedName>
    <definedName name="BEx1OO5ER042IS6IC4TLDI75JNVH" localSheetId="7" hidden="1">#REF!</definedName>
    <definedName name="BEx1OO5ER042IS6IC4TLDI75JNVH" localSheetId="8" hidden="1">#REF!</definedName>
    <definedName name="BEx1OO5ER042IS6IC4TLDI75JNVH" localSheetId="9" hidden="1">#REF!</definedName>
    <definedName name="BEx1OO5ER042IS6IC4TLDI75JNVH" localSheetId="11" hidden="1">#REF!</definedName>
    <definedName name="BEx1OO5ER042IS6IC4TLDI75JNVH" localSheetId="12" hidden="1">#REF!</definedName>
    <definedName name="BEx1OO5ER042IS6IC4TLDI75JNVH" localSheetId="13" hidden="1">#REF!</definedName>
    <definedName name="BEx1OO5ER042IS6IC4TLDI75JNVH" localSheetId="14" hidden="1">#REF!</definedName>
    <definedName name="BEx1OO5ER042IS6IC4TLDI75JNVH" localSheetId="22" hidden="1">#REF!</definedName>
    <definedName name="BEx1OO5ER042IS6IC4TLDI75JNVH" localSheetId="19" hidden="1">#REF!</definedName>
    <definedName name="BEx1OO5ER042IS6IC4TLDI75JNVH" localSheetId="21" hidden="1">#REF!</definedName>
    <definedName name="BEx1OO5ER042IS6IC4TLDI75JNVH" hidden="1">#REF!</definedName>
    <definedName name="BEx1OTE54CBSUT8FWKRALEDCUWN4" localSheetId="23" hidden="1">#REF!</definedName>
    <definedName name="BEx1OTE54CBSUT8FWKRALEDCUWN4" localSheetId="27" hidden="1">#REF!</definedName>
    <definedName name="BEx1OTE54CBSUT8FWKRALEDCUWN4" localSheetId="16" hidden="1">#REF!</definedName>
    <definedName name="BEx1OTE54CBSUT8FWKRALEDCUWN4" localSheetId="0" hidden="1">#REF!</definedName>
    <definedName name="BEx1OTE54CBSUT8FWKRALEDCUWN4" localSheetId="2" hidden="1">#REF!</definedName>
    <definedName name="BEx1OTE54CBSUT8FWKRALEDCUWN4" localSheetId="4" hidden="1">#REF!</definedName>
    <definedName name="BEx1OTE54CBSUT8FWKRALEDCUWN4" localSheetId="5" hidden="1">#REF!</definedName>
    <definedName name="BEx1OTE54CBSUT8FWKRALEDCUWN4" localSheetId="17" hidden="1">#REF!</definedName>
    <definedName name="BEx1OTE54CBSUT8FWKRALEDCUWN4" localSheetId="7" hidden="1">#REF!</definedName>
    <definedName name="BEx1OTE54CBSUT8FWKRALEDCUWN4" localSheetId="8" hidden="1">#REF!</definedName>
    <definedName name="BEx1OTE54CBSUT8FWKRALEDCUWN4" localSheetId="9" hidden="1">#REF!</definedName>
    <definedName name="BEx1OTE54CBSUT8FWKRALEDCUWN4" localSheetId="11" hidden="1">#REF!</definedName>
    <definedName name="BEx1OTE54CBSUT8FWKRALEDCUWN4" localSheetId="12" hidden="1">#REF!</definedName>
    <definedName name="BEx1OTE54CBSUT8FWKRALEDCUWN4" localSheetId="13" hidden="1">#REF!</definedName>
    <definedName name="BEx1OTE54CBSUT8FWKRALEDCUWN4" localSheetId="14" hidden="1">#REF!</definedName>
    <definedName name="BEx1OTE54CBSUT8FWKRALEDCUWN4" localSheetId="22" hidden="1">#REF!</definedName>
    <definedName name="BEx1OTE54CBSUT8FWKRALEDCUWN4" localSheetId="19" hidden="1">#REF!</definedName>
    <definedName name="BEx1OTE54CBSUT8FWKRALEDCUWN4" localSheetId="21" hidden="1">#REF!</definedName>
    <definedName name="BEx1OTE54CBSUT8FWKRALEDCUWN4" hidden="1">#REF!</definedName>
    <definedName name="BEx1OVSMPADTX95QUOX34KZQ8EDY" localSheetId="23" hidden="1">#REF!</definedName>
    <definedName name="BEx1OVSMPADTX95QUOX34KZQ8EDY" localSheetId="27" hidden="1">#REF!</definedName>
    <definedName name="BEx1OVSMPADTX95QUOX34KZQ8EDY" localSheetId="16" hidden="1">#REF!</definedName>
    <definedName name="BEx1OVSMPADTX95QUOX34KZQ8EDY" localSheetId="0" hidden="1">#REF!</definedName>
    <definedName name="BEx1OVSMPADTX95QUOX34KZQ8EDY" localSheetId="2" hidden="1">#REF!</definedName>
    <definedName name="BEx1OVSMPADTX95QUOX34KZQ8EDY" localSheetId="4" hidden="1">#REF!</definedName>
    <definedName name="BEx1OVSMPADTX95QUOX34KZQ8EDY" localSheetId="5" hidden="1">#REF!</definedName>
    <definedName name="BEx1OVSMPADTX95QUOX34KZQ8EDY" localSheetId="17" hidden="1">#REF!</definedName>
    <definedName name="BEx1OVSMPADTX95QUOX34KZQ8EDY" localSheetId="7" hidden="1">#REF!</definedName>
    <definedName name="BEx1OVSMPADTX95QUOX34KZQ8EDY" localSheetId="8" hidden="1">#REF!</definedName>
    <definedName name="BEx1OVSMPADTX95QUOX34KZQ8EDY" localSheetId="9" hidden="1">#REF!</definedName>
    <definedName name="BEx1OVSMPADTX95QUOX34KZQ8EDY" localSheetId="11" hidden="1">#REF!</definedName>
    <definedName name="BEx1OVSMPADTX95QUOX34KZQ8EDY" localSheetId="12" hidden="1">#REF!</definedName>
    <definedName name="BEx1OVSMPADTX95QUOX34KZQ8EDY" localSheetId="13" hidden="1">#REF!</definedName>
    <definedName name="BEx1OVSMPADTX95QUOX34KZQ8EDY" localSheetId="14" hidden="1">#REF!</definedName>
    <definedName name="BEx1OVSMPADTX95QUOX34KZQ8EDY" localSheetId="22" hidden="1">#REF!</definedName>
    <definedName name="BEx1OVSMPADTX95QUOX34KZQ8EDY" localSheetId="19" hidden="1">#REF!</definedName>
    <definedName name="BEx1OVSMPADTX95QUOX34KZQ8EDY" localSheetId="21" hidden="1">#REF!</definedName>
    <definedName name="BEx1OVSMPADTX95QUOX34KZQ8EDY" hidden="1">#REF!</definedName>
    <definedName name="BEx1OWJJ0DP4628GCVVRQ9X0DRHQ" localSheetId="23" hidden="1">#REF!</definedName>
    <definedName name="BEx1OWJJ0DP4628GCVVRQ9X0DRHQ" localSheetId="27" hidden="1">#REF!</definedName>
    <definedName name="BEx1OWJJ0DP4628GCVVRQ9X0DRHQ" localSheetId="16" hidden="1">#REF!</definedName>
    <definedName name="BEx1OWJJ0DP4628GCVVRQ9X0DRHQ" localSheetId="0" hidden="1">#REF!</definedName>
    <definedName name="BEx1OWJJ0DP4628GCVVRQ9X0DRHQ" localSheetId="2" hidden="1">#REF!</definedName>
    <definedName name="BEx1OWJJ0DP4628GCVVRQ9X0DRHQ" localSheetId="4" hidden="1">#REF!</definedName>
    <definedName name="BEx1OWJJ0DP4628GCVVRQ9X0DRHQ" localSheetId="5" hidden="1">#REF!</definedName>
    <definedName name="BEx1OWJJ0DP4628GCVVRQ9X0DRHQ" localSheetId="17" hidden="1">#REF!</definedName>
    <definedName name="BEx1OWJJ0DP4628GCVVRQ9X0DRHQ" localSheetId="7" hidden="1">#REF!</definedName>
    <definedName name="BEx1OWJJ0DP4628GCVVRQ9X0DRHQ" localSheetId="8" hidden="1">#REF!</definedName>
    <definedName name="BEx1OWJJ0DP4628GCVVRQ9X0DRHQ" localSheetId="9" hidden="1">#REF!</definedName>
    <definedName name="BEx1OWJJ0DP4628GCVVRQ9X0DRHQ" localSheetId="11" hidden="1">#REF!</definedName>
    <definedName name="BEx1OWJJ0DP4628GCVVRQ9X0DRHQ" localSheetId="12" hidden="1">#REF!</definedName>
    <definedName name="BEx1OWJJ0DP4628GCVVRQ9X0DRHQ" localSheetId="13" hidden="1">#REF!</definedName>
    <definedName name="BEx1OWJJ0DP4628GCVVRQ9X0DRHQ" localSheetId="14" hidden="1">#REF!</definedName>
    <definedName name="BEx1OWJJ0DP4628GCVVRQ9X0DRHQ" localSheetId="22" hidden="1">#REF!</definedName>
    <definedName name="BEx1OWJJ0DP4628GCVVRQ9X0DRHQ" localSheetId="19" hidden="1">#REF!</definedName>
    <definedName name="BEx1OWJJ0DP4628GCVVRQ9X0DRHQ" localSheetId="21" hidden="1">#REF!</definedName>
    <definedName name="BEx1OWJJ0DP4628GCVVRQ9X0DRHQ" hidden="1">#REF!</definedName>
    <definedName name="BEx1OX544IO9FQJI7YYQGZCEHB3O" localSheetId="23" hidden="1">#REF!</definedName>
    <definedName name="BEx1OX544IO9FQJI7YYQGZCEHB3O" localSheetId="27" hidden="1">#REF!</definedName>
    <definedName name="BEx1OX544IO9FQJI7YYQGZCEHB3O" localSheetId="16" hidden="1">#REF!</definedName>
    <definedName name="BEx1OX544IO9FQJI7YYQGZCEHB3O" localSheetId="0" hidden="1">#REF!</definedName>
    <definedName name="BEx1OX544IO9FQJI7YYQGZCEHB3O" localSheetId="2" hidden="1">#REF!</definedName>
    <definedName name="BEx1OX544IO9FQJI7YYQGZCEHB3O" localSheetId="4" hidden="1">#REF!</definedName>
    <definedName name="BEx1OX544IO9FQJI7YYQGZCEHB3O" localSheetId="5" hidden="1">#REF!</definedName>
    <definedName name="BEx1OX544IO9FQJI7YYQGZCEHB3O" localSheetId="17" hidden="1">#REF!</definedName>
    <definedName name="BEx1OX544IO9FQJI7YYQGZCEHB3O" localSheetId="7" hidden="1">#REF!</definedName>
    <definedName name="BEx1OX544IO9FQJI7YYQGZCEHB3O" localSheetId="8" hidden="1">#REF!</definedName>
    <definedName name="BEx1OX544IO9FQJI7YYQGZCEHB3O" localSheetId="9" hidden="1">#REF!</definedName>
    <definedName name="BEx1OX544IO9FQJI7YYQGZCEHB3O" localSheetId="11" hidden="1">#REF!</definedName>
    <definedName name="BEx1OX544IO9FQJI7YYQGZCEHB3O" localSheetId="12" hidden="1">#REF!</definedName>
    <definedName name="BEx1OX544IO9FQJI7YYQGZCEHB3O" localSheetId="13" hidden="1">#REF!</definedName>
    <definedName name="BEx1OX544IO9FQJI7YYQGZCEHB3O" localSheetId="14" hidden="1">#REF!</definedName>
    <definedName name="BEx1OX544IO9FQJI7YYQGZCEHB3O" localSheetId="22" hidden="1">#REF!</definedName>
    <definedName name="BEx1OX544IO9FQJI7YYQGZCEHB3O" localSheetId="19" hidden="1">#REF!</definedName>
    <definedName name="BEx1OX544IO9FQJI7YYQGZCEHB3O" localSheetId="21" hidden="1">#REF!</definedName>
    <definedName name="BEx1OX544IO9FQJI7YYQGZCEHB3O" hidden="1">#REF!</definedName>
    <definedName name="BEx1OY6SVEUT2EQ26P7EKEND342G" localSheetId="23" hidden="1">#REF!</definedName>
    <definedName name="BEx1OY6SVEUT2EQ26P7EKEND342G" localSheetId="27" hidden="1">#REF!</definedName>
    <definedName name="BEx1OY6SVEUT2EQ26P7EKEND342G" localSheetId="16" hidden="1">#REF!</definedName>
    <definedName name="BEx1OY6SVEUT2EQ26P7EKEND342G" localSheetId="0" hidden="1">#REF!</definedName>
    <definedName name="BEx1OY6SVEUT2EQ26P7EKEND342G" localSheetId="2" hidden="1">#REF!</definedName>
    <definedName name="BEx1OY6SVEUT2EQ26P7EKEND342G" localSheetId="4" hidden="1">#REF!</definedName>
    <definedName name="BEx1OY6SVEUT2EQ26P7EKEND342G" localSheetId="5" hidden="1">#REF!</definedName>
    <definedName name="BEx1OY6SVEUT2EQ26P7EKEND342G" localSheetId="17" hidden="1">#REF!</definedName>
    <definedName name="BEx1OY6SVEUT2EQ26P7EKEND342G" localSheetId="7" hidden="1">#REF!</definedName>
    <definedName name="BEx1OY6SVEUT2EQ26P7EKEND342G" localSheetId="8" hidden="1">#REF!</definedName>
    <definedName name="BEx1OY6SVEUT2EQ26P7EKEND342G" localSheetId="9" hidden="1">#REF!</definedName>
    <definedName name="BEx1OY6SVEUT2EQ26P7EKEND342G" localSheetId="11" hidden="1">#REF!</definedName>
    <definedName name="BEx1OY6SVEUT2EQ26P7EKEND342G" localSheetId="12" hidden="1">#REF!</definedName>
    <definedName name="BEx1OY6SVEUT2EQ26P7EKEND342G" localSheetId="13" hidden="1">#REF!</definedName>
    <definedName name="BEx1OY6SVEUT2EQ26P7EKEND342G" localSheetId="14" hidden="1">#REF!</definedName>
    <definedName name="BEx1OY6SVEUT2EQ26P7EKEND342G" localSheetId="22" hidden="1">#REF!</definedName>
    <definedName name="BEx1OY6SVEUT2EQ26P7EKEND342G" localSheetId="19" hidden="1">#REF!</definedName>
    <definedName name="BEx1OY6SVEUT2EQ26P7EKEND342G" localSheetId="21" hidden="1">#REF!</definedName>
    <definedName name="BEx1OY6SVEUT2EQ26P7EKEND342G" hidden="1">#REF!</definedName>
    <definedName name="BEx1OYN1LPIPI12O9G6F7QAOS9T4" localSheetId="23" hidden="1">#REF!</definedName>
    <definedName name="BEx1OYN1LPIPI12O9G6F7QAOS9T4" localSheetId="27" hidden="1">#REF!</definedName>
    <definedName name="BEx1OYN1LPIPI12O9G6F7QAOS9T4" localSheetId="16" hidden="1">#REF!</definedName>
    <definedName name="BEx1OYN1LPIPI12O9G6F7QAOS9T4" localSheetId="0" hidden="1">#REF!</definedName>
    <definedName name="BEx1OYN1LPIPI12O9G6F7QAOS9T4" localSheetId="2" hidden="1">#REF!</definedName>
    <definedName name="BEx1OYN1LPIPI12O9G6F7QAOS9T4" localSheetId="4" hidden="1">#REF!</definedName>
    <definedName name="BEx1OYN1LPIPI12O9G6F7QAOS9T4" localSheetId="5" hidden="1">#REF!</definedName>
    <definedName name="BEx1OYN1LPIPI12O9G6F7QAOS9T4" localSheetId="17" hidden="1">#REF!</definedName>
    <definedName name="BEx1OYN1LPIPI12O9G6F7QAOS9T4" localSheetId="7" hidden="1">#REF!</definedName>
    <definedName name="BEx1OYN1LPIPI12O9G6F7QAOS9T4" localSheetId="8" hidden="1">#REF!</definedName>
    <definedName name="BEx1OYN1LPIPI12O9G6F7QAOS9T4" localSheetId="9" hidden="1">#REF!</definedName>
    <definedName name="BEx1OYN1LPIPI12O9G6F7QAOS9T4" localSheetId="11" hidden="1">#REF!</definedName>
    <definedName name="BEx1OYN1LPIPI12O9G6F7QAOS9T4" localSheetId="12" hidden="1">#REF!</definedName>
    <definedName name="BEx1OYN1LPIPI12O9G6F7QAOS9T4" localSheetId="13" hidden="1">#REF!</definedName>
    <definedName name="BEx1OYN1LPIPI12O9G6F7QAOS9T4" localSheetId="14" hidden="1">#REF!</definedName>
    <definedName name="BEx1OYN1LPIPI12O9G6F7QAOS9T4" localSheetId="22" hidden="1">#REF!</definedName>
    <definedName name="BEx1OYN1LPIPI12O9G6F7QAOS9T4" localSheetId="19" hidden="1">#REF!</definedName>
    <definedName name="BEx1OYN1LPIPI12O9G6F7QAOS9T4" localSheetId="21" hidden="1">#REF!</definedName>
    <definedName name="BEx1OYN1LPIPI12O9G6F7QAOS9T4" hidden="1">#REF!</definedName>
    <definedName name="BEx1P1HHKJA799O3YZXQAX6KFH58" localSheetId="23" hidden="1">#REF!</definedName>
    <definedName name="BEx1P1HHKJA799O3YZXQAX6KFH58" localSheetId="27" hidden="1">#REF!</definedName>
    <definedName name="BEx1P1HHKJA799O3YZXQAX6KFH58" localSheetId="16" hidden="1">#REF!</definedName>
    <definedName name="BEx1P1HHKJA799O3YZXQAX6KFH58" localSheetId="0" hidden="1">#REF!</definedName>
    <definedName name="BEx1P1HHKJA799O3YZXQAX6KFH58" localSheetId="2" hidden="1">#REF!</definedName>
    <definedName name="BEx1P1HHKJA799O3YZXQAX6KFH58" localSheetId="4" hidden="1">#REF!</definedName>
    <definedName name="BEx1P1HHKJA799O3YZXQAX6KFH58" localSheetId="5" hidden="1">#REF!</definedName>
    <definedName name="BEx1P1HHKJA799O3YZXQAX6KFH58" localSheetId="17" hidden="1">#REF!</definedName>
    <definedName name="BEx1P1HHKJA799O3YZXQAX6KFH58" localSheetId="7" hidden="1">#REF!</definedName>
    <definedName name="BEx1P1HHKJA799O3YZXQAX6KFH58" localSheetId="8" hidden="1">#REF!</definedName>
    <definedName name="BEx1P1HHKJA799O3YZXQAX6KFH58" localSheetId="9" hidden="1">#REF!</definedName>
    <definedName name="BEx1P1HHKJA799O3YZXQAX6KFH58" localSheetId="11" hidden="1">#REF!</definedName>
    <definedName name="BEx1P1HHKJA799O3YZXQAX6KFH58" localSheetId="12" hidden="1">#REF!</definedName>
    <definedName name="BEx1P1HHKJA799O3YZXQAX6KFH58" localSheetId="13" hidden="1">#REF!</definedName>
    <definedName name="BEx1P1HHKJA799O3YZXQAX6KFH58" localSheetId="14" hidden="1">#REF!</definedName>
    <definedName name="BEx1P1HHKJA799O3YZXQAX6KFH58" localSheetId="22" hidden="1">#REF!</definedName>
    <definedName name="BEx1P1HHKJA799O3YZXQAX6KFH58" localSheetId="19" hidden="1">#REF!</definedName>
    <definedName name="BEx1P1HHKJA799O3YZXQAX6KFH58" localSheetId="21" hidden="1">#REF!</definedName>
    <definedName name="BEx1P1HHKJA799O3YZXQAX6KFH58" hidden="1">#REF!</definedName>
    <definedName name="BEx1P34W467WGPOXPK292QFJIPHJ" localSheetId="23" hidden="1">#REF!</definedName>
    <definedName name="BEx1P34W467WGPOXPK292QFJIPHJ" localSheetId="27" hidden="1">#REF!</definedName>
    <definedName name="BEx1P34W467WGPOXPK292QFJIPHJ" localSheetId="16" hidden="1">#REF!</definedName>
    <definedName name="BEx1P34W467WGPOXPK292QFJIPHJ" localSheetId="0" hidden="1">#REF!</definedName>
    <definedName name="BEx1P34W467WGPOXPK292QFJIPHJ" localSheetId="2" hidden="1">#REF!</definedName>
    <definedName name="BEx1P34W467WGPOXPK292QFJIPHJ" localSheetId="4" hidden="1">#REF!</definedName>
    <definedName name="BEx1P34W467WGPOXPK292QFJIPHJ" localSheetId="5" hidden="1">#REF!</definedName>
    <definedName name="BEx1P34W467WGPOXPK292QFJIPHJ" localSheetId="17" hidden="1">#REF!</definedName>
    <definedName name="BEx1P34W467WGPOXPK292QFJIPHJ" localSheetId="7" hidden="1">#REF!</definedName>
    <definedName name="BEx1P34W467WGPOXPK292QFJIPHJ" localSheetId="8" hidden="1">#REF!</definedName>
    <definedName name="BEx1P34W467WGPOXPK292QFJIPHJ" localSheetId="9" hidden="1">#REF!</definedName>
    <definedName name="BEx1P34W467WGPOXPK292QFJIPHJ" localSheetId="11" hidden="1">#REF!</definedName>
    <definedName name="BEx1P34W467WGPOXPK292QFJIPHJ" localSheetId="12" hidden="1">#REF!</definedName>
    <definedName name="BEx1P34W467WGPOXPK292QFJIPHJ" localSheetId="13" hidden="1">#REF!</definedName>
    <definedName name="BEx1P34W467WGPOXPK292QFJIPHJ" localSheetId="14" hidden="1">#REF!</definedName>
    <definedName name="BEx1P34W467WGPOXPK292QFJIPHJ" localSheetId="22" hidden="1">#REF!</definedName>
    <definedName name="BEx1P34W467WGPOXPK292QFJIPHJ" localSheetId="19" hidden="1">#REF!</definedName>
    <definedName name="BEx1P34W467WGPOXPK292QFJIPHJ" localSheetId="21" hidden="1">#REF!</definedName>
    <definedName name="BEx1P34W467WGPOXPK292QFJIPHJ" hidden="1">#REF!</definedName>
    <definedName name="BEx1P76FRYAB1BWA5RJS4KOB3G9I" localSheetId="23" hidden="1">#REF!</definedName>
    <definedName name="BEx1P76FRYAB1BWA5RJS4KOB3G9I" localSheetId="27" hidden="1">#REF!</definedName>
    <definedName name="BEx1P76FRYAB1BWA5RJS4KOB3G9I" localSheetId="16" hidden="1">#REF!</definedName>
    <definedName name="BEx1P76FRYAB1BWA5RJS4KOB3G9I" localSheetId="0" hidden="1">#REF!</definedName>
    <definedName name="BEx1P76FRYAB1BWA5RJS4KOB3G9I" localSheetId="2" hidden="1">#REF!</definedName>
    <definedName name="BEx1P76FRYAB1BWA5RJS4KOB3G9I" localSheetId="4" hidden="1">#REF!</definedName>
    <definedName name="BEx1P76FRYAB1BWA5RJS4KOB3G9I" localSheetId="5" hidden="1">#REF!</definedName>
    <definedName name="BEx1P76FRYAB1BWA5RJS4KOB3G9I" localSheetId="17" hidden="1">#REF!</definedName>
    <definedName name="BEx1P76FRYAB1BWA5RJS4KOB3G9I" localSheetId="7" hidden="1">#REF!</definedName>
    <definedName name="BEx1P76FRYAB1BWA5RJS4KOB3G9I" localSheetId="8" hidden="1">#REF!</definedName>
    <definedName name="BEx1P76FRYAB1BWA5RJS4KOB3G9I" localSheetId="9" hidden="1">#REF!</definedName>
    <definedName name="BEx1P76FRYAB1BWA5RJS4KOB3G9I" localSheetId="11" hidden="1">#REF!</definedName>
    <definedName name="BEx1P76FRYAB1BWA5RJS4KOB3G9I" localSheetId="12" hidden="1">#REF!</definedName>
    <definedName name="BEx1P76FRYAB1BWA5RJS4KOB3G9I" localSheetId="13" hidden="1">#REF!</definedName>
    <definedName name="BEx1P76FRYAB1BWA5RJS4KOB3G9I" localSheetId="14" hidden="1">#REF!</definedName>
    <definedName name="BEx1P76FRYAB1BWA5RJS4KOB3G9I" localSheetId="22" hidden="1">#REF!</definedName>
    <definedName name="BEx1P76FRYAB1BWA5RJS4KOB3G9I" localSheetId="19" hidden="1">#REF!</definedName>
    <definedName name="BEx1P76FRYAB1BWA5RJS4KOB3G9I" localSheetId="21" hidden="1">#REF!</definedName>
    <definedName name="BEx1P76FRYAB1BWA5RJS4KOB3G9I" hidden="1">#REF!</definedName>
    <definedName name="BEx1P7S1J4TKGVJ43C2Q2R3M9WRB" localSheetId="23" hidden="1">#REF!</definedName>
    <definedName name="BEx1P7S1J4TKGVJ43C2Q2R3M9WRB" localSheetId="27" hidden="1">#REF!</definedName>
    <definedName name="BEx1P7S1J4TKGVJ43C2Q2R3M9WRB" localSheetId="16" hidden="1">#REF!</definedName>
    <definedName name="BEx1P7S1J4TKGVJ43C2Q2R3M9WRB" localSheetId="0" hidden="1">#REF!</definedName>
    <definedName name="BEx1P7S1J4TKGVJ43C2Q2R3M9WRB" localSheetId="2" hidden="1">#REF!</definedName>
    <definedName name="BEx1P7S1J4TKGVJ43C2Q2R3M9WRB" localSheetId="4" hidden="1">#REF!</definedName>
    <definedName name="BEx1P7S1J4TKGVJ43C2Q2R3M9WRB" localSheetId="5" hidden="1">#REF!</definedName>
    <definedName name="BEx1P7S1J4TKGVJ43C2Q2R3M9WRB" localSheetId="17" hidden="1">#REF!</definedName>
    <definedName name="BEx1P7S1J4TKGVJ43C2Q2R3M9WRB" localSheetId="7" hidden="1">#REF!</definedName>
    <definedName name="BEx1P7S1J4TKGVJ43C2Q2R3M9WRB" localSheetId="8" hidden="1">#REF!</definedName>
    <definedName name="BEx1P7S1J4TKGVJ43C2Q2R3M9WRB" localSheetId="9" hidden="1">#REF!</definedName>
    <definedName name="BEx1P7S1J4TKGVJ43C2Q2R3M9WRB" localSheetId="11" hidden="1">#REF!</definedName>
    <definedName name="BEx1P7S1J4TKGVJ43C2Q2R3M9WRB" localSheetId="12" hidden="1">#REF!</definedName>
    <definedName name="BEx1P7S1J4TKGVJ43C2Q2R3M9WRB" localSheetId="13" hidden="1">#REF!</definedName>
    <definedName name="BEx1P7S1J4TKGVJ43C2Q2R3M9WRB" localSheetId="14" hidden="1">#REF!</definedName>
    <definedName name="BEx1P7S1J4TKGVJ43C2Q2R3M9WRB" localSheetId="22" hidden="1">#REF!</definedName>
    <definedName name="BEx1P7S1J4TKGVJ43C2Q2R3M9WRB" localSheetId="19" hidden="1">#REF!</definedName>
    <definedName name="BEx1P7S1J4TKGVJ43C2Q2R3M9WRB" localSheetId="21" hidden="1">#REF!</definedName>
    <definedName name="BEx1P7S1J4TKGVJ43C2Q2R3M9WRB" hidden="1">#REF!</definedName>
    <definedName name="BEx1P8OF6WY3IH8SO71KQOU83V3Y" localSheetId="23" hidden="1">#REF!</definedName>
    <definedName name="BEx1P8OF6WY3IH8SO71KQOU83V3Y" localSheetId="27" hidden="1">#REF!</definedName>
    <definedName name="BEx1P8OF6WY3IH8SO71KQOU83V3Y" localSheetId="16" hidden="1">#REF!</definedName>
    <definedName name="BEx1P8OF6WY3IH8SO71KQOU83V3Y" localSheetId="0" hidden="1">#REF!</definedName>
    <definedName name="BEx1P8OF6WY3IH8SO71KQOU83V3Y" localSheetId="2" hidden="1">#REF!</definedName>
    <definedName name="BEx1P8OF6WY3IH8SO71KQOU83V3Y" localSheetId="4" hidden="1">#REF!</definedName>
    <definedName name="BEx1P8OF6WY3IH8SO71KQOU83V3Y" localSheetId="5" hidden="1">#REF!</definedName>
    <definedName name="BEx1P8OF6WY3IH8SO71KQOU83V3Y" localSheetId="17" hidden="1">#REF!</definedName>
    <definedName name="BEx1P8OF6WY3IH8SO71KQOU83V3Y" localSheetId="7" hidden="1">#REF!</definedName>
    <definedName name="BEx1P8OF6WY3IH8SO71KQOU83V3Y" localSheetId="8" hidden="1">#REF!</definedName>
    <definedName name="BEx1P8OF6WY3IH8SO71KQOU83V3Y" localSheetId="9" hidden="1">#REF!</definedName>
    <definedName name="BEx1P8OF6WY3IH8SO71KQOU83V3Y" localSheetId="11" hidden="1">#REF!</definedName>
    <definedName name="BEx1P8OF6WY3IH8SO71KQOU83V3Y" localSheetId="12" hidden="1">#REF!</definedName>
    <definedName name="BEx1P8OF6WY3IH8SO71KQOU83V3Y" localSheetId="13" hidden="1">#REF!</definedName>
    <definedName name="BEx1P8OF6WY3IH8SO71KQOU83V3Y" localSheetId="14" hidden="1">#REF!</definedName>
    <definedName name="BEx1P8OF6WY3IH8SO71KQOU83V3Y" localSheetId="22" hidden="1">#REF!</definedName>
    <definedName name="BEx1P8OF6WY3IH8SO71KQOU83V3Y" localSheetId="19" hidden="1">#REF!</definedName>
    <definedName name="BEx1P8OF6WY3IH8SO71KQOU83V3Y" localSheetId="21" hidden="1">#REF!</definedName>
    <definedName name="BEx1P8OF6WY3IH8SO71KQOU83V3Y" hidden="1">#REF!</definedName>
    <definedName name="BEx1PA11BLPVZM8RC5BL46WX8YB5" localSheetId="23" hidden="1">#REF!</definedName>
    <definedName name="BEx1PA11BLPVZM8RC5BL46WX8YB5" localSheetId="27" hidden="1">#REF!</definedName>
    <definedName name="BEx1PA11BLPVZM8RC5BL46WX8YB5" localSheetId="16" hidden="1">#REF!</definedName>
    <definedName name="BEx1PA11BLPVZM8RC5BL46WX8YB5" localSheetId="0" hidden="1">#REF!</definedName>
    <definedName name="BEx1PA11BLPVZM8RC5BL46WX8YB5" localSheetId="2" hidden="1">#REF!</definedName>
    <definedName name="BEx1PA11BLPVZM8RC5BL46WX8YB5" localSheetId="4" hidden="1">#REF!</definedName>
    <definedName name="BEx1PA11BLPVZM8RC5BL46WX8YB5" localSheetId="5" hidden="1">#REF!</definedName>
    <definedName name="BEx1PA11BLPVZM8RC5BL46WX8YB5" localSheetId="17" hidden="1">#REF!</definedName>
    <definedName name="BEx1PA11BLPVZM8RC5BL46WX8YB5" localSheetId="7" hidden="1">#REF!</definedName>
    <definedName name="BEx1PA11BLPVZM8RC5BL46WX8YB5" localSheetId="8" hidden="1">#REF!</definedName>
    <definedName name="BEx1PA11BLPVZM8RC5BL46WX8YB5" localSheetId="9" hidden="1">#REF!</definedName>
    <definedName name="BEx1PA11BLPVZM8RC5BL46WX8YB5" localSheetId="11" hidden="1">#REF!</definedName>
    <definedName name="BEx1PA11BLPVZM8RC5BL46WX8YB5" localSheetId="12" hidden="1">#REF!</definedName>
    <definedName name="BEx1PA11BLPVZM8RC5BL46WX8YB5" localSheetId="13" hidden="1">#REF!</definedName>
    <definedName name="BEx1PA11BLPVZM8RC5BL46WX8YB5" localSheetId="14" hidden="1">#REF!</definedName>
    <definedName name="BEx1PA11BLPVZM8RC5BL46WX8YB5" localSheetId="22" hidden="1">#REF!</definedName>
    <definedName name="BEx1PA11BLPVZM8RC5BL46WX8YB5" localSheetId="19" hidden="1">#REF!</definedName>
    <definedName name="BEx1PA11BLPVZM8RC5BL46WX8YB5" localSheetId="21" hidden="1">#REF!</definedName>
    <definedName name="BEx1PA11BLPVZM8RC5BL46WX8YB5" hidden="1">#REF!</definedName>
    <definedName name="BEx1PAMMMZTO2BTR6YLZ9ASMPS4N" localSheetId="23" hidden="1">#REF!</definedName>
    <definedName name="BEx1PAMMMZTO2BTR6YLZ9ASMPS4N" localSheetId="27" hidden="1">#REF!</definedName>
    <definedName name="BEx1PAMMMZTO2BTR6YLZ9ASMPS4N" localSheetId="16" hidden="1">#REF!</definedName>
    <definedName name="BEx1PAMMMZTO2BTR6YLZ9ASMPS4N" localSheetId="0" hidden="1">#REF!</definedName>
    <definedName name="BEx1PAMMMZTO2BTR6YLZ9ASMPS4N" localSheetId="2" hidden="1">#REF!</definedName>
    <definedName name="BEx1PAMMMZTO2BTR6YLZ9ASMPS4N" localSheetId="4" hidden="1">#REF!</definedName>
    <definedName name="BEx1PAMMMZTO2BTR6YLZ9ASMPS4N" localSheetId="5" hidden="1">#REF!</definedName>
    <definedName name="BEx1PAMMMZTO2BTR6YLZ9ASMPS4N" localSheetId="17" hidden="1">#REF!</definedName>
    <definedName name="BEx1PAMMMZTO2BTR6YLZ9ASMPS4N" localSheetId="7" hidden="1">#REF!</definedName>
    <definedName name="BEx1PAMMMZTO2BTR6YLZ9ASMPS4N" localSheetId="8" hidden="1">#REF!</definedName>
    <definedName name="BEx1PAMMMZTO2BTR6YLZ9ASMPS4N" localSheetId="9" hidden="1">#REF!</definedName>
    <definedName name="BEx1PAMMMZTO2BTR6YLZ9ASMPS4N" localSheetId="11" hidden="1">#REF!</definedName>
    <definedName name="BEx1PAMMMZTO2BTR6YLZ9ASMPS4N" localSheetId="12" hidden="1">#REF!</definedName>
    <definedName name="BEx1PAMMMZTO2BTR6YLZ9ASMPS4N" localSheetId="13" hidden="1">#REF!</definedName>
    <definedName name="BEx1PAMMMZTO2BTR6YLZ9ASMPS4N" localSheetId="14" hidden="1">#REF!</definedName>
    <definedName name="BEx1PAMMMZTO2BTR6YLZ9ASMPS4N" localSheetId="22" hidden="1">#REF!</definedName>
    <definedName name="BEx1PAMMMZTO2BTR6YLZ9ASMPS4N" localSheetId="19" hidden="1">#REF!</definedName>
    <definedName name="BEx1PAMMMZTO2BTR6YLZ9ASMPS4N" localSheetId="21" hidden="1">#REF!</definedName>
    <definedName name="BEx1PAMMMZTO2BTR6YLZ9ASMPS4N" hidden="1">#REF!</definedName>
    <definedName name="BEx1PBZ4BEFIPGMQXT9T8S4PZ2IM" localSheetId="23" hidden="1">#REF!</definedName>
    <definedName name="BEx1PBZ4BEFIPGMQXT9T8S4PZ2IM" localSheetId="27" hidden="1">#REF!</definedName>
    <definedName name="BEx1PBZ4BEFIPGMQXT9T8S4PZ2IM" localSheetId="16" hidden="1">#REF!</definedName>
    <definedName name="BEx1PBZ4BEFIPGMQXT9T8S4PZ2IM" localSheetId="0" hidden="1">#REF!</definedName>
    <definedName name="BEx1PBZ4BEFIPGMQXT9T8S4PZ2IM" localSheetId="2" hidden="1">#REF!</definedName>
    <definedName name="BEx1PBZ4BEFIPGMQXT9T8S4PZ2IM" localSheetId="4" hidden="1">#REF!</definedName>
    <definedName name="BEx1PBZ4BEFIPGMQXT9T8S4PZ2IM" localSheetId="5" hidden="1">#REF!</definedName>
    <definedName name="BEx1PBZ4BEFIPGMQXT9T8S4PZ2IM" localSheetId="17" hidden="1">#REF!</definedName>
    <definedName name="BEx1PBZ4BEFIPGMQXT9T8S4PZ2IM" localSheetId="7" hidden="1">#REF!</definedName>
    <definedName name="BEx1PBZ4BEFIPGMQXT9T8S4PZ2IM" localSheetId="8" hidden="1">#REF!</definedName>
    <definedName name="BEx1PBZ4BEFIPGMQXT9T8S4PZ2IM" localSheetId="9" hidden="1">#REF!</definedName>
    <definedName name="BEx1PBZ4BEFIPGMQXT9T8S4PZ2IM" localSheetId="11" hidden="1">#REF!</definedName>
    <definedName name="BEx1PBZ4BEFIPGMQXT9T8S4PZ2IM" localSheetId="12" hidden="1">#REF!</definedName>
    <definedName name="BEx1PBZ4BEFIPGMQXT9T8S4PZ2IM" localSheetId="13" hidden="1">#REF!</definedName>
    <definedName name="BEx1PBZ4BEFIPGMQXT9T8S4PZ2IM" localSheetId="14" hidden="1">#REF!</definedName>
    <definedName name="BEx1PBZ4BEFIPGMQXT9T8S4PZ2IM" localSheetId="22" hidden="1">#REF!</definedName>
    <definedName name="BEx1PBZ4BEFIPGMQXT9T8S4PZ2IM" localSheetId="19" hidden="1">#REF!</definedName>
    <definedName name="BEx1PBZ4BEFIPGMQXT9T8S4PZ2IM" localSheetId="21" hidden="1">#REF!</definedName>
    <definedName name="BEx1PBZ4BEFIPGMQXT9T8S4PZ2IM" hidden="1">#REF!</definedName>
    <definedName name="BEx1PJMAAUI73DAR3XUON2UMXTBS" localSheetId="23" hidden="1">#REF!</definedName>
    <definedName name="BEx1PJMAAUI73DAR3XUON2UMXTBS" localSheetId="27" hidden="1">#REF!</definedName>
    <definedName name="BEx1PJMAAUI73DAR3XUON2UMXTBS" localSheetId="16" hidden="1">#REF!</definedName>
    <definedName name="BEx1PJMAAUI73DAR3XUON2UMXTBS" localSheetId="0" hidden="1">#REF!</definedName>
    <definedName name="BEx1PJMAAUI73DAR3XUON2UMXTBS" localSheetId="2" hidden="1">#REF!</definedName>
    <definedName name="BEx1PJMAAUI73DAR3XUON2UMXTBS" localSheetId="4" hidden="1">#REF!</definedName>
    <definedName name="BEx1PJMAAUI73DAR3XUON2UMXTBS" localSheetId="5" hidden="1">#REF!</definedName>
    <definedName name="BEx1PJMAAUI73DAR3XUON2UMXTBS" localSheetId="17" hidden="1">#REF!</definedName>
    <definedName name="BEx1PJMAAUI73DAR3XUON2UMXTBS" localSheetId="7" hidden="1">#REF!</definedName>
    <definedName name="BEx1PJMAAUI73DAR3XUON2UMXTBS" localSheetId="8" hidden="1">#REF!</definedName>
    <definedName name="BEx1PJMAAUI73DAR3XUON2UMXTBS" localSheetId="9" hidden="1">#REF!</definedName>
    <definedName name="BEx1PJMAAUI73DAR3XUON2UMXTBS" localSheetId="11" hidden="1">#REF!</definedName>
    <definedName name="BEx1PJMAAUI73DAR3XUON2UMXTBS" localSheetId="12" hidden="1">#REF!</definedName>
    <definedName name="BEx1PJMAAUI73DAR3XUON2UMXTBS" localSheetId="13" hidden="1">#REF!</definedName>
    <definedName name="BEx1PJMAAUI73DAR3XUON2UMXTBS" localSheetId="14" hidden="1">#REF!</definedName>
    <definedName name="BEx1PJMAAUI73DAR3XUON2UMXTBS" localSheetId="22" hidden="1">#REF!</definedName>
    <definedName name="BEx1PJMAAUI73DAR3XUON2UMXTBS" localSheetId="19" hidden="1">#REF!</definedName>
    <definedName name="BEx1PJMAAUI73DAR3XUON2UMXTBS" localSheetId="21" hidden="1">#REF!</definedName>
    <definedName name="BEx1PJMAAUI73DAR3XUON2UMXTBS" hidden="1">#REF!</definedName>
    <definedName name="BEx1PLF2CFSXBZPVI6CJ534EIJDN" localSheetId="23" hidden="1">#REF!</definedName>
    <definedName name="BEx1PLF2CFSXBZPVI6CJ534EIJDN" localSheetId="27" hidden="1">#REF!</definedName>
    <definedName name="BEx1PLF2CFSXBZPVI6CJ534EIJDN" localSheetId="16" hidden="1">#REF!</definedName>
    <definedName name="BEx1PLF2CFSXBZPVI6CJ534EIJDN" localSheetId="0" hidden="1">#REF!</definedName>
    <definedName name="BEx1PLF2CFSXBZPVI6CJ534EIJDN" localSheetId="2" hidden="1">#REF!</definedName>
    <definedName name="BEx1PLF2CFSXBZPVI6CJ534EIJDN" localSheetId="4" hidden="1">#REF!</definedName>
    <definedName name="BEx1PLF2CFSXBZPVI6CJ534EIJDN" localSheetId="5" hidden="1">#REF!</definedName>
    <definedName name="BEx1PLF2CFSXBZPVI6CJ534EIJDN" localSheetId="17" hidden="1">#REF!</definedName>
    <definedName name="BEx1PLF2CFSXBZPVI6CJ534EIJDN" localSheetId="7" hidden="1">#REF!</definedName>
    <definedName name="BEx1PLF2CFSXBZPVI6CJ534EIJDN" localSheetId="8" hidden="1">#REF!</definedName>
    <definedName name="BEx1PLF2CFSXBZPVI6CJ534EIJDN" localSheetId="9" hidden="1">#REF!</definedName>
    <definedName name="BEx1PLF2CFSXBZPVI6CJ534EIJDN" localSheetId="11" hidden="1">#REF!</definedName>
    <definedName name="BEx1PLF2CFSXBZPVI6CJ534EIJDN" localSheetId="12" hidden="1">#REF!</definedName>
    <definedName name="BEx1PLF2CFSXBZPVI6CJ534EIJDN" localSheetId="13" hidden="1">#REF!</definedName>
    <definedName name="BEx1PLF2CFSXBZPVI6CJ534EIJDN" localSheetId="14" hidden="1">#REF!</definedName>
    <definedName name="BEx1PLF2CFSXBZPVI6CJ534EIJDN" localSheetId="22" hidden="1">#REF!</definedName>
    <definedName name="BEx1PLF2CFSXBZPVI6CJ534EIJDN" localSheetId="19" hidden="1">#REF!</definedName>
    <definedName name="BEx1PLF2CFSXBZPVI6CJ534EIJDN" localSheetId="21" hidden="1">#REF!</definedName>
    <definedName name="BEx1PLF2CFSXBZPVI6CJ534EIJDN" hidden="1">#REF!</definedName>
    <definedName name="BEx1PMWZB2DO6EM9BKLUICZJ65HD" localSheetId="23" hidden="1">#REF!</definedName>
    <definedName name="BEx1PMWZB2DO6EM9BKLUICZJ65HD" localSheetId="27" hidden="1">#REF!</definedName>
    <definedName name="BEx1PMWZB2DO6EM9BKLUICZJ65HD" localSheetId="16" hidden="1">#REF!</definedName>
    <definedName name="BEx1PMWZB2DO6EM9BKLUICZJ65HD" localSheetId="0" hidden="1">#REF!</definedName>
    <definedName name="BEx1PMWZB2DO6EM9BKLUICZJ65HD" localSheetId="2" hidden="1">#REF!</definedName>
    <definedName name="BEx1PMWZB2DO6EM9BKLUICZJ65HD" localSheetId="4" hidden="1">#REF!</definedName>
    <definedName name="BEx1PMWZB2DO6EM9BKLUICZJ65HD" localSheetId="5" hidden="1">#REF!</definedName>
    <definedName name="BEx1PMWZB2DO6EM9BKLUICZJ65HD" localSheetId="17" hidden="1">#REF!</definedName>
    <definedName name="BEx1PMWZB2DO6EM9BKLUICZJ65HD" localSheetId="7" hidden="1">#REF!</definedName>
    <definedName name="BEx1PMWZB2DO6EM9BKLUICZJ65HD" localSheetId="8" hidden="1">#REF!</definedName>
    <definedName name="BEx1PMWZB2DO6EM9BKLUICZJ65HD" localSheetId="9" hidden="1">#REF!</definedName>
    <definedName name="BEx1PMWZB2DO6EM9BKLUICZJ65HD" localSheetId="11" hidden="1">#REF!</definedName>
    <definedName name="BEx1PMWZB2DO6EM9BKLUICZJ65HD" localSheetId="12" hidden="1">#REF!</definedName>
    <definedName name="BEx1PMWZB2DO6EM9BKLUICZJ65HD" localSheetId="13" hidden="1">#REF!</definedName>
    <definedName name="BEx1PMWZB2DO6EM9BKLUICZJ65HD" localSheetId="14" hidden="1">#REF!</definedName>
    <definedName name="BEx1PMWZB2DO6EM9BKLUICZJ65HD" localSheetId="22" hidden="1">#REF!</definedName>
    <definedName name="BEx1PMWZB2DO6EM9BKLUICZJ65HD" localSheetId="19" hidden="1">#REF!</definedName>
    <definedName name="BEx1PMWZB2DO6EM9BKLUICZJ65HD" localSheetId="21" hidden="1">#REF!</definedName>
    <definedName name="BEx1PMWZB2DO6EM9BKLUICZJ65HD" hidden="1">#REF!</definedName>
    <definedName name="BEx1PU3X6U0EVLY9569KVBPAH7XU" localSheetId="23" hidden="1">#REF!</definedName>
    <definedName name="BEx1PU3X6U0EVLY9569KVBPAH7XU" localSheetId="27" hidden="1">#REF!</definedName>
    <definedName name="BEx1PU3X6U0EVLY9569KVBPAH7XU" localSheetId="16" hidden="1">#REF!</definedName>
    <definedName name="BEx1PU3X6U0EVLY9569KVBPAH7XU" localSheetId="0" hidden="1">#REF!</definedName>
    <definedName name="BEx1PU3X6U0EVLY9569KVBPAH7XU" localSheetId="2" hidden="1">#REF!</definedName>
    <definedName name="BEx1PU3X6U0EVLY9569KVBPAH7XU" localSheetId="4" hidden="1">#REF!</definedName>
    <definedName name="BEx1PU3X6U0EVLY9569KVBPAH7XU" localSheetId="5" hidden="1">#REF!</definedName>
    <definedName name="BEx1PU3X6U0EVLY9569KVBPAH7XU" localSheetId="17" hidden="1">#REF!</definedName>
    <definedName name="BEx1PU3X6U0EVLY9569KVBPAH7XU" localSheetId="7" hidden="1">#REF!</definedName>
    <definedName name="BEx1PU3X6U0EVLY9569KVBPAH7XU" localSheetId="8" hidden="1">#REF!</definedName>
    <definedName name="BEx1PU3X6U0EVLY9569KVBPAH7XU" localSheetId="9" hidden="1">#REF!</definedName>
    <definedName name="BEx1PU3X6U0EVLY9569KVBPAH7XU" localSheetId="11" hidden="1">#REF!</definedName>
    <definedName name="BEx1PU3X6U0EVLY9569KVBPAH7XU" localSheetId="12" hidden="1">#REF!</definedName>
    <definedName name="BEx1PU3X6U0EVLY9569KVBPAH7XU" localSheetId="13" hidden="1">#REF!</definedName>
    <definedName name="BEx1PU3X6U0EVLY9569KVBPAH7XU" localSheetId="14" hidden="1">#REF!</definedName>
    <definedName name="BEx1PU3X6U0EVLY9569KVBPAH7XU" localSheetId="22" hidden="1">#REF!</definedName>
    <definedName name="BEx1PU3X6U0EVLY9569KVBPAH7XU" localSheetId="19" hidden="1">#REF!</definedName>
    <definedName name="BEx1PU3X6U0EVLY9569KVBPAH7XU" localSheetId="21" hidden="1">#REF!</definedName>
    <definedName name="BEx1PU3X6U0EVLY9569KVBPAH7XU" hidden="1">#REF!</definedName>
    <definedName name="BEx1Q9OV5AOW28OUGRFCD3ZFVWC3" localSheetId="23" hidden="1">#REF!</definedName>
    <definedName name="BEx1Q9OV5AOW28OUGRFCD3ZFVWC3" localSheetId="27" hidden="1">#REF!</definedName>
    <definedName name="BEx1Q9OV5AOW28OUGRFCD3ZFVWC3" localSheetId="16" hidden="1">#REF!</definedName>
    <definedName name="BEx1Q9OV5AOW28OUGRFCD3ZFVWC3" localSheetId="0" hidden="1">#REF!</definedName>
    <definedName name="BEx1Q9OV5AOW28OUGRFCD3ZFVWC3" localSheetId="2" hidden="1">#REF!</definedName>
    <definedName name="BEx1Q9OV5AOW28OUGRFCD3ZFVWC3" localSheetId="4" hidden="1">#REF!</definedName>
    <definedName name="BEx1Q9OV5AOW28OUGRFCD3ZFVWC3" localSheetId="5" hidden="1">#REF!</definedName>
    <definedName name="BEx1Q9OV5AOW28OUGRFCD3ZFVWC3" localSheetId="17" hidden="1">#REF!</definedName>
    <definedName name="BEx1Q9OV5AOW28OUGRFCD3ZFVWC3" localSheetId="7" hidden="1">#REF!</definedName>
    <definedName name="BEx1Q9OV5AOW28OUGRFCD3ZFVWC3" localSheetId="8" hidden="1">#REF!</definedName>
    <definedName name="BEx1Q9OV5AOW28OUGRFCD3ZFVWC3" localSheetId="9" hidden="1">#REF!</definedName>
    <definedName name="BEx1Q9OV5AOW28OUGRFCD3ZFVWC3" localSheetId="11" hidden="1">#REF!</definedName>
    <definedName name="BEx1Q9OV5AOW28OUGRFCD3ZFVWC3" localSheetId="12" hidden="1">#REF!</definedName>
    <definedName name="BEx1Q9OV5AOW28OUGRFCD3ZFVWC3" localSheetId="13" hidden="1">#REF!</definedName>
    <definedName name="BEx1Q9OV5AOW28OUGRFCD3ZFVWC3" localSheetId="14" hidden="1">#REF!</definedName>
    <definedName name="BEx1Q9OV5AOW28OUGRFCD3ZFVWC3" localSheetId="22" hidden="1">#REF!</definedName>
    <definedName name="BEx1Q9OV5AOW28OUGRFCD3ZFVWC3" localSheetId="19" hidden="1">#REF!</definedName>
    <definedName name="BEx1Q9OV5AOW28OUGRFCD3ZFVWC3" localSheetId="21" hidden="1">#REF!</definedName>
    <definedName name="BEx1Q9OV5AOW28OUGRFCD3ZFVWC3" hidden="1">#REF!</definedName>
    <definedName name="BEx1QA54J2A4I7IBQR19BTY28ZMR" localSheetId="23" hidden="1">#REF!</definedName>
    <definedName name="BEx1QA54J2A4I7IBQR19BTY28ZMR" localSheetId="27" hidden="1">#REF!</definedName>
    <definedName name="BEx1QA54J2A4I7IBQR19BTY28ZMR" localSheetId="16" hidden="1">#REF!</definedName>
    <definedName name="BEx1QA54J2A4I7IBQR19BTY28ZMR" localSheetId="0" hidden="1">#REF!</definedName>
    <definedName name="BEx1QA54J2A4I7IBQR19BTY28ZMR" localSheetId="2" hidden="1">#REF!</definedName>
    <definedName name="BEx1QA54J2A4I7IBQR19BTY28ZMR" localSheetId="4" hidden="1">#REF!</definedName>
    <definedName name="BEx1QA54J2A4I7IBQR19BTY28ZMR" localSheetId="5" hidden="1">#REF!</definedName>
    <definedName name="BEx1QA54J2A4I7IBQR19BTY28ZMR" localSheetId="17" hidden="1">#REF!</definedName>
    <definedName name="BEx1QA54J2A4I7IBQR19BTY28ZMR" localSheetId="7" hidden="1">#REF!</definedName>
    <definedName name="BEx1QA54J2A4I7IBQR19BTY28ZMR" localSheetId="8" hidden="1">#REF!</definedName>
    <definedName name="BEx1QA54J2A4I7IBQR19BTY28ZMR" localSheetId="9" hidden="1">#REF!</definedName>
    <definedName name="BEx1QA54J2A4I7IBQR19BTY28ZMR" localSheetId="11" hidden="1">#REF!</definedName>
    <definedName name="BEx1QA54J2A4I7IBQR19BTY28ZMR" localSheetId="12" hidden="1">#REF!</definedName>
    <definedName name="BEx1QA54J2A4I7IBQR19BTY28ZMR" localSheetId="13" hidden="1">#REF!</definedName>
    <definedName name="BEx1QA54J2A4I7IBQR19BTY28ZMR" localSheetId="14" hidden="1">#REF!</definedName>
    <definedName name="BEx1QA54J2A4I7IBQR19BTY28ZMR" localSheetId="22" hidden="1">#REF!</definedName>
    <definedName name="BEx1QA54J2A4I7IBQR19BTY28ZMR" localSheetId="19" hidden="1">#REF!</definedName>
    <definedName name="BEx1QA54J2A4I7IBQR19BTY28ZMR" localSheetId="21" hidden="1">#REF!</definedName>
    <definedName name="BEx1QA54J2A4I7IBQR19BTY28ZMR" hidden="1">#REF!</definedName>
    <definedName name="BEx1QD50TNYYZ6YO943BWHPB9UD9" localSheetId="23" hidden="1">#REF!</definedName>
    <definedName name="BEx1QD50TNYYZ6YO943BWHPB9UD9" localSheetId="27" hidden="1">#REF!</definedName>
    <definedName name="BEx1QD50TNYYZ6YO943BWHPB9UD9" localSheetId="16" hidden="1">#REF!</definedName>
    <definedName name="BEx1QD50TNYYZ6YO943BWHPB9UD9" localSheetId="0" hidden="1">#REF!</definedName>
    <definedName name="BEx1QD50TNYYZ6YO943BWHPB9UD9" localSheetId="2" hidden="1">#REF!</definedName>
    <definedName name="BEx1QD50TNYYZ6YO943BWHPB9UD9" localSheetId="4" hidden="1">#REF!</definedName>
    <definedName name="BEx1QD50TNYYZ6YO943BWHPB9UD9" localSheetId="5" hidden="1">#REF!</definedName>
    <definedName name="BEx1QD50TNYYZ6YO943BWHPB9UD9" localSheetId="17" hidden="1">#REF!</definedName>
    <definedName name="BEx1QD50TNYYZ6YO943BWHPB9UD9" localSheetId="7" hidden="1">#REF!</definedName>
    <definedName name="BEx1QD50TNYYZ6YO943BWHPB9UD9" localSheetId="8" hidden="1">#REF!</definedName>
    <definedName name="BEx1QD50TNYYZ6YO943BWHPB9UD9" localSheetId="9" hidden="1">#REF!</definedName>
    <definedName name="BEx1QD50TNYYZ6YO943BWHPB9UD9" localSheetId="11" hidden="1">#REF!</definedName>
    <definedName name="BEx1QD50TNYYZ6YO943BWHPB9UD9" localSheetId="12" hidden="1">#REF!</definedName>
    <definedName name="BEx1QD50TNYYZ6YO943BWHPB9UD9" localSheetId="13" hidden="1">#REF!</definedName>
    <definedName name="BEx1QD50TNYYZ6YO943BWHPB9UD9" localSheetId="14" hidden="1">#REF!</definedName>
    <definedName name="BEx1QD50TNYYZ6YO943BWHPB9UD9" localSheetId="22" hidden="1">#REF!</definedName>
    <definedName name="BEx1QD50TNYYZ6YO943BWHPB9UD9" localSheetId="19" hidden="1">#REF!</definedName>
    <definedName name="BEx1QD50TNYYZ6YO943BWHPB9UD9" localSheetId="21" hidden="1">#REF!</definedName>
    <definedName name="BEx1QD50TNYYZ6YO943BWHPB9UD9" hidden="1">#REF!</definedName>
    <definedName name="BEx1QMQAHG3KQUK59DVM68SWKZIZ" localSheetId="23" hidden="1">#REF!</definedName>
    <definedName name="BEx1QMQAHG3KQUK59DVM68SWKZIZ" localSheetId="27" hidden="1">#REF!</definedName>
    <definedName name="BEx1QMQAHG3KQUK59DVM68SWKZIZ" localSheetId="16" hidden="1">#REF!</definedName>
    <definedName name="BEx1QMQAHG3KQUK59DVM68SWKZIZ" localSheetId="0" hidden="1">#REF!</definedName>
    <definedName name="BEx1QMQAHG3KQUK59DVM68SWKZIZ" localSheetId="2" hidden="1">#REF!</definedName>
    <definedName name="BEx1QMQAHG3KQUK59DVM68SWKZIZ" localSheetId="4" hidden="1">#REF!</definedName>
    <definedName name="BEx1QMQAHG3KQUK59DVM68SWKZIZ" localSheetId="5" hidden="1">#REF!</definedName>
    <definedName name="BEx1QMQAHG3KQUK59DVM68SWKZIZ" localSheetId="17" hidden="1">#REF!</definedName>
    <definedName name="BEx1QMQAHG3KQUK59DVM68SWKZIZ" localSheetId="7" hidden="1">#REF!</definedName>
    <definedName name="BEx1QMQAHG3KQUK59DVM68SWKZIZ" localSheetId="8" hidden="1">#REF!</definedName>
    <definedName name="BEx1QMQAHG3KQUK59DVM68SWKZIZ" localSheetId="9" hidden="1">#REF!</definedName>
    <definedName name="BEx1QMQAHG3KQUK59DVM68SWKZIZ" localSheetId="11" hidden="1">#REF!</definedName>
    <definedName name="BEx1QMQAHG3KQUK59DVM68SWKZIZ" localSheetId="12" hidden="1">#REF!</definedName>
    <definedName name="BEx1QMQAHG3KQUK59DVM68SWKZIZ" localSheetId="13" hidden="1">#REF!</definedName>
    <definedName name="BEx1QMQAHG3KQUK59DVM68SWKZIZ" localSheetId="14" hidden="1">#REF!</definedName>
    <definedName name="BEx1QMQAHG3KQUK59DVM68SWKZIZ" localSheetId="22" hidden="1">#REF!</definedName>
    <definedName name="BEx1QMQAHG3KQUK59DVM68SWKZIZ" localSheetId="19" hidden="1">#REF!</definedName>
    <definedName name="BEx1QMQAHG3KQUK59DVM68SWKZIZ" localSheetId="21" hidden="1">#REF!</definedName>
    <definedName name="BEx1QMQAHG3KQUK59DVM68SWKZIZ" hidden="1">#REF!</definedName>
    <definedName name="BEx1R9YFKJCMSEST8OVCAO5E47FO" localSheetId="23" hidden="1">#REF!</definedName>
    <definedName name="BEx1R9YFKJCMSEST8OVCAO5E47FO" localSheetId="27" hidden="1">#REF!</definedName>
    <definedName name="BEx1R9YFKJCMSEST8OVCAO5E47FO" localSheetId="16" hidden="1">#REF!</definedName>
    <definedName name="BEx1R9YFKJCMSEST8OVCAO5E47FO" localSheetId="0" hidden="1">#REF!</definedName>
    <definedName name="BEx1R9YFKJCMSEST8OVCAO5E47FO" localSheetId="2" hidden="1">#REF!</definedName>
    <definedName name="BEx1R9YFKJCMSEST8OVCAO5E47FO" localSheetId="4" hidden="1">#REF!</definedName>
    <definedName name="BEx1R9YFKJCMSEST8OVCAO5E47FO" localSheetId="5" hidden="1">#REF!</definedName>
    <definedName name="BEx1R9YFKJCMSEST8OVCAO5E47FO" localSheetId="17" hidden="1">#REF!</definedName>
    <definedName name="BEx1R9YFKJCMSEST8OVCAO5E47FO" localSheetId="7" hidden="1">#REF!</definedName>
    <definedName name="BEx1R9YFKJCMSEST8OVCAO5E47FO" localSheetId="8" hidden="1">#REF!</definedName>
    <definedName name="BEx1R9YFKJCMSEST8OVCAO5E47FO" localSheetId="9" hidden="1">#REF!</definedName>
    <definedName name="BEx1R9YFKJCMSEST8OVCAO5E47FO" localSheetId="11" hidden="1">#REF!</definedName>
    <definedName name="BEx1R9YFKJCMSEST8OVCAO5E47FO" localSheetId="12" hidden="1">#REF!</definedName>
    <definedName name="BEx1R9YFKJCMSEST8OVCAO5E47FO" localSheetId="13" hidden="1">#REF!</definedName>
    <definedName name="BEx1R9YFKJCMSEST8OVCAO5E47FO" localSheetId="14" hidden="1">#REF!</definedName>
    <definedName name="BEx1R9YFKJCMSEST8OVCAO5E47FO" localSheetId="22" hidden="1">#REF!</definedName>
    <definedName name="BEx1R9YFKJCMSEST8OVCAO5E47FO" localSheetId="19" hidden="1">#REF!</definedName>
    <definedName name="BEx1R9YFKJCMSEST8OVCAO5E47FO" localSheetId="21" hidden="1">#REF!</definedName>
    <definedName name="BEx1R9YFKJCMSEST8OVCAO5E47FO" hidden="1">#REF!</definedName>
    <definedName name="BEx1RBGC06B3T52OIC0EQ1KGVP1I" localSheetId="23" hidden="1">#REF!</definedName>
    <definedName name="BEx1RBGC06B3T52OIC0EQ1KGVP1I" localSheetId="27" hidden="1">#REF!</definedName>
    <definedName name="BEx1RBGC06B3T52OIC0EQ1KGVP1I" localSheetId="16" hidden="1">#REF!</definedName>
    <definedName name="BEx1RBGC06B3T52OIC0EQ1KGVP1I" localSheetId="0" hidden="1">#REF!</definedName>
    <definedName name="BEx1RBGC06B3T52OIC0EQ1KGVP1I" localSheetId="2" hidden="1">#REF!</definedName>
    <definedName name="BEx1RBGC06B3T52OIC0EQ1KGVP1I" localSheetId="4" hidden="1">#REF!</definedName>
    <definedName name="BEx1RBGC06B3T52OIC0EQ1KGVP1I" localSheetId="5" hidden="1">#REF!</definedName>
    <definedName name="BEx1RBGC06B3T52OIC0EQ1KGVP1I" localSheetId="17" hidden="1">#REF!</definedName>
    <definedName name="BEx1RBGC06B3T52OIC0EQ1KGVP1I" localSheetId="7" hidden="1">#REF!</definedName>
    <definedName name="BEx1RBGC06B3T52OIC0EQ1KGVP1I" localSheetId="8" hidden="1">#REF!</definedName>
    <definedName name="BEx1RBGC06B3T52OIC0EQ1KGVP1I" localSheetId="9" hidden="1">#REF!</definedName>
    <definedName name="BEx1RBGC06B3T52OIC0EQ1KGVP1I" localSheetId="11" hidden="1">#REF!</definedName>
    <definedName name="BEx1RBGC06B3T52OIC0EQ1KGVP1I" localSheetId="12" hidden="1">#REF!</definedName>
    <definedName name="BEx1RBGC06B3T52OIC0EQ1KGVP1I" localSheetId="13" hidden="1">#REF!</definedName>
    <definedName name="BEx1RBGC06B3T52OIC0EQ1KGVP1I" localSheetId="14" hidden="1">#REF!</definedName>
    <definedName name="BEx1RBGC06B3T52OIC0EQ1KGVP1I" localSheetId="22" hidden="1">#REF!</definedName>
    <definedName name="BEx1RBGC06B3T52OIC0EQ1KGVP1I" localSheetId="19" hidden="1">#REF!</definedName>
    <definedName name="BEx1RBGC06B3T52OIC0EQ1KGVP1I" localSheetId="21" hidden="1">#REF!</definedName>
    <definedName name="BEx1RBGC06B3T52OIC0EQ1KGVP1I" hidden="1">#REF!</definedName>
    <definedName name="BEx1RRC7X4NI1CU4EO5XYE2GVARJ" localSheetId="23" hidden="1">#REF!</definedName>
    <definedName name="BEx1RRC7X4NI1CU4EO5XYE2GVARJ" localSheetId="27" hidden="1">#REF!</definedName>
    <definedName name="BEx1RRC7X4NI1CU4EO5XYE2GVARJ" localSheetId="16" hidden="1">#REF!</definedName>
    <definedName name="BEx1RRC7X4NI1CU4EO5XYE2GVARJ" localSheetId="0" hidden="1">#REF!</definedName>
    <definedName name="BEx1RRC7X4NI1CU4EO5XYE2GVARJ" localSheetId="2" hidden="1">#REF!</definedName>
    <definedName name="BEx1RRC7X4NI1CU4EO5XYE2GVARJ" localSheetId="4" hidden="1">#REF!</definedName>
    <definedName name="BEx1RRC7X4NI1CU4EO5XYE2GVARJ" localSheetId="5" hidden="1">#REF!</definedName>
    <definedName name="BEx1RRC7X4NI1CU4EO5XYE2GVARJ" localSheetId="17" hidden="1">#REF!</definedName>
    <definedName name="BEx1RRC7X4NI1CU4EO5XYE2GVARJ" localSheetId="7" hidden="1">#REF!</definedName>
    <definedName name="BEx1RRC7X4NI1CU4EO5XYE2GVARJ" localSheetId="8" hidden="1">#REF!</definedName>
    <definedName name="BEx1RRC7X4NI1CU4EO5XYE2GVARJ" localSheetId="9" hidden="1">#REF!</definedName>
    <definedName name="BEx1RRC7X4NI1CU4EO5XYE2GVARJ" localSheetId="11" hidden="1">#REF!</definedName>
    <definedName name="BEx1RRC7X4NI1CU4EO5XYE2GVARJ" localSheetId="12" hidden="1">#REF!</definedName>
    <definedName name="BEx1RRC7X4NI1CU4EO5XYE2GVARJ" localSheetId="13" hidden="1">#REF!</definedName>
    <definedName name="BEx1RRC7X4NI1CU4EO5XYE2GVARJ" localSheetId="14" hidden="1">#REF!</definedName>
    <definedName name="BEx1RRC7X4NI1CU4EO5XYE2GVARJ" localSheetId="22" hidden="1">#REF!</definedName>
    <definedName name="BEx1RRC7X4NI1CU4EO5XYE2GVARJ" localSheetId="19" hidden="1">#REF!</definedName>
    <definedName name="BEx1RRC7X4NI1CU4EO5XYE2GVARJ" localSheetId="21" hidden="1">#REF!</definedName>
    <definedName name="BEx1RRC7X4NI1CU4EO5XYE2GVARJ" hidden="1">#REF!</definedName>
    <definedName name="BEx1RZA1NCGT832L7EMR7GMF588W" localSheetId="23" hidden="1">#REF!</definedName>
    <definedName name="BEx1RZA1NCGT832L7EMR7GMF588W" localSheetId="27" hidden="1">#REF!</definedName>
    <definedName name="BEx1RZA1NCGT832L7EMR7GMF588W" localSheetId="16" hidden="1">#REF!</definedName>
    <definedName name="BEx1RZA1NCGT832L7EMR7GMF588W" localSheetId="0" hidden="1">#REF!</definedName>
    <definedName name="BEx1RZA1NCGT832L7EMR7GMF588W" localSheetId="2" hidden="1">#REF!</definedName>
    <definedName name="BEx1RZA1NCGT832L7EMR7GMF588W" localSheetId="4" hidden="1">#REF!</definedName>
    <definedName name="BEx1RZA1NCGT832L7EMR7GMF588W" localSheetId="5" hidden="1">#REF!</definedName>
    <definedName name="BEx1RZA1NCGT832L7EMR7GMF588W" localSheetId="17" hidden="1">#REF!</definedName>
    <definedName name="BEx1RZA1NCGT832L7EMR7GMF588W" localSheetId="7" hidden="1">#REF!</definedName>
    <definedName name="BEx1RZA1NCGT832L7EMR7GMF588W" localSheetId="8" hidden="1">#REF!</definedName>
    <definedName name="BEx1RZA1NCGT832L7EMR7GMF588W" localSheetId="9" hidden="1">#REF!</definedName>
    <definedName name="BEx1RZA1NCGT832L7EMR7GMF588W" localSheetId="11" hidden="1">#REF!</definedName>
    <definedName name="BEx1RZA1NCGT832L7EMR7GMF588W" localSheetId="12" hidden="1">#REF!</definedName>
    <definedName name="BEx1RZA1NCGT832L7EMR7GMF588W" localSheetId="13" hidden="1">#REF!</definedName>
    <definedName name="BEx1RZA1NCGT832L7EMR7GMF588W" localSheetId="14" hidden="1">#REF!</definedName>
    <definedName name="BEx1RZA1NCGT832L7EMR7GMF588W" localSheetId="22" hidden="1">#REF!</definedName>
    <definedName name="BEx1RZA1NCGT832L7EMR7GMF588W" localSheetId="19" hidden="1">#REF!</definedName>
    <definedName name="BEx1RZA1NCGT832L7EMR7GMF588W" localSheetId="21" hidden="1">#REF!</definedName>
    <definedName name="BEx1RZA1NCGT832L7EMR7GMF588W" hidden="1">#REF!</definedName>
    <definedName name="BEx1S0XGIPUSZQUCSGWSK10GKW7Y" localSheetId="23" hidden="1">#REF!</definedName>
    <definedName name="BEx1S0XGIPUSZQUCSGWSK10GKW7Y" localSheetId="27" hidden="1">#REF!</definedName>
    <definedName name="BEx1S0XGIPUSZQUCSGWSK10GKW7Y" localSheetId="16" hidden="1">#REF!</definedName>
    <definedName name="BEx1S0XGIPUSZQUCSGWSK10GKW7Y" localSheetId="0" hidden="1">#REF!</definedName>
    <definedName name="BEx1S0XGIPUSZQUCSGWSK10GKW7Y" localSheetId="2" hidden="1">#REF!</definedName>
    <definedName name="BEx1S0XGIPUSZQUCSGWSK10GKW7Y" localSheetId="4" hidden="1">#REF!</definedName>
    <definedName name="BEx1S0XGIPUSZQUCSGWSK10GKW7Y" localSheetId="5" hidden="1">#REF!</definedName>
    <definedName name="BEx1S0XGIPUSZQUCSGWSK10GKW7Y" localSheetId="17" hidden="1">#REF!</definedName>
    <definedName name="BEx1S0XGIPUSZQUCSGWSK10GKW7Y" localSheetId="7" hidden="1">#REF!</definedName>
    <definedName name="BEx1S0XGIPUSZQUCSGWSK10GKW7Y" localSheetId="8" hidden="1">#REF!</definedName>
    <definedName name="BEx1S0XGIPUSZQUCSGWSK10GKW7Y" localSheetId="9" hidden="1">#REF!</definedName>
    <definedName name="BEx1S0XGIPUSZQUCSGWSK10GKW7Y" localSheetId="11" hidden="1">#REF!</definedName>
    <definedName name="BEx1S0XGIPUSZQUCSGWSK10GKW7Y" localSheetId="12" hidden="1">#REF!</definedName>
    <definedName name="BEx1S0XGIPUSZQUCSGWSK10GKW7Y" localSheetId="13" hidden="1">#REF!</definedName>
    <definedName name="BEx1S0XGIPUSZQUCSGWSK10GKW7Y" localSheetId="14" hidden="1">#REF!</definedName>
    <definedName name="BEx1S0XGIPUSZQUCSGWSK10GKW7Y" localSheetId="22" hidden="1">#REF!</definedName>
    <definedName name="BEx1S0XGIPUSZQUCSGWSK10GKW7Y" localSheetId="19" hidden="1">#REF!</definedName>
    <definedName name="BEx1S0XGIPUSZQUCSGWSK10GKW7Y" localSheetId="21" hidden="1">#REF!</definedName>
    <definedName name="BEx1S0XGIPUSZQUCSGWSK10GKW7Y" hidden="1">#REF!</definedName>
    <definedName name="BEx1S5VFNKIXHTTCWSV60UC50EZ8" localSheetId="23" hidden="1">#REF!</definedName>
    <definedName name="BEx1S5VFNKIXHTTCWSV60UC50EZ8" localSheetId="27" hidden="1">#REF!</definedName>
    <definedName name="BEx1S5VFNKIXHTTCWSV60UC50EZ8" localSheetId="16" hidden="1">#REF!</definedName>
    <definedName name="BEx1S5VFNKIXHTTCWSV60UC50EZ8" localSheetId="0" hidden="1">#REF!</definedName>
    <definedName name="BEx1S5VFNKIXHTTCWSV60UC50EZ8" localSheetId="2" hidden="1">#REF!</definedName>
    <definedName name="BEx1S5VFNKIXHTTCWSV60UC50EZ8" localSheetId="4" hidden="1">#REF!</definedName>
    <definedName name="BEx1S5VFNKIXHTTCWSV60UC50EZ8" localSheetId="5" hidden="1">#REF!</definedName>
    <definedName name="BEx1S5VFNKIXHTTCWSV60UC50EZ8" localSheetId="17" hidden="1">#REF!</definedName>
    <definedName name="BEx1S5VFNKIXHTTCWSV60UC50EZ8" localSheetId="7" hidden="1">#REF!</definedName>
    <definedName name="BEx1S5VFNKIXHTTCWSV60UC50EZ8" localSheetId="8" hidden="1">#REF!</definedName>
    <definedName name="BEx1S5VFNKIXHTTCWSV60UC50EZ8" localSheetId="9" hidden="1">#REF!</definedName>
    <definedName name="BEx1S5VFNKIXHTTCWSV60UC50EZ8" localSheetId="11" hidden="1">#REF!</definedName>
    <definedName name="BEx1S5VFNKIXHTTCWSV60UC50EZ8" localSheetId="12" hidden="1">#REF!</definedName>
    <definedName name="BEx1S5VFNKIXHTTCWSV60UC50EZ8" localSheetId="13" hidden="1">#REF!</definedName>
    <definedName name="BEx1S5VFNKIXHTTCWSV60UC50EZ8" localSheetId="14" hidden="1">#REF!</definedName>
    <definedName name="BEx1S5VFNKIXHTTCWSV60UC50EZ8" localSheetId="22" hidden="1">#REF!</definedName>
    <definedName name="BEx1S5VFNKIXHTTCWSV60UC50EZ8" localSheetId="19" hidden="1">#REF!</definedName>
    <definedName name="BEx1S5VFNKIXHTTCWSV60UC50EZ8" localSheetId="21" hidden="1">#REF!</definedName>
    <definedName name="BEx1S5VFNKIXHTTCWSV60UC50EZ8" hidden="1">#REF!</definedName>
    <definedName name="BEx1SK3U02H0RGKEYXW7ZMCEOF3V" localSheetId="23" hidden="1">#REF!</definedName>
    <definedName name="BEx1SK3U02H0RGKEYXW7ZMCEOF3V" localSheetId="27" hidden="1">#REF!</definedName>
    <definedName name="BEx1SK3U02H0RGKEYXW7ZMCEOF3V" localSheetId="16" hidden="1">#REF!</definedName>
    <definedName name="BEx1SK3U02H0RGKEYXW7ZMCEOF3V" localSheetId="0" hidden="1">#REF!</definedName>
    <definedName name="BEx1SK3U02H0RGKEYXW7ZMCEOF3V" localSheetId="2" hidden="1">#REF!</definedName>
    <definedName name="BEx1SK3U02H0RGKEYXW7ZMCEOF3V" localSheetId="4" hidden="1">#REF!</definedName>
    <definedName name="BEx1SK3U02H0RGKEYXW7ZMCEOF3V" localSheetId="5" hidden="1">#REF!</definedName>
    <definedName name="BEx1SK3U02H0RGKEYXW7ZMCEOF3V" localSheetId="17" hidden="1">#REF!</definedName>
    <definedName name="BEx1SK3U02H0RGKEYXW7ZMCEOF3V" localSheetId="7" hidden="1">#REF!</definedName>
    <definedName name="BEx1SK3U02H0RGKEYXW7ZMCEOF3V" localSheetId="8" hidden="1">#REF!</definedName>
    <definedName name="BEx1SK3U02H0RGKEYXW7ZMCEOF3V" localSheetId="9" hidden="1">#REF!</definedName>
    <definedName name="BEx1SK3U02H0RGKEYXW7ZMCEOF3V" localSheetId="11" hidden="1">#REF!</definedName>
    <definedName name="BEx1SK3U02H0RGKEYXW7ZMCEOF3V" localSheetId="12" hidden="1">#REF!</definedName>
    <definedName name="BEx1SK3U02H0RGKEYXW7ZMCEOF3V" localSheetId="13" hidden="1">#REF!</definedName>
    <definedName name="BEx1SK3U02H0RGKEYXW7ZMCEOF3V" localSheetId="14" hidden="1">#REF!</definedName>
    <definedName name="BEx1SK3U02H0RGKEYXW7ZMCEOF3V" localSheetId="22" hidden="1">#REF!</definedName>
    <definedName name="BEx1SK3U02H0RGKEYXW7ZMCEOF3V" localSheetId="19" hidden="1">#REF!</definedName>
    <definedName name="BEx1SK3U02H0RGKEYXW7ZMCEOF3V" localSheetId="21" hidden="1">#REF!</definedName>
    <definedName name="BEx1SK3U02H0RGKEYXW7ZMCEOF3V" hidden="1">#REF!</definedName>
    <definedName name="BEx1SSNEZINBJT29QVS62VS1THT4" localSheetId="23" hidden="1">#REF!</definedName>
    <definedName name="BEx1SSNEZINBJT29QVS62VS1THT4" localSheetId="27" hidden="1">#REF!</definedName>
    <definedName name="BEx1SSNEZINBJT29QVS62VS1THT4" localSheetId="16" hidden="1">#REF!</definedName>
    <definedName name="BEx1SSNEZINBJT29QVS62VS1THT4" localSheetId="0" hidden="1">#REF!</definedName>
    <definedName name="BEx1SSNEZINBJT29QVS62VS1THT4" localSheetId="2" hidden="1">#REF!</definedName>
    <definedName name="BEx1SSNEZINBJT29QVS62VS1THT4" localSheetId="4" hidden="1">#REF!</definedName>
    <definedName name="BEx1SSNEZINBJT29QVS62VS1THT4" localSheetId="5" hidden="1">#REF!</definedName>
    <definedName name="BEx1SSNEZINBJT29QVS62VS1THT4" localSheetId="17" hidden="1">#REF!</definedName>
    <definedName name="BEx1SSNEZINBJT29QVS62VS1THT4" localSheetId="7" hidden="1">#REF!</definedName>
    <definedName name="BEx1SSNEZINBJT29QVS62VS1THT4" localSheetId="8" hidden="1">#REF!</definedName>
    <definedName name="BEx1SSNEZINBJT29QVS62VS1THT4" localSheetId="9" hidden="1">#REF!</definedName>
    <definedName name="BEx1SSNEZINBJT29QVS62VS1THT4" localSheetId="11" hidden="1">#REF!</definedName>
    <definedName name="BEx1SSNEZINBJT29QVS62VS1THT4" localSheetId="12" hidden="1">#REF!</definedName>
    <definedName name="BEx1SSNEZINBJT29QVS62VS1THT4" localSheetId="13" hidden="1">#REF!</definedName>
    <definedName name="BEx1SSNEZINBJT29QVS62VS1THT4" localSheetId="14" hidden="1">#REF!</definedName>
    <definedName name="BEx1SSNEZINBJT29QVS62VS1THT4" localSheetId="22" hidden="1">#REF!</definedName>
    <definedName name="BEx1SSNEZINBJT29QVS62VS1THT4" localSheetId="19" hidden="1">#REF!</definedName>
    <definedName name="BEx1SSNEZINBJT29QVS62VS1THT4" localSheetId="21" hidden="1">#REF!</definedName>
    <definedName name="BEx1SSNEZINBJT29QVS62VS1THT4" hidden="1">#REF!</definedName>
    <definedName name="BEx1SVNCHNANBJIDIQVB8AFK4HAN" localSheetId="23" hidden="1">#REF!</definedName>
    <definedName name="BEx1SVNCHNANBJIDIQVB8AFK4HAN" localSheetId="27" hidden="1">#REF!</definedName>
    <definedName name="BEx1SVNCHNANBJIDIQVB8AFK4HAN" localSheetId="16" hidden="1">#REF!</definedName>
    <definedName name="BEx1SVNCHNANBJIDIQVB8AFK4HAN" localSheetId="0" hidden="1">#REF!</definedName>
    <definedName name="BEx1SVNCHNANBJIDIQVB8AFK4HAN" localSheetId="2" hidden="1">#REF!</definedName>
    <definedName name="BEx1SVNCHNANBJIDIQVB8AFK4HAN" localSheetId="4" hidden="1">#REF!</definedName>
    <definedName name="BEx1SVNCHNANBJIDIQVB8AFK4HAN" localSheetId="5" hidden="1">#REF!</definedName>
    <definedName name="BEx1SVNCHNANBJIDIQVB8AFK4HAN" localSheetId="17" hidden="1">#REF!</definedName>
    <definedName name="BEx1SVNCHNANBJIDIQVB8AFK4HAN" localSheetId="7" hidden="1">#REF!</definedName>
    <definedName name="BEx1SVNCHNANBJIDIQVB8AFK4HAN" localSheetId="8" hidden="1">#REF!</definedName>
    <definedName name="BEx1SVNCHNANBJIDIQVB8AFK4HAN" localSheetId="9" hidden="1">#REF!</definedName>
    <definedName name="BEx1SVNCHNANBJIDIQVB8AFK4HAN" localSheetId="11" hidden="1">#REF!</definedName>
    <definedName name="BEx1SVNCHNANBJIDIQVB8AFK4HAN" localSheetId="12" hidden="1">#REF!</definedName>
    <definedName name="BEx1SVNCHNANBJIDIQVB8AFK4HAN" localSheetId="13" hidden="1">#REF!</definedName>
    <definedName name="BEx1SVNCHNANBJIDIQVB8AFK4HAN" localSheetId="14" hidden="1">#REF!</definedName>
    <definedName name="BEx1SVNCHNANBJIDIQVB8AFK4HAN" localSheetId="22" hidden="1">#REF!</definedName>
    <definedName name="BEx1SVNCHNANBJIDIQVB8AFK4HAN" localSheetId="19" hidden="1">#REF!</definedName>
    <definedName name="BEx1SVNCHNANBJIDIQVB8AFK4HAN" localSheetId="21" hidden="1">#REF!</definedName>
    <definedName name="BEx1SVNCHNANBJIDIQVB8AFK4HAN" hidden="1">#REF!</definedName>
    <definedName name="BEx1SY74DYVEPAQ9TGGGXKJA025O" localSheetId="23" hidden="1">#REF!</definedName>
    <definedName name="BEx1SY74DYVEPAQ9TGGGXKJA025O" localSheetId="27" hidden="1">#REF!</definedName>
    <definedName name="BEx1SY74DYVEPAQ9TGGGXKJA025O" localSheetId="16" hidden="1">#REF!</definedName>
    <definedName name="BEx1SY74DYVEPAQ9TGGGXKJA025O" localSheetId="0" hidden="1">#REF!</definedName>
    <definedName name="BEx1SY74DYVEPAQ9TGGGXKJA025O" localSheetId="2" hidden="1">#REF!</definedName>
    <definedName name="BEx1SY74DYVEPAQ9TGGGXKJA025O" localSheetId="4" hidden="1">#REF!</definedName>
    <definedName name="BEx1SY74DYVEPAQ9TGGGXKJA025O" localSheetId="5" hidden="1">#REF!</definedName>
    <definedName name="BEx1SY74DYVEPAQ9TGGGXKJA025O" localSheetId="17" hidden="1">#REF!</definedName>
    <definedName name="BEx1SY74DYVEPAQ9TGGGXKJA025O" localSheetId="7" hidden="1">#REF!</definedName>
    <definedName name="BEx1SY74DYVEPAQ9TGGGXKJA025O" localSheetId="8" hidden="1">#REF!</definedName>
    <definedName name="BEx1SY74DYVEPAQ9TGGGXKJA025O" localSheetId="9" hidden="1">#REF!</definedName>
    <definedName name="BEx1SY74DYVEPAQ9TGGGXKJA025O" localSheetId="11" hidden="1">#REF!</definedName>
    <definedName name="BEx1SY74DYVEPAQ9TGGGXKJA025O" localSheetId="12" hidden="1">#REF!</definedName>
    <definedName name="BEx1SY74DYVEPAQ9TGGGXKJA025O" localSheetId="13" hidden="1">#REF!</definedName>
    <definedName name="BEx1SY74DYVEPAQ9TGGGXKJA025O" localSheetId="14" hidden="1">#REF!</definedName>
    <definedName name="BEx1SY74DYVEPAQ9TGGGXKJA025O" localSheetId="22" hidden="1">#REF!</definedName>
    <definedName name="BEx1SY74DYVEPAQ9TGGGXKJA025O" localSheetId="19" hidden="1">#REF!</definedName>
    <definedName name="BEx1SY74DYVEPAQ9TGGGXKJA025O" localSheetId="21" hidden="1">#REF!</definedName>
    <definedName name="BEx1SY74DYVEPAQ9TGGGXKJA025O" hidden="1">#REF!</definedName>
    <definedName name="BEx1TJ0WLS9O7KNSGIPWTYHDYI1D" localSheetId="23" hidden="1">#REF!</definedName>
    <definedName name="BEx1TJ0WLS9O7KNSGIPWTYHDYI1D" localSheetId="27" hidden="1">#REF!</definedName>
    <definedName name="BEx1TJ0WLS9O7KNSGIPWTYHDYI1D" localSheetId="16" hidden="1">#REF!</definedName>
    <definedName name="BEx1TJ0WLS9O7KNSGIPWTYHDYI1D" localSheetId="0" hidden="1">#REF!</definedName>
    <definedName name="BEx1TJ0WLS9O7KNSGIPWTYHDYI1D" localSheetId="2" hidden="1">#REF!</definedName>
    <definedName name="BEx1TJ0WLS9O7KNSGIPWTYHDYI1D" localSheetId="4" hidden="1">#REF!</definedName>
    <definedName name="BEx1TJ0WLS9O7KNSGIPWTYHDYI1D" localSheetId="5" hidden="1">#REF!</definedName>
    <definedName name="BEx1TJ0WLS9O7KNSGIPWTYHDYI1D" localSheetId="17" hidden="1">#REF!</definedName>
    <definedName name="BEx1TJ0WLS9O7KNSGIPWTYHDYI1D" localSheetId="7" hidden="1">#REF!</definedName>
    <definedName name="BEx1TJ0WLS9O7KNSGIPWTYHDYI1D" localSheetId="8" hidden="1">#REF!</definedName>
    <definedName name="BEx1TJ0WLS9O7KNSGIPWTYHDYI1D" localSheetId="9" hidden="1">#REF!</definedName>
    <definedName name="BEx1TJ0WLS9O7KNSGIPWTYHDYI1D" localSheetId="11" hidden="1">#REF!</definedName>
    <definedName name="BEx1TJ0WLS9O7KNSGIPWTYHDYI1D" localSheetId="12" hidden="1">#REF!</definedName>
    <definedName name="BEx1TJ0WLS9O7KNSGIPWTYHDYI1D" localSheetId="13" hidden="1">#REF!</definedName>
    <definedName name="BEx1TJ0WLS9O7KNSGIPWTYHDYI1D" localSheetId="14" hidden="1">#REF!</definedName>
    <definedName name="BEx1TJ0WLS9O7KNSGIPWTYHDYI1D" localSheetId="22" hidden="1">#REF!</definedName>
    <definedName name="BEx1TJ0WLS9O7KNSGIPWTYHDYI1D" localSheetId="19" hidden="1">#REF!</definedName>
    <definedName name="BEx1TJ0WLS9O7KNSGIPWTYHDYI1D" localSheetId="21" hidden="1">#REF!</definedName>
    <definedName name="BEx1TJ0WLS9O7KNSGIPWTYHDYI1D" hidden="1">#REF!</definedName>
    <definedName name="BEx1TUPQAYGAI13ZC7FU1FJXFAPM" localSheetId="23" hidden="1">#REF!</definedName>
    <definedName name="BEx1TUPQAYGAI13ZC7FU1FJXFAPM" localSheetId="27" hidden="1">#REF!</definedName>
    <definedName name="BEx1TUPQAYGAI13ZC7FU1FJXFAPM" localSheetId="16" hidden="1">#REF!</definedName>
    <definedName name="BEx1TUPQAYGAI13ZC7FU1FJXFAPM" localSheetId="0" hidden="1">#REF!</definedName>
    <definedName name="BEx1TUPQAYGAI13ZC7FU1FJXFAPM" localSheetId="2" hidden="1">#REF!</definedName>
    <definedName name="BEx1TUPQAYGAI13ZC7FU1FJXFAPM" localSheetId="4" hidden="1">#REF!</definedName>
    <definedName name="BEx1TUPQAYGAI13ZC7FU1FJXFAPM" localSheetId="5" hidden="1">#REF!</definedName>
    <definedName name="BEx1TUPQAYGAI13ZC7FU1FJXFAPM" localSheetId="17" hidden="1">#REF!</definedName>
    <definedName name="BEx1TUPQAYGAI13ZC7FU1FJXFAPM" localSheetId="7" hidden="1">#REF!</definedName>
    <definedName name="BEx1TUPQAYGAI13ZC7FU1FJXFAPM" localSheetId="8" hidden="1">#REF!</definedName>
    <definedName name="BEx1TUPQAYGAI13ZC7FU1FJXFAPM" localSheetId="9" hidden="1">#REF!</definedName>
    <definedName name="BEx1TUPQAYGAI13ZC7FU1FJXFAPM" localSheetId="11" hidden="1">#REF!</definedName>
    <definedName name="BEx1TUPQAYGAI13ZC7FU1FJXFAPM" localSheetId="12" hidden="1">#REF!</definedName>
    <definedName name="BEx1TUPQAYGAI13ZC7FU1FJXFAPM" localSheetId="13" hidden="1">#REF!</definedName>
    <definedName name="BEx1TUPQAYGAI13ZC7FU1FJXFAPM" localSheetId="14" hidden="1">#REF!</definedName>
    <definedName name="BEx1TUPQAYGAI13ZC7FU1FJXFAPM" localSheetId="22" hidden="1">#REF!</definedName>
    <definedName name="BEx1TUPQAYGAI13ZC7FU1FJXFAPM" localSheetId="19" hidden="1">#REF!</definedName>
    <definedName name="BEx1TUPQAYGAI13ZC7FU1FJXFAPM" localSheetId="21" hidden="1">#REF!</definedName>
    <definedName name="BEx1TUPQAYGAI13ZC7FU1FJXFAPM" hidden="1">#REF!</definedName>
    <definedName name="BEx1TY0F9W7EOF31FZXITWEYBSRT" localSheetId="23" hidden="1">#REF!</definedName>
    <definedName name="BEx1TY0F9W7EOF31FZXITWEYBSRT" localSheetId="27" hidden="1">#REF!</definedName>
    <definedName name="BEx1TY0F9W7EOF31FZXITWEYBSRT" localSheetId="16" hidden="1">#REF!</definedName>
    <definedName name="BEx1TY0F9W7EOF31FZXITWEYBSRT" localSheetId="0" hidden="1">#REF!</definedName>
    <definedName name="BEx1TY0F9W7EOF31FZXITWEYBSRT" localSheetId="2" hidden="1">#REF!</definedName>
    <definedName name="BEx1TY0F9W7EOF31FZXITWEYBSRT" localSheetId="4" hidden="1">#REF!</definedName>
    <definedName name="BEx1TY0F9W7EOF31FZXITWEYBSRT" localSheetId="5" hidden="1">#REF!</definedName>
    <definedName name="BEx1TY0F9W7EOF31FZXITWEYBSRT" localSheetId="17" hidden="1">#REF!</definedName>
    <definedName name="BEx1TY0F9W7EOF31FZXITWEYBSRT" localSheetId="7" hidden="1">#REF!</definedName>
    <definedName name="BEx1TY0F9W7EOF31FZXITWEYBSRT" localSheetId="8" hidden="1">#REF!</definedName>
    <definedName name="BEx1TY0F9W7EOF31FZXITWEYBSRT" localSheetId="9" hidden="1">#REF!</definedName>
    <definedName name="BEx1TY0F9W7EOF31FZXITWEYBSRT" localSheetId="11" hidden="1">#REF!</definedName>
    <definedName name="BEx1TY0F9W7EOF31FZXITWEYBSRT" localSheetId="12" hidden="1">#REF!</definedName>
    <definedName name="BEx1TY0F9W7EOF31FZXITWEYBSRT" localSheetId="13" hidden="1">#REF!</definedName>
    <definedName name="BEx1TY0F9W7EOF31FZXITWEYBSRT" localSheetId="14" hidden="1">#REF!</definedName>
    <definedName name="BEx1TY0F9W7EOF31FZXITWEYBSRT" localSheetId="22" hidden="1">#REF!</definedName>
    <definedName name="BEx1TY0F9W7EOF31FZXITWEYBSRT" localSheetId="19" hidden="1">#REF!</definedName>
    <definedName name="BEx1TY0F9W7EOF31FZXITWEYBSRT" localSheetId="21" hidden="1">#REF!</definedName>
    <definedName name="BEx1TY0F9W7EOF31FZXITWEYBSRT" hidden="1">#REF!</definedName>
    <definedName name="BEx1U7WFO8OZKB1EBF4H386JW91L" localSheetId="23" hidden="1">#REF!</definedName>
    <definedName name="BEx1U7WFO8OZKB1EBF4H386JW91L" localSheetId="27" hidden="1">#REF!</definedName>
    <definedName name="BEx1U7WFO8OZKB1EBF4H386JW91L" localSheetId="16" hidden="1">#REF!</definedName>
    <definedName name="BEx1U7WFO8OZKB1EBF4H386JW91L" localSheetId="0" hidden="1">#REF!</definedName>
    <definedName name="BEx1U7WFO8OZKB1EBF4H386JW91L" localSheetId="2" hidden="1">#REF!</definedName>
    <definedName name="BEx1U7WFO8OZKB1EBF4H386JW91L" localSheetId="4" hidden="1">#REF!</definedName>
    <definedName name="BEx1U7WFO8OZKB1EBF4H386JW91L" localSheetId="5" hidden="1">#REF!</definedName>
    <definedName name="BEx1U7WFO8OZKB1EBF4H386JW91L" localSheetId="17" hidden="1">#REF!</definedName>
    <definedName name="BEx1U7WFO8OZKB1EBF4H386JW91L" localSheetId="7" hidden="1">#REF!</definedName>
    <definedName name="BEx1U7WFO8OZKB1EBF4H386JW91L" localSheetId="8" hidden="1">#REF!</definedName>
    <definedName name="BEx1U7WFO8OZKB1EBF4H386JW91L" localSheetId="9" hidden="1">#REF!</definedName>
    <definedName name="BEx1U7WFO8OZKB1EBF4H386JW91L" localSheetId="11" hidden="1">#REF!</definedName>
    <definedName name="BEx1U7WFO8OZKB1EBF4H386JW91L" localSheetId="12" hidden="1">#REF!</definedName>
    <definedName name="BEx1U7WFO8OZKB1EBF4H386JW91L" localSheetId="13" hidden="1">#REF!</definedName>
    <definedName name="BEx1U7WFO8OZKB1EBF4H386JW91L" localSheetId="14" hidden="1">#REF!</definedName>
    <definedName name="BEx1U7WFO8OZKB1EBF4H386JW91L" localSheetId="22" hidden="1">#REF!</definedName>
    <definedName name="BEx1U7WFO8OZKB1EBF4H386JW91L" localSheetId="19" hidden="1">#REF!</definedName>
    <definedName name="BEx1U7WFO8OZKB1EBF4H386JW91L" localSheetId="21" hidden="1">#REF!</definedName>
    <definedName name="BEx1U7WFO8OZKB1EBF4H386JW91L" hidden="1">#REF!</definedName>
    <definedName name="BEx1U87938YR9N6HYI24KVBKLOS3" localSheetId="23" hidden="1">#REF!</definedName>
    <definedName name="BEx1U87938YR9N6HYI24KVBKLOS3" localSheetId="27" hidden="1">#REF!</definedName>
    <definedName name="BEx1U87938YR9N6HYI24KVBKLOS3" localSheetId="16" hidden="1">#REF!</definedName>
    <definedName name="BEx1U87938YR9N6HYI24KVBKLOS3" localSheetId="0" hidden="1">#REF!</definedName>
    <definedName name="BEx1U87938YR9N6HYI24KVBKLOS3" localSheetId="2" hidden="1">#REF!</definedName>
    <definedName name="BEx1U87938YR9N6HYI24KVBKLOS3" localSheetId="4" hidden="1">#REF!</definedName>
    <definedName name="BEx1U87938YR9N6HYI24KVBKLOS3" localSheetId="5" hidden="1">#REF!</definedName>
    <definedName name="BEx1U87938YR9N6HYI24KVBKLOS3" localSheetId="17" hidden="1">#REF!</definedName>
    <definedName name="BEx1U87938YR9N6HYI24KVBKLOS3" localSheetId="7" hidden="1">#REF!</definedName>
    <definedName name="BEx1U87938YR9N6HYI24KVBKLOS3" localSheetId="8" hidden="1">#REF!</definedName>
    <definedName name="BEx1U87938YR9N6HYI24KVBKLOS3" localSheetId="9" hidden="1">#REF!</definedName>
    <definedName name="BEx1U87938YR9N6HYI24KVBKLOS3" localSheetId="11" hidden="1">#REF!</definedName>
    <definedName name="BEx1U87938YR9N6HYI24KVBKLOS3" localSheetId="12" hidden="1">#REF!</definedName>
    <definedName name="BEx1U87938YR9N6HYI24KVBKLOS3" localSheetId="13" hidden="1">#REF!</definedName>
    <definedName name="BEx1U87938YR9N6HYI24KVBKLOS3" localSheetId="14" hidden="1">#REF!</definedName>
    <definedName name="BEx1U87938YR9N6HYI24KVBKLOS3" localSheetId="22" hidden="1">#REF!</definedName>
    <definedName name="BEx1U87938YR9N6HYI24KVBKLOS3" localSheetId="19" hidden="1">#REF!</definedName>
    <definedName name="BEx1U87938YR9N6HYI24KVBKLOS3" localSheetId="21" hidden="1">#REF!</definedName>
    <definedName name="BEx1U87938YR9N6HYI24KVBKLOS3" hidden="1">#REF!</definedName>
    <definedName name="BEx1U9P6VQWSVRICLZR9DYRMN61U" localSheetId="23" hidden="1">#REF!</definedName>
    <definedName name="BEx1U9P6VQWSVRICLZR9DYRMN61U" localSheetId="27" hidden="1">#REF!</definedName>
    <definedName name="BEx1U9P6VQWSVRICLZR9DYRMN61U" localSheetId="16" hidden="1">#REF!</definedName>
    <definedName name="BEx1U9P6VQWSVRICLZR9DYRMN61U" localSheetId="0" hidden="1">#REF!</definedName>
    <definedName name="BEx1U9P6VQWSVRICLZR9DYRMN61U" localSheetId="2" hidden="1">#REF!</definedName>
    <definedName name="BEx1U9P6VQWSVRICLZR9DYRMN61U" localSheetId="4" hidden="1">#REF!</definedName>
    <definedName name="BEx1U9P6VQWSVRICLZR9DYRMN61U" localSheetId="5" hidden="1">#REF!</definedName>
    <definedName name="BEx1U9P6VQWSVRICLZR9DYRMN61U" localSheetId="17" hidden="1">#REF!</definedName>
    <definedName name="BEx1U9P6VQWSVRICLZR9DYRMN61U" localSheetId="7" hidden="1">#REF!</definedName>
    <definedName name="BEx1U9P6VQWSVRICLZR9DYRMN61U" localSheetId="8" hidden="1">#REF!</definedName>
    <definedName name="BEx1U9P6VQWSVRICLZR9DYRMN61U" localSheetId="9" hidden="1">#REF!</definedName>
    <definedName name="BEx1U9P6VQWSVRICLZR9DYRMN61U" localSheetId="11" hidden="1">#REF!</definedName>
    <definedName name="BEx1U9P6VQWSVRICLZR9DYRMN61U" localSheetId="12" hidden="1">#REF!</definedName>
    <definedName name="BEx1U9P6VQWSVRICLZR9DYRMN61U" localSheetId="13" hidden="1">#REF!</definedName>
    <definedName name="BEx1U9P6VQWSVRICLZR9DYRMN61U" localSheetId="14" hidden="1">#REF!</definedName>
    <definedName name="BEx1U9P6VQWSVRICLZR9DYRMN61U" localSheetId="22" hidden="1">#REF!</definedName>
    <definedName name="BEx1U9P6VQWSVRICLZR9DYRMN61U" localSheetId="19" hidden="1">#REF!</definedName>
    <definedName name="BEx1U9P6VQWSVRICLZR9DYRMN61U" localSheetId="21" hidden="1">#REF!</definedName>
    <definedName name="BEx1U9P6VQWSVRICLZR9DYRMN61U" hidden="1">#REF!</definedName>
    <definedName name="BEx1UESH4KDWHYESQU2IE55RS3LI" localSheetId="23" hidden="1">#REF!</definedName>
    <definedName name="BEx1UESH4KDWHYESQU2IE55RS3LI" localSheetId="27" hidden="1">#REF!</definedName>
    <definedName name="BEx1UESH4KDWHYESQU2IE55RS3LI" localSheetId="16" hidden="1">#REF!</definedName>
    <definedName name="BEx1UESH4KDWHYESQU2IE55RS3LI" localSheetId="0" hidden="1">#REF!</definedName>
    <definedName name="BEx1UESH4KDWHYESQU2IE55RS3LI" localSheetId="2" hidden="1">#REF!</definedName>
    <definedName name="BEx1UESH4KDWHYESQU2IE55RS3LI" localSheetId="4" hidden="1">#REF!</definedName>
    <definedName name="BEx1UESH4KDWHYESQU2IE55RS3LI" localSheetId="5" hidden="1">#REF!</definedName>
    <definedName name="BEx1UESH4KDWHYESQU2IE55RS3LI" localSheetId="17" hidden="1">#REF!</definedName>
    <definedName name="BEx1UESH4KDWHYESQU2IE55RS3LI" localSheetId="7" hidden="1">#REF!</definedName>
    <definedName name="BEx1UESH4KDWHYESQU2IE55RS3LI" localSheetId="8" hidden="1">#REF!</definedName>
    <definedName name="BEx1UESH4KDWHYESQU2IE55RS3LI" localSheetId="9" hidden="1">#REF!</definedName>
    <definedName name="BEx1UESH4KDWHYESQU2IE55RS3LI" localSheetId="11" hidden="1">#REF!</definedName>
    <definedName name="BEx1UESH4KDWHYESQU2IE55RS3LI" localSheetId="12" hidden="1">#REF!</definedName>
    <definedName name="BEx1UESH4KDWHYESQU2IE55RS3LI" localSheetId="13" hidden="1">#REF!</definedName>
    <definedName name="BEx1UESH4KDWHYESQU2IE55RS3LI" localSheetId="14" hidden="1">#REF!</definedName>
    <definedName name="BEx1UESH4KDWHYESQU2IE55RS3LI" localSheetId="22" hidden="1">#REF!</definedName>
    <definedName name="BEx1UESH4KDWHYESQU2IE55RS3LI" localSheetId="19" hidden="1">#REF!</definedName>
    <definedName name="BEx1UESH4KDWHYESQU2IE55RS3LI" localSheetId="21" hidden="1">#REF!</definedName>
    <definedName name="BEx1UESH4KDWHYESQU2IE55RS3LI" hidden="1">#REF!</definedName>
    <definedName name="BEx1UI8N9KTCPSOJ7RDW0T8UEBNP" localSheetId="23" hidden="1">#REF!</definedName>
    <definedName name="BEx1UI8N9KTCPSOJ7RDW0T8UEBNP" localSheetId="27" hidden="1">#REF!</definedName>
    <definedName name="BEx1UI8N9KTCPSOJ7RDW0T8UEBNP" localSheetId="16" hidden="1">#REF!</definedName>
    <definedName name="BEx1UI8N9KTCPSOJ7RDW0T8UEBNP" localSheetId="0" hidden="1">#REF!</definedName>
    <definedName name="BEx1UI8N9KTCPSOJ7RDW0T8UEBNP" localSheetId="2" hidden="1">#REF!</definedName>
    <definedName name="BEx1UI8N9KTCPSOJ7RDW0T8UEBNP" localSheetId="4" hidden="1">#REF!</definedName>
    <definedName name="BEx1UI8N9KTCPSOJ7RDW0T8UEBNP" localSheetId="5" hidden="1">#REF!</definedName>
    <definedName name="BEx1UI8N9KTCPSOJ7RDW0T8UEBNP" localSheetId="17" hidden="1">#REF!</definedName>
    <definedName name="BEx1UI8N9KTCPSOJ7RDW0T8UEBNP" localSheetId="7" hidden="1">#REF!</definedName>
    <definedName name="BEx1UI8N9KTCPSOJ7RDW0T8UEBNP" localSheetId="8" hidden="1">#REF!</definedName>
    <definedName name="BEx1UI8N9KTCPSOJ7RDW0T8UEBNP" localSheetId="9" hidden="1">#REF!</definedName>
    <definedName name="BEx1UI8N9KTCPSOJ7RDW0T8UEBNP" localSheetId="11" hidden="1">#REF!</definedName>
    <definedName name="BEx1UI8N9KTCPSOJ7RDW0T8UEBNP" localSheetId="12" hidden="1">#REF!</definedName>
    <definedName name="BEx1UI8N9KTCPSOJ7RDW0T8UEBNP" localSheetId="13" hidden="1">#REF!</definedName>
    <definedName name="BEx1UI8N9KTCPSOJ7RDW0T8UEBNP" localSheetId="14" hidden="1">#REF!</definedName>
    <definedName name="BEx1UI8N9KTCPSOJ7RDW0T8UEBNP" localSheetId="22" hidden="1">#REF!</definedName>
    <definedName name="BEx1UI8N9KTCPSOJ7RDW0T8UEBNP" localSheetId="19" hidden="1">#REF!</definedName>
    <definedName name="BEx1UI8N9KTCPSOJ7RDW0T8UEBNP" localSheetId="21" hidden="1">#REF!</definedName>
    <definedName name="BEx1UI8N9KTCPSOJ7RDW0T8UEBNP" hidden="1">#REF!</definedName>
    <definedName name="BEx1UML0HHJFHA5TBOYQ24I3RV1W" localSheetId="23" hidden="1">#REF!</definedName>
    <definedName name="BEx1UML0HHJFHA5TBOYQ24I3RV1W" localSheetId="27" hidden="1">#REF!</definedName>
    <definedName name="BEx1UML0HHJFHA5TBOYQ24I3RV1W" localSheetId="16" hidden="1">#REF!</definedName>
    <definedName name="BEx1UML0HHJFHA5TBOYQ24I3RV1W" localSheetId="0" hidden="1">#REF!</definedName>
    <definedName name="BEx1UML0HHJFHA5TBOYQ24I3RV1W" localSheetId="2" hidden="1">#REF!</definedName>
    <definedName name="BEx1UML0HHJFHA5TBOYQ24I3RV1W" localSheetId="4" hidden="1">#REF!</definedName>
    <definedName name="BEx1UML0HHJFHA5TBOYQ24I3RV1W" localSheetId="5" hidden="1">#REF!</definedName>
    <definedName name="BEx1UML0HHJFHA5TBOYQ24I3RV1W" localSheetId="17" hidden="1">#REF!</definedName>
    <definedName name="BEx1UML0HHJFHA5TBOYQ24I3RV1W" localSheetId="7" hidden="1">#REF!</definedName>
    <definedName name="BEx1UML0HHJFHA5TBOYQ24I3RV1W" localSheetId="8" hidden="1">#REF!</definedName>
    <definedName name="BEx1UML0HHJFHA5TBOYQ24I3RV1W" localSheetId="9" hidden="1">#REF!</definedName>
    <definedName name="BEx1UML0HHJFHA5TBOYQ24I3RV1W" localSheetId="11" hidden="1">#REF!</definedName>
    <definedName name="BEx1UML0HHJFHA5TBOYQ24I3RV1W" localSheetId="12" hidden="1">#REF!</definedName>
    <definedName name="BEx1UML0HHJFHA5TBOYQ24I3RV1W" localSheetId="13" hidden="1">#REF!</definedName>
    <definedName name="BEx1UML0HHJFHA5TBOYQ24I3RV1W" localSheetId="14" hidden="1">#REF!</definedName>
    <definedName name="BEx1UML0HHJFHA5TBOYQ24I3RV1W" localSheetId="22" hidden="1">#REF!</definedName>
    <definedName name="BEx1UML0HHJFHA5TBOYQ24I3RV1W" localSheetId="19" hidden="1">#REF!</definedName>
    <definedName name="BEx1UML0HHJFHA5TBOYQ24I3RV1W" localSheetId="21" hidden="1">#REF!</definedName>
    <definedName name="BEx1UML0HHJFHA5TBOYQ24I3RV1W" hidden="1">#REF!</definedName>
    <definedName name="BEx1UO8ENOJNYCNX5Z95TBIJ3MKP" localSheetId="23" hidden="1">#REF!</definedName>
    <definedName name="BEx1UO8ENOJNYCNX5Z95TBIJ3MKP" localSheetId="27" hidden="1">#REF!</definedName>
    <definedName name="BEx1UO8ENOJNYCNX5Z95TBIJ3MKP" localSheetId="16" hidden="1">#REF!</definedName>
    <definedName name="BEx1UO8ENOJNYCNX5Z95TBIJ3MKP" localSheetId="0" hidden="1">#REF!</definedName>
    <definedName name="BEx1UO8ENOJNYCNX5Z95TBIJ3MKP" localSheetId="2" hidden="1">#REF!</definedName>
    <definedName name="BEx1UO8ENOJNYCNX5Z95TBIJ3MKP" localSheetId="4" hidden="1">#REF!</definedName>
    <definedName name="BEx1UO8ENOJNYCNX5Z95TBIJ3MKP" localSheetId="5" hidden="1">#REF!</definedName>
    <definedName name="BEx1UO8ENOJNYCNX5Z95TBIJ3MKP" localSheetId="17" hidden="1">#REF!</definedName>
    <definedName name="BEx1UO8ENOJNYCNX5Z95TBIJ3MKP" localSheetId="7" hidden="1">#REF!</definedName>
    <definedName name="BEx1UO8ENOJNYCNX5Z95TBIJ3MKP" localSheetId="8" hidden="1">#REF!</definedName>
    <definedName name="BEx1UO8ENOJNYCNX5Z95TBIJ3MKP" localSheetId="9" hidden="1">#REF!</definedName>
    <definedName name="BEx1UO8ENOJNYCNX5Z95TBIJ3MKP" localSheetId="11" hidden="1">#REF!</definedName>
    <definedName name="BEx1UO8ENOJNYCNX5Z95TBIJ3MKP" localSheetId="12" hidden="1">#REF!</definedName>
    <definedName name="BEx1UO8ENOJNYCNX5Z95TBIJ3MKP" localSheetId="13" hidden="1">#REF!</definedName>
    <definedName name="BEx1UO8ENOJNYCNX5Z95TBIJ3MKP" localSheetId="14" hidden="1">#REF!</definedName>
    <definedName name="BEx1UO8ENOJNYCNX5Z95TBIJ3MKP" localSheetId="22" hidden="1">#REF!</definedName>
    <definedName name="BEx1UO8ENOJNYCNX5Z95TBIJ3MKP" localSheetId="19" hidden="1">#REF!</definedName>
    <definedName name="BEx1UO8ENOJNYCNX5Z95TBIJ3MKP" localSheetId="21" hidden="1">#REF!</definedName>
    <definedName name="BEx1UO8ENOJNYCNX5Z95TBIJ3MKP" hidden="1">#REF!</definedName>
    <definedName name="BEx1UUDIQPZ23XQ79GUL0RAWRSCK" localSheetId="23" hidden="1">#REF!</definedName>
    <definedName name="BEx1UUDIQPZ23XQ79GUL0RAWRSCK" localSheetId="27" hidden="1">#REF!</definedName>
    <definedName name="BEx1UUDIQPZ23XQ79GUL0RAWRSCK" localSheetId="16" hidden="1">#REF!</definedName>
    <definedName name="BEx1UUDIQPZ23XQ79GUL0RAWRSCK" localSheetId="0" hidden="1">#REF!</definedName>
    <definedName name="BEx1UUDIQPZ23XQ79GUL0RAWRSCK" localSheetId="2" hidden="1">#REF!</definedName>
    <definedName name="BEx1UUDIQPZ23XQ79GUL0RAWRSCK" localSheetId="4" hidden="1">#REF!</definedName>
    <definedName name="BEx1UUDIQPZ23XQ79GUL0RAWRSCK" localSheetId="5" hidden="1">#REF!</definedName>
    <definedName name="BEx1UUDIQPZ23XQ79GUL0RAWRSCK" localSheetId="17" hidden="1">#REF!</definedName>
    <definedName name="BEx1UUDIQPZ23XQ79GUL0RAWRSCK" localSheetId="7" hidden="1">#REF!</definedName>
    <definedName name="BEx1UUDIQPZ23XQ79GUL0RAWRSCK" localSheetId="8" hidden="1">#REF!</definedName>
    <definedName name="BEx1UUDIQPZ23XQ79GUL0RAWRSCK" localSheetId="9" hidden="1">#REF!</definedName>
    <definedName name="BEx1UUDIQPZ23XQ79GUL0RAWRSCK" localSheetId="11" hidden="1">#REF!</definedName>
    <definedName name="BEx1UUDIQPZ23XQ79GUL0RAWRSCK" localSheetId="12" hidden="1">#REF!</definedName>
    <definedName name="BEx1UUDIQPZ23XQ79GUL0RAWRSCK" localSheetId="13" hidden="1">#REF!</definedName>
    <definedName name="BEx1UUDIQPZ23XQ79GUL0RAWRSCK" localSheetId="14" hidden="1">#REF!</definedName>
    <definedName name="BEx1UUDIQPZ23XQ79GUL0RAWRSCK" localSheetId="22" hidden="1">#REF!</definedName>
    <definedName name="BEx1UUDIQPZ23XQ79GUL0RAWRSCK" localSheetId="19" hidden="1">#REF!</definedName>
    <definedName name="BEx1UUDIQPZ23XQ79GUL0RAWRSCK" localSheetId="21" hidden="1">#REF!</definedName>
    <definedName name="BEx1UUDIQPZ23XQ79GUL0RAWRSCK" hidden="1">#REF!</definedName>
    <definedName name="BEx1V67SEV778NVW68J8W5SND1J7" localSheetId="23" hidden="1">#REF!</definedName>
    <definedName name="BEx1V67SEV778NVW68J8W5SND1J7" localSheetId="27" hidden="1">#REF!</definedName>
    <definedName name="BEx1V67SEV778NVW68J8W5SND1J7" localSheetId="16" hidden="1">#REF!</definedName>
    <definedName name="BEx1V67SEV778NVW68J8W5SND1J7" localSheetId="0" hidden="1">#REF!</definedName>
    <definedName name="BEx1V67SEV778NVW68J8W5SND1J7" localSheetId="2" hidden="1">#REF!</definedName>
    <definedName name="BEx1V67SEV778NVW68J8W5SND1J7" localSheetId="4" hidden="1">#REF!</definedName>
    <definedName name="BEx1V67SEV778NVW68J8W5SND1J7" localSheetId="5" hidden="1">#REF!</definedName>
    <definedName name="BEx1V67SEV778NVW68J8W5SND1J7" localSheetId="17" hidden="1">#REF!</definedName>
    <definedName name="BEx1V67SEV778NVW68J8W5SND1J7" localSheetId="7" hidden="1">#REF!</definedName>
    <definedName name="BEx1V67SEV778NVW68J8W5SND1J7" localSheetId="8" hidden="1">#REF!</definedName>
    <definedName name="BEx1V67SEV778NVW68J8W5SND1J7" localSheetId="9" hidden="1">#REF!</definedName>
    <definedName name="BEx1V67SEV778NVW68J8W5SND1J7" localSheetId="11" hidden="1">#REF!</definedName>
    <definedName name="BEx1V67SEV778NVW68J8W5SND1J7" localSheetId="12" hidden="1">#REF!</definedName>
    <definedName name="BEx1V67SEV778NVW68J8W5SND1J7" localSheetId="13" hidden="1">#REF!</definedName>
    <definedName name="BEx1V67SEV778NVW68J8W5SND1J7" localSheetId="14" hidden="1">#REF!</definedName>
    <definedName name="BEx1V67SEV778NVW68J8W5SND1J7" localSheetId="22" hidden="1">#REF!</definedName>
    <definedName name="BEx1V67SEV778NVW68J8W5SND1J7" localSheetId="19" hidden="1">#REF!</definedName>
    <definedName name="BEx1V67SEV778NVW68J8W5SND1J7" localSheetId="21" hidden="1">#REF!</definedName>
    <definedName name="BEx1V67SEV778NVW68J8W5SND1J7" hidden="1">#REF!</definedName>
    <definedName name="BEx1VIY9SQLRESD11CC4PHYT0XSG" localSheetId="23" hidden="1">#REF!</definedName>
    <definedName name="BEx1VIY9SQLRESD11CC4PHYT0XSG" localSheetId="27" hidden="1">#REF!</definedName>
    <definedName name="BEx1VIY9SQLRESD11CC4PHYT0XSG" localSheetId="16" hidden="1">#REF!</definedName>
    <definedName name="BEx1VIY9SQLRESD11CC4PHYT0XSG" localSheetId="0" hidden="1">#REF!</definedName>
    <definedName name="BEx1VIY9SQLRESD11CC4PHYT0XSG" localSheetId="2" hidden="1">#REF!</definedName>
    <definedName name="BEx1VIY9SQLRESD11CC4PHYT0XSG" localSheetId="4" hidden="1">#REF!</definedName>
    <definedName name="BEx1VIY9SQLRESD11CC4PHYT0XSG" localSheetId="5" hidden="1">#REF!</definedName>
    <definedName name="BEx1VIY9SQLRESD11CC4PHYT0XSG" localSheetId="17" hidden="1">#REF!</definedName>
    <definedName name="BEx1VIY9SQLRESD11CC4PHYT0XSG" localSheetId="7" hidden="1">#REF!</definedName>
    <definedName name="BEx1VIY9SQLRESD11CC4PHYT0XSG" localSheetId="8" hidden="1">#REF!</definedName>
    <definedName name="BEx1VIY9SQLRESD11CC4PHYT0XSG" localSheetId="9" hidden="1">#REF!</definedName>
    <definedName name="BEx1VIY9SQLRESD11CC4PHYT0XSG" localSheetId="11" hidden="1">#REF!</definedName>
    <definedName name="BEx1VIY9SQLRESD11CC4PHYT0XSG" localSheetId="12" hidden="1">#REF!</definedName>
    <definedName name="BEx1VIY9SQLRESD11CC4PHYT0XSG" localSheetId="13" hidden="1">#REF!</definedName>
    <definedName name="BEx1VIY9SQLRESD11CC4PHYT0XSG" localSheetId="14" hidden="1">#REF!</definedName>
    <definedName name="BEx1VIY9SQLRESD11CC4PHYT0XSG" localSheetId="22" hidden="1">#REF!</definedName>
    <definedName name="BEx1VIY9SQLRESD11CC4PHYT0XSG" localSheetId="19" hidden="1">#REF!</definedName>
    <definedName name="BEx1VIY9SQLRESD11CC4PHYT0XSG" localSheetId="21" hidden="1">#REF!</definedName>
    <definedName name="BEx1VIY9SQLRESD11CC4PHYT0XSG" hidden="1">#REF!</definedName>
    <definedName name="BEx1W3170EJU6QEJR4F8E2ULUU2U" localSheetId="23" hidden="1">#REF!</definedName>
    <definedName name="BEx1W3170EJU6QEJR4F8E2ULUU2U" localSheetId="27" hidden="1">#REF!</definedName>
    <definedName name="BEx1W3170EJU6QEJR4F8E2ULUU2U" localSheetId="16" hidden="1">#REF!</definedName>
    <definedName name="BEx1W3170EJU6QEJR4F8E2ULUU2U" localSheetId="0" hidden="1">#REF!</definedName>
    <definedName name="BEx1W3170EJU6QEJR4F8E2ULUU2U" localSheetId="2" hidden="1">#REF!</definedName>
    <definedName name="BEx1W3170EJU6QEJR4F8E2ULUU2U" localSheetId="4" hidden="1">#REF!</definedName>
    <definedName name="BEx1W3170EJU6QEJR4F8E2ULUU2U" localSheetId="5" hidden="1">#REF!</definedName>
    <definedName name="BEx1W3170EJU6QEJR4F8E2ULUU2U" localSheetId="17" hidden="1">#REF!</definedName>
    <definedName name="BEx1W3170EJU6QEJR4F8E2ULUU2U" localSheetId="7" hidden="1">#REF!</definedName>
    <definedName name="BEx1W3170EJU6QEJR4F8E2ULUU2U" localSheetId="8" hidden="1">#REF!</definedName>
    <definedName name="BEx1W3170EJU6QEJR4F8E2ULUU2U" localSheetId="9" hidden="1">#REF!</definedName>
    <definedName name="BEx1W3170EJU6QEJR4F8E2ULUU2U" localSheetId="11" hidden="1">#REF!</definedName>
    <definedName name="BEx1W3170EJU6QEJR4F8E2ULUU2U" localSheetId="12" hidden="1">#REF!</definedName>
    <definedName name="BEx1W3170EJU6QEJR4F8E2ULUU2U" localSheetId="13" hidden="1">#REF!</definedName>
    <definedName name="BEx1W3170EJU6QEJR4F8E2ULUU2U" localSheetId="14" hidden="1">#REF!</definedName>
    <definedName name="BEx1W3170EJU6QEJR4F8E2ULUU2U" localSheetId="22" hidden="1">#REF!</definedName>
    <definedName name="BEx1W3170EJU6QEJR4F8E2ULUU2U" localSheetId="19" hidden="1">#REF!</definedName>
    <definedName name="BEx1W3170EJU6QEJR4F8E2ULUU2U" localSheetId="21" hidden="1">#REF!</definedName>
    <definedName name="BEx1W3170EJU6QEJR4F8E2ULUU2U" hidden="1">#REF!</definedName>
    <definedName name="BEx1WC67EH10SC38QWX3WEA5KH3A" localSheetId="23" hidden="1">#REF!</definedName>
    <definedName name="BEx1WC67EH10SC38QWX3WEA5KH3A" localSheetId="27" hidden="1">#REF!</definedName>
    <definedName name="BEx1WC67EH10SC38QWX3WEA5KH3A" localSheetId="16" hidden="1">#REF!</definedName>
    <definedName name="BEx1WC67EH10SC38QWX3WEA5KH3A" localSheetId="0" hidden="1">#REF!</definedName>
    <definedName name="BEx1WC67EH10SC38QWX3WEA5KH3A" localSheetId="2" hidden="1">#REF!</definedName>
    <definedName name="BEx1WC67EH10SC38QWX3WEA5KH3A" localSheetId="4" hidden="1">#REF!</definedName>
    <definedName name="BEx1WC67EH10SC38QWX3WEA5KH3A" localSheetId="5" hidden="1">#REF!</definedName>
    <definedName name="BEx1WC67EH10SC38QWX3WEA5KH3A" localSheetId="17" hidden="1">#REF!</definedName>
    <definedName name="BEx1WC67EH10SC38QWX3WEA5KH3A" localSheetId="7" hidden="1">#REF!</definedName>
    <definedName name="BEx1WC67EH10SC38QWX3WEA5KH3A" localSheetId="8" hidden="1">#REF!</definedName>
    <definedName name="BEx1WC67EH10SC38QWX3WEA5KH3A" localSheetId="9" hidden="1">#REF!</definedName>
    <definedName name="BEx1WC67EH10SC38QWX3WEA5KH3A" localSheetId="11" hidden="1">#REF!</definedName>
    <definedName name="BEx1WC67EH10SC38QWX3WEA5KH3A" localSheetId="12" hidden="1">#REF!</definedName>
    <definedName name="BEx1WC67EH10SC38QWX3WEA5KH3A" localSheetId="13" hidden="1">#REF!</definedName>
    <definedName name="BEx1WC67EH10SC38QWX3WEA5KH3A" localSheetId="14" hidden="1">#REF!</definedName>
    <definedName name="BEx1WC67EH10SC38QWX3WEA5KH3A" localSheetId="22" hidden="1">#REF!</definedName>
    <definedName name="BEx1WC67EH10SC38QWX3WEA5KH3A" localSheetId="19" hidden="1">#REF!</definedName>
    <definedName name="BEx1WC67EH10SC38QWX3WEA5KH3A" localSheetId="21" hidden="1">#REF!</definedName>
    <definedName name="BEx1WC67EH10SC38QWX3WEA5KH3A" hidden="1">#REF!</definedName>
    <definedName name="BEx1WDTMC6W73PJPTY0JYLKOA883" localSheetId="23" hidden="1">#REF!</definedName>
    <definedName name="BEx1WDTMC6W73PJPTY0JYLKOA883" localSheetId="27" hidden="1">#REF!</definedName>
    <definedName name="BEx1WDTMC6W73PJPTY0JYLKOA883" localSheetId="16" hidden="1">#REF!</definedName>
    <definedName name="BEx1WDTMC6W73PJPTY0JYLKOA883" localSheetId="0" hidden="1">#REF!</definedName>
    <definedName name="BEx1WDTMC6W73PJPTY0JYLKOA883" localSheetId="2" hidden="1">#REF!</definedName>
    <definedName name="BEx1WDTMC6W73PJPTY0JYLKOA883" localSheetId="4" hidden="1">#REF!</definedName>
    <definedName name="BEx1WDTMC6W73PJPTY0JYLKOA883" localSheetId="5" hidden="1">#REF!</definedName>
    <definedName name="BEx1WDTMC6W73PJPTY0JYLKOA883" localSheetId="17" hidden="1">#REF!</definedName>
    <definedName name="BEx1WDTMC6W73PJPTY0JYLKOA883" localSheetId="7" hidden="1">#REF!</definedName>
    <definedName name="BEx1WDTMC6W73PJPTY0JYLKOA883" localSheetId="8" hidden="1">#REF!</definedName>
    <definedName name="BEx1WDTMC6W73PJPTY0JYLKOA883" localSheetId="9" hidden="1">#REF!</definedName>
    <definedName name="BEx1WDTMC6W73PJPTY0JYLKOA883" localSheetId="11" hidden="1">#REF!</definedName>
    <definedName name="BEx1WDTMC6W73PJPTY0JYLKOA883" localSheetId="12" hidden="1">#REF!</definedName>
    <definedName name="BEx1WDTMC6W73PJPTY0JYLKOA883" localSheetId="13" hidden="1">#REF!</definedName>
    <definedName name="BEx1WDTMC6W73PJPTY0JYLKOA883" localSheetId="14" hidden="1">#REF!</definedName>
    <definedName name="BEx1WDTMC6W73PJPTY0JYLKOA883" localSheetId="22" hidden="1">#REF!</definedName>
    <definedName name="BEx1WDTMC6W73PJPTY0JYLKOA883" localSheetId="19" hidden="1">#REF!</definedName>
    <definedName name="BEx1WDTMC6W73PJPTY0JYLKOA883" localSheetId="21" hidden="1">#REF!</definedName>
    <definedName name="BEx1WDTMC6W73PJPTY0JYLKOA883" hidden="1">#REF!</definedName>
    <definedName name="BEx1WGYTKZZIPM1577W5FEYKFH3V" localSheetId="23" hidden="1">#REF!</definedName>
    <definedName name="BEx1WGYTKZZIPM1577W5FEYKFH3V" localSheetId="27" hidden="1">#REF!</definedName>
    <definedName name="BEx1WGYTKZZIPM1577W5FEYKFH3V" localSheetId="16" hidden="1">#REF!</definedName>
    <definedName name="BEx1WGYTKZZIPM1577W5FEYKFH3V" localSheetId="0" hidden="1">#REF!</definedName>
    <definedName name="BEx1WGYTKZZIPM1577W5FEYKFH3V" localSheetId="2" hidden="1">#REF!</definedName>
    <definedName name="BEx1WGYTKZZIPM1577W5FEYKFH3V" localSheetId="4" hidden="1">#REF!</definedName>
    <definedName name="BEx1WGYTKZZIPM1577W5FEYKFH3V" localSheetId="5" hidden="1">#REF!</definedName>
    <definedName name="BEx1WGYTKZZIPM1577W5FEYKFH3V" localSheetId="17" hidden="1">#REF!</definedName>
    <definedName name="BEx1WGYTKZZIPM1577W5FEYKFH3V" localSheetId="7" hidden="1">#REF!</definedName>
    <definedName name="BEx1WGYTKZZIPM1577W5FEYKFH3V" localSheetId="8" hidden="1">#REF!</definedName>
    <definedName name="BEx1WGYTKZZIPM1577W5FEYKFH3V" localSheetId="9" hidden="1">#REF!</definedName>
    <definedName name="BEx1WGYTKZZIPM1577W5FEYKFH3V" localSheetId="11" hidden="1">#REF!</definedName>
    <definedName name="BEx1WGYTKZZIPM1577W5FEYKFH3V" localSheetId="12" hidden="1">#REF!</definedName>
    <definedName name="BEx1WGYTKZZIPM1577W5FEYKFH3V" localSheetId="13" hidden="1">#REF!</definedName>
    <definedName name="BEx1WGYTKZZIPM1577W5FEYKFH3V" localSheetId="14" hidden="1">#REF!</definedName>
    <definedName name="BEx1WGYTKZZIPM1577W5FEYKFH3V" localSheetId="22" hidden="1">#REF!</definedName>
    <definedName name="BEx1WGYTKZZIPM1577W5FEYKFH3V" localSheetId="19" hidden="1">#REF!</definedName>
    <definedName name="BEx1WGYTKZZIPM1577W5FEYKFH3V" localSheetId="21" hidden="1">#REF!</definedName>
    <definedName name="BEx1WGYTKZZIPM1577W5FEYKFH3V" hidden="1">#REF!</definedName>
    <definedName name="BEx1WHPURIV3D3PTJJ359H1OP7ZV" localSheetId="23" hidden="1">#REF!</definedName>
    <definedName name="BEx1WHPURIV3D3PTJJ359H1OP7ZV" localSheetId="27" hidden="1">#REF!</definedName>
    <definedName name="BEx1WHPURIV3D3PTJJ359H1OP7ZV" localSheetId="16" hidden="1">#REF!</definedName>
    <definedName name="BEx1WHPURIV3D3PTJJ359H1OP7ZV" localSheetId="0" hidden="1">#REF!</definedName>
    <definedName name="BEx1WHPURIV3D3PTJJ359H1OP7ZV" localSheetId="2" hidden="1">#REF!</definedName>
    <definedName name="BEx1WHPURIV3D3PTJJ359H1OP7ZV" localSheetId="4" hidden="1">#REF!</definedName>
    <definedName name="BEx1WHPURIV3D3PTJJ359H1OP7ZV" localSheetId="5" hidden="1">#REF!</definedName>
    <definedName name="BEx1WHPURIV3D3PTJJ359H1OP7ZV" localSheetId="17" hidden="1">#REF!</definedName>
    <definedName name="BEx1WHPURIV3D3PTJJ359H1OP7ZV" localSheetId="7" hidden="1">#REF!</definedName>
    <definedName name="BEx1WHPURIV3D3PTJJ359H1OP7ZV" localSheetId="8" hidden="1">#REF!</definedName>
    <definedName name="BEx1WHPURIV3D3PTJJ359H1OP7ZV" localSheetId="9" hidden="1">#REF!</definedName>
    <definedName name="BEx1WHPURIV3D3PTJJ359H1OP7ZV" localSheetId="11" hidden="1">#REF!</definedName>
    <definedName name="BEx1WHPURIV3D3PTJJ359H1OP7ZV" localSheetId="12" hidden="1">#REF!</definedName>
    <definedName name="BEx1WHPURIV3D3PTJJ359H1OP7ZV" localSheetId="13" hidden="1">#REF!</definedName>
    <definedName name="BEx1WHPURIV3D3PTJJ359H1OP7ZV" localSheetId="14" hidden="1">#REF!</definedName>
    <definedName name="BEx1WHPURIV3D3PTJJ359H1OP7ZV" localSheetId="22" hidden="1">#REF!</definedName>
    <definedName name="BEx1WHPURIV3D3PTJJ359H1OP7ZV" localSheetId="19" hidden="1">#REF!</definedName>
    <definedName name="BEx1WHPURIV3D3PTJJ359H1OP7ZV" localSheetId="21" hidden="1">#REF!</definedName>
    <definedName name="BEx1WHPURIV3D3PTJJ359H1OP7ZV" hidden="1">#REF!</definedName>
    <definedName name="BEx1WLBBR45RLDQX9FCLJWUUQX5R" localSheetId="23" hidden="1">#REF!</definedName>
    <definedName name="BEx1WLBBR45RLDQX9FCLJWUUQX5R" localSheetId="27" hidden="1">#REF!</definedName>
    <definedName name="BEx1WLBBR45RLDQX9FCLJWUUQX5R" localSheetId="16" hidden="1">#REF!</definedName>
    <definedName name="BEx1WLBBR45RLDQX9FCLJWUUQX5R" localSheetId="0" hidden="1">#REF!</definedName>
    <definedName name="BEx1WLBBR45RLDQX9FCLJWUUQX5R" localSheetId="2" hidden="1">#REF!</definedName>
    <definedName name="BEx1WLBBR45RLDQX9FCLJWUUQX5R" localSheetId="4" hidden="1">#REF!</definedName>
    <definedName name="BEx1WLBBR45RLDQX9FCLJWUUQX5R" localSheetId="5" hidden="1">#REF!</definedName>
    <definedName name="BEx1WLBBR45RLDQX9FCLJWUUQX5R" localSheetId="17" hidden="1">#REF!</definedName>
    <definedName name="BEx1WLBBR45RLDQX9FCLJWUUQX5R" localSheetId="7" hidden="1">#REF!</definedName>
    <definedName name="BEx1WLBBR45RLDQX9FCLJWUUQX5R" localSheetId="8" hidden="1">#REF!</definedName>
    <definedName name="BEx1WLBBR45RLDQX9FCLJWUUQX5R" localSheetId="9" hidden="1">#REF!</definedName>
    <definedName name="BEx1WLBBR45RLDQX9FCLJWUUQX5R" localSheetId="11" hidden="1">#REF!</definedName>
    <definedName name="BEx1WLBBR45RLDQX9FCLJWUUQX5R" localSheetId="12" hidden="1">#REF!</definedName>
    <definedName name="BEx1WLBBR45RLDQX9FCLJWUUQX5R" localSheetId="13" hidden="1">#REF!</definedName>
    <definedName name="BEx1WLBBR45RLDQX9FCLJWUUQX5R" localSheetId="14" hidden="1">#REF!</definedName>
    <definedName name="BEx1WLBBR45RLDQX9FCLJWUUQX5R" localSheetId="22" hidden="1">#REF!</definedName>
    <definedName name="BEx1WLBBR45RLDQX9FCLJWUUQX5R" localSheetId="19" hidden="1">#REF!</definedName>
    <definedName name="BEx1WLBBR45RLDQX9FCLJWUUQX5R" localSheetId="21" hidden="1">#REF!</definedName>
    <definedName name="BEx1WLBBR45RLDQX9FCLJWUUQX5R" hidden="1">#REF!</definedName>
    <definedName name="BEx1WLWY2CR1WRD694JJSWSDFAIR" localSheetId="23" hidden="1">#REF!</definedName>
    <definedName name="BEx1WLWY2CR1WRD694JJSWSDFAIR" localSheetId="27" hidden="1">#REF!</definedName>
    <definedName name="BEx1WLWY2CR1WRD694JJSWSDFAIR" localSheetId="16" hidden="1">#REF!</definedName>
    <definedName name="BEx1WLWY2CR1WRD694JJSWSDFAIR" localSheetId="0" hidden="1">#REF!</definedName>
    <definedName name="BEx1WLWY2CR1WRD694JJSWSDFAIR" localSheetId="2" hidden="1">#REF!</definedName>
    <definedName name="BEx1WLWY2CR1WRD694JJSWSDFAIR" localSheetId="4" hidden="1">#REF!</definedName>
    <definedName name="BEx1WLWY2CR1WRD694JJSWSDFAIR" localSheetId="5" hidden="1">#REF!</definedName>
    <definedName name="BEx1WLWY2CR1WRD694JJSWSDFAIR" localSheetId="17" hidden="1">#REF!</definedName>
    <definedName name="BEx1WLWY2CR1WRD694JJSWSDFAIR" localSheetId="7" hidden="1">#REF!</definedName>
    <definedName name="BEx1WLWY2CR1WRD694JJSWSDFAIR" localSheetId="8" hidden="1">#REF!</definedName>
    <definedName name="BEx1WLWY2CR1WRD694JJSWSDFAIR" localSheetId="9" hidden="1">#REF!</definedName>
    <definedName name="BEx1WLWY2CR1WRD694JJSWSDFAIR" localSheetId="11" hidden="1">#REF!</definedName>
    <definedName name="BEx1WLWY2CR1WRD694JJSWSDFAIR" localSheetId="12" hidden="1">#REF!</definedName>
    <definedName name="BEx1WLWY2CR1WRD694JJSWSDFAIR" localSheetId="13" hidden="1">#REF!</definedName>
    <definedName name="BEx1WLWY2CR1WRD694JJSWSDFAIR" localSheetId="14" hidden="1">#REF!</definedName>
    <definedName name="BEx1WLWY2CR1WRD694JJSWSDFAIR" localSheetId="22" hidden="1">#REF!</definedName>
    <definedName name="BEx1WLWY2CR1WRD694JJSWSDFAIR" localSheetId="19" hidden="1">#REF!</definedName>
    <definedName name="BEx1WLWY2CR1WRD694JJSWSDFAIR" localSheetId="21" hidden="1">#REF!</definedName>
    <definedName name="BEx1WLWY2CR1WRD694JJSWSDFAIR" hidden="1">#REF!</definedName>
    <definedName name="BEx1WMD1LWPWRIK6GGAJRJAHJM8I" localSheetId="23" hidden="1">#REF!</definedName>
    <definedName name="BEx1WMD1LWPWRIK6GGAJRJAHJM8I" localSheetId="27" hidden="1">#REF!</definedName>
    <definedName name="BEx1WMD1LWPWRIK6GGAJRJAHJM8I" localSheetId="16" hidden="1">#REF!</definedName>
    <definedName name="BEx1WMD1LWPWRIK6GGAJRJAHJM8I" localSheetId="0" hidden="1">#REF!</definedName>
    <definedName name="BEx1WMD1LWPWRIK6GGAJRJAHJM8I" localSheetId="2" hidden="1">#REF!</definedName>
    <definedName name="BEx1WMD1LWPWRIK6GGAJRJAHJM8I" localSheetId="4" hidden="1">#REF!</definedName>
    <definedName name="BEx1WMD1LWPWRIK6GGAJRJAHJM8I" localSheetId="5" hidden="1">#REF!</definedName>
    <definedName name="BEx1WMD1LWPWRIK6GGAJRJAHJM8I" localSheetId="17" hidden="1">#REF!</definedName>
    <definedName name="BEx1WMD1LWPWRIK6GGAJRJAHJM8I" localSheetId="7" hidden="1">#REF!</definedName>
    <definedName name="BEx1WMD1LWPWRIK6GGAJRJAHJM8I" localSheetId="8" hidden="1">#REF!</definedName>
    <definedName name="BEx1WMD1LWPWRIK6GGAJRJAHJM8I" localSheetId="9" hidden="1">#REF!</definedName>
    <definedName name="BEx1WMD1LWPWRIK6GGAJRJAHJM8I" localSheetId="11" hidden="1">#REF!</definedName>
    <definedName name="BEx1WMD1LWPWRIK6GGAJRJAHJM8I" localSheetId="12" hidden="1">#REF!</definedName>
    <definedName name="BEx1WMD1LWPWRIK6GGAJRJAHJM8I" localSheetId="13" hidden="1">#REF!</definedName>
    <definedName name="BEx1WMD1LWPWRIK6GGAJRJAHJM8I" localSheetId="14" hidden="1">#REF!</definedName>
    <definedName name="BEx1WMD1LWPWRIK6GGAJRJAHJM8I" localSheetId="22" hidden="1">#REF!</definedName>
    <definedName name="BEx1WMD1LWPWRIK6GGAJRJAHJM8I" localSheetId="19" hidden="1">#REF!</definedName>
    <definedName name="BEx1WMD1LWPWRIK6GGAJRJAHJM8I" localSheetId="21" hidden="1">#REF!</definedName>
    <definedName name="BEx1WMD1LWPWRIK6GGAJRJAHJM8I" hidden="1">#REF!</definedName>
    <definedName name="BEx1WR0D41MR174LBF3P9E3K0J51" localSheetId="23" hidden="1">#REF!</definedName>
    <definedName name="BEx1WR0D41MR174LBF3P9E3K0J51" localSheetId="27" hidden="1">#REF!</definedName>
    <definedName name="BEx1WR0D41MR174LBF3P9E3K0J51" localSheetId="16" hidden="1">#REF!</definedName>
    <definedName name="BEx1WR0D41MR174LBF3P9E3K0J51" localSheetId="0" hidden="1">#REF!</definedName>
    <definedName name="BEx1WR0D41MR174LBF3P9E3K0J51" localSheetId="2" hidden="1">#REF!</definedName>
    <definedName name="BEx1WR0D41MR174LBF3P9E3K0J51" localSheetId="4" hidden="1">#REF!</definedName>
    <definedName name="BEx1WR0D41MR174LBF3P9E3K0J51" localSheetId="5" hidden="1">#REF!</definedName>
    <definedName name="BEx1WR0D41MR174LBF3P9E3K0J51" localSheetId="17" hidden="1">#REF!</definedName>
    <definedName name="BEx1WR0D41MR174LBF3P9E3K0J51" localSheetId="7" hidden="1">#REF!</definedName>
    <definedName name="BEx1WR0D41MR174LBF3P9E3K0J51" localSheetId="8" hidden="1">#REF!</definedName>
    <definedName name="BEx1WR0D41MR174LBF3P9E3K0J51" localSheetId="9" hidden="1">#REF!</definedName>
    <definedName name="BEx1WR0D41MR174LBF3P9E3K0J51" localSheetId="11" hidden="1">#REF!</definedName>
    <definedName name="BEx1WR0D41MR174LBF3P9E3K0J51" localSheetId="12" hidden="1">#REF!</definedName>
    <definedName name="BEx1WR0D41MR174LBF3P9E3K0J51" localSheetId="13" hidden="1">#REF!</definedName>
    <definedName name="BEx1WR0D41MR174LBF3P9E3K0J51" localSheetId="14" hidden="1">#REF!</definedName>
    <definedName name="BEx1WR0D41MR174LBF3P9E3K0J51" localSheetId="22" hidden="1">#REF!</definedName>
    <definedName name="BEx1WR0D41MR174LBF3P9E3K0J51" localSheetId="19" hidden="1">#REF!</definedName>
    <definedName name="BEx1WR0D41MR174LBF3P9E3K0J51" localSheetId="21" hidden="1">#REF!</definedName>
    <definedName name="BEx1WR0D41MR174LBF3P9E3K0J51" hidden="1">#REF!</definedName>
    <definedName name="BEx1WT3VU2F7OSUQZHBIV4KTTFJ4" localSheetId="23" hidden="1">#REF!</definedName>
    <definedName name="BEx1WT3VU2F7OSUQZHBIV4KTTFJ4" localSheetId="27" hidden="1">#REF!</definedName>
    <definedName name="BEx1WT3VU2F7OSUQZHBIV4KTTFJ4" localSheetId="16" hidden="1">#REF!</definedName>
    <definedName name="BEx1WT3VU2F7OSUQZHBIV4KTTFJ4" localSheetId="0" hidden="1">#REF!</definedName>
    <definedName name="BEx1WT3VU2F7OSUQZHBIV4KTTFJ4" localSheetId="2" hidden="1">#REF!</definedName>
    <definedName name="BEx1WT3VU2F7OSUQZHBIV4KTTFJ4" localSheetId="4" hidden="1">#REF!</definedName>
    <definedName name="BEx1WT3VU2F7OSUQZHBIV4KTTFJ4" localSheetId="5" hidden="1">#REF!</definedName>
    <definedName name="BEx1WT3VU2F7OSUQZHBIV4KTTFJ4" localSheetId="17" hidden="1">#REF!</definedName>
    <definedName name="BEx1WT3VU2F7OSUQZHBIV4KTTFJ4" localSheetId="7" hidden="1">#REF!</definedName>
    <definedName name="BEx1WT3VU2F7OSUQZHBIV4KTTFJ4" localSheetId="8" hidden="1">#REF!</definedName>
    <definedName name="BEx1WT3VU2F7OSUQZHBIV4KTTFJ4" localSheetId="9" hidden="1">#REF!</definedName>
    <definedName name="BEx1WT3VU2F7OSUQZHBIV4KTTFJ4" localSheetId="11" hidden="1">#REF!</definedName>
    <definedName name="BEx1WT3VU2F7OSUQZHBIV4KTTFJ4" localSheetId="12" hidden="1">#REF!</definedName>
    <definedName name="BEx1WT3VU2F7OSUQZHBIV4KTTFJ4" localSheetId="13" hidden="1">#REF!</definedName>
    <definedName name="BEx1WT3VU2F7OSUQZHBIV4KTTFJ4" localSheetId="14" hidden="1">#REF!</definedName>
    <definedName name="BEx1WT3VU2F7OSUQZHBIV4KTTFJ4" localSheetId="22" hidden="1">#REF!</definedName>
    <definedName name="BEx1WT3VU2F7OSUQZHBIV4KTTFJ4" localSheetId="19" hidden="1">#REF!</definedName>
    <definedName name="BEx1WT3VU2F7OSUQZHBIV4KTTFJ4" localSheetId="21" hidden="1">#REF!</definedName>
    <definedName name="BEx1WT3VU2F7OSUQZHBIV4KTTFJ4" hidden="1">#REF!</definedName>
    <definedName name="BEx1WUB1FAS5PHU33TJ60SUHR618" localSheetId="23" hidden="1">#REF!</definedName>
    <definedName name="BEx1WUB1FAS5PHU33TJ60SUHR618" localSheetId="27" hidden="1">#REF!</definedName>
    <definedName name="BEx1WUB1FAS5PHU33TJ60SUHR618" localSheetId="16" hidden="1">#REF!</definedName>
    <definedName name="BEx1WUB1FAS5PHU33TJ60SUHR618" localSheetId="0" hidden="1">#REF!</definedName>
    <definedName name="BEx1WUB1FAS5PHU33TJ60SUHR618" localSheetId="2" hidden="1">#REF!</definedName>
    <definedName name="BEx1WUB1FAS5PHU33TJ60SUHR618" localSheetId="4" hidden="1">#REF!</definedName>
    <definedName name="BEx1WUB1FAS5PHU33TJ60SUHR618" localSheetId="5" hidden="1">#REF!</definedName>
    <definedName name="BEx1WUB1FAS5PHU33TJ60SUHR618" localSheetId="17" hidden="1">#REF!</definedName>
    <definedName name="BEx1WUB1FAS5PHU33TJ60SUHR618" localSheetId="7" hidden="1">#REF!</definedName>
    <definedName name="BEx1WUB1FAS5PHU33TJ60SUHR618" localSheetId="8" hidden="1">#REF!</definedName>
    <definedName name="BEx1WUB1FAS5PHU33TJ60SUHR618" localSheetId="9" hidden="1">#REF!</definedName>
    <definedName name="BEx1WUB1FAS5PHU33TJ60SUHR618" localSheetId="11" hidden="1">#REF!</definedName>
    <definedName name="BEx1WUB1FAS5PHU33TJ60SUHR618" localSheetId="12" hidden="1">#REF!</definedName>
    <definedName name="BEx1WUB1FAS5PHU33TJ60SUHR618" localSheetId="13" hidden="1">#REF!</definedName>
    <definedName name="BEx1WUB1FAS5PHU33TJ60SUHR618" localSheetId="14" hidden="1">#REF!</definedName>
    <definedName name="BEx1WUB1FAS5PHU33TJ60SUHR618" localSheetId="22" hidden="1">#REF!</definedName>
    <definedName name="BEx1WUB1FAS5PHU33TJ60SUHR618" localSheetId="19" hidden="1">#REF!</definedName>
    <definedName name="BEx1WUB1FAS5PHU33TJ60SUHR618" localSheetId="21" hidden="1">#REF!</definedName>
    <definedName name="BEx1WUB1FAS5PHU33TJ60SUHR618" hidden="1">#REF!</definedName>
    <definedName name="BEx1WX04G0INSPPG9NTNR3DYR6PZ" localSheetId="23" hidden="1">#REF!</definedName>
    <definedName name="BEx1WX04G0INSPPG9NTNR3DYR6PZ" localSheetId="27" hidden="1">#REF!</definedName>
    <definedName name="BEx1WX04G0INSPPG9NTNR3DYR6PZ" localSheetId="16" hidden="1">#REF!</definedName>
    <definedName name="BEx1WX04G0INSPPG9NTNR3DYR6PZ" localSheetId="0" hidden="1">#REF!</definedName>
    <definedName name="BEx1WX04G0INSPPG9NTNR3DYR6PZ" localSheetId="2" hidden="1">#REF!</definedName>
    <definedName name="BEx1WX04G0INSPPG9NTNR3DYR6PZ" localSheetId="4" hidden="1">#REF!</definedName>
    <definedName name="BEx1WX04G0INSPPG9NTNR3DYR6PZ" localSheetId="5" hidden="1">#REF!</definedName>
    <definedName name="BEx1WX04G0INSPPG9NTNR3DYR6PZ" localSheetId="17" hidden="1">#REF!</definedName>
    <definedName name="BEx1WX04G0INSPPG9NTNR3DYR6PZ" localSheetId="7" hidden="1">#REF!</definedName>
    <definedName name="BEx1WX04G0INSPPG9NTNR3DYR6PZ" localSheetId="8" hidden="1">#REF!</definedName>
    <definedName name="BEx1WX04G0INSPPG9NTNR3DYR6PZ" localSheetId="9" hidden="1">#REF!</definedName>
    <definedName name="BEx1WX04G0INSPPG9NTNR3DYR6PZ" localSheetId="11" hidden="1">#REF!</definedName>
    <definedName name="BEx1WX04G0INSPPG9NTNR3DYR6PZ" localSheetId="12" hidden="1">#REF!</definedName>
    <definedName name="BEx1WX04G0INSPPG9NTNR3DYR6PZ" localSheetId="13" hidden="1">#REF!</definedName>
    <definedName name="BEx1WX04G0INSPPG9NTNR3DYR6PZ" localSheetId="14" hidden="1">#REF!</definedName>
    <definedName name="BEx1WX04G0INSPPG9NTNR3DYR6PZ" localSheetId="22" hidden="1">#REF!</definedName>
    <definedName name="BEx1WX04G0INSPPG9NTNR3DYR6PZ" localSheetId="19" hidden="1">#REF!</definedName>
    <definedName name="BEx1WX04G0INSPPG9NTNR3DYR6PZ" localSheetId="21" hidden="1">#REF!</definedName>
    <definedName name="BEx1WX04G0INSPPG9NTNR3DYR6PZ" hidden="1">#REF!</definedName>
    <definedName name="BEx1X3LHU9DPG01VWX2IF65TRATF" localSheetId="23" hidden="1">#REF!</definedName>
    <definedName name="BEx1X3LHU9DPG01VWX2IF65TRATF" localSheetId="27" hidden="1">#REF!</definedName>
    <definedName name="BEx1X3LHU9DPG01VWX2IF65TRATF" localSheetId="16" hidden="1">#REF!</definedName>
    <definedName name="BEx1X3LHU9DPG01VWX2IF65TRATF" localSheetId="0" hidden="1">#REF!</definedName>
    <definedName name="BEx1X3LHU9DPG01VWX2IF65TRATF" localSheetId="2" hidden="1">#REF!</definedName>
    <definedName name="BEx1X3LHU9DPG01VWX2IF65TRATF" localSheetId="4" hidden="1">#REF!</definedName>
    <definedName name="BEx1X3LHU9DPG01VWX2IF65TRATF" localSheetId="5" hidden="1">#REF!</definedName>
    <definedName name="BEx1X3LHU9DPG01VWX2IF65TRATF" localSheetId="17" hidden="1">#REF!</definedName>
    <definedName name="BEx1X3LHU9DPG01VWX2IF65TRATF" localSheetId="7" hidden="1">#REF!</definedName>
    <definedName name="BEx1X3LHU9DPG01VWX2IF65TRATF" localSheetId="8" hidden="1">#REF!</definedName>
    <definedName name="BEx1X3LHU9DPG01VWX2IF65TRATF" localSheetId="9" hidden="1">#REF!</definedName>
    <definedName name="BEx1X3LHU9DPG01VWX2IF65TRATF" localSheetId="11" hidden="1">#REF!</definedName>
    <definedName name="BEx1X3LHU9DPG01VWX2IF65TRATF" localSheetId="12" hidden="1">#REF!</definedName>
    <definedName name="BEx1X3LHU9DPG01VWX2IF65TRATF" localSheetId="13" hidden="1">#REF!</definedName>
    <definedName name="BEx1X3LHU9DPG01VWX2IF65TRATF" localSheetId="14" hidden="1">#REF!</definedName>
    <definedName name="BEx1X3LHU9DPG01VWX2IF65TRATF" localSheetId="22" hidden="1">#REF!</definedName>
    <definedName name="BEx1X3LHU9DPG01VWX2IF65TRATF" localSheetId="19" hidden="1">#REF!</definedName>
    <definedName name="BEx1X3LHU9DPG01VWX2IF65TRATF" localSheetId="21" hidden="1">#REF!</definedName>
    <definedName name="BEx1X3LHU9DPG01VWX2IF65TRATF" hidden="1">#REF!</definedName>
    <definedName name="BEx1XFL3ISYW3FU1DQ3US0DYA8NQ" localSheetId="23" hidden="1">#REF!</definedName>
    <definedName name="BEx1XFL3ISYW3FU1DQ3US0DYA8NQ" localSheetId="27" hidden="1">#REF!</definedName>
    <definedName name="BEx1XFL3ISYW3FU1DQ3US0DYA8NQ" localSheetId="16" hidden="1">#REF!</definedName>
    <definedName name="BEx1XFL3ISYW3FU1DQ3US0DYA8NQ" localSheetId="0" hidden="1">#REF!</definedName>
    <definedName name="BEx1XFL3ISYW3FU1DQ3US0DYA8NQ" localSheetId="2" hidden="1">#REF!</definedName>
    <definedName name="BEx1XFL3ISYW3FU1DQ3US0DYA8NQ" localSheetId="4" hidden="1">#REF!</definedName>
    <definedName name="BEx1XFL3ISYW3FU1DQ3US0DYA8NQ" localSheetId="5" hidden="1">#REF!</definedName>
    <definedName name="BEx1XFL3ISYW3FU1DQ3US0DYA8NQ" localSheetId="17" hidden="1">#REF!</definedName>
    <definedName name="BEx1XFL3ISYW3FU1DQ3US0DYA8NQ" localSheetId="7" hidden="1">#REF!</definedName>
    <definedName name="BEx1XFL3ISYW3FU1DQ3US0DYA8NQ" localSheetId="8" hidden="1">#REF!</definedName>
    <definedName name="BEx1XFL3ISYW3FU1DQ3US0DYA8NQ" localSheetId="9" hidden="1">#REF!</definedName>
    <definedName name="BEx1XFL3ISYW3FU1DQ3US0DYA8NQ" localSheetId="11" hidden="1">#REF!</definedName>
    <definedName name="BEx1XFL3ISYW3FU1DQ3US0DYA8NQ" localSheetId="12" hidden="1">#REF!</definedName>
    <definedName name="BEx1XFL3ISYW3FU1DQ3US0DYA8NQ" localSheetId="13" hidden="1">#REF!</definedName>
    <definedName name="BEx1XFL3ISYW3FU1DQ3US0DYA8NQ" localSheetId="14" hidden="1">#REF!</definedName>
    <definedName name="BEx1XFL3ISYW3FU1DQ3US0DYA8NQ" localSheetId="22" hidden="1">#REF!</definedName>
    <definedName name="BEx1XFL3ISYW3FU1DQ3US0DYA8NQ" localSheetId="19" hidden="1">#REF!</definedName>
    <definedName name="BEx1XFL3ISYW3FU1DQ3US0DYA8NQ" localSheetId="21" hidden="1">#REF!</definedName>
    <definedName name="BEx1XFL3ISYW3FU1DQ3US0DYA8NQ" hidden="1">#REF!</definedName>
    <definedName name="BEx1XK8AAMO0AH0Z1OUKW30CA7EQ" localSheetId="23" hidden="1">#REF!</definedName>
    <definedName name="BEx1XK8AAMO0AH0Z1OUKW30CA7EQ" localSheetId="27" hidden="1">#REF!</definedName>
    <definedName name="BEx1XK8AAMO0AH0Z1OUKW30CA7EQ" localSheetId="16" hidden="1">#REF!</definedName>
    <definedName name="BEx1XK8AAMO0AH0Z1OUKW30CA7EQ" localSheetId="0" hidden="1">#REF!</definedName>
    <definedName name="BEx1XK8AAMO0AH0Z1OUKW30CA7EQ" localSheetId="2" hidden="1">#REF!</definedName>
    <definedName name="BEx1XK8AAMO0AH0Z1OUKW30CA7EQ" localSheetId="4" hidden="1">#REF!</definedName>
    <definedName name="BEx1XK8AAMO0AH0Z1OUKW30CA7EQ" localSheetId="5" hidden="1">#REF!</definedName>
    <definedName name="BEx1XK8AAMO0AH0Z1OUKW30CA7EQ" localSheetId="17" hidden="1">#REF!</definedName>
    <definedName name="BEx1XK8AAMO0AH0Z1OUKW30CA7EQ" localSheetId="7" hidden="1">#REF!</definedName>
    <definedName name="BEx1XK8AAMO0AH0Z1OUKW30CA7EQ" localSheetId="8" hidden="1">#REF!</definedName>
    <definedName name="BEx1XK8AAMO0AH0Z1OUKW30CA7EQ" localSheetId="9" hidden="1">#REF!</definedName>
    <definedName name="BEx1XK8AAMO0AH0Z1OUKW30CA7EQ" localSheetId="11" hidden="1">#REF!</definedName>
    <definedName name="BEx1XK8AAMO0AH0Z1OUKW30CA7EQ" localSheetId="12" hidden="1">#REF!</definedName>
    <definedName name="BEx1XK8AAMO0AH0Z1OUKW30CA7EQ" localSheetId="13" hidden="1">#REF!</definedName>
    <definedName name="BEx1XK8AAMO0AH0Z1OUKW30CA7EQ" localSheetId="14" hidden="1">#REF!</definedName>
    <definedName name="BEx1XK8AAMO0AH0Z1OUKW30CA7EQ" localSheetId="22" hidden="1">#REF!</definedName>
    <definedName name="BEx1XK8AAMO0AH0Z1OUKW30CA7EQ" localSheetId="19" hidden="1">#REF!</definedName>
    <definedName name="BEx1XK8AAMO0AH0Z1OUKW30CA7EQ" localSheetId="21" hidden="1">#REF!</definedName>
    <definedName name="BEx1XK8AAMO0AH0Z1OUKW30CA7EQ" hidden="1">#REF!</definedName>
    <definedName name="BEx1XL4MZ7C80495GHQRWOBS16PQ" localSheetId="23" hidden="1">#REF!</definedName>
    <definedName name="BEx1XL4MZ7C80495GHQRWOBS16PQ" localSheetId="27" hidden="1">#REF!</definedName>
    <definedName name="BEx1XL4MZ7C80495GHQRWOBS16PQ" localSheetId="16" hidden="1">#REF!</definedName>
    <definedName name="BEx1XL4MZ7C80495GHQRWOBS16PQ" localSheetId="0" hidden="1">#REF!</definedName>
    <definedName name="BEx1XL4MZ7C80495GHQRWOBS16PQ" localSheetId="2" hidden="1">#REF!</definedName>
    <definedName name="BEx1XL4MZ7C80495GHQRWOBS16PQ" localSheetId="4" hidden="1">#REF!</definedName>
    <definedName name="BEx1XL4MZ7C80495GHQRWOBS16PQ" localSheetId="5" hidden="1">#REF!</definedName>
    <definedName name="BEx1XL4MZ7C80495GHQRWOBS16PQ" localSheetId="17" hidden="1">#REF!</definedName>
    <definedName name="BEx1XL4MZ7C80495GHQRWOBS16PQ" localSheetId="7" hidden="1">#REF!</definedName>
    <definedName name="BEx1XL4MZ7C80495GHQRWOBS16PQ" localSheetId="8" hidden="1">#REF!</definedName>
    <definedName name="BEx1XL4MZ7C80495GHQRWOBS16PQ" localSheetId="9" hidden="1">#REF!</definedName>
    <definedName name="BEx1XL4MZ7C80495GHQRWOBS16PQ" localSheetId="11" hidden="1">#REF!</definedName>
    <definedName name="BEx1XL4MZ7C80495GHQRWOBS16PQ" localSheetId="12" hidden="1">#REF!</definedName>
    <definedName name="BEx1XL4MZ7C80495GHQRWOBS16PQ" localSheetId="13" hidden="1">#REF!</definedName>
    <definedName name="BEx1XL4MZ7C80495GHQRWOBS16PQ" localSheetId="14" hidden="1">#REF!</definedName>
    <definedName name="BEx1XL4MZ7C80495GHQRWOBS16PQ" localSheetId="22" hidden="1">#REF!</definedName>
    <definedName name="BEx1XL4MZ7C80495GHQRWOBS16PQ" localSheetId="19" hidden="1">#REF!</definedName>
    <definedName name="BEx1XL4MZ7C80495GHQRWOBS16PQ" localSheetId="21" hidden="1">#REF!</definedName>
    <definedName name="BEx1XL4MZ7C80495GHQRWOBS16PQ" hidden="1">#REF!</definedName>
    <definedName name="BEx1Y2IGS2K95E1M51PEF9KJZ0KB" localSheetId="23" hidden="1">#REF!</definedName>
    <definedName name="BEx1Y2IGS2K95E1M51PEF9KJZ0KB" localSheetId="27" hidden="1">#REF!</definedName>
    <definedName name="BEx1Y2IGS2K95E1M51PEF9KJZ0KB" localSheetId="16" hidden="1">#REF!</definedName>
    <definedName name="BEx1Y2IGS2K95E1M51PEF9KJZ0KB" localSheetId="0" hidden="1">#REF!</definedName>
    <definedName name="BEx1Y2IGS2K95E1M51PEF9KJZ0KB" localSheetId="2" hidden="1">#REF!</definedName>
    <definedName name="BEx1Y2IGS2K95E1M51PEF9KJZ0KB" localSheetId="4" hidden="1">#REF!</definedName>
    <definedName name="BEx1Y2IGS2K95E1M51PEF9KJZ0KB" localSheetId="5" hidden="1">#REF!</definedName>
    <definedName name="BEx1Y2IGS2K95E1M51PEF9KJZ0KB" localSheetId="17" hidden="1">#REF!</definedName>
    <definedName name="BEx1Y2IGS2K95E1M51PEF9KJZ0KB" localSheetId="7" hidden="1">#REF!</definedName>
    <definedName name="BEx1Y2IGS2K95E1M51PEF9KJZ0KB" localSheetId="8" hidden="1">#REF!</definedName>
    <definedName name="BEx1Y2IGS2K95E1M51PEF9KJZ0KB" localSheetId="9" hidden="1">#REF!</definedName>
    <definedName name="BEx1Y2IGS2K95E1M51PEF9KJZ0KB" localSheetId="11" hidden="1">#REF!</definedName>
    <definedName name="BEx1Y2IGS2K95E1M51PEF9KJZ0KB" localSheetId="12" hidden="1">#REF!</definedName>
    <definedName name="BEx1Y2IGS2K95E1M51PEF9KJZ0KB" localSheetId="13" hidden="1">#REF!</definedName>
    <definedName name="BEx1Y2IGS2K95E1M51PEF9KJZ0KB" localSheetId="14" hidden="1">#REF!</definedName>
    <definedName name="BEx1Y2IGS2K95E1M51PEF9KJZ0KB" localSheetId="22" hidden="1">#REF!</definedName>
    <definedName name="BEx1Y2IGS2K95E1M51PEF9KJZ0KB" localSheetId="19" hidden="1">#REF!</definedName>
    <definedName name="BEx1Y2IGS2K95E1M51PEF9KJZ0KB" localSheetId="21" hidden="1">#REF!</definedName>
    <definedName name="BEx1Y2IGS2K95E1M51PEF9KJZ0KB" hidden="1">#REF!</definedName>
    <definedName name="BEx1Y3PKK83X2FN9SAALFHOWKMRQ" localSheetId="23" hidden="1">#REF!</definedName>
    <definedName name="BEx1Y3PKK83X2FN9SAALFHOWKMRQ" localSheetId="27" hidden="1">#REF!</definedName>
    <definedName name="BEx1Y3PKK83X2FN9SAALFHOWKMRQ" localSheetId="16" hidden="1">#REF!</definedName>
    <definedName name="BEx1Y3PKK83X2FN9SAALFHOWKMRQ" localSheetId="0" hidden="1">#REF!</definedName>
    <definedName name="BEx1Y3PKK83X2FN9SAALFHOWKMRQ" localSheetId="2" hidden="1">#REF!</definedName>
    <definedName name="BEx1Y3PKK83X2FN9SAALFHOWKMRQ" localSheetId="4" hidden="1">#REF!</definedName>
    <definedName name="BEx1Y3PKK83X2FN9SAALFHOWKMRQ" localSheetId="5" hidden="1">#REF!</definedName>
    <definedName name="BEx1Y3PKK83X2FN9SAALFHOWKMRQ" localSheetId="17" hidden="1">#REF!</definedName>
    <definedName name="BEx1Y3PKK83X2FN9SAALFHOWKMRQ" localSheetId="7" hidden="1">#REF!</definedName>
    <definedName name="BEx1Y3PKK83X2FN9SAALFHOWKMRQ" localSheetId="8" hidden="1">#REF!</definedName>
    <definedName name="BEx1Y3PKK83X2FN9SAALFHOWKMRQ" localSheetId="9" hidden="1">#REF!</definedName>
    <definedName name="BEx1Y3PKK83X2FN9SAALFHOWKMRQ" localSheetId="11" hidden="1">#REF!</definedName>
    <definedName name="BEx1Y3PKK83X2FN9SAALFHOWKMRQ" localSheetId="12" hidden="1">#REF!</definedName>
    <definedName name="BEx1Y3PKK83X2FN9SAALFHOWKMRQ" localSheetId="13" hidden="1">#REF!</definedName>
    <definedName name="BEx1Y3PKK83X2FN9SAALFHOWKMRQ" localSheetId="14" hidden="1">#REF!</definedName>
    <definedName name="BEx1Y3PKK83X2FN9SAALFHOWKMRQ" localSheetId="22" hidden="1">#REF!</definedName>
    <definedName name="BEx1Y3PKK83X2FN9SAALFHOWKMRQ" localSheetId="19" hidden="1">#REF!</definedName>
    <definedName name="BEx1Y3PKK83X2FN9SAALFHOWKMRQ" localSheetId="21" hidden="1">#REF!</definedName>
    <definedName name="BEx1Y3PKK83X2FN9SAALFHOWKMRQ" hidden="1">#REF!</definedName>
    <definedName name="BEx1YL3DJ7Y4AZ01ERCOGW0FJ26T" localSheetId="23" hidden="1">#REF!</definedName>
    <definedName name="BEx1YL3DJ7Y4AZ01ERCOGW0FJ26T" localSheetId="27" hidden="1">#REF!</definedName>
    <definedName name="BEx1YL3DJ7Y4AZ01ERCOGW0FJ26T" localSheetId="16" hidden="1">#REF!</definedName>
    <definedName name="BEx1YL3DJ7Y4AZ01ERCOGW0FJ26T" localSheetId="0" hidden="1">#REF!</definedName>
    <definedName name="BEx1YL3DJ7Y4AZ01ERCOGW0FJ26T" localSheetId="2" hidden="1">#REF!</definedName>
    <definedName name="BEx1YL3DJ7Y4AZ01ERCOGW0FJ26T" localSheetId="4" hidden="1">#REF!</definedName>
    <definedName name="BEx1YL3DJ7Y4AZ01ERCOGW0FJ26T" localSheetId="5" hidden="1">#REF!</definedName>
    <definedName name="BEx1YL3DJ7Y4AZ01ERCOGW0FJ26T" localSheetId="17" hidden="1">#REF!</definedName>
    <definedName name="BEx1YL3DJ7Y4AZ01ERCOGW0FJ26T" localSheetId="7" hidden="1">#REF!</definedName>
    <definedName name="BEx1YL3DJ7Y4AZ01ERCOGW0FJ26T" localSheetId="8" hidden="1">#REF!</definedName>
    <definedName name="BEx1YL3DJ7Y4AZ01ERCOGW0FJ26T" localSheetId="9" hidden="1">#REF!</definedName>
    <definedName name="BEx1YL3DJ7Y4AZ01ERCOGW0FJ26T" localSheetId="11" hidden="1">#REF!</definedName>
    <definedName name="BEx1YL3DJ7Y4AZ01ERCOGW0FJ26T" localSheetId="12" hidden="1">#REF!</definedName>
    <definedName name="BEx1YL3DJ7Y4AZ01ERCOGW0FJ26T" localSheetId="13" hidden="1">#REF!</definedName>
    <definedName name="BEx1YL3DJ7Y4AZ01ERCOGW0FJ26T" localSheetId="14" hidden="1">#REF!</definedName>
    <definedName name="BEx1YL3DJ7Y4AZ01ERCOGW0FJ26T" localSheetId="22" hidden="1">#REF!</definedName>
    <definedName name="BEx1YL3DJ7Y4AZ01ERCOGW0FJ26T" localSheetId="19" hidden="1">#REF!</definedName>
    <definedName name="BEx1YL3DJ7Y4AZ01ERCOGW0FJ26T" localSheetId="21" hidden="1">#REF!</definedName>
    <definedName name="BEx1YL3DJ7Y4AZ01ERCOGW0FJ26T" hidden="1">#REF!</definedName>
    <definedName name="BEx1Z2RYHSVD1H37817SN93VMURZ" localSheetId="23" hidden="1">#REF!</definedName>
    <definedName name="BEx1Z2RYHSVD1H37817SN93VMURZ" localSheetId="27" hidden="1">#REF!</definedName>
    <definedName name="BEx1Z2RYHSVD1H37817SN93VMURZ" localSheetId="16" hidden="1">#REF!</definedName>
    <definedName name="BEx1Z2RYHSVD1H37817SN93VMURZ" localSheetId="0" hidden="1">#REF!</definedName>
    <definedName name="BEx1Z2RYHSVD1H37817SN93VMURZ" localSheetId="2" hidden="1">#REF!</definedName>
    <definedName name="BEx1Z2RYHSVD1H37817SN93VMURZ" localSheetId="4" hidden="1">#REF!</definedName>
    <definedName name="BEx1Z2RYHSVD1H37817SN93VMURZ" localSheetId="5" hidden="1">#REF!</definedName>
    <definedName name="BEx1Z2RYHSVD1H37817SN93VMURZ" localSheetId="17" hidden="1">#REF!</definedName>
    <definedName name="BEx1Z2RYHSVD1H37817SN93VMURZ" localSheetId="7" hidden="1">#REF!</definedName>
    <definedName name="BEx1Z2RYHSVD1H37817SN93VMURZ" localSheetId="8" hidden="1">#REF!</definedName>
    <definedName name="BEx1Z2RYHSVD1H37817SN93VMURZ" localSheetId="9" hidden="1">#REF!</definedName>
    <definedName name="BEx1Z2RYHSVD1H37817SN93VMURZ" localSheetId="11" hidden="1">#REF!</definedName>
    <definedName name="BEx1Z2RYHSVD1H37817SN93VMURZ" localSheetId="12" hidden="1">#REF!</definedName>
    <definedName name="BEx1Z2RYHSVD1H37817SN93VMURZ" localSheetId="13" hidden="1">#REF!</definedName>
    <definedName name="BEx1Z2RYHSVD1H37817SN93VMURZ" localSheetId="14" hidden="1">#REF!</definedName>
    <definedName name="BEx1Z2RYHSVD1H37817SN93VMURZ" localSheetId="22" hidden="1">#REF!</definedName>
    <definedName name="BEx1Z2RYHSVD1H37817SN93VMURZ" localSheetId="19" hidden="1">#REF!</definedName>
    <definedName name="BEx1Z2RYHSVD1H37817SN93VMURZ" localSheetId="21" hidden="1">#REF!</definedName>
    <definedName name="BEx1Z2RYHSVD1H37817SN93VMURZ" hidden="1">#REF!</definedName>
    <definedName name="BEx3AMAKWI6458B67VKZO56MCNJW" localSheetId="23" hidden="1">#REF!</definedName>
    <definedName name="BEx3AMAKWI6458B67VKZO56MCNJW" localSheetId="27" hidden="1">#REF!</definedName>
    <definedName name="BEx3AMAKWI6458B67VKZO56MCNJW" localSheetId="16" hidden="1">#REF!</definedName>
    <definedName name="BEx3AMAKWI6458B67VKZO56MCNJW" localSheetId="0" hidden="1">#REF!</definedName>
    <definedName name="BEx3AMAKWI6458B67VKZO56MCNJW" localSheetId="2" hidden="1">#REF!</definedName>
    <definedName name="BEx3AMAKWI6458B67VKZO56MCNJW" localSheetId="4" hidden="1">#REF!</definedName>
    <definedName name="BEx3AMAKWI6458B67VKZO56MCNJW" localSheetId="5" hidden="1">#REF!</definedName>
    <definedName name="BEx3AMAKWI6458B67VKZO56MCNJW" localSheetId="17" hidden="1">#REF!</definedName>
    <definedName name="BEx3AMAKWI6458B67VKZO56MCNJW" localSheetId="7" hidden="1">#REF!</definedName>
    <definedName name="BEx3AMAKWI6458B67VKZO56MCNJW" localSheetId="8" hidden="1">#REF!</definedName>
    <definedName name="BEx3AMAKWI6458B67VKZO56MCNJW" localSheetId="9" hidden="1">#REF!</definedName>
    <definedName name="BEx3AMAKWI6458B67VKZO56MCNJW" localSheetId="11" hidden="1">#REF!</definedName>
    <definedName name="BEx3AMAKWI6458B67VKZO56MCNJW" localSheetId="12" hidden="1">#REF!</definedName>
    <definedName name="BEx3AMAKWI6458B67VKZO56MCNJW" localSheetId="13" hidden="1">#REF!</definedName>
    <definedName name="BEx3AMAKWI6458B67VKZO56MCNJW" localSheetId="14" hidden="1">#REF!</definedName>
    <definedName name="BEx3AMAKWI6458B67VKZO56MCNJW" localSheetId="22" hidden="1">#REF!</definedName>
    <definedName name="BEx3AMAKWI6458B67VKZO56MCNJW" localSheetId="19" hidden="1">#REF!</definedName>
    <definedName name="BEx3AMAKWI6458B67VKZO56MCNJW" localSheetId="21" hidden="1">#REF!</definedName>
    <definedName name="BEx3AMAKWI6458B67VKZO56MCNJW" hidden="1">#REF!</definedName>
    <definedName name="BEx3AOOVM42G82TNF53W0EKXLUSI" localSheetId="23" hidden="1">#REF!</definedName>
    <definedName name="BEx3AOOVM42G82TNF53W0EKXLUSI" localSheetId="27" hidden="1">#REF!</definedName>
    <definedName name="BEx3AOOVM42G82TNF53W0EKXLUSI" localSheetId="16" hidden="1">#REF!</definedName>
    <definedName name="BEx3AOOVM42G82TNF53W0EKXLUSI" localSheetId="0" hidden="1">#REF!</definedName>
    <definedName name="BEx3AOOVM42G82TNF53W0EKXLUSI" localSheetId="2" hidden="1">#REF!</definedName>
    <definedName name="BEx3AOOVM42G82TNF53W0EKXLUSI" localSheetId="4" hidden="1">#REF!</definedName>
    <definedName name="BEx3AOOVM42G82TNF53W0EKXLUSI" localSheetId="5" hidden="1">#REF!</definedName>
    <definedName name="BEx3AOOVM42G82TNF53W0EKXLUSI" localSheetId="17" hidden="1">#REF!</definedName>
    <definedName name="BEx3AOOVM42G82TNF53W0EKXLUSI" localSheetId="7" hidden="1">#REF!</definedName>
    <definedName name="BEx3AOOVM42G82TNF53W0EKXLUSI" localSheetId="8" hidden="1">#REF!</definedName>
    <definedName name="BEx3AOOVM42G82TNF53W0EKXLUSI" localSheetId="9" hidden="1">#REF!</definedName>
    <definedName name="BEx3AOOVM42G82TNF53W0EKXLUSI" localSheetId="11" hidden="1">#REF!</definedName>
    <definedName name="BEx3AOOVM42G82TNF53W0EKXLUSI" localSheetId="12" hidden="1">#REF!</definedName>
    <definedName name="BEx3AOOVM42G82TNF53W0EKXLUSI" localSheetId="13" hidden="1">#REF!</definedName>
    <definedName name="BEx3AOOVM42G82TNF53W0EKXLUSI" localSheetId="14" hidden="1">#REF!</definedName>
    <definedName name="BEx3AOOVM42G82TNF53W0EKXLUSI" localSheetId="22" hidden="1">#REF!</definedName>
    <definedName name="BEx3AOOVM42G82TNF53W0EKXLUSI" localSheetId="19" hidden="1">#REF!</definedName>
    <definedName name="BEx3AOOVM42G82TNF53W0EKXLUSI" localSheetId="21" hidden="1">#REF!</definedName>
    <definedName name="BEx3AOOVM42G82TNF53W0EKXLUSI" hidden="1">#REF!</definedName>
    <definedName name="BEx3AZH9W4SUFCAHNDOQ728R9V4L" localSheetId="23" hidden="1">#REF!</definedName>
    <definedName name="BEx3AZH9W4SUFCAHNDOQ728R9V4L" localSheetId="27" hidden="1">#REF!</definedName>
    <definedName name="BEx3AZH9W4SUFCAHNDOQ728R9V4L" localSheetId="16" hidden="1">#REF!</definedName>
    <definedName name="BEx3AZH9W4SUFCAHNDOQ728R9V4L" localSheetId="0" hidden="1">#REF!</definedName>
    <definedName name="BEx3AZH9W4SUFCAHNDOQ728R9V4L" localSheetId="2" hidden="1">#REF!</definedName>
    <definedName name="BEx3AZH9W4SUFCAHNDOQ728R9V4L" localSheetId="4" hidden="1">#REF!</definedName>
    <definedName name="BEx3AZH9W4SUFCAHNDOQ728R9V4L" localSheetId="5" hidden="1">#REF!</definedName>
    <definedName name="BEx3AZH9W4SUFCAHNDOQ728R9V4L" localSheetId="17" hidden="1">#REF!</definedName>
    <definedName name="BEx3AZH9W4SUFCAHNDOQ728R9V4L" localSheetId="7" hidden="1">#REF!</definedName>
    <definedName name="BEx3AZH9W4SUFCAHNDOQ728R9V4L" localSheetId="8" hidden="1">#REF!</definedName>
    <definedName name="BEx3AZH9W4SUFCAHNDOQ728R9V4L" localSheetId="9" hidden="1">#REF!</definedName>
    <definedName name="BEx3AZH9W4SUFCAHNDOQ728R9V4L" localSheetId="11" hidden="1">#REF!</definedName>
    <definedName name="BEx3AZH9W4SUFCAHNDOQ728R9V4L" localSheetId="12" hidden="1">#REF!</definedName>
    <definedName name="BEx3AZH9W4SUFCAHNDOQ728R9V4L" localSheetId="13" hidden="1">#REF!</definedName>
    <definedName name="BEx3AZH9W4SUFCAHNDOQ728R9V4L" localSheetId="14" hidden="1">#REF!</definedName>
    <definedName name="BEx3AZH9W4SUFCAHNDOQ728R9V4L" localSheetId="22" hidden="1">#REF!</definedName>
    <definedName name="BEx3AZH9W4SUFCAHNDOQ728R9V4L" localSheetId="19" hidden="1">#REF!</definedName>
    <definedName name="BEx3AZH9W4SUFCAHNDOQ728R9V4L" localSheetId="21" hidden="1">#REF!</definedName>
    <definedName name="BEx3AZH9W4SUFCAHNDOQ728R9V4L" hidden="1">#REF!</definedName>
    <definedName name="BEx3BNR9ES4KY7Q1DK83KC5NDGL8" localSheetId="23" hidden="1">#REF!</definedName>
    <definedName name="BEx3BNR9ES4KY7Q1DK83KC5NDGL8" localSheetId="27" hidden="1">#REF!</definedName>
    <definedName name="BEx3BNR9ES4KY7Q1DK83KC5NDGL8" localSheetId="16" hidden="1">#REF!</definedName>
    <definedName name="BEx3BNR9ES4KY7Q1DK83KC5NDGL8" localSheetId="0" hidden="1">#REF!</definedName>
    <definedName name="BEx3BNR9ES4KY7Q1DK83KC5NDGL8" localSheetId="2" hidden="1">#REF!</definedName>
    <definedName name="BEx3BNR9ES4KY7Q1DK83KC5NDGL8" localSheetId="4" hidden="1">#REF!</definedName>
    <definedName name="BEx3BNR9ES4KY7Q1DK83KC5NDGL8" localSheetId="5" hidden="1">#REF!</definedName>
    <definedName name="BEx3BNR9ES4KY7Q1DK83KC5NDGL8" localSheetId="17" hidden="1">#REF!</definedName>
    <definedName name="BEx3BNR9ES4KY7Q1DK83KC5NDGL8" localSheetId="7" hidden="1">#REF!</definedName>
    <definedName name="BEx3BNR9ES4KY7Q1DK83KC5NDGL8" localSheetId="8" hidden="1">#REF!</definedName>
    <definedName name="BEx3BNR9ES4KY7Q1DK83KC5NDGL8" localSheetId="9" hidden="1">#REF!</definedName>
    <definedName name="BEx3BNR9ES4KY7Q1DK83KC5NDGL8" localSheetId="11" hidden="1">#REF!</definedName>
    <definedName name="BEx3BNR9ES4KY7Q1DK83KC5NDGL8" localSheetId="12" hidden="1">#REF!</definedName>
    <definedName name="BEx3BNR9ES4KY7Q1DK83KC5NDGL8" localSheetId="13" hidden="1">#REF!</definedName>
    <definedName name="BEx3BNR9ES4KY7Q1DK83KC5NDGL8" localSheetId="14" hidden="1">#REF!</definedName>
    <definedName name="BEx3BNR9ES4KY7Q1DK83KC5NDGL8" localSheetId="22" hidden="1">#REF!</definedName>
    <definedName name="BEx3BNR9ES4KY7Q1DK83KC5NDGL8" localSheetId="19" hidden="1">#REF!</definedName>
    <definedName name="BEx3BNR9ES4KY7Q1DK83KC5NDGL8" localSheetId="21" hidden="1">#REF!</definedName>
    <definedName name="BEx3BNR9ES4KY7Q1DK83KC5NDGL8" hidden="1">#REF!</definedName>
    <definedName name="BEx3BQR5VZXNQ4H949ORM8ESU3B3" localSheetId="23" hidden="1">#REF!</definedName>
    <definedName name="BEx3BQR5VZXNQ4H949ORM8ESU3B3" localSheetId="27" hidden="1">#REF!</definedName>
    <definedName name="BEx3BQR5VZXNQ4H949ORM8ESU3B3" localSheetId="16" hidden="1">#REF!</definedName>
    <definedName name="BEx3BQR5VZXNQ4H949ORM8ESU3B3" localSheetId="0" hidden="1">#REF!</definedName>
    <definedName name="BEx3BQR5VZXNQ4H949ORM8ESU3B3" localSheetId="2" hidden="1">#REF!</definedName>
    <definedName name="BEx3BQR5VZXNQ4H949ORM8ESU3B3" localSheetId="4" hidden="1">#REF!</definedName>
    <definedName name="BEx3BQR5VZXNQ4H949ORM8ESU3B3" localSheetId="5" hidden="1">#REF!</definedName>
    <definedName name="BEx3BQR5VZXNQ4H949ORM8ESU3B3" localSheetId="17" hidden="1">#REF!</definedName>
    <definedName name="BEx3BQR5VZXNQ4H949ORM8ESU3B3" localSheetId="7" hidden="1">#REF!</definedName>
    <definedName name="BEx3BQR5VZXNQ4H949ORM8ESU3B3" localSheetId="8" hidden="1">#REF!</definedName>
    <definedName name="BEx3BQR5VZXNQ4H949ORM8ESU3B3" localSheetId="9" hidden="1">#REF!</definedName>
    <definedName name="BEx3BQR5VZXNQ4H949ORM8ESU3B3" localSheetId="11" hidden="1">#REF!</definedName>
    <definedName name="BEx3BQR5VZXNQ4H949ORM8ESU3B3" localSheetId="12" hidden="1">#REF!</definedName>
    <definedName name="BEx3BQR5VZXNQ4H949ORM8ESU3B3" localSheetId="13" hidden="1">#REF!</definedName>
    <definedName name="BEx3BQR5VZXNQ4H949ORM8ESU3B3" localSheetId="14" hidden="1">#REF!</definedName>
    <definedName name="BEx3BQR5VZXNQ4H949ORM8ESU3B3" localSheetId="22" hidden="1">#REF!</definedName>
    <definedName name="BEx3BQR5VZXNQ4H949ORM8ESU3B3" localSheetId="19" hidden="1">#REF!</definedName>
    <definedName name="BEx3BQR5VZXNQ4H949ORM8ESU3B3" localSheetId="21" hidden="1">#REF!</definedName>
    <definedName name="BEx3BQR5VZXNQ4H949ORM8ESU3B3" hidden="1">#REF!</definedName>
    <definedName name="BEx3BTLL3ASJN134DLEQTQM70VZM" localSheetId="23" hidden="1">#REF!</definedName>
    <definedName name="BEx3BTLL3ASJN134DLEQTQM70VZM" localSheetId="27" hidden="1">#REF!</definedName>
    <definedName name="BEx3BTLL3ASJN134DLEQTQM70VZM" localSheetId="16" hidden="1">#REF!</definedName>
    <definedName name="BEx3BTLL3ASJN134DLEQTQM70VZM" localSheetId="0" hidden="1">#REF!</definedName>
    <definedName name="BEx3BTLL3ASJN134DLEQTQM70VZM" localSheetId="2" hidden="1">#REF!</definedName>
    <definedName name="BEx3BTLL3ASJN134DLEQTQM70VZM" localSheetId="4" hidden="1">#REF!</definedName>
    <definedName name="BEx3BTLL3ASJN134DLEQTQM70VZM" localSheetId="5" hidden="1">#REF!</definedName>
    <definedName name="BEx3BTLL3ASJN134DLEQTQM70VZM" localSheetId="17" hidden="1">#REF!</definedName>
    <definedName name="BEx3BTLL3ASJN134DLEQTQM70VZM" localSheetId="7" hidden="1">#REF!</definedName>
    <definedName name="BEx3BTLL3ASJN134DLEQTQM70VZM" localSheetId="8" hidden="1">#REF!</definedName>
    <definedName name="BEx3BTLL3ASJN134DLEQTQM70VZM" localSheetId="9" hidden="1">#REF!</definedName>
    <definedName name="BEx3BTLL3ASJN134DLEQTQM70VZM" localSheetId="11" hidden="1">#REF!</definedName>
    <definedName name="BEx3BTLL3ASJN134DLEQTQM70VZM" localSheetId="12" hidden="1">#REF!</definedName>
    <definedName name="BEx3BTLL3ASJN134DLEQTQM70VZM" localSheetId="13" hidden="1">#REF!</definedName>
    <definedName name="BEx3BTLL3ASJN134DLEQTQM70VZM" localSheetId="14" hidden="1">#REF!</definedName>
    <definedName name="BEx3BTLL3ASJN134DLEQTQM70VZM" localSheetId="22" hidden="1">#REF!</definedName>
    <definedName name="BEx3BTLL3ASJN134DLEQTQM70VZM" localSheetId="19" hidden="1">#REF!</definedName>
    <definedName name="BEx3BTLL3ASJN134DLEQTQM70VZM" localSheetId="21" hidden="1">#REF!</definedName>
    <definedName name="BEx3BTLL3ASJN134DLEQTQM70VZM" hidden="1">#REF!</definedName>
    <definedName name="BEx3BW5CTV0DJU5AQS3ZQFK2VLF3" localSheetId="23" hidden="1">#REF!</definedName>
    <definedName name="BEx3BW5CTV0DJU5AQS3ZQFK2VLF3" localSheetId="27" hidden="1">#REF!</definedName>
    <definedName name="BEx3BW5CTV0DJU5AQS3ZQFK2VLF3" localSheetId="16" hidden="1">#REF!</definedName>
    <definedName name="BEx3BW5CTV0DJU5AQS3ZQFK2VLF3" localSheetId="0" hidden="1">#REF!</definedName>
    <definedName name="BEx3BW5CTV0DJU5AQS3ZQFK2VLF3" localSheetId="2" hidden="1">#REF!</definedName>
    <definedName name="BEx3BW5CTV0DJU5AQS3ZQFK2VLF3" localSheetId="4" hidden="1">#REF!</definedName>
    <definedName name="BEx3BW5CTV0DJU5AQS3ZQFK2VLF3" localSheetId="5" hidden="1">#REF!</definedName>
    <definedName name="BEx3BW5CTV0DJU5AQS3ZQFK2VLF3" localSheetId="17" hidden="1">#REF!</definedName>
    <definedName name="BEx3BW5CTV0DJU5AQS3ZQFK2VLF3" localSheetId="7" hidden="1">#REF!</definedName>
    <definedName name="BEx3BW5CTV0DJU5AQS3ZQFK2VLF3" localSheetId="8" hidden="1">#REF!</definedName>
    <definedName name="BEx3BW5CTV0DJU5AQS3ZQFK2VLF3" localSheetId="9" hidden="1">#REF!</definedName>
    <definedName name="BEx3BW5CTV0DJU5AQS3ZQFK2VLF3" localSheetId="11" hidden="1">#REF!</definedName>
    <definedName name="BEx3BW5CTV0DJU5AQS3ZQFK2VLF3" localSheetId="12" hidden="1">#REF!</definedName>
    <definedName name="BEx3BW5CTV0DJU5AQS3ZQFK2VLF3" localSheetId="13" hidden="1">#REF!</definedName>
    <definedName name="BEx3BW5CTV0DJU5AQS3ZQFK2VLF3" localSheetId="14" hidden="1">#REF!</definedName>
    <definedName name="BEx3BW5CTV0DJU5AQS3ZQFK2VLF3" localSheetId="22" hidden="1">#REF!</definedName>
    <definedName name="BEx3BW5CTV0DJU5AQS3ZQFK2VLF3" localSheetId="19" hidden="1">#REF!</definedName>
    <definedName name="BEx3BW5CTV0DJU5AQS3ZQFK2VLF3" localSheetId="21" hidden="1">#REF!</definedName>
    <definedName name="BEx3BW5CTV0DJU5AQS3ZQFK2VLF3" hidden="1">#REF!</definedName>
    <definedName name="BEx3BYP0FG369M7G3JEFLMMXAKTS" localSheetId="23" hidden="1">#REF!</definedName>
    <definedName name="BEx3BYP0FG369M7G3JEFLMMXAKTS" localSheetId="27" hidden="1">#REF!</definedName>
    <definedName name="BEx3BYP0FG369M7G3JEFLMMXAKTS" localSheetId="16" hidden="1">#REF!</definedName>
    <definedName name="BEx3BYP0FG369M7G3JEFLMMXAKTS" localSheetId="0" hidden="1">#REF!</definedName>
    <definedName name="BEx3BYP0FG369M7G3JEFLMMXAKTS" localSheetId="2" hidden="1">#REF!</definedName>
    <definedName name="BEx3BYP0FG369M7G3JEFLMMXAKTS" localSheetId="4" hidden="1">#REF!</definedName>
    <definedName name="BEx3BYP0FG369M7G3JEFLMMXAKTS" localSheetId="5" hidden="1">#REF!</definedName>
    <definedName name="BEx3BYP0FG369M7G3JEFLMMXAKTS" localSheetId="17" hidden="1">#REF!</definedName>
    <definedName name="BEx3BYP0FG369M7G3JEFLMMXAKTS" localSheetId="7" hidden="1">#REF!</definedName>
    <definedName name="BEx3BYP0FG369M7G3JEFLMMXAKTS" localSheetId="8" hidden="1">#REF!</definedName>
    <definedName name="BEx3BYP0FG369M7G3JEFLMMXAKTS" localSheetId="9" hidden="1">#REF!</definedName>
    <definedName name="BEx3BYP0FG369M7G3JEFLMMXAKTS" localSheetId="11" hidden="1">#REF!</definedName>
    <definedName name="BEx3BYP0FG369M7G3JEFLMMXAKTS" localSheetId="12" hidden="1">#REF!</definedName>
    <definedName name="BEx3BYP0FG369M7G3JEFLMMXAKTS" localSheetId="13" hidden="1">#REF!</definedName>
    <definedName name="BEx3BYP0FG369M7G3JEFLMMXAKTS" localSheetId="14" hidden="1">#REF!</definedName>
    <definedName name="BEx3BYP0FG369M7G3JEFLMMXAKTS" localSheetId="22" hidden="1">#REF!</definedName>
    <definedName name="BEx3BYP0FG369M7G3JEFLMMXAKTS" localSheetId="19" hidden="1">#REF!</definedName>
    <definedName name="BEx3BYP0FG369M7G3JEFLMMXAKTS" localSheetId="21" hidden="1">#REF!</definedName>
    <definedName name="BEx3BYP0FG369M7G3JEFLMMXAKTS" hidden="1">#REF!</definedName>
    <definedName name="BEx3C2QR0WUD19QSVO8EMIPNQJKH" localSheetId="23" hidden="1">#REF!</definedName>
    <definedName name="BEx3C2QR0WUD19QSVO8EMIPNQJKH" localSheetId="27" hidden="1">#REF!</definedName>
    <definedName name="BEx3C2QR0WUD19QSVO8EMIPNQJKH" localSheetId="16" hidden="1">#REF!</definedName>
    <definedName name="BEx3C2QR0WUD19QSVO8EMIPNQJKH" localSheetId="0" hidden="1">#REF!</definedName>
    <definedName name="BEx3C2QR0WUD19QSVO8EMIPNQJKH" localSheetId="2" hidden="1">#REF!</definedName>
    <definedName name="BEx3C2QR0WUD19QSVO8EMIPNQJKH" localSheetId="4" hidden="1">#REF!</definedName>
    <definedName name="BEx3C2QR0WUD19QSVO8EMIPNQJKH" localSheetId="5" hidden="1">#REF!</definedName>
    <definedName name="BEx3C2QR0WUD19QSVO8EMIPNQJKH" localSheetId="17" hidden="1">#REF!</definedName>
    <definedName name="BEx3C2QR0WUD19QSVO8EMIPNQJKH" localSheetId="7" hidden="1">#REF!</definedName>
    <definedName name="BEx3C2QR0WUD19QSVO8EMIPNQJKH" localSheetId="8" hidden="1">#REF!</definedName>
    <definedName name="BEx3C2QR0WUD19QSVO8EMIPNQJKH" localSheetId="9" hidden="1">#REF!</definedName>
    <definedName name="BEx3C2QR0WUD19QSVO8EMIPNQJKH" localSheetId="11" hidden="1">#REF!</definedName>
    <definedName name="BEx3C2QR0WUD19QSVO8EMIPNQJKH" localSheetId="12" hidden="1">#REF!</definedName>
    <definedName name="BEx3C2QR0WUD19QSVO8EMIPNQJKH" localSheetId="13" hidden="1">#REF!</definedName>
    <definedName name="BEx3C2QR0WUD19QSVO8EMIPNQJKH" localSheetId="14" hidden="1">#REF!</definedName>
    <definedName name="BEx3C2QR0WUD19QSVO8EMIPNQJKH" localSheetId="22" hidden="1">#REF!</definedName>
    <definedName name="BEx3C2QR0WUD19QSVO8EMIPNQJKH" localSheetId="19" hidden="1">#REF!</definedName>
    <definedName name="BEx3C2QR0WUD19QSVO8EMIPNQJKH" localSheetId="21" hidden="1">#REF!</definedName>
    <definedName name="BEx3C2QR0WUD19QSVO8EMIPNQJKH" hidden="1">#REF!</definedName>
    <definedName name="BEx3CKFCCPZZ6ROLAT5C1DZNIC1U" localSheetId="23" hidden="1">#REF!</definedName>
    <definedName name="BEx3CKFCCPZZ6ROLAT5C1DZNIC1U" localSheetId="27" hidden="1">#REF!</definedName>
    <definedName name="BEx3CKFCCPZZ6ROLAT5C1DZNIC1U" localSheetId="16" hidden="1">#REF!</definedName>
    <definedName name="BEx3CKFCCPZZ6ROLAT5C1DZNIC1U" localSheetId="0" hidden="1">#REF!</definedName>
    <definedName name="BEx3CKFCCPZZ6ROLAT5C1DZNIC1U" localSheetId="2" hidden="1">#REF!</definedName>
    <definedName name="BEx3CKFCCPZZ6ROLAT5C1DZNIC1U" localSheetId="4" hidden="1">#REF!</definedName>
    <definedName name="BEx3CKFCCPZZ6ROLAT5C1DZNIC1U" localSheetId="5" hidden="1">#REF!</definedName>
    <definedName name="BEx3CKFCCPZZ6ROLAT5C1DZNIC1U" localSheetId="17" hidden="1">#REF!</definedName>
    <definedName name="BEx3CKFCCPZZ6ROLAT5C1DZNIC1U" localSheetId="7" hidden="1">#REF!</definedName>
    <definedName name="BEx3CKFCCPZZ6ROLAT5C1DZNIC1U" localSheetId="8" hidden="1">#REF!</definedName>
    <definedName name="BEx3CKFCCPZZ6ROLAT5C1DZNIC1U" localSheetId="9" hidden="1">#REF!</definedName>
    <definedName name="BEx3CKFCCPZZ6ROLAT5C1DZNIC1U" localSheetId="11" hidden="1">#REF!</definedName>
    <definedName name="BEx3CKFCCPZZ6ROLAT5C1DZNIC1U" localSheetId="12" hidden="1">#REF!</definedName>
    <definedName name="BEx3CKFCCPZZ6ROLAT5C1DZNIC1U" localSheetId="13" hidden="1">#REF!</definedName>
    <definedName name="BEx3CKFCCPZZ6ROLAT5C1DZNIC1U" localSheetId="14" hidden="1">#REF!</definedName>
    <definedName name="BEx3CKFCCPZZ6ROLAT5C1DZNIC1U" localSheetId="22" hidden="1">#REF!</definedName>
    <definedName name="BEx3CKFCCPZZ6ROLAT5C1DZNIC1U" localSheetId="19" hidden="1">#REF!</definedName>
    <definedName name="BEx3CKFCCPZZ6ROLAT5C1DZNIC1U" localSheetId="21" hidden="1">#REF!</definedName>
    <definedName name="BEx3CKFCCPZZ6ROLAT5C1DZNIC1U" hidden="1">#REF!</definedName>
    <definedName name="BEx3CO0SVO4WLH0DO43DCHYDTH1P" localSheetId="23" hidden="1">#REF!</definedName>
    <definedName name="BEx3CO0SVO4WLH0DO43DCHYDTH1P" localSheetId="27" hidden="1">#REF!</definedName>
    <definedName name="BEx3CO0SVO4WLH0DO43DCHYDTH1P" localSheetId="16" hidden="1">#REF!</definedName>
    <definedName name="BEx3CO0SVO4WLH0DO43DCHYDTH1P" localSheetId="0" hidden="1">#REF!</definedName>
    <definedName name="BEx3CO0SVO4WLH0DO43DCHYDTH1P" localSheetId="2" hidden="1">#REF!</definedName>
    <definedName name="BEx3CO0SVO4WLH0DO43DCHYDTH1P" localSheetId="4" hidden="1">#REF!</definedName>
    <definedName name="BEx3CO0SVO4WLH0DO43DCHYDTH1P" localSheetId="5" hidden="1">#REF!</definedName>
    <definedName name="BEx3CO0SVO4WLH0DO43DCHYDTH1P" localSheetId="17" hidden="1">#REF!</definedName>
    <definedName name="BEx3CO0SVO4WLH0DO43DCHYDTH1P" localSheetId="7" hidden="1">#REF!</definedName>
    <definedName name="BEx3CO0SVO4WLH0DO43DCHYDTH1P" localSheetId="8" hidden="1">#REF!</definedName>
    <definedName name="BEx3CO0SVO4WLH0DO43DCHYDTH1P" localSheetId="9" hidden="1">#REF!</definedName>
    <definedName name="BEx3CO0SVO4WLH0DO43DCHYDTH1P" localSheetId="11" hidden="1">#REF!</definedName>
    <definedName name="BEx3CO0SVO4WLH0DO43DCHYDTH1P" localSheetId="12" hidden="1">#REF!</definedName>
    <definedName name="BEx3CO0SVO4WLH0DO43DCHYDTH1P" localSheetId="13" hidden="1">#REF!</definedName>
    <definedName name="BEx3CO0SVO4WLH0DO43DCHYDTH1P" localSheetId="14" hidden="1">#REF!</definedName>
    <definedName name="BEx3CO0SVO4WLH0DO43DCHYDTH1P" localSheetId="22" hidden="1">#REF!</definedName>
    <definedName name="BEx3CO0SVO4WLH0DO43DCHYDTH1P" localSheetId="19" hidden="1">#REF!</definedName>
    <definedName name="BEx3CO0SVO4WLH0DO43DCHYDTH1P" localSheetId="21" hidden="1">#REF!</definedName>
    <definedName name="BEx3CO0SVO4WLH0DO43DCHYDTH1P" hidden="1">#REF!</definedName>
    <definedName name="BEx3CPDAEBC12450MVHX6S78ILBS" localSheetId="23" hidden="1">#REF!</definedName>
    <definedName name="BEx3CPDAEBC12450MVHX6S78ILBS" localSheetId="27" hidden="1">#REF!</definedName>
    <definedName name="BEx3CPDAEBC12450MVHX6S78ILBS" localSheetId="16" hidden="1">#REF!</definedName>
    <definedName name="BEx3CPDAEBC12450MVHX6S78ILBS" localSheetId="0" hidden="1">#REF!</definedName>
    <definedName name="BEx3CPDAEBC12450MVHX6S78ILBS" localSheetId="2" hidden="1">#REF!</definedName>
    <definedName name="BEx3CPDAEBC12450MVHX6S78ILBS" localSheetId="4" hidden="1">#REF!</definedName>
    <definedName name="BEx3CPDAEBC12450MVHX6S78ILBS" localSheetId="5" hidden="1">#REF!</definedName>
    <definedName name="BEx3CPDAEBC12450MVHX6S78ILBS" localSheetId="17" hidden="1">#REF!</definedName>
    <definedName name="BEx3CPDAEBC12450MVHX6S78ILBS" localSheetId="7" hidden="1">#REF!</definedName>
    <definedName name="BEx3CPDAEBC12450MVHX6S78ILBS" localSheetId="8" hidden="1">#REF!</definedName>
    <definedName name="BEx3CPDAEBC12450MVHX6S78ILBS" localSheetId="9" hidden="1">#REF!</definedName>
    <definedName name="BEx3CPDAEBC12450MVHX6S78ILBS" localSheetId="11" hidden="1">#REF!</definedName>
    <definedName name="BEx3CPDAEBC12450MVHX6S78ILBS" localSheetId="12" hidden="1">#REF!</definedName>
    <definedName name="BEx3CPDAEBC12450MVHX6S78ILBS" localSheetId="13" hidden="1">#REF!</definedName>
    <definedName name="BEx3CPDAEBC12450MVHX6S78ILBS" localSheetId="14" hidden="1">#REF!</definedName>
    <definedName name="BEx3CPDAEBC12450MVHX6S78ILBS" localSheetId="22" hidden="1">#REF!</definedName>
    <definedName name="BEx3CPDAEBC12450MVHX6S78ILBS" localSheetId="19" hidden="1">#REF!</definedName>
    <definedName name="BEx3CPDAEBC12450MVHX6S78ILBS" localSheetId="21" hidden="1">#REF!</definedName>
    <definedName name="BEx3CPDAEBC12450MVHX6S78ILBS" hidden="1">#REF!</definedName>
    <definedName name="BEx3CQ9OQ7E1YH93NADGWWEH0HD5" localSheetId="23" hidden="1">#REF!</definedName>
    <definedName name="BEx3CQ9OQ7E1YH93NADGWWEH0HD5" localSheetId="27" hidden="1">#REF!</definedName>
    <definedName name="BEx3CQ9OQ7E1YH93NADGWWEH0HD5" localSheetId="16" hidden="1">#REF!</definedName>
    <definedName name="BEx3CQ9OQ7E1YH93NADGWWEH0HD5" localSheetId="0" hidden="1">#REF!</definedName>
    <definedName name="BEx3CQ9OQ7E1YH93NADGWWEH0HD5" localSheetId="2" hidden="1">#REF!</definedName>
    <definedName name="BEx3CQ9OQ7E1YH93NADGWWEH0HD5" localSheetId="4" hidden="1">#REF!</definedName>
    <definedName name="BEx3CQ9OQ7E1YH93NADGWWEH0HD5" localSheetId="5" hidden="1">#REF!</definedName>
    <definedName name="BEx3CQ9OQ7E1YH93NADGWWEH0HD5" localSheetId="17" hidden="1">#REF!</definedName>
    <definedName name="BEx3CQ9OQ7E1YH93NADGWWEH0HD5" localSheetId="7" hidden="1">#REF!</definedName>
    <definedName name="BEx3CQ9OQ7E1YH93NADGWWEH0HD5" localSheetId="8" hidden="1">#REF!</definedName>
    <definedName name="BEx3CQ9OQ7E1YH93NADGWWEH0HD5" localSheetId="9" hidden="1">#REF!</definedName>
    <definedName name="BEx3CQ9OQ7E1YH93NADGWWEH0HD5" localSheetId="11" hidden="1">#REF!</definedName>
    <definedName name="BEx3CQ9OQ7E1YH93NADGWWEH0HD5" localSheetId="12" hidden="1">#REF!</definedName>
    <definedName name="BEx3CQ9OQ7E1YH93NADGWWEH0HD5" localSheetId="13" hidden="1">#REF!</definedName>
    <definedName name="BEx3CQ9OQ7E1YH93NADGWWEH0HD5" localSheetId="14" hidden="1">#REF!</definedName>
    <definedName name="BEx3CQ9OQ7E1YH93NADGWWEH0HD5" localSheetId="22" hidden="1">#REF!</definedName>
    <definedName name="BEx3CQ9OQ7E1YH93NADGWWEH0HD5" localSheetId="19" hidden="1">#REF!</definedName>
    <definedName name="BEx3CQ9OQ7E1YH93NADGWWEH0HD5" localSheetId="21" hidden="1">#REF!</definedName>
    <definedName name="BEx3CQ9OQ7E1YH93NADGWWEH0HD5" hidden="1">#REF!</definedName>
    <definedName name="BEx3D9G6QTSPF9UYI4X0XY0VE896" localSheetId="23" hidden="1">#REF!</definedName>
    <definedName name="BEx3D9G6QTSPF9UYI4X0XY0VE896" localSheetId="27" hidden="1">#REF!</definedName>
    <definedName name="BEx3D9G6QTSPF9UYI4X0XY0VE896" localSheetId="16" hidden="1">#REF!</definedName>
    <definedName name="BEx3D9G6QTSPF9UYI4X0XY0VE896" localSheetId="0" hidden="1">#REF!</definedName>
    <definedName name="BEx3D9G6QTSPF9UYI4X0XY0VE896" localSheetId="2" hidden="1">#REF!</definedName>
    <definedName name="BEx3D9G6QTSPF9UYI4X0XY0VE896" localSheetId="4" hidden="1">#REF!</definedName>
    <definedName name="BEx3D9G6QTSPF9UYI4X0XY0VE896" localSheetId="5" hidden="1">#REF!</definedName>
    <definedName name="BEx3D9G6QTSPF9UYI4X0XY0VE896" localSheetId="17" hidden="1">#REF!</definedName>
    <definedName name="BEx3D9G6QTSPF9UYI4X0XY0VE896" localSheetId="7" hidden="1">#REF!</definedName>
    <definedName name="BEx3D9G6QTSPF9UYI4X0XY0VE896" localSheetId="8" hidden="1">#REF!</definedName>
    <definedName name="BEx3D9G6QTSPF9UYI4X0XY0VE896" localSheetId="9" hidden="1">#REF!</definedName>
    <definedName name="BEx3D9G6QTSPF9UYI4X0XY0VE896" localSheetId="11" hidden="1">#REF!</definedName>
    <definedName name="BEx3D9G6QTSPF9UYI4X0XY0VE896" localSheetId="12" hidden="1">#REF!</definedName>
    <definedName name="BEx3D9G6QTSPF9UYI4X0XY0VE896" localSheetId="13" hidden="1">#REF!</definedName>
    <definedName name="BEx3D9G6QTSPF9UYI4X0XY0VE896" localSheetId="14" hidden="1">#REF!</definedName>
    <definedName name="BEx3D9G6QTSPF9UYI4X0XY0VE896" localSheetId="22" hidden="1">#REF!</definedName>
    <definedName name="BEx3D9G6QTSPF9UYI4X0XY0VE896" localSheetId="19" hidden="1">#REF!</definedName>
    <definedName name="BEx3D9G6QTSPF9UYI4X0XY0VE896" localSheetId="21" hidden="1">#REF!</definedName>
    <definedName name="BEx3D9G6QTSPF9UYI4X0XY0VE896" hidden="1">#REF!</definedName>
    <definedName name="BEx3DCQU9PBRXIMLO62KS5RLH447" localSheetId="23" hidden="1">#REF!</definedName>
    <definedName name="BEx3DCQU9PBRXIMLO62KS5RLH447" localSheetId="27" hidden="1">#REF!</definedName>
    <definedName name="BEx3DCQU9PBRXIMLO62KS5RLH447" localSheetId="16" hidden="1">#REF!</definedName>
    <definedName name="BEx3DCQU9PBRXIMLO62KS5RLH447" localSheetId="0" hidden="1">#REF!</definedName>
    <definedName name="BEx3DCQU9PBRXIMLO62KS5RLH447" localSheetId="2" hidden="1">#REF!</definedName>
    <definedName name="BEx3DCQU9PBRXIMLO62KS5RLH447" localSheetId="4" hidden="1">#REF!</definedName>
    <definedName name="BEx3DCQU9PBRXIMLO62KS5RLH447" localSheetId="5" hidden="1">#REF!</definedName>
    <definedName name="BEx3DCQU9PBRXIMLO62KS5RLH447" localSheetId="17" hidden="1">#REF!</definedName>
    <definedName name="BEx3DCQU9PBRXIMLO62KS5RLH447" localSheetId="7" hidden="1">#REF!</definedName>
    <definedName name="BEx3DCQU9PBRXIMLO62KS5RLH447" localSheetId="8" hidden="1">#REF!</definedName>
    <definedName name="BEx3DCQU9PBRXIMLO62KS5RLH447" localSheetId="9" hidden="1">#REF!</definedName>
    <definedName name="BEx3DCQU9PBRXIMLO62KS5RLH447" localSheetId="11" hidden="1">#REF!</definedName>
    <definedName name="BEx3DCQU9PBRXIMLO62KS5RLH447" localSheetId="12" hidden="1">#REF!</definedName>
    <definedName name="BEx3DCQU9PBRXIMLO62KS5RLH447" localSheetId="13" hidden="1">#REF!</definedName>
    <definedName name="BEx3DCQU9PBRXIMLO62KS5RLH447" localSheetId="14" hidden="1">#REF!</definedName>
    <definedName name="BEx3DCQU9PBRXIMLO62KS5RLH447" localSheetId="22" hidden="1">#REF!</definedName>
    <definedName name="BEx3DCQU9PBRXIMLO62KS5RLH447" localSheetId="19" hidden="1">#REF!</definedName>
    <definedName name="BEx3DCQU9PBRXIMLO62KS5RLH447" localSheetId="21" hidden="1">#REF!</definedName>
    <definedName name="BEx3DCQU9PBRXIMLO62KS5RLH447" hidden="1">#REF!</definedName>
    <definedName name="BEx3DQ8EH7C7L4XQAOL3NRRVRRT3" localSheetId="23" hidden="1">#REF!</definedName>
    <definedName name="BEx3DQ8EH7C7L4XQAOL3NRRVRRT3" localSheetId="27" hidden="1">#REF!</definedName>
    <definedName name="BEx3DQ8EH7C7L4XQAOL3NRRVRRT3" localSheetId="16" hidden="1">#REF!</definedName>
    <definedName name="BEx3DQ8EH7C7L4XQAOL3NRRVRRT3" localSheetId="0" hidden="1">#REF!</definedName>
    <definedName name="BEx3DQ8EH7C7L4XQAOL3NRRVRRT3" localSheetId="2" hidden="1">#REF!</definedName>
    <definedName name="BEx3DQ8EH7C7L4XQAOL3NRRVRRT3" localSheetId="4" hidden="1">#REF!</definedName>
    <definedName name="BEx3DQ8EH7C7L4XQAOL3NRRVRRT3" localSheetId="5" hidden="1">#REF!</definedName>
    <definedName name="BEx3DQ8EH7C7L4XQAOL3NRRVRRT3" localSheetId="17" hidden="1">#REF!</definedName>
    <definedName name="BEx3DQ8EH7C7L4XQAOL3NRRVRRT3" localSheetId="7" hidden="1">#REF!</definedName>
    <definedName name="BEx3DQ8EH7C7L4XQAOL3NRRVRRT3" localSheetId="8" hidden="1">#REF!</definedName>
    <definedName name="BEx3DQ8EH7C7L4XQAOL3NRRVRRT3" localSheetId="9" hidden="1">#REF!</definedName>
    <definedName name="BEx3DQ8EH7C7L4XQAOL3NRRVRRT3" localSheetId="11" hidden="1">#REF!</definedName>
    <definedName name="BEx3DQ8EH7C7L4XQAOL3NRRVRRT3" localSheetId="12" hidden="1">#REF!</definedName>
    <definedName name="BEx3DQ8EH7C7L4XQAOL3NRRVRRT3" localSheetId="13" hidden="1">#REF!</definedName>
    <definedName name="BEx3DQ8EH7C7L4XQAOL3NRRVRRT3" localSheetId="14" hidden="1">#REF!</definedName>
    <definedName name="BEx3DQ8EH7C7L4XQAOL3NRRVRRT3" localSheetId="22" hidden="1">#REF!</definedName>
    <definedName name="BEx3DQ8EH7C7L4XQAOL3NRRVRRT3" localSheetId="19" hidden="1">#REF!</definedName>
    <definedName name="BEx3DQ8EH7C7L4XQAOL3NRRVRRT3" localSheetId="21" hidden="1">#REF!</definedName>
    <definedName name="BEx3DQ8EH7C7L4XQAOL3NRRVRRT3" hidden="1">#REF!</definedName>
    <definedName name="BEx3EF99FD6QNNCNOKDEE67JHTUJ" localSheetId="23" hidden="1">#REF!</definedName>
    <definedName name="BEx3EF99FD6QNNCNOKDEE67JHTUJ" localSheetId="27" hidden="1">#REF!</definedName>
    <definedName name="BEx3EF99FD6QNNCNOKDEE67JHTUJ" localSheetId="16" hidden="1">#REF!</definedName>
    <definedName name="BEx3EF99FD6QNNCNOKDEE67JHTUJ" localSheetId="0" hidden="1">#REF!</definedName>
    <definedName name="BEx3EF99FD6QNNCNOKDEE67JHTUJ" localSheetId="2" hidden="1">#REF!</definedName>
    <definedName name="BEx3EF99FD6QNNCNOKDEE67JHTUJ" localSheetId="4" hidden="1">#REF!</definedName>
    <definedName name="BEx3EF99FD6QNNCNOKDEE67JHTUJ" localSheetId="5" hidden="1">#REF!</definedName>
    <definedName name="BEx3EF99FD6QNNCNOKDEE67JHTUJ" localSheetId="17" hidden="1">#REF!</definedName>
    <definedName name="BEx3EF99FD6QNNCNOKDEE67JHTUJ" localSheetId="7" hidden="1">#REF!</definedName>
    <definedName name="BEx3EF99FD6QNNCNOKDEE67JHTUJ" localSheetId="8" hidden="1">#REF!</definedName>
    <definedName name="BEx3EF99FD6QNNCNOKDEE67JHTUJ" localSheetId="9" hidden="1">#REF!</definedName>
    <definedName name="BEx3EF99FD6QNNCNOKDEE67JHTUJ" localSheetId="11" hidden="1">#REF!</definedName>
    <definedName name="BEx3EF99FD6QNNCNOKDEE67JHTUJ" localSheetId="12" hidden="1">#REF!</definedName>
    <definedName name="BEx3EF99FD6QNNCNOKDEE67JHTUJ" localSheetId="13" hidden="1">#REF!</definedName>
    <definedName name="BEx3EF99FD6QNNCNOKDEE67JHTUJ" localSheetId="14" hidden="1">#REF!</definedName>
    <definedName name="BEx3EF99FD6QNNCNOKDEE67JHTUJ" localSheetId="22" hidden="1">#REF!</definedName>
    <definedName name="BEx3EF99FD6QNNCNOKDEE67JHTUJ" localSheetId="19" hidden="1">#REF!</definedName>
    <definedName name="BEx3EF99FD6QNNCNOKDEE67JHTUJ" localSheetId="21" hidden="1">#REF!</definedName>
    <definedName name="BEx3EF99FD6QNNCNOKDEE67JHTUJ" hidden="1">#REF!</definedName>
    <definedName name="BEx3EGLXG4AU8GXIFP26DZ61E6EP" localSheetId="23" hidden="1">#REF!</definedName>
    <definedName name="BEx3EGLXG4AU8GXIFP26DZ61E6EP" localSheetId="27" hidden="1">#REF!</definedName>
    <definedName name="BEx3EGLXG4AU8GXIFP26DZ61E6EP" localSheetId="16" hidden="1">#REF!</definedName>
    <definedName name="BEx3EGLXG4AU8GXIFP26DZ61E6EP" localSheetId="0" hidden="1">#REF!</definedName>
    <definedName name="BEx3EGLXG4AU8GXIFP26DZ61E6EP" localSheetId="2" hidden="1">#REF!</definedName>
    <definedName name="BEx3EGLXG4AU8GXIFP26DZ61E6EP" localSheetId="4" hidden="1">#REF!</definedName>
    <definedName name="BEx3EGLXG4AU8GXIFP26DZ61E6EP" localSheetId="5" hidden="1">#REF!</definedName>
    <definedName name="BEx3EGLXG4AU8GXIFP26DZ61E6EP" localSheetId="17" hidden="1">#REF!</definedName>
    <definedName name="BEx3EGLXG4AU8GXIFP26DZ61E6EP" localSheetId="7" hidden="1">#REF!</definedName>
    <definedName name="BEx3EGLXG4AU8GXIFP26DZ61E6EP" localSheetId="8" hidden="1">#REF!</definedName>
    <definedName name="BEx3EGLXG4AU8GXIFP26DZ61E6EP" localSheetId="9" hidden="1">#REF!</definedName>
    <definedName name="BEx3EGLXG4AU8GXIFP26DZ61E6EP" localSheetId="11" hidden="1">#REF!</definedName>
    <definedName name="BEx3EGLXG4AU8GXIFP26DZ61E6EP" localSheetId="12" hidden="1">#REF!</definedName>
    <definedName name="BEx3EGLXG4AU8GXIFP26DZ61E6EP" localSheetId="13" hidden="1">#REF!</definedName>
    <definedName name="BEx3EGLXG4AU8GXIFP26DZ61E6EP" localSheetId="14" hidden="1">#REF!</definedName>
    <definedName name="BEx3EGLXG4AU8GXIFP26DZ61E6EP" localSheetId="22" hidden="1">#REF!</definedName>
    <definedName name="BEx3EGLXG4AU8GXIFP26DZ61E6EP" localSheetId="19" hidden="1">#REF!</definedName>
    <definedName name="BEx3EGLXG4AU8GXIFP26DZ61E6EP" localSheetId="21" hidden="1">#REF!</definedName>
    <definedName name="BEx3EGLXG4AU8GXIFP26DZ61E6EP" hidden="1">#REF!</definedName>
    <definedName name="BEx3EHCSERZ2O2OAG8Y95UPG2IY9" localSheetId="23" hidden="1">#REF!</definedName>
    <definedName name="BEx3EHCSERZ2O2OAG8Y95UPG2IY9" localSheetId="27" hidden="1">#REF!</definedName>
    <definedName name="BEx3EHCSERZ2O2OAG8Y95UPG2IY9" localSheetId="16" hidden="1">#REF!</definedName>
    <definedName name="BEx3EHCSERZ2O2OAG8Y95UPG2IY9" localSheetId="0" hidden="1">#REF!</definedName>
    <definedName name="BEx3EHCSERZ2O2OAG8Y95UPG2IY9" localSheetId="2" hidden="1">#REF!</definedName>
    <definedName name="BEx3EHCSERZ2O2OAG8Y95UPG2IY9" localSheetId="4" hidden="1">#REF!</definedName>
    <definedName name="BEx3EHCSERZ2O2OAG8Y95UPG2IY9" localSheetId="5" hidden="1">#REF!</definedName>
    <definedName name="BEx3EHCSERZ2O2OAG8Y95UPG2IY9" localSheetId="17" hidden="1">#REF!</definedName>
    <definedName name="BEx3EHCSERZ2O2OAG8Y95UPG2IY9" localSheetId="7" hidden="1">#REF!</definedName>
    <definedName name="BEx3EHCSERZ2O2OAG8Y95UPG2IY9" localSheetId="8" hidden="1">#REF!</definedName>
    <definedName name="BEx3EHCSERZ2O2OAG8Y95UPG2IY9" localSheetId="9" hidden="1">#REF!</definedName>
    <definedName name="BEx3EHCSERZ2O2OAG8Y95UPG2IY9" localSheetId="11" hidden="1">#REF!</definedName>
    <definedName name="BEx3EHCSERZ2O2OAG8Y95UPG2IY9" localSheetId="12" hidden="1">#REF!</definedName>
    <definedName name="BEx3EHCSERZ2O2OAG8Y95UPG2IY9" localSheetId="13" hidden="1">#REF!</definedName>
    <definedName name="BEx3EHCSERZ2O2OAG8Y95UPG2IY9" localSheetId="14" hidden="1">#REF!</definedName>
    <definedName name="BEx3EHCSERZ2O2OAG8Y95UPG2IY9" localSheetId="22" hidden="1">#REF!</definedName>
    <definedName name="BEx3EHCSERZ2O2OAG8Y95UPG2IY9" localSheetId="19" hidden="1">#REF!</definedName>
    <definedName name="BEx3EHCSERZ2O2OAG8Y95UPG2IY9" localSheetId="21" hidden="1">#REF!</definedName>
    <definedName name="BEx3EHCSERZ2O2OAG8Y95UPG2IY9" hidden="1">#REF!</definedName>
    <definedName name="BEx3EJR3TCJDYS7ZXNDS5N9KTGIK" localSheetId="23" hidden="1">#REF!</definedName>
    <definedName name="BEx3EJR3TCJDYS7ZXNDS5N9KTGIK" localSheetId="27" hidden="1">#REF!</definedName>
    <definedName name="BEx3EJR3TCJDYS7ZXNDS5N9KTGIK" localSheetId="16" hidden="1">#REF!</definedName>
    <definedName name="BEx3EJR3TCJDYS7ZXNDS5N9KTGIK" localSheetId="0" hidden="1">#REF!</definedName>
    <definedName name="BEx3EJR3TCJDYS7ZXNDS5N9KTGIK" localSheetId="2" hidden="1">#REF!</definedName>
    <definedName name="BEx3EJR3TCJDYS7ZXNDS5N9KTGIK" localSheetId="4" hidden="1">#REF!</definedName>
    <definedName name="BEx3EJR3TCJDYS7ZXNDS5N9KTGIK" localSheetId="5" hidden="1">#REF!</definedName>
    <definedName name="BEx3EJR3TCJDYS7ZXNDS5N9KTGIK" localSheetId="17" hidden="1">#REF!</definedName>
    <definedName name="BEx3EJR3TCJDYS7ZXNDS5N9KTGIK" localSheetId="7" hidden="1">#REF!</definedName>
    <definedName name="BEx3EJR3TCJDYS7ZXNDS5N9KTGIK" localSheetId="8" hidden="1">#REF!</definedName>
    <definedName name="BEx3EJR3TCJDYS7ZXNDS5N9KTGIK" localSheetId="9" hidden="1">#REF!</definedName>
    <definedName name="BEx3EJR3TCJDYS7ZXNDS5N9KTGIK" localSheetId="11" hidden="1">#REF!</definedName>
    <definedName name="BEx3EJR3TCJDYS7ZXNDS5N9KTGIK" localSheetId="12" hidden="1">#REF!</definedName>
    <definedName name="BEx3EJR3TCJDYS7ZXNDS5N9KTGIK" localSheetId="13" hidden="1">#REF!</definedName>
    <definedName name="BEx3EJR3TCJDYS7ZXNDS5N9KTGIK" localSheetId="14" hidden="1">#REF!</definedName>
    <definedName name="BEx3EJR3TCJDYS7ZXNDS5N9KTGIK" localSheetId="22" hidden="1">#REF!</definedName>
    <definedName name="BEx3EJR3TCJDYS7ZXNDS5N9KTGIK" localSheetId="19" hidden="1">#REF!</definedName>
    <definedName name="BEx3EJR3TCJDYS7ZXNDS5N9KTGIK" localSheetId="21" hidden="1">#REF!</definedName>
    <definedName name="BEx3EJR3TCJDYS7ZXNDS5N9KTGIK" hidden="1">#REF!</definedName>
    <definedName name="BEx3ELJTTBS6P05CNISMGOJOA60V" localSheetId="23" hidden="1">#REF!</definedName>
    <definedName name="BEx3ELJTTBS6P05CNISMGOJOA60V" localSheetId="27" hidden="1">#REF!</definedName>
    <definedName name="BEx3ELJTTBS6P05CNISMGOJOA60V" localSheetId="16" hidden="1">#REF!</definedName>
    <definedName name="BEx3ELJTTBS6P05CNISMGOJOA60V" localSheetId="0" hidden="1">#REF!</definedName>
    <definedName name="BEx3ELJTTBS6P05CNISMGOJOA60V" localSheetId="2" hidden="1">#REF!</definedName>
    <definedName name="BEx3ELJTTBS6P05CNISMGOJOA60V" localSheetId="4" hidden="1">#REF!</definedName>
    <definedName name="BEx3ELJTTBS6P05CNISMGOJOA60V" localSheetId="5" hidden="1">#REF!</definedName>
    <definedName name="BEx3ELJTTBS6P05CNISMGOJOA60V" localSheetId="17" hidden="1">#REF!</definedName>
    <definedName name="BEx3ELJTTBS6P05CNISMGOJOA60V" localSheetId="7" hidden="1">#REF!</definedName>
    <definedName name="BEx3ELJTTBS6P05CNISMGOJOA60V" localSheetId="8" hidden="1">#REF!</definedName>
    <definedName name="BEx3ELJTTBS6P05CNISMGOJOA60V" localSheetId="9" hidden="1">#REF!</definedName>
    <definedName name="BEx3ELJTTBS6P05CNISMGOJOA60V" localSheetId="11" hidden="1">#REF!</definedName>
    <definedName name="BEx3ELJTTBS6P05CNISMGOJOA60V" localSheetId="12" hidden="1">#REF!</definedName>
    <definedName name="BEx3ELJTTBS6P05CNISMGOJOA60V" localSheetId="13" hidden="1">#REF!</definedName>
    <definedName name="BEx3ELJTTBS6P05CNISMGOJOA60V" localSheetId="14" hidden="1">#REF!</definedName>
    <definedName name="BEx3ELJTTBS6P05CNISMGOJOA60V" localSheetId="22" hidden="1">#REF!</definedName>
    <definedName name="BEx3ELJTTBS6P05CNISMGOJOA60V" localSheetId="19" hidden="1">#REF!</definedName>
    <definedName name="BEx3ELJTTBS6P05CNISMGOJOA60V" localSheetId="21" hidden="1">#REF!</definedName>
    <definedName name="BEx3ELJTTBS6P05CNISMGOJOA60V" hidden="1">#REF!</definedName>
    <definedName name="BEx3EQSLJBDDJRHNX19PBFCKNY2I" localSheetId="23" hidden="1">#REF!</definedName>
    <definedName name="BEx3EQSLJBDDJRHNX19PBFCKNY2I" localSheetId="27" hidden="1">#REF!</definedName>
    <definedName name="BEx3EQSLJBDDJRHNX19PBFCKNY2I" localSheetId="16" hidden="1">#REF!</definedName>
    <definedName name="BEx3EQSLJBDDJRHNX19PBFCKNY2I" localSheetId="0" hidden="1">#REF!</definedName>
    <definedName name="BEx3EQSLJBDDJRHNX19PBFCKNY2I" localSheetId="2" hidden="1">#REF!</definedName>
    <definedName name="BEx3EQSLJBDDJRHNX19PBFCKNY2I" localSheetId="4" hidden="1">#REF!</definedName>
    <definedName name="BEx3EQSLJBDDJRHNX19PBFCKNY2I" localSheetId="5" hidden="1">#REF!</definedName>
    <definedName name="BEx3EQSLJBDDJRHNX19PBFCKNY2I" localSheetId="17" hidden="1">#REF!</definedName>
    <definedName name="BEx3EQSLJBDDJRHNX19PBFCKNY2I" localSheetId="7" hidden="1">#REF!</definedName>
    <definedName name="BEx3EQSLJBDDJRHNX19PBFCKNY2I" localSheetId="8" hidden="1">#REF!</definedName>
    <definedName name="BEx3EQSLJBDDJRHNX19PBFCKNY2I" localSheetId="9" hidden="1">#REF!</definedName>
    <definedName name="BEx3EQSLJBDDJRHNX19PBFCKNY2I" localSheetId="11" hidden="1">#REF!</definedName>
    <definedName name="BEx3EQSLJBDDJRHNX19PBFCKNY2I" localSheetId="12" hidden="1">#REF!</definedName>
    <definedName name="BEx3EQSLJBDDJRHNX19PBFCKNY2I" localSheetId="13" hidden="1">#REF!</definedName>
    <definedName name="BEx3EQSLJBDDJRHNX19PBFCKNY2I" localSheetId="14" hidden="1">#REF!</definedName>
    <definedName name="BEx3EQSLJBDDJRHNX19PBFCKNY2I" localSheetId="22" hidden="1">#REF!</definedName>
    <definedName name="BEx3EQSLJBDDJRHNX19PBFCKNY2I" localSheetId="19" hidden="1">#REF!</definedName>
    <definedName name="BEx3EQSLJBDDJRHNX19PBFCKNY2I" localSheetId="21" hidden="1">#REF!</definedName>
    <definedName name="BEx3EQSLJBDDJRHNX19PBFCKNY2I" hidden="1">#REF!</definedName>
    <definedName name="BEx3EUUAX947Q5N6MY6W0KSNY78Y" localSheetId="23" hidden="1">#REF!</definedName>
    <definedName name="BEx3EUUAX947Q5N6MY6W0KSNY78Y" localSheetId="27" hidden="1">#REF!</definedName>
    <definedName name="BEx3EUUAX947Q5N6MY6W0KSNY78Y" localSheetId="16" hidden="1">#REF!</definedName>
    <definedName name="BEx3EUUAX947Q5N6MY6W0KSNY78Y" localSheetId="0" hidden="1">#REF!</definedName>
    <definedName name="BEx3EUUAX947Q5N6MY6W0KSNY78Y" localSheetId="2" hidden="1">#REF!</definedName>
    <definedName name="BEx3EUUAX947Q5N6MY6W0KSNY78Y" localSheetId="4" hidden="1">#REF!</definedName>
    <definedName name="BEx3EUUAX947Q5N6MY6W0KSNY78Y" localSheetId="5" hidden="1">#REF!</definedName>
    <definedName name="BEx3EUUAX947Q5N6MY6W0KSNY78Y" localSheetId="17" hidden="1">#REF!</definedName>
    <definedName name="BEx3EUUAX947Q5N6MY6W0KSNY78Y" localSheetId="7" hidden="1">#REF!</definedName>
    <definedName name="BEx3EUUAX947Q5N6MY6W0KSNY78Y" localSheetId="8" hidden="1">#REF!</definedName>
    <definedName name="BEx3EUUAX947Q5N6MY6W0KSNY78Y" localSheetId="9" hidden="1">#REF!</definedName>
    <definedName name="BEx3EUUAX947Q5N6MY6W0KSNY78Y" localSheetId="11" hidden="1">#REF!</definedName>
    <definedName name="BEx3EUUAX947Q5N6MY6W0KSNY78Y" localSheetId="12" hidden="1">#REF!</definedName>
    <definedName name="BEx3EUUAX947Q5N6MY6W0KSNY78Y" localSheetId="13" hidden="1">#REF!</definedName>
    <definedName name="BEx3EUUAX947Q5N6MY6W0KSNY78Y" localSheetId="14" hidden="1">#REF!</definedName>
    <definedName name="BEx3EUUAX947Q5N6MY6W0KSNY78Y" localSheetId="22" hidden="1">#REF!</definedName>
    <definedName name="BEx3EUUAX947Q5N6MY6W0KSNY78Y" localSheetId="19" hidden="1">#REF!</definedName>
    <definedName name="BEx3EUUAX947Q5N6MY6W0KSNY78Y" localSheetId="21" hidden="1">#REF!</definedName>
    <definedName name="BEx3EUUAX947Q5N6MY6W0KSNY78Y" hidden="1">#REF!</definedName>
    <definedName name="BEx3F3OJYKFH63TY4TBS69H5CI8M" localSheetId="23" hidden="1">#REF!</definedName>
    <definedName name="BEx3F3OJYKFH63TY4TBS69H5CI8M" localSheetId="27" hidden="1">#REF!</definedName>
    <definedName name="BEx3F3OJYKFH63TY4TBS69H5CI8M" localSheetId="16" hidden="1">#REF!</definedName>
    <definedName name="BEx3F3OJYKFH63TY4TBS69H5CI8M" localSheetId="0" hidden="1">#REF!</definedName>
    <definedName name="BEx3F3OJYKFH63TY4TBS69H5CI8M" localSheetId="2" hidden="1">#REF!</definedName>
    <definedName name="BEx3F3OJYKFH63TY4TBS69H5CI8M" localSheetId="4" hidden="1">#REF!</definedName>
    <definedName name="BEx3F3OJYKFH63TY4TBS69H5CI8M" localSheetId="5" hidden="1">#REF!</definedName>
    <definedName name="BEx3F3OJYKFH63TY4TBS69H5CI8M" localSheetId="17" hidden="1">#REF!</definedName>
    <definedName name="BEx3F3OJYKFH63TY4TBS69H5CI8M" localSheetId="7" hidden="1">#REF!</definedName>
    <definedName name="BEx3F3OJYKFH63TY4TBS69H5CI8M" localSheetId="8" hidden="1">#REF!</definedName>
    <definedName name="BEx3F3OJYKFH63TY4TBS69H5CI8M" localSheetId="9" hidden="1">#REF!</definedName>
    <definedName name="BEx3F3OJYKFH63TY4TBS69H5CI8M" localSheetId="11" hidden="1">#REF!</definedName>
    <definedName name="BEx3F3OJYKFH63TY4TBS69H5CI8M" localSheetId="12" hidden="1">#REF!</definedName>
    <definedName name="BEx3F3OJYKFH63TY4TBS69H5CI8M" localSheetId="13" hidden="1">#REF!</definedName>
    <definedName name="BEx3F3OJYKFH63TY4TBS69H5CI8M" localSheetId="14" hidden="1">#REF!</definedName>
    <definedName name="BEx3F3OJYKFH63TY4TBS69H5CI8M" localSheetId="22" hidden="1">#REF!</definedName>
    <definedName name="BEx3F3OJYKFH63TY4TBS69H5CI8M" localSheetId="19" hidden="1">#REF!</definedName>
    <definedName name="BEx3F3OJYKFH63TY4TBS69H5CI8M" localSheetId="21" hidden="1">#REF!</definedName>
    <definedName name="BEx3F3OJYKFH63TY4TBS69H5CI8M" hidden="1">#REF!</definedName>
    <definedName name="BEx3FHMD1P5XBCH23ZKIFO6ZTCNB" localSheetId="23" hidden="1">#REF!</definedName>
    <definedName name="BEx3FHMD1P5XBCH23ZKIFO6ZTCNB" localSheetId="27" hidden="1">#REF!</definedName>
    <definedName name="BEx3FHMD1P5XBCH23ZKIFO6ZTCNB" localSheetId="16" hidden="1">#REF!</definedName>
    <definedName name="BEx3FHMD1P5XBCH23ZKIFO6ZTCNB" localSheetId="0" hidden="1">#REF!</definedName>
    <definedName name="BEx3FHMD1P5XBCH23ZKIFO6ZTCNB" localSheetId="2" hidden="1">#REF!</definedName>
    <definedName name="BEx3FHMD1P5XBCH23ZKIFO6ZTCNB" localSheetId="4" hidden="1">#REF!</definedName>
    <definedName name="BEx3FHMD1P5XBCH23ZKIFO6ZTCNB" localSheetId="5" hidden="1">#REF!</definedName>
    <definedName name="BEx3FHMD1P5XBCH23ZKIFO6ZTCNB" localSheetId="17" hidden="1">#REF!</definedName>
    <definedName name="BEx3FHMD1P5XBCH23ZKIFO6ZTCNB" localSheetId="7" hidden="1">#REF!</definedName>
    <definedName name="BEx3FHMD1P5XBCH23ZKIFO6ZTCNB" localSheetId="8" hidden="1">#REF!</definedName>
    <definedName name="BEx3FHMD1P5XBCH23ZKIFO6ZTCNB" localSheetId="9" hidden="1">#REF!</definedName>
    <definedName name="BEx3FHMD1P5XBCH23ZKIFO6ZTCNB" localSheetId="11" hidden="1">#REF!</definedName>
    <definedName name="BEx3FHMD1P5XBCH23ZKIFO6ZTCNB" localSheetId="12" hidden="1">#REF!</definedName>
    <definedName name="BEx3FHMD1P5XBCH23ZKIFO6ZTCNB" localSheetId="13" hidden="1">#REF!</definedName>
    <definedName name="BEx3FHMD1P5XBCH23ZKIFO6ZTCNB" localSheetId="14" hidden="1">#REF!</definedName>
    <definedName name="BEx3FHMD1P5XBCH23ZKIFO6ZTCNB" localSheetId="22" hidden="1">#REF!</definedName>
    <definedName name="BEx3FHMD1P5XBCH23ZKIFO6ZTCNB" localSheetId="19" hidden="1">#REF!</definedName>
    <definedName name="BEx3FHMD1P5XBCH23ZKIFO6ZTCNB" localSheetId="21" hidden="1">#REF!</definedName>
    <definedName name="BEx3FHMD1P5XBCH23ZKIFO6ZTCNB" hidden="1">#REF!</definedName>
    <definedName name="BEx3FI2G3YYIACQHXNXEA15M8ZK5" localSheetId="23" hidden="1">#REF!</definedName>
    <definedName name="BEx3FI2G3YYIACQHXNXEA15M8ZK5" localSheetId="27" hidden="1">#REF!</definedName>
    <definedName name="BEx3FI2G3YYIACQHXNXEA15M8ZK5" localSheetId="16" hidden="1">#REF!</definedName>
    <definedName name="BEx3FI2G3YYIACQHXNXEA15M8ZK5" localSheetId="0" hidden="1">#REF!</definedName>
    <definedName name="BEx3FI2G3YYIACQHXNXEA15M8ZK5" localSheetId="2" hidden="1">#REF!</definedName>
    <definedName name="BEx3FI2G3YYIACQHXNXEA15M8ZK5" localSheetId="4" hidden="1">#REF!</definedName>
    <definedName name="BEx3FI2G3YYIACQHXNXEA15M8ZK5" localSheetId="5" hidden="1">#REF!</definedName>
    <definedName name="BEx3FI2G3YYIACQHXNXEA15M8ZK5" localSheetId="17" hidden="1">#REF!</definedName>
    <definedName name="BEx3FI2G3YYIACQHXNXEA15M8ZK5" localSheetId="7" hidden="1">#REF!</definedName>
    <definedName name="BEx3FI2G3YYIACQHXNXEA15M8ZK5" localSheetId="8" hidden="1">#REF!</definedName>
    <definedName name="BEx3FI2G3YYIACQHXNXEA15M8ZK5" localSheetId="9" hidden="1">#REF!</definedName>
    <definedName name="BEx3FI2G3YYIACQHXNXEA15M8ZK5" localSheetId="11" hidden="1">#REF!</definedName>
    <definedName name="BEx3FI2G3YYIACQHXNXEA15M8ZK5" localSheetId="12" hidden="1">#REF!</definedName>
    <definedName name="BEx3FI2G3YYIACQHXNXEA15M8ZK5" localSheetId="13" hidden="1">#REF!</definedName>
    <definedName name="BEx3FI2G3YYIACQHXNXEA15M8ZK5" localSheetId="14" hidden="1">#REF!</definedName>
    <definedName name="BEx3FI2G3YYIACQHXNXEA15M8ZK5" localSheetId="22" hidden="1">#REF!</definedName>
    <definedName name="BEx3FI2G3YYIACQHXNXEA15M8ZK5" localSheetId="19" hidden="1">#REF!</definedName>
    <definedName name="BEx3FI2G3YYIACQHXNXEA15M8ZK5" localSheetId="21" hidden="1">#REF!</definedName>
    <definedName name="BEx3FI2G3YYIACQHXNXEA15M8ZK5" hidden="1">#REF!</definedName>
    <definedName name="BEx3FJ9MHSLDK8W91GO85FX1GX57" localSheetId="23" hidden="1">#REF!</definedName>
    <definedName name="BEx3FJ9MHSLDK8W91GO85FX1GX57" localSheetId="27" hidden="1">#REF!</definedName>
    <definedName name="BEx3FJ9MHSLDK8W91GO85FX1GX57" localSheetId="16" hidden="1">#REF!</definedName>
    <definedName name="BEx3FJ9MHSLDK8W91GO85FX1GX57" localSheetId="0" hidden="1">#REF!</definedName>
    <definedName name="BEx3FJ9MHSLDK8W91GO85FX1GX57" localSheetId="2" hidden="1">#REF!</definedName>
    <definedName name="BEx3FJ9MHSLDK8W91GO85FX1GX57" localSheetId="4" hidden="1">#REF!</definedName>
    <definedName name="BEx3FJ9MHSLDK8W91GO85FX1GX57" localSheetId="5" hidden="1">#REF!</definedName>
    <definedName name="BEx3FJ9MHSLDK8W91GO85FX1GX57" localSheetId="17" hidden="1">#REF!</definedName>
    <definedName name="BEx3FJ9MHSLDK8W91GO85FX1GX57" localSheetId="7" hidden="1">#REF!</definedName>
    <definedName name="BEx3FJ9MHSLDK8W91GO85FX1GX57" localSheetId="8" hidden="1">#REF!</definedName>
    <definedName name="BEx3FJ9MHSLDK8W91GO85FX1GX57" localSheetId="9" hidden="1">#REF!</definedName>
    <definedName name="BEx3FJ9MHSLDK8W91GO85FX1GX57" localSheetId="11" hidden="1">#REF!</definedName>
    <definedName name="BEx3FJ9MHSLDK8W91GO85FX1GX57" localSheetId="12" hidden="1">#REF!</definedName>
    <definedName name="BEx3FJ9MHSLDK8W91GO85FX1GX57" localSheetId="13" hidden="1">#REF!</definedName>
    <definedName name="BEx3FJ9MHSLDK8W91GO85FX1GX57" localSheetId="14" hidden="1">#REF!</definedName>
    <definedName name="BEx3FJ9MHSLDK8W91GO85FX1GX57" localSheetId="22" hidden="1">#REF!</definedName>
    <definedName name="BEx3FJ9MHSLDK8W91GO85FX1GX57" localSheetId="19" hidden="1">#REF!</definedName>
    <definedName name="BEx3FJ9MHSLDK8W91GO85FX1GX57" localSheetId="21" hidden="1">#REF!</definedName>
    <definedName name="BEx3FJ9MHSLDK8W91GO85FX1GX57" hidden="1">#REF!</definedName>
    <definedName name="BEx3FR251HFU7A33PU01SJUENL2B" localSheetId="23" hidden="1">#REF!</definedName>
    <definedName name="BEx3FR251HFU7A33PU01SJUENL2B" localSheetId="27" hidden="1">#REF!</definedName>
    <definedName name="BEx3FR251HFU7A33PU01SJUENL2B" localSheetId="16" hidden="1">#REF!</definedName>
    <definedName name="BEx3FR251HFU7A33PU01SJUENL2B" localSheetId="0" hidden="1">#REF!</definedName>
    <definedName name="BEx3FR251HFU7A33PU01SJUENL2B" localSheetId="2" hidden="1">#REF!</definedName>
    <definedName name="BEx3FR251HFU7A33PU01SJUENL2B" localSheetId="4" hidden="1">#REF!</definedName>
    <definedName name="BEx3FR251HFU7A33PU01SJUENL2B" localSheetId="5" hidden="1">#REF!</definedName>
    <definedName name="BEx3FR251HFU7A33PU01SJUENL2B" localSheetId="17" hidden="1">#REF!</definedName>
    <definedName name="BEx3FR251HFU7A33PU01SJUENL2B" localSheetId="7" hidden="1">#REF!</definedName>
    <definedName name="BEx3FR251HFU7A33PU01SJUENL2B" localSheetId="8" hidden="1">#REF!</definedName>
    <definedName name="BEx3FR251HFU7A33PU01SJUENL2B" localSheetId="9" hidden="1">#REF!</definedName>
    <definedName name="BEx3FR251HFU7A33PU01SJUENL2B" localSheetId="11" hidden="1">#REF!</definedName>
    <definedName name="BEx3FR251HFU7A33PU01SJUENL2B" localSheetId="12" hidden="1">#REF!</definedName>
    <definedName name="BEx3FR251HFU7A33PU01SJUENL2B" localSheetId="13" hidden="1">#REF!</definedName>
    <definedName name="BEx3FR251HFU7A33PU01SJUENL2B" localSheetId="14" hidden="1">#REF!</definedName>
    <definedName name="BEx3FR251HFU7A33PU01SJUENL2B" localSheetId="22" hidden="1">#REF!</definedName>
    <definedName name="BEx3FR251HFU7A33PU01SJUENL2B" localSheetId="19" hidden="1">#REF!</definedName>
    <definedName name="BEx3FR251HFU7A33PU01SJUENL2B" localSheetId="21" hidden="1">#REF!</definedName>
    <definedName name="BEx3FR251HFU7A33PU01SJUENL2B" hidden="1">#REF!</definedName>
    <definedName name="BEx3FX7EJL47JSLSWP3EOC265WAE" localSheetId="23" hidden="1">#REF!</definedName>
    <definedName name="BEx3FX7EJL47JSLSWP3EOC265WAE" localSheetId="27" hidden="1">#REF!</definedName>
    <definedName name="BEx3FX7EJL47JSLSWP3EOC265WAE" localSheetId="16" hidden="1">#REF!</definedName>
    <definedName name="BEx3FX7EJL47JSLSWP3EOC265WAE" localSheetId="0" hidden="1">#REF!</definedName>
    <definedName name="BEx3FX7EJL47JSLSWP3EOC265WAE" localSheetId="2" hidden="1">#REF!</definedName>
    <definedName name="BEx3FX7EJL47JSLSWP3EOC265WAE" localSheetId="4" hidden="1">#REF!</definedName>
    <definedName name="BEx3FX7EJL47JSLSWP3EOC265WAE" localSheetId="5" hidden="1">#REF!</definedName>
    <definedName name="BEx3FX7EJL47JSLSWP3EOC265WAE" localSheetId="17" hidden="1">#REF!</definedName>
    <definedName name="BEx3FX7EJL47JSLSWP3EOC265WAE" localSheetId="7" hidden="1">#REF!</definedName>
    <definedName name="BEx3FX7EJL47JSLSWP3EOC265WAE" localSheetId="8" hidden="1">#REF!</definedName>
    <definedName name="BEx3FX7EJL47JSLSWP3EOC265WAE" localSheetId="9" hidden="1">#REF!</definedName>
    <definedName name="BEx3FX7EJL47JSLSWP3EOC265WAE" localSheetId="11" hidden="1">#REF!</definedName>
    <definedName name="BEx3FX7EJL47JSLSWP3EOC265WAE" localSheetId="12" hidden="1">#REF!</definedName>
    <definedName name="BEx3FX7EJL47JSLSWP3EOC265WAE" localSheetId="13" hidden="1">#REF!</definedName>
    <definedName name="BEx3FX7EJL47JSLSWP3EOC265WAE" localSheetId="14" hidden="1">#REF!</definedName>
    <definedName name="BEx3FX7EJL47JSLSWP3EOC265WAE" localSheetId="22" hidden="1">#REF!</definedName>
    <definedName name="BEx3FX7EJL47JSLSWP3EOC265WAE" localSheetId="19" hidden="1">#REF!</definedName>
    <definedName name="BEx3FX7EJL47JSLSWP3EOC265WAE" localSheetId="21" hidden="1">#REF!</definedName>
    <definedName name="BEx3FX7EJL47JSLSWP3EOC265WAE" hidden="1">#REF!</definedName>
    <definedName name="BEx3G201R8NLJ6FIHO2QS0SW9QVV" localSheetId="23" hidden="1">#REF!</definedName>
    <definedName name="BEx3G201R8NLJ6FIHO2QS0SW9QVV" localSheetId="27" hidden="1">#REF!</definedName>
    <definedName name="BEx3G201R8NLJ6FIHO2QS0SW9QVV" localSheetId="16" hidden="1">#REF!</definedName>
    <definedName name="BEx3G201R8NLJ6FIHO2QS0SW9QVV" localSheetId="0" hidden="1">#REF!</definedName>
    <definedName name="BEx3G201R8NLJ6FIHO2QS0SW9QVV" localSheetId="2" hidden="1">#REF!</definedName>
    <definedName name="BEx3G201R8NLJ6FIHO2QS0SW9QVV" localSheetId="4" hidden="1">#REF!</definedName>
    <definedName name="BEx3G201R8NLJ6FIHO2QS0SW9QVV" localSheetId="5" hidden="1">#REF!</definedName>
    <definedName name="BEx3G201R8NLJ6FIHO2QS0SW9QVV" localSheetId="17" hidden="1">#REF!</definedName>
    <definedName name="BEx3G201R8NLJ6FIHO2QS0SW9QVV" localSheetId="7" hidden="1">#REF!</definedName>
    <definedName name="BEx3G201R8NLJ6FIHO2QS0SW9QVV" localSheetId="8" hidden="1">#REF!</definedName>
    <definedName name="BEx3G201R8NLJ6FIHO2QS0SW9QVV" localSheetId="9" hidden="1">#REF!</definedName>
    <definedName name="BEx3G201R8NLJ6FIHO2QS0SW9QVV" localSheetId="11" hidden="1">#REF!</definedName>
    <definedName name="BEx3G201R8NLJ6FIHO2QS0SW9QVV" localSheetId="12" hidden="1">#REF!</definedName>
    <definedName name="BEx3G201R8NLJ6FIHO2QS0SW9QVV" localSheetId="13" hidden="1">#REF!</definedName>
    <definedName name="BEx3G201R8NLJ6FIHO2QS0SW9QVV" localSheetId="14" hidden="1">#REF!</definedName>
    <definedName name="BEx3G201R8NLJ6FIHO2QS0SW9QVV" localSheetId="22" hidden="1">#REF!</definedName>
    <definedName name="BEx3G201R8NLJ6FIHO2QS0SW9QVV" localSheetId="19" hidden="1">#REF!</definedName>
    <definedName name="BEx3G201R8NLJ6FIHO2QS0SW9QVV" localSheetId="21" hidden="1">#REF!</definedName>
    <definedName name="BEx3G201R8NLJ6FIHO2QS0SW9QVV" hidden="1">#REF!</definedName>
    <definedName name="BEx3G2LL2II66XY5YCDPG4JE13A3" localSheetId="23" hidden="1">#REF!</definedName>
    <definedName name="BEx3G2LL2II66XY5YCDPG4JE13A3" localSheetId="27" hidden="1">#REF!</definedName>
    <definedName name="BEx3G2LL2II66XY5YCDPG4JE13A3" localSheetId="16" hidden="1">#REF!</definedName>
    <definedName name="BEx3G2LL2II66XY5YCDPG4JE13A3" localSheetId="0" hidden="1">#REF!</definedName>
    <definedName name="BEx3G2LL2II66XY5YCDPG4JE13A3" localSheetId="2" hidden="1">#REF!</definedName>
    <definedName name="BEx3G2LL2II66XY5YCDPG4JE13A3" localSheetId="4" hidden="1">#REF!</definedName>
    <definedName name="BEx3G2LL2II66XY5YCDPG4JE13A3" localSheetId="5" hidden="1">#REF!</definedName>
    <definedName name="BEx3G2LL2II66XY5YCDPG4JE13A3" localSheetId="17" hidden="1">#REF!</definedName>
    <definedName name="BEx3G2LL2II66XY5YCDPG4JE13A3" localSheetId="7" hidden="1">#REF!</definedName>
    <definedName name="BEx3G2LL2II66XY5YCDPG4JE13A3" localSheetId="8" hidden="1">#REF!</definedName>
    <definedName name="BEx3G2LL2II66XY5YCDPG4JE13A3" localSheetId="9" hidden="1">#REF!</definedName>
    <definedName name="BEx3G2LL2II66XY5YCDPG4JE13A3" localSheetId="11" hidden="1">#REF!</definedName>
    <definedName name="BEx3G2LL2II66XY5YCDPG4JE13A3" localSheetId="12" hidden="1">#REF!</definedName>
    <definedName name="BEx3G2LL2II66XY5YCDPG4JE13A3" localSheetId="13" hidden="1">#REF!</definedName>
    <definedName name="BEx3G2LL2II66XY5YCDPG4JE13A3" localSheetId="14" hidden="1">#REF!</definedName>
    <definedName name="BEx3G2LL2II66XY5YCDPG4JE13A3" localSheetId="22" hidden="1">#REF!</definedName>
    <definedName name="BEx3G2LL2II66XY5YCDPG4JE13A3" localSheetId="19" hidden="1">#REF!</definedName>
    <definedName name="BEx3G2LL2II66XY5YCDPG4JE13A3" localSheetId="21" hidden="1">#REF!</definedName>
    <definedName name="BEx3G2LL2II66XY5YCDPG4JE13A3" hidden="1">#REF!</definedName>
    <definedName name="BEx3G2WA0DTYY9D8AGHHOBTPE2B2" localSheetId="23" hidden="1">#REF!</definedName>
    <definedName name="BEx3G2WA0DTYY9D8AGHHOBTPE2B2" localSheetId="27" hidden="1">#REF!</definedName>
    <definedName name="BEx3G2WA0DTYY9D8AGHHOBTPE2B2" localSheetId="16" hidden="1">#REF!</definedName>
    <definedName name="BEx3G2WA0DTYY9D8AGHHOBTPE2B2" localSheetId="0" hidden="1">#REF!</definedName>
    <definedName name="BEx3G2WA0DTYY9D8AGHHOBTPE2B2" localSheetId="2" hidden="1">#REF!</definedName>
    <definedName name="BEx3G2WA0DTYY9D8AGHHOBTPE2B2" localSheetId="4" hidden="1">#REF!</definedName>
    <definedName name="BEx3G2WA0DTYY9D8AGHHOBTPE2B2" localSheetId="5" hidden="1">#REF!</definedName>
    <definedName name="BEx3G2WA0DTYY9D8AGHHOBTPE2B2" localSheetId="17" hidden="1">#REF!</definedName>
    <definedName name="BEx3G2WA0DTYY9D8AGHHOBTPE2B2" localSheetId="7" hidden="1">#REF!</definedName>
    <definedName name="BEx3G2WA0DTYY9D8AGHHOBTPE2B2" localSheetId="8" hidden="1">#REF!</definedName>
    <definedName name="BEx3G2WA0DTYY9D8AGHHOBTPE2B2" localSheetId="9" hidden="1">#REF!</definedName>
    <definedName name="BEx3G2WA0DTYY9D8AGHHOBTPE2B2" localSheetId="11" hidden="1">#REF!</definedName>
    <definedName name="BEx3G2WA0DTYY9D8AGHHOBTPE2B2" localSheetId="12" hidden="1">#REF!</definedName>
    <definedName name="BEx3G2WA0DTYY9D8AGHHOBTPE2B2" localSheetId="13" hidden="1">#REF!</definedName>
    <definedName name="BEx3G2WA0DTYY9D8AGHHOBTPE2B2" localSheetId="14" hidden="1">#REF!</definedName>
    <definedName name="BEx3G2WA0DTYY9D8AGHHOBTPE2B2" localSheetId="22" hidden="1">#REF!</definedName>
    <definedName name="BEx3G2WA0DTYY9D8AGHHOBTPE2B2" localSheetId="19" hidden="1">#REF!</definedName>
    <definedName name="BEx3G2WA0DTYY9D8AGHHOBTPE2B2" localSheetId="21" hidden="1">#REF!</definedName>
    <definedName name="BEx3G2WA0DTYY9D8AGHHOBTPE2B2" hidden="1">#REF!</definedName>
    <definedName name="BEx3GCXR6IAS0B6WJ03GJVH7CO52" localSheetId="23" hidden="1">#REF!</definedName>
    <definedName name="BEx3GCXR6IAS0B6WJ03GJVH7CO52" localSheetId="27" hidden="1">#REF!</definedName>
    <definedName name="BEx3GCXR6IAS0B6WJ03GJVH7CO52" localSheetId="16" hidden="1">#REF!</definedName>
    <definedName name="BEx3GCXR6IAS0B6WJ03GJVH7CO52" localSheetId="0" hidden="1">#REF!</definedName>
    <definedName name="BEx3GCXR6IAS0B6WJ03GJVH7CO52" localSheetId="2" hidden="1">#REF!</definedName>
    <definedName name="BEx3GCXR6IAS0B6WJ03GJVH7CO52" localSheetId="4" hidden="1">#REF!</definedName>
    <definedName name="BEx3GCXR6IAS0B6WJ03GJVH7CO52" localSheetId="5" hidden="1">#REF!</definedName>
    <definedName name="BEx3GCXR6IAS0B6WJ03GJVH7CO52" localSheetId="17" hidden="1">#REF!</definedName>
    <definedName name="BEx3GCXR6IAS0B6WJ03GJVH7CO52" localSheetId="7" hidden="1">#REF!</definedName>
    <definedName name="BEx3GCXR6IAS0B6WJ03GJVH7CO52" localSheetId="8" hidden="1">#REF!</definedName>
    <definedName name="BEx3GCXR6IAS0B6WJ03GJVH7CO52" localSheetId="9" hidden="1">#REF!</definedName>
    <definedName name="BEx3GCXR6IAS0B6WJ03GJVH7CO52" localSheetId="11" hidden="1">#REF!</definedName>
    <definedName name="BEx3GCXR6IAS0B6WJ03GJVH7CO52" localSheetId="12" hidden="1">#REF!</definedName>
    <definedName name="BEx3GCXR6IAS0B6WJ03GJVH7CO52" localSheetId="13" hidden="1">#REF!</definedName>
    <definedName name="BEx3GCXR6IAS0B6WJ03GJVH7CO52" localSheetId="14" hidden="1">#REF!</definedName>
    <definedName name="BEx3GCXR6IAS0B6WJ03GJVH7CO52" localSheetId="22" hidden="1">#REF!</definedName>
    <definedName name="BEx3GCXR6IAS0B6WJ03GJVH7CO52" localSheetId="19" hidden="1">#REF!</definedName>
    <definedName name="BEx3GCXR6IAS0B6WJ03GJVH7CO52" localSheetId="21" hidden="1">#REF!</definedName>
    <definedName name="BEx3GCXR6IAS0B6WJ03GJVH7CO52" hidden="1">#REF!</definedName>
    <definedName name="BEx3GEVV18SEQDI1JGY7EN6D1GT1" localSheetId="23" hidden="1">#REF!</definedName>
    <definedName name="BEx3GEVV18SEQDI1JGY7EN6D1GT1" localSheetId="27" hidden="1">#REF!</definedName>
    <definedName name="BEx3GEVV18SEQDI1JGY7EN6D1GT1" localSheetId="16" hidden="1">#REF!</definedName>
    <definedName name="BEx3GEVV18SEQDI1JGY7EN6D1GT1" localSheetId="0" hidden="1">#REF!</definedName>
    <definedName name="BEx3GEVV18SEQDI1JGY7EN6D1GT1" localSheetId="2" hidden="1">#REF!</definedName>
    <definedName name="BEx3GEVV18SEQDI1JGY7EN6D1GT1" localSheetId="4" hidden="1">#REF!</definedName>
    <definedName name="BEx3GEVV18SEQDI1JGY7EN6D1GT1" localSheetId="5" hidden="1">#REF!</definedName>
    <definedName name="BEx3GEVV18SEQDI1JGY7EN6D1GT1" localSheetId="17" hidden="1">#REF!</definedName>
    <definedName name="BEx3GEVV18SEQDI1JGY7EN6D1GT1" localSheetId="7" hidden="1">#REF!</definedName>
    <definedName name="BEx3GEVV18SEQDI1JGY7EN6D1GT1" localSheetId="8" hidden="1">#REF!</definedName>
    <definedName name="BEx3GEVV18SEQDI1JGY7EN6D1GT1" localSheetId="9" hidden="1">#REF!</definedName>
    <definedName name="BEx3GEVV18SEQDI1JGY7EN6D1GT1" localSheetId="11" hidden="1">#REF!</definedName>
    <definedName name="BEx3GEVV18SEQDI1JGY7EN6D1GT1" localSheetId="12" hidden="1">#REF!</definedName>
    <definedName name="BEx3GEVV18SEQDI1JGY7EN6D1GT1" localSheetId="13" hidden="1">#REF!</definedName>
    <definedName name="BEx3GEVV18SEQDI1JGY7EN6D1GT1" localSheetId="14" hidden="1">#REF!</definedName>
    <definedName name="BEx3GEVV18SEQDI1JGY7EN6D1GT1" localSheetId="22" hidden="1">#REF!</definedName>
    <definedName name="BEx3GEVV18SEQDI1JGY7EN6D1GT1" localSheetId="19" hidden="1">#REF!</definedName>
    <definedName name="BEx3GEVV18SEQDI1JGY7EN6D1GT1" localSheetId="21" hidden="1">#REF!</definedName>
    <definedName name="BEx3GEVV18SEQDI1JGY7EN6D1GT1" hidden="1">#REF!</definedName>
    <definedName name="BEx3GKFH64MKQX61S7DYTZ15JCPY" localSheetId="23" hidden="1">#REF!</definedName>
    <definedName name="BEx3GKFH64MKQX61S7DYTZ15JCPY" localSheetId="27" hidden="1">#REF!</definedName>
    <definedName name="BEx3GKFH64MKQX61S7DYTZ15JCPY" localSheetId="16" hidden="1">#REF!</definedName>
    <definedName name="BEx3GKFH64MKQX61S7DYTZ15JCPY" localSheetId="0" hidden="1">#REF!</definedName>
    <definedName name="BEx3GKFH64MKQX61S7DYTZ15JCPY" localSheetId="2" hidden="1">#REF!</definedName>
    <definedName name="BEx3GKFH64MKQX61S7DYTZ15JCPY" localSheetId="4" hidden="1">#REF!</definedName>
    <definedName name="BEx3GKFH64MKQX61S7DYTZ15JCPY" localSheetId="5" hidden="1">#REF!</definedName>
    <definedName name="BEx3GKFH64MKQX61S7DYTZ15JCPY" localSheetId="17" hidden="1">#REF!</definedName>
    <definedName name="BEx3GKFH64MKQX61S7DYTZ15JCPY" localSheetId="7" hidden="1">#REF!</definedName>
    <definedName name="BEx3GKFH64MKQX61S7DYTZ15JCPY" localSheetId="8" hidden="1">#REF!</definedName>
    <definedName name="BEx3GKFH64MKQX61S7DYTZ15JCPY" localSheetId="9" hidden="1">#REF!</definedName>
    <definedName name="BEx3GKFH64MKQX61S7DYTZ15JCPY" localSheetId="11" hidden="1">#REF!</definedName>
    <definedName name="BEx3GKFH64MKQX61S7DYTZ15JCPY" localSheetId="12" hidden="1">#REF!</definedName>
    <definedName name="BEx3GKFH64MKQX61S7DYTZ15JCPY" localSheetId="13" hidden="1">#REF!</definedName>
    <definedName name="BEx3GKFH64MKQX61S7DYTZ15JCPY" localSheetId="14" hidden="1">#REF!</definedName>
    <definedName name="BEx3GKFH64MKQX61S7DYTZ15JCPY" localSheetId="22" hidden="1">#REF!</definedName>
    <definedName name="BEx3GKFH64MKQX61S7DYTZ15JCPY" localSheetId="19" hidden="1">#REF!</definedName>
    <definedName name="BEx3GKFH64MKQX61S7DYTZ15JCPY" localSheetId="21" hidden="1">#REF!</definedName>
    <definedName name="BEx3GKFH64MKQX61S7DYTZ15JCPY" hidden="1">#REF!</definedName>
    <definedName name="BEx3GMJ1Y6UU02DLRL0QXCEKDA6C" localSheetId="23" hidden="1">#REF!</definedName>
    <definedName name="BEx3GMJ1Y6UU02DLRL0QXCEKDA6C" localSheetId="27" hidden="1">#REF!</definedName>
    <definedName name="BEx3GMJ1Y6UU02DLRL0QXCEKDA6C" localSheetId="16" hidden="1">#REF!</definedName>
    <definedName name="BEx3GMJ1Y6UU02DLRL0QXCEKDA6C" localSheetId="0" hidden="1">#REF!</definedName>
    <definedName name="BEx3GMJ1Y6UU02DLRL0QXCEKDA6C" localSheetId="2" hidden="1">#REF!</definedName>
    <definedName name="BEx3GMJ1Y6UU02DLRL0QXCEKDA6C" localSheetId="4" hidden="1">#REF!</definedName>
    <definedName name="BEx3GMJ1Y6UU02DLRL0QXCEKDA6C" localSheetId="5" hidden="1">#REF!</definedName>
    <definedName name="BEx3GMJ1Y6UU02DLRL0QXCEKDA6C" localSheetId="17" hidden="1">#REF!</definedName>
    <definedName name="BEx3GMJ1Y6UU02DLRL0QXCEKDA6C" localSheetId="7" hidden="1">#REF!</definedName>
    <definedName name="BEx3GMJ1Y6UU02DLRL0QXCEKDA6C" localSheetId="8" hidden="1">#REF!</definedName>
    <definedName name="BEx3GMJ1Y6UU02DLRL0QXCEKDA6C" localSheetId="9" hidden="1">#REF!</definedName>
    <definedName name="BEx3GMJ1Y6UU02DLRL0QXCEKDA6C" localSheetId="11" hidden="1">#REF!</definedName>
    <definedName name="BEx3GMJ1Y6UU02DLRL0QXCEKDA6C" localSheetId="12" hidden="1">#REF!</definedName>
    <definedName name="BEx3GMJ1Y6UU02DLRL0QXCEKDA6C" localSheetId="13" hidden="1">#REF!</definedName>
    <definedName name="BEx3GMJ1Y6UU02DLRL0QXCEKDA6C" localSheetId="14" hidden="1">#REF!</definedName>
    <definedName name="BEx3GMJ1Y6UU02DLRL0QXCEKDA6C" localSheetId="22" hidden="1">#REF!</definedName>
    <definedName name="BEx3GMJ1Y6UU02DLRL0QXCEKDA6C" localSheetId="19" hidden="1">#REF!</definedName>
    <definedName name="BEx3GMJ1Y6UU02DLRL0QXCEKDA6C" localSheetId="21" hidden="1">#REF!</definedName>
    <definedName name="BEx3GMJ1Y6UU02DLRL0QXCEKDA6C" hidden="1">#REF!</definedName>
    <definedName name="BEx3GN4LY0135CBDIN1TU2UEODGF" localSheetId="23" hidden="1">#REF!</definedName>
    <definedName name="BEx3GN4LY0135CBDIN1TU2UEODGF" localSheetId="27" hidden="1">#REF!</definedName>
    <definedName name="BEx3GN4LY0135CBDIN1TU2UEODGF" localSheetId="16" hidden="1">#REF!</definedName>
    <definedName name="BEx3GN4LY0135CBDIN1TU2UEODGF" localSheetId="0" hidden="1">#REF!</definedName>
    <definedName name="BEx3GN4LY0135CBDIN1TU2UEODGF" localSheetId="2" hidden="1">#REF!</definedName>
    <definedName name="BEx3GN4LY0135CBDIN1TU2UEODGF" localSheetId="4" hidden="1">#REF!</definedName>
    <definedName name="BEx3GN4LY0135CBDIN1TU2UEODGF" localSheetId="5" hidden="1">#REF!</definedName>
    <definedName name="BEx3GN4LY0135CBDIN1TU2UEODGF" localSheetId="17" hidden="1">#REF!</definedName>
    <definedName name="BEx3GN4LY0135CBDIN1TU2UEODGF" localSheetId="7" hidden="1">#REF!</definedName>
    <definedName name="BEx3GN4LY0135CBDIN1TU2UEODGF" localSheetId="8" hidden="1">#REF!</definedName>
    <definedName name="BEx3GN4LY0135CBDIN1TU2UEODGF" localSheetId="9" hidden="1">#REF!</definedName>
    <definedName name="BEx3GN4LY0135CBDIN1TU2UEODGF" localSheetId="11" hidden="1">#REF!</definedName>
    <definedName name="BEx3GN4LY0135CBDIN1TU2UEODGF" localSheetId="12" hidden="1">#REF!</definedName>
    <definedName name="BEx3GN4LY0135CBDIN1TU2UEODGF" localSheetId="13" hidden="1">#REF!</definedName>
    <definedName name="BEx3GN4LY0135CBDIN1TU2UEODGF" localSheetId="14" hidden="1">#REF!</definedName>
    <definedName name="BEx3GN4LY0135CBDIN1TU2UEODGF" localSheetId="22" hidden="1">#REF!</definedName>
    <definedName name="BEx3GN4LY0135CBDIN1TU2UEODGF" localSheetId="19" hidden="1">#REF!</definedName>
    <definedName name="BEx3GN4LY0135CBDIN1TU2UEODGF" localSheetId="21" hidden="1">#REF!</definedName>
    <definedName name="BEx3GN4LY0135CBDIN1TU2UEODGF" hidden="1">#REF!</definedName>
    <definedName name="BEx3GPDH2AH4QKT4OOSN563XUHBD" localSheetId="23" hidden="1">#REF!</definedName>
    <definedName name="BEx3GPDH2AH4QKT4OOSN563XUHBD" localSheetId="27" hidden="1">#REF!</definedName>
    <definedName name="BEx3GPDH2AH4QKT4OOSN563XUHBD" localSheetId="16" hidden="1">#REF!</definedName>
    <definedName name="BEx3GPDH2AH4QKT4OOSN563XUHBD" localSheetId="0" hidden="1">#REF!</definedName>
    <definedName name="BEx3GPDH2AH4QKT4OOSN563XUHBD" localSheetId="2" hidden="1">#REF!</definedName>
    <definedName name="BEx3GPDH2AH4QKT4OOSN563XUHBD" localSheetId="4" hidden="1">#REF!</definedName>
    <definedName name="BEx3GPDH2AH4QKT4OOSN563XUHBD" localSheetId="5" hidden="1">#REF!</definedName>
    <definedName name="BEx3GPDH2AH4QKT4OOSN563XUHBD" localSheetId="17" hidden="1">#REF!</definedName>
    <definedName name="BEx3GPDH2AH4QKT4OOSN563XUHBD" localSheetId="7" hidden="1">#REF!</definedName>
    <definedName name="BEx3GPDH2AH4QKT4OOSN563XUHBD" localSheetId="8" hidden="1">#REF!</definedName>
    <definedName name="BEx3GPDH2AH4QKT4OOSN563XUHBD" localSheetId="9" hidden="1">#REF!</definedName>
    <definedName name="BEx3GPDH2AH4QKT4OOSN563XUHBD" localSheetId="11" hidden="1">#REF!</definedName>
    <definedName name="BEx3GPDH2AH4QKT4OOSN563XUHBD" localSheetId="12" hidden="1">#REF!</definedName>
    <definedName name="BEx3GPDH2AH4QKT4OOSN563XUHBD" localSheetId="13" hidden="1">#REF!</definedName>
    <definedName name="BEx3GPDH2AH4QKT4OOSN563XUHBD" localSheetId="14" hidden="1">#REF!</definedName>
    <definedName name="BEx3GPDH2AH4QKT4OOSN563XUHBD" localSheetId="22" hidden="1">#REF!</definedName>
    <definedName name="BEx3GPDH2AH4QKT4OOSN563XUHBD" localSheetId="19" hidden="1">#REF!</definedName>
    <definedName name="BEx3GPDH2AH4QKT4OOSN563XUHBD" localSheetId="21" hidden="1">#REF!</definedName>
    <definedName name="BEx3GPDH2AH4QKT4OOSN563XUHBD" hidden="1">#REF!</definedName>
    <definedName name="BEx3GRGZOH1A62SHC133FKNN9K23" localSheetId="23" hidden="1">#REF!</definedName>
    <definedName name="BEx3GRGZOH1A62SHC133FKNN9K23" localSheetId="27" hidden="1">#REF!</definedName>
    <definedName name="BEx3GRGZOH1A62SHC133FKNN9K23" localSheetId="16" hidden="1">#REF!</definedName>
    <definedName name="BEx3GRGZOH1A62SHC133FKNN9K23" localSheetId="0" hidden="1">#REF!</definedName>
    <definedName name="BEx3GRGZOH1A62SHC133FKNN9K23" localSheetId="2" hidden="1">#REF!</definedName>
    <definedName name="BEx3GRGZOH1A62SHC133FKNN9K23" localSheetId="4" hidden="1">#REF!</definedName>
    <definedName name="BEx3GRGZOH1A62SHC133FKNN9K23" localSheetId="5" hidden="1">#REF!</definedName>
    <definedName name="BEx3GRGZOH1A62SHC133FKNN9K23" localSheetId="17" hidden="1">#REF!</definedName>
    <definedName name="BEx3GRGZOH1A62SHC133FKNN9K23" localSheetId="7" hidden="1">#REF!</definedName>
    <definedName name="BEx3GRGZOH1A62SHC133FKNN9K23" localSheetId="8" hidden="1">#REF!</definedName>
    <definedName name="BEx3GRGZOH1A62SHC133FKNN9K23" localSheetId="9" hidden="1">#REF!</definedName>
    <definedName name="BEx3GRGZOH1A62SHC133FKNN9K23" localSheetId="11" hidden="1">#REF!</definedName>
    <definedName name="BEx3GRGZOH1A62SHC133FKNN9K23" localSheetId="12" hidden="1">#REF!</definedName>
    <definedName name="BEx3GRGZOH1A62SHC133FKNN9K23" localSheetId="13" hidden="1">#REF!</definedName>
    <definedName name="BEx3GRGZOH1A62SHC133FKNN9K23" localSheetId="14" hidden="1">#REF!</definedName>
    <definedName name="BEx3GRGZOH1A62SHC133FKNN9K23" localSheetId="22" hidden="1">#REF!</definedName>
    <definedName name="BEx3GRGZOH1A62SHC133FKNN9K23" localSheetId="19" hidden="1">#REF!</definedName>
    <definedName name="BEx3GRGZOH1A62SHC133FKNN9K23" localSheetId="21" hidden="1">#REF!</definedName>
    <definedName name="BEx3GRGZOH1A62SHC133FKNN9K23" hidden="1">#REF!</definedName>
    <definedName name="BEx3GS2LABKJSRV8GPZLJZVX7NMJ" localSheetId="23" hidden="1">#REF!</definedName>
    <definedName name="BEx3GS2LABKJSRV8GPZLJZVX7NMJ" localSheetId="27" hidden="1">#REF!</definedName>
    <definedName name="BEx3GS2LABKJSRV8GPZLJZVX7NMJ" localSheetId="16" hidden="1">#REF!</definedName>
    <definedName name="BEx3GS2LABKJSRV8GPZLJZVX7NMJ" localSheetId="0" hidden="1">#REF!</definedName>
    <definedName name="BEx3GS2LABKJSRV8GPZLJZVX7NMJ" localSheetId="2" hidden="1">#REF!</definedName>
    <definedName name="BEx3GS2LABKJSRV8GPZLJZVX7NMJ" localSheetId="4" hidden="1">#REF!</definedName>
    <definedName name="BEx3GS2LABKJSRV8GPZLJZVX7NMJ" localSheetId="5" hidden="1">#REF!</definedName>
    <definedName name="BEx3GS2LABKJSRV8GPZLJZVX7NMJ" localSheetId="17" hidden="1">#REF!</definedName>
    <definedName name="BEx3GS2LABKJSRV8GPZLJZVX7NMJ" localSheetId="7" hidden="1">#REF!</definedName>
    <definedName name="BEx3GS2LABKJSRV8GPZLJZVX7NMJ" localSheetId="8" hidden="1">#REF!</definedName>
    <definedName name="BEx3GS2LABKJSRV8GPZLJZVX7NMJ" localSheetId="9" hidden="1">#REF!</definedName>
    <definedName name="BEx3GS2LABKJSRV8GPZLJZVX7NMJ" localSheetId="11" hidden="1">#REF!</definedName>
    <definedName name="BEx3GS2LABKJSRV8GPZLJZVX7NMJ" localSheetId="12" hidden="1">#REF!</definedName>
    <definedName name="BEx3GS2LABKJSRV8GPZLJZVX7NMJ" localSheetId="13" hidden="1">#REF!</definedName>
    <definedName name="BEx3GS2LABKJSRV8GPZLJZVX7NMJ" localSheetId="14" hidden="1">#REF!</definedName>
    <definedName name="BEx3GS2LABKJSRV8GPZLJZVX7NMJ" localSheetId="22" hidden="1">#REF!</definedName>
    <definedName name="BEx3GS2LABKJSRV8GPZLJZVX7NMJ" localSheetId="19" hidden="1">#REF!</definedName>
    <definedName name="BEx3GS2LABKJSRV8GPZLJZVX7NMJ" localSheetId="21" hidden="1">#REF!</definedName>
    <definedName name="BEx3GS2LABKJSRV8GPZLJZVX7NMJ" hidden="1">#REF!</definedName>
    <definedName name="BEx3H05W7OEBR6W6YJKGD6W5M3I1" localSheetId="23" hidden="1">#REF!</definedName>
    <definedName name="BEx3H05W7OEBR6W6YJKGD6W5M3I1" localSheetId="27" hidden="1">#REF!</definedName>
    <definedName name="BEx3H05W7OEBR6W6YJKGD6W5M3I1" localSheetId="16" hidden="1">#REF!</definedName>
    <definedName name="BEx3H05W7OEBR6W6YJKGD6W5M3I1" localSheetId="0" hidden="1">#REF!</definedName>
    <definedName name="BEx3H05W7OEBR6W6YJKGD6W5M3I1" localSheetId="2" hidden="1">#REF!</definedName>
    <definedName name="BEx3H05W7OEBR6W6YJKGD6W5M3I1" localSheetId="4" hidden="1">#REF!</definedName>
    <definedName name="BEx3H05W7OEBR6W6YJKGD6W5M3I1" localSheetId="5" hidden="1">#REF!</definedName>
    <definedName name="BEx3H05W7OEBR6W6YJKGD6W5M3I1" localSheetId="17" hidden="1">#REF!</definedName>
    <definedName name="BEx3H05W7OEBR6W6YJKGD6W5M3I1" localSheetId="7" hidden="1">#REF!</definedName>
    <definedName name="BEx3H05W7OEBR6W6YJKGD6W5M3I1" localSheetId="8" hidden="1">#REF!</definedName>
    <definedName name="BEx3H05W7OEBR6W6YJKGD6W5M3I1" localSheetId="9" hidden="1">#REF!</definedName>
    <definedName name="BEx3H05W7OEBR6W6YJKGD6W5M3I1" localSheetId="11" hidden="1">#REF!</definedName>
    <definedName name="BEx3H05W7OEBR6W6YJKGD6W5M3I1" localSheetId="12" hidden="1">#REF!</definedName>
    <definedName name="BEx3H05W7OEBR6W6YJKGD6W5M3I1" localSheetId="13" hidden="1">#REF!</definedName>
    <definedName name="BEx3H05W7OEBR6W6YJKGD6W5M3I1" localSheetId="14" hidden="1">#REF!</definedName>
    <definedName name="BEx3H05W7OEBR6W6YJKGD6W5M3I1" localSheetId="22" hidden="1">#REF!</definedName>
    <definedName name="BEx3H05W7OEBR6W6YJKGD6W5M3I1" localSheetId="19" hidden="1">#REF!</definedName>
    <definedName name="BEx3H05W7OEBR6W6YJKGD6W5M3I1" localSheetId="21" hidden="1">#REF!</definedName>
    <definedName name="BEx3H05W7OEBR6W6YJKGD6W5M3I1" hidden="1">#REF!</definedName>
    <definedName name="BEx3H244GCME7ZDNAXG6ZSJ64ZRE" localSheetId="23" hidden="1">#REF!</definedName>
    <definedName name="BEx3H244GCME7ZDNAXG6ZSJ64ZRE" localSheetId="27" hidden="1">#REF!</definedName>
    <definedName name="BEx3H244GCME7ZDNAXG6ZSJ64ZRE" localSheetId="16" hidden="1">#REF!</definedName>
    <definedName name="BEx3H244GCME7ZDNAXG6ZSJ64ZRE" localSheetId="0" hidden="1">#REF!</definedName>
    <definedName name="BEx3H244GCME7ZDNAXG6ZSJ64ZRE" localSheetId="2" hidden="1">#REF!</definedName>
    <definedName name="BEx3H244GCME7ZDNAXG6ZSJ64ZRE" localSheetId="4" hidden="1">#REF!</definedName>
    <definedName name="BEx3H244GCME7ZDNAXG6ZSJ64ZRE" localSheetId="5" hidden="1">#REF!</definedName>
    <definedName name="BEx3H244GCME7ZDNAXG6ZSJ64ZRE" localSheetId="17" hidden="1">#REF!</definedName>
    <definedName name="BEx3H244GCME7ZDNAXG6ZSJ64ZRE" localSheetId="7" hidden="1">#REF!</definedName>
    <definedName name="BEx3H244GCME7ZDNAXG6ZSJ64ZRE" localSheetId="8" hidden="1">#REF!</definedName>
    <definedName name="BEx3H244GCME7ZDNAXG6ZSJ64ZRE" localSheetId="9" hidden="1">#REF!</definedName>
    <definedName name="BEx3H244GCME7ZDNAXG6ZSJ64ZRE" localSheetId="11" hidden="1">#REF!</definedName>
    <definedName name="BEx3H244GCME7ZDNAXG6ZSJ64ZRE" localSheetId="12" hidden="1">#REF!</definedName>
    <definedName name="BEx3H244GCME7ZDNAXG6ZSJ64ZRE" localSheetId="13" hidden="1">#REF!</definedName>
    <definedName name="BEx3H244GCME7ZDNAXG6ZSJ64ZRE" localSheetId="14" hidden="1">#REF!</definedName>
    <definedName name="BEx3H244GCME7ZDNAXG6ZSJ64ZRE" localSheetId="22" hidden="1">#REF!</definedName>
    <definedName name="BEx3H244GCME7ZDNAXG6ZSJ64ZRE" localSheetId="19" hidden="1">#REF!</definedName>
    <definedName name="BEx3H244GCME7ZDNAXG6ZSJ64ZRE" localSheetId="21" hidden="1">#REF!</definedName>
    <definedName name="BEx3H244GCME7ZDNAXG6ZSJ64ZRE" hidden="1">#REF!</definedName>
    <definedName name="BEx3H5UX2GZFZZT657YR76RHW5I6" localSheetId="23" hidden="1">#REF!</definedName>
    <definedName name="BEx3H5UX2GZFZZT657YR76RHW5I6" localSheetId="27" hidden="1">#REF!</definedName>
    <definedName name="BEx3H5UX2GZFZZT657YR76RHW5I6" localSheetId="16" hidden="1">#REF!</definedName>
    <definedName name="BEx3H5UX2GZFZZT657YR76RHW5I6" localSheetId="0" hidden="1">#REF!</definedName>
    <definedName name="BEx3H5UX2GZFZZT657YR76RHW5I6" localSheetId="2" hidden="1">#REF!</definedName>
    <definedName name="BEx3H5UX2GZFZZT657YR76RHW5I6" localSheetId="4" hidden="1">#REF!</definedName>
    <definedName name="BEx3H5UX2GZFZZT657YR76RHW5I6" localSheetId="5" hidden="1">#REF!</definedName>
    <definedName name="BEx3H5UX2GZFZZT657YR76RHW5I6" localSheetId="17" hidden="1">#REF!</definedName>
    <definedName name="BEx3H5UX2GZFZZT657YR76RHW5I6" localSheetId="7" hidden="1">#REF!</definedName>
    <definedName name="BEx3H5UX2GZFZZT657YR76RHW5I6" localSheetId="8" hidden="1">#REF!</definedName>
    <definedName name="BEx3H5UX2GZFZZT657YR76RHW5I6" localSheetId="9" hidden="1">#REF!</definedName>
    <definedName name="BEx3H5UX2GZFZZT657YR76RHW5I6" localSheetId="11" hidden="1">#REF!</definedName>
    <definedName name="BEx3H5UX2GZFZZT657YR76RHW5I6" localSheetId="12" hidden="1">#REF!</definedName>
    <definedName name="BEx3H5UX2GZFZZT657YR76RHW5I6" localSheetId="13" hidden="1">#REF!</definedName>
    <definedName name="BEx3H5UX2GZFZZT657YR76RHW5I6" localSheetId="14" hidden="1">#REF!</definedName>
    <definedName name="BEx3H5UX2GZFZZT657YR76RHW5I6" localSheetId="22" hidden="1">#REF!</definedName>
    <definedName name="BEx3H5UX2GZFZZT657YR76RHW5I6" localSheetId="19" hidden="1">#REF!</definedName>
    <definedName name="BEx3H5UX2GZFZZT657YR76RHW5I6" localSheetId="21" hidden="1">#REF!</definedName>
    <definedName name="BEx3H5UX2GZFZZT657YR76RHW5I6" hidden="1">#REF!</definedName>
    <definedName name="BEx3HACPKDZVUOS9WBDCCFJB46DK" localSheetId="23" hidden="1">#REF!</definedName>
    <definedName name="BEx3HACPKDZVUOS9WBDCCFJB46DK" localSheetId="27" hidden="1">#REF!</definedName>
    <definedName name="BEx3HACPKDZVUOS9WBDCCFJB46DK" localSheetId="16" hidden="1">#REF!</definedName>
    <definedName name="BEx3HACPKDZVUOS9WBDCCFJB46DK" localSheetId="0" hidden="1">#REF!</definedName>
    <definedName name="BEx3HACPKDZVUOS9WBDCCFJB46DK" localSheetId="2" hidden="1">#REF!</definedName>
    <definedName name="BEx3HACPKDZVUOS9WBDCCFJB46DK" localSheetId="4" hidden="1">#REF!</definedName>
    <definedName name="BEx3HACPKDZVUOS9WBDCCFJB46DK" localSheetId="5" hidden="1">#REF!</definedName>
    <definedName name="BEx3HACPKDZVUOS9WBDCCFJB46DK" localSheetId="17" hidden="1">#REF!</definedName>
    <definedName name="BEx3HACPKDZVUOS9WBDCCFJB46DK" localSheetId="7" hidden="1">#REF!</definedName>
    <definedName name="BEx3HACPKDZVUOS9WBDCCFJB46DK" localSheetId="8" hidden="1">#REF!</definedName>
    <definedName name="BEx3HACPKDZVUOS9WBDCCFJB46DK" localSheetId="9" hidden="1">#REF!</definedName>
    <definedName name="BEx3HACPKDZVUOS9WBDCCFJB46DK" localSheetId="11" hidden="1">#REF!</definedName>
    <definedName name="BEx3HACPKDZVUOS9WBDCCFJB46DK" localSheetId="12" hidden="1">#REF!</definedName>
    <definedName name="BEx3HACPKDZVUOS9WBDCCFJB46DK" localSheetId="13" hidden="1">#REF!</definedName>
    <definedName name="BEx3HACPKDZVUOS9WBDCCFJB46DK" localSheetId="14" hidden="1">#REF!</definedName>
    <definedName name="BEx3HACPKDZVUOS9WBDCCFJB46DK" localSheetId="22" hidden="1">#REF!</definedName>
    <definedName name="BEx3HACPKDZVUOS9WBDCCFJB46DK" localSheetId="19" hidden="1">#REF!</definedName>
    <definedName name="BEx3HACPKDZVUOS9WBDCCFJB46DK" localSheetId="21" hidden="1">#REF!</definedName>
    <definedName name="BEx3HACPKDZVUOS9WBDCCFJB46DK" hidden="1">#REF!</definedName>
    <definedName name="BEx3HMSEFOP6DBM4R97XA6B7NFG6" localSheetId="23" hidden="1">#REF!</definedName>
    <definedName name="BEx3HMSEFOP6DBM4R97XA6B7NFG6" localSheetId="27" hidden="1">#REF!</definedName>
    <definedName name="BEx3HMSEFOP6DBM4R97XA6B7NFG6" localSheetId="16" hidden="1">#REF!</definedName>
    <definedName name="BEx3HMSEFOP6DBM4R97XA6B7NFG6" localSheetId="0" hidden="1">#REF!</definedName>
    <definedName name="BEx3HMSEFOP6DBM4R97XA6B7NFG6" localSheetId="2" hidden="1">#REF!</definedName>
    <definedName name="BEx3HMSEFOP6DBM4R97XA6B7NFG6" localSheetId="4" hidden="1">#REF!</definedName>
    <definedName name="BEx3HMSEFOP6DBM4R97XA6B7NFG6" localSheetId="5" hidden="1">#REF!</definedName>
    <definedName name="BEx3HMSEFOP6DBM4R97XA6B7NFG6" localSheetId="17" hidden="1">#REF!</definedName>
    <definedName name="BEx3HMSEFOP6DBM4R97XA6B7NFG6" localSheetId="7" hidden="1">#REF!</definedName>
    <definedName name="BEx3HMSEFOP6DBM4R97XA6B7NFG6" localSheetId="8" hidden="1">#REF!</definedName>
    <definedName name="BEx3HMSEFOP6DBM4R97XA6B7NFG6" localSheetId="9" hidden="1">#REF!</definedName>
    <definedName name="BEx3HMSEFOP6DBM4R97XA6B7NFG6" localSheetId="11" hidden="1">#REF!</definedName>
    <definedName name="BEx3HMSEFOP6DBM4R97XA6B7NFG6" localSheetId="12" hidden="1">#REF!</definedName>
    <definedName name="BEx3HMSEFOP6DBM4R97XA6B7NFG6" localSheetId="13" hidden="1">#REF!</definedName>
    <definedName name="BEx3HMSEFOP6DBM4R97XA6B7NFG6" localSheetId="14" hidden="1">#REF!</definedName>
    <definedName name="BEx3HMSEFOP6DBM4R97XA6B7NFG6" localSheetId="22" hidden="1">#REF!</definedName>
    <definedName name="BEx3HMSEFOP6DBM4R97XA6B7NFG6" localSheetId="19" hidden="1">#REF!</definedName>
    <definedName name="BEx3HMSEFOP6DBM4R97XA6B7NFG6" localSheetId="21" hidden="1">#REF!</definedName>
    <definedName name="BEx3HMSEFOP6DBM4R97XA6B7NFG6" hidden="1">#REF!</definedName>
    <definedName name="BEx3HWJ5SQSD2CVCQNR183X44FR8" localSheetId="23" hidden="1">#REF!</definedName>
    <definedName name="BEx3HWJ5SQSD2CVCQNR183X44FR8" localSheetId="27" hidden="1">#REF!</definedName>
    <definedName name="BEx3HWJ5SQSD2CVCQNR183X44FR8" localSheetId="16" hidden="1">#REF!</definedName>
    <definedName name="BEx3HWJ5SQSD2CVCQNR183X44FR8" localSheetId="0" hidden="1">#REF!</definedName>
    <definedName name="BEx3HWJ5SQSD2CVCQNR183X44FR8" localSheetId="2" hidden="1">#REF!</definedName>
    <definedName name="BEx3HWJ5SQSD2CVCQNR183X44FR8" localSheetId="4" hidden="1">#REF!</definedName>
    <definedName name="BEx3HWJ5SQSD2CVCQNR183X44FR8" localSheetId="5" hidden="1">#REF!</definedName>
    <definedName name="BEx3HWJ5SQSD2CVCQNR183X44FR8" localSheetId="17" hidden="1">#REF!</definedName>
    <definedName name="BEx3HWJ5SQSD2CVCQNR183X44FR8" localSheetId="7" hidden="1">#REF!</definedName>
    <definedName name="BEx3HWJ5SQSD2CVCQNR183X44FR8" localSheetId="8" hidden="1">#REF!</definedName>
    <definedName name="BEx3HWJ5SQSD2CVCQNR183X44FR8" localSheetId="9" hidden="1">#REF!</definedName>
    <definedName name="BEx3HWJ5SQSD2CVCQNR183X44FR8" localSheetId="11" hidden="1">#REF!</definedName>
    <definedName name="BEx3HWJ5SQSD2CVCQNR183X44FR8" localSheetId="12" hidden="1">#REF!</definedName>
    <definedName name="BEx3HWJ5SQSD2CVCQNR183X44FR8" localSheetId="13" hidden="1">#REF!</definedName>
    <definedName name="BEx3HWJ5SQSD2CVCQNR183X44FR8" localSheetId="14" hidden="1">#REF!</definedName>
    <definedName name="BEx3HWJ5SQSD2CVCQNR183X44FR8" localSheetId="22" hidden="1">#REF!</definedName>
    <definedName name="BEx3HWJ5SQSD2CVCQNR183X44FR8" localSheetId="19" hidden="1">#REF!</definedName>
    <definedName name="BEx3HWJ5SQSD2CVCQNR183X44FR8" localSheetId="21" hidden="1">#REF!</definedName>
    <definedName name="BEx3HWJ5SQSD2CVCQNR183X44FR8" hidden="1">#REF!</definedName>
    <definedName name="BEx3I09YVXO0G4X7KGSA4WGORM35" localSheetId="23" hidden="1">#REF!</definedName>
    <definedName name="BEx3I09YVXO0G4X7KGSA4WGORM35" localSheetId="27" hidden="1">#REF!</definedName>
    <definedName name="BEx3I09YVXO0G4X7KGSA4WGORM35" localSheetId="16" hidden="1">#REF!</definedName>
    <definedName name="BEx3I09YVXO0G4X7KGSA4WGORM35" localSheetId="0" hidden="1">#REF!</definedName>
    <definedName name="BEx3I09YVXO0G4X7KGSA4WGORM35" localSheetId="2" hidden="1">#REF!</definedName>
    <definedName name="BEx3I09YVXO0G4X7KGSA4WGORM35" localSheetId="4" hidden="1">#REF!</definedName>
    <definedName name="BEx3I09YVXO0G4X7KGSA4WGORM35" localSheetId="5" hidden="1">#REF!</definedName>
    <definedName name="BEx3I09YVXO0G4X7KGSA4WGORM35" localSheetId="17" hidden="1">#REF!</definedName>
    <definedName name="BEx3I09YVXO0G4X7KGSA4WGORM35" localSheetId="7" hidden="1">#REF!</definedName>
    <definedName name="BEx3I09YVXO0G4X7KGSA4WGORM35" localSheetId="8" hidden="1">#REF!</definedName>
    <definedName name="BEx3I09YVXO0G4X7KGSA4WGORM35" localSheetId="9" hidden="1">#REF!</definedName>
    <definedName name="BEx3I09YVXO0G4X7KGSA4WGORM35" localSheetId="11" hidden="1">#REF!</definedName>
    <definedName name="BEx3I09YVXO0G4X7KGSA4WGORM35" localSheetId="12" hidden="1">#REF!</definedName>
    <definedName name="BEx3I09YVXO0G4X7KGSA4WGORM35" localSheetId="13" hidden="1">#REF!</definedName>
    <definedName name="BEx3I09YVXO0G4X7KGSA4WGORM35" localSheetId="14" hidden="1">#REF!</definedName>
    <definedName name="BEx3I09YVXO0G4X7KGSA4WGORM35" localSheetId="22" hidden="1">#REF!</definedName>
    <definedName name="BEx3I09YVXO0G4X7KGSA4WGORM35" localSheetId="19" hidden="1">#REF!</definedName>
    <definedName name="BEx3I09YVXO0G4X7KGSA4WGORM35" localSheetId="21" hidden="1">#REF!</definedName>
    <definedName name="BEx3I09YVXO0G4X7KGSA4WGORM35" hidden="1">#REF!</definedName>
    <definedName name="BEx3I3KN8WAL54AYYACGCUM43J9W" localSheetId="23" hidden="1">#REF!</definedName>
    <definedName name="BEx3I3KN8WAL54AYYACGCUM43J9W" localSheetId="27" hidden="1">#REF!</definedName>
    <definedName name="BEx3I3KN8WAL54AYYACGCUM43J9W" localSheetId="16" hidden="1">#REF!</definedName>
    <definedName name="BEx3I3KN8WAL54AYYACGCUM43J9W" localSheetId="0" hidden="1">#REF!</definedName>
    <definedName name="BEx3I3KN8WAL54AYYACGCUM43J9W" localSheetId="2" hidden="1">#REF!</definedName>
    <definedName name="BEx3I3KN8WAL54AYYACGCUM43J9W" localSheetId="4" hidden="1">#REF!</definedName>
    <definedName name="BEx3I3KN8WAL54AYYACGCUM43J9W" localSheetId="5" hidden="1">#REF!</definedName>
    <definedName name="BEx3I3KN8WAL54AYYACGCUM43J9W" localSheetId="17" hidden="1">#REF!</definedName>
    <definedName name="BEx3I3KN8WAL54AYYACGCUM43J9W" localSheetId="7" hidden="1">#REF!</definedName>
    <definedName name="BEx3I3KN8WAL54AYYACGCUM43J9W" localSheetId="8" hidden="1">#REF!</definedName>
    <definedName name="BEx3I3KN8WAL54AYYACGCUM43J9W" localSheetId="9" hidden="1">#REF!</definedName>
    <definedName name="BEx3I3KN8WAL54AYYACGCUM43J9W" localSheetId="11" hidden="1">#REF!</definedName>
    <definedName name="BEx3I3KN8WAL54AYYACGCUM43J9W" localSheetId="12" hidden="1">#REF!</definedName>
    <definedName name="BEx3I3KN8WAL54AYYACGCUM43J9W" localSheetId="13" hidden="1">#REF!</definedName>
    <definedName name="BEx3I3KN8WAL54AYYACGCUM43J9W" localSheetId="14" hidden="1">#REF!</definedName>
    <definedName name="BEx3I3KN8WAL54AYYACGCUM43J9W" localSheetId="22" hidden="1">#REF!</definedName>
    <definedName name="BEx3I3KN8WAL54AYYACGCUM43J9W" localSheetId="19" hidden="1">#REF!</definedName>
    <definedName name="BEx3I3KN8WAL54AYYACGCUM43J9W" localSheetId="21" hidden="1">#REF!</definedName>
    <definedName name="BEx3I3KN8WAL54AYYACGCUM43J9W" hidden="1">#REF!</definedName>
    <definedName name="BEx3ICF1GY8HQEBIU9S43PDJ90BX" localSheetId="23" hidden="1">#REF!</definedName>
    <definedName name="BEx3ICF1GY8HQEBIU9S43PDJ90BX" localSheetId="27" hidden="1">#REF!</definedName>
    <definedName name="BEx3ICF1GY8HQEBIU9S43PDJ90BX" localSheetId="16" hidden="1">#REF!</definedName>
    <definedName name="BEx3ICF1GY8HQEBIU9S43PDJ90BX" localSheetId="0" hidden="1">#REF!</definedName>
    <definedName name="BEx3ICF1GY8HQEBIU9S43PDJ90BX" localSheetId="2" hidden="1">#REF!</definedName>
    <definedName name="BEx3ICF1GY8HQEBIU9S43PDJ90BX" localSheetId="4" hidden="1">#REF!</definedName>
    <definedName name="BEx3ICF1GY8HQEBIU9S43PDJ90BX" localSheetId="5" hidden="1">#REF!</definedName>
    <definedName name="BEx3ICF1GY8HQEBIU9S43PDJ90BX" localSheetId="17" hidden="1">#REF!</definedName>
    <definedName name="BEx3ICF1GY8HQEBIU9S43PDJ90BX" localSheetId="7" hidden="1">#REF!</definedName>
    <definedName name="BEx3ICF1GY8HQEBIU9S43PDJ90BX" localSheetId="8" hidden="1">#REF!</definedName>
    <definedName name="BEx3ICF1GY8HQEBIU9S43PDJ90BX" localSheetId="9" hidden="1">#REF!</definedName>
    <definedName name="BEx3ICF1GY8HQEBIU9S43PDJ90BX" localSheetId="11" hidden="1">#REF!</definedName>
    <definedName name="BEx3ICF1GY8HQEBIU9S43PDJ90BX" localSheetId="12" hidden="1">#REF!</definedName>
    <definedName name="BEx3ICF1GY8HQEBIU9S43PDJ90BX" localSheetId="13" hidden="1">#REF!</definedName>
    <definedName name="BEx3ICF1GY8HQEBIU9S43PDJ90BX" localSheetId="14" hidden="1">#REF!</definedName>
    <definedName name="BEx3ICF1GY8HQEBIU9S43PDJ90BX" localSheetId="22" hidden="1">#REF!</definedName>
    <definedName name="BEx3ICF1GY8HQEBIU9S43PDJ90BX" localSheetId="19" hidden="1">#REF!</definedName>
    <definedName name="BEx3ICF1GY8HQEBIU9S43PDJ90BX" localSheetId="21" hidden="1">#REF!</definedName>
    <definedName name="BEx3ICF1GY8HQEBIU9S43PDJ90BX" hidden="1">#REF!</definedName>
    <definedName name="BEx3IYAH2DEBFWO8F94H4MXE3RLY" localSheetId="23" hidden="1">#REF!</definedName>
    <definedName name="BEx3IYAH2DEBFWO8F94H4MXE3RLY" localSheetId="27" hidden="1">#REF!</definedName>
    <definedName name="BEx3IYAH2DEBFWO8F94H4MXE3RLY" localSheetId="16" hidden="1">#REF!</definedName>
    <definedName name="BEx3IYAH2DEBFWO8F94H4MXE3RLY" localSheetId="0" hidden="1">#REF!</definedName>
    <definedName name="BEx3IYAH2DEBFWO8F94H4MXE3RLY" localSheetId="2" hidden="1">#REF!</definedName>
    <definedName name="BEx3IYAH2DEBFWO8F94H4MXE3RLY" localSheetId="4" hidden="1">#REF!</definedName>
    <definedName name="BEx3IYAH2DEBFWO8F94H4MXE3RLY" localSheetId="5" hidden="1">#REF!</definedName>
    <definedName name="BEx3IYAH2DEBFWO8F94H4MXE3RLY" localSheetId="17" hidden="1">#REF!</definedName>
    <definedName name="BEx3IYAH2DEBFWO8F94H4MXE3RLY" localSheetId="7" hidden="1">#REF!</definedName>
    <definedName name="BEx3IYAH2DEBFWO8F94H4MXE3RLY" localSheetId="8" hidden="1">#REF!</definedName>
    <definedName name="BEx3IYAH2DEBFWO8F94H4MXE3RLY" localSheetId="9" hidden="1">#REF!</definedName>
    <definedName name="BEx3IYAH2DEBFWO8F94H4MXE3RLY" localSheetId="11" hidden="1">#REF!</definedName>
    <definedName name="BEx3IYAH2DEBFWO8F94H4MXE3RLY" localSheetId="12" hidden="1">#REF!</definedName>
    <definedName name="BEx3IYAH2DEBFWO8F94H4MXE3RLY" localSheetId="13" hidden="1">#REF!</definedName>
    <definedName name="BEx3IYAH2DEBFWO8F94H4MXE3RLY" localSheetId="14" hidden="1">#REF!</definedName>
    <definedName name="BEx3IYAH2DEBFWO8F94H4MXE3RLY" localSheetId="22" hidden="1">#REF!</definedName>
    <definedName name="BEx3IYAH2DEBFWO8F94H4MXE3RLY" localSheetId="19" hidden="1">#REF!</definedName>
    <definedName name="BEx3IYAH2DEBFWO8F94H4MXE3RLY" localSheetId="21" hidden="1">#REF!</definedName>
    <definedName name="BEx3IYAH2DEBFWO8F94H4MXE3RLY" hidden="1">#REF!</definedName>
    <definedName name="BEx3IZSG3932LSWHR5YV78IVRPCK" localSheetId="23" hidden="1">#REF!</definedName>
    <definedName name="BEx3IZSG3932LSWHR5YV78IVRPCK" localSheetId="27" hidden="1">#REF!</definedName>
    <definedName name="BEx3IZSG3932LSWHR5YV78IVRPCK" localSheetId="16" hidden="1">#REF!</definedName>
    <definedName name="BEx3IZSG3932LSWHR5YV78IVRPCK" localSheetId="0" hidden="1">#REF!</definedName>
    <definedName name="BEx3IZSG3932LSWHR5YV78IVRPCK" localSheetId="2" hidden="1">#REF!</definedName>
    <definedName name="BEx3IZSG3932LSWHR5YV78IVRPCK" localSheetId="4" hidden="1">#REF!</definedName>
    <definedName name="BEx3IZSG3932LSWHR5YV78IVRPCK" localSheetId="5" hidden="1">#REF!</definedName>
    <definedName name="BEx3IZSG3932LSWHR5YV78IVRPCK" localSheetId="17" hidden="1">#REF!</definedName>
    <definedName name="BEx3IZSG3932LSWHR5YV78IVRPCK" localSheetId="7" hidden="1">#REF!</definedName>
    <definedName name="BEx3IZSG3932LSWHR5YV78IVRPCK" localSheetId="8" hidden="1">#REF!</definedName>
    <definedName name="BEx3IZSG3932LSWHR5YV78IVRPCK" localSheetId="9" hidden="1">#REF!</definedName>
    <definedName name="BEx3IZSG3932LSWHR5YV78IVRPCK" localSheetId="11" hidden="1">#REF!</definedName>
    <definedName name="BEx3IZSG3932LSWHR5YV78IVRPCK" localSheetId="12" hidden="1">#REF!</definedName>
    <definedName name="BEx3IZSG3932LSWHR5YV78IVRPCK" localSheetId="13" hidden="1">#REF!</definedName>
    <definedName name="BEx3IZSG3932LSWHR5YV78IVRPCK" localSheetId="14" hidden="1">#REF!</definedName>
    <definedName name="BEx3IZSG3932LSWHR5YV78IVRPCK" localSheetId="22" hidden="1">#REF!</definedName>
    <definedName name="BEx3IZSG3932LSWHR5YV78IVRPCK" localSheetId="19" hidden="1">#REF!</definedName>
    <definedName name="BEx3IZSG3932LSWHR5YV78IVRPCK" localSheetId="21" hidden="1">#REF!</definedName>
    <definedName name="BEx3IZSG3932LSWHR5YV78IVRPCK" hidden="1">#REF!</definedName>
    <definedName name="BEx3IZXXSYEW50379N2EAFWO8DZV" localSheetId="23" hidden="1">#REF!</definedName>
    <definedName name="BEx3IZXXSYEW50379N2EAFWO8DZV" localSheetId="27" hidden="1">#REF!</definedName>
    <definedName name="BEx3IZXXSYEW50379N2EAFWO8DZV" localSheetId="16" hidden="1">#REF!</definedName>
    <definedName name="BEx3IZXXSYEW50379N2EAFWO8DZV" localSheetId="0" hidden="1">#REF!</definedName>
    <definedName name="BEx3IZXXSYEW50379N2EAFWO8DZV" localSheetId="2" hidden="1">#REF!</definedName>
    <definedName name="BEx3IZXXSYEW50379N2EAFWO8DZV" localSheetId="4" hidden="1">#REF!</definedName>
    <definedName name="BEx3IZXXSYEW50379N2EAFWO8DZV" localSheetId="5" hidden="1">#REF!</definedName>
    <definedName name="BEx3IZXXSYEW50379N2EAFWO8DZV" localSheetId="17" hidden="1">#REF!</definedName>
    <definedName name="BEx3IZXXSYEW50379N2EAFWO8DZV" localSheetId="7" hidden="1">#REF!</definedName>
    <definedName name="BEx3IZXXSYEW50379N2EAFWO8DZV" localSheetId="8" hidden="1">#REF!</definedName>
    <definedName name="BEx3IZXXSYEW50379N2EAFWO8DZV" localSheetId="9" hidden="1">#REF!</definedName>
    <definedName name="BEx3IZXXSYEW50379N2EAFWO8DZV" localSheetId="11" hidden="1">#REF!</definedName>
    <definedName name="BEx3IZXXSYEW50379N2EAFWO8DZV" localSheetId="12" hidden="1">#REF!</definedName>
    <definedName name="BEx3IZXXSYEW50379N2EAFWO8DZV" localSheetId="13" hidden="1">#REF!</definedName>
    <definedName name="BEx3IZXXSYEW50379N2EAFWO8DZV" localSheetId="14" hidden="1">#REF!</definedName>
    <definedName name="BEx3IZXXSYEW50379N2EAFWO8DZV" localSheetId="22" hidden="1">#REF!</definedName>
    <definedName name="BEx3IZXXSYEW50379N2EAFWO8DZV" localSheetId="19" hidden="1">#REF!</definedName>
    <definedName name="BEx3IZXXSYEW50379N2EAFWO8DZV" localSheetId="21" hidden="1">#REF!</definedName>
    <definedName name="BEx3IZXXSYEW50379N2EAFWO8DZV" hidden="1">#REF!</definedName>
    <definedName name="BEx3J1VZVGTKT4ATPO9O5JCSFTTR" localSheetId="23" hidden="1">#REF!</definedName>
    <definedName name="BEx3J1VZVGTKT4ATPO9O5JCSFTTR" localSheetId="27" hidden="1">#REF!</definedName>
    <definedName name="BEx3J1VZVGTKT4ATPO9O5JCSFTTR" localSheetId="16" hidden="1">#REF!</definedName>
    <definedName name="BEx3J1VZVGTKT4ATPO9O5JCSFTTR" localSheetId="0" hidden="1">#REF!</definedName>
    <definedName name="BEx3J1VZVGTKT4ATPO9O5JCSFTTR" localSheetId="2" hidden="1">#REF!</definedName>
    <definedName name="BEx3J1VZVGTKT4ATPO9O5JCSFTTR" localSheetId="4" hidden="1">#REF!</definedName>
    <definedName name="BEx3J1VZVGTKT4ATPO9O5JCSFTTR" localSheetId="5" hidden="1">#REF!</definedName>
    <definedName name="BEx3J1VZVGTKT4ATPO9O5JCSFTTR" localSheetId="17" hidden="1">#REF!</definedName>
    <definedName name="BEx3J1VZVGTKT4ATPO9O5JCSFTTR" localSheetId="7" hidden="1">#REF!</definedName>
    <definedName name="BEx3J1VZVGTKT4ATPO9O5JCSFTTR" localSheetId="8" hidden="1">#REF!</definedName>
    <definedName name="BEx3J1VZVGTKT4ATPO9O5JCSFTTR" localSheetId="9" hidden="1">#REF!</definedName>
    <definedName name="BEx3J1VZVGTKT4ATPO9O5JCSFTTR" localSheetId="11" hidden="1">#REF!</definedName>
    <definedName name="BEx3J1VZVGTKT4ATPO9O5JCSFTTR" localSheetId="12" hidden="1">#REF!</definedName>
    <definedName name="BEx3J1VZVGTKT4ATPO9O5JCSFTTR" localSheetId="13" hidden="1">#REF!</definedName>
    <definedName name="BEx3J1VZVGTKT4ATPO9O5JCSFTTR" localSheetId="14" hidden="1">#REF!</definedName>
    <definedName name="BEx3J1VZVGTKT4ATPO9O5JCSFTTR" localSheetId="22" hidden="1">#REF!</definedName>
    <definedName name="BEx3J1VZVGTKT4ATPO9O5JCSFTTR" localSheetId="19" hidden="1">#REF!</definedName>
    <definedName name="BEx3J1VZVGTKT4ATPO9O5JCSFTTR" localSheetId="21" hidden="1">#REF!</definedName>
    <definedName name="BEx3J1VZVGTKT4ATPO9O5JCSFTTR" hidden="1">#REF!</definedName>
    <definedName name="BEx3JC2TY7JNAAC3L7QHVPQXLGQ8" localSheetId="23" hidden="1">#REF!</definedName>
    <definedName name="BEx3JC2TY7JNAAC3L7QHVPQXLGQ8" localSheetId="27" hidden="1">#REF!</definedName>
    <definedName name="BEx3JC2TY7JNAAC3L7QHVPQXLGQ8" localSheetId="16" hidden="1">#REF!</definedName>
    <definedName name="BEx3JC2TY7JNAAC3L7QHVPQXLGQ8" localSheetId="0" hidden="1">#REF!</definedName>
    <definedName name="BEx3JC2TY7JNAAC3L7QHVPQXLGQ8" localSheetId="2" hidden="1">#REF!</definedName>
    <definedName name="BEx3JC2TY7JNAAC3L7QHVPQXLGQ8" localSheetId="4" hidden="1">#REF!</definedName>
    <definedName name="BEx3JC2TY7JNAAC3L7QHVPQXLGQ8" localSheetId="5" hidden="1">#REF!</definedName>
    <definedName name="BEx3JC2TY7JNAAC3L7QHVPQXLGQ8" localSheetId="17" hidden="1">#REF!</definedName>
    <definedName name="BEx3JC2TY7JNAAC3L7QHVPQXLGQ8" localSheetId="7" hidden="1">#REF!</definedName>
    <definedName name="BEx3JC2TY7JNAAC3L7QHVPQXLGQ8" localSheetId="8" hidden="1">#REF!</definedName>
    <definedName name="BEx3JC2TY7JNAAC3L7QHVPQXLGQ8" localSheetId="9" hidden="1">#REF!</definedName>
    <definedName name="BEx3JC2TY7JNAAC3L7QHVPQXLGQ8" localSheetId="11" hidden="1">#REF!</definedName>
    <definedName name="BEx3JC2TY7JNAAC3L7QHVPQXLGQ8" localSheetId="12" hidden="1">#REF!</definedName>
    <definedName name="BEx3JC2TY7JNAAC3L7QHVPQXLGQ8" localSheetId="13" hidden="1">#REF!</definedName>
    <definedName name="BEx3JC2TY7JNAAC3L7QHVPQXLGQ8" localSheetId="14" hidden="1">#REF!</definedName>
    <definedName name="BEx3JC2TY7JNAAC3L7QHVPQXLGQ8" localSheetId="22" hidden="1">#REF!</definedName>
    <definedName name="BEx3JC2TY7JNAAC3L7QHVPQXLGQ8" localSheetId="19" hidden="1">#REF!</definedName>
    <definedName name="BEx3JC2TY7JNAAC3L7QHVPQXLGQ8" localSheetId="21" hidden="1">#REF!</definedName>
    <definedName name="BEx3JC2TY7JNAAC3L7QHVPQXLGQ8" hidden="1">#REF!</definedName>
    <definedName name="BEx3JMF5D7ODCJ7THAJTC1GFSG95" localSheetId="23" hidden="1">#REF!</definedName>
    <definedName name="BEx3JMF5D7ODCJ7THAJTC1GFSG95" localSheetId="27" hidden="1">#REF!</definedName>
    <definedName name="BEx3JMF5D7ODCJ7THAJTC1GFSG95" localSheetId="16" hidden="1">#REF!</definedName>
    <definedName name="BEx3JMF5D7ODCJ7THAJTC1GFSG95" localSheetId="0" hidden="1">#REF!</definedName>
    <definedName name="BEx3JMF5D7ODCJ7THAJTC1GFSG95" localSheetId="2" hidden="1">#REF!</definedName>
    <definedName name="BEx3JMF5D7ODCJ7THAJTC1GFSG95" localSheetId="4" hidden="1">#REF!</definedName>
    <definedName name="BEx3JMF5D7ODCJ7THAJTC1GFSG95" localSheetId="5" hidden="1">#REF!</definedName>
    <definedName name="BEx3JMF5D7ODCJ7THAJTC1GFSG95" localSheetId="17" hidden="1">#REF!</definedName>
    <definedName name="BEx3JMF5D7ODCJ7THAJTC1GFSG95" localSheetId="7" hidden="1">#REF!</definedName>
    <definedName name="BEx3JMF5D7ODCJ7THAJTC1GFSG95" localSheetId="8" hidden="1">#REF!</definedName>
    <definedName name="BEx3JMF5D7ODCJ7THAJTC1GFSG95" localSheetId="9" hidden="1">#REF!</definedName>
    <definedName name="BEx3JMF5D7ODCJ7THAJTC1GFSG95" localSheetId="11" hidden="1">#REF!</definedName>
    <definedName name="BEx3JMF5D7ODCJ7THAJTC1GFSG95" localSheetId="12" hidden="1">#REF!</definedName>
    <definedName name="BEx3JMF5D7ODCJ7THAJTC1GFSG95" localSheetId="13" hidden="1">#REF!</definedName>
    <definedName name="BEx3JMF5D7ODCJ7THAJTC1GFSG95" localSheetId="14" hidden="1">#REF!</definedName>
    <definedName name="BEx3JMF5D7ODCJ7THAJTC1GFSG95" localSheetId="22" hidden="1">#REF!</definedName>
    <definedName name="BEx3JMF5D7ODCJ7THAJTC1GFSG95" localSheetId="19" hidden="1">#REF!</definedName>
    <definedName name="BEx3JMF5D7ODCJ7THAJTC1GFSG95" localSheetId="21" hidden="1">#REF!</definedName>
    <definedName name="BEx3JMF5D7ODCJ7THAJTC1GFSG95" hidden="1">#REF!</definedName>
    <definedName name="BEx3JX23SYDIGOGM4Y0CQFBW8ZBV" localSheetId="23" hidden="1">#REF!</definedName>
    <definedName name="BEx3JX23SYDIGOGM4Y0CQFBW8ZBV" localSheetId="27" hidden="1">#REF!</definedName>
    <definedName name="BEx3JX23SYDIGOGM4Y0CQFBW8ZBV" localSheetId="16" hidden="1">#REF!</definedName>
    <definedName name="BEx3JX23SYDIGOGM4Y0CQFBW8ZBV" localSheetId="0" hidden="1">#REF!</definedName>
    <definedName name="BEx3JX23SYDIGOGM4Y0CQFBW8ZBV" localSheetId="2" hidden="1">#REF!</definedName>
    <definedName name="BEx3JX23SYDIGOGM4Y0CQFBW8ZBV" localSheetId="4" hidden="1">#REF!</definedName>
    <definedName name="BEx3JX23SYDIGOGM4Y0CQFBW8ZBV" localSheetId="5" hidden="1">#REF!</definedName>
    <definedName name="BEx3JX23SYDIGOGM4Y0CQFBW8ZBV" localSheetId="17" hidden="1">#REF!</definedName>
    <definedName name="BEx3JX23SYDIGOGM4Y0CQFBW8ZBV" localSheetId="7" hidden="1">#REF!</definedName>
    <definedName name="BEx3JX23SYDIGOGM4Y0CQFBW8ZBV" localSheetId="8" hidden="1">#REF!</definedName>
    <definedName name="BEx3JX23SYDIGOGM4Y0CQFBW8ZBV" localSheetId="9" hidden="1">#REF!</definedName>
    <definedName name="BEx3JX23SYDIGOGM4Y0CQFBW8ZBV" localSheetId="11" hidden="1">#REF!</definedName>
    <definedName name="BEx3JX23SYDIGOGM4Y0CQFBW8ZBV" localSheetId="12" hidden="1">#REF!</definedName>
    <definedName name="BEx3JX23SYDIGOGM4Y0CQFBW8ZBV" localSheetId="13" hidden="1">#REF!</definedName>
    <definedName name="BEx3JX23SYDIGOGM4Y0CQFBW8ZBV" localSheetId="14" hidden="1">#REF!</definedName>
    <definedName name="BEx3JX23SYDIGOGM4Y0CQFBW8ZBV" localSheetId="22" hidden="1">#REF!</definedName>
    <definedName name="BEx3JX23SYDIGOGM4Y0CQFBW8ZBV" localSheetId="19" hidden="1">#REF!</definedName>
    <definedName name="BEx3JX23SYDIGOGM4Y0CQFBW8ZBV" localSheetId="21" hidden="1">#REF!</definedName>
    <definedName name="BEx3JX23SYDIGOGM4Y0CQFBW8ZBV" hidden="1">#REF!</definedName>
    <definedName name="BEx3JXCXCVBZJGV5VEG9MJEI01AL" localSheetId="23" hidden="1">#REF!</definedName>
    <definedName name="BEx3JXCXCVBZJGV5VEG9MJEI01AL" localSheetId="27" hidden="1">#REF!</definedName>
    <definedName name="BEx3JXCXCVBZJGV5VEG9MJEI01AL" localSheetId="16" hidden="1">#REF!</definedName>
    <definedName name="BEx3JXCXCVBZJGV5VEG9MJEI01AL" localSheetId="0" hidden="1">#REF!</definedName>
    <definedName name="BEx3JXCXCVBZJGV5VEG9MJEI01AL" localSheetId="2" hidden="1">#REF!</definedName>
    <definedName name="BEx3JXCXCVBZJGV5VEG9MJEI01AL" localSheetId="4" hidden="1">#REF!</definedName>
    <definedName name="BEx3JXCXCVBZJGV5VEG9MJEI01AL" localSheetId="5" hidden="1">#REF!</definedName>
    <definedName name="BEx3JXCXCVBZJGV5VEG9MJEI01AL" localSheetId="17" hidden="1">#REF!</definedName>
    <definedName name="BEx3JXCXCVBZJGV5VEG9MJEI01AL" localSheetId="7" hidden="1">#REF!</definedName>
    <definedName name="BEx3JXCXCVBZJGV5VEG9MJEI01AL" localSheetId="8" hidden="1">#REF!</definedName>
    <definedName name="BEx3JXCXCVBZJGV5VEG9MJEI01AL" localSheetId="9" hidden="1">#REF!</definedName>
    <definedName name="BEx3JXCXCVBZJGV5VEG9MJEI01AL" localSheetId="11" hidden="1">#REF!</definedName>
    <definedName name="BEx3JXCXCVBZJGV5VEG9MJEI01AL" localSheetId="12" hidden="1">#REF!</definedName>
    <definedName name="BEx3JXCXCVBZJGV5VEG9MJEI01AL" localSheetId="13" hidden="1">#REF!</definedName>
    <definedName name="BEx3JXCXCVBZJGV5VEG9MJEI01AL" localSheetId="14" hidden="1">#REF!</definedName>
    <definedName name="BEx3JXCXCVBZJGV5VEG9MJEI01AL" localSheetId="22" hidden="1">#REF!</definedName>
    <definedName name="BEx3JXCXCVBZJGV5VEG9MJEI01AL" localSheetId="19" hidden="1">#REF!</definedName>
    <definedName name="BEx3JXCXCVBZJGV5VEG9MJEI01AL" localSheetId="21" hidden="1">#REF!</definedName>
    <definedName name="BEx3JXCXCVBZJGV5VEG9MJEI01AL" hidden="1">#REF!</definedName>
    <definedName name="BEx3JYK2N7X59TPJSKYZ77ENY8SS" localSheetId="23" hidden="1">#REF!</definedName>
    <definedName name="BEx3JYK2N7X59TPJSKYZ77ENY8SS" localSheetId="27" hidden="1">#REF!</definedName>
    <definedName name="BEx3JYK2N7X59TPJSKYZ77ENY8SS" localSheetId="16" hidden="1">#REF!</definedName>
    <definedName name="BEx3JYK2N7X59TPJSKYZ77ENY8SS" localSheetId="0" hidden="1">#REF!</definedName>
    <definedName name="BEx3JYK2N7X59TPJSKYZ77ENY8SS" localSheetId="2" hidden="1">#REF!</definedName>
    <definedName name="BEx3JYK2N7X59TPJSKYZ77ENY8SS" localSheetId="4" hidden="1">#REF!</definedName>
    <definedName name="BEx3JYK2N7X59TPJSKYZ77ENY8SS" localSheetId="5" hidden="1">#REF!</definedName>
    <definedName name="BEx3JYK2N7X59TPJSKYZ77ENY8SS" localSheetId="17" hidden="1">#REF!</definedName>
    <definedName name="BEx3JYK2N7X59TPJSKYZ77ENY8SS" localSheetId="7" hidden="1">#REF!</definedName>
    <definedName name="BEx3JYK2N7X59TPJSKYZ77ENY8SS" localSheetId="8" hidden="1">#REF!</definedName>
    <definedName name="BEx3JYK2N7X59TPJSKYZ77ENY8SS" localSheetId="9" hidden="1">#REF!</definedName>
    <definedName name="BEx3JYK2N7X59TPJSKYZ77ENY8SS" localSheetId="11" hidden="1">#REF!</definedName>
    <definedName name="BEx3JYK2N7X59TPJSKYZ77ENY8SS" localSheetId="12" hidden="1">#REF!</definedName>
    <definedName name="BEx3JYK2N7X59TPJSKYZ77ENY8SS" localSheetId="13" hidden="1">#REF!</definedName>
    <definedName name="BEx3JYK2N7X59TPJSKYZ77ENY8SS" localSheetId="14" hidden="1">#REF!</definedName>
    <definedName name="BEx3JYK2N7X59TPJSKYZ77ENY8SS" localSheetId="22" hidden="1">#REF!</definedName>
    <definedName name="BEx3JYK2N7X59TPJSKYZ77ENY8SS" localSheetId="19" hidden="1">#REF!</definedName>
    <definedName name="BEx3JYK2N7X59TPJSKYZ77ENY8SS" localSheetId="21" hidden="1">#REF!</definedName>
    <definedName name="BEx3JYK2N7X59TPJSKYZ77ENY8SS" hidden="1">#REF!</definedName>
    <definedName name="BEx3K13PSDK50JLCLD0GX8L4TWAH" localSheetId="23" hidden="1">#REF!</definedName>
    <definedName name="BEx3K13PSDK50JLCLD0GX8L4TWAH" localSheetId="27" hidden="1">#REF!</definedName>
    <definedName name="BEx3K13PSDK50JLCLD0GX8L4TWAH" localSheetId="16" hidden="1">#REF!</definedName>
    <definedName name="BEx3K13PSDK50JLCLD0GX8L4TWAH" localSheetId="0" hidden="1">#REF!</definedName>
    <definedName name="BEx3K13PSDK50JLCLD0GX8L4TWAH" localSheetId="2" hidden="1">#REF!</definedName>
    <definedName name="BEx3K13PSDK50JLCLD0GX8L4TWAH" localSheetId="4" hidden="1">#REF!</definedName>
    <definedName name="BEx3K13PSDK50JLCLD0GX8L4TWAH" localSheetId="5" hidden="1">#REF!</definedName>
    <definedName name="BEx3K13PSDK50JLCLD0GX8L4TWAH" localSheetId="17" hidden="1">#REF!</definedName>
    <definedName name="BEx3K13PSDK50JLCLD0GX8L4TWAH" localSheetId="7" hidden="1">#REF!</definedName>
    <definedName name="BEx3K13PSDK50JLCLD0GX8L4TWAH" localSheetId="8" hidden="1">#REF!</definedName>
    <definedName name="BEx3K13PSDK50JLCLD0GX8L4TWAH" localSheetId="9" hidden="1">#REF!</definedName>
    <definedName name="BEx3K13PSDK50JLCLD0GX8L4TWAH" localSheetId="11" hidden="1">#REF!</definedName>
    <definedName name="BEx3K13PSDK50JLCLD0GX8L4TWAH" localSheetId="12" hidden="1">#REF!</definedName>
    <definedName name="BEx3K13PSDK50JLCLD0GX8L4TWAH" localSheetId="13" hidden="1">#REF!</definedName>
    <definedName name="BEx3K13PSDK50JLCLD0GX8L4TWAH" localSheetId="14" hidden="1">#REF!</definedName>
    <definedName name="BEx3K13PSDK50JLCLD0GX8L4TWAH" localSheetId="22" hidden="1">#REF!</definedName>
    <definedName name="BEx3K13PSDK50JLCLD0GX8L4TWAH" localSheetId="19" hidden="1">#REF!</definedName>
    <definedName name="BEx3K13PSDK50JLCLD0GX8L4TWAH" localSheetId="21" hidden="1">#REF!</definedName>
    <definedName name="BEx3K13PSDK50JLCLD0GX8L4TWAH" hidden="1">#REF!</definedName>
    <definedName name="BEx3K4EII7GU1CG0BN7UL15M6J8Z" localSheetId="23" hidden="1">#REF!</definedName>
    <definedName name="BEx3K4EII7GU1CG0BN7UL15M6J8Z" localSheetId="27" hidden="1">#REF!</definedName>
    <definedName name="BEx3K4EII7GU1CG0BN7UL15M6J8Z" localSheetId="16" hidden="1">#REF!</definedName>
    <definedName name="BEx3K4EII7GU1CG0BN7UL15M6J8Z" localSheetId="0" hidden="1">#REF!</definedName>
    <definedName name="BEx3K4EII7GU1CG0BN7UL15M6J8Z" localSheetId="2" hidden="1">#REF!</definedName>
    <definedName name="BEx3K4EII7GU1CG0BN7UL15M6J8Z" localSheetId="4" hidden="1">#REF!</definedName>
    <definedName name="BEx3K4EII7GU1CG0BN7UL15M6J8Z" localSheetId="5" hidden="1">#REF!</definedName>
    <definedName name="BEx3K4EII7GU1CG0BN7UL15M6J8Z" localSheetId="17" hidden="1">#REF!</definedName>
    <definedName name="BEx3K4EII7GU1CG0BN7UL15M6J8Z" localSheetId="7" hidden="1">#REF!</definedName>
    <definedName name="BEx3K4EII7GU1CG0BN7UL15M6J8Z" localSheetId="8" hidden="1">#REF!</definedName>
    <definedName name="BEx3K4EII7GU1CG0BN7UL15M6J8Z" localSheetId="9" hidden="1">#REF!</definedName>
    <definedName name="BEx3K4EII7GU1CG0BN7UL15M6J8Z" localSheetId="11" hidden="1">#REF!</definedName>
    <definedName name="BEx3K4EII7GU1CG0BN7UL15M6J8Z" localSheetId="12" hidden="1">#REF!</definedName>
    <definedName name="BEx3K4EII7GU1CG0BN7UL15M6J8Z" localSheetId="13" hidden="1">#REF!</definedName>
    <definedName name="BEx3K4EII7GU1CG0BN7UL15M6J8Z" localSheetId="14" hidden="1">#REF!</definedName>
    <definedName name="BEx3K4EII7GU1CG0BN7UL15M6J8Z" localSheetId="22" hidden="1">#REF!</definedName>
    <definedName name="BEx3K4EII7GU1CG0BN7UL15M6J8Z" localSheetId="19" hidden="1">#REF!</definedName>
    <definedName name="BEx3K4EII7GU1CG0BN7UL15M6J8Z" localSheetId="21" hidden="1">#REF!</definedName>
    <definedName name="BEx3K4EII7GU1CG0BN7UL15M6J8Z" hidden="1">#REF!</definedName>
    <definedName name="BEx3K4ZXQUQ2KYZF74B84SO48XMW" localSheetId="23" hidden="1">#REF!</definedName>
    <definedName name="BEx3K4ZXQUQ2KYZF74B84SO48XMW" localSheetId="27" hidden="1">#REF!</definedName>
    <definedName name="BEx3K4ZXQUQ2KYZF74B84SO48XMW" localSheetId="16" hidden="1">#REF!</definedName>
    <definedName name="BEx3K4ZXQUQ2KYZF74B84SO48XMW" localSheetId="0" hidden="1">#REF!</definedName>
    <definedName name="BEx3K4ZXQUQ2KYZF74B84SO48XMW" localSheetId="2" hidden="1">#REF!</definedName>
    <definedName name="BEx3K4ZXQUQ2KYZF74B84SO48XMW" localSheetId="4" hidden="1">#REF!</definedName>
    <definedName name="BEx3K4ZXQUQ2KYZF74B84SO48XMW" localSheetId="5" hidden="1">#REF!</definedName>
    <definedName name="BEx3K4ZXQUQ2KYZF74B84SO48XMW" localSheetId="17" hidden="1">#REF!</definedName>
    <definedName name="BEx3K4ZXQUQ2KYZF74B84SO48XMW" localSheetId="7" hidden="1">#REF!</definedName>
    <definedName name="BEx3K4ZXQUQ2KYZF74B84SO48XMW" localSheetId="8" hidden="1">#REF!</definedName>
    <definedName name="BEx3K4ZXQUQ2KYZF74B84SO48XMW" localSheetId="9" hidden="1">#REF!</definedName>
    <definedName name="BEx3K4ZXQUQ2KYZF74B84SO48XMW" localSheetId="11" hidden="1">#REF!</definedName>
    <definedName name="BEx3K4ZXQUQ2KYZF74B84SO48XMW" localSheetId="12" hidden="1">#REF!</definedName>
    <definedName name="BEx3K4ZXQUQ2KYZF74B84SO48XMW" localSheetId="13" hidden="1">#REF!</definedName>
    <definedName name="BEx3K4ZXQUQ2KYZF74B84SO48XMW" localSheetId="14" hidden="1">#REF!</definedName>
    <definedName name="BEx3K4ZXQUQ2KYZF74B84SO48XMW" localSheetId="22" hidden="1">#REF!</definedName>
    <definedName name="BEx3K4ZXQUQ2KYZF74B84SO48XMW" localSheetId="19" hidden="1">#REF!</definedName>
    <definedName name="BEx3K4ZXQUQ2KYZF74B84SO48XMW" localSheetId="21" hidden="1">#REF!</definedName>
    <definedName name="BEx3K4ZXQUQ2KYZF74B84SO48XMW" hidden="1">#REF!</definedName>
    <definedName name="BEx3KEFXUCVNVPH7KSEGAZYX13B5" localSheetId="23" hidden="1">#REF!</definedName>
    <definedName name="BEx3KEFXUCVNVPH7KSEGAZYX13B5" localSheetId="27" hidden="1">#REF!</definedName>
    <definedName name="BEx3KEFXUCVNVPH7KSEGAZYX13B5" localSheetId="16" hidden="1">#REF!</definedName>
    <definedName name="BEx3KEFXUCVNVPH7KSEGAZYX13B5" localSheetId="0" hidden="1">#REF!</definedName>
    <definedName name="BEx3KEFXUCVNVPH7KSEGAZYX13B5" localSheetId="2" hidden="1">#REF!</definedName>
    <definedName name="BEx3KEFXUCVNVPH7KSEGAZYX13B5" localSheetId="4" hidden="1">#REF!</definedName>
    <definedName name="BEx3KEFXUCVNVPH7KSEGAZYX13B5" localSheetId="5" hidden="1">#REF!</definedName>
    <definedName name="BEx3KEFXUCVNVPH7KSEGAZYX13B5" localSheetId="17" hidden="1">#REF!</definedName>
    <definedName name="BEx3KEFXUCVNVPH7KSEGAZYX13B5" localSheetId="7" hidden="1">#REF!</definedName>
    <definedName name="BEx3KEFXUCVNVPH7KSEGAZYX13B5" localSheetId="8" hidden="1">#REF!</definedName>
    <definedName name="BEx3KEFXUCVNVPH7KSEGAZYX13B5" localSheetId="9" hidden="1">#REF!</definedName>
    <definedName name="BEx3KEFXUCVNVPH7KSEGAZYX13B5" localSheetId="11" hidden="1">#REF!</definedName>
    <definedName name="BEx3KEFXUCVNVPH7KSEGAZYX13B5" localSheetId="12" hidden="1">#REF!</definedName>
    <definedName name="BEx3KEFXUCVNVPH7KSEGAZYX13B5" localSheetId="13" hidden="1">#REF!</definedName>
    <definedName name="BEx3KEFXUCVNVPH7KSEGAZYX13B5" localSheetId="14" hidden="1">#REF!</definedName>
    <definedName name="BEx3KEFXUCVNVPH7KSEGAZYX13B5" localSheetId="22" hidden="1">#REF!</definedName>
    <definedName name="BEx3KEFXUCVNVPH7KSEGAZYX13B5" localSheetId="19" hidden="1">#REF!</definedName>
    <definedName name="BEx3KEFXUCVNVPH7KSEGAZYX13B5" localSheetId="21" hidden="1">#REF!</definedName>
    <definedName name="BEx3KEFXUCVNVPH7KSEGAZYX13B5" hidden="1">#REF!</definedName>
    <definedName name="BEx3KFXUAF6YXAA47B7Q6X9B3VGB" localSheetId="23" hidden="1">#REF!</definedName>
    <definedName name="BEx3KFXUAF6YXAA47B7Q6X9B3VGB" localSheetId="27" hidden="1">#REF!</definedName>
    <definedName name="BEx3KFXUAF6YXAA47B7Q6X9B3VGB" localSheetId="16" hidden="1">#REF!</definedName>
    <definedName name="BEx3KFXUAF6YXAA47B7Q6X9B3VGB" localSheetId="0" hidden="1">#REF!</definedName>
    <definedName name="BEx3KFXUAF6YXAA47B7Q6X9B3VGB" localSheetId="2" hidden="1">#REF!</definedName>
    <definedName name="BEx3KFXUAF6YXAA47B7Q6X9B3VGB" localSheetId="4" hidden="1">#REF!</definedName>
    <definedName name="BEx3KFXUAF6YXAA47B7Q6X9B3VGB" localSheetId="5" hidden="1">#REF!</definedName>
    <definedName name="BEx3KFXUAF6YXAA47B7Q6X9B3VGB" localSheetId="17" hidden="1">#REF!</definedName>
    <definedName name="BEx3KFXUAF6YXAA47B7Q6X9B3VGB" localSheetId="7" hidden="1">#REF!</definedName>
    <definedName name="BEx3KFXUAF6YXAA47B7Q6X9B3VGB" localSheetId="8" hidden="1">#REF!</definedName>
    <definedName name="BEx3KFXUAF6YXAA47B7Q6X9B3VGB" localSheetId="9" hidden="1">#REF!</definedName>
    <definedName name="BEx3KFXUAF6YXAA47B7Q6X9B3VGB" localSheetId="11" hidden="1">#REF!</definedName>
    <definedName name="BEx3KFXUAF6YXAA47B7Q6X9B3VGB" localSheetId="12" hidden="1">#REF!</definedName>
    <definedName name="BEx3KFXUAF6YXAA47B7Q6X9B3VGB" localSheetId="13" hidden="1">#REF!</definedName>
    <definedName name="BEx3KFXUAF6YXAA47B7Q6X9B3VGB" localSheetId="14" hidden="1">#REF!</definedName>
    <definedName name="BEx3KFXUAF6YXAA47B7Q6X9B3VGB" localSheetId="22" hidden="1">#REF!</definedName>
    <definedName name="BEx3KFXUAF6YXAA47B7Q6X9B3VGB" localSheetId="19" hidden="1">#REF!</definedName>
    <definedName name="BEx3KFXUAF6YXAA47B7Q6X9B3VGB" localSheetId="21" hidden="1">#REF!</definedName>
    <definedName name="BEx3KFXUAF6YXAA47B7Q6X9B3VGB" hidden="1">#REF!</definedName>
    <definedName name="BEx3KIXQYOGMPK4WJJAVBRX4NR28" localSheetId="23" hidden="1">#REF!</definedName>
    <definedName name="BEx3KIXQYOGMPK4WJJAVBRX4NR28" localSheetId="27" hidden="1">#REF!</definedName>
    <definedName name="BEx3KIXQYOGMPK4WJJAVBRX4NR28" localSheetId="16" hidden="1">#REF!</definedName>
    <definedName name="BEx3KIXQYOGMPK4WJJAVBRX4NR28" localSheetId="0" hidden="1">#REF!</definedName>
    <definedName name="BEx3KIXQYOGMPK4WJJAVBRX4NR28" localSheetId="2" hidden="1">#REF!</definedName>
    <definedName name="BEx3KIXQYOGMPK4WJJAVBRX4NR28" localSheetId="4" hidden="1">#REF!</definedName>
    <definedName name="BEx3KIXQYOGMPK4WJJAVBRX4NR28" localSheetId="5" hidden="1">#REF!</definedName>
    <definedName name="BEx3KIXQYOGMPK4WJJAVBRX4NR28" localSheetId="17" hidden="1">#REF!</definedName>
    <definedName name="BEx3KIXQYOGMPK4WJJAVBRX4NR28" localSheetId="7" hidden="1">#REF!</definedName>
    <definedName name="BEx3KIXQYOGMPK4WJJAVBRX4NR28" localSheetId="8" hidden="1">#REF!</definedName>
    <definedName name="BEx3KIXQYOGMPK4WJJAVBRX4NR28" localSheetId="9" hidden="1">#REF!</definedName>
    <definedName name="BEx3KIXQYOGMPK4WJJAVBRX4NR28" localSheetId="11" hidden="1">#REF!</definedName>
    <definedName name="BEx3KIXQYOGMPK4WJJAVBRX4NR28" localSheetId="12" hidden="1">#REF!</definedName>
    <definedName name="BEx3KIXQYOGMPK4WJJAVBRX4NR28" localSheetId="13" hidden="1">#REF!</definedName>
    <definedName name="BEx3KIXQYOGMPK4WJJAVBRX4NR28" localSheetId="14" hidden="1">#REF!</definedName>
    <definedName name="BEx3KIXQYOGMPK4WJJAVBRX4NR28" localSheetId="22" hidden="1">#REF!</definedName>
    <definedName name="BEx3KIXQYOGMPK4WJJAVBRX4NR28" localSheetId="19" hidden="1">#REF!</definedName>
    <definedName name="BEx3KIXQYOGMPK4WJJAVBRX4NR28" localSheetId="21" hidden="1">#REF!</definedName>
    <definedName name="BEx3KIXQYOGMPK4WJJAVBRX4NR28" hidden="1">#REF!</definedName>
    <definedName name="BEx3KJOMVOSFZVJUL3GKCNP6DQDS" localSheetId="23" hidden="1">#REF!</definedName>
    <definedName name="BEx3KJOMVOSFZVJUL3GKCNP6DQDS" localSheetId="27" hidden="1">#REF!</definedName>
    <definedName name="BEx3KJOMVOSFZVJUL3GKCNP6DQDS" localSheetId="16" hidden="1">#REF!</definedName>
    <definedName name="BEx3KJOMVOSFZVJUL3GKCNP6DQDS" localSheetId="0" hidden="1">#REF!</definedName>
    <definedName name="BEx3KJOMVOSFZVJUL3GKCNP6DQDS" localSheetId="2" hidden="1">#REF!</definedName>
    <definedName name="BEx3KJOMVOSFZVJUL3GKCNP6DQDS" localSheetId="4" hidden="1">#REF!</definedName>
    <definedName name="BEx3KJOMVOSFZVJUL3GKCNP6DQDS" localSheetId="5" hidden="1">#REF!</definedName>
    <definedName name="BEx3KJOMVOSFZVJUL3GKCNP6DQDS" localSheetId="17" hidden="1">#REF!</definedName>
    <definedName name="BEx3KJOMVOSFZVJUL3GKCNP6DQDS" localSheetId="7" hidden="1">#REF!</definedName>
    <definedName name="BEx3KJOMVOSFZVJUL3GKCNP6DQDS" localSheetId="8" hidden="1">#REF!</definedName>
    <definedName name="BEx3KJOMVOSFZVJUL3GKCNP6DQDS" localSheetId="9" hidden="1">#REF!</definedName>
    <definedName name="BEx3KJOMVOSFZVJUL3GKCNP6DQDS" localSheetId="11" hidden="1">#REF!</definedName>
    <definedName name="BEx3KJOMVOSFZVJUL3GKCNP6DQDS" localSheetId="12" hidden="1">#REF!</definedName>
    <definedName name="BEx3KJOMVOSFZVJUL3GKCNP6DQDS" localSheetId="13" hidden="1">#REF!</definedName>
    <definedName name="BEx3KJOMVOSFZVJUL3GKCNP6DQDS" localSheetId="14" hidden="1">#REF!</definedName>
    <definedName name="BEx3KJOMVOSFZVJUL3GKCNP6DQDS" localSheetId="22" hidden="1">#REF!</definedName>
    <definedName name="BEx3KJOMVOSFZVJUL3GKCNP6DQDS" localSheetId="19" hidden="1">#REF!</definedName>
    <definedName name="BEx3KJOMVOSFZVJUL3GKCNP6DQDS" localSheetId="21" hidden="1">#REF!</definedName>
    <definedName name="BEx3KJOMVOSFZVJUL3GKCNP6DQDS" hidden="1">#REF!</definedName>
    <definedName name="BEx3KP2VRBMORK0QEAZUYCXL3DHJ" localSheetId="23" hidden="1">#REF!</definedName>
    <definedName name="BEx3KP2VRBMORK0QEAZUYCXL3DHJ" localSheetId="27" hidden="1">#REF!</definedName>
    <definedName name="BEx3KP2VRBMORK0QEAZUYCXL3DHJ" localSheetId="16" hidden="1">#REF!</definedName>
    <definedName name="BEx3KP2VRBMORK0QEAZUYCXL3DHJ" localSheetId="0" hidden="1">#REF!</definedName>
    <definedName name="BEx3KP2VRBMORK0QEAZUYCXL3DHJ" localSheetId="2" hidden="1">#REF!</definedName>
    <definedName name="BEx3KP2VRBMORK0QEAZUYCXL3DHJ" localSheetId="4" hidden="1">#REF!</definedName>
    <definedName name="BEx3KP2VRBMORK0QEAZUYCXL3DHJ" localSheetId="5" hidden="1">#REF!</definedName>
    <definedName name="BEx3KP2VRBMORK0QEAZUYCXL3DHJ" localSheetId="17" hidden="1">#REF!</definedName>
    <definedName name="BEx3KP2VRBMORK0QEAZUYCXL3DHJ" localSheetId="7" hidden="1">#REF!</definedName>
    <definedName name="BEx3KP2VRBMORK0QEAZUYCXL3DHJ" localSheetId="8" hidden="1">#REF!</definedName>
    <definedName name="BEx3KP2VRBMORK0QEAZUYCXL3DHJ" localSheetId="9" hidden="1">#REF!</definedName>
    <definedName name="BEx3KP2VRBMORK0QEAZUYCXL3DHJ" localSheetId="11" hidden="1">#REF!</definedName>
    <definedName name="BEx3KP2VRBMORK0QEAZUYCXL3DHJ" localSheetId="12" hidden="1">#REF!</definedName>
    <definedName name="BEx3KP2VRBMORK0QEAZUYCXL3DHJ" localSheetId="13" hidden="1">#REF!</definedName>
    <definedName name="BEx3KP2VRBMORK0QEAZUYCXL3DHJ" localSheetId="14" hidden="1">#REF!</definedName>
    <definedName name="BEx3KP2VRBMORK0QEAZUYCXL3DHJ" localSheetId="22" hidden="1">#REF!</definedName>
    <definedName name="BEx3KP2VRBMORK0QEAZUYCXL3DHJ" localSheetId="19" hidden="1">#REF!</definedName>
    <definedName name="BEx3KP2VRBMORK0QEAZUYCXL3DHJ" localSheetId="21" hidden="1">#REF!</definedName>
    <definedName name="BEx3KP2VRBMORK0QEAZUYCXL3DHJ" hidden="1">#REF!</definedName>
    <definedName name="BEx3L4IN3LI4C26SITKTGAH27CDU" localSheetId="23" hidden="1">#REF!</definedName>
    <definedName name="BEx3L4IN3LI4C26SITKTGAH27CDU" localSheetId="27" hidden="1">#REF!</definedName>
    <definedName name="BEx3L4IN3LI4C26SITKTGAH27CDU" localSheetId="16" hidden="1">#REF!</definedName>
    <definedName name="BEx3L4IN3LI4C26SITKTGAH27CDU" localSheetId="0" hidden="1">#REF!</definedName>
    <definedName name="BEx3L4IN3LI4C26SITKTGAH27CDU" localSheetId="2" hidden="1">#REF!</definedName>
    <definedName name="BEx3L4IN3LI4C26SITKTGAH27CDU" localSheetId="4" hidden="1">#REF!</definedName>
    <definedName name="BEx3L4IN3LI4C26SITKTGAH27CDU" localSheetId="5" hidden="1">#REF!</definedName>
    <definedName name="BEx3L4IN3LI4C26SITKTGAH27CDU" localSheetId="17" hidden="1">#REF!</definedName>
    <definedName name="BEx3L4IN3LI4C26SITKTGAH27CDU" localSheetId="7" hidden="1">#REF!</definedName>
    <definedName name="BEx3L4IN3LI4C26SITKTGAH27CDU" localSheetId="8" hidden="1">#REF!</definedName>
    <definedName name="BEx3L4IN3LI4C26SITKTGAH27CDU" localSheetId="9" hidden="1">#REF!</definedName>
    <definedName name="BEx3L4IN3LI4C26SITKTGAH27CDU" localSheetId="11" hidden="1">#REF!</definedName>
    <definedName name="BEx3L4IN3LI4C26SITKTGAH27CDU" localSheetId="12" hidden="1">#REF!</definedName>
    <definedName name="BEx3L4IN3LI4C26SITKTGAH27CDU" localSheetId="13" hidden="1">#REF!</definedName>
    <definedName name="BEx3L4IN3LI4C26SITKTGAH27CDU" localSheetId="14" hidden="1">#REF!</definedName>
    <definedName name="BEx3L4IN3LI4C26SITKTGAH27CDU" localSheetId="22" hidden="1">#REF!</definedName>
    <definedName name="BEx3L4IN3LI4C26SITKTGAH27CDU" localSheetId="19" hidden="1">#REF!</definedName>
    <definedName name="BEx3L4IN3LI4C26SITKTGAH27CDU" localSheetId="21" hidden="1">#REF!</definedName>
    <definedName name="BEx3L4IN3LI4C26SITKTGAH27CDU" hidden="1">#REF!</definedName>
    <definedName name="BEx3L4YQ0J7ZU0M5QM6YIPCEYC9K" localSheetId="23" hidden="1">#REF!</definedName>
    <definedName name="BEx3L4YQ0J7ZU0M5QM6YIPCEYC9K" localSheetId="27" hidden="1">#REF!</definedName>
    <definedName name="BEx3L4YQ0J7ZU0M5QM6YIPCEYC9K" localSheetId="16" hidden="1">#REF!</definedName>
    <definedName name="BEx3L4YQ0J7ZU0M5QM6YIPCEYC9K" localSheetId="0" hidden="1">#REF!</definedName>
    <definedName name="BEx3L4YQ0J7ZU0M5QM6YIPCEYC9K" localSheetId="2" hidden="1">#REF!</definedName>
    <definedName name="BEx3L4YQ0J7ZU0M5QM6YIPCEYC9K" localSheetId="4" hidden="1">#REF!</definedName>
    <definedName name="BEx3L4YQ0J7ZU0M5QM6YIPCEYC9K" localSheetId="5" hidden="1">#REF!</definedName>
    <definedName name="BEx3L4YQ0J7ZU0M5QM6YIPCEYC9K" localSheetId="17" hidden="1">#REF!</definedName>
    <definedName name="BEx3L4YQ0J7ZU0M5QM6YIPCEYC9K" localSheetId="7" hidden="1">#REF!</definedName>
    <definedName name="BEx3L4YQ0J7ZU0M5QM6YIPCEYC9K" localSheetId="8" hidden="1">#REF!</definedName>
    <definedName name="BEx3L4YQ0J7ZU0M5QM6YIPCEYC9K" localSheetId="9" hidden="1">#REF!</definedName>
    <definedName name="BEx3L4YQ0J7ZU0M5QM6YIPCEYC9K" localSheetId="11" hidden="1">#REF!</definedName>
    <definedName name="BEx3L4YQ0J7ZU0M5QM6YIPCEYC9K" localSheetId="12" hidden="1">#REF!</definedName>
    <definedName name="BEx3L4YQ0J7ZU0M5QM6YIPCEYC9K" localSheetId="13" hidden="1">#REF!</definedName>
    <definedName name="BEx3L4YQ0J7ZU0M5QM6YIPCEYC9K" localSheetId="14" hidden="1">#REF!</definedName>
    <definedName name="BEx3L4YQ0J7ZU0M5QM6YIPCEYC9K" localSheetId="22" hidden="1">#REF!</definedName>
    <definedName name="BEx3L4YQ0J7ZU0M5QM6YIPCEYC9K" localSheetId="19" hidden="1">#REF!</definedName>
    <definedName name="BEx3L4YQ0J7ZU0M5QM6YIPCEYC9K" localSheetId="21" hidden="1">#REF!</definedName>
    <definedName name="BEx3L4YQ0J7ZU0M5QM6YIPCEYC9K" hidden="1">#REF!</definedName>
    <definedName name="BEx3L60DJOR7NQN42G7YSAODP1EX" localSheetId="23" hidden="1">#REF!</definedName>
    <definedName name="BEx3L60DJOR7NQN42G7YSAODP1EX" localSheetId="27" hidden="1">#REF!</definedName>
    <definedName name="BEx3L60DJOR7NQN42G7YSAODP1EX" localSheetId="16" hidden="1">#REF!</definedName>
    <definedName name="BEx3L60DJOR7NQN42G7YSAODP1EX" localSheetId="0" hidden="1">#REF!</definedName>
    <definedName name="BEx3L60DJOR7NQN42G7YSAODP1EX" localSheetId="2" hidden="1">#REF!</definedName>
    <definedName name="BEx3L60DJOR7NQN42G7YSAODP1EX" localSheetId="4" hidden="1">#REF!</definedName>
    <definedName name="BEx3L60DJOR7NQN42G7YSAODP1EX" localSheetId="5" hidden="1">#REF!</definedName>
    <definedName name="BEx3L60DJOR7NQN42G7YSAODP1EX" localSheetId="17" hidden="1">#REF!</definedName>
    <definedName name="BEx3L60DJOR7NQN42G7YSAODP1EX" localSheetId="7" hidden="1">#REF!</definedName>
    <definedName name="BEx3L60DJOR7NQN42G7YSAODP1EX" localSheetId="8" hidden="1">#REF!</definedName>
    <definedName name="BEx3L60DJOR7NQN42G7YSAODP1EX" localSheetId="9" hidden="1">#REF!</definedName>
    <definedName name="BEx3L60DJOR7NQN42G7YSAODP1EX" localSheetId="11" hidden="1">#REF!</definedName>
    <definedName name="BEx3L60DJOR7NQN42G7YSAODP1EX" localSheetId="12" hidden="1">#REF!</definedName>
    <definedName name="BEx3L60DJOR7NQN42G7YSAODP1EX" localSheetId="13" hidden="1">#REF!</definedName>
    <definedName name="BEx3L60DJOR7NQN42G7YSAODP1EX" localSheetId="14" hidden="1">#REF!</definedName>
    <definedName name="BEx3L60DJOR7NQN42G7YSAODP1EX" localSheetId="22" hidden="1">#REF!</definedName>
    <definedName name="BEx3L60DJOR7NQN42G7YSAODP1EX" localSheetId="19" hidden="1">#REF!</definedName>
    <definedName name="BEx3L60DJOR7NQN42G7YSAODP1EX" localSheetId="21" hidden="1">#REF!</definedName>
    <definedName name="BEx3L60DJOR7NQN42G7YSAODP1EX" hidden="1">#REF!</definedName>
    <definedName name="BEx3L7D0PI38HWZ7VADU16C9E33D" localSheetId="23" hidden="1">#REF!</definedName>
    <definedName name="BEx3L7D0PI38HWZ7VADU16C9E33D" localSheetId="27" hidden="1">#REF!</definedName>
    <definedName name="BEx3L7D0PI38HWZ7VADU16C9E33D" localSheetId="16" hidden="1">#REF!</definedName>
    <definedName name="BEx3L7D0PI38HWZ7VADU16C9E33D" localSheetId="0" hidden="1">#REF!</definedName>
    <definedName name="BEx3L7D0PI38HWZ7VADU16C9E33D" localSheetId="2" hidden="1">#REF!</definedName>
    <definedName name="BEx3L7D0PI38HWZ7VADU16C9E33D" localSheetId="4" hidden="1">#REF!</definedName>
    <definedName name="BEx3L7D0PI38HWZ7VADU16C9E33D" localSheetId="5" hidden="1">#REF!</definedName>
    <definedName name="BEx3L7D0PI38HWZ7VADU16C9E33D" localSheetId="17" hidden="1">#REF!</definedName>
    <definedName name="BEx3L7D0PI38HWZ7VADU16C9E33D" localSheetId="7" hidden="1">#REF!</definedName>
    <definedName name="BEx3L7D0PI38HWZ7VADU16C9E33D" localSheetId="8" hidden="1">#REF!</definedName>
    <definedName name="BEx3L7D0PI38HWZ7VADU16C9E33D" localSheetId="9" hidden="1">#REF!</definedName>
    <definedName name="BEx3L7D0PI38HWZ7VADU16C9E33D" localSheetId="11" hidden="1">#REF!</definedName>
    <definedName name="BEx3L7D0PI38HWZ7VADU16C9E33D" localSheetId="12" hidden="1">#REF!</definedName>
    <definedName name="BEx3L7D0PI38HWZ7VADU16C9E33D" localSheetId="13" hidden="1">#REF!</definedName>
    <definedName name="BEx3L7D0PI38HWZ7VADU16C9E33D" localSheetId="14" hidden="1">#REF!</definedName>
    <definedName name="BEx3L7D0PI38HWZ7VADU16C9E33D" localSheetId="22" hidden="1">#REF!</definedName>
    <definedName name="BEx3L7D0PI38HWZ7VADU16C9E33D" localSheetId="19" hidden="1">#REF!</definedName>
    <definedName name="BEx3L7D0PI38HWZ7VADU16C9E33D" localSheetId="21" hidden="1">#REF!</definedName>
    <definedName name="BEx3L7D0PI38HWZ7VADU16C9E33D" hidden="1">#REF!</definedName>
    <definedName name="BEx3LM1PR4Y7KINKMTMKR984GX8Q" localSheetId="23" hidden="1">#REF!</definedName>
    <definedName name="BEx3LM1PR4Y7KINKMTMKR984GX8Q" localSheetId="27" hidden="1">#REF!</definedName>
    <definedName name="BEx3LM1PR4Y7KINKMTMKR984GX8Q" localSheetId="16" hidden="1">#REF!</definedName>
    <definedName name="BEx3LM1PR4Y7KINKMTMKR984GX8Q" localSheetId="0" hidden="1">#REF!</definedName>
    <definedName name="BEx3LM1PR4Y7KINKMTMKR984GX8Q" localSheetId="2" hidden="1">#REF!</definedName>
    <definedName name="BEx3LM1PR4Y7KINKMTMKR984GX8Q" localSheetId="4" hidden="1">#REF!</definedName>
    <definedName name="BEx3LM1PR4Y7KINKMTMKR984GX8Q" localSheetId="5" hidden="1">#REF!</definedName>
    <definedName name="BEx3LM1PR4Y7KINKMTMKR984GX8Q" localSheetId="17" hidden="1">#REF!</definedName>
    <definedName name="BEx3LM1PR4Y7KINKMTMKR984GX8Q" localSheetId="7" hidden="1">#REF!</definedName>
    <definedName name="BEx3LM1PR4Y7KINKMTMKR984GX8Q" localSheetId="8" hidden="1">#REF!</definedName>
    <definedName name="BEx3LM1PR4Y7KINKMTMKR984GX8Q" localSheetId="9" hidden="1">#REF!</definedName>
    <definedName name="BEx3LM1PR4Y7KINKMTMKR984GX8Q" localSheetId="11" hidden="1">#REF!</definedName>
    <definedName name="BEx3LM1PR4Y7KINKMTMKR984GX8Q" localSheetId="12" hidden="1">#REF!</definedName>
    <definedName name="BEx3LM1PR4Y7KINKMTMKR984GX8Q" localSheetId="13" hidden="1">#REF!</definedName>
    <definedName name="BEx3LM1PR4Y7KINKMTMKR984GX8Q" localSheetId="14" hidden="1">#REF!</definedName>
    <definedName name="BEx3LM1PR4Y7KINKMTMKR984GX8Q" localSheetId="22" hidden="1">#REF!</definedName>
    <definedName name="BEx3LM1PR4Y7KINKMTMKR984GX8Q" localSheetId="19" hidden="1">#REF!</definedName>
    <definedName name="BEx3LM1PR4Y7KINKMTMKR984GX8Q" localSheetId="21" hidden="1">#REF!</definedName>
    <definedName name="BEx3LM1PR4Y7KINKMTMKR984GX8Q" hidden="1">#REF!</definedName>
    <definedName name="BEx3LM1PWWC9WH0R5TX5K06V559U" localSheetId="23" hidden="1">#REF!</definedName>
    <definedName name="BEx3LM1PWWC9WH0R5TX5K06V559U" localSheetId="27" hidden="1">#REF!</definedName>
    <definedName name="BEx3LM1PWWC9WH0R5TX5K06V559U" localSheetId="16" hidden="1">#REF!</definedName>
    <definedName name="BEx3LM1PWWC9WH0R5TX5K06V559U" localSheetId="0" hidden="1">#REF!</definedName>
    <definedName name="BEx3LM1PWWC9WH0R5TX5K06V559U" localSheetId="2" hidden="1">#REF!</definedName>
    <definedName name="BEx3LM1PWWC9WH0R5TX5K06V559U" localSheetId="4" hidden="1">#REF!</definedName>
    <definedName name="BEx3LM1PWWC9WH0R5TX5K06V559U" localSheetId="5" hidden="1">#REF!</definedName>
    <definedName name="BEx3LM1PWWC9WH0R5TX5K06V559U" localSheetId="17" hidden="1">#REF!</definedName>
    <definedName name="BEx3LM1PWWC9WH0R5TX5K06V559U" localSheetId="7" hidden="1">#REF!</definedName>
    <definedName name="BEx3LM1PWWC9WH0R5TX5K06V559U" localSheetId="8" hidden="1">#REF!</definedName>
    <definedName name="BEx3LM1PWWC9WH0R5TX5K06V559U" localSheetId="9" hidden="1">#REF!</definedName>
    <definedName name="BEx3LM1PWWC9WH0R5TX5K06V559U" localSheetId="11" hidden="1">#REF!</definedName>
    <definedName name="BEx3LM1PWWC9WH0R5TX5K06V559U" localSheetId="12" hidden="1">#REF!</definedName>
    <definedName name="BEx3LM1PWWC9WH0R5TX5K06V559U" localSheetId="13" hidden="1">#REF!</definedName>
    <definedName name="BEx3LM1PWWC9WH0R5TX5K06V559U" localSheetId="14" hidden="1">#REF!</definedName>
    <definedName name="BEx3LM1PWWC9WH0R5TX5K06V559U" localSheetId="22" hidden="1">#REF!</definedName>
    <definedName name="BEx3LM1PWWC9WH0R5TX5K06V559U" localSheetId="19" hidden="1">#REF!</definedName>
    <definedName name="BEx3LM1PWWC9WH0R5TX5K06V559U" localSheetId="21" hidden="1">#REF!</definedName>
    <definedName name="BEx3LM1PWWC9WH0R5TX5K06V559U" hidden="1">#REF!</definedName>
    <definedName name="BEx3LPCEZ1C0XEKNCM3YT09JWCUO" localSheetId="23" hidden="1">#REF!</definedName>
    <definedName name="BEx3LPCEZ1C0XEKNCM3YT09JWCUO" localSheetId="27" hidden="1">#REF!</definedName>
    <definedName name="BEx3LPCEZ1C0XEKNCM3YT09JWCUO" localSheetId="16" hidden="1">#REF!</definedName>
    <definedName name="BEx3LPCEZ1C0XEKNCM3YT09JWCUO" localSheetId="0" hidden="1">#REF!</definedName>
    <definedName name="BEx3LPCEZ1C0XEKNCM3YT09JWCUO" localSheetId="2" hidden="1">#REF!</definedName>
    <definedName name="BEx3LPCEZ1C0XEKNCM3YT09JWCUO" localSheetId="4" hidden="1">#REF!</definedName>
    <definedName name="BEx3LPCEZ1C0XEKNCM3YT09JWCUO" localSheetId="5" hidden="1">#REF!</definedName>
    <definedName name="BEx3LPCEZ1C0XEKNCM3YT09JWCUO" localSheetId="17" hidden="1">#REF!</definedName>
    <definedName name="BEx3LPCEZ1C0XEKNCM3YT09JWCUO" localSheetId="7" hidden="1">#REF!</definedName>
    <definedName name="BEx3LPCEZ1C0XEKNCM3YT09JWCUO" localSheetId="8" hidden="1">#REF!</definedName>
    <definedName name="BEx3LPCEZ1C0XEKNCM3YT09JWCUO" localSheetId="9" hidden="1">#REF!</definedName>
    <definedName name="BEx3LPCEZ1C0XEKNCM3YT09JWCUO" localSheetId="11" hidden="1">#REF!</definedName>
    <definedName name="BEx3LPCEZ1C0XEKNCM3YT09JWCUO" localSheetId="12" hidden="1">#REF!</definedName>
    <definedName name="BEx3LPCEZ1C0XEKNCM3YT09JWCUO" localSheetId="13" hidden="1">#REF!</definedName>
    <definedName name="BEx3LPCEZ1C0XEKNCM3YT09JWCUO" localSheetId="14" hidden="1">#REF!</definedName>
    <definedName name="BEx3LPCEZ1C0XEKNCM3YT09JWCUO" localSheetId="22" hidden="1">#REF!</definedName>
    <definedName name="BEx3LPCEZ1C0XEKNCM3YT09JWCUO" localSheetId="19" hidden="1">#REF!</definedName>
    <definedName name="BEx3LPCEZ1C0XEKNCM3YT09JWCUO" localSheetId="21" hidden="1">#REF!</definedName>
    <definedName name="BEx3LPCEZ1C0XEKNCM3YT09JWCUO" hidden="1">#REF!</definedName>
    <definedName name="BEx3LSXW33WR1ECIMRYUPFBJXGGH" localSheetId="23" hidden="1">#REF!</definedName>
    <definedName name="BEx3LSXW33WR1ECIMRYUPFBJXGGH" localSheetId="27" hidden="1">#REF!</definedName>
    <definedName name="BEx3LSXW33WR1ECIMRYUPFBJXGGH" localSheetId="16" hidden="1">#REF!</definedName>
    <definedName name="BEx3LSXW33WR1ECIMRYUPFBJXGGH" localSheetId="0" hidden="1">#REF!</definedName>
    <definedName name="BEx3LSXW33WR1ECIMRYUPFBJXGGH" localSheetId="2" hidden="1">#REF!</definedName>
    <definedName name="BEx3LSXW33WR1ECIMRYUPFBJXGGH" localSheetId="4" hidden="1">#REF!</definedName>
    <definedName name="BEx3LSXW33WR1ECIMRYUPFBJXGGH" localSheetId="5" hidden="1">#REF!</definedName>
    <definedName name="BEx3LSXW33WR1ECIMRYUPFBJXGGH" localSheetId="17" hidden="1">#REF!</definedName>
    <definedName name="BEx3LSXW33WR1ECIMRYUPFBJXGGH" localSheetId="7" hidden="1">#REF!</definedName>
    <definedName name="BEx3LSXW33WR1ECIMRYUPFBJXGGH" localSheetId="8" hidden="1">#REF!</definedName>
    <definedName name="BEx3LSXW33WR1ECIMRYUPFBJXGGH" localSheetId="9" hidden="1">#REF!</definedName>
    <definedName name="BEx3LSXW33WR1ECIMRYUPFBJXGGH" localSheetId="11" hidden="1">#REF!</definedName>
    <definedName name="BEx3LSXW33WR1ECIMRYUPFBJXGGH" localSheetId="12" hidden="1">#REF!</definedName>
    <definedName name="BEx3LSXW33WR1ECIMRYUPFBJXGGH" localSheetId="13" hidden="1">#REF!</definedName>
    <definedName name="BEx3LSXW33WR1ECIMRYUPFBJXGGH" localSheetId="14" hidden="1">#REF!</definedName>
    <definedName name="BEx3LSXW33WR1ECIMRYUPFBJXGGH" localSheetId="22" hidden="1">#REF!</definedName>
    <definedName name="BEx3LSXW33WR1ECIMRYUPFBJXGGH" localSheetId="19" hidden="1">#REF!</definedName>
    <definedName name="BEx3LSXW33WR1ECIMRYUPFBJXGGH" localSheetId="21" hidden="1">#REF!</definedName>
    <definedName name="BEx3LSXW33WR1ECIMRYUPFBJXGGH" hidden="1">#REF!</definedName>
    <definedName name="BEx3M1MR1K1NQD03H74BFWOK4MWQ" localSheetId="23" hidden="1">#REF!</definedName>
    <definedName name="BEx3M1MR1K1NQD03H74BFWOK4MWQ" localSheetId="27" hidden="1">#REF!</definedName>
    <definedName name="BEx3M1MR1K1NQD03H74BFWOK4MWQ" localSheetId="16" hidden="1">#REF!</definedName>
    <definedName name="BEx3M1MR1K1NQD03H74BFWOK4MWQ" localSheetId="0" hidden="1">#REF!</definedName>
    <definedName name="BEx3M1MR1K1NQD03H74BFWOK4MWQ" localSheetId="2" hidden="1">#REF!</definedName>
    <definedName name="BEx3M1MR1K1NQD03H74BFWOK4MWQ" localSheetId="4" hidden="1">#REF!</definedName>
    <definedName name="BEx3M1MR1K1NQD03H74BFWOK4MWQ" localSheetId="5" hidden="1">#REF!</definedName>
    <definedName name="BEx3M1MR1K1NQD03H74BFWOK4MWQ" localSheetId="17" hidden="1">#REF!</definedName>
    <definedName name="BEx3M1MR1K1NQD03H74BFWOK4MWQ" localSheetId="7" hidden="1">#REF!</definedName>
    <definedName name="BEx3M1MR1K1NQD03H74BFWOK4MWQ" localSheetId="8" hidden="1">#REF!</definedName>
    <definedName name="BEx3M1MR1K1NQD03H74BFWOK4MWQ" localSheetId="9" hidden="1">#REF!</definedName>
    <definedName name="BEx3M1MR1K1NQD03H74BFWOK4MWQ" localSheetId="11" hidden="1">#REF!</definedName>
    <definedName name="BEx3M1MR1K1NQD03H74BFWOK4MWQ" localSheetId="12" hidden="1">#REF!</definedName>
    <definedName name="BEx3M1MR1K1NQD03H74BFWOK4MWQ" localSheetId="13" hidden="1">#REF!</definedName>
    <definedName name="BEx3M1MR1K1NQD03H74BFWOK4MWQ" localSheetId="14" hidden="1">#REF!</definedName>
    <definedName name="BEx3M1MR1K1NQD03H74BFWOK4MWQ" localSheetId="22" hidden="1">#REF!</definedName>
    <definedName name="BEx3M1MR1K1NQD03H74BFWOK4MWQ" localSheetId="19" hidden="1">#REF!</definedName>
    <definedName name="BEx3M1MR1K1NQD03H74BFWOK4MWQ" localSheetId="21" hidden="1">#REF!</definedName>
    <definedName name="BEx3M1MR1K1NQD03H74BFWOK4MWQ" hidden="1">#REF!</definedName>
    <definedName name="BEx3M4H77MYUKOOD31H9F80NMVK8" localSheetId="23" hidden="1">#REF!</definedName>
    <definedName name="BEx3M4H77MYUKOOD31H9F80NMVK8" localSheetId="27" hidden="1">#REF!</definedName>
    <definedName name="BEx3M4H77MYUKOOD31H9F80NMVK8" localSheetId="16" hidden="1">#REF!</definedName>
    <definedName name="BEx3M4H77MYUKOOD31H9F80NMVK8" localSheetId="0" hidden="1">#REF!</definedName>
    <definedName name="BEx3M4H77MYUKOOD31H9F80NMVK8" localSheetId="2" hidden="1">#REF!</definedName>
    <definedName name="BEx3M4H77MYUKOOD31H9F80NMVK8" localSheetId="4" hidden="1">#REF!</definedName>
    <definedName name="BEx3M4H77MYUKOOD31H9F80NMVK8" localSheetId="5" hidden="1">#REF!</definedName>
    <definedName name="BEx3M4H77MYUKOOD31H9F80NMVK8" localSheetId="17" hidden="1">#REF!</definedName>
    <definedName name="BEx3M4H77MYUKOOD31H9F80NMVK8" localSheetId="7" hidden="1">#REF!</definedName>
    <definedName name="BEx3M4H77MYUKOOD31H9F80NMVK8" localSheetId="8" hidden="1">#REF!</definedName>
    <definedName name="BEx3M4H77MYUKOOD31H9F80NMVK8" localSheetId="9" hidden="1">#REF!</definedName>
    <definedName name="BEx3M4H77MYUKOOD31H9F80NMVK8" localSheetId="11" hidden="1">#REF!</definedName>
    <definedName name="BEx3M4H77MYUKOOD31H9F80NMVK8" localSheetId="12" hidden="1">#REF!</definedName>
    <definedName name="BEx3M4H77MYUKOOD31H9F80NMVK8" localSheetId="13" hidden="1">#REF!</definedName>
    <definedName name="BEx3M4H77MYUKOOD31H9F80NMVK8" localSheetId="14" hidden="1">#REF!</definedName>
    <definedName name="BEx3M4H77MYUKOOD31H9F80NMVK8" localSheetId="22" hidden="1">#REF!</definedName>
    <definedName name="BEx3M4H77MYUKOOD31H9F80NMVK8" localSheetId="19" hidden="1">#REF!</definedName>
    <definedName name="BEx3M4H77MYUKOOD31H9F80NMVK8" localSheetId="21" hidden="1">#REF!</definedName>
    <definedName name="BEx3M4H77MYUKOOD31H9F80NMVK8" hidden="1">#REF!</definedName>
    <definedName name="BEx3M9VFX329PZWYC4DMZ6P3W9R2" localSheetId="23" hidden="1">#REF!</definedName>
    <definedName name="BEx3M9VFX329PZWYC4DMZ6P3W9R2" localSheetId="27" hidden="1">#REF!</definedName>
    <definedName name="BEx3M9VFX329PZWYC4DMZ6P3W9R2" localSheetId="16" hidden="1">#REF!</definedName>
    <definedName name="BEx3M9VFX329PZWYC4DMZ6P3W9R2" localSheetId="0" hidden="1">#REF!</definedName>
    <definedName name="BEx3M9VFX329PZWYC4DMZ6P3W9R2" localSheetId="2" hidden="1">#REF!</definedName>
    <definedName name="BEx3M9VFX329PZWYC4DMZ6P3W9R2" localSheetId="4" hidden="1">#REF!</definedName>
    <definedName name="BEx3M9VFX329PZWYC4DMZ6P3W9R2" localSheetId="5" hidden="1">#REF!</definedName>
    <definedName name="BEx3M9VFX329PZWYC4DMZ6P3W9R2" localSheetId="17" hidden="1">#REF!</definedName>
    <definedName name="BEx3M9VFX329PZWYC4DMZ6P3W9R2" localSheetId="7" hidden="1">#REF!</definedName>
    <definedName name="BEx3M9VFX329PZWYC4DMZ6P3W9R2" localSheetId="8" hidden="1">#REF!</definedName>
    <definedName name="BEx3M9VFX329PZWYC4DMZ6P3W9R2" localSheetId="9" hidden="1">#REF!</definedName>
    <definedName name="BEx3M9VFX329PZWYC4DMZ6P3W9R2" localSheetId="11" hidden="1">#REF!</definedName>
    <definedName name="BEx3M9VFX329PZWYC4DMZ6P3W9R2" localSheetId="12" hidden="1">#REF!</definedName>
    <definedName name="BEx3M9VFX329PZWYC4DMZ6P3W9R2" localSheetId="13" hidden="1">#REF!</definedName>
    <definedName name="BEx3M9VFX329PZWYC4DMZ6P3W9R2" localSheetId="14" hidden="1">#REF!</definedName>
    <definedName name="BEx3M9VFX329PZWYC4DMZ6P3W9R2" localSheetId="22" hidden="1">#REF!</definedName>
    <definedName name="BEx3M9VFX329PZWYC4DMZ6P3W9R2" localSheetId="19" hidden="1">#REF!</definedName>
    <definedName name="BEx3M9VFX329PZWYC4DMZ6P3W9R2" localSheetId="21" hidden="1">#REF!</definedName>
    <definedName name="BEx3M9VFX329PZWYC4DMZ6P3W9R2" hidden="1">#REF!</definedName>
    <definedName name="BEx3MCQ0VEBV0CZXDS505L38EQ8N" localSheetId="23" hidden="1">#REF!</definedName>
    <definedName name="BEx3MCQ0VEBV0CZXDS505L38EQ8N" localSheetId="27" hidden="1">#REF!</definedName>
    <definedName name="BEx3MCQ0VEBV0CZXDS505L38EQ8N" localSheetId="16" hidden="1">#REF!</definedName>
    <definedName name="BEx3MCQ0VEBV0CZXDS505L38EQ8N" localSheetId="0" hidden="1">#REF!</definedName>
    <definedName name="BEx3MCQ0VEBV0CZXDS505L38EQ8N" localSheetId="2" hidden="1">#REF!</definedName>
    <definedName name="BEx3MCQ0VEBV0CZXDS505L38EQ8N" localSheetId="4" hidden="1">#REF!</definedName>
    <definedName name="BEx3MCQ0VEBV0CZXDS505L38EQ8N" localSheetId="5" hidden="1">#REF!</definedName>
    <definedName name="BEx3MCQ0VEBV0CZXDS505L38EQ8N" localSheetId="17" hidden="1">#REF!</definedName>
    <definedName name="BEx3MCQ0VEBV0CZXDS505L38EQ8N" localSheetId="7" hidden="1">#REF!</definedName>
    <definedName name="BEx3MCQ0VEBV0CZXDS505L38EQ8N" localSheetId="8" hidden="1">#REF!</definedName>
    <definedName name="BEx3MCQ0VEBV0CZXDS505L38EQ8N" localSheetId="9" hidden="1">#REF!</definedName>
    <definedName name="BEx3MCQ0VEBV0CZXDS505L38EQ8N" localSheetId="11" hidden="1">#REF!</definedName>
    <definedName name="BEx3MCQ0VEBV0CZXDS505L38EQ8N" localSheetId="12" hidden="1">#REF!</definedName>
    <definedName name="BEx3MCQ0VEBV0CZXDS505L38EQ8N" localSheetId="13" hidden="1">#REF!</definedName>
    <definedName name="BEx3MCQ0VEBV0CZXDS505L38EQ8N" localSheetId="14" hidden="1">#REF!</definedName>
    <definedName name="BEx3MCQ0VEBV0CZXDS505L38EQ8N" localSheetId="22" hidden="1">#REF!</definedName>
    <definedName name="BEx3MCQ0VEBV0CZXDS505L38EQ8N" localSheetId="19" hidden="1">#REF!</definedName>
    <definedName name="BEx3MCQ0VEBV0CZXDS505L38EQ8N" localSheetId="21" hidden="1">#REF!</definedName>
    <definedName name="BEx3MCQ0VEBV0CZXDS505L38EQ8N" hidden="1">#REF!</definedName>
    <definedName name="BEx3MEYV5LQY0BAL7V3CFAFVOM3T" localSheetId="23" hidden="1">#REF!</definedName>
    <definedName name="BEx3MEYV5LQY0BAL7V3CFAFVOM3T" localSheetId="27" hidden="1">#REF!</definedName>
    <definedName name="BEx3MEYV5LQY0BAL7V3CFAFVOM3T" localSheetId="16" hidden="1">#REF!</definedName>
    <definedName name="BEx3MEYV5LQY0BAL7V3CFAFVOM3T" localSheetId="0" hidden="1">#REF!</definedName>
    <definedName name="BEx3MEYV5LQY0BAL7V3CFAFVOM3T" localSheetId="2" hidden="1">#REF!</definedName>
    <definedName name="BEx3MEYV5LQY0BAL7V3CFAFVOM3T" localSheetId="4" hidden="1">#REF!</definedName>
    <definedName name="BEx3MEYV5LQY0BAL7V3CFAFVOM3T" localSheetId="5" hidden="1">#REF!</definedName>
    <definedName name="BEx3MEYV5LQY0BAL7V3CFAFVOM3T" localSheetId="17" hidden="1">#REF!</definedName>
    <definedName name="BEx3MEYV5LQY0BAL7V3CFAFVOM3T" localSheetId="7" hidden="1">#REF!</definedName>
    <definedName name="BEx3MEYV5LQY0BAL7V3CFAFVOM3T" localSheetId="8" hidden="1">#REF!</definedName>
    <definedName name="BEx3MEYV5LQY0BAL7V3CFAFVOM3T" localSheetId="9" hidden="1">#REF!</definedName>
    <definedName name="BEx3MEYV5LQY0BAL7V3CFAFVOM3T" localSheetId="11" hidden="1">#REF!</definedName>
    <definedName name="BEx3MEYV5LQY0BAL7V3CFAFVOM3T" localSheetId="12" hidden="1">#REF!</definedName>
    <definedName name="BEx3MEYV5LQY0BAL7V3CFAFVOM3T" localSheetId="13" hidden="1">#REF!</definedName>
    <definedName name="BEx3MEYV5LQY0BAL7V3CFAFVOM3T" localSheetId="14" hidden="1">#REF!</definedName>
    <definedName name="BEx3MEYV5LQY0BAL7V3CFAFVOM3T" localSheetId="22" hidden="1">#REF!</definedName>
    <definedName name="BEx3MEYV5LQY0BAL7V3CFAFVOM3T" localSheetId="19" hidden="1">#REF!</definedName>
    <definedName name="BEx3MEYV5LQY0BAL7V3CFAFVOM3T" localSheetId="21" hidden="1">#REF!</definedName>
    <definedName name="BEx3MEYV5LQY0BAL7V3CFAFVOM3T" hidden="1">#REF!</definedName>
    <definedName name="BEx3MF9LX8G8DXGARRYNTDH542WG" localSheetId="23" hidden="1">#REF!</definedName>
    <definedName name="BEx3MF9LX8G8DXGARRYNTDH542WG" localSheetId="27" hidden="1">#REF!</definedName>
    <definedName name="BEx3MF9LX8G8DXGARRYNTDH542WG" localSheetId="16" hidden="1">#REF!</definedName>
    <definedName name="BEx3MF9LX8G8DXGARRYNTDH542WG" localSheetId="0" hidden="1">#REF!</definedName>
    <definedName name="BEx3MF9LX8G8DXGARRYNTDH542WG" localSheetId="2" hidden="1">#REF!</definedName>
    <definedName name="BEx3MF9LX8G8DXGARRYNTDH542WG" localSheetId="4" hidden="1">#REF!</definedName>
    <definedName name="BEx3MF9LX8G8DXGARRYNTDH542WG" localSheetId="5" hidden="1">#REF!</definedName>
    <definedName name="BEx3MF9LX8G8DXGARRYNTDH542WG" localSheetId="17" hidden="1">#REF!</definedName>
    <definedName name="BEx3MF9LX8G8DXGARRYNTDH542WG" localSheetId="7" hidden="1">#REF!</definedName>
    <definedName name="BEx3MF9LX8G8DXGARRYNTDH542WG" localSheetId="8" hidden="1">#REF!</definedName>
    <definedName name="BEx3MF9LX8G8DXGARRYNTDH542WG" localSheetId="9" hidden="1">#REF!</definedName>
    <definedName name="BEx3MF9LX8G8DXGARRYNTDH542WG" localSheetId="11" hidden="1">#REF!</definedName>
    <definedName name="BEx3MF9LX8G8DXGARRYNTDH542WG" localSheetId="12" hidden="1">#REF!</definedName>
    <definedName name="BEx3MF9LX8G8DXGARRYNTDH542WG" localSheetId="13" hidden="1">#REF!</definedName>
    <definedName name="BEx3MF9LX8G8DXGARRYNTDH542WG" localSheetId="14" hidden="1">#REF!</definedName>
    <definedName name="BEx3MF9LX8G8DXGARRYNTDH542WG" localSheetId="22" hidden="1">#REF!</definedName>
    <definedName name="BEx3MF9LX8G8DXGARRYNTDH542WG" localSheetId="19" hidden="1">#REF!</definedName>
    <definedName name="BEx3MF9LX8G8DXGARRYNTDH542WG" localSheetId="21" hidden="1">#REF!</definedName>
    <definedName name="BEx3MF9LX8G8DXGARRYNTDH542WG" hidden="1">#REF!</definedName>
    <definedName name="BEx3MREOFWJQEYMCMBL7ZE06NBN6" localSheetId="23" hidden="1">#REF!</definedName>
    <definedName name="BEx3MREOFWJQEYMCMBL7ZE06NBN6" localSheetId="27" hidden="1">#REF!</definedName>
    <definedName name="BEx3MREOFWJQEYMCMBL7ZE06NBN6" localSheetId="16" hidden="1">#REF!</definedName>
    <definedName name="BEx3MREOFWJQEYMCMBL7ZE06NBN6" localSheetId="0" hidden="1">#REF!</definedName>
    <definedName name="BEx3MREOFWJQEYMCMBL7ZE06NBN6" localSheetId="2" hidden="1">#REF!</definedName>
    <definedName name="BEx3MREOFWJQEYMCMBL7ZE06NBN6" localSheetId="4" hidden="1">#REF!</definedName>
    <definedName name="BEx3MREOFWJQEYMCMBL7ZE06NBN6" localSheetId="5" hidden="1">#REF!</definedName>
    <definedName name="BEx3MREOFWJQEYMCMBL7ZE06NBN6" localSheetId="17" hidden="1">#REF!</definedName>
    <definedName name="BEx3MREOFWJQEYMCMBL7ZE06NBN6" localSheetId="7" hidden="1">#REF!</definedName>
    <definedName name="BEx3MREOFWJQEYMCMBL7ZE06NBN6" localSheetId="8" hidden="1">#REF!</definedName>
    <definedName name="BEx3MREOFWJQEYMCMBL7ZE06NBN6" localSheetId="9" hidden="1">#REF!</definedName>
    <definedName name="BEx3MREOFWJQEYMCMBL7ZE06NBN6" localSheetId="11" hidden="1">#REF!</definedName>
    <definedName name="BEx3MREOFWJQEYMCMBL7ZE06NBN6" localSheetId="12" hidden="1">#REF!</definedName>
    <definedName name="BEx3MREOFWJQEYMCMBL7ZE06NBN6" localSheetId="13" hidden="1">#REF!</definedName>
    <definedName name="BEx3MREOFWJQEYMCMBL7ZE06NBN6" localSheetId="14" hidden="1">#REF!</definedName>
    <definedName name="BEx3MREOFWJQEYMCMBL7ZE06NBN6" localSheetId="22" hidden="1">#REF!</definedName>
    <definedName name="BEx3MREOFWJQEYMCMBL7ZE06NBN6" localSheetId="19" hidden="1">#REF!</definedName>
    <definedName name="BEx3MREOFWJQEYMCMBL7ZE06NBN6" localSheetId="21" hidden="1">#REF!</definedName>
    <definedName name="BEx3MREOFWJQEYMCMBL7ZE06NBN6" hidden="1">#REF!</definedName>
    <definedName name="BEx3MSGD8I6KBFD4XFWYGH3DKUK3" localSheetId="23" hidden="1">#REF!</definedName>
    <definedName name="BEx3MSGD8I6KBFD4XFWYGH3DKUK3" localSheetId="27" hidden="1">#REF!</definedName>
    <definedName name="BEx3MSGD8I6KBFD4XFWYGH3DKUK3" localSheetId="16" hidden="1">#REF!</definedName>
    <definedName name="BEx3MSGD8I6KBFD4XFWYGH3DKUK3" localSheetId="0" hidden="1">#REF!</definedName>
    <definedName name="BEx3MSGD8I6KBFD4XFWYGH3DKUK3" localSheetId="2" hidden="1">#REF!</definedName>
    <definedName name="BEx3MSGD8I6KBFD4XFWYGH3DKUK3" localSheetId="4" hidden="1">#REF!</definedName>
    <definedName name="BEx3MSGD8I6KBFD4XFWYGH3DKUK3" localSheetId="5" hidden="1">#REF!</definedName>
    <definedName name="BEx3MSGD8I6KBFD4XFWYGH3DKUK3" localSheetId="17" hidden="1">#REF!</definedName>
    <definedName name="BEx3MSGD8I6KBFD4XFWYGH3DKUK3" localSheetId="7" hidden="1">#REF!</definedName>
    <definedName name="BEx3MSGD8I6KBFD4XFWYGH3DKUK3" localSheetId="8" hidden="1">#REF!</definedName>
    <definedName name="BEx3MSGD8I6KBFD4XFWYGH3DKUK3" localSheetId="9" hidden="1">#REF!</definedName>
    <definedName name="BEx3MSGD8I6KBFD4XFWYGH3DKUK3" localSheetId="11" hidden="1">#REF!</definedName>
    <definedName name="BEx3MSGD8I6KBFD4XFWYGH3DKUK3" localSheetId="12" hidden="1">#REF!</definedName>
    <definedName name="BEx3MSGD8I6KBFD4XFWYGH3DKUK3" localSheetId="13" hidden="1">#REF!</definedName>
    <definedName name="BEx3MSGD8I6KBFD4XFWYGH3DKUK3" localSheetId="14" hidden="1">#REF!</definedName>
    <definedName name="BEx3MSGD8I6KBFD4XFWYGH3DKUK3" localSheetId="22" hidden="1">#REF!</definedName>
    <definedName name="BEx3MSGD8I6KBFD4XFWYGH3DKUK3" localSheetId="19" hidden="1">#REF!</definedName>
    <definedName name="BEx3MSGD8I6KBFD4XFWYGH3DKUK3" localSheetId="21" hidden="1">#REF!</definedName>
    <definedName name="BEx3MSGD8I6KBFD4XFWYGH3DKUK3" hidden="1">#REF!</definedName>
    <definedName name="BEx3NDQFYEWZAUGWFMGT2R7E7RBT" localSheetId="23" hidden="1">#REF!</definedName>
    <definedName name="BEx3NDQFYEWZAUGWFMGT2R7E7RBT" localSheetId="27" hidden="1">#REF!</definedName>
    <definedName name="BEx3NDQFYEWZAUGWFMGT2R7E7RBT" localSheetId="16" hidden="1">#REF!</definedName>
    <definedName name="BEx3NDQFYEWZAUGWFMGT2R7E7RBT" localSheetId="0" hidden="1">#REF!</definedName>
    <definedName name="BEx3NDQFYEWZAUGWFMGT2R7E7RBT" localSheetId="2" hidden="1">#REF!</definedName>
    <definedName name="BEx3NDQFYEWZAUGWFMGT2R7E7RBT" localSheetId="4" hidden="1">#REF!</definedName>
    <definedName name="BEx3NDQFYEWZAUGWFMGT2R7E7RBT" localSheetId="5" hidden="1">#REF!</definedName>
    <definedName name="BEx3NDQFYEWZAUGWFMGT2R7E7RBT" localSheetId="17" hidden="1">#REF!</definedName>
    <definedName name="BEx3NDQFYEWZAUGWFMGT2R7E7RBT" localSheetId="7" hidden="1">#REF!</definedName>
    <definedName name="BEx3NDQFYEWZAUGWFMGT2R7E7RBT" localSheetId="8" hidden="1">#REF!</definedName>
    <definedName name="BEx3NDQFYEWZAUGWFMGT2R7E7RBT" localSheetId="9" hidden="1">#REF!</definedName>
    <definedName name="BEx3NDQFYEWZAUGWFMGT2R7E7RBT" localSheetId="11" hidden="1">#REF!</definedName>
    <definedName name="BEx3NDQFYEWZAUGWFMGT2R7E7RBT" localSheetId="12" hidden="1">#REF!</definedName>
    <definedName name="BEx3NDQFYEWZAUGWFMGT2R7E7RBT" localSheetId="13" hidden="1">#REF!</definedName>
    <definedName name="BEx3NDQFYEWZAUGWFMGT2R7E7RBT" localSheetId="14" hidden="1">#REF!</definedName>
    <definedName name="BEx3NDQFYEWZAUGWFMGT2R7E7RBT" localSheetId="22" hidden="1">#REF!</definedName>
    <definedName name="BEx3NDQFYEWZAUGWFMGT2R7E7RBT" localSheetId="19" hidden="1">#REF!</definedName>
    <definedName name="BEx3NDQFYEWZAUGWFMGT2R7E7RBT" localSheetId="21" hidden="1">#REF!</definedName>
    <definedName name="BEx3NDQFYEWZAUGWFMGT2R7E7RBT" hidden="1">#REF!</definedName>
    <definedName name="BEx3NGQBX2HEDKOCDX0TX1TGBB3P" localSheetId="23" hidden="1">#REF!</definedName>
    <definedName name="BEx3NGQBX2HEDKOCDX0TX1TGBB3P" localSheetId="27" hidden="1">#REF!</definedName>
    <definedName name="BEx3NGQBX2HEDKOCDX0TX1TGBB3P" localSheetId="16" hidden="1">#REF!</definedName>
    <definedName name="BEx3NGQBX2HEDKOCDX0TX1TGBB3P" localSheetId="0" hidden="1">#REF!</definedName>
    <definedName name="BEx3NGQBX2HEDKOCDX0TX1TGBB3P" localSheetId="2" hidden="1">#REF!</definedName>
    <definedName name="BEx3NGQBX2HEDKOCDX0TX1TGBB3P" localSheetId="4" hidden="1">#REF!</definedName>
    <definedName name="BEx3NGQBX2HEDKOCDX0TX1TGBB3P" localSheetId="5" hidden="1">#REF!</definedName>
    <definedName name="BEx3NGQBX2HEDKOCDX0TX1TGBB3P" localSheetId="17" hidden="1">#REF!</definedName>
    <definedName name="BEx3NGQBX2HEDKOCDX0TX1TGBB3P" localSheetId="7" hidden="1">#REF!</definedName>
    <definedName name="BEx3NGQBX2HEDKOCDX0TX1TGBB3P" localSheetId="8" hidden="1">#REF!</definedName>
    <definedName name="BEx3NGQBX2HEDKOCDX0TX1TGBB3P" localSheetId="9" hidden="1">#REF!</definedName>
    <definedName name="BEx3NGQBX2HEDKOCDX0TX1TGBB3P" localSheetId="11" hidden="1">#REF!</definedName>
    <definedName name="BEx3NGQBX2HEDKOCDX0TX1TGBB3P" localSheetId="12" hidden="1">#REF!</definedName>
    <definedName name="BEx3NGQBX2HEDKOCDX0TX1TGBB3P" localSheetId="13" hidden="1">#REF!</definedName>
    <definedName name="BEx3NGQBX2HEDKOCDX0TX1TGBB3P" localSheetId="14" hidden="1">#REF!</definedName>
    <definedName name="BEx3NGQBX2HEDKOCDX0TX1TGBB3P" localSheetId="22" hidden="1">#REF!</definedName>
    <definedName name="BEx3NGQBX2HEDKOCDX0TX1TGBB3P" localSheetId="19" hidden="1">#REF!</definedName>
    <definedName name="BEx3NGQBX2HEDKOCDX0TX1TGBB3P" localSheetId="21" hidden="1">#REF!</definedName>
    <definedName name="BEx3NGQBX2HEDKOCDX0TX1TGBB3P" hidden="1">#REF!</definedName>
    <definedName name="BEx3NLIZ7PHF2XE59ECZ3MD04ZG1" localSheetId="23" hidden="1">#REF!</definedName>
    <definedName name="BEx3NLIZ7PHF2XE59ECZ3MD04ZG1" localSheetId="27" hidden="1">#REF!</definedName>
    <definedName name="BEx3NLIZ7PHF2XE59ECZ3MD04ZG1" localSheetId="16" hidden="1">#REF!</definedName>
    <definedName name="BEx3NLIZ7PHF2XE59ECZ3MD04ZG1" localSheetId="0" hidden="1">#REF!</definedName>
    <definedName name="BEx3NLIZ7PHF2XE59ECZ3MD04ZG1" localSheetId="2" hidden="1">#REF!</definedName>
    <definedName name="BEx3NLIZ7PHF2XE59ECZ3MD04ZG1" localSheetId="4" hidden="1">#REF!</definedName>
    <definedName name="BEx3NLIZ7PHF2XE59ECZ3MD04ZG1" localSheetId="5" hidden="1">#REF!</definedName>
    <definedName name="BEx3NLIZ7PHF2XE59ECZ3MD04ZG1" localSheetId="17" hidden="1">#REF!</definedName>
    <definedName name="BEx3NLIZ7PHF2XE59ECZ3MD04ZG1" localSheetId="7" hidden="1">#REF!</definedName>
    <definedName name="BEx3NLIZ7PHF2XE59ECZ3MD04ZG1" localSheetId="8" hidden="1">#REF!</definedName>
    <definedName name="BEx3NLIZ7PHF2XE59ECZ3MD04ZG1" localSheetId="9" hidden="1">#REF!</definedName>
    <definedName name="BEx3NLIZ7PHF2XE59ECZ3MD04ZG1" localSheetId="11" hidden="1">#REF!</definedName>
    <definedName name="BEx3NLIZ7PHF2XE59ECZ3MD04ZG1" localSheetId="12" hidden="1">#REF!</definedName>
    <definedName name="BEx3NLIZ7PHF2XE59ECZ3MD04ZG1" localSheetId="13" hidden="1">#REF!</definedName>
    <definedName name="BEx3NLIZ7PHF2XE59ECZ3MD04ZG1" localSheetId="14" hidden="1">#REF!</definedName>
    <definedName name="BEx3NLIZ7PHF2XE59ECZ3MD04ZG1" localSheetId="22" hidden="1">#REF!</definedName>
    <definedName name="BEx3NLIZ7PHF2XE59ECZ3MD04ZG1" localSheetId="19" hidden="1">#REF!</definedName>
    <definedName name="BEx3NLIZ7PHF2XE59ECZ3MD04ZG1" localSheetId="21" hidden="1">#REF!</definedName>
    <definedName name="BEx3NLIZ7PHF2XE59ECZ3MD04ZG1" hidden="1">#REF!</definedName>
    <definedName name="BEx3NMQ4BVC94728AUM7CCX7UHTU" localSheetId="23" hidden="1">#REF!</definedName>
    <definedName name="BEx3NMQ4BVC94728AUM7CCX7UHTU" localSheetId="27" hidden="1">#REF!</definedName>
    <definedName name="BEx3NMQ4BVC94728AUM7CCX7UHTU" localSheetId="16" hidden="1">#REF!</definedName>
    <definedName name="BEx3NMQ4BVC94728AUM7CCX7UHTU" localSheetId="0" hidden="1">#REF!</definedName>
    <definedName name="BEx3NMQ4BVC94728AUM7CCX7UHTU" localSheetId="2" hidden="1">#REF!</definedName>
    <definedName name="BEx3NMQ4BVC94728AUM7CCX7UHTU" localSheetId="4" hidden="1">#REF!</definedName>
    <definedName name="BEx3NMQ4BVC94728AUM7CCX7UHTU" localSheetId="5" hidden="1">#REF!</definedName>
    <definedName name="BEx3NMQ4BVC94728AUM7CCX7UHTU" localSheetId="17" hidden="1">#REF!</definedName>
    <definedName name="BEx3NMQ4BVC94728AUM7CCX7UHTU" localSheetId="7" hidden="1">#REF!</definedName>
    <definedName name="BEx3NMQ4BVC94728AUM7CCX7UHTU" localSheetId="8" hidden="1">#REF!</definedName>
    <definedName name="BEx3NMQ4BVC94728AUM7CCX7UHTU" localSheetId="9" hidden="1">#REF!</definedName>
    <definedName name="BEx3NMQ4BVC94728AUM7CCX7UHTU" localSheetId="11" hidden="1">#REF!</definedName>
    <definedName name="BEx3NMQ4BVC94728AUM7CCX7UHTU" localSheetId="12" hidden="1">#REF!</definedName>
    <definedName name="BEx3NMQ4BVC94728AUM7CCX7UHTU" localSheetId="13" hidden="1">#REF!</definedName>
    <definedName name="BEx3NMQ4BVC94728AUM7CCX7UHTU" localSheetId="14" hidden="1">#REF!</definedName>
    <definedName name="BEx3NMQ4BVC94728AUM7CCX7UHTU" localSheetId="22" hidden="1">#REF!</definedName>
    <definedName name="BEx3NMQ4BVC94728AUM7CCX7UHTU" localSheetId="19" hidden="1">#REF!</definedName>
    <definedName name="BEx3NMQ4BVC94728AUM7CCX7UHTU" localSheetId="21" hidden="1">#REF!</definedName>
    <definedName name="BEx3NMQ4BVC94728AUM7CCX7UHTU" hidden="1">#REF!</definedName>
    <definedName name="BEx3NR2I4OUFP3Z2QZEDU2PIFIDI" localSheetId="23" hidden="1">#REF!</definedName>
    <definedName name="BEx3NR2I4OUFP3Z2QZEDU2PIFIDI" localSheetId="27" hidden="1">#REF!</definedName>
    <definedName name="BEx3NR2I4OUFP3Z2QZEDU2PIFIDI" localSheetId="16" hidden="1">#REF!</definedName>
    <definedName name="BEx3NR2I4OUFP3Z2QZEDU2PIFIDI" localSheetId="0" hidden="1">#REF!</definedName>
    <definedName name="BEx3NR2I4OUFP3Z2QZEDU2PIFIDI" localSheetId="2" hidden="1">#REF!</definedName>
    <definedName name="BEx3NR2I4OUFP3Z2QZEDU2PIFIDI" localSheetId="4" hidden="1">#REF!</definedName>
    <definedName name="BEx3NR2I4OUFP3Z2QZEDU2PIFIDI" localSheetId="5" hidden="1">#REF!</definedName>
    <definedName name="BEx3NR2I4OUFP3Z2QZEDU2PIFIDI" localSheetId="17" hidden="1">#REF!</definedName>
    <definedName name="BEx3NR2I4OUFP3Z2QZEDU2PIFIDI" localSheetId="7" hidden="1">#REF!</definedName>
    <definedName name="BEx3NR2I4OUFP3Z2QZEDU2PIFIDI" localSheetId="8" hidden="1">#REF!</definedName>
    <definedName name="BEx3NR2I4OUFP3Z2QZEDU2PIFIDI" localSheetId="9" hidden="1">#REF!</definedName>
    <definedName name="BEx3NR2I4OUFP3Z2QZEDU2PIFIDI" localSheetId="11" hidden="1">#REF!</definedName>
    <definedName name="BEx3NR2I4OUFP3Z2QZEDU2PIFIDI" localSheetId="12" hidden="1">#REF!</definedName>
    <definedName name="BEx3NR2I4OUFP3Z2QZEDU2PIFIDI" localSheetId="13" hidden="1">#REF!</definedName>
    <definedName name="BEx3NR2I4OUFP3Z2QZEDU2PIFIDI" localSheetId="14" hidden="1">#REF!</definedName>
    <definedName name="BEx3NR2I4OUFP3Z2QZEDU2PIFIDI" localSheetId="22" hidden="1">#REF!</definedName>
    <definedName name="BEx3NR2I4OUFP3Z2QZEDU2PIFIDI" localSheetId="19" hidden="1">#REF!</definedName>
    <definedName name="BEx3NR2I4OUFP3Z2QZEDU2PIFIDI" localSheetId="21" hidden="1">#REF!</definedName>
    <definedName name="BEx3NR2I4OUFP3Z2QZEDU2PIFIDI" hidden="1">#REF!</definedName>
    <definedName name="BEx3O19B8FTTAPVT5DZXQGQXWFR8" localSheetId="23" hidden="1">#REF!</definedName>
    <definedName name="BEx3O19B8FTTAPVT5DZXQGQXWFR8" localSheetId="27" hidden="1">#REF!</definedName>
    <definedName name="BEx3O19B8FTTAPVT5DZXQGQXWFR8" localSheetId="16" hidden="1">#REF!</definedName>
    <definedName name="BEx3O19B8FTTAPVT5DZXQGQXWFR8" localSheetId="0" hidden="1">#REF!</definedName>
    <definedName name="BEx3O19B8FTTAPVT5DZXQGQXWFR8" localSheetId="2" hidden="1">#REF!</definedName>
    <definedName name="BEx3O19B8FTTAPVT5DZXQGQXWFR8" localSheetId="4" hidden="1">#REF!</definedName>
    <definedName name="BEx3O19B8FTTAPVT5DZXQGQXWFR8" localSheetId="5" hidden="1">#REF!</definedName>
    <definedName name="BEx3O19B8FTTAPVT5DZXQGQXWFR8" localSheetId="17" hidden="1">#REF!</definedName>
    <definedName name="BEx3O19B8FTTAPVT5DZXQGQXWFR8" localSheetId="7" hidden="1">#REF!</definedName>
    <definedName name="BEx3O19B8FTTAPVT5DZXQGQXWFR8" localSheetId="8" hidden="1">#REF!</definedName>
    <definedName name="BEx3O19B8FTTAPVT5DZXQGQXWFR8" localSheetId="9" hidden="1">#REF!</definedName>
    <definedName name="BEx3O19B8FTTAPVT5DZXQGQXWFR8" localSheetId="11" hidden="1">#REF!</definedName>
    <definedName name="BEx3O19B8FTTAPVT5DZXQGQXWFR8" localSheetId="12" hidden="1">#REF!</definedName>
    <definedName name="BEx3O19B8FTTAPVT5DZXQGQXWFR8" localSheetId="13" hidden="1">#REF!</definedName>
    <definedName name="BEx3O19B8FTTAPVT5DZXQGQXWFR8" localSheetId="14" hidden="1">#REF!</definedName>
    <definedName name="BEx3O19B8FTTAPVT5DZXQGQXWFR8" localSheetId="22" hidden="1">#REF!</definedName>
    <definedName name="BEx3O19B8FTTAPVT5DZXQGQXWFR8" localSheetId="19" hidden="1">#REF!</definedName>
    <definedName name="BEx3O19B8FTTAPVT5DZXQGQXWFR8" localSheetId="21" hidden="1">#REF!</definedName>
    <definedName name="BEx3O19B8FTTAPVT5DZXQGQXWFR8" hidden="1">#REF!</definedName>
    <definedName name="BEx3O85IKWARA6NCJOLRBRJFMEWW" localSheetId="23" hidden="1">#REF!</definedName>
    <definedName name="BEx3O85IKWARA6NCJOLRBRJFMEWW" localSheetId="27" hidden="1">#REF!</definedName>
    <definedName name="BEx3O85IKWARA6NCJOLRBRJFMEWW" localSheetId="16" hidden="1">#REF!</definedName>
    <definedName name="BEx3O85IKWARA6NCJOLRBRJFMEWW" localSheetId="0" hidden="1">#REF!</definedName>
    <definedName name="BEx3O85IKWARA6NCJOLRBRJFMEWW" localSheetId="2" hidden="1">#REF!</definedName>
    <definedName name="BEx3O85IKWARA6NCJOLRBRJFMEWW" localSheetId="4" hidden="1">#REF!</definedName>
    <definedName name="BEx3O85IKWARA6NCJOLRBRJFMEWW" localSheetId="5" hidden="1">#REF!</definedName>
    <definedName name="BEx3O85IKWARA6NCJOLRBRJFMEWW" localSheetId="17" hidden="1">#REF!</definedName>
    <definedName name="BEx3O85IKWARA6NCJOLRBRJFMEWW" localSheetId="7" hidden="1">#REF!</definedName>
    <definedName name="BEx3O85IKWARA6NCJOLRBRJFMEWW" localSheetId="8" hidden="1">#REF!</definedName>
    <definedName name="BEx3O85IKWARA6NCJOLRBRJFMEWW" localSheetId="9" hidden="1">#REF!</definedName>
    <definedName name="BEx3O85IKWARA6NCJOLRBRJFMEWW" localSheetId="11" hidden="1">#REF!</definedName>
    <definedName name="BEx3O85IKWARA6NCJOLRBRJFMEWW" localSheetId="12" hidden="1">#REF!</definedName>
    <definedName name="BEx3O85IKWARA6NCJOLRBRJFMEWW" localSheetId="13" hidden="1">#REF!</definedName>
    <definedName name="BEx3O85IKWARA6NCJOLRBRJFMEWW" localSheetId="14" hidden="1">#REF!</definedName>
    <definedName name="BEx3O85IKWARA6NCJOLRBRJFMEWW" localSheetId="22" hidden="1">#REF!</definedName>
    <definedName name="BEx3O85IKWARA6NCJOLRBRJFMEWW" localSheetId="19" hidden="1">#REF!</definedName>
    <definedName name="BEx3O85IKWARA6NCJOLRBRJFMEWW" localSheetId="21" hidden="1">#REF!</definedName>
    <definedName name="BEx3O85IKWARA6NCJOLRBRJFMEWW" hidden="1">#REF!</definedName>
    <definedName name="BEx3OJZSCGFRW7SVGBFI0X9DNVMM" localSheetId="23" hidden="1">#REF!</definedName>
    <definedName name="BEx3OJZSCGFRW7SVGBFI0X9DNVMM" localSheetId="27" hidden="1">#REF!</definedName>
    <definedName name="BEx3OJZSCGFRW7SVGBFI0X9DNVMM" localSheetId="16" hidden="1">#REF!</definedName>
    <definedName name="BEx3OJZSCGFRW7SVGBFI0X9DNVMM" localSheetId="0" hidden="1">#REF!</definedName>
    <definedName name="BEx3OJZSCGFRW7SVGBFI0X9DNVMM" localSheetId="2" hidden="1">#REF!</definedName>
    <definedName name="BEx3OJZSCGFRW7SVGBFI0X9DNVMM" localSheetId="4" hidden="1">#REF!</definedName>
    <definedName name="BEx3OJZSCGFRW7SVGBFI0X9DNVMM" localSheetId="5" hidden="1">#REF!</definedName>
    <definedName name="BEx3OJZSCGFRW7SVGBFI0X9DNVMM" localSheetId="17" hidden="1">#REF!</definedName>
    <definedName name="BEx3OJZSCGFRW7SVGBFI0X9DNVMM" localSheetId="7" hidden="1">#REF!</definedName>
    <definedName name="BEx3OJZSCGFRW7SVGBFI0X9DNVMM" localSheetId="8" hidden="1">#REF!</definedName>
    <definedName name="BEx3OJZSCGFRW7SVGBFI0X9DNVMM" localSheetId="9" hidden="1">#REF!</definedName>
    <definedName name="BEx3OJZSCGFRW7SVGBFI0X9DNVMM" localSheetId="11" hidden="1">#REF!</definedName>
    <definedName name="BEx3OJZSCGFRW7SVGBFI0X9DNVMM" localSheetId="12" hidden="1">#REF!</definedName>
    <definedName name="BEx3OJZSCGFRW7SVGBFI0X9DNVMM" localSheetId="13" hidden="1">#REF!</definedName>
    <definedName name="BEx3OJZSCGFRW7SVGBFI0X9DNVMM" localSheetId="14" hidden="1">#REF!</definedName>
    <definedName name="BEx3OJZSCGFRW7SVGBFI0X9DNVMM" localSheetId="22" hidden="1">#REF!</definedName>
    <definedName name="BEx3OJZSCGFRW7SVGBFI0X9DNVMM" localSheetId="19" hidden="1">#REF!</definedName>
    <definedName name="BEx3OJZSCGFRW7SVGBFI0X9DNVMM" localSheetId="21" hidden="1">#REF!</definedName>
    <definedName name="BEx3OJZSCGFRW7SVGBFI0X9DNVMM" hidden="1">#REF!</definedName>
    <definedName name="BEx3ORSBUXAF21MKEY90YJV9AY9A" localSheetId="23" hidden="1">#REF!</definedName>
    <definedName name="BEx3ORSBUXAF21MKEY90YJV9AY9A" localSheetId="27" hidden="1">#REF!</definedName>
    <definedName name="BEx3ORSBUXAF21MKEY90YJV9AY9A" localSheetId="16" hidden="1">#REF!</definedName>
    <definedName name="BEx3ORSBUXAF21MKEY90YJV9AY9A" localSheetId="0" hidden="1">#REF!</definedName>
    <definedName name="BEx3ORSBUXAF21MKEY90YJV9AY9A" localSheetId="2" hidden="1">#REF!</definedName>
    <definedName name="BEx3ORSBUXAF21MKEY90YJV9AY9A" localSheetId="4" hidden="1">#REF!</definedName>
    <definedName name="BEx3ORSBUXAF21MKEY90YJV9AY9A" localSheetId="5" hidden="1">#REF!</definedName>
    <definedName name="BEx3ORSBUXAF21MKEY90YJV9AY9A" localSheetId="17" hidden="1">#REF!</definedName>
    <definedName name="BEx3ORSBUXAF21MKEY90YJV9AY9A" localSheetId="7" hidden="1">#REF!</definedName>
    <definedName name="BEx3ORSBUXAF21MKEY90YJV9AY9A" localSheetId="8" hidden="1">#REF!</definedName>
    <definedName name="BEx3ORSBUXAF21MKEY90YJV9AY9A" localSheetId="9" hidden="1">#REF!</definedName>
    <definedName name="BEx3ORSBUXAF21MKEY90YJV9AY9A" localSheetId="11" hidden="1">#REF!</definedName>
    <definedName name="BEx3ORSBUXAF21MKEY90YJV9AY9A" localSheetId="12" hidden="1">#REF!</definedName>
    <definedName name="BEx3ORSBUXAF21MKEY90YJV9AY9A" localSheetId="13" hidden="1">#REF!</definedName>
    <definedName name="BEx3ORSBUXAF21MKEY90YJV9AY9A" localSheetId="14" hidden="1">#REF!</definedName>
    <definedName name="BEx3ORSBUXAF21MKEY90YJV9AY9A" localSheetId="22" hidden="1">#REF!</definedName>
    <definedName name="BEx3ORSBUXAF21MKEY90YJV9AY9A" localSheetId="19" hidden="1">#REF!</definedName>
    <definedName name="BEx3ORSBUXAF21MKEY90YJV9AY9A" localSheetId="21" hidden="1">#REF!</definedName>
    <definedName name="BEx3ORSBUXAF21MKEY90YJV9AY9A" hidden="1">#REF!</definedName>
    <definedName name="BEx3OUS0N576NJN078Y1BWUWQK6B" localSheetId="23" hidden="1">#REF!</definedName>
    <definedName name="BEx3OUS0N576NJN078Y1BWUWQK6B" localSheetId="27" hidden="1">#REF!</definedName>
    <definedName name="BEx3OUS0N576NJN078Y1BWUWQK6B" localSheetId="16" hidden="1">#REF!</definedName>
    <definedName name="BEx3OUS0N576NJN078Y1BWUWQK6B" localSheetId="0" hidden="1">#REF!</definedName>
    <definedName name="BEx3OUS0N576NJN078Y1BWUWQK6B" localSheetId="2" hidden="1">#REF!</definedName>
    <definedName name="BEx3OUS0N576NJN078Y1BWUWQK6B" localSheetId="4" hidden="1">#REF!</definedName>
    <definedName name="BEx3OUS0N576NJN078Y1BWUWQK6B" localSheetId="5" hidden="1">#REF!</definedName>
    <definedName name="BEx3OUS0N576NJN078Y1BWUWQK6B" localSheetId="17" hidden="1">#REF!</definedName>
    <definedName name="BEx3OUS0N576NJN078Y1BWUWQK6B" localSheetId="7" hidden="1">#REF!</definedName>
    <definedName name="BEx3OUS0N576NJN078Y1BWUWQK6B" localSheetId="8" hidden="1">#REF!</definedName>
    <definedName name="BEx3OUS0N576NJN078Y1BWUWQK6B" localSheetId="9" hidden="1">#REF!</definedName>
    <definedName name="BEx3OUS0N576NJN078Y1BWUWQK6B" localSheetId="11" hidden="1">#REF!</definedName>
    <definedName name="BEx3OUS0N576NJN078Y1BWUWQK6B" localSheetId="12" hidden="1">#REF!</definedName>
    <definedName name="BEx3OUS0N576NJN078Y1BWUWQK6B" localSheetId="13" hidden="1">#REF!</definedName>
    <definedName name="BEx3OUS0N576NJN078Y1BWUWQK6B" localSheetId="14" hidden="1">#REF!</definedName>
    <definedName name="BEx3OUS0N576NJN078Y1BWUWQK6B" localSheetId="22" hidden="1">#REF!</definedName>
    <definedName name="BEx3OUS0N576NJN078Y1BWUWQK6B" localSheetId="19" hidden="1">#REF!</definedName>
    <definedName name="BEx3OUS0N576NJN078Y1BWUWQK6B" localSheetId="21" hidden="1">#REF!</definedName>
    <definedName name="BEx3OUS0N576NJN078Y1BWUWQK6B" hidden="1">#REF!</definedName>
    <definedName name="BEx3OV8BH6PYNZT7C246LOAU9SVX" localSheetId="23" hidden="1">#REF!</definedName>
    <definedName name="BEx3OV8BH6PYNZT7C246LOAU9SVX" localSheetId="27" hidden="1">#REF!</definedName>
    <definedName name="BEx3OV8BH6PYNZT7C246LOAU9SVX" localSheetId="16" hidden="1">#REF!</definedName>
    <definedName name="BEx3OV8BH6PYNZT7C246LOAU9SVX" localSheetId="0" hidden="1">#REF!</definedName>
    <definedName name="BEx3OV8BH6PYNZT7C246LOAU9SVX" localSheetId="2" hidden="1">#REF!</definedName>
    <definedName name="BEx3OV8BH6PYNZT7C246LOAU9SVX" localSheetId="4" hidden="1">#REF!</definedName>
    <definedName name="BEx3OV8BH6PYNZT7C246LOAU9SVX" localSheetId="5" hidden="1">#REF!</definedName>
    <definedName name="BEx3OV8BH6PYNZT7C246LOAU9SVX" localSheetId="17" hidden="1">#REF!</definedName>
    <definedName name="BEx3OV8BH6PYNZT7C246LOAU9SVX" localSheetId="7" hidden="1">#REF!</definedName>
    <definedName name="BEx3OV8BH6PYNZT7C246LOAU9SVX" localSheetId="8" hidden="1">#REF!</definedName>
    <definedName name="BEx3OV8BH6PYNZT7C246LOAU9SVX" localSheetId="9" hidden="1">#REF!</definedName>
    <definedName name="BEx3OV8BH6PYNZT7C246LOAU9SVX" localSheetId="11" hidden="1">#REF!</definedName>
    <definedName name="BEx3OV8BH6PYNZT7C246LOAU9SVX" localSheetId="12" hidden="1">#REF!</definedName>
    <definedName name="BEx3OV8BH6PYNZT7C246LOAU9SVX" localSheetId="13" hidden="1">#REF!</definedName>
    <definedName name="BEx3OV8BH6PYNZT7C246LOAU9SVX" localSheetId="14" hidden="1">#REF!</definedName>
    <definedName name="BEx3OV8BH6PYNZT7C246LOAU9SVX" localSheetId="22" hidden="1">#REF!</definedName>
    <definedName name="BEx3OV8BH6PYNZT7C246LOAU9SVX" localSheetId="19" hidden="1">#REF!</definedName>
    <definedName name="BEx3OV8BH6PYNZT7C246LOAU9SVX" localSheetId="21" hidden="1">#REF!</definedName>
    <definedName name="BEx3OV8BH6PYNZT7C246LOAU9SVX" hidden="1">#REF!</definedName>
    <definedName name="BEx3OXRYJZUEY6E72UJU0PHLMYAR" localSheetId="23" hidden="1">#REF!</definedName>
    <definedName name="BEx3OXRYJZUEY6E72UJU0PHLMYAR" localSheetId="27" hidden="1">#REF!</definedName>
    <definedName name="BEx3OXRYJZUEY6E72UJU0PHLMYAR" localSheetId="16" hidden="1">#REF!</definedName>
    <definedName name="BEx3OXRYJZUEY6E72UJU0PHLMYAR" localSheetId="0" hidden="1">#REF!</definedName>
    <definedName name="BEx3OXRYJZUEY6E72UJU0PHLMYAR" localSheetId="2" hidden="1">#REF!</definedName>
    <definedName name="BEx3OXRYJZUEY6E72UJU0PHLMYAR" localSheetId="4" hidden="1">#REF!</definedName>
    <definedName name="BEx3OXRYJZUEY6E72UJU0PHLMYAR" localSheetId="5" hidden="1">#REF!</definedName>
    <definedName name="BEx3OXRYJZUEY6E72UJU0PHLMYAR" localSheetId="17" hidden="1">#REF!</definedName>
    <definedName name="BEx3OXRYJZUEY6E72UJU0PHLMYAR" localSheetId="7" hidden="1">#REF!</definedName>
    <definedName name="BEx3OXRYJZUEY6E72UJU0PHLMYAR" localSheetId="8" hidden="1">#REF!</definedName>
    <definedName name="BEx3OXRYJZUEY6E72UJU0PHLMYAR" localSheetId="9" hidden="1">#REF!</definedName>
    <definedName name="BEx3OXRYJZUEY6E72UJU0PHLMYAR" localSheetId="11" hidden="1">#REF!</definedName>
    <definedName name="BEx3OXRYJZUEY6E72UJU0PHLMYAR" localSheetId="12" hidden="1">#REF!</definedName>
    <definedName name="BEx3OXRYJZUEY6E72UJU0PHLMYAR" localSheetId="13" hidden="1">#REF!</definedName>
    <definedName name="BEx3OXRYJZUEY6E72UJU0PHLMYAR" localSheetId="14" hidden="1">#REF!</definedName>
    <definedName name="BEx3OXRYJZUEY6E72UJU0PHLMYAR" localSheetId="22" hidden="1">#REF!</definedName>
    <definedName name="BEx3OXRYJZUEY6E72UJU0PHLMYAR" localSheetId="19" hidden="1">#REF!</definedName>
    <definedName name="BEx3OXRYJZUEY6E72UJU0PHLMYAR" localSheetId="21" hidden="1">#REF!</definedName>
    <definedName name="BEx3OXRYJZUEY6E72UJU0PHLMYAR" hidden="1">#REF!</definedName>
    <definedName name="BEx3P3RP5PYI4BJVYGNU1V7KT5EH" localSheetId="23" hidden="1">#REF!</definedName>
    <definedName name="BEx3P3RP5PYI4BJVYGNU1V7KT5EH" localSheetId="27" hidden="1">#REF!</definedName>
    <definedName name="BEx3P3RP5PYI4BJVYGNU1V7KT5EH" localSheetId="16" hidden="1">#REF!</definedName>
    <definedName name="BEx3P3RP5PYI4BJVYGNU1V7KT5EH" localSheetId="0" hidden="1">#REF!</definedName>
    <definedName name="BEx3P3RP5PYI4BJVYGNU1V7KT5EH" localSheetId="2" hidden="1">#REF!</definedName>
    <definedName name="BEx3P3RP5PYI4BJVYGNU1V7KT5EH" localSheetId="4" hidden="1">#REF!</definedName>
    <definedName name="BEx3P3RP5PYI4BJVYGNU1V7KT5EH" localSheetId="5" hidden="1">#REF!</definedName>
    <definedName name="BEx3P3RP5PYI4BJVYGNU1V7KT5EH" localSheetId="17" hidden="1">#REF!</definedName>
    <definedName name="BEx3P3RP5PYI4BJVYGNU1V7KT5EH" localSheetId="7" hidden="1">#REF!</definedName>
    <definedName name="BEx3P3RP5PYI4BJVYGNU1V7KT5EH" localSheetId="8" hidden="1">#REF!</definedName>
    <definedName name="BEx3P3RP5PYI4BJVYGNU1V7KT5EH" localSheetId="9" hidden="1">#REF!</definedName>
    <definedName name="BEx3P3RP5PYI4BJVYGNU1V7KT5EH" localSheetId="11" hidden="1">#REF!</definedName>
    <definedName name="BEx3P3RP5PYI4BJVYGNU1V7KT5EH" localSheetId="12" hidden="1">#REF!</definedName>
    <definedName name="BEx3P3RP5PYI4BJVYGNU1V7KT5EH" localSheetId="13" hidden="1">#REF!</definedName>
    <definedName name="BEx3P3RP5PYI4BJVYGNU1V7KT5EH" localSheetId="14" hidden="1">#REF!</definedName>
    <definedName name="BEx3P3RP5PYI4BJVYGNU1V7KT5EH" localSheetId="22" hidden="1">#REF!</definedName>
    <definedName name="BEx3P3RP5PYI4BJVYGNU1V7KT5EH" localSheetId="19" hidden="1">#REF!</definedName>
    <definedName name="BEx3P3RP5PYI4BJVYGNU1V7KT5EH" localSheetId="21" hidden="1">#REF!</definedName>
    <definedName name="BEx3P3RP5PYI4BJVYGNU1V7KT5EH" hidden="1">#REF!</definedName>
    <definedName name="BEx3P59TTRSGQY888P5C1O7M2PQT" localSheetId="23" hidden="1">#REF!</definedName>
    <definedName name="BEx3P59TTRSGQY888P5C1O7M2PQT" localSheetId="27" hidden="1">#REF!</definedName>
    <definedName name="BEx3P59TTRSGQY888P5C1O7M2PQT" localSheetId="16" hidden="1">#REF!</definedName>
    <definedName name="BEx3P59TTRSGQY888P5C1O7M2PQT" localSheetId="0" hidden="1">#REF!</definedName>
    <definedName name="BEx3P59TTRSGQY888P5C1O7M2PQT" localSheetId="2" hidden="1">#REF!</definedName>
    <definedName name="BEx3P59TTRSGQY888P5C1O7M2PQT" localSheetId="4" hidden="1">#REF!</definedName>
    <definedName name="BEx3P59TTRSGQY888P5C1O7M2PQT" localSheetId="5" hidden="1">#REF!</definedName>
    <definedName name="BEx3P59TTRSGQY888P5C1O7M2PQT" localSheetId="17" hidden="1">#REF!</definedName>
    <definedName name="BEx3P59TTRSGQY888P5C1O7M2PQT" localSheetId="7" hidden="1">#REF!</definedName>
    <definedName name="BEx3P59TTRSGQY888P5C1O7M2PQT" localSheetId="8" hidden="1">#REF!</definedName>
    <definedName name="BEx3P59TTRSGQY888P5C1O7M2PQT" localSheetId="9" hidden="1">#REF!</definedName>
    <definedName name="BEx3P59TTRSGQY888P5C1O7M2PQT" localSheetId="11" hidden="1">#REF!</definedName>
    <definedName name="BEx3P59TTRSGQY888P5C1O7M2PQT" localSheetId="12" hidden="1">#REF!</definedName>
    <definedName name="BEx3P59TTRSGQY888P5C1O7M2PQT" localSheetId="13" hidden="1">#REF!</definedName>
    <definedName name="BEx3P59TTRSGQY888P5C1O7M2PQT" localSheetId="14" hidden="1">#REF!</definedName>
    <definedName name="BEx3P59TTRSGQY888P5C1O7M2PQT" localSheetId="22" hidden="1">#REF!</definedName>
    <definedName name="BEx3P59TTRSGQY888P5C1O7M2PQT" localSheetId="19" hidden="1">#REF!</definedName>
    <definedName name="BEx3P59TTRSGQY888P5C1O7M2PQT" localSheetId="21" hidden="1">#REF!</definedName>
    <definedName name="BEx3P59TTRSGQY888P5C1O7M2PQT" hidden="1">#REF!</definedName>
    <definedName name="BEx3PDNRRNKD5GOUBUQFXAHIXLD9" localSheetId="23" hidden="1">#REF!</definedName>
    <definedName name="BEx3PDNRRNKD5GOUBUQFXAHIXLD9" localSheetId="27" hidden="1">#REF!</definedName>
    <definedName name="BEx3PDNRRNKD5GOUBUQFXAHIXLD9" localSheetId="16" hidden="1">#REF!</definedName>
    <definedName name="BEx3PDNRRNKD5GOUBUQFXAHIXLD9" localSheetId="0" hidden="1">#REF!</definedName>
    <definedName name="BEx3PDNRRNKD5GOUBUQFXAHIXLD9" localSheetId="2" hidden="1">#REF!</definedName>
    <definedName name="BEx3PDNRRNKD5GOUBUQFXAHIXLD9" localSheetId="4" hidden="1">#REF!</definedName>
    <definedName name="BEx3PDNRRNKD5GOUBUQFXAHIXLD9" localSheetId="5" hidden="1">#REF!</definedName>
    <definedName name="BEx3PDNRRNKD5GOUBUQFXAHIXLD9" localSheetId="17" hidden="1">#REF!</definedName>
    <definedName name="BEx3PDNRRNKD5GOUBUQFXAHIXLD9" localSheetId="7" hidden="1">#REF!</definedName>
    <definedName name="BEx3PDNRRNKD5GOUBUQFXAHIXLD9" localSheetId="8" hidden="1">#REF!</definedName>
    <definedName name="BEx3PDNRRNKD5GOUBUQFXAHIXLD9" localSheetId="9" hidden="1">#REF!</definedName>
    <definedName name="BEx3PDNRRNKD5GOUBUQFXAHIXLD9" localSheetId="11" hidden="1">#REF!</definedName>
    <definedName name="BEx3PDNRRNKD5GOUBUQFXAHIXLD9" localSheetId="12" hidden="1">#REF!</definedName>
    <definedName name="BEx3PDNRRNKD5GOUBUQFXAHIXLD9" localSheetId="13" hidden="1">#REF!</definedName>
    <definedName name="BEx3PDNRRNKD5GOUBUQFXAHIXLD9" localSheetId="14" hidden="1">#REF!</definedName>
    <definedName name="BEx3PDNRRNKD5GOUBUQFXAHIXLD9" localSheetId="22" hidden="1">#REF!</definedName>
    <definedName name="BEx3PDNRRNKD5GOUBUQFXAHIXLD9" localSheetId="19" hidden="1">#REF!</definedName>
    <definedName name="BEx3PDNRRNKD5GOUBUQFXAHIXLD9" localSheetId="21" hidden="1">#REF!</definedName>
    <definedName name="BEx3PDNRRNKD5GOUBUQFXAHIXLD9" hidden="1">#REF!</definedName>
    <definedName name="BEx3PDT8GNPWLLN02IH1XPV90XYK" localSheetId="23" hidden="1">#REF!</definedName>
    <definedName name="BEx3PDT8GNPWLLN02IH1XPV90XYK" localSheetId="27" hidden="1">#REF!</definedName>
    <definedName name="BEx3PDT8GNPWLLN02IH1XPV90XYK" localSheetId="16" hidden="1">#REF!</definedName>
    <definedName name="BEx3PDT8GNPWLLN02IH1XPV90XYK" localSheetId="0" hidden="1">#REF!</definedName>
    <definedName name="BEx3PDT8GNPWLLN02IH1XPV90XYK" localSheetId="2" hidden="1">#REF!</definedName>
    <definedName name="BEx3PDT8GNPWLLN02IH1XPV90XYK" localSheetId="4" hidden="1">#REF!</definedName>
    <definedName name="BEx3PDT8GNPWLLN02IH1XPV90XYK" localSheetId="5" hidden="1">#REF!</definedName>
    <definedName name="BEx3PDT8GNPWLLN02IH1XPV90XYK" localSheetId="17" hidden="1">#REF!</definedName>
    <definedName name="BEx3PDT8GNPWLLN02IH1XPV90XYK" localSheetId="7" hidden="1">#REF!</definedName>
    <definedName name="BEx3PDT8GNPWLLN02IH1XPV90XYK" localSheetId="8" hidden="1">#REF!</definedName>
    <definedName name="BEx3PDT8GNPWLLN02IH1XPV90XYK" localSheetId="9" hidden="1">#REF!</definedName>
    <definedName name="BEx3PDT8GNPWLLN02IH1XPV90XYK" localSheetId="11" hidden="1">#REF!</definedName>
    <definedName name="BEx3PDT8GNPWLLN02IH1XPV90XYK" localSheetId="12" hidden="1">#REF!</definedName>
    <definedName name="BEx3PDT8GNPWLLN02IH1XPV90XYK" localSheetId="13" hidden="1">#REF!</definedName>
    <definedName name="BEx3PDT8GNPWLLN02IH1XPV90XYK" localSheetId="14" hidden="1">#REF!</definedName>
    <definedName name="BEx3PDT8GNPWLLN02IH1XPV90XYK" localSheetId="22" hidden="1">#REF!</definedName>
    <definedName name="BEx3PDT8GNPWLLN02IH1XPV90XYK" localSheetId="19" hidden="1">#REF!</definedName>
    <definedName name="BEx3PDT8GNPWLLN02IH1XPV90XYK" localSheetId="21" hidden="1">#REF!</definedName>
    <definedName name="BEx3PDT8GNPWLLN02IH1XPV90XYK" hidden="1">#REF!</definedName>
    <definedName name="BEx3PKEMDW8KZEP11IL927C5O7I2" localSheetId="23" hidden="1">#REF!</definedName>
    <definedName name="BEx3PKEMDW8KZEP11IL927C5O7I2" localSheetId="27" hidden="1">#REF!</definedName>
    <definedName name="BEx3PKEMDW8KZEP11IL927C5O7I2" localSheetId="16" hidden="1">#REF!</definedName>
    <definedName name="BEx3PKEMDW8KZEP11IL927C5O7I2" localSheetId="0" hidden="1">#REF!</definedName>
    <definedName name="BEx3PKEMDW8KZEP11IL927C5O7I2" localSheetId="2" hidden="1">#REF!</definedName>
    <definedName name="BEx3PKEMDW8KZEP11IL927C5O7I2" localSheetId="4" hidden="1">#REF!</definedName>
    <definedName name="BEx3PKEMDW8KZEP11IL927C5O7I2" localSheetId="5" hidden="1">#REF!</definedName>
    <definedName name="BEx3PKEMDW8KZEP11IL927C5O7I2" localSheetId="17" hidden="1">#REF!</definedName>
    <definedName name="BEx3PKEMDW8KZEP11IL927C5O7I2" localSheetId="7" hidden="1">#REF!</definedName>
    <definedName name="BEx3PKEMDW8KZEP11IL927C5O7I2" localSheetId="8" hidden="1">#REF!</definedName>
    <definedName name="BEx3PKEMDW8KZEP11IL927C5O7I2" localSheetId="9" hidden="1">#REF!</definedName>
    <definedName name="BEx3PKEMDW8KZEP11IL927C5O7I2" localSheetId="11" hidden="1">#REF!</definedName>
    <definedName name="BEx3PKEMDW8KZEP11IL927C5O7I2" localSheetId="12" hidden="1">#REF!</definedName>
    <definedName name="BEx3PKEMDW8KZEP11IL927C5O7I2" localSheetId="13" hidden="1">#REF!</definedName>
    <definedName name="BEx3PKEMDW8KZEP11IL927C5O7I2" localSheetId="14" hidden="1">#REF!</definedName>
    <definedName name="BEx3PKEMDW8KZEP11IL927C5O7I2" localSheetId="22" hidden="1">#REF!</definedName>
    <definedName name="BEx3PKEMDW8KZEP11IL927C5O7I2" localSheetId="19" hidden="1">#REF!</definedName>
    <definedName name="BEx3PKEMDW8KZEP11IL927C5O7I2" localSheetId="21" hidden="1">#REF!</definedName>
    <definedName name="BEx3PKEMDW8KZEP11IL927C5O7I2" hidden="1">#REF!</definedName>
    <definedName name="BEx3PKJZ1Z7L9S6KV8KXVS6B2FX4" localSheetId="23" hidden="1">#REF!</definedName>
    <definedName name="BEx3PKJZ1Z7L9S6KV8KXVS6B2FX4" localSheetId="27" hidden="1">#REF!</definedName>
    <definedName name="BEx3PKJZ1Z7L9S6KV8KXVS6B2FX4" localSheetId="16" hidden="1">#REF!</definedName>
    <definedName name="BEx3PKJZ1Z7L9S6KV8KXVS6B2FX4" localSheetId="0" hidden="1">#REF!</definedName>
    <definedName name="BEx3PKJZ1Z7L9S6KV8KXVS6B2FX4" localSheetId="2" hidden="1">#REF!</definedName>
    <definedName name="BEx3PKJZ1Z7L9S6KV8KXVS6B2FX4" localSheetId="4" hidden="1">#REF!</definedName>
    <definedName name="BEx3PKJZ1Z7L9S6KV8KXVS6B2FX4" localSheetId="5" hidden="1">#REF!</definedName>
    <definedName name="BEx3PKJZ1Z7L9S6KV8KXVS6B2FX4" localSheetId="17" hidden="1">#REF!</definedName>
    <definedName name="BEx3PKJZ1Z7L9S6KV8KXVS6B2FX4" localSheetId="7" hidden="1">#REF!</definedName>
    <definedName name="BEx3PKJZ1Z7L9S6KV8KXVS6B2FX4" localSheetId="8" hidden="1">#REF!</definedName>
    <definedName name="BEx3PKJZ1Z7L9S6KV8KXVS6B2FX4" localSheetId="9" hidden="1">#REF!</definedName>
    <definedName name="BEx3PKJZ1Z7L9S6KV8KXVS6B2FX4" localSheetId="11" hidden="1">#REF!</definedName>
    <definedName name="BEx3PKJZ1Z7L9S6KV8KXVS6B2FX4" localSheetId="12" hidden="1">#REF!</definedName>
    <definedName name="BEx3PKJZ1Z7L9S6KV8KXVS6B2FX4" localSheetId="13" hidden="1">#REF!</definedName>
    <definedName name="BEx3PKJZ1Z7L9S6KV8KXVS6B2FX4" localSheetId="14" hidden="1">#REF!</definedName>
    <definedName name="BEx3PKJZ1Z7L9S6KV8KXVS6B2FX4" localSheetId="22" hidden="1">#REF!</definedName>
    <definedName name="BEx3PKJZ1Z7L9S6KV8KXVS6B2FX4" localSheetId="19" hidden="1">#REF!</definedName>
    <definedName name="BEx3PKJZ1Z7L9S6KV8KXVS6B2FX4" localSheetId="21" hidden="1">#REF!</definedName>
    <definedName name="BEx3PKJZ1Z7L9S6KV8KXVS6B2FX4" hidden="1">#REF!</definedName>
    <definedName name="BEx3PMNG53Z5HY138H99QOMTX8W3" localSheetId="23" hidden="1">#REF!</definedName>
    <definedName name="BEx3PMNG53Z5HY138H99QOMTX8W3" localSheetId="27" hidden="1">#REF!</definedName>
    <definedName name="BEx3PMNG53Z5HY138H99QOMTX8W3" localSheetId="16" hidden="1">#REF!</definedName>
    <definedName name="BEx3PMNG53Z5HY138H99QOMTX8W3" localSheetId="0" hidden="1">#REF!</definedName>
    <definedName name="BEx3PMNG53Z5HY138H99QOMTX8W3" localSheetId="2" hidden="1">#REF!</definedName>
    <definedName name="BEx3PMNG53Z5HY138H99QOMTX8W3" localSheetId="4" hidden="1">#REF!</definedName>
    <definedName name="BEx3PMNG53Z5HY138H99QOMTX8W3" localSheetId="5" hidden="1">#REF!</definedName>
    <definedName name="BEx3PMNG53Z5HY138H99QOMTX8W3" localSheetId="17" hidden="1">#REF!</definedName>
    <definedName name="BEx3PMNG53Z5HY138H99QOMTX8W3" localSheetId="7" hidden="1">#REF!</definedName>
    <definedName name="BEx3PMNG53Z5HY138H99QOMTX8W3" localSheetId="8" hidden="1">#REF!</definedName>
    <definedName name="BEx3PMNG53Z5HY138H99QOMTX8W3" localSheetId="9" hidden="1">#REF!</definedName>
    <definedName name="BEx3PMNG53Z5HY138H99QOMTX8W3" localSheetId="11" hidden="1">#REF!</definedName>
    <definedName name="BEx3PMNG53Z5HY138H99QOMTX8W3" localSheetId="12" hidden="1">#REF!</definedName>
    <definedName name="BEx3PMNG53Z5HY138H99QOMTX8W3" localSheetId="13" hidden="1">#REF!</definedName>
    <definedName name="BEx3PMNG53Z5HY138H99QOMTX8W3" localSheetId="14" hidden="1">#REF!</definedName>
    <definedName name="BEx3PMNG53Z5HY138H99QOMTX8W3" localSheetId="22" hidden="1">#REF!</definedName>
    <definedName name="BEx3PMNG53Z5HY138H99QOMTX8W3" localSheetId="19" hidden="1">#REF!</definedName>
    <definedName name="BEx3PMNG53Z5HY138H99QOMTX8W3" localSheetId="21" hidden="1">#REF!</definedName>
    <definedName name="BEx3PMNG53Z5HY138H99QOMTX8W3" hidden="1">#REF!</definedName>
    <definedName name="BEx3PP1RRSFZ8UC0JC9R91W6LNKW" localSheetId="23" hidden="1">#REF!</definedName>
    <definedName name="BEx3PP1RRSFZ8UC0JC9R91W6LNKW" localSheetId="27" hidden="1">#REF!</definedName>
    <definedName name="BEx3PP1RRSFZ8UC0JC9R91W6LNKW" localSheetId="16" hidden="1">#REF!</definedName>
    <definedName name="BEx3PP1RRSFZ8UC0JC9R91W6LNKW" localSheetId="0" hidden="1">#REF!</definedName>
    <definedName name="BEx3PP1RRSFZ8UC0JC9R91W6LNKW" localSheetId="2" hidden="1">#REF!</definedName>
    <definedName name="BEx3PP1RRSFZ8UC0JC9R91W6LNKW" localSheetId="4" hidden="1">#REF!</definedName>
    <definedName name="BEx3PP1RRSFZ8UC0JC9R91W6LNKW" localSheetId="5" hidden="1">#REF!</definedName>
    <definedName name="BEx3PP1RRSFZ8UC0JC9R91W6LNKW" localSheetId="17" hidden="1">#REF!</definedName>
    <definedName name="BEx3PP1RRSFZ8UC0JC9R91W6LNKW" localSheetId="7" hidden="1">#REF!</definedName>
    <definedName name="BEx3PP1RRSFZ8UC0JC9R91W6LNKW" localSheetId="8" hidden="1">#REF!</definedName>
    <definedName name="BEx3PP1RRSFZ8UC0JC9R91W6LNKW" localSheetId="9" hidden="1">#REF!</definedName>
    <definedName name="BEx3PP1RRSFZ8UC0JC9R91W6LNKW" localSheetId="11" hidden="1">#REF!</definedName>
    <definedName name="BEx3PP1RRSFZ8UC0JC9R91W6LNKW" localSheetId="12" hidden="1">#REF!</definedName>
    <definedName name="BEx3PP1RRSFZ8UC0JC9R91W6LNKW" localSheetId="13" hidden="1">#REF!</definedName>
    <definedName name="BEx3PP1RRSFZ8UC0JC9R91W6LNKW" localSheetId="14" hidden="1">#REF!</definedName>
    <definedName name="BEx3PP1RRSFZ8UC0JC9R91W6LNKW" localSheetId="22" hidden="1">#REF!</definedName>
    <definedName name="BEx3PP1RRSFZ8UC0JC9R91W6LNKW" localSheetId="19" hidden="1">#REF!</definedName>
    <definedName name="BEx3PP1RRSFZ8UC0JC9R91W6LNKW" localSheetId="21" hidden="1">#REF!</definedName>
    <definedName name="BEx3PP1RRSFZ8UC0JC9R91W6LNKW" hidden="1">#REF!</definedName>
    <definedName name="BEx3PRQW017D7T1X732WDV7L1KP8" localSheetId="23" hidden="1">#REF!</definedName>
    <definedName name="BEx3PRQW017D7T1X732WDV7L1KP8" localSheetId="27" hidden="1">#REF!</definedName>
    <definedName name="BEx3PRQW017D7T1X732WDV7L1KP8" localSheetId="16" hidden="1">#REF!</definedName>
    <definedName name="BEx3PRQW017D7T1X732WDV7L1KP8" localSheetId="0" hidden="1">#REF!</definedName>
    <definedName name="BEx3PRQW017D7T1X732WDV7L1KP8" localSheetId="2" hidden="1">#REF!</definedName>
    <definedName name="BEx3PRQW017D7T1X732WDV7L1KP8" localSheetId="4" hidden="1">#REF!</definedName>
    <definedName name="BEx3PRQW017D7T1X732WDV7L1KP8" localSheetId="5" hidden="1">#REF!</definedName>
    <definedName name="BEx3PRQW017D7T1X732WDV7L1KP8" localSheetId="17" hidden="1">#REF!</definedName>
    <definedName name="BEx3PRQW017D7T1X732WDV7L1KP8" localSheetId="7" hidden="1">#REF!</definedName>
    <definedName name="BEx3PRQW017D7T1X732WDV7L1KP8" localSheetId="8" hidden="1">#REF!</definedName>
    <definedName name="BEx3PRQW017D7T1X732WDV7L1KP8" localSheetId="9" hidden="1">#REF!</definedName>
    <definedName name="BEx3PRQW017D7T1X732WDV7L1KP8" localSheetId="11" hidden="1">#REF!</definedName>
    <definedName name="BEx3PRQW017D7T1X732WDV7L1KP8" localSheetId="12" hidden="1">#REF!</definedName>
    <definedName name="BEx3PRQW017D7T1X732WDV7L1KP8" localSheetId="13" hidden="1">#REF!</definedName>
    <definedName name="BEx3PRQW017D7T1X732WDV7L1KP8" localSheetId="14" hidden="1">#REF!</definedName>
    <definedName name="BEx3PRQW017D7T1X732WDV7L1KP8" localSheetId="22" hidden="1">#REF!</definedName>
    <definedName name="BEx3PRQW017D7T1X732WDV7L1KP8" localSheetId="19" hidden="1">#REF!</definedName>
    <definedName name="BEx3PRQW017D7T1X732WDV7L1KP8" localSheetId="21" hidden="1">#REF!</definedName>
    <definedName name="BEx3PRQW017D7T1X732WDV7L1KP8" hidden="1">#REF!</definedName>
    <definedName name="BEx3PVXYZC8WB9ZJE7OCKUXZ46EA" localSheetId="23" hidden="1">#REF!</definedName>
    <definedName name="BEx3PVXYZC8WB9ZJE7OCKUXZ46EA" localSheetId="27" hidden="1">#REF!</definedName>
    <definedName name="BEx3PVXYZC8WB9ZJE7OCKUXZ46EA" localSheetId="16" hidden="1">#REF!</definedName>
    <definedName name="BEx3PVXYZC8WB9ZJE7OCKUXZ46EA" localSheetId="0" hidden="1">#REF!</definedName>
    <definedName name="BEx3PVXYZC8WB9ZJE7OCKUXZ46EA" localSheetId="2" hidden="1">#REF!</definedName>
    <definedName name="BEx3PVXYZC8WB9ZJE7OCKUXZ46EA" localSheetId="4" hidden="1">#REF!</definedName>
    <definedName name="BEx3PVXYZC8WB9ZJE7OCKUXZ46EA" localSheetId="5" hidden="1">#REF!</definedName>
    <definedName name="BEx3PVXYZC8WB9ZJE7OCKUXZ46EA" localSheetId="17" hidden="1">#REF!</definedName>
    <definedName name="BEx3PVXYZC8WB9ZJE7OCKUXZ46EA" localSheetId="7" hidden="1">#REF!</definedName>
    <definedName name="BEx3PVXYZC8WB9ZJE7OCKUXZ46EA" localSheetId="8" hidden="1">#REF!</definedName>
    <definedName name="BEx3PVXYZC8WB9ZJE7OCKUXZ46EA" localSheetId="9" hidden="1">#REF!</definedName>
    <definedName name="BEx3PVXYZC8WB9ZJE7OCKUXZ46EA" localSheetId="11" hidden="1">#REF!</definedName>
    <definedName name="BEx3PVXYZC8WB9ZJE7OCKUXZ46EA" localSheetId="12" hidden="1">#REF!</definedName>
    <definedName name="BEx3PVXYZC8WB9ZJE7OCKUXZ46EA" localSheetId="13" hidden="1">#REF!</definedName>
    <definedName name="BEx3PVXYZC8WB9ZJE7OCKUXZ46EA" localSheetId="14" hidden="1">#REF!</definedName>
    <definedName name="BEx3PVXYZC8WB9ZJE7OCKUXZ46EA" localSheetId="22" hidden="1">#REF!</definedName>
    <definedName name="BEx3PVXYZC8WB9ZJE7OCKUXZ46EA" localSheetId="19" hidden="1">#REF!</definedName>
    <definedName name="BEx3PVXYZC8WB9ZJE7OCKUXZ46EA" localSheetId="21" hidden="1">#REF!</definedName>
    <definedName name="BEx3PVXYZC8WB9ZJE7OCKUXZ46EA" hidden="1">#REF!</definedName>
    <definedName name="BEx3Q0VWPU5EQECK7MQ47TYJ3SWW" localSheetId="23" hidden="1">#REF!</definedName>
    <definedName name="BEx3Q0VWPU5EQECK7MQ47TYJ3SWW" localSheetId="27" hidden="1">#REF!</definedName>
    <definedName name="BEx3Q0VWPU5EQECK7MQ47TYJ3SWW" localSheetId="16" hidden="1">#REF!</definedName>
    <definedName name="BEx3Q0VWPU5EQECK7MQ47TYJ3SWW" localSheetId="0" hidden="1">#REF!</definedName>
    <definedName name="BEx3Q0VWPU5EQECK7MQ47TYJ3SWW" localSheetId="2" hidden="1">#REF!</definedName>
    <definedName name="BEx3Q0VWPU5EQECK7MQ47TYJ3SWW" localSheetId="4" hidden="1">#REF!</definedName>
    <definedName name="BEx3Q0VWPU5EQECK7MQ47TYJ3SWW" localSheetId="5" hidden="1">#REF!</definedName>
    <definedName name="BEx3Q0VWPU5EQECK7MQ47TYJ3SWW" localSheetId="17" hidden="1">#REF!</definedName>
    <definedName name="BEx3Q0VWPU5EQECK7MQ47TYJ3SWW" localSheetId="7" hidden="1">#REF!</definedName>
    <definedName name="BEx3Q0VWPU5EQECK7MQ47TYJ3SWW" localSheetId="8" hidden="1">#REF!</definedName>
    <definedName name="BEx3Q0VWPU5EQECK7MQ47TYJ3SWW" localSheetId="9" hidden="1">#REF!</definedName>
    <definedName name="BEx3Q0VWPU5EQECK7MQ47TYJ3SWW" localSheetId="11" hidden="1">#REF!</definedName>
    <definedName name="BEx3Q0VWPU5EQECK7MQ47TYJ3SWW" localSheetId="12" hidden="1">#REF!</definedName>
    <definedName name="BEx3Q0VWPU5EQECK7MQ47TYJ3SWW" localSheetId="13" hidden="1">#REF!</definedName>
    <definedName name="BEx3Q0VWPU5EQECK7MQ47TYJ3SWW" localSheetId="14" hidden="1">#REF!</definedName>
    <definedName name="BEx3Q0VWPU5EQECK7MQ47TYJ3SWW" localSheetId="22" hidden="1">#REF!</definedName>
    <definedName name="BEx3Q0VWPU5EQECK7MQ47TYJ3SWW" localSheetId="19" hidden="1">#REF!</definedName>
    <definedName name="BEx3Q0VWPU5EQECK7MQ47TYJ3SWW" localSheetId="21" hidden="1">#REF!</definedName>
    <definedName name="BEx3Q0VWPU5EQECK7MQ47TYJ3SWW" hidden="1">#REF!</definedName>
    <definedName name="BEx3Q7BZ9PUXK2RLIOFSIS9AHU1B" localSheetId="23" hidden="1">#REF!</definedName>
    <definedName name="BEx3Q7BZ9PUXK2RLIOFSIS9AHU1B" localSheetId="27" hidden="1">#REF!</definedName>
    <definedName name="BEx3Q7BZ9PUXK2RLIOFSIS9AHU1B" localSheetId="16" hidden="1">#REF!</definedName>
    <definedName name="BEx3Q7BZ9PUXK2RLIOFSIS9AHU1B" localSheetId="0" hidden="1">#REF!</definedName>
    <definedName name="BEx3Q7BZ9PUXK2RLIOFSIS9AHU1B" localSheetId="2" hidden="1">#REF!</definedName>
    <definedName name="BEx3Q7BZ9PUXK2RLIOFSIS9AHU1B" localSheetId="4" hidden="1">#REF!</definedName>
    <definedName name="BEx3Q7BZ9PUXK2RLIOFSIS9AHU1B" localSheetId="5" hidden="1">#REF!</definedName>
    <definedName name="BEx3Q7BZ9PUXK2RLIOFSIS9AHU1B" localSheetId="17" hidden="1">#REF!</definedName>
    <definedName name="BEx3Q7BZ9PUXK2RLIOFSIS9AHU1B" localSheetId="7" hidden="1">#REF!</definedName>
    <definedName name="BEx3Q7BZ9PUXK2RLIOFSIS9AHU1B" localSheetId="8" hidden="1">#REF!</definedName>
    <definedName name="BEx3Q7BZ9PUXK2RLIOFSIS9AHU1B" localSheetId="9" hidden="1">#REF!</definedName>
    <definedName name="BEx3Q7BZ9PUXK2RLIOFSIS9AHU1B" localSheetId="11" hidden="1">#REF!</definedName>
    <definedName name="BEx3Q7BZ9PUXK2RLIOFSIS9AHU1B" localSheetId="12" hidden="1">#REF!</definedName>
    <definedName name="BEx3Q7BZ9PUXK2RLIOFSIS9AHU1B" localSheetId="13" hidden="1">#REF!</definedName>
    <definedName name="BEx3Q7BZ9PUXK2RLIOFSIS9AHU1B" localSheetId="14" hidden="1">#REF!</definedName>
    <definedName name="BEx3Q7BZ9PUXK2RLIOFSIS9AHU1B" localSheetId="22" hidden="1">#REF!</definedName>
    <definedName name="BEx3Q7BZ9PUXK2RLIOFSIS9AHU1B" localSheetId="19" hidden="1">#REF!</definedName>
    <definedName name="BEx3Q7BZ9PUXK2RLIOFSIS9AHU1B" localSheetId="21" hidden="1">#REF!</definedName>
    <definedName name="BEx3Q7BZ9PUXK2RLIOFSIS9AHU1B" hidden="1">#REF!</definedName>
    <definedName name="BEx3Q8J42S9VU6EAN2Y28MR6DF88" localSheetId="23" hidden="1">#REF!</definedName>
    <definedName name="BEx3Q8J42S9VU6EAN2Y28MR6DF88" localSheetId="27" hidden="1">#REF!</definedName>
    <definedName name="BEx3Q8J42S9VU6EAN2Y28MR6DF88" localSheetId="16" hidden="1">#REF!</definedName>
    <definedName name="BEx3Q8J42S9VU6EAN2Y28MR6DF88" localSheetId="0" hidden="1">#REF!</definedName>
    <definedName name="BEx3Q8J42S9VU6EAN2Y28MR6DF88" localSheetId="2" hidden="1">#REF!</definedName>
    <definedName name="BEx3Q8J42S9VU6EAN2Y28MR6DF88" localSheetId="4" hidden="1">#REF!</definedName>
    <definedName name="BEx3Q8J42S9VU6EAN2Y28MR6DF88" localSheetId="5" hidden="1">#REF!</definedName>
    <definedName name="BEx3Q8J42S9VU6EAN2Y28MR6DF88" localSheetId="17" hidden="1">#REF!</definedName>
    <definedName name="BEx3Q8J42S9VU6EAN2Y28MR6DF88" localSheetId="7" hidden="1">#REF!</definedName>
    <definedName name="BEx3Q8J42S9VU6EAN2Y28MR6DF88" localSheetId="8" hidden="1">#REF!</definedName>
    <definedName name="BEx3Q8J42S9VU6EAN2Y28MR6DF88" localSheetId="9" hidden="1">#REF!</definedName>
    <definedName name="BEx3Q8J42S9VU6EAN2Y28MR6DF88" localSheetId="11" hidden="1">#REF!</definedName>
    <definedName name="BEx3Q8J42S9VU6EAN2Y28MR6DF88" localSheetId="12" hidden="1">#REF!</definedName>
    <definedName name="BEx3Q8J42S9VU6EAN2Y28MR6DF88" localSheetId="13" hidden="1">#REF!</definedName>
    <definedName name="BEx3Q8J42S9VU6EAN2Y28MR6DF88" localSheetId="14" hidden="1">#REF!</definedName>
    <definedName name="BEx3Q8J42S9VU6EAN2Y28MR6DF88" localSheetId="22" hidden="1">#REF!</definedName>
    <definedName name="BEx3Q8J42S9VU6EAN2Y28MR6DF88" localSheetId="19" hidden="1">#REF!</definedName>
    <definedName name="BEx3Q8J42S9VU6EAN2Y28MR6DF88" localSheetId="21" hidden="1">#REF!</definedName>
    <definedName name="BEx3Q8J42S9VU6EAN2Y28MR6DF88" hidden="1">#REF!</definedName>
    <definedName name="BEx3QCFD2TBUF95ZN83Q7JPV97FK" localSheetId="23" hidden="1">#REF!</definedName>
    <definedName name="BEx3QCFD2TBUF95ZN83Q7JPV97FK" localSheetId="27" hidden="1">#REF!</definedName>
    <definedName name="BEx3QCFD2TBUF95ZN83Q7JPV97FK" localSheetId="16" hidden="1">#REF!</definedName>
    <definedName name="BEx3QCFD2TBUF95ZN83Q7JPV97FK" localSheetId="0" hidden="1">#REF!</definedName>
    <definedName name="BEx3QCFD2TBUF95ZN83Q7JPV97FK" localSheetId="2" hidden="1">#REF!</definedName>
    <definedName name="BEx3QCFD2TBUF95ZN83Q7JPV97FK" localSheetId="4" hidden="1">#REF!</definedName>
    <definedName name="BEx3QCFD2TBUF95ZN83Q7JPV97FK" localSheetId="5" hidden="1">#REF!</definedName>
    <definedName name="BEx3QCFD2TBUF95ZN83Q7JPV97FK" localSheetId="17" hidden="1">#REF!</definedName>
    <definedName name="BEx3QCFD2TBUF95ZN83Q7JPV97FK" localSheetId="7" hidden="1">#REF!</definedName>
    <definedName name="BEx3QCFD2TBUF95ZN83Q7JPV97FK" localSheetId="8" hidden="1">#REF!</definedName>
    <definedName name="BEx3QCFD2TBUF95ZN83Q7JPV97FK" localSheetId="9" hidden="1">#REF!</definedName>
    <definedName name="BEx3QCFD2TBUF95ZN83Q7JPV97FK" localSheetId="11" hidden="1">#REF!</definedName>
    <definedName name="BEx3QCFD2TBUF95ZN83Q7JPV97FK" localSheetId="12" hidden="1">#REF!</definedName>
    <definedName name="BEx3QCFD2TBUF95ZN83Q7JPV97FK" localSheetId="13" hidden="1">#REF!</definedName>
    <definedName name="BEx3QCFD2TBUF95ZN83Q7JPV97FK" localSheetId="14" hidden="1">#REF!</definedName>
    <definedName name="BEx3QCFD2TBUF95ZN83Q7JPV97FK" localSheetId="22" hidden="1">#REF!</definedName>
    <definedName name="BEx3QCFD2TBUF95ZN83Q7JPV97FK" localSheetId="19" hidden="1">#REF!</definedName>
    <definedName name="BEx3QCFD2TBUF95ZN83Q7JPV97FK" localSheetId="21" hidden="1">#REF!</definedName>
    <definedName name="BEx3QCFD2TBUF95ZN83Q7JPV97FK" hidden="1">#REF!</definedName>
    <definedName name="BEx3QEDFOYFY5NBTININ5W4RLD4Q" localSheetId="23" hidden="1">#REF!</definedName>
    <definedName name="BEx3QEDFOYFY5NBTININ5W4RLD4Q" localSheetId="27" hidden="1">#REF!</definedName>
    <definedName name="BEx3QEDFOYFY5NBTININ5W4RLD4Q" localSheetId="16" hidden="1">#REF!</definedName>
    <definedName name="BEx3QEDFOYFY5NBTININ5W4RLD4Q" localSheetId="0" hidden="1">#REF!</definedName>
    <definedName name="BEx3QEDFOYFY5NBTININ5W4RLD4Q" localSheetId="2" hidden="1">#REF!</definedName>
    <definedName name="BEx3QEDFOYFY5NBTININ5W4RLD4Q" localSheetId="4" hidden="1">#REF!</definedName>
    <definedName name="BEx3QEDFOYFY5NBTININ5W4RLD4Q" localSheetId="5" hidden="1">#REF!</definedName>
    <definedName name="BEx3QEDFOYFY5NBTININ5W4RLD4Q" localSheetId="17" hidden="1">#REF!</definedName>
    <definedName name="BEx3QEDFOYFY5NBTININ5W4RLD4Q" localSheetId="7" hidden="1">#REF!</definedName>
    <definedName name="BEx3QEDFOYFY5NBTININ5W4RLD4Q" localSheetId="8" hidden="1">#REF!</definedName>
    <definedName name="BEx3QEDFOYFY5NBTININ5W4RLD4Q" localSheetId="9" hidden="1">#REF!</definedName>
    <definedName name="BEx3QEDFOYFY5NBTININ5W4RLD4Q" localSheetId="11" hidden="1">#REF!</definedName>
    <definedName name="BEx3QEDFOYFY5NBTININ5W4RLD4Q" localSheetId="12" hidden="1">#REF!</definedName>
    <definedName name="BEx3QEDFOYFY5NBTININ5W4RLD4Q" localSheetId="13" hidden="1">#REF!</definedName>
    <definedName name="BEx3QEDFOYFY5NBTININ5W4RLD4Q" localSheetId="14" hidden="1">#REF!</definedName>
    <definedName name="BEx3QEDFOYFY5NBTININ5W4RLD4Q" localSheetId="22" hidden="1">#REF!</definedName>
    <definedName name="BEx3QEDFOYFY5NBTININ5W4RLD4Q" localSheetId="19" hidden="1">#REF!</definedName>
    <definedName name="BEx3QEDFOYFY5NBTININ5W4RLD4Q" localSheetId="21" hidden="1">#REF!</definedName>
    <definedName name="BEx3QEDFOYFY5NBTININ5W4RLD4Q" hidden="1">#REF!</definedName>
    <definedName name="BEx3QIKJ3U962US1Q564NZDLU8LD" localSheetId="23" hidden="1">#REF!</definedName>
    <definedName name="BEx3QIKJ3U962US1Q564NZDLU8LD" localSheetId="27" hidden="1">#REF!</definedName>
    <definedName name="BEx3QIKJ3U962US1Q564NZDLU8LD" localSheetId="16" hidden="1">#REF!</definedName>
    <definedName name="BEx3QIKJ3U962US1Q564NZDLU8LD" localSheetId="0" hidden="1">#REF!</definedName>
    <definedName name="BEx3QIKJ3U962US1Q564NZDLU8LD" localSheetId="2" hidden="1">#REF!</definedName>
    <definedName name="BEx3QIKJ3U962US1Q564NZDLU8LD" localSheetId="4" hidden="1">#REF!</definedName>
    <definedName name="BEx3QIKJ3U962US1Q564NZDLU8LD" localSheetId="5" hidden="1">#REF!</definedName>
    <definedName name="BEx3QIKJ3U962US1Q564NZDLU8LD" localSheetId="17" hidden="1">#REF!</definedName>
    <definedName name="BEx3QIKJ3U962US1Q564NZDLU8LD" localSheetId="7" hidden="1">#REF!</definedName>
    <definedName name="BEx3QIKJ3U962US1Q564NZDLU8LD" localSheetId="8" hidden="1">#REF!</definedName>
    <definedName name="BEx3QIKJ3U962US1Q564NZDLU8LD" localSheetId="9" hidden="1">#REF!</definedName>
    <definedName name="BEx3QIKJ3U962US1Q564NZDLU8LD" localSheetId="11" hidden="1">#REF!</definedName>
    <definedName name="BEx3QIKJ3U962US1Q564NZDLU8LD" localSheetId="12" hidden="1">#REF!</definedName>
    <definedName name="BEx3QIKJ3U962US1Q564NZDLU8LD" localSheetId="13" hidden="1">#REF!</definedName>
    <definedName name="BEx3QIKJ3U962US1Q564NZDLU8LD" localSheetId="14" hidden="1">#REF!</definedName>
    <definedName name="BEx3QIKJ3U962US1Q564NZDLU8LD" localSheetId="22" hidden="1">#REF!</definedName>
    <definedName name="BEx3QIKJ3U962US1Q564NZDLU8LD" localSheetId="19" hidden="1">#REF!</definedName>
    <definedName name="BEx3QIKJ3U962US1Q564NZDLU8LD" localSheetId="21" hidden="1">#REF!</definedName>
    <definedName name="BEx3QIKJ3U962US1Q564NZDLU8LD" hidden="1">#REF!</definedName>
    <definedName name="BEx3QLF3RHHBNUFLUWEROBZDF1U4" localSheetId="23" hidden="1">#REF!</definedName>
    <definedName name="BEx3QLF3RHHBNUFLUWEROBZDF1U4" localSheetId="27" hidden="1">#REF!</definedName>
    <definedName name="BEx3QLF3RHHBNUFLUWEROBZDF1U4" localSheetId="16" hidden="1">#REF!</definedName>
    <definedName name="BEx3QLF3RHHBNUFLUWEROBZDF1U4" localSheetId="0" hidden="1">#REF!</definedName>
    <definedName name="BEx3QLF3RHHBNUFLUWEROBZDF1U4" localSheetId="2" hidden="1">#REF!</definedName>
    <definedName name="BEx3QLF3RHHBNUFLUWEROBZDF1U4" localSheetId="4" hidden="1">#REF!</definedName>
    <definedName name="BEx3QLF3RHHBNUFLUWEROBZDF1U4" localSheetId="5" hidden="1">#REF!</definedName>
    <definedName name="BEx3QLF3RHHBNUFLUWEROBZDF1U4" localSheetId="17" hidden="1">#REF!</definedName>
    <definedName name="BEx3QLF3RHHBNUFLUWEROBZDF1U4" localSheetId="7" hidden="1">#REF!</definedName>
    <definedName name="BEx3QLF3RHHBNUFLUWEROBZDF1U4" localSheetId="8" hidden="1">#REF!</definedName>
    <definedName name="BEx3QLF3RHHBNUFLUWEROBZDF1U4" localSheetId="9" hidden="1">#REF!</definedName>
    <definedName name="BEx3QLF3RHHBNUFLUWEROBZDF1U4" localSheetId="11" hidden="1">#REF!</definedName>
    <definedName name="BEx3QLF3RHHBNUFLUWEROBZDF1U4" localSheetId="12" hidden="1">#REF!</definedName>
    <definedName name="BEx3QLF3RHHBNUFLUWEROBZDF1U4" localSheetId="13" hidden="1">#REF!</definedName>
    <definedName name="BEx3QLF3RHHBNUFLUWEROBZDF1U4" localSheetId="14" hidden="1">#REF!</definedName>
    <definedName name="BEx3QLF3RHHBNUFLUWEROBZDF1U4" localSheetId="22" hidden="1">#REF!</definedName>
    <definedName name="BEx3QLF3RHHBNUFLUWEROBZDF1U4" localSheetId="19" hidden="1">#REF!</definedName>
    <definedName name="BEx3QLF3RHHBNUFLUWEROBZDF1U4" localSheetId="21" hidden="1">#REF!</definedName>
    <definedName name="BEx3QLF3RHHBNUFLUWEROBZDF1U4" hidden="1">#REF!</definedName>
    <definedName name="BEx3QR9D45DHW50VQ7Y3Q1AXPOB9" localSheetId="23" hidden="1">#REF!</definedName>
    <definedName name="BEx3QR9D45DHW50VQ7Y3Q1AXPOB9" localSheetId="27" hidden="1">#REF!</definedName>
    <definedName name="BEx3QR9D45DHW50VQ7Y3Q1AXPOB9" localSheetId="16" hidden="1">#REF!</definedName>
    <definedName name="BEx3QR9D45DHW50VQ7Y3Q1AXPOB9" localSheetId="0" hidden="1">#REF!</definedName>
    <definedName name="BEx3QR9D45DHW50VQ7Y3Q1AXPOB9" localSheetId="2" hidden="1">#REF!</definedName>
    <definedName name="BEx3QR9D45DHW50VQ7Y3Q1AXPOB9" localSheetId="4" hidden="1">#REF!</definedName>
    <definedName name="BEx3QR9D45DHW50VQ7Y3Q1AXPOB9" localSheetId="5" hidden="1">#REF!</definedName>
    <definedName name="BEx3QR9D45DHW50VQ7Y3Q1AXPOB9" localSheetId="17" hidden="1">#REF!</definedName>
    <definedName name="BEx3QR9D45DHW50VQ7Y3Q1AXPOB9" localSheetId="7" hidden="1">#REF!</definedName>
    <definedName name="BEx3QR9D45DHW50VQ7Y3Q1AXPOB9" localSheetId="8" hidden="1">#REF!</definedName>
    <definedName name="BEx3QR9D45DHW50VQ7Y3Q1AXPOB9" localSheetId="9" hidden="1">#REF!</definedName>
    <definedName name="BEx3QR9D45DHW50VQ7Y3Q1AXPOB9" localSheetId="11" hidden="1">#REF!</definedName>
    <definedName name="BEx3QR9D45DHW50VQ7Y3Q1AXPOB9" localSheetId="12" hidden="1">#REF!</definedName>
    <definedName name="BEx3QR9D45DHW50VQ7Y3Q1AXPOB9" localSheetId="13" hidden="1">#REF!</definedName>
    <definedName name="BEx3QR9D45DHW50VQ7Y3Q1AXPOB9" localSheetId="14" hidden="1">#REF!</definedName>
    <definedName name="BEx3QR9D45DHW50VQ7Y3Q1AXPOB9" localSheetId="22" hidden="1">#REF!</definedName>
    <definedName name="BEx3QR9D45DHW50VQ7Y3Q1AXPOB9" localSheetId="19" hidden="1">#REF!</definedName>
    <definedName name="BEx3QR9D45DHW50VQ7Y3Q1AXPOB9" localSheetId="21" hidden="1">#REF!</definedName>
    <definedName name="BEx3QR9D45DHW50VQ7Y3Q1AXPOB9" hidden="1">#REF!</definedName>
    <definedName name="BEx3QSWT2S5KWG6U2V9711IYDQBM" localSheetId="23" hidden="1">#REF!</definedName>
    <definedName name="BEx3QSWT2S5KWG6U2V9711IYDQBM" localSheetId="27" hidden="1">#REF!</definedName>
    <definedName name="BEx3QSWT2S5KWG6U2V9711IYDQBM" localSheetId="16" hidden="1">#REF!</definedName>
    <definedName name="BEx3QSWT2S5KWG6U2V9711IYDQBM" localSheetId="0" hidden="1">#REF!</definedName>
    <definedName name="BEx3QSWT2S5KWG6U2V9711IYDQBM" localSheetId="2" hidden="1">#REF!</definedName>
    <definedName name="BEx3QSWT2S5KWG6U2V9711IYDQBM" localSheetId="4" hidden="1">#REF!</definedName>
    <definedName name="BEx3QSWT2S5KWG6U2V9711IYDQBM" localSheetId="5" hidden="1">#REF!</definedName>
    <definedName name="BEx3QSWT2S5KWG6U2V9711IYDQBM" localSheetId="17" hidden="1">#REF!</definedName>
    <definedName name="BEx3QSWT2S5KWG6U2V9711IYDQBM" localSheetId="7" hidden="1">#REF!</definedName>
    <definedName name="BEx3QSWT2S5KWG6U2V9711IYDQBM" localSheetId="8" hidden="1">#REF!</definedName>
    <definedName name="BEx3QSWT2S5KWG6U2V9711IYDQBM" localSheetId="9" hidden="1">#REF!</definedName>
    <definedName name="BEx3QSWT2S5KWG6U2V9711IYDQBM" localSheetId="11" hidden="1">#REF!</definedName>
    <definedName name="BEx3QSWT2S5KWG6U2V9711IYDQBM" localSheetId="12" hidden="1">#REF!</definedName>
    <definedName name="BEx3QSWT2S5KWG6U2V9711IYDQBM" localSheetId="13" hidden="1">#REF!</definedName>
    <definedName name="BEx3QSWT2S5KWG6U2V9711IYDQBM" localSheetId="14" hidden="1">#REF!</definedName>
    <definedName name="BEx3QSWT2S5KWG6U2V9711IYDQBM" localSheetId="22" hidden="1">#REF!</definedName>
    <definedName name="BEx3QSWT2S5KWG6U2V9711IYDQBM" localSheetId="19" hidden="1">#REF!</definedName>
    <definedName name="BEx3QSWT2S5KWG6U2V9711IYDQBM" localSheetId="21" hidden="1">#REF!</definedName>
    <definedName name="BEx3QSWT2S5KWG6U2V9711IYDQBM" hidden="1">#REF!</definedName>
    <definedName name="BEx3QVGG7Q2X4HZHJAM35A8T3VR7" localSheetId="23" hidden="1">#REF!</definedName>
    <definedName name="BEx3QVGG7Q2X4HZHJAM35A8T3VR7" localSheetId="27" hidden="1">#REF!</definedName>
    <definedName name="BEx3QVGG7Q2X4HZHJAM35A8T3VR7" localSheetId="16" hidden="1">#REF!</definedName>
    <definedName name="BEx3QVGG7Q2X4HZHJAM35A8T3VR7" localSheetId="0" hidden="1">#REF!</definedName>
    <definedName name="BEx3QVGG7Q2X4HZHJAM35A8T3VR7" localSheetId="2" hidden="1">#REF!</definedName>
    <definedName name="BEx3QVGG7Q2X4HZHJAM35A8T3VR7" localSheetId="4" hidden="1">#REF!</definedName>
    <definedName name="BEx3QVGG7Q2X4HZHJAM35A8T3VR7" localSheetId="5" hidden="1">#REF!</definedName>
    <definedName name="BEx3QVGG7Q2X4HZHJAM35A8T3VR7" localSheetId="17" hidden="1">#REF!</definedName>
    <definedName name="BEx3QVGG7Q2X4HZHJAM35A8T3VR7" localSheetId="7" hidden="1">#REF!</definedName>
    <definedName name="BEx3QVGG7Q2X4HZHJAM35A8T3VR7" localSheetId="8" hidden="1">#REF!</definedName>
    <definedName name="BEx3QVGG7Q2X4HZHJAM35A8T3VR7" localSheetId="9" hidden="1">#REF!</definedName>
    <definedName name="BEx3QVGG7Q2X4HZHJAM35A8T3VR7" localSheetId="11" hidden="1">#REF!</definedName>
    <definedName name="BEx3QVGG7Q2X4HZHJAM35A8T3VR7" localSheetId="12" hidden="1">#REF!</definedName>
    <definedName name="BEx3QVGG7Q2X4HZHJAM35A8T3VR7" localSheetId="13" hidden="1">#REF!</definedName>
    <definedName name="BEx3QVGG7Q2X4HZHJAM35A8T3VR7" localSheetId="14" hidden="1">#REF!</definedName>
    <definedName name="BEx3QVGG7Q2X4HZHJAM35A8T3VR7" localSheetId="22" hidden="1">#REF!</definedName>
    <definedName name="BEx3QVGG7Q2X4HZHJAM35A8T3VR7" localSheetId="19" hidden="1">#REF!</definedName>
    <definedName name="BEx3QVGG7Q2X4HZHJAM35A8T3VR7" localSheetId="21" hidden="1">#REF!</definedName>
    <definedName name="BEx3QVGG7Q2X4HZHJAM35A8T3VR7" hidden="1">#REF!</definedName>
    <definedName name="BEx3R0JUB9YN8PHPPQTAMIT1IHWK" localSheetId="23" hidden="1">#REF!</definedName>
    <definedName name="BEx3R0JUB9YN8PHPPQTAMIT1IHWK" localSheetId="27" hidden="1">#REF!</definedName>
    <definedName name="BEx3R0JUB9YN8PHPPQTAMIT1IHWK" localSheetId="16" hidden="1">#REF!</definedName>
    <definedName name="BEx3R0JUB9YN8PHPPQTAMIT1IHWK" localSheetId="0" hidden="1">#REF!</definedName>
    <definedName name="BEx3R0JUB9YN8PHPPQTAMIT1IHWK" localSheetId="2" hidden="1">#REF!</definedName>
    <definedName name="BEx3R0JUB9YN8PHPPQTAMIT1IHWK" localSheetId="4" hidden="1">#REF!</definedName>
    <definedName name="BEx3R0JUB9YN8PHPPQTAMIT1IHWK" localSheetId="5" hidden="1">#REF!</definedName>
    <definedName name="BEx3R0JUB9YN8PHPPQTAMIT1IHWK" localSheetId="17" hidden="1">#REF!</definedName>
    <definedName name="BEx3R0JUB9YN8PHPPQTAMIT1IHWK" localSheetId="7" hidden="1">#REF!</definedName>
    <definedName name="BEx3R0JUB9YN8PHPPQTAMIT1IHWK" localSheetId="8" hidden="1">#REF!</definedName>
    <definedName name="BEx3R0JUB9YN8PHPPQTAMIT1IHWK" localSheetId="9" hidden="1">#REF!</definedName>
    <definedName name="BEx3R0JUB9YN8PHPPQTAMIT1IHWK" localSheetId="11" hidden="1">#REF!</definedName>
    <definedName name="BEx3R0JUB9YN8PHPPQTAMIT1IHWK" localSheetId="12" hidden="1">#REF!</definedName>
    <definedName name="BEx3R0JUB9YN8PHPPQTAMIT1IHWK" localSheetId="13" hidden="1">#REF!</definedName>
    <definedName name="BEx3R0JUB9YN8PHPPQTAMIT1IHWK" localSheetId="14" hidden="1">#REF!</definedName>
    <definedName name="BEx3R0JUB9YN8PHPPQTAMIT1IHWK" localSheetId="22" hidden="1">#REF!</definedName>
    <definedName name="BEx3R0JUB9YN8PHPPQTAMIT1IHWK" localSheetId="19" hidden="1">#REF!</definedName>
    <definedName name="BEx3R0JUB9YN8PHPPQTAMIT1IHWK" localSheetId="21" hidden="1">#REF!</definedName>
    <definedName name="BEx3R0JUB9YN8PHPPQTAMIT1IHWK" hidden="1">#REF!</definedName>
    <definedName name="BEx3R81NFRO7M81VHVKOBFT0QBIL" localSheetId="23" hidden="1">#REF!</definedName>
    <definedName name="BEx3R81NFRO7M81VHVKOBFT0QBIL" localSheetId="27" hidden="1">#REF!</definedName>
    <definedName name="BEx3R81NFRO7M81VHVKOBFT0QBIL" localSheetId="16" hidden="1">#REF!</definedName>
    <definedName name="BEx3R81NFRO7M81VHVKOBFT0QBIL" localSheetId="0" hidden="1">#REF!</definedName>
    <definedName name="BEx3R81NFRO7M81VHVKOBFT0QBIL" localSheetId="2" hidden="1">#REF!</definedName>
    <definedName name="BEx3R81NFRO7M81VHVKOBFT0QBIL" localSheetId="4" hidden="1">#REF!</definedName>
    <definedName name="BEx3R81NFRO7M81VHVKOBFT0QBIL" localSheetId="5" hidden="1">#REF!</definedName>
    <definedName name="BEx3R81NFRO7M81VHVKOBFT0QBIL" localSheetId="17" hidden="1">#REF!</definedName>
    <definedName name="BEx3R81NFRO7M81VHVKOBFT0QBIL" localSheetId="7" hidden="1">#REF!</definedName>
    <definedName name="BEx3R81NFRO7M81VHVKOBFT0QBIL" localSheetId="8" hidden="1">#REF!</definedName>
    <definedName name="BEx3R81NFRO7M81VHVKOBFT0QBIL" localSheetId="9" hidden="1">#REF!</definedName>
    <definedName name="BEx3R81NFRO7M81VHVKOBFT0QBIL" localSheetId="11" hidden="1">#REF!</definedName>
    <definedName name="BEx3R81NFRO7M81VHVKOBFT0QBIL" localSheetId="12" hidden="1">#REF!</definedName>
    <definedName name="BEx3R81NFRO7M81VHVKOBFT0QBIL" localSheetId="13" hidden="1">#REF!</definedName>
    <definedName name="BEx3R81NFRO7M81VHVKOBFT0QBIL" localSheetId="14" hidden="1">#REF!</definedName>
    <definedName name="BEx3R81NFRO7M81VHVKOBFT0QBIL" localSheetId="22" hidden="1">#REF!</definedName>
    <definedName name="BEx3R81NFRO7M81VHVKOBFT0QBIL" localSheetId="19" hidden="1">#REF!</definedName>
    <definedName name="BEx3R81NFRO7M81VHVKOBFT0QBIL" localSheetId="21" hidden="1">#REF!</definedName>
    <definedName name="BEx3R81NFRO7M81VHVKOBFT0QBIL" hidden="1">#REF!</definedName>
    <definedName name="BEx3RHC2ZD5UFS6QD4OPFCNNMWH1" localSheetId="23" hidden="1">#REF!</definedName>
    <definedName name="BEx3RHC2ZD5UFS6QD4OPFCNNMWH1" localSheetId="27" hidden="1">#REF!</definedName>
    <definedName name="BEx3RHC2ZD5UFS6QD4OPFCNNMWH1" localSheetId="16" hidden="1">#REF!</definedName>
    <definedName name="BEx3RHC2ZD5UFS6QD4OPFCNNMWH1" localSheetId="0" hidden="1">#REF!</definedName>
    <definedName name="BEx3RHC2ZD5UFS6QD4OPFCNNMWH1" localSheetId="2" hidden="1">#REF!</definedName>
    <definedName name="BEx3RHC2ZD5UFS6QD4OPFCNNMWH1" localSheetId="4" hidden="1">#REF!</definedName>
    <definedName name="BEx3RHC2ZD5UFS6QD4OPFCNNMWH1" localSheetId="5" hidden="1">#REF!</definedName>
    <definedName name="BEx3RHC2ZD5UFS6QD4OPFCNNMWH1" localSheetId="17" hidden="1">#REF!</definedName>
    <definedName name="BEx3RHC2ZD5UFS6QD4OPFCNNMWH1" localSheetId="7" hidden="1">#REF!</definedName>
    <definedName name="BEx3RHC2ZD5UFS6QD4OPFCNNMWH1" localSheetId="8" hidden="1">#REF!</definedName>
    <definedName name="BEx3RHC2ZD5UFS6QD4OPFCNNMWH1" localSheetId="9" hidden="1">#REF!</definedName>
    <definedName name="BEx3RHC2ZD5UFS6QD4OPFCNNMWH1" localSheetId="11" hidden="1">#REF!</definedName>
    <definedName name="BEx3RHC2ZD5UFS6QD4OPFCNNMWH1" localSheetId="12" hidden="1">#REF!</definedName>
    <definedName name="BEx3RHC2ZD5UFS6QD4OPFCNNMWH1" localSheetId="13" hidden="1">#REF!</definedName>
    <definedName name="BEx3RHC2ZD5UFS6QD4OPFCNNMWH1" localSheetId="14" hidden="1">#REF!</definedName>
    <definedName name="BEx3RHC2ZD5UFS6QD4OPFCNNMWH1" localSheetId="22" hidden="1">#REF!</definedName>
    <definedName name="BEx3RHC2ZD5UFS6QD4OPFCNNMWH1" localSheetId="19" hidden="1">#REF!</definedName>
    <definedName name="BEx3RHC2ZD5UFS6QD4OPFCNNMWH1" localSheetId="21" hidden="1">#REF!</definedName>
    <definedName name="BEx3RHC2ZD5UFS6QD4OPFCNNMWH1" hidden="1">#REF!</definedName>
    <definedName name="BEx3RQ10QIWBAPHALAA91BUUCM2X" localSheetId="23" hidden="1">#REF!</definedName>
    <definedName name="BEx3RQ10QIWBAPHALAA91BUUCM2X" localSheetId="27" hidden="1">#REF!</definedName>
    <definedName name="BEx3RQ10QIWBAPHALAA91BUUCM2X" localSheetId="16" hidden="1">#REF!</definedName>
    <definedName name="BEx3RQ10QIWBAPHALAA91BUUCM2X" localSheetId="0" hidden="1">#REF!</definedName>
    <definedName name="BEx3RQ10QIWBAPHALAA91BUUCM2X" localSheetId="2" hidden="1">#REF!</definedName>
    <definedName name="BEx3RQ10QIWBAPHALAA91BUUCM2X" localSheetId="4" hidden="1">#REF!</definedName>
    <definedName name="BEx3RQ10QIWBAPHALAA91BUUCM2X" localSheetId="5" hidden="1">#REF!</definedName>
    <definedName name="BEx3RQ10QIWBAPHALAA91BUUCM2X" localSheetId="17" hidden="1">#REF!</definedName>
    <definedName name="BEx3RQ10QIWBAPHALAA91BUUCM2X" localSheetId="7" hidden="1">#REF!</definedName>
    <definedName name="BEx3RQ10QIWBAPHALAA91BUUCM2X" localSheetId="8" hidden="1">#REF!</definedName>
    <definedName name="BEx3RQ10QIWBAPHALAA91BUUCM2X" localSheetId="9" hidden="1">#REF!</definedName>
    <definedName name="BEx3RQ10QIWBAPHALAA91BUUCM2X" localSheetId="11" hidden="1">#REF!</definedName>
    <definedName name="BEx3RQ10QIWBAPHALAA91BUUCM2X" localSheetId="12" hidden="1">#REF!</definedName>
    <definedName name="BEx3RQ10QIWBAPHALAA91BUUCM2X" localSheetId="13" hidden="1">#REF!</definedName>
    <definedName name="BEx3RQ10QIWBAPHALAA91BUUCM2X" localSheetId="14" hidden="1">#REF!</definedName>
    <definedName name="BEx3RQ10QIWBAPHALAA91BUUCM2X" localSheetId="22" hidden="1">#REF!</definedName>
    <definedName name="BEx3RQ10QIWBAPHALAA91BUUCM2X" localSheetId="19" hidden="1">#REF!</definedName>
    <definedName name="BEx3RQ10QIWBAPHALAA91BUUCM2X" localSheetId="21" hidden="1">#REF!</definedName>
    <definedName name="BEx3RQ10QIWBAPHALAA91BUUCM2X" hidden="1">#REF!</definedName>
    <definedName name="BEx3RV4E1WT43SZBUN09RTB8EK1O" localSheetId="23" hidden="1">#REF!</definedName>
    <definedName name="BEx3RV4E1WT43SZBUN09RTB8EK1O" localSheetId="27" hidden="1">#REF!</definedName>
    <definedName name="BEx3RV4E1WT43SZBUN09RTB8EK1O" localSheetId="16" hidden="1">#REF!</definedName>
    <definedName name="BEx3RV4E1WT43SZBUN09RTB8EK1O" localSheetId="0" hidden="1">#REF!</definedName>
    <definedName name="BEx3RV4E1WT43SZBUN09RTB8EK1O" localSheetId="2" hidden="1">#REF!</definedName>
    <definedName name="BEx3RV4E1WT43SZBUN09RTB8EK1O" localSheetId="4" hidden="1">#REF!</definedName>
    <definedName name="BEx3RV4E1WT43SZBUN09RTB8EK1O" localSheetId="5" hidden="1">#REF!</definedName>
    <definedName name="BEx3RV4E1WT43SZBUN09RTB8EK1O" localSheetId="17" hidden="1">#REF!</definedName>
    <definedName name="BEx3RV4E1WT43SZBUN09RTB8EK1O" localSheetId="7" hidden="1">#REF!</definedName>
    <definedName name="BEx3RV4E1WT43SZBUN09RTB8EK1O" localSheetId="8" hidden="1">#REF!</definedName>
    <definedName name="BEx3RV4E1WT43SZBUN09RTB8EK1O" localSheetId="9" hidden="1">#REF!</definedName>
    <definedName name="BEx3RV4E1WT43SZBUN09RTB8EK1O" localSheetId="11" hidden="1">#REF!</definedName>
    <definedName name="BEx3RV4E1WT43SZBUN09RTB8EK1O" localSheetId="12" hidden="1">#REF!</definedName>
    <definedName name="BEx3RV4E1WT43SZBUN09RTB8EK1O" localSheetId="13" hidden="1">#REF!</definedName>
    <definedName name="BEx3RV4E1WT43SZBUN09RTB8EK1O" localSheetId="14" hidden="1">#REF!</definedName>
    <definedName name="BEx3RV4E1WT43SZBUN09RTB8EK1O" localSheetId="22" hidden="1">#REF!</definedName>
    <definedName name="BEx3RV4E1WT43SZBUN09RTB8EK1O" localSheetId="19" hidden="1">#REF!</definedName>
    <definedName name="BEx3RV4E1WT43SZBUN09RTB8EK1O" localSheetId="21" hidden="1">#REF!</definedName>
    <definedName name="BEx3RV4E1WT43SZBUN09RTB8EK1O" hidden="1">#REF!</definedName>
    <definedName name="BEx3RXYU0QLFXSFTM5EB20GD03W5" localSheetId="23" hidden="1">#REF!</definedName>
    <definedName name="BEx3RXYU0QLFXSFTM5EB20GD03W5" localSheetId="27" hidden="1">#REF!</definedName>
    <definedName name="BEx3RXYU0QLFXSFTM5EB20GD03W5" localSheetId="16" hidden="1">#REF!</definedName>
    <definedName name="BEx3RXYU0QLFXSFTM5EB20GD03W5" localSheetId="0" hidden="1">#REF!</definedName>
    <definedName name="BEx3RXYU0QLFXSFTM5EB20GD03W5" localSheetId="2" hidden="1">#REF!</definedName>
    <definedName name="BEx3RXYU0QLFXSFTM5EB20GD03W5" localSheetId="4" hidden="1">#REF!</definedName>
    <definedName name="BEx3RXYU0QLFXSFTM5EB20GD03W5" localSheetId="5" hidden="1">#REF!</definedName>
    <definedName name="BEx3RXYU0QLFXSFTM5EB20GD03W5" localSheetId="17" hidden="1">#REF!</definedName>
    <definedName name="BEx3RXYU0QLFXSFTM5EB20GD03W5" localSheetId="7" hidden="1">#REF!</definedName>
    <definedName name="BEx3RXYU0QLFXSFTM5EB20GD03W5" localSheetId="8" hidden="1">#REF!</definedName>
    <definedName name="BEx3RXYU0QLFXSFTM5EB20GD03W5" localSheetId="9" hidden="1">#REF!</definedName>
    <definedName name="BEx3RXYU0QLFXSFTM5EB20GD03W5" localSheetId="11" hidden="1">#REF!</definedName>
    <definedName name="BEx3RXYU0QLFXSFTM5EB20GD03W5" localSheetId="12" hidden="1">#REF!</definedName>
    <definedName name="BEx3RXYU0QLFXSFTM5EB20GD03W5" localSheetId="13" hidden="1">#REF!</definedName>
    <definedName name="BEx3RXYU0QLFXSFTM5EB20GD03W5" localSheetId="14" hidden="1">#REF!</definedName>
    <definedName name="BEx3RXYU0QLFXSFTM5EB20GD03W5" localSheetId="22" hidden="1">#REF!</definedName>
    <definedName name="BEx3RXYU0QLFXSFTM5EB20GD03W5" localSheetId="19" hidden="1">#REF!</definedName>
    <definedName name="BEx3RXYU0QLFXSFTM5EB20GD03W5" localSheetId="21" hidden="1">#REF!</definedName>
    <definedName name="BEx3RXYU0QLFXSFTM5EB20GD03W5" hidden="1">#REF!</definedName>
    <definedName name="BEx3RYKLC3QQO3XTUN7BEW2AQL98" localSheetId="23" hidden="1">#REF!</definedName>
    <definedName name="BEx3RYKLC3QQO3XTUN7BEW2AQL98" localSheetId="27" hidden="1">#REF!</definedName>
    <definedName name="BEx3RYKLC3QQO3XTUN7BEW2AQL98" localSheetId="16" hidden="1">#REF!</definedName>
    <definedName name="BEx3RYKLC3QQO3XTUN7BEW2AQL98" localSheetId="0" hidden="1">#REF!</definedName>
    <definedName name="BEx3RYKLC3QQO3XTUN7BEW2AQL98" localSheetId="2" hidden="1">#REF!</definedName>
    <definedName name="BEx3RYKLC3QQO3XTUN7BEW2AQL98" localSheetId="4" hidden="1">#REF!</definedName>
    <definedName name="BEx3RYKLC3QQO3XTUN7BEW2AQL98" localSheetId="5" hidden="1">#REF!</definedName>
    <definedName name="BEx3RYKLC3QQO3XTUN7BEW2AQL98" localSheetId="17" hidden="1">#REF!</definedName>
    <definedName name="BEx3RYKLC3QQO3XTUN7BEW2AQL98" localSheetId="7" hidden="1">#REF!</definedName>
    <definedName name="BEx3RYKLC3QQO3XTUN7BEW2AQL98" localSheetId="8" hidden="1">#REF!</definedName>
    <definedName name="BEx3RYKLC3QQO3XTUN7BEW2AQL98" localSheetId="9" hidden="1">#REF!</definedName>
    <definedName name="BEx3RYKLC3QQO3XTUN7BEW2AQL98" localSheetId="11" hidden="1">#REF!</definedName>
    <definedName name="BEx3RYKLC3QQO3XTUN7BEW2AQL98" localSheetId="12" hidden="1">#REF!</definedName>
    <definedName name="BEx3RYKLC3QQO3XTUN7BEW2AQL98" localSheetId="13" hidden="1">#REF!</definedName>
    <definedName name="BEx3RYKLC3QQO3XTUN7BEW2AQL98" localSheetId="14" hidden="1">#REF!</definedName>
    <definedName name="BEx3RYKLC3QQO3XTUN7BEW2AQL98" localSheetId="22" hidden="1">#REF!</definedName>
    <definedName name="BEx3RYKLC3QQO3XTUN7BEW2AQL98" localSheetId="19" hidden="1">#REF!</definedName>
    <definedName name="BEx3RYKLC3QQO3XTUN7BEW2AQL98" localSheetId="21" hidden="1">#REF!</definedName>
    <definedName name="BEx3RYKLC3QQO3XTUN7BEW2AQL98" hidden="1">#REF!</definedName>
    <definedName name="BEx3S37QNFSKW3DGRH5YVVEZLJI7" localSheetId="23" hidden="1">#REF!</definedName>
    <definedName name="BEx3S37QNFSKW3DGRH5YVVEZLJI7" localSheetId="27" hidden="1">#REF!</definedName>
    <definedName name="BEx3S37QNFSKW3DGRH5YVVEZLJI7" localSheetId="16" hidden="1">#REF!</definedName>
    <definedName name="BEx3S37QNFSKW3DGRH5YVVEZLJI7" localSheetId="0" hidden="1">#REF!</definedName>
    <definedName name="BEx3S37QNFSKW3DGRH5YVVEZLJI7" localSheetId="2" hidden="1">#REF!</definedName>
    <definedName name="BEx3S37QNFSKW3DGRH5YVVEZLJI7" localSheetId="4" hidden="1">#REF!</definedName>
    <definedName name="BEx3S37QNFSKW3DGRH5YVVEZLJI7" localSheetId="5" hidden="1">#REF!</definedName>
    <definedName name="BEx3S37QNFSKW3DGRH5YVVEZLJI7" localSheetId="17" hidden="1">#REF!</definedName>
    <definedName name="BEx3S37QNFSKW3DGRH5YVVEZLJI7" localSheetId="7" hidden="1">#REF!</definedName>
    <definedName name="BEx3S37QNFSKW3DGRH5YVVEZLJI7" localSheetId="8" hidden="1">#REF!</definedName>
    <definedName name="BEx3S37QNFSKW3DGRH5YVVEZLJI7" localSheetId="9" hidden="1">#REF!</definedName>
    <definedName name="BEx3S37QNFSKW3DGRH5YVVEZLJI7" localSheetId="11" hidden="1">#REF!</definedName>
    <definedName name="BEx3S37QNFSKW3DGRH5YVVEZLJI7" localSheetId="12" hidden="1">#REF!</definedName>
    <definedName name="BEx3S37QNFSKW3DGRH5YVVEZLJI7" localSheetId="13" hidden="1">#REF!</definedName>
    <definedName name="BEx3S37QNFSKW3DGRH5YVVEZLJI7" localSheetId="14" hidden="1">#REF!</definedName>
    <definedName name="BEx3S37QNFSKW3DGRH5YVVEZLJI7" localSheetId="22" hidden="1">#REF!</definedName>
    <definedName name="BEx3S37QNFSKW3DGRH5YVVEZLJI7" localSheetId="19" hidden="1">#REF!</definedName>
    <definedName name="BEx3S37QNFSKW3DGRH5YVVEZLJI7" localSheetId="21" hidden="1">#REF!</definedName>
    <definedName name="BEx3S37QNFSKW3DGRH5YVVEZLJI7" hidden="1">#REF!</definedName>
    <definedName name="BEx3SICJ45BYT6FHBER86PJT25FC" localSheetId="23" hidden="1">#REF!</definedName>
    <definedName name="BEx3SICJ45BYT6FHBER86PJT25FC" localSheetId="27" hidden="1">#REF!</definedName>
    <definedName name="BEx3SICJ45BYT6FHBER86PJT25FC" localSheetId="16" hidden="1">#REF!</definedName>
    <definedName name="BEx3SICJ45BYT6FHBER86PJT25FC" localSheetId="0" hidden="1">#REF!</definedName>
    <definedName name="BEx3SICJ45BYT6FHBER86PJT25FC" localSheetId="2" hidden="1">#REF!</definedName>
    <definedName name="BEx3SICJ45BYT6FHBER86PJT25FC" localSheetId="4" hidden="1">#REF!</definedName>
    <definedName name="BEx3SICJ45BYT6FHBER86PJT25FC" localSheetId="5" hidden="1">#REF!</definedName>
    <definedName name="BEx3SICJ45BYT6FHBER86PJT25FC" localSheetId="17" hidden="1">#REF!</definedName>
    <definedName name="BEx3SICJ45BYT6FHBER86PJT25FC" localSheetId="7" hidden="1">#REF!</definedName>
    <definedName name="BEx3SICJ45BYT6FHBER86PJT25FC" localSheetId="8" hidden="1">#REF!</definedName>
    <definedName name="BEx3SICJ45BYT6FHBER86PJT25FC" localSheetId="9" hidden="1">#REF!</definedName>
    <definedName name="BEx3SICJ45BYT6FHBER86PJT25FC" localSheetId="11" hidden="1">#REF!</definedName>
    <definedName name="BEx3SICJ45BYT6FHBER86PJT25FC" localSheetId="12" hidden="1">#REF!</definedName>
    <definedName name="BEx3SICJ45BYT6FHBER86PJT25FC" localSheetId="13" hidden="1">#REF!</definedName>
    <definedName name="BEx3SICJ45BYT6FHBER86PJT25FC" localSheetId="14" hidden="1">#REF!</definedName>
    <definedName name="BEx3SICJ45BYT6FHBER86PJT25FC" localSheetId="22" hidden="1">#REF!</definedName>
    <definedName name="BEx3SICJ45BYT6FHBER86PJT25FC" localSheetId="19" hidden="1">#REF!</definedName>
    <definedName name="BEx3SICJ45BYT6FHBER86PJT25FC" localSheetId="21" hidden="1">#REF!</definedName>
    <definedName name="BEx3SICJ45BYT6FHBER86PJT25FC" hidden="1">#REF!</definedName>
    <definedName name="BEx3SMUCMJVGQ2H4EHQI5ZFHEF0P" localSheetId="23" hidden="1">#REF!</definedName>
    <definedName name="BEx3SMUCMJVGQ2H4EHQI5ZFHEF0P" localSheetId="27" hidden="1">#REF!</definedName>
    <definedName name="BEx3SMUCMJVGQ2H4EHQI5ZFHEF0P" localSheetId="16" hidden="1">#REF!</definedName>
    <definedName name="BEx3SMUCMJVGQ2H4EHQI5ZFHEF0P" localSheetId="0" hidden="1">#REF!</definedName>
    <definedName name="BEx3SMUCMJVGQ2H4EHQI5ZFHEF0P" localSheetId="2" hidden="1">#REF!</definedName>
    <definedName name="BEx3SMUCMJVGQ2H4EHQI5ZFHEF0P" localSheetId="4" hidden="1">#REF!</definedName>
    <definedName name="BEx3SMUCMJVGQ2H4EHQI5ZFHEF0P" localSheetId="5" hidden="1">#REF!</definedName>
    <definedName name="BEx3SMUCMJVGQ2H4EHQI5ZFHEF0P" localSheetId="17" hidden="1">#REF!</definedName>
    <definedName name="BEx3SMUCMJVGQ2H4EHQI5ZFHEF0P" localSheetId="7" hidden="1">#REF!</definedName>
    <definedName name="BEx3SMUCMJVGQ2H4EHQI5ZFHEF0P" localSheetId="8" hidden="1">#REF!</definedName>
    <definedName name="BEx3SMUCMJVGQ2H4EHQI5ZFHEF0P" localSheetId="9" hidden="1">#REF!</definedName>
    <definedName name="BEx3SMUCMJVGQ2H4EHQI5ZFHEF0P" localSheetId="11" hidden="1">#REF!</definedName>
    <definedName name="BEx3SMUCMJVGQ2H4EHQI5ZFHEF0P" localSheetId="12" hidden="1">#REF!</definedName>
    <definedName name="BEx3SMUCMJVGQ2H4EHQI5ZFHEF0P" localSheetId="13" hidden="1">#REF!</definedName>
    <definedName name="BEx3SMUCMJVGQ2H4EHQI5ZFHEF0P" localSheetId="14" hidden="1">#REF!</definedName>
    <definedName name="BEx3SMUCMJVGQ2H4EHQI5ZFHEF0P" localSheetId="22" hidden="1">#REF!</definedName>
    <definedName name="BEx3SMUCMJVGQ2H4EHQI5ZFHEF0P" localSheetId="19" hidden="1">#REF!</definedName>
    <definedName name="BEx3SMUCMJVGQ2H4EHQI5ZFHEF0P" localSheetId="21" hidden="1">#REF!</definedName>
    <definedName name="BEx3SMUCMJVGQ2H4EHQI5ZFHEF0P" hidden="1">#REF!</definedName>
    <definedName name="BEx3SN56F03CPDRDA7LZ763V0N4I" localSheetId="23" hidden="1">#REF!</definedName>
    <definedName name="BEx3SN56F03CPDRDA7LZ763V0N4I" localSheetId="27" hidden="1">#REF!</definedName>
    <definedName name="BEx3SN56F03CPDRDA7LZ763V0N4I" localSheetId="16" hidden="1">#REF!</definedName>
    <definedName name="BEx3SN56F03CPDRDA7LZ763V0N4I" localSheetId="0" hidden="1">#REF!</definedName>
    <definedName name="BEx3SN56F03CPDRDA7LZ763V0N4I" localSheetId="2" hidden="1">#REF!</definedName>
    <definedName name="BEx3SN56F03CPDRDA7LZ763V0N4I" localSheetId="4" hidden="1">#REF!</definedName>
    <definedName name="BEx3SN56F03CPDRDA7LZ763V0N4I" localSheetId="5" hidden="1">#REF!</definedName>
    <definedName name="BEx3SN56F03CPDRDA7LZ763V0N4I" localSheetId="17" hidden="1">#REF!</definedName>
    <definedName name="BEx3SN56F03CPDRDA7LZ763V0N4I" localSheetId="7" hidden="1">#REF!</definedName>
    <definedName name="BEx3SN56F03CPDRDA7LZ763V0N4I" localSheetId="8" hidden="1">#REF!</definedName>
    <definedName name="BEx3SN56F03CPDRDA7LZ763V0N4I" localSheetId="9" hidden="1">#REF!</definedName>
    <definedName name="BEx3SN56F03CPDRDA7LZ763V0N4I" localSheetId="11" hidden="1">#REF!</definedName>
    <definedName name="BEx3SN56F03CPDRDA7LZ763V0N4I" localSheetId="12" hidden="1">#REF!</definedName>
    <definedName name="BEx3SN56F03CPDRDA7LZ763V0N4I" localSheetId="13" hidden="1">#REF!</definedName>
    <definedName name="BEx3SN56F03CPDRDA7LZ763V0N4I" localSheetId="14" hidden="1">#REF!</definedName>
    <definedName name="BEx3SN56F03CPDRDA7LZ763V0N4I" localSheetId="22" hidden="1">#REF!</definedName>
    <definedName name="BEx3SN56F03CPDRDA7LZ763V0N4I" localSheetId="19" hidden="1">#REF!</definedName>
    <definedName name="BEx3SN56F03CPDRDA7LZ763V0N4I" localSheetId="21" hidden="1">#REF!</definedName>
    <definedName name="BEx3SN56F03CPDRDA7LZ763V0N4I" hidden="1">#REF!</definedName>
    <definedName name="BEx3SPE6N1ORXPRCDL3JPZD73Z9F" localSheetId="23" hidden="1">#REF!</definedName>
    <definedName name="BEx3SPE6N1ORXPRCDL3JPZD73Z9F" localSheetId="27" hidden="1">#REF!</definedName>
    <definedName name="BEx3SPE6N1ORXPRCDL3JPZD73Z9F" localSheetId="16" hidden="1">#REF!</definedName>
    <definedName name="BEx3SPE6N1ORXPRCDL3JPZD73Z9F" localSheetId="0" hidden="1">#REF!</definedName>
    <definedName name="BEx3SPE6N1ORXPRCDL3JPZD73Z9F" localSheetId="2" hidden="1">#REF!</definedName>
    <definedName name="BEx3SPE6N1ORXPRCDL3JPZD73Z9F" localSheetId="4" hidden="1">#REF!</definedName>
    <definedName name="BEx3SPE6N1ORXPRCDL3JPZD73Z9F" localSheetId="5" hidden="1">#REF!</definedName>
    <definedName name="BEx3SPE6N1ORXPRCDL3JPZD73Z9F" localSheetId="17" hidden="1">#REF!</definedName>
    <definedName name="BEx3SPE6N1ORXPRCDL3JPZD73Z9F" localSheetId="7" hidden="1">#REF!</definedName>
    <definedName name="BEx3SPE6N1ORXPRCDL3JPZD73Z9F" localSheetId="8" hidden="1">#REF!</definedName>
    <definedName name="BEx3SPE6N1ORXPRCDL3JPZD73Z9F" localSheetId="9" hidden="1">#REF!</definedName>
    <definedName name="BEx3SPE6N1ORXPRCDL3JPZD73Z9F" localSheetId="11" hidden="1">#REF!</definedName>
    <definedName name="BEx3SPE6N1ORXPRCDL3JPZD73Z9F" localSheetId="12" hidden="1">#REF!</definedName>
    <definedName name="BEx3SPE6N1ORXPRCDL3JPZD73Z9F" localSheetId="13" hidden="1">#REF!</definedName>
    <definedName name="BEx3SPE6N1ORXPRCDL3JPZD73Z9F" localSheetId="14" hidden="1">#REF!</definedName>
    <definedName name="BEx3SPE6N1ORXPRCDL3JPZD73Z9F" localSheetId="22" hidden="1">#REF!</definedName>
    <definedName name="BEx3SPE6N1ORXPRCDL3JPZD73Z9F" localSheetId="19" hidden="1">#REF!</definedName>
    <definedName name="BEx3SPE6N1ORXPRCDL3JPZD73Z9F" localSheetId="21" hidden="1">#REF!</definedName>
    <definedName name="BEx3SPE6N1ORXPRCDL3JPZD73Z9F" hidden="1">#REF!</definedName>
    <definedName name="BEx3T29ZTULQE0OMSMWUMZDU9ZZ0" localSheetId="23" hidden="1">#REF!</definedName>
    <definedName name="BEx3T29ZTULQE0OMSMWUMZDU9ZZ0" localSheetId="27" hidden="1">#REF!</definedName>
    <definedName name="BEx3T29ZTULQE0OMSMWUMZDU9ZZ0" localSheetId="16" hidden="1">#REF!</definedName>
    <definedName name="BEx3T29ZTULQE0OMSMWUMZDU9ZZ0" localSheetId="0" hidden="1">#REF!</definedName>
    <definedName name="BEx3T29ZTULQE0OMSMWUMZDU9ZZ0" localSheetId="2" hidden="1">#REF!</definedName>
    <definedName name="BEx3T29ZTULQE0OMSMWUMZDU9ZZ0" localSheetId="4" hidden="1">#REF!</definedName>
    <definedName name="BEx3T29ZTULQE0OMSMWUMZDU9ZZ0" localSheetId="5" hidden="1">#REF!</definedName>
    <definedName name="BEx3T29ZTULQE0OMSMWUMZDU9ZZ0" localSheetId="17" hidden="1">#REF!</definedName>
    <definedName name="BEx3T29ZTULQE0OMSMWUMZDU9ZZ0" localSheetId="7" hidden="1">#REF!</definedName>
    <definedName name="BEx3T29ZTULQE0OMSMWUMZDU9ZZ0" localSheetId="8" hidden="1">#REF!</definedName>
    <definedName name="BEx3T29ZTULQE0OMSMWUMZDU9ZZ0" localSheetId="9" hidden="1">#REF!</definedName>
    <definedName name="BEx3T29ZTULQE0OMSMWUMZDU9ZZ0" localSheetId="11" hidden="1">#REF!</definedName>
    <definedName name="BEx3T29ZTULQE0OMSMWUMZDU9ZZ0" localSheetId="12" hidden="1">#REF!</definedName>
    <definedName name="BEx3T29ZTULQE0OMSMWUMZDU9ZZ0" localSheetId="13" hidden="1">#REF!</definedName>
    <definedName name="BEx3T29ZTULQE0OMSMWUMZDU9ZZ0" localSheetId="14" hidden="1">#REF!</definedName>
    <definedName name="BEx3T29ZTULQE0OMSMWUMZDU9ZZ0" localSheetId="22" hidden="1">#REF!</definedName>
    <definedName name="BEx3T29ZTULQE0OMSMWUMZDU9ZZ0" localSheetId="19" hidden="1">#REF!</definedName>
    <definedName name="BEx3T29ZTULQE0OMSMWUMZDU9ZZ0" localSheetId="21" hidden="1">#REF!</definedName>
    <definedName name="BEx3T29ZTULQE0OMSMWUMZDU9ZZ0" hidden="1">#REF!</definedName>
    <definedName name="BEx3T6MJ1QDJ929WMUDVZ0O3UW0Y" localSheetId="23" hidden="1">#REF!</definedName>
    <definedName name="BEx3T6MJ1QDJ929WMUDVZ0O3UW0Y" localSheetId="27" hidden="1">#REF!</definedName>
    <definedName name="BEx3T6MJ1QDJ929WMUDVZ0O3UW0Y" localSheetId="16" hidden="1">#REF!</definedName>
    <definedName name="BEx3T6MJ1QDJ929WMUDVZ0O3UW0Y" localSheetId="0" hidden="1">#REF!</definedName>
    <definedName name="BEx3T6MJ1QDJ929WMUDVZ0O3UW0Y" localSheetId="2" hidden="1">#REF!</definedName>
    <definedName name="BEx3T6MJ1QDJ929WMUDVZ0O3UW0Y" localSheetId="4" hidden="1">#REF!</definedName>
    <definedName name="BEx3T6MJ1QDJ929WMUDVZ0O3UW0Y" localSheetId="5" hidden="1">#REF!</definedName>
    <definedName name="BEx3T6MJ1QDJ929WMUDVZ0O3UW0Y" localSheetId="17" hidden="1">#REF!</definedName>
    <definedName name="BEx3T6MJ1QDJ929WMUDVZ0O3UW0Y" localSheetId="7" hidden="1">#REF!</definedName>
    <definedName name="BEx3T6MJ1QDJ929WMUDVZ0O3UW0Y" localSheetId="8" hidden="1">#REF!</definedName>
    <definedName name="BEx3T6MJ1QDJ929WMUDVZ0O3UW0Y" localSheetId="9" hidden="1">#REF!</definedName>
    <definedName name="BEx3T6MJ1QDJ929WMUDVZ0O3UW0Y" localSheetId="11" hidden="1">#REF!</definedName>
    <definedName name="BEx3T6MJ1QDJ929WMUDVZ0O3UW0Y" localSheetId="12" hidden="1">#REF!</definedName>
    <definedName name="BEx3T6MJ1QDJ929WMUDVZ0O3UW0Y" localSheetId="13" hidden="1">#REF!</definedName>
    <definedName name="BEx3T6MJ1QDJ929WMUDVZ0O3UW0Y" localSheetId="14" hidden="1">#REF!</definedName>
    <definedName name="BEx3T6MJ1QDJ929WMUDVZ0O3UW0Y" localSheetId="22" hidden="1">#REF!</definedName>
    <definedName name="BEx3T6MJ1QDJ929WMUDVZ0O3UW0Y" localSheetId="19" hidden="1">#REF!</definedName>
    <definedName name="BEx3T6MJ1QDJ929WMUDVZ0O3UW0Y" localSheetId="21" hidden="1">#REF!</definedName>
    <definedName name="BEx3T6MJ1QDJ929WMUDVZ0O3UW0Y" hidden="1">#REF!</definedName>
    <definedName name="BEx3TD7WH1NN1OH0MRS4T8ENRU32" localSheetId="23" hidden="1">#REF!</definedName>
    <definedName name="BEx3TD7WH1NN1OH0MRS4T8ENRU32" localSheetId="27" hidden="1">#REF!</definedName>
    <definedName name="BEx3TD7WH1NN1OH0MRS4T8ENRU32" localSheetId="16" hidden="1">#REF!</definedName>
    <definedName name="BEx3TD7WH1NN1OH0MRS4T8ENRU32" localSheetId="0" hidden="1">#REF!</definedName>
    <definedName name="BEx3TD7WH1NN1OH0MRS4T8ENRU32" localSheetId="2" hidden="1">#REF!</definedName>
    <definedName name="BEx3TD7WH1NN1OH0MRS4T8ENRU32" localSheetId="4" hidden="1">#REF!</definedName>
    <definedName name="BEx3TD7WH1NN1OH0MRS4T8ENRU32" localSheetId="5" hidden="1">#REF!</definedName>
    <definedName name="BEx3TD7WH1NN1OH0MRS4T8ENRU32" localSheetId="17" hidden="1">#REF!</definedName>
    <definedName name="BEx3TD7WH1NN1OH0MRS4T8ENRU32" localSheetId="7" hidden="1">#REF!</definedName>
    <definedName name="BEx3TD7WH1NN1OH0MRS4T8ENRU32" localSheetId="8" hidden="1">#REF!</definedName>
    <definedName name="BEx3TD7WH1NN1OH0MRS4T8ENRU32" localSheetId="9" hidden="1">#REF!</definedName>
    <definedName name="BEx3TD7WH1NN1OH0MRS4T8ENRU32" localSheetId="11" hidden="1">#REF!</definedName>
    <definedName name="BEx3TD7WH1NN1OH0MRS4T8ENRU32" localSheetId="12" hidden="1">#REF!</definedName>
    <definedName name="BEx3TD7WH1NN1OH0MRS4T8ENRU32" localSheetId="13" hidden="1">#REF!</definedName>
    <definedName name="BEx3TD7WH1NN1OH0MRS4T8ENRU32" localSheetId="14" hidden="1">#REF!</definedName>
    <definedName name="BEx3TD7WH1NN1OH0MRS4T8ENRU32" localSheetId="22" hidden="1">#REF!</definedName>
    <definedName name="BEx3TD7WH1NN1OH0MRS4T8ENRU32" localSheetId="19" hidden="1">#REF!</definedName>
    <definedName name="BEx3TD7WH1NN1OH0MRS4T8ENRU32" localSheetId="21" hidden="1">#REF!</definedName>
    <definedName name="BEx3TD7WH1NN1OH0MRS4T8ENRU32" hidden="1">#REF!</definedName>
    <definedName name="BEx3TPCSI16OAB2L9M9IULQMQ9J9" localSheetId="23" hidden="1">#REF!</definedName>
    <definedName name="BEx3TPCSI16OAB2L9M9IULQMQ9J9" localSheetId="27" hidden="1">#REF!</definedName>
    <definedName name="BEx3TPCSI16OAB2L9M9IULQMQ9J9" localSheetId="16" hidden="1">#REF!</definedName>
    <definedName name="BEx3TPCSI16OAB2L9M9IULQMQ9J9" localSheetId="0" hidden="1">#REF!</definedName>
    <definedName name="BEx3TPCSI16OAB2L9M9IULQMQ9J9" localSheetId="2" hidden="1">#REF!</definedName>
    <definedName name="BEx3TPCSI16OAB2L9M9IULQMQ9J9" localSheetId="4" hidden="1">#REF!</definedName>
    <definedName name="BEx3TPCSI16OAB2L9M9IULQMQ9J9" localSheetId="5" hidden="1">#REF!</definedName>
    <definedName name="BEx3TPCSI16OAB2L9M9IULQMQ9J9" localSheetId="17" hidden="1">#REF!</definedName>
    <definedName name="BEx3TPCSI16OAB2L9M9IULQMQ9J9" localSheetId="7" hidden="1">#REF!</definedName>
    <definedName name="BEx3TPCSI16OAB2L9M9IULQMQ9J9" localSheetId="8" hidden="1">#REF!</definedName>
    <definedName name="BEx3TPCSI16OAB2L9M9IULQMQ9J9" localSheetId="9" hidden="1">#REF!</definedName>
    <definedName name="BEx3TPCSI16OAB2L9M9IULQMQ9J9" localSheetId="11" hidden="1">#REF!</definedName>
    <definedName name="BEx3TPCSI16OAB2L9M9IULQMQ9J9" localSheetId="12" hidden="1">#REF!</definedName>
    <definedName name="BEx3TPCSI16OAB2L9M9IULQMQ9J9" localSheetId="13" hidden="1">#REF!</definedName>
    <definedName name="BEx3TPCSI16OAB2L9M9IULQMQ9J9" localSheetId="14" hidden="1">#REF!</definedName>
    <definedName name="BEx3TPCSI16OAB2L9M9IULQMQ9J9" localSheetId="22" hidden="1">#REF!</definedName>
    <definedName name="BEx3TPCSI16OAB2L9M9IULQMQ9J9" localSheetId="19" hidden="1">#REF!</definedName>
    <definedName name="BEx3TPCSI16OAB2L9M9IULQMQ9J9" localSheetId="21" hidden="1">#REF!</definedName>
    <definedName name="BEx3TPCSI16OAB2L9M9IULQMQ9J9" hidden="1">#REF!</definedName>
    <definedName name="BEx3TQ3SFJB2WTCV0OXDE56FB46K" localSheetId="23" hidden="1">#REF!</definedName>
    <definedName name="BEx3TQ3SFJB2WTCV0OXDE56FB46K" localSheetId="27" hidden="1">#REF!</definedName>
    <definedName name="BEx3TQ3SFJB2WTCV0OXDE56FB46K" localSheetId="16" hidden="1">#REF!</definedName>
    <definedName name="BEx3TQ3SFJB2WTCV0OXDE56FB46K" localSheetId="0" hidden="1">#REF!</definedName>
    <definedName name="BEx3TQ3SFJB2WTCV0OXDE56FB46K" localSheetId="2" hidden="1">#REF!</definedName>
    <definedName name="BEx3TQ3SFJB2WTCV0OXDE56FB46K" localSheetId="4" hidden="1">#REF!</definedName>
    <definedName name="BEx3TQ3SFJB2WTCV0OXDE56FB46K" localSheetId="5" hidden="1">#REF!</definedName>
    <definedName name="BEx3TQ3SFJB2WTCV0OXDE56FB46K" localSheetId="17" hidden="1">#REF!</definedName>
    <definedName name="BEx3TQ3SFJB2WTCV0OXDE56FB46K" localSheetId="7" hidden="1">#REF!</definedName>
    <definedName name="BEx3TQ3SFJB2WTCV0OXDE56FB46K" localSheetId="8" hidden="1">#REF!</definedName>
    <definedName name="BEx3TQ3SFJB2WTCV0OXDE56FB46K" localSheetId="9" hidden="1">#REF!</definedName>
    <definedName name="BEx3TQ3SFJB2WTCV0OXDE56FB46K" localSheetId="11" hidden="1">#REF!</definedName>
    <definedName name="BEx3TQ3SFJB2WTCV0OXDE56FB46K" localSheetId="12" hidden="1">#REF!</definedName>
    <definedName name="BEx3TQ3SFJB2WTCV0OXDE56FB46K" localSheetId="13" hidden="1">#REF!</definedName>
    <definedName name="BEx3TQ3SFJB2WTCV0OXDE56FB46K" localSheetId="14" hidden="1">#REF!</definedName>
    <definedName name="BEx3TQ3SFJB2WTCV0OXDE56FB46K" localSheetId="22" hidden="1">#REF!</definedName>
    <definedName name="BEx3TQ3SFJB2WTCV0OXDE56FB46K" localSheetId="19" hidden="1">#REF!</definedName>
    <definedName name="BEx3TQ3SFJB2WTCV0OXDE56FB46K" localSheetId="21" hidden="1">#REF!</definedName>
    <definedName name="BEx3TQ3SFJB2WTCV0OXDE56FB46K" hidden="1">#REF!</definedName>
    <definedName name="BEx3TX59M3456DDBXWFJ8X2TU37A" localSheetId="23" hidden="1">#REF!</definedName>
    <definedName name="BEx3TX59M3456DDBXWFJ8X2TU37A" localSheetId="27" hidden="1">#REF!</definedName>
    <definedName name="BEx3TX59M3456DDBXWFJ8X2TU37A" localSheetId="16" hidden="1">#REF!</definedName>
    <definedName name="BEx3TX59M3456DDBXWFJ8X2TU37A" localSheetId="0" hidden="1">#REF!</definedName>
    <definedName name="BEx3TX59M3456DDBXWFJ8X2TU37A" localSheetId="2" hidden="1">#REF!</definedName>
    <definedName name="BEx3TX59M3456DDBXWFJ8X2TU37A" localSheetId="4" hidden="1">#REF!</definedName>
    <definedName name="BEx3TX59M3456DDBXWFJ8X2TU37A" localSheetId="5" hidden="1">#REF!</definedName>
    <definedName name="BEx3TX59M3456DDBXWFJ8X2TU37A" localSheetId="17" hidden="1">#REF!</definedName>
    <definedName name="BEx3TX59M3456DDBXWFJ8X2TU37A" localSheetId="7" hidden="1">#REF!</definedName>
    <definedName name="BEx3TX59M3456DDBXWFJ8X2TU37A" localSheetId="8" hidden="1">#REF!</definedName>
    <definedName name="BEx3TX59M3456DDBXWFJ8X2TU37A" localSheetId="9" hidden="1">#REF!</definedName>
    <definedName name="BEx3TX59M3456DDBXWFJ8X2TU37A" localSheetId="11" hidden="1">#REF!</definedName>
    <definedName name="BEx3TX59M3456DDBXWFJ8X2TU37A" localSheetId="12" hidden="1">#REF!</definedName>
    <definedName name="BEx3TX59M3456DDBXWFJ8X2TU37A" localSheetId="13" hidden="1">#REF!</definedName>
    <definedName name="BEx3TX59M3456DDBXWFJ8X2TU37A" localSheetId="14" hidden="1">#REF!</definedName>
    <definedName name="BEx3TX59M3456DDBXWFJ8X2TU37A" localSheetId="22" hidden="1">#REF!</definedName>
    <definedName name="BEx3TX59M3456DDBXWFJ8X2TU37A" localSheetId="19" hidden="1">#REF!</definedName>
    <definedName name="BEx3TX59M3456DDBXWFJ8X2TU37A" localSheetId="21" hidden="1">#REF!</definedName>
    <definedName name="BEx3TX59M3456DDBXWFJ8X2TU37A" hidden="1">#REF!</definedName>
    <definedName name="BEx3U2UBY80GPGSTYFGI6F8TPKCV" localSheetId="23" hidden="1">#REF!</definedName>
    <definedName name="BEx3U2UBY80GPGSTYFGI6F8TPKCV" localSheetId="27" hidden="1">#REF!</definedName>
    <definedName name="BEx3U2UBY80GPGSTYFGI6F8TPKCV" localSheetId="16" hidden="1">#REF!</definedName>
    <definedName name="BEx3U2UBY80GPGSTYFGI6F8TPKCV" localSheetId="0" hidden="1">#REF!</definedName>
    <definedName name="BEx3U2UBY80GPGSTYFGI6F8TPKCV" localSheetId="2" hidden="1">#REF!</definedName>
    <definedName name="BEx3U2UBY80GPGSTYFGI6F8TPKCV" localSheetId="4" hidden="1">#REF!</definedName>
    <definedName name="BEx3U2UBY80GPGSTYFGI6F8TPKCV" localSheetId="5" hidden="1">#REF!</definedName>
    <definedName name="BEx3U2UBY80GPGSTYFGI6F8TPKCV" localSheetId="17" hidden="1">#REF!</definedName>
    <definedName name="BEx3U2UBY80GPGSTYFGI6F8TPKCV" localSheetId="7" hidden="1">#REF!</definedName>
    <definedName name="BEx3U2UBY80GPGSTYFGI6F8TPKCV" localSheetId="8" hidden="1">#REF!</definedName>
    <definedName name="BEx3U2UBY80GPGSTYFGI6F8TPKCV" localSheetId="9" hidden="1">#REF!</definedName>
    <definedName name="BEx3U2UBY80GPGSTYFGI6F8TPKCV" localSheetId="11" hidden="1">#REF!</definedName>
    <definedName name="BEx3U2UBY80GPGSTYFGI6F8TPKCV" localSheetId="12" hidden="1">#REF!</definedName>
    <definedName name="BEx3U2UBY80GPGSTYFGI6F8TPKCV" localSheetId="13" hidden="1">#REF!</definedName>
    <definedName name="BEx3U2UBY80GPGSTYFGI6F8TPKCV" localSheetId="14" hidden="1">#REF!</definedName>
    <definedName name="BEx3U2UBY80GPGSTYFGI6F8TPKCV" localSheetId="22" hidden="1">#REF!</definedName>
    <definedName name="BEx3U2UBY80GPGSTYFGI6F8TPKCV" localSheetId="19" hidden="1">#REF!</definedName>
    <definedName name="BEx3U2UBY80GPGSTYFGI6F8TPKCV" localSheetId="21" hidden="1">#REF!</definedName>
    <definedName name="BEx3U2UBY80GPGSTYFGI6F8TPKCV" hidden="1">#REF!</definedName>
    <definedName name="BEx3U64YUOZ419BAJS2W78UMATAW" localSheetId="23" hidden="1">#REF!</definedName>
    <definedName name="BEx3U64YUOZ419BAJS2W78UMATAW" localSheetId="27" hidden="1">#REF!</definedName>
    <definedName name="BEx3U64YUOZ419BAJS2W78UMATAW" localSheetId="16" hidden="1">#REF!</definedName>
    <definedName name="BEx3U64YUOZ419BAJS2W78UMATAW" localSheetId="0" hidden="1">#REF!</definedName>
    <definedName name="BEx3U64YUOZ419BAJS2W78UMATAW" localSheetId="2" hidden="1">#REF!</definedName>
    <definedName name="BEx3U64YUOZ419BAJS2W78UMATAW" localSheetId="4" hidden="1">#REF!</definedName>
    <definedName name="BEx3U64YUOZ419BAJS2W78UMATAW" localSheetId="5" hidden="1">#REF!</definedName>
    <definedName name="BEx3U64YUOZ419BAJS2W78UMATAW" localSheetId="17" hidden="1">#REF!</definedName>
    <definedName name="BEx3U64YUOZ419BAJS2W78UMATAW" localSheetId="7" hidden="1">#REF!</definedName>
    <definedName name="BEx3U64YUOZ419BAJS2W78UMATAW" localSheetId="8" hidden="1">#REF!</definedName>
    <definedName name="BEx3U64YUOZ419BAJS2W78UMATAW" localSheetId="9" hidden="1">#REF!</definedName>
    <definedName name="BEx3U64YUOZ419BAJS2W78UMATAW" localSheetId="11" hidden="1">#REF!</definedName>
    <definedName name="BEx3U64YUOZ419BAJS2W78UMATAW" localSheetId="12" hidden="1">#REF!</definedName>
    <definedName name="BEx3U64YUOZ419BAJS2W78UMATAW" localSheetId="13" hidden="1">#REF!</definedName>
    <definedName name="BEx3U64YUOZ419BAJS2W78UMATAW" localSheetId="14" hidden="1">#REF!</definedName>
    <definedName name="BEx3U64YUOZ419BAJS2W78UMATAW" localSheetId="22" hidden="1">#REF!</definedName>
    <definedName name="BEx3U64YUOZ419BAJS2W78UMATAW" localSheetId="19" hidden="1">#REF!</definedName>
    <definedName name="BEx3U64YUOZ419BAJS2W78UMATAW" localSheetId="21" hidden="1">#REF!</definedName>
    <definedName name="BEx3U64YUOZ419BAJS2W78UMATAW" hidden="1">#REF!</definedName>
    <definedName name="BEx3U94WCEA5DKMWBEX1GU0LKYG2" localSheetId="23" hidden="1">#REF!</definedName>
    <definedName name="BEx3U94WCEA5DKMWBEX1GU0LKYG2" localSheetId="27" hidden="1">#REF!</definedName>
    <definedName name="BEx3U94WCEA5DKMWBEX1GU0LKYG2" localSheetId="16" hidden="1">#REF!</definedName>
    <definedName name="BEx3U94WCEA5DKMWBEX1GU0LKYG2" localSheetId="0" hidden="1">#REF!</definedName>
    <definedName name="BEx3U94WCEA5DKMWBEX1GU0LKYG2" localSheetId="2" hidden="1">#REF!</definedName>
    <definedName name="BEx3U94WCEA5DKMWBEX1GU0LKYG2" localSheetId="4" hidden="1">#REF!</definedName>
    <definedName name="BEx3U94WCEA5DKMWBEX1GU0LKYG2" localSheetId="5" hidden="1">#REF!</definedName>
    <definedName name="BEx3U94WCEA5DKMWBEX1GU0LKYG2" localSheetId="17" hidden="1">#REF!</definedName>
    <definedName name="BEx3U94WCEA5DKMWBEX1GU0LKYG2" localSheetId="7" hidden="1">#REF!</definedName>
    <definedName name="BEx3U94WCEA5DKMWBEX1GU0LKYG2" localSheetId="8" hidden="1">#REF!</definedName>
    <definedName name="BEx3U94WCEA5DKMWBEX1GU0LKYG2" localSheetId="9" hidden="1">#REF!</definedName>
    <definedName name="BEx3U94WCEA5DKMWBEX1GU0LKYG2" localSheetId="11" hidden="1">#REF!</definedName>
    <definedName name="BEx3U94WCEA5DKMWBEX1GU0LKYG2" localSheetId="12" hidden="1">#REF!</definedName>
    <definedName name="BEx3U94WCEA5DKMWBEX1GU0LKYG2" localSheetId="13" hidden="1">#REF!</definedName>
    <definedName name="BEx3U94WCEA5DKMWBEX1GU0LKYG2" localSheetId="14" hidden="1">#REF!</definedName>
    <definedName name="BEx3U94WCEA5DKMWBEX1GU0LKYG2" localSheetId="22" hidden="1">#REF!</definedName>
    <definedName name="BEx3U94WCEA5DKMWBEX1GU0LKYG2" localSheetId="19" hidden="1">#REF!</definedName>
    <definedName name="BEx3U94WCEA5DKMWBEX1GU0LKYG2" localSheetId="21" hidden="1">#REF!</definedName>
    <definedName name="BEx3U94WCEA5DKMWBEX1GU0LKYG2" hidden="1">#REF!</definedName>
    <definedName name="BEx3U9VZ8SQVYS6ZA038J7AP7ZGW" localSheetId="23" hidden="1">#REF!</definedName>
    <definedName name="BEx3U9VZ8SQVYS6ZA038J7AP7ZGW" localSheetId="27" hidden="1">#REF!</definedName>
    <definedName name="BEx3U9VZ8SQVYS6ZA038J7AP7ZGW" localSheetId="16" hidden="1">#REF!</definedName>
    <definedName name="BEx3U9VZ8SQVYS6ZA038J7AP7ZGW" localSheetId="0" hidden="1">#REF!</definedName>
    <definedName name="BEx3U9VZ8SQVYS6ZA038J7AP7ZGW" localSheetId="2" hidden="1">#REF!</definedName>
    <definedName name="BEx3U9VZ8SQVYS6ZA038J7AP7ZGW" localSheetId="4" hidden="1">#REF!</definedName>
    <definedName name="BEx3U9VZ8SQVYS6ZA038J7AP7ZGW" localSheetId="5" hidden="1">#REF!</definedName>
    <definedName name="BEx3U9VZ8SQVYS6ZA038J7AP7ZGW" localSheetId="17" hidden="1">#REF!</definedName>
    <definedName name="BEx3U9VZ8SQVYS6ZA038J7AP7ZGW" localSheetId="7" hidden="1">#REF!</definedName>
    <definedName name="BEx3U9VZ8SQVYS6ZA038J7AP7ZGW" localSheetId="8" hidden="1">#REF!</definedName>
    <definedName name="BEx3U9VZ8SQVYS6ZA038J7AP7ZGW" localSheetId="9" hidden="1">#REF!</definedName>
    <definedName name="BEx3U9VZ8SQVYS6ZA038J7AP7ZGW" localSheetId="11" hidden="1">#REF!</definedName>
    <definedName name="BEx3U9VZ8SQVYS6ZA038J7AP7ZGW" localSheetId="12" hidden="1">#REF!</definedName>
    <definedName name="BEx3U9VZ8SQVYS6ZA038J7AP7ZGW" localSheetId="13" hidden="1">#REF!</definedName>
    <definedName name="BEx3U9VZ8SQVYS6ZA038J7AP7ZGW" localSheetId="14" hidden="1">#REF!</definedName>
    <definedName name="BEx3U9VZ8SQVYS6ZA038J7AP7ZGW" localSheetId="22" hidden="1">#REF!</definedName>
    <definedName name="BEx3U9VZ8SQVYS6ZA038J7AP7ZGW" localSheetId="19" hidden="1">#REF!</definedName>
    <definedName name="BEx3U9VZ8SQVYS6ZA038J7AP7ZGW" localSheetId="21" hidden="1">#REF!</definedName>
    <definedName name="BEx3U9VZ8SQVYS6ZA038J7AP7ZGW" hidden="1">#REF!</definedName>
    <definedName name="BEx3UIQ5WRJBGNTFCCLOR4N7B1OQ" localSheetId="23" hidden="1">#REF!</definedName>
    <definedName name="BEx3UIQ5WRJBGNTFCCLOR4N7B1OQ" localSheetId="27" hidden="1">#REF!</definedName>
    <definedName name="BEx3UIQ5WRJBGNTFCCLOR4N7B1OQ" localSheetId="16" hidden="1">#REF!</definedName>
    <definedName name="BEx3UIQ5WRJBGNTFCCLOR4N7B1OQ" localSheetId="0" hidden="1">#REF!</definedName>
    <definedName name="BEx3UIQ5WRJBGNTFCCLOR4N7B1OQ" localSheetId="2" hidden="1">#REF!</definedName>
    <definedName name="BEx3UIQ5WRJBGNTFCCLOR4N7B1OQ" localSheetId="4" hidden="1">#REF!</definedName>
    <definedName name="BEx3UIQ5WRJBGNTFCCLOR4N7B1OQ" localSheetId="5" hidden="1">#REF!</definedName>
    <definedName name="BEx3UIQ5WRJBGNTFCCLOR4N7B1OQ" localSheetId="17" hidden="1">#REF!</definedName>
    <definedName name="BEx3UIQ5WRJBGNTFCCLOR4N7B1OQ" localSheetId="7" hidden="1">#REF!</definedName>
    <definedName name="BEx3UIQ5WRJBGNTFCCLOR4N7B1OQ" localSheetId="8" hidden="1">#REF!</definedName>
    <definedName name="BEx3UIQ5WRJBGNTFCCLOR4N7B1OQ" localSheetId="9" hidden="1">#REF!</definedName>
    <definedName name="BEx3UIQ5WRJBGNTFCCLOR4N7B1OQ" localSheetId="11" hidden="1">#REF!</definedName>
    <definedName name="BEx3UIQ5WRJBGNTFCCLOR4N7B1OQ" localSheetId="12" hidden="1">#REF!</definedName>
    <definedName name="BEx3UIQ5WRJBGNTFCCLOR4N7B1OQ" localSheetId="13" hidden="1">#REF!</definedName>
    <definedName name="BEx3UIQ5WRJBGNTFCCLOR4N7B1OQ" localSheetId="14" hidden="1">#REF!</definedName>
    <definedName name="BEx3UIQ5WRJBGNTFCCLOR4N7B1OQ" localSheetId="22" hidden="1">#REF!</definedName>
    <definedName name="BEx3UIQ5WRJBGNTFCCLOR4N7B1OQ" localSheetId="19" hidden="1">#REF!</definedName>
    <definedName name="BEx3UIQ5WRJBGNTFCCLOR4N7B1OQ" localSheetId="21" hidden="1">#REF!</definedName>
    <definedName name="BEx3UIQ5WRJBGNTFCCLOR4N7B1OQ" hidden="1">#REF!</definedName>
    <definedName name="BEx3UJMIX2NUSSWGMSI25A5DM4CH" localSheetId="23" hidden="1">#REF!</definedName>
    <definedName name="BEx3UJMIX2NUSSWGMSI25A5DM4CH" localSheetId="27" hidden="1">#REF!</definedName>
    <definedName name="BEx3UJMIX2NUSSWGMSI25A5DM4CH" localSheetId="16" hidden="1">#REF!</definedName>
    <definedName name="BEx3UJMIX2NUSSWGMSI25A5DM4CH" localSheetId="0" hidden="1">#REF!</definedName>
    <definedName name="BEx3UJMIX2NUSSWGMSI25A5DM4CH" localSheetId="2" hidden="1">#REF!</definedName>
    <definedName name="BEx3UJMIX2NUSSWGMSI25A5DM4CH" localSheetId="4" hidden="1">#REF!</definedName>
    <definedName name="BEx3UJMIX2NUSSWGMSI25A5DM4CH" localSheetId="5" hidden="1">#REF!</definedName>
    <definedName name="BEx3UJMIX2NUSSWGMSI25A5DM4CH" localSheetId="17" hidden="1">#REF!</definedName>
    <definedName name="BEx3UJMIX2NUSSWGMSI25A5DM4CH" localSheetId="7" hidden="1">#REF!</definedName>
    <definedName name="BEx3UJMIX2NUSSWGMSI25A5DM4CH" localSheetId="8" hidden="1">#REF!</definedName>
    <definedName name="BEx3UJMIX2NUSSWGMSI25A5DM4CH" localSheetId="9" hidden="1">#REF!</definedName>
    <definedName name="BEx3UJMIX2NUSSWGMSI25A5DM4CH" localSheetId="11" hidden="1">#REF!</definedName>
    <definedName name="BEx3UJMIX2NUSSWGMSI25A5DM4CH" localSheetId="12" hidden="1">#REF!</definedName>
    <definedName name="BEx3UJMIX2NUSSWGMSI25A5DM4CH" localSheetId="13" hidden="1">#REF!</definedName>
    <definedName name="BEx3UJMIX2NUSSWGMSI25A5DM4CH" localSheetId="14" hidden="1">#REF!</definedName>
    <definedName name="BEx3UJMIX2NUSSWGMSI25A5DM4CH" localSheetId="22" hidden="1">#REF!</definedName>
    <definedName name="BEx3UJMIX2NUSSWGMSI25A5DM4CH" localSheetId="19" hidden="1">#REF!</definedName>
    <definedName name="BEx3UJMIX2NUSSWGMSI25A5DM4CH" localSheetId="21" hidden="1">#REF!</definedName>
    <definedName name="BEx3UJMIX2NUSSWGMSI25A5DM4CH" hidden="1">#REF!</definedName>
    <definedName name="BEx3UKIX0UULWP3BZA8VT2SQ8WI7" localSheetId="23" hidden="1">#REF!</definedName>
    <definedName name="BEx3UKIX0UULWP3BZA8VT2SQ8WI7" localSheetId="27" hidden="1">#REF!</definedName>
    <definedName name="BEx3UKIX0UULWP3BZA8VT2SQ8WI7" localSheetId="16" hidden="1">#REF!</definedName>
    <definedName name="BEx3UKIX0UULWP3BZA8VT2SQ8WI7" localSheetId="0" hidden="1">#REF!</definedName>
    <definedName name="BEx3UKIX0UULWP3BZA8VT2SQ8WI7" localSheetId="2" hidden="1">#REF!</definedName>
    <definedName name="BEx3UKIX0UULWP3BZA8VT2SQ8WI7" localSheetId="4" hidden="1">#REF!</definedName>
    <definedName name="BEx3UKIX0UULWP3BZA8VT2SQ8WI7" localSheetId="5" hidden="1">#REF!</definedName>
    <definedName name="BEx3UKIX0UULWP3BZA8VT2SQ8WI7" localSheetId="17" hidden="1">#REF!</definedName>
    <definedName name="BEx3UKIX0UULWP3BZA8VT2SQ8WI7" localSheetId="7" hidden="1">#REF!</definedName>
    <definedName name="BEx3UKIX0UULWP3BZA8VT2SQ8WI7" localSheetId="8" hidden="1">#REF!</definedName>
    <definedName name="BEx3UKIX0UULWP3BZA8VT2SQ8WI7" localSheetId="9" hidden="1">#REF!</definedName>
    <definedName name="BEx3UKIX0UULWP3BZA8VT2SQ8WI7" localSheetId="11" hidden="1">#REF!</definedName>
    <definedName name="BEx3UKIX0UULWP3BZA8VT2SQ8WI7" localSheetId="12" hidden="1">#REF!</definedName>
    <definedName name="BEx3UKIX0UULWP3BZA8VT2SQ8WI7" localSheetId="13" hidden="1">#REF!</definedName>
    <definedName name="BEx3UKIX0UULWP3BZA8VT2SQ8WI7" localSheetId="14" hidden="1">#REF!</definedName>
    <definedName name="BEx3UKIX0UULWP3BZA8VT2SQ8WI7" localSheetId="22" hidden="1">#REF!</definedName>
    <definedName name="BEx3UKIX0UULWP3BZA8VT2SQ8WI7" localSheetId="19" hidden="1">#REF!</definedName>
    <definedName name="BEx3UKIX0UULWP3BZA8VT2SQ8WI7" localSheetId="21" hidden="1">#REF!</definedName>
    <definedName name="BEx3UKIX0UULWP3BZA8VT2SQ8WI7" hidden="1">#REF!</definedName>
    <definedName name="BEx3UKOCOQG7S1YQ436S997K1KWV" localSheetId="23" hidden="1">#REF!</definedName>
    <definedName name="BEx3UKOCOQG7S1YQ436S997K1KWV" localSheetId="27" hidden="1">#REF!</definedName>
    <definedName name="BEx3UKOCOQG7S1YQ436S997K1KWV" localSheetId="16" hidden="1">#REF!</definedName>
    <definedName name="BEx3UKOCOQG7S1YQ436S997K1KWV" localSheetId="0" hidden="1">#REF!</definedName>
    <definedName name="BEx3UKOCOQG7S1YQ436S997K1KWV" localSheetId="2" hidden="1">#REF!</definedName>
    <definedName name="BEx3UKOCOQG7S1YQ436S997K1KWV" localSheetId="4" hidden="1">#REF!</definedName>
    <definedName name="BEx3UKOCOQG7S1YQ436S997K1KWV" localSheetId="5" hidden="1">#REF!</definedName>
    <definedName name="BEx3UKOCOQG7S1YQ436S997K1KWV" localSheetId="17" hidden="1">#REF!</definedName>
    <definedName name="BEx3UKOCOQG7S1YQ436S997K1KWV" localSheetId="7" hidden="1">#REF!</definedName>
    <definedName name="BEx3UKOCOQG7S1YQ436S997K1KWV" localSheetId="8" hidden="1">#REF!</definedName>
    <definedName name="BEx3UKOCOQG7S1YQ436S997K1KWV" localSheetId="9" hidden="1">#REF!</definedName>
    <definedName name="BEx3UKOCOQG7S1YQ436S997K1KWV" localSheetId="11" hidden="1">#REF!</definedName>
    <definedName name="BEx3UKOCOQG7S1YQ436S997K1KWV" localSheetId="12" hidden="1">#REF!</definedName>
    <definedName name="BEx3UKOCOQG7S1YQ436S997K1KWV" localSheetId="13" hidden="1">#REF!</definedName>
    <definedName name="BEx3UKOCOQG7S1YQ436S997K1KWV" localSheetId="14" hidden="1">#REF!</definedName>
    <definedName name="BEx3UKOCOQG7S1YQ436S997K1KWV" localSheetId="22" hidden="1">#REF!</definedName>
    <definedName name="BEx3UKOCOQG7S1YQ436S997K1KWV" localSheetId="19" hidden="1">#REF!</definedName>
    <definedName name="BEx3UKOCOQG7S1YQ436S997K1KWV" localSheetId="21" hidden="1">#REF!</definedName>
    <definedName name="BEx3UKOCOQG7S1YQ436S997K1KWV" hidden="1">#REF!</definedName>
    <definedName name="BEx3UYM19VIXLA0EU7LB9NHA77PB" localSheetId="23" hidden="1">#REF!</definedName>
    <definedName name="BEx3UYM19VIXLA0EU7LB9NHA77PB" localSheetId="27" hidden="1">#REF!</definedName>
    <definedName name="BEx3UYM19VIXLA0EU7LB9NHA77PB" localSheetId="16" hidden="1">#REF!</definedName>
    <definedName name="BEx3UYM19VIXLA0EU7LB9NHA77PB" localSheetId="0" hidden="1">#REF!</definedName>
    <definedName name="BEx3UYM19VIXLA0EU7LB9NHA77PB" localSheetId="2" hidden="1">#REF!</definedName>
    <definedName name="BEx3UYM19VIXLA0EU7LB9NHA77PB" localSheetId="4" hidden="1">#REF!</definedName>
    <definedName name="BEx3UYM19VIXLA0EU7LB9NHA77PB" localSheetId="5" hidden="1">#REF!</definedName>
    <definedName name="BEx3UYM19VIXLA0EU7LB9NHA77PB" localSheetId="17" hidden="1">#REF!</definedName>
    <definedName name="BEx3UYM19VIXLA0EU7LB9NHA77PB" localSheetId="7" hidden="1">#REF!</definedName>
    <definedName name="BEx3UYM19VIXLA0EU7LB9NHA77PB" localSheetId="8" hidden="1">#REF!</definedName>
    <definedName name="BEx3UYM19VIXLA0EU7LB9NHA77PB" localSheetId="9" hidden="1">#REF!</definedName>
    <definedName name="BEx3UYM19VIXLA0EU7LB9NHA77PB" localSheetId="11" hidden="1">#REF!</definedName>
    <definedName name="BEx3UYM19VIXLA0EU7LB9NHA77PB" localSheetId="12" hidden="1">#REF!</definedName>
    <definedName name="BEx3UYM19VIXLA0EU7LB9NHA77PB" localSheetId="13" hidden="1">#REF!</definedName>
    <definedName name="BEx3UYM19VIXLA0EU7LB9NHA77PB" localSheetId="14" hidden="1">#REF!</definedName>
    <definedName name="BEx3UYM19VIXLA0EU7LB9NHA77PB" localSheetId="22" hidden="1">#REF!</definedName>
    <definedName name="BEx3UYM19VIXLA0EU7LB9NHA77PB" localSheetId="19" hidden="1">#REF!</definedName>
    <definedName name="BEx3UYM19VIXLA0EU7LB9NHA77PB" localSheetId="21" hidden="1">#REF!</definedName>
    <definedName name="BEx3UYM19VIXLA0EU7LB9NHA77PB" hidden="1">#REF!</definedName>
    <definedName name="BEx3VML7CG70HPISMVYIUEN3711Q" localSheetId="23" hidden="1">#REF!</definedName>
    <definedName name="BEx3VML7CG70HPISMVYIUEN3711Q" localSheetId="27" hidden="1">#REF!</definedName>
    <definedName name="BEx3VML7CG70HPISMVYIUEN3711Q" localSheetId="16" hidden="1">#REF!</definedName>
    <definedName name="BEx3VML7CG70HPISMVYIUEN3711Q" localSheetId="0" hidden="1">#REF!</definedName>
    <definedName name="BEx3VML7CG70HPISMVYIUEN3711Q" localSheetId="2" hidden="1">#REF!</definedName>
    <definedName name="BEx3VML7CG70HPISMVYIUEN3711Q" localSheetId="4" hidden="1">#REF!</definedName>
    <definedName name="BEx3VML7CG70HPISMVYIUEN3711Q" localSheetId="5" hidden="1">#REF!</definedName>
    <definedName name="BEx3VML7CG70HPISMVYIUEN3711Q" localSheetId="17" hidden="1">#REF!</definedName>
    <definedName name="BEx3VML7CG70HPISMVYIUEN3711Q" localSheetId="7" hidden="1">#REF!</definedName>
    <definedName name="BEx3VML7CG70HPISMVYIUEN3711Q" localSheetId="8" hidden="1">#REF!</definedName>
    <definedName name="BEx3VML7CG70HPISMVYIUEN3711Q" localSheetId="9" hidden="1">#REF!</definedName>
    <definedName name="BEx3VML7CG70HPISMVYIUEN3711Q" localSheetId="11" hidden="1">#REF!</definedName>
    <definedName name="BEx3VML7CG70HPISMVYIUEN3711Q" localSheetId="12" hidden="1">#REF!</definedName>
    <definedName name="BEx3VML7CG70HPISMVYIUEN3711Q" localSheetId="13" hidden="1">#REF!</definedName>
    <definedName name="BEx3VML7CG70HPISMVYIUEN3711Q" localSheetId="14" hidden="1">#REF!</definedName>
    <definedName name="BEx3VML7CG70HPISMVYIUEN3711Q" localSheetId="22" hidden="1">#REF!</definedName>
    <definedName name="BEx3VML7CG70HPISMVYIUEN3711Q" localSheetId="19" hidden="1">#REF!</definedName>
    <definedName name="BEx3VML7CG70HPISMVYIUEN3711Q" localSheetId="21" hidden="1">#REF!</definedName>
    <definedName name="BEx3VML7CG70HPISMVYIUEN3711Q" hidden="1">#REF!</definedName>
    <definedName name="BEx56ZID5H04P9AIYLP1OASFGV56" localSheetId="23" hidden="1">#REF!</definedName>
    <definedName name="BEx56ZID5H04P9AIYLP1OASFGV56" localSheetId="27" hidden="1">#REF!</definedName>
    <definedName name="BEx56ZID5H04P9AIYLP1OASFGV56" localSheetId="16" hidden="1">#REF!</definedName>
    <definedName name="BEx56ZID5H04P9AIYLP1OASFGV56" localSheetId="0" hidden="1">#REF!</definedName>
    <definedName name="BEx56ZID5H04P9AIYLP1OASFGV56" localSheetId="2" hidden="1">#REF!</definedName>
    <definedName name="BEx56ZID5H04P9AIYLP1OASFGV56" localSheetId="4" hidden="1">#REF!</definedName>
    <definedName name="BEx56ZID5H04P9AIYLP1OASFGV56" localSheetId="5" hidden="1">#REF!</definedName>
    <definedName name="BEx56ZID5H04P9AIYLP1OASFGV56" localSheetId="17" hidden="1">#REF!</definedName>
    <definedName name="BEx56ZID5H04P9AIYLP1OASFGV56" localSheetId="7" hidden="1">#REF!</definedName>
    <definedName name="BEx56ZID5H04P9AIYLP1OASFGV56" localSheetId="8" hidden="1">#REF!</definedName>
    <definedName name="BEx56ZID5H04P9AIYLP1OASFGV56" localSheetId="9" hidden="1">#REF!</definedName>
    <definedName name="BEx56ZID5H04P9AIYLP1OASFGV56" localSheetId="11" hidden="1">#REF!</definedName>
    <definedName name="BEx56ZID5H04P9AIYLP1OASFGV56" localSheetId="12" hidden="1">#REF!</definedName>
    <definedName name="BEx56ZID5H04P9AIYLP1OASFGV56" localSheetId="13" hidden="1">#REF!</definedName>
    <definedName name="BEx56ZID5H04P9AIYLP1OASFGV56" localSheetId="14" hidden="1">#REF!</definedName>
    <definedName name="BEx56ZID5H04P9AIYLP1OASFGV56" localSheetId="22" hidden="1">#REF!</definedName>
    <definedName name="BEx56ZID5H04P9AIYLP1OASFGV56" localSheetId="19" hidden="1">#REF!</definedName>
    <definedName name="BEx56ZID5H04P9AIYLP1OASFGV56" localSheetId="21" hidden="1">#REF!</definedName>
    <definedName name="BEx56ZID5H04P9AIYLP1OASFGV56" hidden="1">#REF!</definedName>
    <definedName name="BEx57ROM8UIFKV5C1BOZWSQQLESO" localSheetId="23" hidden="1">#REF!</definedName>
    <definedName name="BEx57ROM8UIFKV5C1BOZWSQQLESO" localSheetId="27" hidden="1">#REF!</definedName>
    <definedName name="BEx57ROM8UIFKV5C1BOZWSQQLESO" localSheetId="16" hidden="1">#REF!</definedName>
    <definedName name="BEx57ROM8UIFKV5C1BOZWSQQLESO" localSheetId="0" hidden="1">#REF!</definedName>
    <definedName name="BEx57ROM8UIFKV5C1BOZWSQQLESO" localSheetId="2" hidden="1">#REF!</definedName>
    <definedName name="BEx57ROM8UIFKV5C1BOZWSQQLESO" localSheetId="4" hidden="1">#REF!</definedName>
    <definedName name="BEx57ROM8UIFKV5C1BOZWSQQLESO" localSheetId="5" hidden="1">#REF!</definedName>
    <definedName name="BEx57ROM8UIFKV5C1BOZWSQQLESO" localSheetId="17" hidden="1">#REF!</definedName>
    <definedName name="BEx57ROM8UIFKV5C1BOZWSQQLESO" localSheetId="7" hidden="1">#REF!</definedName>
    <definedName name="BEx57ROM8UIFKV5C1BOZWSQQLESO" localSheetId="8" hidden="1">#REF!</definedName>
    <definedName name="BEx57ROM8UIFKV5C1BOZWSQQLESO" localSheetId="9" hidden="1">#REF!</definedName>
    <definedName name="BEx57ROM8UIFKV5C1BOZWSQQLESO" localSheetId="11" hidden="1">#REF!</definedName>
    <definedName name="BEx57ROM8UIFKV5C1BOZWSQQLESO" localSheetId="12" hidden="1">#REF!</definedName>
    <definedName name="BEx57ROM8UIFKV5C1BOZWSQQLESO" localSheetId="13" hidden="1">#REF!</definedName>
    <definedName name="BEx57ROM8UIFKV5C1BOZWSQQLESO" localSheetId="14" hidden="1">#REF!</definedName>
    <definedName name="BEx57ROM8UIFKV5C1BOZWSQQLESO" localSheetId="22" hidden="1">#REF!</definedName>
    <definedName name="BEx57ROM8UIFKV5C1BOZWSQQLESO" localSheetId="19" hidden="1">#REF!</definedName>
    <definedName name="BEx57ROM8UIFKV5C1BOZWSQQLESO" localSheetId="21" hidden="1">#REF!</definedName>
    <definedName name="BEx57ROM8UIFKV5C1BOZWSQQLESO" hidden="1">#REF!</definedName>
    <definedName name="BEx587EYSS57E3PI8DT973HLJM9E" localSheetId="23" hidden="1">#REF!</definedName>
    <definedName name="BEx587EYSS57E3PI8DT973HLJM9E" localSheetId="27" hidden="1">#REF!</definedName>
    <definedName name="BEx587EYSS57E3PI8DT973HLJM9E" localSheetId="16" hidden="1">#REF!</definedName>
    <definedName name="BEx587EYSS57E3PI8DT973HLJM9E" localSheetId="0" hidden="1">#REF!</definedName>
    <definedName name="BEx587EYSS57E3PI8DT973HLJM9E" localSheetId="2" hidden="1">#REF!</definedName>
    <definedName name="BEx587EYSS57E3PI8DT973HLJM9E" localSheetId="4" hidden="1">#REF!</definedName>
    <definedName name="BEx587EYSS57E3PI8DT973HLJM9E" localSheetId="5" hidden="1">#REF!</definedName>
    <definedName name="BEx587EYSS57E3PI8DT973HLJM9E" localSheetId="17" hidden="1">#REF!</definedName>
    <definedName name="BEx587EYSS57E3PI8DT973HLJM9E" localSheetId="7" hidden="1">#REF!</definedName>
    <definedName name="BEx587EYSS57E3PI8DT973HLJM9E" localSheetId="8" hidden="1">#REF!</definedName>
    <definedName name="BEx587EYSS57E3PI8DT973HLJM9E" localSheetId="9" hidden="1">#REF!</definedName>
    <definedName name="BEx587EYSS57E3PI8DT973HLJM9E" localSheetId="11" hidden="1">#REF!</definedName>
    <definedName name="BEx587EYSS57E3PI8DT973HLJM9E" localSheetId="12" hidden="1">#REF!</definedName>
    <definedName name="BEx587EYSS57E3PI8DT973HLJM9E" localSheetId="13" hidden="1">#REF!</definedName>
    <definedName name="BEx587EYSS57E3PI8DT973HLJM9E" localSheetId="14" hidden="1">#REF!</definedName>
    <definedName name="BEx587EYSS57E3PI8DT973HLJM9E" localSheetId="22" hidden="1">#REF!</definedName>
    <definedName name="BEx587EYSS57E3PI8DT973HLJM9E" localSheetId="19" hidden="1">#REF!</definedName>
    <definedName name="BEx587EYSS57E3PI8DT973HLJM9E" localSheetId="21" hidden="1">#REF!</definedName>
    <definedName name="BEx587EYSS57E3PI8DT973HLJM9E" hidden="1">#REF!</definedName>
    <definedName name="BEx587KFQ3VKCOCY1SA5F24PQGUI" localSheetId="23" hidden="1">#REF!</definedName>
    <definedName name="BEx587KFQ3VKCOCY1SA5F24PQGUI" localSheetId="27" hidden="1">#REF!</definedName>
    <definedName name="BEx587KFQ3VKCOCY1SA5F24PQGUI" localSheetId="16" hidden="1">#REF!</definedName>
    <definedName name="BEx587KFQ3VKCOCY1SA5F24PQGUI" localSheetId="0" hidden="1">#REF!</definedName>
    <definedName name="BEx587KFQ3VKCOCY1SA5F24PQGUI" localSheetId="2" hidden="1">#REF!</definedName>
    <definedName name="BEx587KFQ3VKCOCY1SA5F24PQGUI" localSheetId="4" hidden="1">#REF!</definedName>
    <definedName name="BEx587KFQ3VKCOCY1SA5F24PQGUI" localSheetId="5" hidden="1">#REF!</definedName>
    <definedName name="BEx587KFQ3VKCOCY1SA5F24PQGUI" localSheetId="17" hidden="1">#REF!</definedName>
    <definedName name="BEx587KFQ3VKCOCY1SA5F24PQGUI" localSheetId="7" hidden="1">#REF!</definedName>
    <definedName name="BEx587KFQ3VKCOCY1SA5F24PQGUI" localSheetId="8" hidden="1">#REF!</definedName>
    <definedName name="BEx587KFQ3VKCOCY1SA5F24PQGUI" localSheetId="9" hidden="1">#REF!</definedName>
    <definedName name="BEx587KFQ3VKCOCY1SA5F24PQGUI" localSheetId="11" hidden="1">#REF!</definedName>
    <definedName name="BEx587KFQ3VKCOCY1SA5F24PQGUI" localSheetId="12" hidden="1">#REF!</definedName>
    <definedName name="BEx587KFQ3VKCOCY1SA5F24PQGUI" localSheetId="13" hidden="1">#REF!</definedName>
    <definedName name="BEx587KFQ3VKCOCY1SA5F24PQGUI" localSheetId="14" hidden="1">#REF!</definedName>
    <definedName name="BEx587KFQ3VKCOCY1SA5F24PQGUI" localSheetId="22" hidden="1">#REF!</definedName>
    <definedName name="BEx587KFQ3VKCOCY1SA5F24PQGUI" localSheetId="19" hidden="1">#REF!</definedName>
    <definedName name="BEx587KFQ3VKCOCY1SA5F24PQGUI" localSheetId="21" hidden="1">#REF!</definedName>
    <definedName name="BEx587KFQ3VKCOCY1SA5F24PQGUI" hidden="1">#REF!</definedName>
    <definedName name="BEx58O780PQ05NF0Z1SKKRB3N099" localSheetId="23" hidden="1">#REF!</definedName>
    <definedName name="BEx58O780PQ05NF0Z1SKKRB3N099" localSheetId="27" hidden="1">#REF!</definedName>
    <definedName name="BEx58O780PQ05NF0Z1SKKRB3N099" localSheetId="16" hidden="1">#REF!</definedName>
    <definedName name="BEx58O780PQ05NF0Z1SKKRB3N099" localSheetId="0" hidden="1">#REF!</definedName>
    <definedName name="BEx58O780PQ05NF0Z1SKKRB3N099" localSheetId="2" hidden="1">#REF!</definedName>
    <definedName name="BEx58O780PQ05NF0Z1SKKRB3N099" localSheetId="4" hidden="1">#REF!</definedName>
    <definedName name="BEx58O780PQ05NF0Z1SKKRB3N099" localSheetId="5" hidden="1">#REF!</definedName>
    <definedName name="BEx58O780PQ05NF0Z1SKKRB3N099" localSheetId="17" hidden="1">#REF!</definedName>
    <definedName name="BEx58O780PQ05NF0Z1SKKRB3N099" localSheetId="7" hidden="1">#REF!</definedName>
    <definedName name="BEx58O780PQ05NF0Z1SKKRB3N099" localSheetId="8" hidden="1">#REF!</definedName>
    <definedName name="BEx58O780PQ05NF0Z1SKKRB3N099" localSheetId="9" hidden="1">#REF!</definedName>
    <definedName name="BEx58O780PQ05NF0Z1SKKRB3N099" localSheetId="11" hidden="1">#REF!</definedName>
    <definedName name="BEx58O780PQ05NF0Z1SKKRB3N099" localSheetId="12" hidden="1">#REF!</definedName>
    <definedName name="BEx58O780PQ05NF0Z1SKKRB3N099" localSheetId="13" hidden="1">#REF!</definedName>
    <definedName name="BEx58O780PQ05NF0Z1SKKRB3N099" localSheetId="14" hidden="1">#REF!</definedName>
    <definedName name="BEx58O780PQ05NF0Z1SKKRB3N099" localSheetId="22" hidden="1">#REF!</definedName>
    <definedName name="BEx58O780PQ05NF0Z1SKKRB3N099" localSheetId="19" hidden="1">#REF!</definedName>
    <definedName name="BEx58O780PQ05NF0Z1SKKRB3N099" localSheetId="21" hidden="1">#REF!</definedName>
    <definedName name="BEx58O780PQ05NF0Z1SKKRB3N099" hidden="1">#REF!</definedName>
    <definedName name="BEx58W57CTL8HFK3U7ZRFYZR6MXE" localSheetId="23" hidden="1">#REF!</definedName>
    <definedName name="BEx58W57CTL8HFK3U7ZRFYZR6MXE" localSheetId="27" hidden="1">#REF!</definedName>
    <definedName name="BEx58W57CTL8HFK3U7ZRFYZR6MXE" localSheetId="16" hidden="1">#REF!</definedName>
    <definedName name="BEx58W57CTL8HFK3U7ZRFYZR6MXE" localSheetId="0" hidden="1">#REF!</definedName>
    <definedName name="BEx58W57CTL8HFK3U7ZRFYZR6MXE" localSheetId="2" hidden="1">#REF!</definedName>
    <definedName name="BEx58W57CTL8HFK3U7ZRFYZR6MXE" localSheetId="4" hidden="1">#REF!</definedName>
    <definedName name="BEx58W57CTL8HFK3U7ZRFYZR6MXE" localSheetId="5" hidden="1">#REF!</definedName>
    <definedName name="BEx58W57CTL8HFK3U7ZRFYZR6MXE" localSheetId="17" hidden="1">#REF!</definedName>
    <definedName name="BEx58W57CTL8HFK3U7ZRFYZR6MXE" localSheetId="7" hidden="1">#REF!</definedName>
    <definedName name="BEx58W57CTL8HFK3U7ZRFYZR6MXE" localSheetId="8" hidden="1">#REF!</definedName>
    <definedName name="BEx58W57CTL8HFK3U7ZRFYZR6MXE" localSheetId="9" hidden="1">#REF!</definedName>
    <definedName name="BEx58W57CTL8HFK3U7ZRFYZR6MXE" localSheetId="11" hidden="1">#REF!</definedName>
    <definedName name="BEx58W57CTL8HFK3U7ZRFYZR6MXE" localSheetId="12" hidden="1">#REF!</definedName>
    <definedName name="BEx58W57CTL8HFK3U7ZRFYZR6MXE" localSheetId="13" hidden="1">#REF!</definedName>
    <definedName name="BEx58W57CTL8HFK3U7ZRFYZR6MXE" localSheetId="14" hidden="1">#REF!</definedName>
    <definedName name="BEx58W57CTL8HFK3U7ZRFYZR6MXE" localSheetId="22" hidden="1">#REF!</definedName>
    <definedName name="BEx58W57CTL8HFK3U7ZRFYZR6MXE" localSheetId="19" hidden="1">#REF!</definedName>
    <definedName name="BEx58W57CTL8HFK3U7ZRFYZR6MXE" localSheetId="21" hidden="1">#REF!</definedName>
    <definedName name="BEx58W57CTL8HFK3U7ZRFYZR6MXE" hidden="1">#REF!</definedName>
    <definedName name="BEx58XHO7ZULLF2EUD7YIS0MGQJ5" localSheetId="23" hidden="1">#REF!</definedName>
    <definedName name="BEx58XHO7ZULLF2EUD7YIS0MGQJ5" localSheetId="27" hidden="1">#REF!</definedName>
    <definedName name="BEx58XHO7ZULLF2EUD7YIS0MGQJ5" localSheetId="16" hidden="1">#REF!</definedName>
    <definedName name="BEx58XHO7ZULLF2EUD7YIS0MGQJ5" localSheetId="0" hidden="1">#REF!</definedName>
    <definedName name="BEx58XHO7ZULLF2EUD7YIS0MGQJ5" localSheetId="2" hidden="1">#REF!</definedName>
    <definedName name="BEx58XHO7ZULLF2EUD7YIS0MGQJ5" localSheetId="4" hidden="1">#REF!</definedName>
    <definedName name="BEx58XHO7ZULLF2EUD7YIS0MGQJ5" localSheetId="5" hidden="1">#REF!</definedName>
    <definedName name="BEx58XHO7ZULLF2EUD7YIS0MGQJ5" localSheetId="17" hidden="1">#REF!</definedName>
    <definedName name="BEx58XHO7ZULLF2EUD7YIS0MGQJ5" localSheetId="7" hidden="1">#REF!</definedName>
    <definedName name="BEx58XHO7ZULLF2EUD7YIS0MGQJ5" localSheetId="8" hidden="1">#REF!</definedName>
    <definedName name="BEx58XHO7ZULLF2EUD7YIS0MGQJ5" localSheetId="9" hidden="1">#REF!</definedName>
    <definedName name="BEx58XHO7ZULLF2EUD7YIS0MGQJ5" localSheetId="11" hidden="1">#REF!</definedName>
    <definedName name="BEx58XHO7ZULLF2EUD7YIS0MGQJ5" localSheetId="12" hidden="1">#REF!</definedName>
    <definedName name="BEx58XHO7ZULLF2EUD7YIS0MGQJ5" localSheetId="13" hidden="1">#REF!</definedName>
    <definedName name="BEx58XHO7ZULLF2EUD7YIS0MGQJ5" localSheetId="14" hidden="1">#REF!</definedName>
    <definedName name="BEx58XHO7ZULLF2EUD7YIS0MGQJ5" localSheetId="22" hidden="1">#REF!</definedName>
    <definedName name="BEx58XHO7ZULLF2EUD7YIS0MGQJ5" localSheetId="19" hidden="1">#REF!</definedName>
    <definedName name="BEx58XHO7ZULLF2EUD7YIS0MGQJ5" localSheetId="21" hidden="1">#REF!</definedName>
    <definedName name="BEx58XHO7ZULLF2EUD7YIS0MGQJ5" hidden="1">#REF!</definedName>
    <definedName name="BEx58ZAFNTMGBNDH52VUYXLRJO7P" localSheetId="23" hidden="1">#REF!</definedName>
    <definedName name="BEx58ZAFNTMGBNDH52VUYXLRJO7P" localSheetId="27" hidden="1">#REF!</definedName>
    <definedName name="BEx58ZAFNTMGBNDH52VUYXLRJO7P" localSheetId="16" hidden="1">#REF!</definedName>
    <definedName name="BEx58ZAFNTMGBNDH52VUYXLRJO7P" localSheetId="0" hidden="1">#REF!</definedName>
    <definedName name="BEx58ZAFNTMGBNDH52VUYXLRJO7P" localSheetId="2" hidden="1">#REF!</definedName>
    <definedName name="BEx58ZAFNTMGBNDH52VUYXLRJO7P" localSheetId="4" hidden="1">#REF!</definedName>
    <definedName name="BEx58ZAFNTMGBNDH52VUYXLRJO7P" localSheetId="5" hidden="1">#REF!</definedName>
    <definedName name="BEx58ZAFNTMGBNDH52VUYXLRJO7P" localSheetId="17" hidden="1">#REF!</definedName>
    <definedName name="BEx58ZAFNTMGBNDH52VUYXLRJO7P" localSheetId="7" hidden="1">#REF!</definedName>
    <definedName name="BEx58ZAFNTMGBNDH52VUYXLRJO7P" localSheetId="8" hidden="1">#REF!</definedName>
    <definedName name="BEx58ZAFNTMGBNDH52VUYXLRJO7P" localSheetId="9" hidden="1">#REF!</definedName>
    <definedName name="BEx58ZAFNTMGBNDH52VUYXLRJO7P" localSheetId="11" hidden="1">#REF!</definedName>
    <definedName name="BEx58ZAFNTMGBNDH52VUYXLRJO7P" localSheetId="12" hidden="1">#REF!</definedName>
    <definedName name="BEx58ZAFNTMGBNDH52VUYXLRJO7P" localSheetId="13" hidden="1">#REF!</definedName>
    <definedName name="BEx58ZAFNTMGBNDH52VUYXLRJO7P" localSheetId="14" hidden="1">#REF!</definedName>
    <definedName name="BEx58ZAFNTMGBNDH52VUYXLRJO7P" localSheetId="22" hidden="1">#REF!</definedName>
    <definedName name="BEx58ZAFNTMGBNDH52VUYXLRJO7P" localSheetId="19" hidden="1">#REF!</definedName>
    <definedName name="BEx58ZAFNTMGBNDH52VUYXLRJO7P" localSheetId="21" hidden="1">#REF!</definedName>
    <definedName name="BEx58ZAFNTMGBNDH52VUYXLRJO7P" hidden="1">#REF!</definedName>
    <definedName name="BEx58ZW0HAIGIPEX9CVA1PQQTR6X" localSheetId="23" hidden="1">#REF!</definedName>
    <definedName name="BEx58ZW0HAIGIPEX9CVA1PQQTR6X" localSheetId="27" hidden="1">#REF!</definedName>
    <definedName name="BEx58ZW0HAIGIPEX9CVA1PQQTR6X" localSheetId="16" hidden="1">#REF!</definedName>
    <definedName name="BEx58ZW0HAIGIPEX9CVA1PQQTR6X" localSheetId="0" hidden="1">#REF!</definedName>
    <definedName name="BEx58ZW0HAIGIPEX9CVA1PQQTR6X" localSheetId="2" hidden="1">#REF!</definedName>
    <definedName name="BEx58ZW0HAIGIPEX9CVA1PQQTR6X" localSheetId="4" hidden="1">#REF!</definedName>
    <definedName name="BEx58ZW0HAIGIPEX9CVA1PQQTR6X" localSheetId="5" hidden="1">#REF!</definedName>
    <definedName name="BEx58ZW0HAIGIPEX9CVA1PQQTR6X" localSheetId="17" hidden="1">#REF!</definedName>
    <definedName name="BEx58ZW0HAIGIPEX9CVA1PQQTR6X" localSheetId="7" hidden="1">#REF!</definedName>
    <definedName name="BEx58ZW0HAIGIPEX9CVA1PQQTR6X" localSheetId="8" hidden="1">#REF!</definedName>
    <definedName name="BEx58ZW0HAIGIPEX9CVA1PQQTR6X" localSheetId="9" hidden="1">#REF!</definedName>
    <definedName name="BEx58ZW0HAIGIPEX9CVA1PQQTR6X" localSheetId="11" hidden="1">#REF!</definedName>
    <definedName name="BEx58ZW0HAIGIPEX9CVA1PQQTR6X" localSheetId="12" hidden="1">#REF!</definedName>
    <definedName name="BEx58ZW0HAIGIPEX9CVA1PQQTR6X" localSheetId="13" hidden="1">#REF!</definedName>
    <definedName name="BEx58ZW0HAIGIPEX9CVA1PQQTR6X" localSheetId="14" hidden="1">#REF!</definedName>
    <definedName name="BEx58ZW0HAIGIPEX9CVA1PQQTR6X" localSheetId="22" hidden="1">#REF!</definedName>
    <definedName name="BEx58ZW0HAIGIPEX9CVA1PQQTR6X" localSheetId="19" hidden="1">#REF!</definedName>
    <definedName name="BEx58ZW0HAIGIPEX9CVA1PQQTR6X" localSheetId="21" hidden="1">#REF!</definedName>
    <definedName name="BEx58ZW0HAIGIPEX9CVA1PQQTR6X" hidden="1">#REF!</definedName>
    <definedName name="BEx593SAFVYKW7V61D9COEZJXDA7" localSheetId="23" hidden="1">#REF!</definedName>
    <definedName name="BEx593SAFVYKW7V61D9COEZJXDA7" localSheetId="27" hidden="1">#REF!</definedName>
    <definedName name="BEx593SAFVYKW7V61D9COEZJXDA7" localSheetId="16" hidden="1">#REF!</definedName>
    <definedName name="BEx593SAFVYKW7V61D9COEZJXDA7" localSheetId="0" hidden="1">#REF!</definedName>
    <definedName name="BEx593SAFVYKW7V61D9COEZJXDA7" localSheetId="2" hidden="1">#REF!</definedName>
    <definedName name="BEx593SAFVYKW7V61D9COEZJXDA7" localSheetId="4" hidden="1">#REF!</definedName>
    <definedName name="BEx593SAFVYKW7V61D9COEZJXDA7" localSheetId="5" hidden="1">#REF!</definedName>
    <definedName name="BEx593SAFVYKW7V61D9COEZJXDA7" localSheetId="17" hidden="1">#REF!</definedName>
    <definedName name="BEx593SAFVYKW7V61D9COEZJXDA7" localSheetId="7" hidden="1">#REF!</definedName>
    <definedName name="BEx593SAFVYKW7V61D9COEZJXDA7" localSheetId="8" hidden="1">#REF!</definedName>
    <definedName name="BEx593SAFVYKW7V61D9COEZJXDA7" localSheetId="9" hidden="1">#REF!</definedName>
    <definedName name="BEx593SAFVYKW7V61D9COEZJXDA7" localSheetId="11" hidden="1">#REF!</definedName>
    <definedName name="BEx593SAFVYKW7V61D9COEZJXDA7" localSheetId="12" hidden="1">#REF!</definedName>
    <definedName name="BEx593SAFVYKW7V61D9COEZJXDA7" localSheetId="13" hidden="1">#REF!</definedName>
    <definedName name="BEx593SAFVYKW7V61D9COEZJXDA7" localSheetId="14" hidden="1">#REF!</definedName>
    <definedName name="BEx593SAFVYKW7V61D9COEZJXDA7" localSheetId="22" hidden="1">#REF!</definedName>
    <definedName name="BEx593SAFVYKW7V61D9COEZJXDA7" localSheetId="19" hidden="1">#REF!</definedName>
    <definedName name="BEx593SAFVYKW7V61D9COEZJXDA7" localSheetId="21" hidden="1">#REF!</definedName>
    <definedName name="BEx593SAFVYKW7V61D9COEZJXDA7" hidden="1">#REF!</definedName>
    <definedName name="BEx59BA1KH3RG6K1LHL7YS2VB79N" localSheetId="23" hidden="1">#REF!</definedName>
    <definedName name="BEx59BA1KH3RG6K1LHL7YS2VB79N" localSheetId="27" hidden="1">#REF!</definedName>
    <definedName name="BEx59BA1KH3RG6K1LHL7YS2VB79N" localSheetId="16" hidden="1">#REF!</definedName>
    <definedName name="BEx59BA1KH3RG6K1LHL7YS2VB79N" localSheetId="0" hidden="1">#REF!</definedName>
    <definedName name="BEx59BA1KH3RG6K1LHL7YS2VB79N" localSheetId="2" hidden="1">#REF!</definedName>
    <definedName name="BEx59BA1KH3RG6K1LHL7YS2VB79N" localSheetId="4" hidden="1">#REF!</definedName>
    <definedName name="BEx59BA1KH3RG6K1LHL7YS2VB79N" localSheetId="5" hidden="1">#REF!</definedName>
    <definedName name="BEx59BA1KH3RG6K1LHL7YS2VB79N" localSheetId="17" hidden="1">#REF!</definedName>
    <definedName name="BEx59BA1KH3RG6K1LHL7YS2VB79N" localSheetId="7" hidden="1">#REF!</definedName>
    <definedName name="BEx59BA1KH3RG6K1LHL7YS2VB79N" localSheetId="8" hidden="1">#REF!</definedName>
    <definedName name="BEx59BA1KH3RG6K1LHL7YS2VB79N" localSheetId="9" hidden="1">#REF!</definedName>
    <definedName name="BEx59BA1KH3RG6K1LHL7YS2VB79N" localSheetId="11" hidden="1">#REF!</definedName>
    <definedName name="BEx59BA1KH3RG6K1LHL7YS2VB79N" localSheetId="12" hidden="1">#REF!</definedName>
    <definedName name="BEx59BA1KH3RG6K1LHL7YS2VB79N" localSheetId="13" hidden="1">#REF!</definedName>
    <definedName name="BEx59BA1KH3RG6K1LHL7YS2VB79N" localSheetId="14" hidden="1">#REF!</definedName>
    <definedName name="BEx59BA1KH3RG6K1LHL7YS2VB79N" localSheetId="22" hidden="1">#REF!</definedName>
    <definedName name="BEx59BA1KH3RG6K1LHL7YS2VB79N" localSheetId="19" hidden="1">#REF!</definedName>
    <definedName name="BEx59BA1KH3RG6K1LHL7YS2VB79N" localSheetId="21" hidden="1">#REF!</definedName>
    <definedName name="BEx59BA1KH3RG6K1LHL7YS2VB79N" hidden="1">#REF!</definedName>
    <definedName name="BEx59DDIU0AMFOY94NSP1ULST8JD" localSheetId="23" hidden="1">#REF!</definedName>
    <definedName name="BEx59DDIU0AMFOY94NSP1ULST8JD" localSheetId="27" hidden="1">#REF!</definedName>
    <definedName name="BEx59DDIU0AMFOY94NSP1ULST8JD" localSheetId="16" hidden="1">#REF!</definedName>
    <definedName name="BEx59DDIU0AMFOY94NSP1ULST8JD" localSheetId="0" hidden="1">#REF!</definedName>
    <definedName name="BEx59DDIU0AMFOY94NSP1ULST8JD" localSheetId="2" hidden="1">#REF!</definedName>
    <definedName name="BEx59DDIU0AMFOY94NSP1ULST8JD" localSheetId="4" hidden="1">#REF!</definedName>
    <definedName name="BEx59DDIU0AMFOY94NSP1ULST8JD" localSheetId="5" hidden="1">#REF!</definedName>
    <definedName name="BEx59DDIU0AMFOY94NSP1ULST8JD" localSheetId="17" hidden="1">#REF!</definedName>
    <definedName name="BEx59DDIU0AMFOY94NSP1ULST8JD" localSheetId="7" hidden="1">#REF!</definedName>
    <definedName name="BEx59DDIU0AMFOY94NSP1ULST8JD" localSheetId="8" hidden="1">#REF!</definedName>
    <definedName name="BEx59DDIU0AMFOY94NSP1ULST8JD" localSheetId="9" hidden="1">#REF!</definedName>
    <definedName name="BEx59DDIU0AMFOY94NSP1ULST8JD" localSheetId="11" hidden="1">#REF!</definedName>
    <definedName name="BEx59DDIU0AMFOY94NSP1ULST8JD" localSheetId="12" hidden="1">#REF!</definedName>
    <definedName name="BEx59DDIU0AMFOY94NSP1ULST8JD" localSheetId="13" hidden="1">#REF!</definedName>
    <definedName name="BEx59DDIU0AMFOY94NSP1ULST8JD" localSheetId="14" hidden="1">#REF!</definedName>
    <definedName name="BEx59DDIU0AMFOY94NSP1ULST8JD" localSheetId="22" hidden="1">#REF!</definedName>
    <definedName name="BEx59DDIU0AMFOY94NSP1ULST8JD" localSheetId="19" hidden="1">#REF!</definedName>
    <definedName name="BEx59DDIU0AMFOY94NSP1ULST8JD" localSheetId="21" hidden="1">#REF!</definedName>
    <definedName name="BEx59DDIU0AMFOY94NSP1ULST8JD" hidden="1">#REF!</definedName>
    <definedName name="BEx59E9WABJP2TN71QAIKK79HPK9" localSheetId="23" hidden="1">#REF!</definedName>
    <definedName name="BEx59E9WABJP2TN71QAIKK79HPK9" localSheetId="27" hidden="1">#REF!</definedName>
    <definedName name="BEx59E9WABJP2TN71QAIKK79HPK9" localSheetId="16" hidden="1">#REF!</definedName>
    <definedName name="BEx59E9WABJP2TN71QAIKK79HPK9" localSheetId="0" hidden="1">#REF!</definedName>
    <definedName name="BEx59E9WABJP2TN71QAIKK79HPK9" localSheetId="2" hidden="1">#REF!</definedName>
    <definedName name="BEx59E9WABJP2TN71QAIKK79HPK9" localSheetId="4" hidden="1">#REF!</definedName>
    <definedName name="BEx59E9WABJP2TN71QAIKK79HPK9" localSheetId="5" hidden="1">#REF!</definedName>
    <definedName name="BEx59E9WABJP2TN71QAIKK79HPK9" localSheetId="17" hidden="1">#REF!</definedName>
    <definedName name="BEx59E9WABJP2TN71QAIKK79HPK9" localSheetId="7" hidden="1">#REF!</definedName>
    <definedName name="BEx59E9WABJP2TN71QAIKK79HPK9" localSheetId="8" hidden="1">#REF!</definedName>
    <definedName name="BEx59E9WABJP2TN71QAIKK79HPK9" localSheetId="9" hidden="1">#REF!</definedName>
    <definedName name="BEx59E9WABJP2TN71QAIKK79HPK9" localSheetId="11" hidden="1">#REF!</definedName>
    <definedName name="BEx59E9WABJP2TN71QAIKK79HPK9" localSheetId="12" hidden="1">#REF!</definedName>
    <definedName name="BEx59E9WABJP2TN71QAIKK79HPK9" localSheetId="13" hidden="1">#REF!</definedName>
    <definedName name="BEx59E9WABJP2TN71QAIKK79HPK9" localSheetId="14" hidden="1">#REF!</definedName>
    <definedName name="BEx59E9WABJP2TN71QAIKK79HPK9" localSheetId="22" hidden="1">#REF!</definedName>
    <definedName name="BEx59E9WABJP2TN71QAIKK79HPK9" localSheetId="19" hidden="1">#REF!</definedName>
    <definedName name="BEx59E9WABJP2TN71QAIKK79HPK9" localSheetId="21" hidden="1">#REF!</definedName>
    <definedName name="BEx59E9WABJP2TN71QAIKK79HPK9" hidden="1">#REF!</definedName>
    <definedName name="BEx59F0T17A80RNLNSZNFX8NAO8Y" localSheetId="23" hidden="1">#REF!</definedName>
    <definedName name="BEx59F0T17A80RNLNSZNFX8NAO8Y" localSheetId="27" hidden="1">#REF!</definedName>
    <definedName name="BEx59F0T17A80RNLNSZNFX8NAO8Y" localSheetId="16" hidden="1">#REF!</definedName>
    <definedName name="BEx59F0T17A80RNLNSZNFX8NAO8Y" localSheetId="0" hidden="1">#REF!</definedName>
    <definedName name="BEx59F0T17A80RNLNSZNFX8NAO8Y" localSheetId="2" hidden="1">#REF!</definedName>
    <definedName name="BEx59F0T17A80RNLNSZNFX8NAO8Y" localSheetId="4" hidden="1">#REF!</definedName>
    <definedName name="BEx59F0T17A80RNLNSZNFX8NAO8Y" localSheetId="5" hidden="1">#REF!</definedName>
    <definedName name="BEx59F0T17A80RNLNSZNFX8NAO8Y" localSheetId="17" hidden="1">#REF!</definedName>
    <definedName name="BEx59F0T17A80RNLNSZNFX8NAO8Y" localSheetId="7" hidden="1">#REF!</definedName>
    <definedName name="BEx59F0T17A80RNLNSZNFX8NAO8Y" localSheetId="8" hidden="1">#REF!</definedName>
    <definedName name="BEx59F0T17A80RNLNSZNFX8NAO8Y" localSheetId="9" hidden="1">#REF!</definedName>
    <definedName name="BEx59F0T17A80RNLNSZNFX8NAO8Y" localSheetId="11" hidden="1">#REF!</definedName>
    <definedName name="BEx59F0T17A80RNLNSZNFX8NAO8Y" localSheetId="12" hidden="1">#REF!</definedName>
    <definedName name="BEx59F0T17A80RNLNSZNFX8NAO8Y" localSheetId="13" hidden="1">#REF!</definedName>
    <definedName name="BEx59F0T17A80RNLNSZNFX8NAO8Y" localSheetId="14" hidden="1">#REF!</definedName>
    <definedName name="BEx59F0T17A80RNLNSZNFX8NAO8Y" localSheetId="22" hidden="1">#REF!</definedName>
    <definedName name="BEx59F0T17A80RNLNSZNFX8NAO8Y" localSheetId="19" hidden="1">#REF!</definedName>
    <definedName name="BEx59F0T17A80RNLNSZNFX8NAO8Y" localSheetId="21" hidden="1">#REF!</definedName>
    <definedName name="BEx59F0T17A80RNLNSZNFX8NAO8Y" hidden="1">#REF!</definedName>
    <definedName name="BEx59P7MAPNU129ZTC5H3EH892G1" localSheetId="23" hidden="1">#REF!</definedName>
    <definedName name="BEx59P7MAPNU129ZTC5H3EH892G1" localSheetId="27" hidden="1">#REF!</definedName>
    <definedName name="BEx59P7MAPNU129ZTC5H3EH892G1" localSheetId="16" hidden="1">#REF!</definedName>
    <definedName name="BEx59P7MAPNU129ZTC5H3EH892G1" localSheetId="0" hidden="1">#REF!</definedName>
    <definedName name="BEx59P7MAPNU129ZTC5H3EH892G1" localSheetId="2" hidden="1">#REF!</definedName>
    <definedName name="BEx59P7MAPNU129ZTC5H3EH892G1" localSheetId="4" hidden="1">#REF!</definedName>
    <definedName name="BEx59P7MAPNU129ZTC5H3EH892G1" localSheetId="5" hidden="1">#REF!</definedName>
    <definedName name="BEx59P7MAPNU129ZTC5H3EH892G1" localSheetId="17" hidden="1">#REF!</definedName>
    <definedName name="BEx59P7MAPNU129ZTC5H3EH892G1" localSheetId="7" hidden="1">#REF!</definedName>
    <definedName name="BEx59P7MAPNU129ZTC5H3EH892G1" localSheetId="8" hidden="1">#REF!</definedName>
    <definedName name="BEx59P7MAPNU129ZTC5H3EH892G1" localSheetId="9" hidden="1">#REF!</definedName>
    <definedName name="BEx59P7MAPNU129ZTC5H3EH892G1" localSheetId="11" hidden="1">#REF!</definedName>
    <definedName name="BEx59P7MAPNU129ZTC5H3EH892G1" localSheetId="12" hidden="1">#REF!</definedName>
    <definedName name="BEx59P7MAPNU129ZTC5H3EH892G1" localSheetId="13" hidden="1">#REF!</definedName>
    <definedName name="BEx59P7MAPNU129ZTC5H3EH892G1" localSheetId="14" hidden="1">#REF!</definedName>
    <definedName name="BEx59P7MAPNU129ZTC5H3EH892G1" localSheetId="22" hidden="1">#REF!</definedName>
    <definedName name="BEx59P7MAPNU129ZTC5H3EH892G1" localSheetId="19" hidden="1">#REF!</definedName>
    <definedName name="BEx59P7MAPNU129ZTC5H3EH892G1" localSheetId="21" hidden="1">#REF!</definedName>
    <definedName name="BEx59P7MAPNU129ZTC5H3EH892G1" hidden="1">#REF!</definedName>
    <definedName name="BEx5A11WZRQSIE089QE119AOX9ZG" localSheetId="23" hidden="1">#REF!</definedName>
    <definedName name="BEx5A11WZRQSIE089QE119AOX9ZG" localSheetId="27" hidden="1">#REF!</definedName>
    <definedName name="BEx5A11WZRQSIE089QE119AOX9ZG" localSheetId="16" hidden="1">#REF!</definedName>
    <definedName name="BEx5A11WZRQSIE089QE119AOX9ZG" localSheetId="0" hidden="1">#REF!</definedName>
    <definedName name="BEx5A11WZRQSIE089QE119AOX9ZG" localSheetId="2" hidden="1">#REF!</definedName>
    <definedName name="BEx5A11WZRQSIE089QE119AOX9ZG" localSheetId="4" hidden="1">#REF!</definedName>
    <definedName name="BEx5A11WZRQSIE089QE119AOX9ZG" localSheetId="5" hidden="1">#REF!</definedName>
    <definedName name="BEx5A11WZRQSIE089QE119AOX9ZG" localSheetId="17" hidden="1">#REF!</definedName>
    <definedName name="BEx5A11WZRQSIE089QE119AOX9ZG" localSheetId="7" hidden="1">#REF!</definedName>
    <definedName name="BEx5A11WZRQSIE089QE119AOX9ZG" localSheetId="8" hidden="1">#REF!</definedName>
    <definedName name="BEx5A11WZRQSIE089QE119AOX9ZG" localSheetId="9" hidden="1">#REF!</definedName>
    <definedName name="BEx5A11WZRQSIE089QE119AOX9ZG" localSheetId="11" hidden="1">#REF!</definedName>
    <definedName name="BEx5A11WZRQSIE089QE119AOX9ZG" localSheetId="12" hidden="1">#REF!</definedName>
    <definedName name="BEx5A11WZRQSIE089QE119AOX9ZG" localSheetId="13" hidden="1">#REF!</definedName>
    <definedName name="BEx5A11WZRQSIE089QE119AOX9ZG" localSheetId="14" hidden="1">#REF!</definedName>
    <definedName name="BEx5A11WZRQSIE089QE119AOX9ZG" localSheetId="22" hidden="1">#REF!</definedName>
    <definedName name="BEx5A11WZRQSIE089QE119AOX9ZG" localSheetId="19" hidden="1">#REF!</definedName>
    <definedName name="BEx5A11WZRQSIE089QE119AOX9ZG" localSheetId="21" hidden="1">#REF!</definedName>
    <definedName name="BEx5A11WZRQSIE089QE119AOX9ZG" hidden="1">#REF!</definedName>
    <definedName name="BEx5A7CIGCOTHJKHGUBDZG91JGPZ" localSheetId="23" hidden="1">#REF!</definedName>
    <definedName name="BEx5A7CIGCOTHJKHGUBDZG91JGPZ" localSheetId="27" hidden="1">#REF!</definedName>
    <definedName name="BEx5A7CIGCOTHJKHGUBDZG91JGPZ" localSheetId="16" hidden="1">#REF!</definedName>
    <definedName name="BEx5A7CIGCOTHJKHGUBDZG91JGPZ" localSheetId="0" hidden="1">#REF!</definedName>
    <definedName name="BEx5A7CIGCOTHJKHGUBDZG91JGPZ" localSheetId="2" hidden="1">#REF!</definedName>
    <definedName name="BEx5A7CIGCOTHJKHGUBDZG91JGPZ" localSheetId="4" hidden="1">#REF!</definedName>
    <definedName name="BEx5A7CIGCOTHJKHGUBDZG91JGPZ" localSheetId="5" hidden="1">#REF!</definedName>
    <definedName name="BEx5A7CIGCOTHJKHGUBDZG91JGPZ" localSheetId="17" hidden="1">#REF!</definedName>
    <definedName name="BEx5A7CIGCOTHJKHGUBDZG91JGPZ" localSheetId="7" hidden="1">#REF!</definedName>
    <definedName name="BEx5A7CIGCOTHJKHGUBDZG91JGPZ" localSheetId="8" hidden="1">#REF!</definedName>
    <definedName name="BEx5A7CIGCOTHJKHGUBDZG91JGPZ" localSheetId="9" hidden="1">#REF!</definedName>
    <definedName name="BEx5A7CIGCOTHJKHGUBDZG91JGPZ" localSheetId="11" hidden="1">#REF!</definedName>
    <definedName name="BEx5A7CIGCOTHJKHGUBDZG91JGPZ" localSheetId="12" hidden="1">#REF!</definedName>
    <definedName name="BEx5A7CIGCOTHJKHGUBDZG91JGPZ" localSheetId="13" hidden="1">#REF!</definedName>
    <definedName name="BEx5A7CIGCOTHJKHGUBDZG91JGPZ" localSheetId="14" hidden="1">#REF!</definedName>
    <definedName name="BEx5A7CIGCOTHJKHGUBDZG91JGPZ" localSheetId="22" hidden="1">#REF!</definedName>
    <definedName name="BEx5A7CIGCOTHJKHGUBDZG91JGPZ" localSheetId="19" hidden="1">#REF!</definedName>
    <definedName name="BEx5A7CIGCOTHJKHGUBDZG91JGPZ" localSheetId="21" hidden="1">#REF!</definedName>
    <definedName name="BEx5A7CIGCOTHJKHGUBDZG91JGPZ" hidden="1">#REF!</definedName>
    <definedName name="BEx5A8UFLT2SWVSG5COFA9B8P376" localSheetId="23" hidden="1">#REF!</definedName>
    <definedName name="BEx5A8UFLT2SWVSG5COFA9B8P376" localSheetId="27" hidden="1">#REF!</definedName>
    <definedName name="BEx5A8UFLT2SWVSG5COFA9B8P376" localSheetId="16" hidden="1">#REF!</definedName>
    <definedName name="BEx5A8UFLT2SWVSG5COFA9B8P376" localSheetId="0" hidden="1">#REF!</definedName>
    <definedName name="BEx5A8UFLT2SWVSG5COFA9B8P376" localSheetId="2" hidden="1">#REF!</definedName>
    <definedName name="BEx5A8UFLT2SWVSG5COFA9B8P376" localSheetId="4" hidden="1">#REF!</definedName>
    <definedName name="BEx5A8UFLT2SWVSG5COFA9B8P376" localSheetId="5" hidden="1">#REF!</definedName>
    <definedName name="BEx5A8UFLT2SWVSG5COFA9B8P376" localSheetId="17" hidden="1">#REF!</definedName>
    <definedName name="BEx5A8UFLT2SWVSG5COFA9B8P376" localSheetId="7" hidden="1">#REF!</definedName>
    <definedName name="BEx5A8UFLT2SWVSG5COFA9B8P376" localSheetId="8" hidden="1">#REF!</definedName>
    <definedName name="BEx5A8UFLT2SWVSG5COFA9B8P376" localSheetId="9" hidden="1">#REF!</definedName>
    <definedName name="BEx5A8UFLT2SWVSG5COFA9B8P376" localSheetId="11" hidden="1">#REF!</definedName>
    <definedName name="BEx5A8UFLT2SWVSG5COFA9B8P376" localSheetId="12" hidden="1">#REF!</definedName>
    <definedName name="BEx5A8UFLT2SWVSG5COFA9B8P376" localSheetId="13" hidden="1">#REF!</definedName>
    <definedName name="BEx5A8UFLT2SWVSG5COFA9B8P376" localSheetId="14" hidden="1">#REF!</definedName>
    <definedName name="BEx5A8UFLT2SWVSG5COFA9B8P376" localSheetId="22" hidden="1">#REF!</definedName>
    <definedName name="BEx5A8UFLT2SWVSG5COFA9B8P376" localSheetId="19" hidden="1">#REF!</definedName>
    <definedName name="BEx5A8UFLT2SWVSG5COFA9B8P376" localSheetId="21" hidden="1">#REF!</definedName>
    <definedName name="BEx5A8UFLT2SWVSG5COFA9B8P376" hidden="1">#REF!</definedName>
    <definedName name="BEx5ABUBK8WJV1WILGYU9A7CO0KI" localSheetId="23" hidden="1">#REF!</definedName>
    <definedName name="BEx5ABUBK8WJV1WILGYU9A7CO0KI" localSheetId="27" hidden="1">#REF!</definedName>
    <definedName name="BEx5ABUBK8WJV1WILGYU9A7CO0KI" localSheetId="16" hidden="1">#REF!</definedName>
    <definedName name="BEx5ABUBK8WJV1WILGYU9A7CO0KI" localSheetId="0" hidden="1">#REF!</definedName>
    <definedName name="BEx5ABUBK8WJV1WILGYU9A7CO0KI" localSheetId="2" hidden="1">#REF!</definedName>
    <definedName name="BEx5ABUBK8WJV1WILGYU9A7CO0KI" localSheetId="4" hidden="1">#REF!</definedName>
    <definedName name="BEx5ABUBK8WJV1WILGYU9A7CO0KI" localSheetId="5" hidden="1">#REF!</definedName>
    <definedName name="BEx5ABUBK8WJV1WILGYU9A7CO0KI" localSheetId="17" hidden="1">#REF!</definedName>
    <definedName name="BEx5ABUBK8WJV1WILGYU9A7CO0KI" localSheetId="7" hidden="1">#REF!</definedName>
    <definedName name="BEx5ABUBK8WJV1WILGYU9A7CO0KI" localSheetId="8" hidden="1">#REF!</definedName>
    <definedName name="BEx5ABUBK8WJV1WILGYU9A7CO0KI" localSheetId="9" hidden="1">#REF!</definedName>
    <definedName name="BEx5ABUBK8WJV1WILGYU9A7CO0KI" localSheetId="11" hidden="1">#REF!</definedName>
    <definedName name="BEx5ABUBK8WJV1WILGYU9A7CO0KI" localSheetId="12" hidden="1">#REF!</definedName>
    <definedName name="BEx5ABUBK8WJV1WILGYU9A7CO0KI" localSheetId="13" hidden="1">#REF!</definedName>
    <definedName name="BEx5ABUBK8WJV1WILGYU9A7CO0KI" localSheetId="14" hidden="1">#REF!</definedName>
    <definedName name="BEx5ABUBK8WJV1WILGYU9A7CO0KI" localSheetId="22" hidden="1">#REF!</definedName>
    <definedName name="BEx5ABUBK8WJV1WILGYU9A7CO0KI" localSheetId="19" hidden="1">#REF!</definedName>
    <definedName name="BEx5ABUBK8WJV1WILGYU9A7CO0KI" localSheetId="21" hidden="1">#REF!</definedName>
    <definedName name="BEx5ABUBK8WJV1WILGYU9A7CO0KI" hidden="1">#REF!</definedName>
    <definedName name="BEx5AFFTN3IXIBHDKM0FYC4OFL1S" localSheetId="23" hidden="1">#REF!</definedName>
    <definedName name="BEx5AFFTN3IXIBHDKM0FYC4OFL1S" localSheetId="27" hidden="1">#REF!</definedName>
    <definedName name="BEx5AFFTN3IXIBHDKM0FYC4OFL1S" localSheetId="16" hidden="1">#REF!</definedName>
    <definedName name="BEx5AFFTN3IXIBHDKM0FYC4OFL1S" localSheetId="0" hidden="1">#REF!</definedName>
    <definedName name="BEx5AFFTN3IXIBHDKM0FYC4OFL1S" localSheetId="2" hidden="1">#REF!</definedName>
    <definedName name="BEx5AFFTN3IXIBHDKM0FYC4OFL1S" localSheetId="4" hidden="1">#REF!</definedName>
    <definedName name="BEx5AFFTN3IXIBHDKM0FYC4OFL1S" localSheetId="5" hidden="1">#REF!</definedName>
    <definedName name="BEx5AFFTN3IXIBHDKM0FYC4OFL1S" localSheetId="17" hidden="1">#REF!</definedName>
    <definedName name="BEx5AFFTN3IXIBHDKM0FYC4OFL1S" localSheetId="7" hidden="1">#REF!</definedName>
    <definedName name="BEx5AFFTN3IXIBHDKM0FYC4OFL1S" localSheetId="8" hidden="1">#REF!</definedName>
    <definedName name="BEx5AFFTN3IXIBHDKM0FYC4OFL1S" localSheetId="9" hidden="1">#REF!</definedName>
    <definedName name="BEx5AFFTN3IXIBHDKM0FYC4OFL1S" localSheetId="11" hidden="1">#REF!</definedName>
    <definedName name="BEx5AFFTN3IXIBHDKM0FYC4OFL1S" localSheetId="12" hidden="1">#REF!</definedName>
    <definedName name="BEx5AFFTN3IXIBHDKM0FYC4OFL1S" localSheetId="13" hidden="1">#REF!</definedName>
    <definedName name="BEx5AFFTN3IXIBHDKM0FYC4OFL1S" localSheetId="14" hidden="1">#REF!</definedName>
    <definedName name="BEx5AFFTN3IXIBHDKM0FYC4OFL1S" localSheetId="22" hidden="1">#REF!</definedName>
    <definedName name="BEx5AFFTN3IXIBHDKM0FYC4OFL1S" localSheetId="19" hidden="1">#REF!</definedName>
    <definedName name="BEx5AFFTN3IXIBHDKM0FYC4OFL1S" localSheetId="21" hidden="1">#REF!</definedName>
    <definedName name="BEx5AFFTN3IXIBHDKM0FYC4OFL1S" hidden="1">#REF!</definedName>
    <definedName name="BEx5AOFIO8KVRHIZ1RII337AA8ML" localSheetId="23" hidden="1">#REF!</definedName>
    <definedName name="BEx5AOFIO8KVRHIZ1RII337AA8ML" localSheetId="27" hidden="1">#REF!</definedName>
    <definedName name="BEx5AOFIO8KVRHIZ1RII337AA8ML" localSheetId="16" hidden="1">#REF!</definedName>
    <definedName name="BEx5AOFIO8KVRHIZ1RII337AA8ML" localSheetId="0" hidden="1">#REF!</definedName>
    <definedName name="BEx5AOFIO8KVRHIZ1RII337AA8ML" localSheetId="2" hidden="1">#REF!</definedName>
    <definedName name="BEx5AOFIO8KVRHIZ1RII337AA8ML" localSheetId="4" hidden="1">#REF!</definedName>
    <definedName name="BEx5AOFIO8KVRHIZ1RII337AA8ML" localSheetId="5" hidden="1">#REF!</definedName>
    <definedName name="BEx5AOFIO8KVRHIZ1RII337AA8ML" localSheetId="17" hidden="1">#REF!</definedName>
    <definedName name="BEx5AOFIO8KVRHIZ1RII337AA8ML" localSheetId="7" hidden="1">#REF!</definedName>
    <definedName name="BEx5AOFIO8KVRHIZ1RII337AA8ML" localSheetId="8" hidden="1">#REF!</definedName>
    <definedName name="BEx5AOFIO8KVRHIZ1RII337AA8ML" localSheetId="9" hidden="1">#REF!</definedName>
    <definedName name="BEx5AOFIO8KVRHIZ1RII337AA8ML" localSheetId="11" hidden="1">#REF!</definedName>
    <definedName name="BEx5AOFIO8KVRHIZ1RII337AA8ML" localSheetId="12" hidden="1">#REF!</definedName>
    <definedName name="BEx5AOFIO8KVRHIZ1RII337AA8ML" localSheetId="13" hidden="1">#REF!</definedName>
    <definedName name="BEx5AOFIO8KVRHIZ1RII337AA8ML" localSheetId="14" hidden="1">#REF!</definedName>
    <definedName name="BEx5AOFIO8KVRHIZ1RII337AA8ML" localSheetId="22" hidden="1">#REF!</definedName>
    <definedName name="BEx5AOFIO8KVRHIZ1RII337AA8ML" localSheetId="19" hidden="1">#REF!</definedName>
    <definedName name="BEx5AOFIO8KVRHIZ1RII337AA8ML" localSheetId="21" hidden="1">#REF!</definedName>
    <definedName name="BEx5AOFIO8KVRHIZ1RII337AA8ML" hidden="1">#REF!</definedName>
    <definedName name="BEx5APRZ66L5BWHFE8E4YYNEDTI4" localSheetId="23" hidden="1">#REF!</definedName>
    <definedName name="BEx5APRZ66L5BWHFE8E4YYNEDTI4" localSheetId="27" hidden="1">#REF!</definedName>
    <definedName name="BEx5APRZ66L5BWHFE8E4YYNEDTI4" localSheetId="16" hidden="1">#REF!</definedName>
    <definedName name="BEx5APRZ66L5BWHFE8E4YYNEDTI4" localSheetId="0" hidden="1">#REF!</definedName>
    <definedName name="BEx5APRZ66L5BWHFE8E4YYNEDTI4" localSheetId="2" hidden="1">#REF!</definedName>
    <definedName name="BEx5APRZ66L5BWHFE8E4YYNEDTI4" localSheetId="4" hidden="1">#REF!</definedName>
    <definedName name="BEx5APRZ66L5BWHFE8E4YYNEDTI4" localSheetId="5" hidden="1">#REF!</definedName>
    <definedName name="BEx5APRZ66L5BWHFE8E4YYNEDTI4" localSheetId="17" hidden="1">#REF!</definedName>
    <definedName name="BEx5APRZ66L5BWHFE8E4YYNEDTI4" localSheetId="7" hidden="1">#REF!</definedName>
    <definedName name="BEx5APRZ66L5BWHFE8E4YYNEDTI4" localSheetId="8" hidden="1">#REF!</definedName>
    <definedName name="BEx5APRZ66L5BWHFE8E4YYNEDTI4" localSheetId="9" hidden="1">#REF!</definedName>
    <definedName name="BEx5APRZ66L5BWHFE8E4YYNEDTI4" localSheetId="11" hidden="1">#REF!</definedName>
    <definedName name="BEx5APRZ66L5BWHFE8E4YYNEDTI4" localSheetId="12" hidden="1">#REF!</definedName>
    <definedName name="BEx5APRZ66L5BWHFE8E4YYNEDTI4" localSheetId="13" hidden="1">#REF!</definedName>
    <definedName name="BEx5APRZ66L5BWHFE8E4YYNEDTI4" localSheetId="14" hidden="1">#REF!</definedName>
    <definedName name="BEx5APRZ66L5BWHFE8E4YYNEDTI4" localSheetId="22" hidden="1">#REF!</definedName>
    <definedName name="BEx5APRZ66L5BWHFE8E4YYNEDTI4" localSheetId="19" hidden="1">#REF!</definedName>
    <definedName name="BEx5APRZ66L5BWHFE8E4YYNEDTI4" localSheetId="21" hidden="1">#REF!</definedName>
    <definedName name="BEx5APRZ66L5BWHFE8E4YYNEDTI4" hidden="1">#REF!</definedName>
    <definedName name="BEx5AQJ1Z64KY10P8ZF1JKJUFEGN" localSheetId="23" hidden="1">#REF!</definedName>
    <definedName name="BEx5AQJ1Z64KY10P8ZF1JKJUFEGN" localSheetId="27" hidden="1">#REF!</definedName>
    <definedName name="BEx5AQJ1Z64KY10P8ZF1JKJUFEGN" localSheetId="16" hidden="1">#REF!</definedName>
    <definedName name="BEx5AQJ1Z64KY10P8ZF1JKJUFEGN" localSheetId="0" hidden="1">#REF!</definedName>
    <definedName name="BEx5AQJ1Z64KY10P8ZF1JKJUFEGN" localSheetId="2" hidden="1">#REF!</definedName>
    <definedName name="BEx5AQJ1Z64KY10P8ZF1JKJUFEGN" localSheetId="4" hidden="1">#REF!</definedName>
    <definedName name="BEx5AQJ1Z64KY10P8ZF1JKJUFEGN" localSheetId="5" hidden="1">#REF!</definedName>
    <definedName name="BEx5AQJ1Z64KY10P8ZF1JKJUFEGN" localSheetId="17" hidden="1">#REF!</definedName>
    <definedName name="BEx5AQJ1Z64KY10P8ZF1JKJUFEGN" localSheetId="7" hidden="1">#REF!</definedName>
    <definedName name="BEx5AQJ1Z64KY10P8ZF1JKJUFEGN" localSheetId="8" hidden="1">#REF!</definedName>
    <definedName name="BEx5AQJ1Z64KY10P8ZF1JKJUFEGN" localSheetId="9" hidden="1">#REF!</definedName>
    <definedName name="BEx5AQJ1Z64KY10P8ZF1JKJUFEGN" localSheetId="11" hidden="1">#REF!</definedName>
    <definedName name="BEx5AQJ1Z64KY10P8ZF1JKJUFEGN" localSheetId="12" hidden="1">#REF!</definedName>
    <definedName name="BEx5AQJ1Z64KY10P8ZF1JKJUFEGN" localSheetId="13" hidden="1">#REF!</definedName>
    <definedName name="BEx5AQJ1Z64KY10P8ZF1JKJUFEGN" localSheetId="14" hidden="1">#REF!</definedName>
    <definedName name="BEx5AQJ1Z64KY10P8ZF1JKJUFEGN" localSheetId="22" hidden="1">#REF!</definedName>
    <definedName name="BEx5AQJ1Z64KY10P8ZF1JKJUFEGN" localSheetId="19" hidden="1">#REF!</definedName>
    <definedName name="BEx5AQJ1Z64KY10P8ZF1JKJUFEGN" localSheetId="21" hidden="1">#REF!</definedName>
    <definedName name="BEx5AQJ1Z64KY10P8ZF1JKJUFEGN" hidden="1">#REF!</definedName>
    <definedName name="BEx5AY62R0TL82VHXE37SCZCINQC" localSheetId="23" hidden="1">#REF!</definedName>
    <definedName name="BEx5AY62R0TL82VHXE37SCZCINQC" localSheetId="27" hidden="1">#REF!</definedName>
    <definedName name="BEx5AY62R0TL82VHXE37SCZCINQC" localSheetId="16" hidden="1">#REF!</definedName>
    <definedName name="BEx5AY62R0TL82VHXE37SCZCINQC" localSheetId="0" hidden="1">#REF!</definedName>
    <definedName name="BEx5AY62R0TL82VHXE37SCZCINQC" localSheetId="2" hidden="1">#REF!</definedName>
    <definedName name="BEx5AY62R0TL82VHXE37SCZCINQC" localSheetId="4" hidden="1">#REF!</definedName>
    <definedName name="BEx5AY62R0TL82VHXE37SCZCINQC" localSheetId="5" hidden="1">#REF!</definedName>
    <definedName name="BEx5AY62R0TL82VHXE37SCZCINQC" localSheetId="17" hidden="1">#REF!</definedName>
    <definedName name="BEx5AY62R0TL82VHXE37SCZCINQC" localSheetId="7" hidden="1">#REF!</definedName>
    <definedName name="BEx5AY62R0TL82VHXE37SCZCINQC" localSheetId="8" hidden="1">#REF!</definedName>
    <definedName name="BEx5AY62R0TL82VHXE37SCZCINQC" localSheetId="9" hidden="1">#REF!</definedName>
    <definedName name="BEx5AY62R0TL82VHXE37SCZCINQC" localSheetId="11" hidden="1">#REF!</definedName>
    <definedName name="BEx5AY62R0TL82VHXE37SCZCINQC" localSheetId="12" hidden="1">#REF!</definedName>
    <definedName name="BEx5AY62R0TL82VHXE37SCZCINQC" localSheetId="13" hidden="1">#REF!</definedName>
    <definedName name="BEx5AY62R0TL82VHXE37SCZCINQC" localSheetId="14" hidden="1">#REF!</definedName>
    <definedName name="BEx5AY62R0TL82VHXE37SCZCINQC" localSheetId="22" hidden="1">#REF!</definedName>
    <definedName name="BEx5AY62R0TL82VHXE37SCZCINQC" localSheetId="19" hidden="1">#REF!</definedName>
    <definedName name="BEx5AY62R0TL82VHXE37SCZCINQC" localSheetId="21" hidden="1">#REF!</definedName>
    <definedName name="BEx5AY62R0TL82VHXE37SCZCINQC" hidden="1">#REF!</definedName>
    <definedName name="BEx5B0PV1FCOUSHWQTY94AO0B8P0" localSheetId="23" hidden="1">#REF!</definedName>
    <definedName name="BEx5B0PV1FCOUSHWQTY94AO0B8P0" localSheetId="27" hidden="1">#REF!</definedName>
    <definedName name="BEx5B0PV1FCOUSHWQTY94AO0B8P0" localSheetId="16" hidden="1">#REF!</definedName>
    <definedName name="BEx5B0PV1FCOUSHWQTY94AO0B8P0" localSheetId="0" hidden="1">#REF!</definedName>
    <definedName name="BEx5B0PV1FCOUSHWQTY94AO0B8P0" localSheetId="2" hidden="1">#REF!</definedName>
    <definedName name="BEx5B0PV1FCOUSHWQTY94AO0B8P0" localSheetId="4" hidden="1">#REF!</definedName>
    <definedName name="BEx5B0PV1FCOUSHWQTY94AO0B8P0" localSheetId="5" hidden="1">#REF!</definedName>
    <definedName name="BEx5B0PV1FCOUSHWQTY94AO0B8P0" localSheetId="17" hidden="1">#REF!</definedName>
    <definedName name="BEx5B0PV1FCOUSHWQTY94AO0B8P0" localSheetId="7" hidden="1">#REF!</definedName>
    <definedName name="BEx5B0PV1FCOUSHWQTY94AO0B8P0" localSheetId="8" hidden="1">#REF!</definedName>
    <definedName name="BEx5B0PV1FCOUSHWQTY94AO0B8P0" localSheetId="9" hidden="1">#REF!</definedName>
    <definedName name="BEx5B0PV1FCOUSHWQTY94AO0B8P0" localSheetId="11" hidden="1">#REF!</definedName>
    <definedName name="BEx5B0PV1FCOUSHWQTY94AO0B8P0" localSheetId="12" hidden="1">#REF!</definedName>
    <definedName name="BEx5B0PV1FCOUSHWQTY94AO0B8P0" localSheetId="13" hidden="1">#REF!</definedName>
    <definedName name="BEx5B0PV1FCOUSHWQTY94AO0B8P0" localSheetId="14" hidden="1">#REF!</definedName>
    <definedName name="BEx5B0PV1FCOUSHWQTY94AO0B8P0" localSheetId="22" hidden="1">#REF!</definedName>
    <definedName name="BEx5B0PV1FCOUSHWQTY94AO0B8P0" localSheetId="19" hidden="1">#REF!</definedName>
    <definedName name="BEx5B0PV1FCOUSHWQTY94AO0B8P0" localSheetId="21" hidden="1">#REF!</definedName>
    <definedName name="BEx5B0PV1FCOUSHWQTY94AO0B8P0" hidden="1">#REF!</definedName>
    <definedName name="BEx5B4RHHX0J1BF2FZKEA0SPP29O" localSheetId="23" hidden="1">#REF!</definedName>
    <definedName name="BEx5B4RHHX0J1BF2FZKEA0SPP29O" localSheetId="27" hidden="1">#REF!</definedName>
    <definedName name="BEx5B4RHHX0J1BF2FZKEA0SPP29O" localSheetId="16" hidden="1">#REF!</definedName>
    <definedName name="BEx5B4RHHX0J1BF2FZKEA0SPP29O" localSheetId="0" hidden="1">#REF!</definedName>
    <definedName name="BEx5B4RHHX0J1BF2FZKEA0SPP29O" localSheetId="2" hidden="1">#REF!</definedName>
    <definedName name="BEx5B4RHHX0J1BF2FZKEA0SPP29O" localSheetId="4" hidden="1">#REF!</definedName>
    <definedName name="BEx5B4RHHX0J1BF2FZKEA0SPP29O" localSheetId="5" hidden="1">#REF!</definedName>
    <definedName name="BEx5B4RHHX0J1BF2FZKEA0SPP29O" localSheetId="17" hidden="1">#REF!</definedName>
    <definedName name="BEx5B4RHHX0J1BF2FZKEA0SPP29O" localSheetId="7" hidden="1">#REF!</definedName>
    <definedName name="BEx5B4RHHX0J1BF2FZKEA0SPP29O" localSheetId="8" hidden="1">#REF!</definedName>
    <definedName name="BEx5B4RHHX0J1BF2FZKEA0SPP29O" localSheetId="9" hidden="1">#REF!</definedName>
    <definedName name="BEx5B4RHHX0J1BF2FZKEA0SPP29O" localSheetId="11" hidden="1">#REF!</definedName>
    <definedName name="BEx5B4RHHX0J1BF2FZKEA0SPP29O" localSheetId="12" hidden="1">#REF!</definedName>
    <definedName name="BEx5B4RHHX0J1BF2FZKEA0SPP29O" localSheetId="13" hidden="1">#REF!</definedName>
    <definedName name="BEx5B4RHHX0J1BF2FZKEA0SPP29O" localSheetId="14" hidden="1">#REF!</definedName>
    <definedName name="BEx5B4RHHX0J1BF2FZKEA0SPP29O" localSheetId="22" hidden="1">#REF!</definedName>
    <definedName name="BEx5B4RHHX0J1BF2FZKEA0SPP29O" localSheetId="19" hidden="1">#REF!</definedName>
    <definedName name="BEx5B4RHHX0J1BF2FZKEA0SPP29O" localSheetId="21" hidden="1">#REF!</definedName>
    <definedName name="BEx5B4RHHX0J1BF2FZKEA0SPP29O" hidden="1">#REF!</definedName>
    <definedName name="BEx5B5YMSWP0OVI5CIQRP5V18D0C" localSheetId="23" hidden="1">#REF!</definedName>
    <definedName name="BEx5B5YMSWP0OVI5CIQRP5V18D0C" localSheetId="27" hidden="1">#REF!</definedName>
    <definedName name="BEx5B5YMSWP0OVI5CIQRP5V18D0C" localSheetId="16" hidden="1">#REF!</definedName>
    <definedName name="BEx5B5YMSWP0OVI5CIQRP5V18D0C" localSheetId="0" hidden="1">#REF!</definedName>
    <definedName name="BEx5B5YMSWP0OVI5CIQRP5V18D0C" localSheetId="2" hidden="1">#REF!</definedName>
    <definedName name="BEx5B5YMSWP0OVI5CIQRP5V18D0C" localSheetId="4" hidden="1">#REF!</definedName>
    <definedName name="BEx5B5YMSWP0OVI5CIQRP5V18D0C" localSheetId="5" hidden="1">#REF!</definedName>
    <definedName name="BEx5B5YMSWP0OVI5CIQRP5V18D0C" localSheetId="17" hidden="1">#REF!</definedName>
    <definedName name="BEx5B5YMSWP0OVI5CIQRP5V18D0C" localSheetId="7" hidden="1">#REF!</definedName>
    <definedName name="BEx5B5YMSWP0OVI5CIQRP5V18D0C" localSheetId="8" hidden="1">#REF!</definedName>
    <definedName name="BEx5B5YMSWP0OVI5CIQRP5V18D0C" localSheetId="9" hidden="1">#REF!</definedName>
    <definedName name="BEx5B5YMSWP0OVI5CIQRP5V18D0C" localSheetId="11" hidden="1">#REF!</definedName>
    <definedName name="BEx5B5YMSWP0OVI5CIQRP5V18D0C" localSheetId="12" hidden="1">#REF!</definedName>
    <definedName name="BEx5B5YMSWP0OVI5CIQRP5V18D0C" localSheetId="13" hidden="1">#REF!</definedName>
    <definedName name="BEx5B5YMSWP0OVI5CIQRP5V18D0C" localSheetId="14" hidden="1">#REF!</definedName>
    <definedName name="BEx5B5YMSWP0OVI5CIQRP5V18D0C" localSheetId="22" hidden="1">#REF!</definedName>
    <definedName name="BEx5B5YMSWP0OVI5CIQRP5V18D0C" localSheetId="19" hidden="1">#REF!</definedName>
    <definedName name="BEx5B5YMSWP0OVI5CIQRP5V18D0C" localSheetId="21" hidden="1">#REF!</definedName>
    <definedName name="BEx5B5YMSWP0OVI5CIQRP5V18D0C" hidden="1">#REF!</definedName>
    <definedName name="BEx5B825RW35M5H0UB2IZGGRS4ER" localSheetId="23" hidden="1">#REF!</definedName>
    <definedName name="BEx5B825RW35M5H0UB2IZGGRS4ER" localSheetId="27" hidden="1">#REF!</definedName>
    <definedName name="BEx5B825RW35M5H0UB2IZGGRS4ER" localSheetId="16" hidden="1">#REF!</definedName>
    <definedName name="BEx5B825RW35M5H0UB2IZGGRS4ER" localSheetId="0" hidden="1">#REF!</definedName>
    <definedName name="BEx5B825RW35M5H0UB2IZGGRS4ER" localSheetId="2" hidden="1">#REF!</definedName>
    <definedName name="BEx5B825RW35M5H0UB2IZGGRS4ER" localSheetId="4" hidden="1">#REF!</definedName>
    <definedName name="BEx5B825RW35M5H0UB2IZGGRS4ER" localSheetId="5" hidden="1">#REF!</definedName>
    <definedName name="BEx5B825RW35M5H0UB2IZGGRS4ER" localSheetId="17" hidden="1">#REF!</definedName>
    <definedName name="BEx5B825RW35M5H0UB2IZGGRS4ER" localSheetId="7" hidden="1">#REF!</definedName>
    <definedName name="BEx5B825RW35M5H0UB2IZGGRS4ER" localSheetId="8" hidden="1">#REF!</definedName>
    <definedName name="BEx5B825RW35M5H0UB2IZGGRS4ER" localSheetId="9" hidden="1">#REF!</definedName>
    <definedName name="BEx5B825RW35M5H0UB2IZGGRS4ER" localSheetId="11" hidden="1">#REF!</definedName>
    <definedName name="BEx5B825RW35M5H0UB2IZGGRS4ER" localSheetId="12" hidden="1">#REF!</definedName>
    <definedName name="BEx5B825RW35M5H0UB2IZGGRS4ER" localSheetId="13" hidden="1">#REF!</definedName>
    <definedName name="BEx5B825RW35M5H0UB2IZGGRS4ER" localSheetId="14" hidden="1">#REF!</definedName>
    <definedName name="BEx5B825RW35M5H0UB2IZGGRS4ER" localSheetId="22" hidden="1">#REF!</definedName>
    <definedName name="BEx5B825RW35M5H0UB2IZGGRS4ER" localSheetId="19" hidden="1">#REF!</definedName>
    <definedName name="BEx5B825RW35M5H0UB2IZGGRS4ER" localSheetId="21" hidden="1">#REF!</definedName>
    <definedName name="BEx5B825RW35M5H0UB2IZGGRS4ER" hidden="1">#REF!</definedName>
    <definedName name="BEx5BAWPMY0TL684WDXX6KKJLRCN" localSheetId="23" hidden="1">#REF!</definedName>
    <definedName name="BEx5BAWPMY0TL684WDXX6KKJLRCN" localSheetId="27" hidden="1">#REF!</definedName>
    <definedName name="BEx5BAWPMY0TL684WDXX6KKJLRCN" localSheetId="16" hidden="1">#REF!</definedName>
    <definedName name="BEx5BAWPMY0TL684WDXX6KKJLRCN" localSheetId="0" hidden="1">#REF!</definedName>
    <definedName name="BEx5BAWPMY0TL684WDXX6KKJLRCN" localSheetId="2" hidden="1">#REF!</definedName>
    <definedName name="BEx5BAWPMY0TL684WDXX6KKJLRCN" localSheetId="4" hidden="1">#REF!</definedName>
    <definedName name="BEx5BAWPMY0TL684WDXX6KKJLRCN" localSheetId="5" hidden="1">#REF!</definedName>
    <definedName name="BEx5BAWPMY0TL684WDXX6KKJLRCN" localSheetId="17" hidden="1">#REF!</definedName>
    <definedName name="BEx5BAWPMY0TL684WDXX6KKJLRCN" localSheetId="7" hidden="1">#REF!</definedName>
    <definedName name="BEx5BAWPMY0TL684WDXX6KKJLRCN" localSheetId="8" hidden="1">#REF!</definedName>
    <definedName name="BEx5BAWPMY0TL684WDXX6KKJLRCN" localSheetId="9" hidden="1">#REF!</definedName>
    <definedName name="BEx5BAWPMY0TL684WDXX6KKJLRCN" localSheetId="11" hidden="1">#REF!</definedName>
    <definedName name="BEx5BAWPMY0TL684WDXX6KKJLRCN" localSheetId="12" hidden="1">#REF!</definedName>
    <definedName name="BEx5BAWPMY0TL684WDXX6KKJLRCN" localSheetId="13" hidden="1">#REF!</definedName>
    <definedName name="BEx5BAWPMY0TL684WDXX6KKJLRCN" localSheetId="14" hidden="1">#REF!</definedName>
    <definedName name="BEx5BAWPMY0TL684WDXX6KKJLRCN" localSheetId="22" hidden="1">#REF!</definedName>
    <definedName name="BEx5BAWPMY0TL684WDXX6KKJLRCN" localSheetId="19" hidden="1">#REF!</definedName>
    <definedName name="BEx5BAWPMY0TL684WDXX6KKJLRCN" localSheetId="21" hidden="1">#REF!</definedName>
    <definedName name="BEx5BAWPMY0TL684WDXX6KKJLRCN" hidden="1">#REF!</definedName>
    <definedName name="BEx5BBCUOWR6J9MZS2ML5XB0X7MW" localSheetId="23" hidden="1">#REF!</definedName>
    <definedName name="BEx5BBCUOWR6J9MZS2ML5XB0X7MW" localSheetId="27" hidden="1">#REF!</definedName>
    <definedName name="BEx5BBCUOWR6J9MZS2ML5XB0X7MW" localSheetId="16" hidden="1">#REF!</definedName>
    <definedName name="BEx5BBCUOWR6J9MZS2ML5XB0X7MW" localSheetId="0" hidden="1">#REF!</definedName>
    <definedName name="BEx5BBCUOWR6J9MZS2ML5XB0X7MW" localSheetId="2" hidden="1">#REF!</definedName>
    <definedName name="BEx5BBCUOWR6J9MZS2ML5XB0X7MW" localSheetId="4" hidden="1">#REF!</definedName>
    <definedName name="BEx5BBCUOWR6J9MZS2ML5XB0X7MW" localSheetId="5" hidden="1">#REF!</definedName>
    <definedName name="BEx5BBCUOWR6J9MZS2ML5XB0X7MW" localSheetId="17" hidden="1">#REF!</definedName>
    <definedName name="BEx5BBCUOWR6J9MZS2ML5XB0X7MW" localSheetId="7" hidden="1">#REF!</definedName>
    <definedName name="BEx5BBCUOWR6J9MZS2ML5XB0X7MW" localSheetId="8" hidden="1">#REF!</definedName>
    <definedName name="BEx5BBCUOWR6J9MZS2ML5XB0X7MW" localSheetId="9" hidden="1">#REF!</definedName>
    <definedName name="BEx5BBCUOWR6J9MZS2ML5XB0X7MW" localSheetId="11" hidden="1">#REF!</definedName>
    <definedName name="BEx5BBCUOWR6J9MZS2ML5XB0X7MW" localSheetId="12" hidden="1">#REF!</definedName>
    <definedName name="BEx5BBCUOWR6J9MZS2ML5XB0X7MW" localSheetId="13" hidden="1">#REF!</definedName>
    <definedName name="BEx5BBCUOWR6J9MZS2ML5XB0X7MW" localSheetId="14" hidden="1">#REF!</definedName>
    <definedName name="BEx5BBCUOWR6J9MZS2ML5XB0X7MW" localSheetId="22" hidden="1">#REF!</definedName>
    <definedName name="BEx5BBCUOWR6J9MZS2ML5XB0X7MW" localSheetId="19" hidden="1">#REF!</definedName>
    <definedName name="BEx5BBCUOWR6J9MZS2ML5XB0X7MW" localSheetId="21" hidden="1">#REF!</definedName>
    <definedName name="BEx5BBCUOWR6J9MZS2ML5XB0X7MW" hidden="1">#REF!</definedName>
    <definedName name="BEx5BBI61U4Y65GD0ARMTALPP7SJ" localSheetId="23" hidden="1">#REF!</definedName>
    <definedName name="BEx5BBI61U4Y65GD0ARMTALPP7SJ" localSheetId="27" hidden="1">#REF!</definedName>
    <definedName name="BEx5BBI61U4Y65GD0ARMTALPP7SJ" localSheetId="16" hidden="1">#REF!</definedName>
    <definedName name="BEx5BBI61U4Y65GD0ARMTALPP7SJ" localSheetId="0" hidden="1">#REF!</definedName>
    <definedName name="BEx5BBI61U4Y65GD0ARMTALPP7SJ" localSheetId="2" hidden="1">#REF!</definedName>
    <definedName name="BEx5BBI61U4Y65GD0ARMTALPP7SJ" localSheetId="4" hidden="1">#REF!</definedName>
    <definedName name="BEx5BBI61U4Y65GD0ARMTALPP7SJ" localSheetId="5" hidden="1">#REF!</definedName>
    <definedName name="BEx5BBI61U4Y65GD0ARMTALPP7SJ" localSheetId="17" hidden="1">#REF!</definedName>
    <definedName name="BEx5BBI61U4Y65GD0ARMTALPP7SJ" localSheetId="7" hidden="1">#REF!</definedName>
    <definedName name="BEx5BBI61U4Y65GD0ARMTALPP7SJ" localSheetId="8" hidden="1">#REF!</definedName>
    <definedName name="BEx5BBI61U4Y65GD0ARMTALPP7SJ" localSheetId="9" hidden="1">#REF!</definedName>
    <definedName name="BEx5BBI61U4Y65GD0ARMTALPP7SJ" localSheetId="11" hidden="1">#REF!</definedName>
    <definedName name="BEx5BBI61U4Y65GD0ARMTALPP7SJ" localSheetId="12" hidden="1">#REF!</definedName>
    <definedName name="BEx5BBI61U4Y65GD0ARMTALPP7SJ" localSheetId="13" hidden="1">#REF!</definedName>
    <definedName name="BEx5BBI61U4Y65GD0ARMTALPP7SJ" localSheetId="14" hidden="1">#REF!</definedName>
    <definedName name="BEx5BBI61U4Y65GD0ARMTALPP7SJ" localSheetId="22" hidden="1">#REF!</definedName>
    <definedName name="BEx5BBI61U4Y65GD0ARMTALPP7SJ" localSheetId="19" hidden="1">#REF!</definedName>
    <definedName name="BEx5BBI61U4Y65GD0ARMTALPP7SJ" localSheetId="21" hidden="1">#REF!</definedName>
    <definedName name="BEx5BBI61U4Y65GD0ARMTALPP7SJ" hidden="1">#REF!</definedName>
    <definedName name="BEx5BDR56MEV4IHY6CIH2SVNG1UB" localSheetId="23" hidden="1">#REF!</definedName>
    <definedName name="BEx5BDR56MEV4IHY6CIH2SVNG1UB" localSheetId="27" hidden="1">#REF!</definedName>
    <definedName name="BEx5BDR56MEV4IHY6CIH2SVNG1UB" localSheetId="16" hidden="1">#REF!</definedName>
    <definedName name="BEx5BDR56MEV4IHY6CIH2SVNG1UB" localSheetId="0" hidden="1">#REF!</definedName>
    <definedName name="BEx5BDR56MEV4IHY6CIH2SVNG1UB" localSheetId="2" hidden="1">#REF!</definedName>
    <definedName name="BEx5BDR56MEV4IHY6CIH2SVNG1UB" localSheetId="4" hidden="1">#REF!</definedName>
    <definedName name="BEx5BDR56MEV4IHY6CIH2SVNG1UB" localSheetId="5" hidden="1">#REF!</definedName>
    <definedName name="BEx5BDR56MEV4IHY6CIH2SVNG1UB" localSheetId="17" hidden="1">#REF!</definedName>
    <definedName name="BEx5BDR56MEV4IHY6CIH2SVNG1UB" localSheetId="7" hidden="1">#REF!</definedName>
    <definedName name="BEx5BDR56MEV4IHY6CIH2SVNG1UB" localSheetId="8" hidden="1">#REF!</definedName>
    <definedName name="BEx5BDR56MEV4IHY6CIH2SVNG1UB" localSheetId="9" hidden="1">#REF!</definedName>
    <definedName name="BEx5BDR56MEV4IHY6CIH2SVNG1UB" localSheetId="11" hidden="1">#REF!</definedName>
    <definedName name="BEx5BDR56MEV4IHY6CIH2SVNG1UB" localSheetId="12" hidden="1">#REF!</definedName>
    <definedName name="BEx5BDR56MEV4IHY6CIH2SVNG1UB" localSheetId="13" hidden="1">#REF!</definedName>
    <definedName name="BEx5BDR56MEV4IHY6CIH2SVNG1UB" localSheetId="14" hidden="1">#REF!</definedName>
    <definedName name="BEx5BDR56MEV4IHY6CIH2SVNG1UB" localSheetId="22" hidden="1">#REF!</definedName>
    <definedName name="BEx5BDR56MEV4IHY6CIH2SVNG1UB" localSheetId="19" hidden="1">#REF!</definedName>
    <definedName name="BEx5BDR56MEV4IHY6CIH2SVNG1UB" localSheetId="21" hidden="1">#REF!</definedName>
    <definedName name="BEx5BDR56MEV4IHY6CIH2SVNG1UB" hidden="1">#REF!</definedName>
    <definedName name="BEx5BESZC5H329SKHGJOHZFILYJJ" localSheetId="23" hidden="1">#REF!</definedName>
    <definedName name="BEx5BESZC5H329SKHGJOHZFILYJJ" localSheetId="27" hidden="1">#REF!</definedName>
    <definedName name="BEx5BESZC5H329SKHGJOHZFILYJJ" localSheetId="16" hidden="1">#REF!</definedName>
    <definedName name="BEx5BESZC5H329SKHGJOHZFILYJJ" localSheetId="0" hidden="1">#REF!</definedName>
    <definedName name="BEx5BESZC5H329SKHGJOHZFILYJJ" localSheetId="2" hidden="1">#REF!</definedName>
    <definedName name="BEx5BESZC5H329SKHGJOHZFILYJJ" localSheetId="4" hidden="1">#REF!</definedName>
    <definedName name="BEx5BESZC5H329SKHGJOHZFILYJJ" localSheetId="5" hidden="1">#REF!</definedName>
    <definedName name="BEx5BESZC5H329SKHGJOHZFILYJJ" localSheetId="17" hidden="1">#REF!</definedName>
    <definedName name="BEx5BESZC5H329SKHGJOHZFILYJJ" localSheetId="7" hidden="1">#REF!</definedName>
    <definedName name="BEx5BESZC5H329SKHGJOHZFILYJJ" localSheetId="8" hidden="1">#REF!</definedName>
    <definedName name="BEx5BESZC5H329SKHGJOHZFILYJJ" localSheetId="9" hidden="1">#REF!</definedName>
    <definedName name="BEx5BESZC5H329SKHGJOHZFILYJJ" localSheetId="11" hidden="1">#REF!</definedName>
    <definedName name="BEx5BESZC5H329SKHGJOHZFILYJJ" localSheetId="12" hidden="1">#REF!</definedName>
    <definedName name="BEx5BESZC5H329SKHGJOHZFILYJJ" localSheetId="13" hidden="1">#REF!</definedName>
    <definedName name="BEx5BESZC5H329SKHGJOHZFILYJJ" localSheetId="14" hidden="1">#REF!</definedName>
    <definedName name="BEx5BESZC5H329SKHGJOHZFILYJJ" localSheetId="22" hidden="1">#REF!</definedName>
    <definedName name="BEx5BESZC5H329SKHGJOHZFILYJJ" localSheetId="19" hidden="1">#REF!</definedName>
    <definedName name="BEx5BESZC5H329SKHGJOHZFILYJJ" localSheetId="21" hidden="1">#REF!</definedName>
    <definedName name="BEx5BESZC5H329SKHGJOHZFILYJJ" hidden="1">#REF!</definedName>
    <definedName name="BEx5BHSQ42B50IU1TEQFUXFX9XQD" localSheetId="23" hidden="1">#REF!</definedName>
    <definedName name="BEx5BHSQ42B50IU1TEQFUXFX9XQD" localSheetId="27" hidden="1">#REF!</definedName>
    <definedName name="BEx5BHSQ42B50IU1TEQFUXFX9XQD" localSheetId="16" hidden="1">#REF!</definedName>
    <definedName name="BEx5BHSQ42B50IU1TEQFUXFX9XQD" localSheetId="0" hidden="1">#REF!</definedName>
    <definedName name="BEx5BHSQ42B50IU1TEQFUXFX9XQD" localSheetId="2" hidden="1">#REF!</definedName>
    <definedName name="BEx5BHSQ42B50IU1TEQFUXFX9XQD" localSheetId="4" hidden="1">#REF!</definedName>
    <definedName name="BEx5BHSQ42B50IU1TEQFUXFX9XQD" localSheetId="5" hidden="1">#REF!</definedName>
    <definedName name="BEx5BHSQ42B50IU1TEQFUXFX9XQD" localSheetId="17" hidden="1">#REF!</definedName>
    <definedName name="BEx5BHSQ42B50IU1TEQFUXFX9XQD" localSheetId="7" hidden="1">#REF!</definedName>
    <definedName name="BEx5BHSQ42B50IU1TEQFUXFX9XQD" localSheetId="8" hidden="1">#REF!</definedName>
    <definedName name="BEx5BHSQ42B50IU1TEQFUXFX9XQD" localSheetId="9" hidden="1">#REF!</definedName>
    <definedName name="BEx5BHSQ42B50IU1TEQFUXFX9XQD" localSheetId="11" hidden="1">#REF!</definedName>
    <definedName name="BEx5BHSQ42B50IU1TEQFUXFX9XQD" localSheetId="12" hidden="1">#REF!</definedName>
    <definedName name="BEx5BHSQ42B50IU1TEQFUXFX9XQD" localSheetId="13" hidden="1">#REF!</definedName>
    <definedName name="BEx5BHSQ42B50IU1TEQFUXFX9XQD" localSheetId="14" hidden="1">#REF!</definedName>
    <definedName name="BEx5BHSQ42B50IU1TEQFUXFX9XQD" localSheetId="22" hidden="1">#REF!</definedName>
    <definedName name="BEx5BHSQ42B50IU1TEQFUXFX9XQD" localSheetId="19" hidden="1">#REF!</definedName>
    <definedName name="BEx5BHSQ42B50IU1TEQFUXFX9XQD" localSheetId="21" hidden="1">#REF!</definedName>
    <definedName name="BEx5BHSQ42B50IU1TEQFUXFX9XQD" hidden="1">#REF!</definedName>
    <definedName name="BEx5BKSM4UN4C1DM3EYKM79MRC5K" localSheetId="23" hidden="1">#REF!</definedName>
    <definedName name="BEx5BKSM4UN4C1DM3EYKM79MRC5K" localSheetId="27" hidden="1">#REF!</definedName>
    <definedName name="BEx5BKSM4UN4C1DM3EYKM79MRC5K" localSheetId="16" hidden="1">#REF!</definedName>
    <definedName name="BEx5BKSM4UN4C1DM3EYKM79MRC5K" localSheetId="0" hidden="1">#REF!</definedName>
    <definedName name="BEx5BKSM4UN4C1DM3EYKM79MRC5K" localSheetId="2" hidden="1">#REF!</definedName>
    <definedName name="BEx5BKSM4UN4C1DM3EYKM79MRC5K" localSheetId="4" hidden="1">#REF!</definedName>
    <definedName name="BEx5BKSM4UN4C1DM3EYKM79MRC5K" localSheetId="5" hidden="1">#REF!</definedName>
    <definedName name="BEx5BKSM4UN4C1DM3EYKM79MRC5K" localSheetId="17" hidden="1">#REF!</definedName>
    <definedName name="BEx5BKSM4UN4C1DM3EYKM79MRC5K" localSheetId="7" hidden="1">#REF!</definedName>
    <definedName name="BEx5BKSM4UN4C1DM3EYKM79MRC5K" localSheetId="8" hidden="1">#REF!</definedName>
    <definedName name="BEx5BKSM4UN4C1DM3EYKM79MRC5K" localSheetId="9" hidden="1">#REF!</definedName>
    <definedName name="BEx5BKSM4UN4C1DM3EYKM79MRC5K" localSheetId="11" hidden="1">#REF!</definedName>
    <definedName name="BEx5BKSM4UN4C1DM3EYKM79MRC5K" localSheetId="12" hidden="1">#REF!</definedName>
    <definedName name="BEx5BKSM4UN4C1DM3EYKM79MRC5K" localSheetId="13" hidden="1">#REF!</definedName>
    <definedName name="BEx5BKSM4UN4C1DM3EYKM79MRC5K" localSheetId="14" hidden="1">#REF!</definedName>
    <definedName name="BEx5BKSM4UN4C1DM3EYKM79MRC5K" localSheetId="22" hidden="1">#REF!</definedName>
    <definedName name="BEx5BKSM4UN4C1DM3EYKM79MRC5K" localSheetId="19" hidden="1">#REF!</definedName>
    <definedName name="BEx5BKSM4UN4C1DM3EYKM79MRC5K" localSheetId="21" hidden="1">#REF!</definedName>
    <definedName name="BEx5BKSM4UN4C1DM3EYKM79MRC5K" hidden="1">#REF!</definedName>
    <definedName name="BEx5BNN8NPH9KVOBARB9CDD9WLB6" localSheetId="23" hidden="1">#REF!</definedName>
    <definedName name="BEx5BNN8NPH9KVOBARB9CDD9WLB6" localSheetId="27" hidden="1">#REF!</definedName>
    <definedName name="BEx5BNN8NPH9KVOBARB9CDD9WLB6" localSheetId="16" hidden="1">#REF!</definedName>
    <definedName name="BEx5BNN8NPH9KVOBARB9CDD9WLB6" localSheetId="0" hidden="1">#REF!</definedName>
    <definedName name="BEx5BNN8NPH9KVOBARB9CDD9WLB6" localSheetId="2" hidden="1">#REF!</definedName>
    <definedName name="BEx5BNN8NPH9KVOBARB9CDD9WLB6" localSheetId="4" hidden="1">#REF!</definedName>
    <definedName name="BEx5BNN8NPH9KVOBARB9CDD9WLB6" localSheetId="5" hidden="1">#REF!</definedName>
    <definedName name="BEx5BNN8NPH9KVOBARB9CDD9WLB6" localSheetId="17" hidden="1">#REF!</definedName>
    <definedName name="BEx5BNN8NPH9KVOBARB9CDD9WLB6" localSheetId="7" hidden="1">#REF!</definedName>
    <definedName name="BEx5BNN8NPH9KVOBARB9CDD9WLB6" localSheetId="8" hidden="1">#REF!</definedName>
    <definedName name="BEx5BNN8NPH9KVOBARB9CDD9WLB6" localSheetId="9" hidden="1">#REF!</definedName>
    <definedName name="BEx5BNN8NPH9KVOBARB9CDD9WLB6" localSheetId="11" hidden="1">#REF!</definedName>
    <definedName name="BEx5BNN8NPH9KVOBARB9CDD9WLB6" localSheetId="12" hidden="1">#REF!</definedName>
    <definedName name="BEx5BNN8NPH9KVOBARB9CDD9WLB6" localSheetId="13" hidden="1">#REF!</definedName>
    <definedName name="BEx5BNN8NPH9KVOBARB9CDD9WLB6" localSheetId="14" hidden="1">#REF!</definedName>
    <definedName name="BEx5BNN8NPH9KVOBARB9CDD9WLB6" localSheetId="22" hidden="1">#REF!</definedName>
    <definedName name="BEx5BNN8NPH9KVOBARB9CDD9WLB6" localSheetId="19" hidden="1">#REF!</definedName>
    <definedName name="BEx5BNN8NPH9KVOBARB9CDD9WLB6" localSheetId="21" hidden="1">#REF!</definedName>
    <definedName name="BEx5BNN8NPH9KVOBARB9CDD9WLB6" hidden="1">#REF!</definedName>
    <definedName name="BEx5BPLEZ8XY6S89R7AZQSKLT4HK" localSheetId="23" hidden="1">#REF!</definedName>
    <definedName name="BEx5BPLEZ8XY6S89R7AZQSKLT4HK" localSheetId="27" hidden="1">#REF!</definedName>
    <definedName name="BEx5BPLEZ8XY6S89R7AZQSKLT4HK" localSheetId="16" hidden="1">#REF!</definedName>
    <definedName name="BEx5BPLEZ8XY6S89R7AZQSKLT4HK" localSheetId="0" hidden="1">#REF!</definedName>
    <definedName name="BEx5BPLEZ8XY6S89R7AZQSKLT4HK" localSheetId="2" hidden="1">#REF!</definedName>
    <definedName name="BEx5BPLEZ8XY6S89R7AZQSKLT4HK" localSheetId="4" hidden="1">#REF!</definedName>
    <definedName name="BEx5BPLEZ8XY6S89R7AZQSKLT4HK" localSheetId="5" hidden="1">#REF!</definedName>
    <definedName name="BEx5BPLEZ8XY6S89R7AZQSKLT4HK" localSheetId="17" hidden="1">#REF!</definedName>
    <definedName name="BEx5BPLEZ8XY6S89R7AZQSKLT4HK" localSheetId="7" hidden="1">#REF!</definedName>
    <definedName name="BEx5BPLEZ8XY6S89R7AZQSKLT4HK" localSheetId="8" hidden="1">#REF!</definedName>
    <definedName name="BEx5BPLEZ8XY6S89R7AZQSKLT4HK" localSheetId="9" hidden="1">#REF!</definedName>
    <definedName name="BEx5BPLEZ8XY6S89R7AZQSKLT4HK" localSheetId="11" hidden="1">#REF!</definedName>
    <definedName name="BEx5BPLEZ8XY6S89R7AZQSKLT4HK" localSheetId="12" hidden="1">#REF!</definedName>
    <definedName name="BEx5BPLEZ8XY6S89R7AZQSKLT4HK" localSheetId="13" hidden="1">#REF!</definedName>
    <definedName name="BEx5BPLEZ8XY6S89R7AZQSKLT4HK" localSheetId="14" hidden="1">#REF!</definedName>
    <definedName name="BEx5BPLEZ8XY6S89R7AZQSKLT4HK" localSheetId="22" hidden="1">#REF!</definedName>
    <definedName name="BEx5BPLEZ8XY6S89R7AZQSKLT4HK" localSheetId="19" hidden="1">#REF!</definedName>
    <definedName name="BEx5BPLEZ8XY6S89R7AZQSKLT4HK" localSheetId="21" hidden="1">#REF!</definedName>
    <definedName name="BEx5BPLEZ8XY6S89R7AZQSKLT4HK" hidden="1">#REF!</definedName>
    <definedName name="BEx5BYFMZ80TDDN2EZO8CF39AIAC" localSheetId="23" hidden="1">#REF!</definedName>
    <definedName name="BEx5BYFMZ80TDDN2EZO8CF39AIAC" localSheetId="27" hidden="1">#REF!</definedName>
    <definedName name="BEx5BYFMZ80TDDN2EZO8CF39AIAC" localSheetId="16" hidden="1">#REF!</definedName>
    <definedName name="BEx5BYFMZ80TDDN2EZO8CF39AIAC" localSheetId="0" hidden="1">#REF!</definedName>
    <definedName name="BEx5BYFMZ80TDDN2EZO8CF39AIAC" localSheetId="2" hidden="1">#REF!</definedName>
    <definedName name="BEx5BYFMZ80TDDN2EZO8CF39AIAC" localSheetId="4" hidden="1">#REF!</definedName>
    <definedName name="BEx5BYFMZ80TDDN2EZO8CF39AIAC" localSheetId="5" hidden="1">#REF!</definedName>
    <definedName name="BEx5BYFMZ80TDDN2EZO8CF39AIAC" localSheetId="17" hidden="1">#REF!</definedName>
    <definedName name="BEx5BYFMZ80TDDN2EZO8CF39AIAC" localSheetId="7" hidden="1">#REF!</definedName>
    <definedName name="BEx5BYFMZ80TDDN2EZO8CF39AIAC" localSheetId="8" hidden="1">#REF!</definedName>
    <definedName name="BEx5BYFMZ80TDDN2EZO8CF39AIAC" localSheetId="9" hidden="1">#REF!</definedName>
    <definedName name="BEx5BYFMZ80TDDN2EZO8CF39AIAC" localSheetId="11" hidden="1">#REF!</definedName>
    <definedName name="BEx5BYFMZ80TDDN2EZO8CF39AIAC" localSheetId="12" hidden="1">#REF!</definedName>
    <definedName name="BEx5BYFMZ80TDDN2EZO8CF39AIAC" localSheetId="13" hidden="1">#REF!</definedName>
    <definedName name="BEx5BYFMZ80TDDN2EZO8CF39AIAC" localSheetId="14" hidden="1">#REF!</definedName>
    <definedName name="BEx5BYFMZ80TDDN2EZO8CF39AIAC" localSheetId="22" hidden="1">#REF!</definedName>
    <definedName name="BEx5BYFMZ80TDDN2EZO8CF39AIAC" localSheetId="19" hidden="1">#REF!</definedName>
    <definedName name="BEx5BYFMZ80TDDN2EZO8CF39AIAC" localSheetId="21" hidden="1">#REF!</definedName>
    <definedName name="BEx5BYFMZ80TDDN2EZO8CF39AIAC" hidden="1">#REF!</definedName>
    <definedName name="BEx5C2BWFW6SHZBFDEISKGXHZCQW" localSheetId="23" hidden="1">#REF!</definedName>
    <definedName name="BEx5C2BWFW6SHZBFDEISKGXHZCQW" localSheetId="27" hidden="1">#REF!</definedName>
    <definedName name="BEx5C2BWFW6SHZBFDEISKGXHZCQW" localSheetId="16" hidden="1">#REF!</definedName>
    <definedName name="BEx5C2BWFW6SHZBFDEISKGXHZCQW" localSheetId="0" hidden="1">#REF!</definedName>
    <definedName name="BEx5C2BWFW6SHZBFDEISKGXHZCQW" localSheetId="2" hidden="1">#REF!</definedName>
    <definedName name="BEx5C2BWFW6SHZBFDEISKGXHZCQW" localSheetId="4" hidden="1">#REF!</definedName>
    <definedName name="BEx5C2BWFW6SHZBFDEISKGXHZCQW" localSheetId="5" hidden="1">#REF!</definedName>
    <definedName name="BEx5C2BWFW6SHZBFDEISKGXHZCQW" localSheetId="17" hidden="1">#REF!</definedName>
    <definedName name="BEx5C2BWFW6SHZBFDEISKGXHZCQW" localSheetId="7" hidden="1">#REF!</definedName>
    <definedName name="BEx5C2BWFW6SHZBFDEISKGXHZCQW" localSheetId="8" hidden="1">#REF!</definedName>
    <definedName name="BEx5C2BWFW6SHZBFDEISKGXHZCQW" localSheetId="9" hidden="1">#REF!</definedName>
    <definedName name="BEx5C2BWFW6SHZBFDEISKGXHZCQW" localSheetId="11" hidden="1">#REF!</definedName>
    <definedName name="BEx5C2BWFW6SHZBFDEISKGXHZCQW" localSheetId="12" hidden="1">#REF!</definedName>
    <definedName name="BEx5C2BWFW6SHZBFDEISKGXHZCQW" localSheetId="13" hidden="1">#REF!</definedName>
    <definedName name="BEx5C2BWFW6SHZBFDEISKGXHZCQW" localSheetId="14" hidden="1">#REF!</definedName>
    <definedName name="BEx5C2BWFW6SHZBFDEISKGXHZCQW" localSheetId="22" hidden="1">#REF!</definedName>
    <definedName name="BEx5C2BWFW6SHZBFDEISKGXHZCQW" localSheetId="19" hidden="1">#REF!</definedName>
    <definedName name="BEx5C2BWFW6SHZBFDEISKGXHZCQW" localSheetId="21" hidden="1">#REF!</definedName>
    <definedName name="BEx5C2BWFW6SHZBFDEISKGXHZCQW" hidden="1">#REF!</definedName>
    <definedName name="BEx5C44NK782B81CBGQUDS6Z8MV9" localSheetId="23" hidden="1">#REF!</definedName>
    <definedName name="BEx5C44NK782B81CBGQUDS6Z8MV9" localSheetId="27" hidden="1">#REF!</definedName>
    <definedName name="BEx5C44NK782B81CBGQUDS6Z8MV9" localSheetId="16" hidden="1">#REF!</definedName>
    <definedName name="BEx5C44NK782B81CBGQUDS6Z8MV9" localSheetId="0" hidden="1">#REF!</definedName>
    <definedName name="BEx5C44NK782B81CBGQUDS6Z8MV9" localSheetId="2" hidden="1">#REF!</definedName>
    <definedName name="BEx5C44NK782B81CBGQUDS6Z8MV9" localSheetId="4" hidden="1">#REF!</definedName>
    <definedName name="BEx5C44NK782B81CBGQUDS6Z8MV9" localSheetId="5" hidden="1">#REF!</definedName>
    <definedName name="BEx5C44NK782B81CBGQUDS6Z8MV9" localSheetId="17" hidden="1">#REF!</definedName>
    <definedName name="BEx5C44NK782B81CBGQUDS6Z8MV9" localSheetId="7" hidden="1">#REF!</definedName>
    <definedName name="BEx5C44NK782B81CBGQUDS6Z8MV9" localSheetId="8" hidden="1">#REF!</definedName>
    <definedName name="BEx5C44NK782B81CBGQUDS6Z8MV9" localSheetId="9" hidden="1">#REF!</definedName>
    <definedName name="BEx5C44NK782B81CBGQUDS6Z8MV9" localSheetId="11" hidden="1">#REF!</definedName>
    <definedName name="BEx5C44NK782B81CBGQUDS6Z8MV9" localSheetId="12" hidden="1">#REF!</definedName>
    <definedName name="BEx5C44NK782B81CBGQUDS6Z8MV9" localSheetId="13" hidden="1">#REF!</definedName>
    <definedName name="BEx5C44NK782B81CBGQUDS6Z8MV9" localSheetId="14" hidden="1">#REF!</definedName>
    <definedName name="BEx5C44NK782B81CBGQUDS6Z8MV9" localSheetId="22" hidden="1">#REF!</definedName>
    <definedName name="BEx5C44NK782B81CBGQUDS6Z8MV9" localSheetId="19" hidden="1">#REF!</definedName>
    <definedName name="BEx5C44NK782B81CBGQUDS6Z8MV9" localSheetId="21" hidden="1">#REF!</definedName>
    <definedName name="BEx5C44NK782B81CBGQUDS6Z8MV9" hidden="1">#REF!</definedName>
    <definedName name="BEx5C49ZFH8TO9ZU55729C3F7XG7" localSheetId="23" hidden="1">#REF!</definedName>
    <definedName name="BEx5C49ZFH8TO9ZU55729C3F7XG7" localSheetId="27" hidden="1">#REF!</definedName>
    <definedName name="BEx5C49ZFH8TO9ZU55729C3F7XG7" localSheetId="16" hidden="1">#REF!</definedName>
    <definedName name="BEx5C49ZFH8TO9ZU55729C3F7XG7" localSheetId="0" hidden="1">#REF!</definedName>
    <definedName name="BEx5C49ZFH8TO9ZU55729C3F7XG7" localSheetId="2" hidden="1">#REF!</definedName>
    <definedName name="BEx5C49ZFH8TO9ZU55729C3F7XG7" localSheetId="4" hidden="1">#REF!</definedName>
    <definedName name="BEx5C49ZFH8TO9ZU55729C3F7XG7" localSheetId="5" hidden="1">#REF!</definedName>
    <definedName name="BEx5C49ZFH8TO9ZU55729C3F7XG7" localSheetId="17" hidden="1">#REF!</definedName>
    <definedName name="BEx5C49ZFH8TO9ZU55729C3F7XG7" localSheetId="7" hidden="1">#REF!</definedName>
    <definedName name="BEx5C49ZFH8TO9ZU55729C3F7XG7" localSheetId="8" hidden="1">#REF!</definedName>
    <definedName name="BEx5C49ZFH8TO9ZU55729C3F7XG7" localSheetId="9" hidden="1">#REF!</definedName>
    <definedName name="BEx5C49ZFH8TO9ZU55729C3F7XG7" localSheetId="11" hidden="1">#REF!</definedName>
    <definedName name="BEx5C49ZFH8TO9ZU55729C3F7XG7" localSheetId="12" hidden="1">#REF!</definedName>
    <definedName name="BEx5C49ZFH8TO9ZU55729C3F7XG7" localSheetId="13" hidden="1">#REF!</definedName>
    <definedName name="BEx5C49ZFH8TO9ZU55729C3F7XG7" localSheetId="14" hidden="1">#REF!</definedName>
    <definedName name="BEx5C49ZFH8TO9ZU55729C3F7XG7" localSheetId="22" hidden="1">#REF!</definedName>
    <definedName name="BEx5C49ZFH8TO9ZU55729C3F7XG7" localSheetId="19" hidden="1">#REF!</definedName>
    <definedName name="BEx5C49ZFH8TO9ZU55729C3F7XG7" localSheetId="21" hidden="1">#REF!</definedName>
    <definedName name="BEx5C49ZFH8TO9ZU55729C3F7XG7" hidden="1">#REF!</definedName>
    <definedName name="BEx5C8GZQK13G60ZM70P63I5OS0L" localSheetId="23" hidden="1">#REF!</definedName>
    <definedName name="BEx5C8GZQK13G60ZM70P63I5OS0L" localSheetId="27" hidden="1">#REF!</definedName>
    <definedName name="BEx5C8GZQK13G60ZM70P63I5OS0L" localSheetId="16" hidden="1">#REF!</definedName>
    <definedName name="BEx5C8GZQK13G60ZM70P63I5OS0L" localSheetId="0" hidden="1">#REF!</definedName>
    <definedName name="BEx5C8GZQK13G60ZM70P63I5OS0L" localSheetId="2" hidden="1">#REF!</definedName>
    <definedName name="BEx5C8GZQK13G60ZM70P63I5OS0L" localSheetId="4" hidden="1">#REF!</definedName>
    <definedName name="BEx5C8GZQK13G60ZM70P63I5OS0L" localSheetId="5" hidden="1">#REF!</definedName>
    <definedName name="BEx5C8GZQK13G60ZM70P63I5OS0L" localSheetId="17" hidden="1">#REF!</definedName>
    <definedName name="BEx5C8GZQK13G60ZM70P63I5OS0L" localSheetId="7" hidden="1">#REF!</definedName>
    <definedName name="BEx5C8GZQK13G60ZM70P63I5OS0L" localSheetId="8" hidden="1">#REF!</definedName>
    <definedName name="BEx5C8GZQK13G60ZM70P63I5OS0L" localSheetId="9" hidden="1">#REF!</definedName>
    <definedName name="BEx5C8GZQK13G60ZM70P63I5OS0L" localSheetId="11" hidden="1">#REF!</definedName>
    <definedName name="BEx5C8GZQK13G60ZM70P63I5OS0L" localSheetId="12" hidden="1">#REF!</definedName>
    <definedName name="BEx5C8GZQK13G60ZM70P63I5OS0L" localSheetId="13" hidden="1">#REF!</definedName>
    <definedName name="BEx5C8GZQK13G60ZM70P63I5OS0L" localSheetId="14" hidden="1">#REF!</definedName>
    <definedName name="BEx5C8GZQK13G60ZM70P63I5OS0L" localSheetId="22" hidden="1">#REF!</definedName>
    <definedName name="BEx5C8GZQK13G60ZM70P63I5OS0L" localSheetId="19" hidden="1">#REF!</definedName>
    <definedName name="BEx5C8GZQK13G60ZM70P63I5OS0L" localSheetId="21" hidden="1">#REF!</definedName>
    <definedName name="BEx5C8GZQK13G60ZM70P63I5OS0L" hidden="1">#REF!</definedName>
    <definedName name="BEx5CAPTVN2NBT3UOMA1UFAL1C2R" localSheetId="23" hidden="1">#REF!</definedName>
    <definedName name="BEx5CAPTVN2NBT3UOMA1UFAL1C2R" localSheetId="27" hidden="1">#REF!</definedName>
    <definedName name="BEx5CAPTVN2NBT3UOMA1UFAL1C2R" localSheetId="16" hidden="1">#REF!</definedName>
    <definedName name="BEx5CAPTVN2NBT3UOMA1UFAL1C2R" localSheetId="0" hidden="1">#REF!</definedName>
    <definedName name="BEx5CAPTVN2NBT3UOMA1UFAL1C2R" localSheetId="2" hidden="1">#REF!</definedName>
    <definedName name="BEx5CAPTVN2NBT3UOMA1UFAL1C2R" localSheetId="4" hidden="1">#REF!</definedName>
    <definedName name="BEx5CAPTVN2NBT3UOMA1UFAL1C2R" localSheetId="5" hidden="1">#REF!</definedName>
    <definedName name="BEx5CAPTVN2NBT3UOMA1UFAL1C2R" localSheetId="17" hidden="1">#REF!</definedName>
    <definedName name="BEx5CAPTVN2NBT3UOMA1UFAL1C2R" localSheetId="7" hidden="1">#REF!</definedName>
    <definedName name="BEx5CAPTVN2NBT3UOMA1UFAL1C2R" localSheetId="8" hidden="1">#REF!</definedName>
    <definedName name="BEx5CAPTVN2NBT3UOMA1UFAL1C2R" localSheetId="9" hidden="1">#REF!</definedName>
    <definedName name="BEx5CAPTVN2NBT3UOMA1UFAL1C2R" localSheetId="11" hidden="1">#REF!</definedName>
    <definedName name="BEx5CAPTVN2NBT3UOMA1UFAL1C2R" localSheetId="12" hidden="1">#REF!</definedName>
    <definedName name="BEx5CAPTVN2NBT3UOMA1UFAL1C2R" localSheetId="13" hidden="1">#REF!</definedName>
    <definedName name="BEx5CAPTVN2NBT3UOMA1UFAL1C2R" localSheetId="14" hidden="1">#REF!</definedName>
    <definedName name="BEx5CAPTVN2NBT3UOMA1UFAL1C2R" localSheetId="22" hidden="1">#REF!</definedName>
    <definedName name="BEx5CAPTVN2NBT3UOMA1UFAL1C2R" localSheetId="19" hidden="1">#REF!</definedName>
    <definedName name="BEx5CAPTVN2NBT3UOMA1UFAL1C2R" localSheetId="21" hidden="1">#REF!</definedName>
    <definedName name="BEx5CAPTVN2NBT3UOMA1UFAL1C2R" hidden="1">#REF!</definedName>
    <definedName name="BEx5CEM3SYF9XP0ZZVE0GEPCLV3F" localSheetId="23" hidden="1">#REF!</definedName>
    <definedName name="BEx5CEM3SYF9XP0ZZVE0GEPCLV3F" localSheetId="27" hidden="1">#REF!</definedName>
    <definedName name="BEx5CEM3SYF9XP0ZZVE0GEPCLV3F" localSheetId="16" hidden="1">#REF!</definedName>
    <definedName name="BEx5CEM3SYF9XP0ZZVE0GEPCLV3F" localSheetId="0" hidden="1">#REF!</definedName>
    <definedName name="BEx5CEM3SYF9XP0ZZVE0GEPCLV3F" localSheetId="2" hidden="1">#REF!</definedName>
    <definedName name="BEx5CEM3SYF9XP0ZZVE0GEPCLV3F" localSheetId="4" hidden="1">#REF!</definedName>
    <definedName name="BEx5CEM3SYF9XP0ZZVE0GEPCLV3F" localSheetId="5" hidden="1">#REF!</definedName>
    <definedName name="BEx5CEM3SYF9XP0ZZVE0GEPCLV3F" localSheetId="17" hidden="1">#REF!</definedName>
    <definedName name="BEx5CEM3SYF9XP0ZZVE0GEPCLV3F" localSheetId="7" hidden="1">#REF!</definedName>
    <definedName name="BEx5CEM3SYF9XP0ZZVE0GEPCLV3F" localSheetId="8" hidden="1">#REF!</definedName>
    <definedName name="BEx5CEM3SYF9XP0ZZVE0GEPCLV3F" localSheetId="9" hidden="1">#REF!</definedName>
    <definedName name="BEx5CEM3SYF9XP0ZZVE0GEPCLV3F" localSheetId="11" hidden="1">#REF!</definedName>
    <definedName name="BEx5CEM3SYF9XP0ZZVE0GEPCLV3F" localSheetId="12" hidden="1">#REF!</definedName>
    <definedName name="BEx5CEM3SYF9XP0ZZVE0GEPCLV3F" localSheetId="13" hidden="1">#REF!</definedName>
    <definedName name="BEx5CEM3SYF9XP0ZZVE0GEPCLV3F" localSheetId="14" hidden="1">#REF!</definedName>
    <definedName name="BEx5CEM3SYF9XP0ZZVE0GEPCLV3F" localSheetId="22" hidden="1">#REF!</definedName>
    <definedName name="BEx5CEM3SYF9XP0ZZVE0GEPCLV3F" localSheetId="19" hidden="1">#REF!</definedName>
    <definedName name="BEx5CEM3SYF9XP0ZZVE0GEPCLV3F" localSheetId="21" hidden="1">#REF!</definedName>
    <definedName name="BEx5CEM3SYF9XP0ZZVE0GEPCLV3F" hidden="1">#REF!</definedName>
    <definedName name="BEx5CFYQ0F1Z6P8SCVJ0I3UPVFE4" localSheetId="23" hidden="1">#REF!</definedName>
    <definedName name="BEx5CFYQ0F1Z6P8SCVJ0I3UPVFE4" localSheetId="27" hidden="1">#REF!</definedName>
    <definedName name="BEx5CFYQ0F1Z6P8SCVJ0I3UPVFE4" localSheetId="16" hidden="1">#REF!</definedName>
    <definedName name="BEx5CFYQ0F1Z6P8SCVJ0I3UPVFE4" localSheetId="0" hidden="1">#REF!</definedName>
    <definedName name="BEx5CFYQ0F1Z6P8SCVJ0I3UPVFE4" localSheetId="2" hidden="1">#REF!</definedName>
    <definedName name="BEx5CFYQ0F1Z6P8SCVJ0I3UPVFE4" localSheetId="4" hidden="1">#REF!</definedName>
    <definedName name="BEx5CFYQ0F1Z6P8SCVJ0I3UPVFE4" localSheetId="5" hidden="1">#REF!</definedName>
    <definedName name="BEx5CFYQ0F1Z6P8SCVJ0I3UPVFE4" localSheetId="17" hidden="1">#REF!</definedName>
    <definedName name="BEx5CFYQ0F1Z6P8SCVJ0I3UPVFE4" localSheetId="7" hidden="1">#REF!</definedName>
    <definedName name="BEx5CFYQ0F1Z6P8SCVJ0I3UPVFE4" localSheetId="8" hidden="1">#REF!</definedName>
    <definedName name="BEx5CFYQ0F1Z6P8SCVJ0I3UPVFE4" localSheetId="9" hidden="1">#REF!</definedName>
    <definedName name="BEx5CFYQ0F1Z6P8SCVJ0I3UPVFE4" localSheetId="11" hidden="1">#REF!</definedName>
    <definedName name="BEx5CFYQ0F1Z6P8SCVJ0I3UPVFE4" localSheetId="12" hidden="1">#REF!</definedName>
    <definedName name="BEx5CFYQ0F1Z6P8SCVJ0I3UPVFE4" localSheetId="13" hidden="1">#REF!</definedName>
    <definedName name="BEx5CFYQ0F1Z6P8SCVJ0I3UPVFE4" localSheetId="14" hidden="1">#REF!</definedName>
    <definedName name="BEx5CFYQ0F1Z6P8SCVJ0I3UPVFE4" localSheetId="22" hidden="1">#REF!</definedName>
    <definedName name="BEx5CFYQ0F1Z6P8SCVJ0I3UPVFE4" localSheetId="19" hidden="1">#REF!</definedName>
    <definedName name="BEx5CFYQ0F1Z6P8SCVJ0I3UPVFE4" localSheetId="21" hidden="1">#REF!</definedName>
    <definedName name="BEx5CFYQ0F1Z6P8SCVJ0I3UPVFE4" hidden="1">#REF!</definedName>
    <definedName name="BEx5CPEKNSJORIPFQC2E1LTRYY8L" localSheetId="23" hidden="1">#REF!</definedName>
    <definedName name="BEx5CPEKNSJORIPFQC2E1LTRYY8L" localSheetId="27" hidden="1">#REF!</definedName>
    <definedName name="BEx5CPEKNSJORIPFQC2E1LTRYY8L" localSheetId="16" hidden="1">#REF!</definedName>
    <definedName name="BEx5CPEKNSJORIPFQC2E1LTRYY8L" localSheetId="0" hidden="1">#REF!</definedName>
    <definedName name="BEx5CPEKNSJORIPFQC2E1LTRYY8L" localSheetId="2" hidden="1">#REF!</definedName>
    <definedName name="BEx5CPEKNSJORIPFQC2E1LTRYY8L" localSheetId="4" hidden="1">#REF!</definedName>
    <definedName name="BEx5CPEKNSJORIPFQC2E1LTRYY8L" localSheetId="5" hidden="1">#REF!</definedName>
    <definedName name="BEx5CPEKNSJORIPFQC2E1LTRYY8L" localSheetId="17" hidden="1">#REF!</definedName>
    <definedName name="BEx5CPEKNSJORIPFQC2E1LTRYY8L" localSheetId="7" hidden="1">#REF!</definedName>
    <definedName name="BEx5CPEKNSJORIPFQC2E1LTRYY8L" localSheetId="8" hidden="1">#REF!</definedName>
    <definedName name="BEx5CPEKNSJORIPFQC2E1LTRYY8L" localSheetId="9" hidden="1">#REF!</definedName>
    <definedName name="BEx5CPEKNSJORIPFQC2E1LTRYY8L" localSheetId="11" hidden="1">#REF!</definedName>
    <definedName name="BEx5CPEKNSJORIPFQC2E1LTRYY8L" localSheetId="12" hidden="1">#REF!</definedName>
    <definedName name="BEx5CPEKNSJORIPFQC2E1LTRYY8L" localSheetId="13" hidden="1">#REF!</definedName>
    <definedName name="BEx5CPEKNSJORIPFQC2E1LTRYY8L" localSheetId="14" hidden="1">#REF!</definedName>
    <definedName name="BEx5CPEKNSJORIPFQC2E1LTRYY8L" localSheetId="22" hidden="1">#REF!</definedName>
    <definedName name="BEx5CPEKNSJORIPFQC2E1LTRYY8L" localSheetId="19" hidden="1">#REF!</definedName>
    <definedName name="BEx5CPEKNSJORIPFQC2E1LTRYY8L" localSheetId="21" hidden="1">#REF!</definedName>
    <definedName name="BEx5CPEKNSJORIPFQC2E1LTRYY8L" hidden="1">#REF!</definedName>
    <definedName name="BEx5CSUOL05D8PAM2TRDA9VRJT1O" localSheetId="23" hidden="1">#REF!</definedName>
    <definedName name="BEx5CSUOL05D8PAM2TRDA9VRJT1O" localSheetId="27" hidden="1">#REF!</definedName>
    <definedName name="BEx5CSUOL05D8PAM2TRDA9VRJT1O" localSheetId="16" hidden="1">#REF!</definedName>
    <definedName name="BEx5CSUOL05D8PAM2TRDA9VRJT1O" localSheetId="0" hidden="1">#REF!</definedName>
    <definedName name="BEx5CSUOL05D8PAM2TRDA9VRJT1O" localSheetId="2" hidden="1">#REF!</definedName>
    <definedName name="BEx5CSUOL05D8PAM2TRDA9VRJT1O" localSheetId="4" hidden="1">#REF!</definedName>
    <definedName name="BEx5CSUOL05D8PAM2TRDA9VRJT1O" localSheetId="5" hidden="1">#REF!</definedName>
    <definedName name="BEx5CSUOL05D8PAM2TRDA9VRJT1O" localSheetId="17" hidden="1">#REF!</definedName>
    <definedName name="BEx5CSUOL05D8PAM2TRDA9VRJT1O" localSheetId="7" hidden="1">#REF!</definedName>
    <definedName name="BEx5CSUOL05D8PAM2TRDA9VRJT1O" localSheetId="8" hidden="1">#REF!</definedName>
    <definedName name="BEx5CSUOL05D8PAM2TRDA9VRJT1O" localSheetId="9" hidden="1">#REF!</definedName>
    <definedName name="BEx5CSUOL05D8PAM2TRDA9VRJT1O" localSheetId="11" hidden="1">#REF!</definedName>
    <definedName name="BEx5CSUOL05D8PAM2TRDA9VRJT1O" localSheetId="12" hidden="1">#REF!</definedName>
    <definedName name="BEx5CSUOL05D8PAM2TRDA9VRJT1O" localSheetId="13" hidden="1">#REF!</definedName>
    <definedName name="BEx5CSUOL05D8PAM2TRDA9VRJT1O" localSheetId="14" hidden="1">#REF!</definedName>
    <definedName name="BEx5CSUOL05D8PAM2TRDA9VRJT1O" localSheetId="22" hidden="1">#REF!</definedName>
    <definedName name="BEx5CSUOL05D8PAM2TRDA9VRJT1O" localSheetId="19" hidden="1">#REF!</definedName>
    <definedName name="BEx5CSUOL05D8PAM2TRDA9VRJT1O" localSheetId="21" hidden="1">#REF!</definedName>
    <definedName name="BEx5CSUOL05D8PAM2TRDA9VRJT1O" hidden="1">#REF!</definedName>
    <definedName name="BEx5CUNFOO4YDFJ22HCMI2QKIGKM" localSheetId="23" hidden="1">#REF!</definedName>
    <definedName name="BEx5CUNFOO4YDFJ22HCMI2QKIGKM" localSheetId="27" hidden="1">#REF!</definedName>
    <definedName name="BEx5CUNFOO4YDFJ22HCMI2QKIGKM" localSheetId="16" hidden="1">#REF!</definedName>
    <definedName name="BEx5CUNFOO4YDFJ22HCMI2QKIGKM" localSheetId="0" hidden="1">#REF!</definedName>
    <definedName name="BEx5CUNFOO4YDFJ22HCMI2QKIGKM" localSheetId="2" hidden="1">#REF!</definedName>
    <definedName name="BEx5CUNFOO4YDFJ22HCMI2QKIGKM" localSheetId="4" hidden="1">#REF!</definedName>
    <definedName name="BEx5CUNFOO4YDFJ22HCMI2QKIGKM" localSheetId="5" hidden="1">#REF!</definedName>
    <definedName name="BEx5CUNFOO4YDFJ22HCMI2QKIGKM" localSheetId="17" hidden="1">#REF!</definedName>
    <definedName name="BEx5CUNFOO4YDFJ22HCMI2QKIGKM" localSheetId="7" hidden="1">#REF!</definedName>
    <definedName name="BEx5CUNFOO4YDFJ22HCMI2QKIGKM" localSheetId="8" hidden="1">#REF!</definedName>
    <definedName name="BEx5CUNFOO4YDFJ22HCMI2QKIGKM" localSheetId="9" hidden="1">#REF!</definedName>
    <definedName name="BEx5CUNFOO4YDFJ22HCMI2QKIGKM" localSheetId="11" hidden="1">#REF!</definedName>
    <definedName name="BEx5CUNFOO4YDFJ22HCMI2QKIGKM" localSheetId="12" hidden="1">#REF!</definedName>
    <definedName name="BEx5CUNFOO4YDFJ22HCMI2QKIGKM" localSheetId="13" hidden="1">#REF!</definedName>
    <definedName name="BEx5CUNFOO4YDFJ22HCMI2QKIGKM" localSheetId="14" hidden="1">#REF!</definedName>
    <definedName name="BEx5CUNFOO4YDFJ22HCMI2QKIGKM" localSheetId="22" hidden="1">#REF!</definedName>
    <definedName name="BEx5CUNFOO4YDFJ22HCMI2QKIGKM" localSheetId="19" hidden="1">#REF!</definedName>
    <definedName name="BEx5CUNFOO4YDFJ22HCMI2QKIGKM" localSheetId="21" hidden="1">#REF!</definedName>
    <definedName name="BEx5CUNFOO4YDFJ22HCMI2QKIGKM" hidden="1">#REF!</definedName>
    <definedName name="BEx5D01O3G6BXWXT7MZEVS1F4TE9" localSheetId="23" hidden="1">#REF!</definedName>
    <definedName name="BEx5D01O3G6BXWXT7MZEVS1F4TE9" localSheetId="27" hidden="1">#REF!</definedName>
    <definedName name="BEx5D01O3G6BXWXT7MZEVS1F4TE9" localSheetId="16" hidden="1">#REF!</definedName>
    <definedName name="BEx5D01O3G6BXWXT7MZEVS1F4TE9" localSheetId="0" hidden="1">#REF!</definedName>
    <definedName name="BEx5D01O3G6BXWXT7MZEVS1F4TE9" localSheetId="2" hidden="1">#REF!</definedName>
    <definedName name="BEx5D01O3G6BXWXT7MZEVS1F4TE9" localSheetId="4" hidden="1">#REF!</definedName>
    <definedName name="BEx5D01O3G6BXWXT7MZEVS1F4TE9" localSheetId="5" hidden="1">#REF!</definedName>
    <definedName name="BEx5D01O3G6BXWXT7MZEVS1F4TE9" localSheetId="17" hidden="1">#REF!</definedName>
    <definedName name="BEx5D01O3G6BXWXT7MZEVS1F4TE9" localSheetId="7" hidden="1">#REF!</definedName>
    <definedName name="BEx5D01O3G6BXWXT7MZEVS1F4TE9" localSheetId="8" hidden="1">#REF!</definedName>
    <definedName name="BEx5D01O3G6BXWXT7MZEVS1F4TE9" localSheetId="9" hidden="1">#REF!</definedName>
    <definedName name="BEx5D01O3G6BXWXT7MZEVS1F4TE9" localSheetId="11" hidden="1">#REF!</definedName>
    <definedName name="BEx5D01O3G6BXWXT7MZEVS1F4TE9" localSheetId="12" hidden="1">#REF!</definedName>
    <definedName name="BEx5D01O3G6BXWXT7MZEVS1F4TE9" localSheetId="13" hidden="1">#REF!</definedName>
    <definedName name="BEx5D01O3G6BXWXT7MZEVS1F4TE9" localSheetId="14" hidden="1">#REF!</definedName>
    <definedName name="BEx5D01O3G6BXWXT7MZEVS1F4TE9" localSheetId="22" hidden="1">#REF!</definedName>
    <definedName name="BEx5D01O3G6BXWXT7MZEVS1F4TE9" localSheetId="19" hidden="1">#REF!</definedName>
    <definedName name="BEx5D01O3G6BXWXT7MZEVS1F4TE9" localSheetId="21" hidden="1">#REF!</definedName>
    <definedName name="BEx5D01O3G6BXWXT7MZEVS1F4TE9" hidden="1">#REF!</definedName>
    <definedName name="BEx5D3HO5XE85AN0NGALZ4K4GE8J" localSheetId="23" hidden="1">#REF!</definedName>
    <definedName name="BEx5D3HO5XE85AN0NGALZ4K4GE8J" localSheetId="27" hidden="1">#REF!</definedName>
    <definedName name="BEx5D3HO5XE85AN0NGALZ4K4GE8J" localSheetId="16" hidden="1">#REF!</definedName>
    <definedName name="BEx5D3HO5XE85AN0NGALZ4K4GE8J" localSheetId="0" hidden="1">#REF!</definedName>
    <definedName name="BEx5D3HO5XE85AN0NGALZ4K4GE8J" localSheetId="2" hidden="1">#REF!</definedName>
    <definedName name="BEx5D3HO5XE85AN0NGALZ4K4GE8J" localSheetId="4" hidden="1">#REF!</definedName>
    <definedName name="BEx5D3HO5XE85AN0NGALZ4K4GE8J" localSheetId="5" hidden="1">#REF!</definedName>
    <definedName name="BEx5D3HO5XE85AN0NGALZ4K4GE8J" localSheetId="17" hidden="1">#REF!</definedName>
    <definedName name="BEx5D3HO5XE85AN0NGALZ4K4GE8J" localSheetId="7" hidden="1">#REF!</definedName>
    <definedName name="BEx5D3HO5XE85AN0NGALZ4K4GE8J" localSheetId="8" hidden="1">#REF!</definedName>
    <definedName name="BEx5D3HO5XE85AN0NGALZ4K4GE8J" localSheetId="9" hidden="1">#REF!</definedName>
    <definedName name="BEx5D3HO5XE85AN0NGALZ4K4GE8J" localSheetId="11" hidden="1">#REF!</definedName>
    <definedName name="BEx5D3HO5XE85AN0NGALZ4K4GE8J" localSheetId="12" hidden="1">#REF!</definedName>
    <definedName name="BEx5D3HO5XE85AN0NGALZ4K4GE8J" localSheetId="13" hidden="1">#REF!</definedName>
    <definedName name="BEx5D3HO5XE85AN0NGALZ4K4GE8J" localSheetId="14" hidden="1">#REF!</definedName>
    <definedName name="BEx5D3HO5XE85AN0NGALZ4K4GE8J" localSheetId="22" hidden="1">#REF!</definedName>
    <definedName name="BEx5D3HO5XE85AN0NGALZ4K4GE8J" localSheetId="19" hidden="1">#REF!</definedName>
    <definedName name="BEx5D3HO5XE85AN0NGALZ4K4GE8J" localSheetId="21" hidden="1">#REF!</definedName>
    <definedName name="BEx5D3HO5XE85AN0NGALZ4K4GE8J" hidden="1">#REF!</definedName>
    <definedName name="BEx5D8L47OF0WHBPFWXGZINZWUBZ" localSheetId="23" hidden="1">#REF!</definedName>
    <definedName name="BEx5D8L47OF0WHBPFWXGZINZWUBZ" localSheetId="27" hidden="1">#REF!</definedName>
    <definedName name="BEx5D8L47OF0WHBPFWXGZINZWUBZ" localSheetId="16" hidden="1">#REF!</definedName>
    <definedName name="BEx5D8L47OF0WHBPFWXGZINZWUBZ" localSheetId="0" hidden="1">#REF!</definedName>
    <definedName name="BEx5D8L47OF0WHBPFWXGZINZWUBZ" localSheetId="2" hidden="1">#REF!</definedName>
    <definedName name="BEx5D8L47OF0WHBPFWXGZINZWUBZ" localSheetId="4" hidden="1">#REF!</definedName>
    <definedName name="BEx5D8L47OF0WHBPFWXGZINZWUBZ" localSheetId="5" hidden="1">#REF!</definedName>
    <definedName name="BEx5D8L47OF0WHBPFWXGZINZWUBZ" localSheetId="17" hidden="1">#REF!</definedName>
    <definedName name="BEx5D8L47OF0WHBPFWXGZINZWUBZ" localSheetId="7" hidden="1">#REF!</definedName>
    <definedName name="BEx5D8L47OF0WHBPFWXGZINZWUBZ" localSheetId="8" hidden="1">#REF!</definedName>
    <definedName name="BEx5D8L47OF0WHBPFWXGZINZWUBZ" localSheetId="9" hidden="1">#REF!</definedName>
    <definedName name="BEx5D8L47OF0WHBPFWXGZINZWUBZ" localSheetId="11" hidden="1">#REF!</definedName>
    <definedName name="BEx5D8L47OF0WHBPFWXGZINZWUBZ" localSheetId="12" hidden="1">#REF!</definedName>
    <definedName name="BEx5D8L47OF0WHBPFWXGZINZWUBZ" localSheetId="13" hidden="1">#REF!</definedName>
    <definedName name="BEx5D8L47OF0WHBPFWXGZINZWUBZ" localSheetId="14" hidden="1">#REF!</definedName>
    <definedName name="BEx5D8L47OF0WHBPFWXGZINZWUBZ" localSheetId="22" hidden="1">#REF!</definedName>
    <definedName name="BEx5D8L47OF0WHBPFWXGZINZWUBZ" localSheetId="19" hidden="1">#REF!</definedName>
    <definedName name="BEx5D8L47OF0WHBPFWXGZINZWUBZ" localSheetId="21" hidden="1">#REF!</definedName>
    <definedName name="BEx5D8L47OF0WHBPFWXGZINZWUBZ" hidden="1">#REF!</definedName>
    <definedName name="BEx5DAJAHQ2SKUPCKSCR3PYML67L" localSheetId="23" hidden="1">#REF!</definedName>
    <definedName name="BEx5DAJAHQ2SKUPCKSCR3PYML67L" localSheetId="27" hidden="1">#REF!</definedName>
    <definedName name="BEx5DAJAHQ2SKUPCKSCR3PYML67L" localSheetId="16" hidden="1">#REF!</definedName>
    <definedName name="BEx5DAJAHQ2SKUPCKSCR3PYML67L" localSheetId="0" hidden="1">#REF!</definedName>
    <definedName name="BEx5DAJAHQ2SKUPCKSCR3PYML67L" localSheetId="2" hidden="1">#REF!</definedName>
    <definedName name="BEx5DAJAHQ2SKUPCKSCR3PYML67L" localSheetId="4" hidden="1">#REF!</definedName>
    <definedName name="BEx5DAJAHQ2SKUPCKSCR3PYML67L" localSheetId="5" hidden="1">#REF!</definedName>
    <definedName name="BEx5DAJAHQ2SKUPCKSCR3PYML67L" localSheetId="17" hidden="1">#REF!</definedName>
    <definedName name="BEx5DAJAHQ2SKUPCKSCR3PYML67L" localSheetId="7" hidden="1">#REF!</definedName>
    <definedName name="BEx5DAJAHQ2SKUPCKSCR3PYML67L" localSheetId="8" hidden="1">#REF!</definedName>
    <definedName name="BEx5DAJAHQ2SKUPCKSCR3PYML67L" localSheetId="9" hidden="1">#REF!</definedName>
    <definedName name="BEx5DAJAHQ2SKUPCKSCR3PYML67L" localSheetId="11" hidden="1">#REF!</definedName>
    <definedName name="BEx5DAJAHQ2SKUPCKSCR3PYML67L" localSheetId="12" hidden="1">#REF!</definedName>
    <definedName name="BEx5DAJAHQ2SKUPCKSCR3PYML67L" localSheetId="13" hidden="1">#REF!</definedName>
    <definedName name="BEx5DAJAHQ2SKUPCKSCR3PYML67L" localSheetId="14" hidden="1">#REF!</definedName>
    <definedName name="BEx5DAJAHQ2SKUPCKSCR3PYML67L" localSheetId="22" hidden="1">#REF!</definedName>
    <definedName name="BEx5DAJAHQ2SKUPCKSCR3PYML67L" localSheetId="19" hidden="1">#REF!</definedName>
    <definedName name="BEx5DAJAHQ2SKUPCKSCR3PYML67L" localSheetId="21" hidden="1">#REF!</definedName>
    <definedName name="BEx5DAJAHQ2SKUPCKSCR3PYML67L" hidden="1">#REF!</definedName>
    <definedName name="BEx5DC18JM1KJCV44PF18E0LNRKA" localSheetId="23" hidden="1">#REF!</definedName>
    <definedName name="BEx5DC18JM1KJCV44PF18E0LNRKA" localSheetId="27" hidden="1">#REF!</definedName>
    <definedName name="BEx5DC18JM1KJCV44PF18E0LNRKA" localSheetId="16" hidden="1">#REF!</definedName>
    <definedName name="BEx5DC18JM1KJCV44PF18E0LNRKA" localSheetId="0" hidden="1">#REF!</definedName>
    <definedName name="BEx5DC18JM1KJCV44PF18E0LNRKA" localSheetId="2" hidden="1">#REF!</definedName>
    <definedName name="BEx5DC18JM1KJCV44PF18E0LNRKA" localSheetId="4" hidden="1">#REF!</definedName>
    <definedName name="BEx5DC18JM1KJCV44PF18E0LNRKA" localSheetId="5" hidden="1">#REF!</definedName>
    <definedName name="BEx5DC18JM1KJCV44PF18E0LNRKA" localSheetId="17" hidden="1">#REF!</definedName>
    <definedName name="BEx5DC18JM1KJCV44PF18E0LNRKA" localSheetId="7" hidden="1">#REF!</definedName>
    <definedName name="BEx5DC18JM1KJCV44PF18E0LNRKA" localSheetId="8" hidden="1">#REF!</definedName>
    <definedName name="BEx5DC18JM1KJCV44PF18E0LNRKA" localSheetId="9" hidden="1">#REF!</definedName>
    <definedName name="BEx5DC18JM1KJCV44PF18E0LNRKA" localSheetId="11" hidden="1">#REF!</definedName>
    <definedName name="BEx5DC18JM1KJCV44PF18E0LNRKA" localSheetId="12" hidden="1">#REF!</definedName>
    <definedName name="BEx5DC18JM1KJCV44PF18E0LNRKA" localSheetId="13" hidden="1">#REF!</definedName>
    <definedName name="BEx5DC18JM1KJCV44PF18E0LNRKA" localSheetId="14" hidden="1">#REF!</definedName>
    <definedName name="BEx5DC18JM1KJCV44PF18E0LNRKA" localSheetId="22" hidden="1">#REF!</definedName>
    <definedName name="BEx5DC18JM1KJCV44PF18E0LNRKA" localSheetId="19" hidden="1">#REF!</definedName>
    <definedName name="BEx5DC18JM1KJCV44PF18E0LNRKA" localSheetId="21" hidden="1">#REF!</definedName>
    <definedName name="BEx5DC18JM1KJCV44PF18E0LNRKA" hidden="1">#REF!</definedName>
    <definedName name="BEx5DFH8EU3RCPUOTFY8S9G8SBCG" localSheetId="23" hidden="1">#REF!</definedName>
    <definedName name="BEx5DFH8EU3RCPUOTFY8S9G8SBCG" localSheetId="27" hidden="1">#REF!</definedName>
    <definedName name="BEx5DFH8EU3RCPUOTFY8S9G8SBCG" localSheetId="16" hidden="1">#REF!</definedName>
    <definedName name="BEx5DFH8EU3RCPUOTFY8S9G8SBCG" localSheetId="0" hidden="1">#REF!</definedName>
    <definedName name="BEx5DFH8EU3RCPUOTFY8S9G8SBCG" localSheetId="2" hidden="1">#REF!</definedName>
    <definedName name="BEx5DFH8EU3RCPUOTFY8S9G8SBCG" localSheetId="4" hidden="1">#REF!</definedName>
    <definedName name="BEx5DFH8EU3RCPUOTFY8S9G8SBCG" localSheetId="5" hidden="1">#REF!</definedName>
    <definedName name="BEx5DFH8EU3RCPUOTFY8S9G8SBCG" localSheetId="17" hidden="1">#REF!</definedName>
    <definedName name="BEx5DFH8EU3RCPUOTFY8S9G8SBCG" localSheetId="7" hidden="1">#REF!</definedName>
    <definedName name="BEx5DFH8EU3RCPUOTFY8S9G8SBCG" localSheetId="8" hidden="1">#REF!</definedName>
    <definedName name="BEx5DFH8EU3RCPUOTFY8S9G8SBCG" localSheetId="9" hidden="1">#REF!</definedName>
    <definedName name="BEx5DFH8EU3RCPUOTFY8S9G8SBCG" localSheetId="11" hidden="1">#REF!</definedName>
    <definedName name="BEx5DFH8EU3RCPUOTFY8S9G8SBCG" localSheetId="12" hidden="1">#REF!</definedName>
    <definedName name="BEx5DFH8EU3RCPUOTFY8S9G8SBCG" localSheetId="13" hidden="1">#REF!</definedName>
    <definedName name="BEx5DFH8EU3RCPUOTFY8S9G8SBCG" localSheetId="14" hidden="1">#REF!</definedName>
    <definedName name="BEx5DFH8EU3RCPUOTFY8S9G8SBCG" localSheetId="22" hidden="1">#REF!</definedName>
    <definedName name="BEx5DFH8EU3RCPUOTFY8S9G8SBCG" localSheetId="19" hidden="1">#REF!</definedName>
    <definedName name="BEx5DFH8EU3RCPUOTFY8S9G8SBCG" localSheetId="21" hidden="1">#REF!</definedName>
    <definedName name="BEx5DFH8EU3RCPUOTFY8S9G8SBCG" hidden="1">#REF!</definedName>
    <definedName name="BEx5DJIZBTNS011R9IIG2OQ2L6ZX" localSheetId="23" hidden="1">#REF!</definedName>
    <definedName name="BEx5DJIZBTNS011R9IIG2OQ2L6ZX" localSheetId="27" hidden="1">#REF!</definedName>
    <definedName name="BEx5DJIZBTNS011R9IIG2OQ2L6ZX" localSheetId="16" hidden="1">#REF!</definedName>
    <definedName name="BEx5DJIZBTNS011R9IIG2OQ2L6ZX" localSheetId="0" hidden="1">#REF!</definedName>
    <definedName name="BEx5DJIZBTNS011R9IIG2OQ2L6ZX" localSheetId="2" hidden="1">#REF!</definedName>
    <definedName name="BEx5DJIZBTNS011R9IIG2OQ2L6ZX" localSheetId="4" hidden="1">#REF!</definedName>
    <definedName name="BEx5DJIZBTNS011R9IIG2OQ2L6ZX" localSheetId="5" hidden="1">#REF!</definedName>
    <definedName name="BEx5DJIZBTNS011R9IIG2OQ2L6ZX" localSheetId="17" hidden="1">#REF!</definedName>
    <definedName name="BEx5DJIZBTNS011R9IIG2OQ2L6ZX" localSheetId="7" hidden="1">#REF!</definedName>
    <definedName name="BEx5DJIZBTNS011R9IIG2OQ2L6ZX" localSheetId="8" hidden="1">#REF!</definedName>
    <definedName name="BEx5DJIZBTNS011R9IIG2OQ2L6ZX" localSheetId="9" hidden="1">#REF!</definedName>
    <definedName name="BEx5DJIZBTNS011R9IIG2OQ2L6ZX" localSheetId="11" hidden="1">#REF!</definedName>
    <definedName name="BEx5DJIZBTNS011R9IIG2OQ2L6ZX" localSheetId="12" hidden="1">#REF!</definedName>
    <definedName name="BEx5DJIZBTNS011R9IIG2OQ2L6ZX" localSheetId="13" hidden="1">#REF!</definedName>
    <definedName name="BEx5DJIZBTNS011R9IIG2OQ2L6ZX" localSheetId="14" hidden="1">#REF!</definedName>
    <definedName name="BEx5DJIZBTNS011R9IIG2OQ2L6ZX" localSheetId="22" hidden="1">#REF!</definedName>
    <definedName name="BEx5DJIZBTNS011R9IIG2OQ2L6ZX" localSheetId="19" hidden="1">#REF!</definedName>
    <definedName name="BEx5DJIZBTNS011R9IIG2OQ2L6ZX" localSheetId="21" hidden="1">#REF!</definedName>
    <definedName name="BEx5DJIZBTNS011R9IIG2OQ2L6ZX" hidden="1">#REF!</definedName>
    <definedName name="BEx5DS2EKWFPC2UWI1W1QESX9QP5" localSheetId="23" hidden="1">#REF!</definedName>
    <definedName name="BEx5DS2EKWFPC2UWI1W1QESX9QP5" localSheetId="27" hidden="1">#REF!</definedName>
    <definedName name="BEx5DS2EKWFPC2UWI1W1QESX9QP5" localSheetId="16" hidden="1">#REF!</definedName>
    <definedName name="BEx5DS2EKWFPC2UWI1W1QESX9QP5" localSheetId="0" hidden="1">#REF!</definedName>
    <definedName name="BEx5DS2EKWFPC2UWI1W1QESX9QP5" localSheetId="2" hidden="1">#REF!</definedName>
    <definedName name="BEx5DS2EKWFPC2UWI1W1QESX9QP5" localSheetId="4" hidden="1">#REF!</definedName>
    <definedName name="BEx5DS2EKWFPC2UWI1W1QESX9QP5" localSheetId="5" hidden="1">#REF!</definedName>
    <definedName name="BEx5DS2EKWFPC2UWI1W1QESX9QP5" localSheetId="17" hidden="1">#REF!</definedName>
    <definedName name="BEx5DS2EKWFPC2UWI1W1QESX9QP5" localSheetId="7" hidden="1">#REF!</definedName>
    <definedName name="BEx5DS2EKWFPC2UWI1W1QESX9QP5" localSheetId="8" hidden="1">#REF!</definedName>
    <definedName name="BEx5DS2EKWFPC2UWI1W1QESX9QP5" localSheetId="9" hidden="1">#REF!</definedName>
    <definedName name="BEx5DS2EKWFPC2UWI1W1QESX9QP5" localSheetId="11" hidden="1">#REF!</definedName>
    <definedName name="BEx5DS2EKWFPC2UWI1W1QESX9QP5" localSheetId="12" hidden="1">#REF!</definedName>
    <definedName name="BEx5DS2EKWFPC2UWI1W1QESX9QP5" localSheetId="13" hidden="1">#REF!</definedName>
    <definedName name="BEx5DS2EKWFPC2UWI1W1QESX9QP5" localSheetId="14" hidden="1">#REF!</definedName>
    <definedName name="BEx5DS2EKWFPC2UWI1W1QESX9QP5" localSheetId="22" hidden="1">#REF!</definedName>
    <definedName name="BEx5DS2EKWFPC2UWI1W1QESX9QP5" localSheetId="19" hidden="1">#REF!</definedName>
    <definedName name="BEx5DS2EKWFPC2UWI1W1QESX9QP5" localSheetId="21" hidden="1">#REF!</definedName>
    <definedName name="BEx5DS2EKWFPC2UWI1W1QESX9QP5" hidden="1">#REF!</definedName>
    <definedName name="BEx5E123OLO9WQUOIRIDJ967KAGK" localSheetId="23" hidden="1">#REF!</definedName>
    <definedName name="BEx5E123OLO9WQUOIRIDJ967KAGK" localSheetId="27" hidden="1">#REF!</definedName>
    <definedName name="BEx5E123OLO9WQUOIRIDJ967KAGK" localSheetId="16" hidden="1">#REF!</definedName>
    <definedName name="BEx5E123OLO9WQUOIRIDJ967KAGK" localSheetId="0" hidden="1">#REF!</definedName>
    <definedName name="BEx5E123OLO9WQUOIRIDJ967KAGK" localSheetId="2" hidden="1">#REF!</definedName>
    <definedName name="BEx5E123OLO9WQUOIRIDJ967KAGK" localSheetId="4" hidden="1">#REF!</definedName>
    <definedName name="BEx5E123OLO9WQUOIRIDJ967KAGK" localSheetId="5" hidden="1">#REF!</definedName>
    <definedName name="BEx5E123OLO9WQUOIRIDJ967KAGK" localSheetId="17" hidden="1">#REF!</definedName>
    <definedName name="BEx5E123OLO9WQUOIRIDJ967KAGK" localSheetId="7" hidden="1">#REF!</definedName>
    <definedName name="BEx5E123OLO9WQUOIRIDJ967KAGK" localSheetId="8" hidden="1">#REF!</definedName>
    <definedName name="BEx5E123OLO9WQUOIRIDJ967KAGK" localSheetId="9" hidden="1">#REF!</definedName>
    <definedName name="BEx5E123OLO9WQUOIRIDJ967KAGK" localSheetId="11" hidden="1">#REF!</definedName>
    <definedName name="BEx5E123OLO9WQUOIRIDJ967KAGK" localSheetId="12" hidden="1">#REF!</definedName>
    <definedName name="BEx5E123OLO9WQUOIRIDJ967KAGK" localSheetId="13" hidden="1">#REF!</definedName>
    <definedName name="BEx5E123OLO9WQUOIRIDJ967KAGK" localSheetId="14" hidden="1">#REF!</definedName>
    <definedName name="BEx5E123OLO9WQUOIRIDJ967KAGK" localSheetId="22" hidden="1">#REF!</definedName>
    <definedName name="BEx5E123OLO9WQUOIRIDJ967KAGK" localSheetId="19" hidden="1">#REF!</definedName>
    <definedName name="BEx5E123OLO9WQUOIRIDJ967KAGK" localSheetId="21" hidden="1">#REF!</definedName>
    <definedName name="BEx5E123OLO9WQUOIRIDJ967KAGK" hidden="1">#REF!</definedName>
    <definedName name="BEx5E2UU5NES6W779W2OZTZOB4O7" localSheetId="23" hidden="1">#REF!</definedName>
    <definedName name="BEx5E2UU5NES6W779W2OZTZOB4O7" localSheetId="27" hidden="1">#REF!</definedName>
    <definedName name="BEx5E2UU5NES6W779W2OZTZOB4O7" localSheetId="16" hidden="1">#REF!</definedName>
    <definedName name="BEx5E2UU5NES6W779W2OZTZOB4O7" localSheetId="0" hidden="1">#REF!</definedName>
    <definedName name="BEx5E2UU5NES6W779W2OZTZOB4O7" localSheetId="2" hidden="1">#REF!</definedName>
    <definedName name="BEx5E2UU5NES6W779W2OZTZOB4O7" localSheetId="4" hidden="1">#REF!</definedName>
    <definedName name="BEx5E2UU5NES6W779W2OZTZOB4O7" localSheetId="5" hidden="1">#REF!</definedName>
    <definedName name="BEx5E2UU5NES6W779W2OZTZOB4O7" localSheetId="17" hidden="1">#REF!</definedName>
    <definedName name="BEx5E2UU5NES6W779W2OZTZOB4O7" localSheetId="7" hidden="1">#REF!</definedName>
    <definedName name="BEx5E2UU5NES6W779W2OZTZOB4O7" localSheetId="8" hidden="1">#REF!</definedName>
    <definedName name="BEx5E2UU5NES6W779W2OZTZOB4O7" localSheetId="9" hidden="1">#REF!</definedName>
    <definedName name="BEx5E2UU5NES6W779W2OZTZOB4O7" localSheetId="11" hidden="1">#REF!</definedName>
    <definedName name="BEx5E2UU5NES6W779W2OZTZOB4O7" localSheetId="12" hidden="1">#REF!</definedName>
    <definedName name="BEx5E2UU5NES6W779W2OZTZOB4O7" localSheetId="13" hidden="1">#REF!</definedName>
    <definedName name="BEx5E2UU5NES6W779W2OZTZOB4O7" localSheetId="14" hidden="1">#REF!</definedName>
    <definedName name="BEx5E2UU5NES6W779W2OZTZOB4O7" localSheetId="22" hidden="1">#REF!</definedName>
    <definedName name="BEx5E2UU5NES6W779W2OZTZOB4O7" localSheetId="19" hidden="1">#REF!</definedName>
    <definedName name="BEx5E2UU5NES6W779W2OZTZOB4O7" localSheetId="21" hidden="1">#REF!</definedName>
    <definedName name="BEx5E2UU5NES6W779W2OZTZOB4O7" hidden="1">#REF!</definedName>
    <definedName name="BEx5ELFT92WAQN3NW8COIMQHUL91" localSheetId="23" hidden="1">#REF!</definedName>
    <definedName name="BEx5ELFT92WAQN3NW8COIMQHUL91" localSheetId="27" hidden="1">#REF!</definedName>
    <definedName name="BEx5ELFT92WAQN3NW8COIMQHUL91" localSheetId="16" hidden="1">#REF!</definedName>
    <definedName name="BEx5ELFT92WAQN3NW8COIMQHUL91" localSheetId="0" hidden="1">#REF!</definedName>
    <definedName name="BEx5ELFT92WAQN3NW8COIMQHUL91" localSheetId="2" hidden="1">#REF!</definedName>
    <definedName name="BEx5ELFT92WAQN3NW8COIMQHUL91" localSheetId="4" hidden="1">#REF!</definedName>
    <definedName name="BEx5ELFT92WAQN3NW8COIMQHUL91" localSheetId="5" hidden="1">#REF!</definedName>
    <definedName name="BEx5ELFT92WAQN3NW8COIMQHUL91" localSheetId="17" hidden="1">#REF!</definedName>
    <definedName name="BEx5ELFT92WAQN3NW8COIMQHUL91" localSheetId="7" hidden="1">#REF!</definedName>
    <definedName name="BEx5ELFT92WAQN3NW8COIMQHUL91" localSheetId="8" hidden="1">#REF!</definedName>
    <definedName name="BEx5ELFT92WAQN3NW8COIMQHUL91" localSheetId="9" hidden="1">#REF!</definedName>
    <definedName name="BEx5ELFT92WAQN3NW8COIMQHUL91" localSheetId="11" hidden="1">#REF!</definedName>
    <definedName name="BEx5ELFT92WAQN3NW8COIMQHUL91" localSheetId="12" hidden="1">#REF!</definedName>
    <definedName name="BEx5ELFT92WAQN3NW8COIMQHUL91" localSheetId="13" hidden="1">#REF!</definedName>
    <definedName name="BEx5ELFT92WAQN3NW8COIMQHUL91" localSheetId="14" hidden="1">#REF!</definedName>
    <definedName name="BEx5ELFT92WAQN3NW8COIMQHUL91" localSheetId="22" hidden="1">#REF!</definedName>
    <definedName name="BEx5ELFT92WAQN3NW8COIMQHUL91" localSheetId="19" hidden="1">#REF!</definedName>
    <definedName name="BEx5ELFT92WAQN3NW8COIMQHUL91" localSheetId="21" hidden="1">#REF!</definedName>
    <definedName name="BEx5ELFT92WAQN3NW8COIMQHUL91" hidden="1">#REF!</definedName>
    <definedName name="BEx5ELQL9B0VR6UT18KP11DHOTFX" localSheetId="23" hidden="1">#REF!</definedName>
    <definedName name="BEx5ELQL9B0VR6UT18KP11DHOTFX" localSheetId="27" hidden="1">#REF!</definedName>
    <definedName name="BEx5ELQL9B0VR6UT18KP11DHOTFX" localSheetId="16" hidden="1">#REF!</definedName>
    <definedName name="BEx5ELQL9B0VR6UT18KP11DHOTFX" localSheetId="0" hidden="1">#REF!</definedName>
    <definedName name="BEx5ELQL9B0VR6UT18KP11DHOTFX" localSheetId="2" hidden="1">#REF!</definedName>
    <definedName name="BEx5ELQL9B0VR6UT18KP11DHOTFX" localSheetId="4" hidden="1">#REF!</definedName>
    <definedName name="BEx5ELQL9B0VR6UT18KP11DHOTFX" localSheetId="5" hidden="1">#REF!</definedName>
    <definedName name="BEx5ELQL9B0VR6UT18KP11DHOTFX" localSheetId="17" hidden="1">#REF!</definedName>
    <definedName name="BEx5ELQL9B0VR6UT18KP11DHOTFX" localSheetId="7" hidden="1">#REF!</definedName>
    <definedName name="BEx5ELQL9B0VR6UT18KP11DHOTFX" localSheetId="8" hidden="1">#REF!</definedName>
    <definedName name="BEx5ELQL9B0VR6UT18KP11DHOTFX" localSheetId="9" hidden="1">#REF!</definedName>
    <definedName name="BEx5ELQL9B0VR6UT18KP11DHOTFX" localSheetId="11" hidden="1">#REF!</definedName>
    <definedName name="BEx5ELQL9B0VR6UT18KP11DHOTFX" localSheetId="12" hidden="1">#REF!</definedName>
    <definedName name="BEx5ELQL9B0VR6UT18KP11DHOTFX" localSheetId="13" hidden="1">#REF!</definedName>
    <definedName name="BEx5ELQL9B0VR6UT18KP11DHOTFX" localSheetId="14" hidden="1">#REF!</definedName>
    <definedName name="BEx5ELQL9B0VR6UT18KP11DHOTFX" localSheetId="22" hidden="1">#REF!</definedName>
    <definedName name="BEx5ELQL9B0VR6UT18KP11DHOTFX" localSheetId="19" hidden="1">#REF!</definedName>
    <definedName name="BEx5ELQL9B0VR6UT18KP11DHOTFX" localSheetId="21" hidden="1">#REF!</definedName>
    <definedName name="BEx5ELQL9B0VR6UT18KP11DHOTFX" hidden="1">#REF!</definedName>
    <definedName name="BEx5ER4TJTFPN7IB1MNEB1ZFR5M6" localSheetId="23" hidden="1">#REF!</definedName>
    <definedName name="BEx5ER4TJTFPN7IB1MNEB1ZFR5M6" localSheetId="27" hidden="1">#REF!</definedName>
    <definedName name="BEx5ER4TJTFPN7IB1MNEB1ZFR5M6" localSheetId="16" hidden="1">#REF!</definedName>
    <definedName name="BEx5ER4TJTFPN7IB1MNEB1ZFR5M6" localSheetId="0" hidden="1">#REF!</definedName>
    <definedName name="BEx5ER4TJTFPN7IB1MNEB1ZFR5M6" localSheetId="2" hidden="1">#REF!</definedName>
    <definedName name="BEx5ER4TJTFPN7IB1MNEB1ZFR5M6" localSheetId="4" hidden="1">#REF!</definedName>
    <definedName name="BEx5ER4TJTFPN7IB1MNEB1ZFR5M6" localSheetId="5" hidden="1">#REF!</definedName>
    <definedName name="BEx5ER4TJTFPN7IB1MNEB1ZFR5M6" localSheetId="17" hidden="1">#REF!</definedName>
    <definedName name="BEx5ER4TJTFPN7IB1MNEB1ZFR5M6" localSheetId="7" hidden="1">#REF!</definedName>
    <definedName name="BEx5ER4TJTFPN7IB1MNEB1ZFR5M6" localSheetId="8" hidden="1">#REF!</definedName>
    <definedName name="BEx5ER4TJTFPN7IB1MNEB1ZFR5M6" localSheetId="9" hidden="1">#REF!</definedName>
    <definedName name="BEx5ER4TJTFPN7IB1MNEB1ZFR5M6" localSheetId="11" hidden="1">#REF!</definedName>
    <definedName name="BEx5ER4TJTFPN7IB1MNEB1ZFR5M6" localSheetId="12" hidden="1">#REF!</definedName>
    <definedName name="BEx5ER4TJTFPN7IB1MNEB1ZFR5M6" localSheetId="13" hidden="1">#REF!</definedName>
    <definedName name="BEx5ER4TJTFPN7IB1MNEB1ZFR5M6" localSheetId="14" hidden="1">#REF!</definedName>
    <definedName name="BEx5ER4TJTFPN7IB1MNEB1ZFR5M6" localSheetId="22" hidden="1">#REF!</definedName>
    <definedName name="BEx5ER4TJTFPN7IB1MNEB1ZFR5M6" localSheetId="19" hidden="1">#REF!</definedName>
    <definedName name="BEx5ER4TJTFPN7IB1MNEB1ZFR5M6" localSheetId="21" hidden="1">#REF!</definedName>
    <definedName name="BEx5ER4TJTFPN7IB1MNEB1ZFR5M6" hidden="1">#REF!</definedName>
    <definedName name="BEx5EYXB2LDMI4FLC3QFAOXC0FZ3" localSheetId="23" hidden="1">#REF!</definedName>
    <definedName name="BEx5EYXB2LDMI4FLC3QFAOXC0FZ3" localSheetId="27" hidden="1">#REF!</definedName>
    <definedName name="BEx5EYXB2LDMI4FLC3QFAOXC0FZ3" localSheetId="16" hidden="1">#REF!</definedName>
    <definedName name="BEx5EYXB2LDMI4FLC3QFAOXC0FZ3" localSheetId="0" hidden="1">#REF!</definedName>
    <definedName name="BEx5EYXB2LDMI4FLC3QFAOXC0FZ3" localSheetId="2" hidden="1">#REF!</definedName>
    <definedName name="BEx5EYXB2LDMI4FLC3QFAOXC0FZ3" localSheetId="4" hidden="1">#REF!</definedName>
    <definedName name="BEx5EYXB2LDMI4FLC3QFAOXC0FZ3" localSheetId="5" hidden="1">#REF!</definedName>
    <definedName name="BEx5EYXB2LDMI4FLC3QFAOXC0FZ3" localSheetId="17" hidden="1">#REF!</definedName>
    <definedName name="BEx5EYXB2LDMI4FLC3QFAOXC0FZ3" localSheetId="7" hidden="1">#REF!</definedName>
    <definedName name="BEx5EYXB2LDMI4FLC3QFAOXC0FZ3" localSheetId="8" hidden="1">#REF!</definedName>
    <definedName name="BEx5EYXB2LDMI4FLC3QFAOXC0FZ3" localSheetId="9" hidden="1">#REF!</definedName>
    <definedName name="BEx5EYXB2LDMI4FLC3QFAOXC0FZ3" localSheetId="11" hidden="1">#REF!</definedName>
    <definedName name="BEx5EYXB2LDMI4FLC3QFAOXC0FZ3" localSheetId="12" hidden="1">#REF!</definedName>
    <definedName name="BEx5EYXB2LDMI4FLC3QFAOXC0FZ3" localSheetId="13" hidden="1">#REF!</definedName>
    <definedName name="BEx5EYXB2LDMI4FLC3QFAOXC0FZ3" localSheetId="14" hidden="1">#REF!</definedName>
    <definedName name="BEx5EYXB2LDMI4FLC3QFAOXC0FZ3" localSheetId="22" hidden="1">#REF!</definedName>
    <definedName name="BEx5EYXB2LDMI4FLC3QFAOXC0FZ3" localSheetId="19" hidden="1">#REF!</definedName>
    <definedName name="BEx5EYXB2LDMI4FLC3QFAOXC0FZ3" localSheetId="21" hidden="1">#REF!</definedName>
    <definedName name="BEx5EYXB2LDMI4FLC3QFAOXC0FZ3" hidden="1">#REF!</definedName>
    <definedName name="BEx5F6V72QTCK7O39Y59R0EVM6CW" localSheetId="23" hidden="1">#REF!</definedName>
    <definedName name="BEx5F6V72QTCK7O39Y59R0EVM6CW" localSheetId="27" hidden="1">#REF!</definedName>
    <definedName name="BEx5F6V72QTCK7O39Y59R0EVM6CW" localSheetId="16" hidden="1">#REF!</definedName>
    <definedName name="BEx5F6V72QTCK7O39Y59R0EVM6CW" localSheetId="0" hidden="1">#REF!</definedName>
    <definedName name="BEx5F6V72QTCK7O39Y59R0EVM6CW" localSheetId="2" hidden="1">#REF!</definedName>
    <definedName name="BEx5F6V72QTCK7O39Y59R0EVM6CW" localSheetId="4" hidden="1">#REF!</definedName>
    <definedName name="BEx5F6V72QTCK7O39Y59R0EVM6CW" localSheetId="5" hidden="1">#REF!</definedName>
    <definedName name="BEx5F6V72QTCK7O39Y59R0EVM6CW" localSheetId="17" hidden="1">#REF!</definedName>
    <definedName name="BEx5F6V72QTCK7O39Y59R0EVM6CW" localSheetId="7" hidden="1">#REF!</definedName>
    <definedName name="BEx5F6V72QTCK7O39Y59R0EVM6CW" localSheetId="8" hidden="1">#REF!</definedName>
    <definedName name="BEx5F6V72QTCK7O39Y59R0EVM6CW" localSheetId="9" hidden="1">#REF!</definedName>
    <definedName name="BEx5F6V72QTCK7O39Y59R0EVM6CW" localSheetId="11" hidden="1">#REF!</definedName>
    <definedName name="BEx5F6V72QTCK7O39Y59R0EVM6CW" localSheetId="12" hidden="1">#REF!</definedName>
    <definedName name="BEx5F6V72QTCK7O39Y59R0EVM6CW" localSheetId="13" hidden="1">#REF!</definedName>
    <definedName name="BEx5F6V72QTCK7O39Y59R0EVM6CW" localSheetId="14" hidden="1">#REF!</definedName>
    <definedName name="BEx5F6V72QTCK7O39Y59R0EVM6CW" localSheetId="22" hidden="1">#REF!</definedName>
    <definedName name="BEx5F6V72QTCK7O39Y59R0EVM6CW" localSheetId="19" hidden="1">#REF!</definedName>
    <definedName name="BEx5F6V72QTCK7O39Y59R0EVM6CW" localSheetId="21" hidden="1">#REF!</definedName>
    <definedName name="BEx5F6V72QTCK7O39Y59R0EVM6CW" hidden="1">#REF!</definedName>
    <definedName name="BEx5FGLQVACD5F5YZG4DGSCHCGO2" localSheetId="23" hidden="1">#REF!</definedName>
    <definedName name="BEx5FGLQVACD5F5YZG4DGSCHCGO2" localSheetId="27" hidden="1">#REF!</definedName>
    <definedName name="BEx5FGLQVACD5F5YZG4DGSCHCGO2" localSheetId="16" hidden="1">#REF!</definedName>
    <definedName name="BEx5FGLQVACD5F5YZG4DGSCHCGO2" localSheetId="0" hidden="1">#REF!</definedName>
    <definedName name="BEx5FGLQVACD5F5YZG4DGSCHCGO2" localSheetId="2" hidden="1">#REF!</definedName>
    <definedName name="BEx5FGLQVACD5F5YZG4DGSCHCGO2" localSheetId="4" hidden="1">#REF!</definedName>
    <definedName name="BEx5FGLQVACD5F5YZG4DGSCHCGO2" localSheetId="5" hidden="1">#REF!</definedName>
    <definedName name="BEx5FGLQVACD5F5YZG4DGSCHCGO2" localSheetId="17" hidden="1">#REF!</definedName>
    <definedName name="BEx5FGLQVACD5F5YZG4DGSCHCGO2" localSheetId="7" hidden="1">#REF!</definedName>
    <definedName name="BEx5FGLQVACD5F5YZG4DGSCHCGO2" localSheetId="8" hidden="1">#REF!</definedName>
    <definedName name="BEx5FGLQVACD5F5YZG4DGSCHCGO2" localSheetId="9" hidden="1">#REF!</definedName>
    <definedName name="BEx5FGLQVACD5F5YZG4DGSCHCGO2" localSheetId="11" hidden="1">#REF!</definedName>
    <definedName name="BEx5FGLQVACD5F5YZG4DGSCHCGO2" localSheetId="12" hidden="1">#REF!</definedName>
    <definedName name="BEx5FGLQVACD5F5YZG4DGSCHCGO2" localSheetId="13" hidden="1">#REF!</definedName>
    <definedName name="BEx5FGLQVACD5F5YZG4DGSCHCGO2" localSheetId="14" hidden="1">#REF!</definedName>
    <definedName name="BEx5FGLQVACD5F5YZG4DGSCHCGO2" localSheetId="22" hidden="1">#REF!</definedName>
    <definedName name="BEx5FGLQVACD5F5YZG4DGSCHCGO2" localSheetId="19" hidden="1">#REF!</definedName>
    <definedName name="BEx5FGLQVACD5F5YZG4DGSCHCGO2" localSheetId="21" hidden="1">#REF!</definedName>
    <definedName name="BEx5FGLQVACD5F5YZG4DGSCHCGO2" hidden="1">#REF!</definedName>
    <definedName name="BEx5FHCTE8VTJEF7IK189AVLNYSY" localSheetId="23" hidden="1">#REF!</definedName>
    <definedName name="BEx5FHCTE8VTJEF7IK189AVLNYSY" localSheetId="27" hidden="1">#REF!</definedName>
    <definedName name="BEx5FHCTE8VTJEF7IK189AVLNYSY" localSheetId="16" hidden="1">#REF!</definedName>
    <definedName name="BEx5FHCTE8VTJEF7IK189AVLNYSY" localSheetId="0" hidden="1">#REF!</definedName>
    <definedName name="BEx5FHCTE8VTJEF7IK189AVLNYSY" localSheetId="2" hidden="1">#REF!</definedName>
    <definedName name="BEx5FHCTE8VTJEF7IK189AVLNYSY" localSheetId="4" hidden="1">#REF!</definedName>
    <definedName name="BEx5FHCTE8VTJEF7IK189AVLNYSY" localSheetId="5" hidden="1">#REF!</definedName>
    <definedName name="BEx5FHCTE8VTJEF7IK189AVLNYSY" localSheetId="17" hidden="1">#REF!</definedName>
    <definedName name="BEx5FHCTE8VTJEF7IK189AVLNYSY" localSheetId="7" hidden="1">#REF!</definedName>
    <definedName name="BEx5FHCTE8VTJEF7IK189AVLNYSY" localSheetId="8" hidden="1">#REF!</definedName>
    <definedName name="BEx5FHCTE8VTJEF7IK189AVLNYSY" localSheetId="9" hidden="1">#REF!</definedName>
    <definedName name="BEx5FHCTE8VTJEF7IK189AVLNYSY" localSheetId="11" hidden="1">#REF!</definedName>
    <definedName name="BEx5FHCTE8VTJEF7IK189AVLNYSY" localSheetId="12" hidden="1">#REF!</definedName>
    <definedName name="BEx5FHCTE8VTJEF7IK189AVLNYSY" localSheetId="13" hidden="1">#REF!</definedName>
    <definedName name="BEx5FHCTE8VTJEF7IK189AVLNYSY" localSheetId="14" hidden="1">#REF!</definedName>
    <definedName name="BEx5FHCTE8VTJEF7IK189AVLNYSY" localSheetId="22" hidden="1">#REF!</definedName>
    <definedName name="BEx5FHCTE8VTJEF7IK189AVLNYSY" localSheetId="19" hidden="1">#REF!</definedName>
    <definedName name="BEx5FHCTE8VTJEF7IK189AVLNYSY" localSheetId="21" hidden="1">#REF!</definedName>
    <definedName name="BEx5FHCTE8VTJEF7IK189AVLNYSY" hidden="1">#REF!</definedName>
    <definedName name="BEx5FLJWHLW3BTZILDPN5NMA449V" localSheetId="23" hidden="1">#REF!</definedName>
    <definedName name="BEx5FLJWHLW3BTZILDPN5NMA449V" localSheetId="27" hidden="1">#REF!</definedName>
    <definedName name="BEx5FLJWHLW3BTZILDPN5NMA449V" localSheetId="16" hidden="1">#REF!</definedName>
    <definedName name="BEx5FLJWHLW3BTZILDPN5NMA449V" localSheetId="0" hidden="1">#REF!</definedName>
    <definedName name="BEx5FLJWHLW3BTZILDPN5NMA449V" localSheetId="2" hidden="1">#REF!</definedName>
    <definedName name="BEx5FLJWHLW3BTZILDPN5NMA449V" localSheetId="4" hidden="1">#REF!</definedName>
    <definedName name="BEx5FLJWHLW3BTZILDPN5NMA449V" localSheetId="5" hidden="1">#REF!</definedName>
    <definedName name="BEx5FLJWHLW3BTZILDPN5NMA449V" localSheetId="17" hidden="1">#REF!</definedName>
    <definedName name="BEx5FLJWHLW3BTZILDPN5NMA449V" localSheetId="7" hidden="1">#REF!</definedName>
    <definedName name="BEx5FLJWHLW3BTZILDPN5NMA449V" localSheetId="8" hidden="1">#REF!</definedName>
    <definedName name="BEx5FLJWHLW3BTZILDPN5NMA449V" localSheetId="9" hidden="1">#REF!</definedName>
    <definedName name="BEx5FLJWHLW3BTZILDPN5NMA449V" localSheetId="11" hidden="1">#REF!</definedName>
    <definedName name="BEx5FLJWHLW3BTZILDPN5NMA449V" localSheetId="12" hidden="1">#REF!</definedName>
    <definedName name="BEx5FLJWHLW3BTZILDPN5NMA449V" localSheetId="13" hidden="1">#REF!</definedName>
    <definedName name="BEx5FLJWHLW3BTZILDPN5NMA449V" localSheetId="14" hidden="1">#REF!</definedName>
    <definedName name="BEx5FLJWHLW3BTZILDPN5NMA449V" localSheetId="22" hidden="1">#REF!</definedName>
    <definedName name="BEx5FLJWHLW3BTZILDPN5NMA449V" localSheetId="19" hidden="1">#REF!</definedName>
    <definedName name="BEx5FLJWHLW3BTZILDPN5NMA449V" localSheetId="21" hidden="1">#REF!</definedName>
    <definedName name="BEx5FLJWHLW3BTZILDPN5NMA449V" hidden="1">#REF!</definedName>
    <definedName name="BEx5FNI2O10YN2SI1NO4X5GP3GTF" localSheetId="23" hidden="1">#REF!</definedName>
    <definedName name="BEx5FNI2O10YN2SI1NO4X5GP3GTF" localSheetId="27" hidden="1">#REF!</definedName>
    <definedName name="BEx5FNI2O10YN2SI1NO4X5GP3GTF" localSheetId="16" hidden="1">#REF!</definedName>
    <definedName name="BEx5FNI2O10YN2SI1NO4X5GP3GTF" localSheetId="0" hidden="1">#REF!</definedName>
    <definedName name="BEx5FNI2O10YN2SI1NO4X5GP3GTF" localSheetId="2" hidden="1">#REF!</definedName>
    <definedName name="BEx5FNI2O10YN2SI1NO4X5GP3GTF" localSheetId="4" hidden="1">#REF!</definedName>
    <definedName name="BEx5FNI2O10YN2SI1NO4X5GP3GTF" localSheetId="5" hidden="1">#REF!</definedName>
    <definedName name="BEx5FNI2O10YN2SI1NO4X5GP3GTF" localSheetId="17" hidden="1">#REF!</definedName>
    <definedName name="BEx5FNI2O10YN2SI1NO4X5GP3GTF" localSheetId="7" hidden="1">#REF!</definedName>
    <definedName name="BEx5FNI2O10YN2SI1NO4X5GP3GTF" localSheetId="8" hidden="1">#REF!</definedName>
    <definedName name="BEx5FNI2O10YN2SI1NO4X5GP3GTF" localSheetId="9" hidden="1">#REF!</definedName>
    <definedName name="BEx5FNI2O10YN2SI1NO4X5GP3GTF" localSheetId="11" hidden="1">#REF!</definedName>
    <definedName name="BEx5FNI2O10YN2SI1NO4X5GP3GTF" localSheetId="12" hidden="1">#REF!</definedName>
    <definedName name="BEx5FNI2O10YN2SI1NO4X5GP3GTF" localSheetId="13" hidden="1">#REF!</definedName>
    <definedName name="BEx5FNI2O10YN2SI1NO4X5GP3GTF" localSheetId="14" hidden="1">#REF!</definedName>
    <definedName name="BEx5FNI2O10YN2SI1NO4X5GP3GTF" localSheetId="22" hidden="1">#REF!</definedName>
    <definedName name="BEx5FNI2O10YN2SI1NO4X5GP3GTF" localSheetId="19" hidden="1">#REF!</definedName>
    <definedName name="BEx5FNI2O10YN2SI1NO4X5GP3GTF" localSheetId="21" hidden="1">#REF!</definedName>
    <definedName name="BEx5FNI2O10YN2SI1NO4X5GP3GTF" hidden="1">#REF!</definedName>
    <definedName name="BEx5FO8YRFSZCG3L608EHIHIHFY4" localSheetId="23" hidden="1">#REF!</definedName>
    <definedName name="BEx5FO8YRFSZCG3L608EHIHIHFY4" localSheetId="27" hidden="1">#REF!</definedName>
    <definedName name="BEx5FO8YRFSZCG3L608EHIHIHFY4" localSheetId="16" hidden="1">#REF!</definedName>
    <definedName name="BEx5FO8YRFSZCG3L608EHIHIHFY4" localSheetId="0" hidden="1">#REF!</definedName>
    <definedName name="BEx5FO8YRFSZCG3L608EHIHIHFY4" localSheetId="2" hidden="1">#REF!</definedName>
    <definedName name="BEx5FO8YRFSZCG3L608EHIHIHFY4" localSheetId="4" hidden="1">#REF!</definedName>
    <definedName name="BEx5FO8YRFSZCG3L608EHIHIHFY4" localSheetId="5" hidden="1">#REF!</definedName>
    <definedName name="BEx5FO8YRFSZCG3L608EHIHIHFY4" localSheetId="17" hidden="1">#REF!</definedName>
    <definedName name="BEx5FO8YRFSZCG3L608EHIHIHFY4" localSheetId="7" hidden="1">#REF!</definedName>
    <definedName name="BEx5FO8YRFSZCG3L608EHIHIHFY4" localSheetId="8" hidden="1">#REF!</definedName>
    <definedName name="BEx5FO8YRFSZCG3L608EHIHIHFY4" localSheetId="9" hidden="1">#REF!</definedName>
    <definedName name="BEx5FO8YRFSZCG3L608EHIHIHFY4" localSheetId="11" hidden="1">#REF!</definedName>
    <definedName name="BEx5FO8YRFSZCG3L608EHIHIHFY4" localSheetId="12" hidden="1">#REF!</definedName>
    <definedName name="BEx5FO8YRFSZCG3L608EHIHIHFY4" localSheetId="13" hidden="1">#REF!</definedName>
    <definedName name="BEx5FO8YRFSZCG3L608EHIHIHFY4" localSheetId="14" hidden="1">#REF!</definedName>
    <definedName name="BEx5FO8YRFSZCG3L608EHIHIHFY4" localSheetId="22" hidden="1">#REF!</definedName>
    <definedName name="BEx5FO8YRFSZCG3L608EHIHIHFY4" localSheetId="19" hidden="1">#REF!</definedName>
    <definedName name="BEx5FO8YRFSZCG3L608EHIHIHFY4" localSheetId="21" hidden="1">#REF!</definedName>
    <definedName name="BEx5FO8YRFSZCG3L608EHIHIHFY4" hidden="1">#REF!</definedName>
    <definedName name="BEx5FQNA6V4CNYSH013K45RI4BCV" localSheetId="23" hidden="1">#REF!</definedName>
    <definedName name="BEx5FQNA6V4CNYSH013K45RI4BCV" localSheetId="27" hidden="1">#REF!</definedName>
    <definedName name="BEx5FQNA6V4CNYSH013K45RI4BCV" localSheetId="16" hidden="1">#REF!</definedName>
    <definedName name="BEx5FQNA6V4CNYSH013K45RI4BCV" localSheetId="0" hidden="1">#REF!</definedName>
    <definedName name="BEx5FQNA6V4CNYSH013K45RI4BCV" localSheetId="2" hidden="1">#REF!</definedName>
    <definedName name="BEx5FQNA6V4CNYSH013K45RI4BCV" localSheetId="4" hidden="1">#REF!</definedName>
    <definedName name="BEx5FQNA6V4CNYSH013K45RI4BCV" localSheetId="5" hidden="1">#REF!</definedName>
    <definedName name="BEx5FQNA6V4CNYSH013K45RI4BCV" localSheetId="17" hidden="1">#REF!</definedName>
    <definedName name="BEx5FQNA6V4CNYSH013K45RI4BCV" localSheetId="7" hidden="1">#REF!</definedName>
    <definedName name="BEx5FQNA6V4CNYSH013K45RI4BCV" localSheetId="8" hidden="1">#REF!</definedName>
    <definedName name="BEx5FQNA6V4CNYSH013K45RI4BCV" localSheetId="9" hidden="1">#REF!</definedName>
    <definedName name="BEx5FQNA6V4CNYSH013K45RI4BCV" localSheetId="11" hidden="1">#REF!</definedName>
    <definedName name="BEx5FQNA6V4CNYSH013K45RI4BCV" localSheetId="12" hidden="1">#REF!</definedName>
    <definedName name="BEx5FQNA6V4CNYSH013K45RI4BCV" localSheetId="13" hidden="1">#REF!</definedName>
    <definedName name="BEx5FQNA6V4CNYSH013K45RI4BCV" localSheetId="14" hidden="1">#REF!</definedName>
    <definedName name="BEx5FQNA6V4CNYSH013K45RI4BCV" localSheetId="22" hidden="1">#REF!</definedName>
    <definedName name="BEx5FQNA6V4CNYSH013K45RI4BCV" localSheetId="19" hidden="1">#REF!</definedName>
    <definedName name="BEx5FQNA6V4CNYSH013K45RI4BCV" localSheetId="21" hidden="1">#REF!</definedName>
    <definedName name="BEx5FQNA6V4CNYSH013K45RI4BCV" hidden="1">#REF!</definedName>
    <definedName name="BEx5FVQPPEU32CPNV9RRQ9MNLLVE" localSheetId="23" hidden="1">#REF!</definedName>
    <definedName name="BEx5FVQPPEU32CPNV9RRQ9MNLLVE" localSheetId="27" hidden="1">#REF!</definedName>
    <definedName name="BEx5FVQPPEU32CPNV9RRQ9MNLLVE" localSheetId="16" hidden="1">#REF!</definedName>
    <definedName name="BEx5FVQPPEU32CPNV9RRQ9MNLLVE" localSheetId="0" hidden="1">#REF!</definedName>
    <definedName name="BEx5FVQPPEU32CPNV9RRQ9MNLLVE" localSheetId="2" hidden="1">#REF!</definedName>
    <definedName name="BEx5FVQPPEU32CPNV9RRQ9MNLLVE" localSheetId="4" hidden="1">#REF!</definedName>
    <definedName name="BEx5FVQPPEU32CPNV9RRQ9MNLLVE" localSheetId="5" hidden="1">#REF!</definedName>
    <definedName name="BEx5FVQPPEU32CPNV9RRQ9MNLLVE" localSheetId="17" hidden="1">#REF!</definedName>
    <definedName name="BEx5FVQPPEU32CPNV9RRQ9MNLLVE" localSheetId="7" hidden="1">#REF!</definedName>
    <definedName name="BEx5FVQPPEU32CPNV9RRQ9MNLLVE" localSheetId="8" hidden="1">#REF!</definedName>
    <definedName name="BEx5FVQPPEU32CPNV9RRQ9MNLLVE" localSheetId="9" hidden="1">#REF!</definedName>
    <definedName name="BEx5FVQPPEU32CPNV9RRQ9MNLLVE" localSheetId="11" hidden="1">#REF!</definedName>
    <definedName name="BEx5FVQPPEU32CPNV9RRQ9MNLLVE" localSheetId="12" hidden="1">#REF!</definedName>
    <definedName name="BEx5FVQPPEU32CPNV9RRQ9MNLLVE" localSheetId="13" hidden="1">#REF!</definedName>
    <definedName name="BEx5FVQPPEU32CPNV9RRQ9MNLLVE" localSheetId="14" hidden="1">#REF!</definedName>
    <definedName name="BEx5FVQPPEU32CPNV9RRQ9MNLLVE" localSheetId="22" hidden="1">#REF!</definedName>
    <definedName name="BEx5FVQPPEU32CPNV9RRQ9MNLLVE" localSheetId="19" hidden="1">#REF!</definedName>
    <definedName name="BEx5FVQPPEU32CPNV9RRQ9MNLLVE" localSheetId="21" hidden="1">#REF!</definedName>
    <definedName name="BEx5FVQPPEU32CPNV9RRQ9MNLLVE" hidden="1">#REF!</definedName>
    <definedName name="BEx5G08KGMG5X2AQKDGPFYG5GH94" localSheetId="23" hidden="1">#REF!</definedName>
    <definedName name="BEx5G08KGMG5X2AQKDGPFYG5GH94" localSheetId="27" hidden="1">#REF!</definedName>
    <definedName name="BEx5G08KGMG5X2AQKDGPFYG5GH94" localSheetId="16" hidden="1">#REF!</definedName>
    <definedName name="BEx5G08KGMG5X2AQKDGPFYG5GH94" localSheetId="0" hidden="1">#REF!</definedName>
    <definedName name="BEx5G08KGMG5X2AQKDGPFYG5GH94" localSheetId="2" hidden="1">#REF!</definedName>
    <definedName name="BEx5G08KGMG5X2AQKDGPFYG5GH94" localSheetId="4" hidden="1">#REF!</definedName>
    <definedName name="BEx5G08KGMG5X2AQKDGPFYG5GH94" localSheetId="5" hidden="1">#REF!</definedName>
    <definedName name="BEx5G08KGMG5X2AQKDGPFYG5GH94" localSheetId="17" hidden="1">#REF!</definedName>
    <definedName name="BEx5G08KGMG5X2AQKDGPFYG5GH94" localSheetId="7" hidden="1">#REF!</definedName>
    <definedName name="BEx5G08KGMG5X2AQKDGPFYG5GH94" localSheetId="8" hidden="1">#REF!</definedName>
    <definedName name="BEx5G08KGMG5X2AQKDGPFYG5GH94" localSheetId="9" hidden="1">#REF!</definedName>
    <definedName name="BEx5G08KGMG5X2AQKDGPFYG5GH94" localSheetId="11" hidden="1">#REF!</definedName>
    <definedName name="BEx5G08KGMG5X2AQKDGPFYG5GH94" localSheetId="12" hidden="1">#REF!</definedName>
    <definedName name="BEx5G08KGMG5X2AQKDGPFYG5GH94" localSheetId="13" hidden="1">#REF!</definedName>
    <definedName name="BEx5G08KGMG5X2AQKDGPFYG5GH94" localSheetId="14" hidden="1">#REF!</definedName>
    <definedName name="BEx5G08KGMG5X2AQKDGPFYG5GH94" localSheetId="22" hidden="1">#REF!</definedName>
    <definedName name="BEx5G08KGMG5X2AQKDGPFYG5GH94" localSheetId="19" hidden="1">#REF!</definedName>
    <definedName name="BEx5G08KGMG5X2AQKDGPFYG5GH94" localSheetId="21" hidden="1">#REF!</definedName>
    <definedName name="BEx5G08KGMG5X2AQKDGPFYG5GH94" hidden="1">#REF!</definedName>
    <definedName name="BEx5G1A8TFN4C4QII35U9DKYNIS8" localSheetId="23" hidden="1">#REF!</definedName>
    <definedName name="BEx5G1A8TFN4C4QII35U9DKYNIS8" localSheetId="27" hidden="1">#REF!</definedName>
    <definedName name="BEx5G1A8TFN4C4QII35U9DKYNIS8" localSheetId="16" hidden="1">#REF!</definedName>
    <definedName name="BEx5G1A8TFN4C4QII35U9DKYNIS8" localSheetId="0" hidden="1">#REF!</definedName>
    <definedName name="BEx5G1A8TFN4C4QII35U9DKYNIS8" localSheetId="2" hidden="1">#REF!</definedName>
    <definedName name="BEx5G1A8TFN4C4QII35U9DKYNIS8" localSheetId="4" hidden="1">#REF!</definedName>
    <definedName name="BEx5G1A8TFN4C4QII35U9DKYNIS8" localSheetId="5" hidden="1">#REF!</definedName>
    <definedName name="BEx5G1A8TFN4C4QII35U9DKYNIS8" localSheetId="17" hidden="1">#REF!</definedName>
    <definedName name="BEx5G1A8TFN4C4QII35U9DKYNIS8" localSheetId="7" hidden="1">#REF!</definedName>
    <definedName name="BEx5G1A8TFN4C4QII35U9DKYNIS8" localSheetId="8" hidden="1">#REF!</definedName>
    <definedName name="BEx5G1A8TFN4C4QII35U9DKYNIS8" localSheetId="9" hidden="1">#REF!</definedName>
    <definedName name="BEx5G1A8TFN4C4QII35U9DKYNIS8" localSheetId="11" hidden="1">#REF!</definedName>
    <definedName name="BEx5G1A8TFN4C4QII35U9DKYNIS8" localSheetId="12" hidden="1">#REF!</definedName>
    <definedName name="BEx5G1A8TFN4C4QII35U9DKYNIS8" localSheetId="13" hidden="1">#REF!</definedName>
    <definedName name="BEx5G1A8TFN4C4QII35U9DKYNIS8" localSheetId="14" hidden="1">#REF!</definedName>
    <definedName name="BEx5G1A8TFN4C4QII35U9DKYNIS8" localSheetId="22" hidden="1">#REF!</definedName>
    <definedName name="BEx5G1A8TFN4C4QII35U9DKYNIS8" localSheetId="19" hidden="1">#REF!</definedName>
    <definedName name="BEx5G1A8TFN4C4QII35U9DKYNIS8" localSheetId="21" hidden="1">#REF!</definedName>
    <definedName name="BEx5G1A8TFN4C4QII35U9DKYNIS8" hidden="1">#REF!</definedName>
    <definedName name="BEx5G1L0QO91KEPDMV1D8OT4BT73" localSheetId="23" hidden="1">#REF!</definedName>
    <definedName name="BEx5G1L0QO91KEPDMV1D8OT4BT73" localSheetId="27" hidden="1">#REF!</definedName>
    <definedName name="BEx5G1L0QO91KEPDMV1D8OT4BT73" localSheetId="16" hidden="1">#REF!</definedName>
    <definedName name="BEx5G1L0QO91KEPDMV1D8OT4BT73" localSheetId="0" hidden="1">#REF!</definedName>
    <definedName name="BEx5G1L0QO91KEPDMV1D8OT4BT73" localSheetId="2" hidden="1">#REF!</definedName>
    <definedName name="BEx5G1L0QO91KEPDMV1D8OT4BT73" localSheetId="4" hidden="1">#REF!</definedName>
    <definedName name="BEx5G1L0QO91KEPDMV1D8OT4BT73" localSheetId="5" hidden="1">#REF!</definedName>
    <definedName name="BEx5G1L0QO91KEPDMV1D8OT4BT73" localSheetId="17" hidden="1">#REF!</definedName>
    <definedName name="BEx5G1L0QO91KEPDMV1D8OT4BT73" localSheetId="7" hidden="1">#REF!</definedName>
    <definedName name="BEx5G1L0QO91KEPDMV1D8OT4BT73" localSheetId="8" hidden="1">#REF!</definedName>
    <definedName name="BEx5G1L0QO91KEPDMV1D8OT4BT73" localSheetId="9" hidden="1">#REF!</definedName>
    <definedName name="BEx5G1L0QO91KEPDMV1D8OT4BT73" localSheetId="11" hidden="1">#REF!</definedName>
    <definedName name="BEx5G1L0QO91KEPDMV1D8OT4BT73" localSheetId="12" hidden="1">#REF!</definedName>
    <definedName name="BEx5G1L0QO91KEPDMV1D8OT4BT73" localSheetId="13" hidden="1">#REF!</definedName>
    <definedName name="BEx5G1L0QO91KEPDMV1D8OT4BT73" localSheetId="14" hidden="1">#REF!</definedName>
    <definedName name="BEx5G1L0QO91KEPDMV1D8OT4BT73" localSheetId="22" hidden="1">#REF!</definedName>
    <definedName name="BEx5G1L0QO91KEPDMV1D8OT4BT73" localSheetId="19" hidden="1">#REF!</definedName>
    <definedName name="BEx5G1L0QO91KEPDMV1D8OT4BT73" localSheetId="21" hidden="1">#REF!</definedName>
    <definedName name="BEx5G1L0QO91KEPDMV1D8OT4BT73" hidden="1">#REF!</definedName>
    <definedName name="BEx5G1QHX69GFUYHUZA5X74MTDMR" localSheetId="23" hidden="1">#REF!</definedName>
    <definedName name="BEx5G1QHX69GFUYHUZA5X74MTDMR" localSheetId="27" hidden="1">#REF!</definedName>
    <definedName name="BEx5G1QHX69GFUYHUZA5X74MTDMR" localSheetId="16" hidden="1">#REF!</definedName>
    <definedName name="BEx5G1QHX69GFUYHUZA5X74MTDMR" localSheetId="0" hidden="1">#REF!</definedName>
    <definedName name="BEx5G1QHX69GFUYHUZA5X74MTDMR" localSheetId="2" hidden="1">#REF!</definedName>
    <definedName name="BEx5G1QHX69GFUYHUZA5X74MTDMR" localSheetId="4" hidden="1">#REF!</definedName>
    <definedName name="BEx5G1QHX69GFUYHUZA5X74MTDMR" localSheetId="5" hidden="1">#REF!</definedName>
    <definedName name="BEx5G1QHX69GFUYHUZA5X74MTDMR" localSheetId="17" hidden="1">#REF!</definedName>
    <definedName name="BEx5G1QHX69GFUYHUZA5X74MTDMR" localSheetId="7" hidden="1">#REF!</definedName>
    <definedName name="BEx5G1QHX69GFUYHUZA5X74MTDMR" localSheetId="8" hidden="1">#REF!</definedName>
    <definedName name="BEx5G1QHX69GFUYHUZA5X74MTDMR" localSheetId="9" hidden="1">#REF!</definedName>
    <definedName name="BEx5G1QHX69GFUYHUZA5X74MTDMR" localSheetId="11" hidden="1">#REF!</definedName>
    <definedName name="BEx5G1QHX69GFUYHUZA5X74MTDMR" localSheetId="12" hidden="1">#REF!</definedName>
    <definedName name="BEx5G1QHX69GFUYHUZA5X74MTDMR" localSheetId="13" hidden="1">#REF!</definedName>
    <definedName name="BEx5G1QHX69GFUYHUZA5X74MTDMR" localSheetId="14" hidden="1">#REF!</definedName>
    <definedName name="BEx5G1QHX69GFUYHUZA5X74MTDMR" localSheetId="22" hidden="1">#REF!</definedName>
    <definedName name="BEx5G1QHX69GFUYHUZA5X74MTDMR" localSheetId="19" hidden="1">#REF!</definedName>
    <definedName name="BEx5G1QHX69GFUYHUZA5X74MTDMR" localSheetId="21" hidden="1">#REF!</definedName>
    <definedName name="BEx5G1QHX69GFUYHUZA5X74MTDMR" hidden="1">#REF!</definedName>
    <definedName name="BEx5G5S2C9JRD28ZQMMQLCBHWOHB" localSheetId="23" hidden="1">#REF!</definedName>
    <definedName name="BEx5G5S2C9JRD28ZQMMQLCBHWOHB" localSheetId="27" hidden="1">#REF!</definedName>
    <definedName name="BEx5G5S2C9JRD28ZQMMQLCBHWOHB" localSheetId="16" hidden="1">#REF!</definedName>
    <definedName name="BEx5G5S2C9JRD28ZQMMQLCBHWOHB" localSheetId="0" hidden="1">#REF!</definedName>
    <definedName name="BEx5G5S2C9JRD28ZQMMQLCBHWOHB" localSheetId="2" hidden="1">#REF!</definedName>
    <definedName name="BEx5G5S2C9JRD28ZQMMQLCBHWOHB" localSheetId="4" hidden="1">#REF!</definedName>
    <definedName name="BEx5G5S2C9JRD28ZQMMQLCBHWOHB" localSheetId="5" hidden="1">#REF!</definedName>
    <definedName name="BEx5G5S2C9JRD28ZQMMQLCBHWOHB" localSheetId="17" hidden="1">#REF!</definedName>
    <definedName name="BEx5G5S2C9JRD28ZQMMQLCBHWOHB" localSheetId="7" hidden="1">#REF!</definedName>
    <definedName name="BEx5G5S2C9JRD28ZQMMQLCBHWOHB" localSheetId="8" hidden="1">#REF!</definedName>
    <definedName name="BEx5G5S2C9JRD28ZQMMQLCBHWOHB" localSheetId="9" hidden="1">#REF!</definedName>
    <definedName name="BEx5G5S2C9JRD28ZQMMQLCBHWOHB" localSheetId="11" hidden="1">#REF!</definedName>
    <definedName name="BEx5G5S2C9JRD28ZQMMQLCBHWOHB" localSheetId="12" hidden="1">#REF!</definedName>
    <definedName name="BEx5G5S2C9JRD28ZQMMQLCBHWOHB" localSheetId="13" hidden="1">#REF!</definedName>
    <definedName name="BEx5G5S2C9JRD28ZQMMQLCBHWOHB" localSheetId="14" hidden="1">#REF!</definedName>
    <definedName name="BEx5G5S2C9JRD28ZQMMQLCBHWOHB" localSheetId="22" hidden="1">#REF!</definedName>
    <definedName name="BEx5G5S2C9JRD28ZQMMQLCBHWOHB" localSheetId="19" hidden="1">#REF!</definedName>
    <definedName name="BEx5G5S2C9JRD28ZQMMQLCBHWOHB" localSheetId="21" hidden="1">#REF!</definedName>
    <definedName name="BEx5G5S2C9JRD28ZQMMQLCBHWOHB" hidden="1">#REF!</definedName>
    <definedName name="BEx5G7KU3EGZQSYN2YNML8EW8NDC" localSheetId="23" hidden="1">#REF!</definedName>
    <definedName name="BEx5G7KU3EGZQSYN2YNML8EW8NDC" localSheetId="27" hidden="1">#REF!</definedName>
    <definedName name="BEx5G7KU3EGZQSYN2YNML8EW8NDC" localSheetId="16" hidden="1">#REF!</definedName>
    <definedName name="BEx5G7KU3EGZQSYN2YNML8EW8NDC" localSheetId="0" hidden="1">#REF!</definedName>
    <definedName name="BEx5G7KU3EGZQSYN2YNML8EW8NDC" localSheetId="2" hidden="1">#REF!</definedName>
    <definedName name="BEx5G7KU3EGZQSYN2YNML8EW8NDC" localSheetId="4" hidden="1">#REF!</definedName>
    <definedName name="BEx5G7KU3EGZQSYN2YNML8EW8NDC" localSheetId="5" hidden="1">#REF!</definedName>
    <definedName name="BEx5G7KU3EGZQSYN2YNML8EW8NDC" localSheetId="17" hidden="1">#REF!</definedName>
    <definedName name="BEx5G7KU3EGZQSYN2YNML8EW8NDC" localSheetId="7" hidden="1">#REF!</definedName>
    <definedName name="BEx5G7KU3EGZQSYN2YNML8EW8NDC" localSheetId="8" hidden="1">#REF!</definedName>
    <definedName name="BEx5G7KU3EGZQSYN2YNML8EW8NDC" localSheetId="9" hidden="1">#REF!</definedName>
    <definedName name="BEx5G7KU3EGZQSYN2YNML8EW8NDC" localSheetId="11" hidden="1">#REF!</definedName>
    <definedName name="BEx5G7KU3EGZQSYN2YNML8EW8NDC" localSheetId="12" hidden="1">#REF!</definedName>
    <definedName name="BEx5G7KU3EGZQSYN2YNML8EW8NDC" localSheetId="13" hidden="1">#REF!</definedName>
    <definedName name="BEx5G7KU3EGZQSYN2YNML8EW8NDC" localSheetId="14" hidden="1">#REF!</definedName>
    <definedName name="BEx5G7KU3EGZQSYN2YNML8EW8NDC" localSheetId="22" hidden="1">#REF!</definedName>
    <definedName name="BEx5G7KU3EGZQSYN2YNML8EW8NDC" localSheetId="19" hidden="1">#REF!</definedName>
    <definedName name="BEx5G7KU3EGZQSYN2YNML8EW8NDC" localSheetId="21" hidden="1">#REF!</definedName>
    <definedName name="BEx5G7KU3EGZQSYN2YNML8EW8NDC" hidden="1">#REF!</definedName>
    <definedName name="BEx5G86DZL1VYUX6KWODAP3WFAWP" localSheetId="23" hidden="1">#REF!</definedName>
    <definedName name="BEx5G86DZL1VYUX6KWODAP3WFAWP" localSheetId="27" hidden="1">#REF!</definedName>
    <definedName name="BEx5G86DZL1VYUX6KWODAP3WFAWP" localSheetId="16" hidden="1">#REF!</definedName>
    <definedName name="BEx5G86DZL1VYUX6KWODAP3WFAWP" localSheetId="0" hidden="1">#REF!</definedName>
    <definedName name="BEx5G86DZL1VYUX6KWODAP3WFAWP" localSheetId="2" hidden="1">#REF!</definedName>
    <definedName name="BEx5G86DZL1VYUX6KWODAP3WFAWP" localSheetId="4" hidden="1">#REF!</definedName>
    <definedName name="BEx5G86DZL1VYUX6KWODAP3WFAWP" localSheetId="5" hidden="1">#REF!</definedName>
    <definedName name="BEx5G86DZL1VYUX6KWODAP3WFAWP" localSheetId="17" hidden="1">#REF!</definedName>
    <definedName name="BEx5G86DZL1VYUX6KWODAP3WFAWP" localSheetId="7" hidden="1">#REF!</definedName>
    <definedName name="BEx5G86DZL1VYUX6KWODAP3WFAWP" localSheetId="8" hidden="1">#REF!</definedName>
    <definedName name="BEx5G86DZL1VYUX6KWODAP3WFAWP" localSheetId="9" hidden="1">#REF!</definedName>
    <definedName name="BEx5G86DZL1VYUX6KWODAP3WFAWP" localSheetId="11" hidden="1">#REF!</definedName>
    <definedName name="BEx5G86DZL1VYUX6KWODAP3WFAWP" localSheetId="12" hidden="1">#REF!</definedName>
    <definedName name="BEx5G86DZL1VYUX6KWODAP3WFAWP" localSheetId="13" hidden="1">#REF!</definedName>
    <definedName name="BEx5G86DZL1VYUX6KWODAP3WFAWP" localSheetId="14" hidden="1">#REF!</definedName>
    <definedName name="BEx5G86DZL1VYUX6KWODAP3WFAWP" localSheetId="22" hidden="1">#REF!</definedName>
    <definedName name="BEx5G86DZL1VYUX6KWODAP3WFAWP" localSheetId="19" hidden="1">#REF!</definedName>
    <definedName name="BEx5G86DZL1VYUX6KWODAP3WFAWP" localSheetId="21" hidden="1">#REF!</definedName>
    <definedName name="BEx5G86DZL1VYUX6KWODAP3WFAWP" hidden="1">#REF!</definedName>
    <definedName name="BEx5G8BV2GIOCM3C7IUFK8L04A6M" localSheetId="23" hidden="1">#REF!</definedName>
    <definedName name="BEx5G8BV2GIOCM3C7IUFK8L04A6M" localSheetId="27" hidden="1">#REF!</definedName>
    <definedName name="BEx5G8BV2GIOCM3C7IUFK8L04A6M" localSheetId="16" hidden="1">#REF!</definedName>
    <definedName name="BEx5G8BV2GIOCM3C7IUFK8L04A6M" localSheetId="0" hidden="1">#REF!</definedName>
    <definedName name="BEx5G8BV2GIOCM3C7IUFK8L04A6M" localSheetId="2" hidden="1">#REF!</definedName>
    <definedName name="BEx5G8BV2GIOCM3C7IUFK8L04A6M" localSheetId="4" hidden="1">#REF!</definedName>
    <definedName name="BEx5G8BV2GIOCM3C7IUFK8L04A6M" localSheetId="5" hidden="1">#REF!</definedName>
    <definedName name="BEx5G8BV2GIOCM3C7IUFK8L04A6M" localSheetId="17" hidden="1">#REF!</definedName>
    <definedName name="BEx5G8BV2GIOCM3C7IUFK8L04A6M" localSheetId="7" hidden="1">#REF!</definedName>
    <definedName name="BEx5G8BV2GIOCM3C7IUFK8L04A6M" localSheetId="8" hidden="1">#REF!</definedName>
    <definedName name="BEx5G8BV2GIOCM3C7IUFK8L04A6M" localSheetId="9" hidden="1">#REF!</definedName>
    <definedName name="BEx5G8BV2GIOCM3C7IUFK8L04A6M" localSheetId="11" hidden="1">#REF!</definedName>
    <definedName name="BEx5G8BV2GIOCM3C7IUFK8L04A6M" localSheetId="12" hidden="1">#REF!</definedName>
    <definedName name="BEx5G8BV2GIOCM3C7IUFK8L04A6M" localSheetId="13" hidden="1">#REF!</definedName>
    <definedName name="BEx5G8BV2GIOCM3C7IUFK8L04A6M" localSheetId="14" hidden="1">#REF!</definedName>
    <definedName name="BEx5G8BV2GIOCM3C7IUFK8L04A6M" localSheetId="22" hidden="1">#REF!</definedName>
    <definedName name="BEx5G8BV2GIOCM3C7IUFK8L04A6M" localSheetId="19" hidden="1">#REF!</definedName>
    <definedName name="BEx5G8BV2GIOCM3C7IUFK8L04A6M" localSheetId="21" hidden="1">#REF!</definedName>
    <definedName name="BEx5G8BV2GIOCM3C7IUFK8L04A6M" hidden="1">#REF!</definedName>
    <definedName name="BEx5GID9MVBUPFFT9M8K8B5MO9NV" localSheetId="23" hidden="1">#REF!</definedName>
    <definedName name="BEx5GID9MVBUPFFT9M8K8B5MO9NV" localSheetId="27" hidden="1">#REF!</definedName>
    <definedName name="BEx5GID9MVBUPFFT9M8K8B5MO9NV" localSheetId="16" hidden="1">#REF!</definedName>
    <definedName name="BEx5GID9MVBUPFFT9M8K8B5MO9NV" localSheetId="0" hidden="1">#REF!</definedName>
    <definedName name="BEx5GID9MVBUPFFT9M8K8B5MO9NV" localSheetId="2" hidden="1">#REF!</definedName>
    <definedName name="BEx5GID9MVBUPFFT9M8K8B5MO9NV" localSheetId="4" hidden="1">#REF!</definedName>
    <definedName name="BEx5GID9MVBUPFFT9M8K8B5MO9NV" localSheetId="5" hidden="1">#REF!</definedName>
    <definedName name="BEx5GID9MVBUPFFT9M8K8B5MO9NV" localSheetId="17" hidden="1">#REF!</definedName>
    <definedName name="BEx5GID9MVBUPFFT9M8K8B5MO9NV" localSheetId="7" hidden="1">#REF!</definedName>
    <definedName name="BEx5GID9MVBUPFFT9M8K8B5MO9NV" localSheetId="8" hidden="1">#REF!</definedName>
    <definedName name="BEx5GID9MVBUPFFT9M8K8B5MO9NV" localSheetId="9" hidden="1">#REF!</definedName>
    <definedName name="BEx5GID9MVBUPFFT9M8K8B5MO9NV" localSheetId="11" hidden="1">#REF!</definedName>
    <definedName name="BEx5GID9MVBUPFFT9M8K8B5MO9NV" localSheetId="12" hidden="1">#REF!</definedName>
    <definedName name="BEx5GID9MVBUPFFT9M8K8B5MO9NV" localSheetId="13" hidden="1">#REF!</definedName>
    <definedName name="BEx5GID9MVBUPFFT9M8K8B5MO9NV" localSheetId="14" hidden="1">#REF!</definedName>
    <definedName name="BEx5GID9MVBUPFFT9M8K8B5MO9NV" localSheetId="22" hidden="1">#REF!</definedName>
    <definedName name="BEx5GID9MVBUPFFT9M8K8B5MO9NV" localSheetId="19" hidden="1">#REF!</definedName>
    <definedName name="BEx5GID9MVBUPFFT9M8K8B5MO9NV" localSheetId="21" hidden="1">#REF!</definedName>
    <definedName name="BEx5GID9MVBUPFFT9M8K8B5MO9NV" hidden="1">#REF!</definedName>
    <definedName name="BEx5GN0EWA9SCQDPQ7NTUQH82QVK" localSheetId="23" hidden="1">#REF!</definedName>
    <definedName name="BEx5GN0EWA9SCQDPQ7NTUQH82QVK" localSheetId="27" hidden="1">#REF!</definedName>
    <definedName name="BEx5GN0EWA9SCQDPQ7NTUQH82QVK" localSheetId="16" hidden="1">#REF!</definedName>
    <definedName name="BEx5GN0EWA9SCQDPQ7NTUQH82QVK" localSheetId="0" hidden="1">#REF!</definedName>
    <definedName name="BEx5GN0EWA9SCQDPQ7NTUQH82QVK" localSheetId="2" hidden="1">#REF!</definedName>
    <definedName name="BEx5GN0EWA9SCQDPQ7NTUQH82QVK" localSheetId="4" hidden="1">#REF!</definedName>
    <definedName name="BEx5GN0EWA9SCQDPQ7NTUQH82QVK" localSheetId="5" hidden="1">#REF!</definedName>
    <definedName name="BEx5GN0EWA9SCQDPQ7NTUQH82QVK" localSheetId="17" hidden="1">#REF!</definedName>
    <definedName name="BEx5GN0EWA9SCQDPQ7NTUQH82QVK" localSheetId="7" hidden="1">#REF!</definedName>
    <definedName name="BEx5GN0EWA9SCQDPQ7NTUQH82QVK" localSheetId="8" hidden="1">#REF!</definedName>
    <definedName name="BEx5GN0EWA9SCQDPQ7NTUQH82QVK" localSheetId="9" hidden="1">#REF!</definedName>
    <definedName name="BEx5GN0EWA9SCQDPQ7NTUQH82QVK" localSheetId="11" hidden="1">#REF!</definedName>
    <definedName name="BEx5GN0EWA9SCQDPQ7NTUQH82QVK" localSheetId="12" hidden="1">#REF!</definedName>
    <definedName name="BEx5GN0EWA9SCQDPQ7NTUQH82QVK" localSheetId="13" hidden="1">#REF!</definedName>
    <definedName name="BEx5GN0EWA9SCQDPQ7NTUQH82QVK" localSheetId="14" hidden="1">#REF!</definedName>
    <definedName name="BEx5GN0EWA9SCQDPQ7NTUQH82QVK" localSheetId="22" hidden="1">#REF!</definedName>
    <definedName name="BEx5GN0EWA9SCQDPQ7NTUQH82QVK" localSheetId="19" hidden="1">#REF!</definedName>
    <definedName name="BEx5GN0EWA9SCQDPQ7NTUQH82QVK" localSheetId="21" hidden="1">#REF!</definedName>
    <definedName name="BEx5GN0EWA9SCQDPQ7NTUQH82QVK" hidden="1">#REF!</definedName>
    <definedName name="BEx5GNBCU4WZ74I0UXFL9ZG2XSGJ" localSheetId="23" hidden="1">#REF!</definedName>
    <definedName name="BEx5GNBCU4WZ74I0UXFL9ZG2XSGJ" localSheetId="27" hidden="1">#REF!</definedName>
    <definedName name="BEx5GNBCU4WZ74I0UXFL9ZG2XSGJ" localSheetId="16" hidden="1">#REF!</definedName>
    <definedName name="BEx5GNBCU4WZ74I0UXFL9ZG2XSGJ" localSheetId="0" hidden="1">#REF!</definedName>
    <definedName name="BEx5GNBCU4WZ74I0UXFL9ZG2XSGJ" localSheetId="2" hidden="1">#REF!</definedName>
    <definedName name="BEx5GNBCU4WZ74I0UXFL9ZG2XSGJ" localSheetId="4" hidden="1">#REF!</definedName>
    <definedName name="BEx5GNBCU4WZ74I0UXFL9ZG2XSGJ" localSheetId="5" hidden="1">#REF!</definedName>
    <definedName name="BEx5GNBCU4WZ74I0UXFL9ZG2XSGJ" localSheetId="17" hidden="1">#REF!</definedName>
    <definedName name="BEx5GNBCU4WZ74I0UXFL9ZG2XSGJ" localSheetId="7" hidden="1">#REF!</definedName>
    <definedName name="BEx5GNBCU4WZ74I0UXFL9ZG2XSGJ" localSheetId="8" hidden="1">#REF!</definedName>
    <definedName name="BEx5GNBCU4WZ74I0UXFL9ZG2XSGJ" localSheetId="9" hidden="1">#REF!</definedName>
    <definedName name="BEx5GNBCU4WZ74I0UXFL9ZG2XSGJ" localSheetId="11" hidden="1">#REF!</definedName>
    <definedName name="BEx5GNBCU4WZ74I0UXFL9ZG2XSGJ" localSheetId="12" hidden="1">#REF!</definedName>
    <definedName name="BEx5GNBCU4WZ74I0UXFL9ZG2XSGJ" localSheetId="13" hidden="1">#REF!</definedName>
    <definedName name="BEx5GNBCU4WZ74I0UXFL9ZG2XSGJ" localSheetId="14" hidden="1">#REF!</definedName>
    <definedName name="BEx5GNBCU4WZ74I0UXFL9ZG2XSGJ" localSheetId="22" hidden="1">#REF!</definedName>
    <definedName name="BEx5GNBCU4WZ74I0UXFL9ZG2XSGJ" localSheetId="19" hidden="1">#REF!</definedName>
    <definedName name="BEx5GNBCU4WZ74I0UXFL9ZG2XSGJ" localSheetId="21" hidden="1">#REF!</definedName>
    <definedName name="BEx5GNBCU4WZ74I0UXFL9ZG2XSGJ" hidden="1">#REF!</definedName>
    <definedName name="BEx5GUCTYC7QCWGWU5BTO7Y7HDZX" localSheetId="23" hidden="1">#REF!</definedName>
    <definedName name="BEx5GUCTYC7QCWGWU5BTO7Y7HDZX" localSheetId="27" hidden="1">#REF!</definedName>
    <definedName name="BEx5GUCTYC7QCWGWU5BTO7Y7HDZX" localSheetId="16" hidden="1">#REF!</definedName>
    <definedName name="BEx5GUCTYC7QCWGWU5BTO7Y7HDZX" localSheetId="0" hidden="1">#REF!</definedName>
    <definedName name="BEx5GUCTYC7QCWGWU5BTO7Y7HDZX" localSheetId="2" hidden="1">#REF!</definedName>
    <definedName name="BEx5GUCTYC7QCWGWU5BTO7Y7HDZX" localSheetId="4" hidden="1">#REF!</definedName>
    <definedName name="BEx5GUCTYC7QCWGWU5BTO7Y7HDZX" localSheetId="5" hidden="1">#REF!</definedName>
    <definedName name="BEx5GUCTYC7QCWGWU5BTO7Y7HDZX" localSheetId="17" hidden="1">#REF!</definedName>
    <definedName name="BEx5GUCTYC7QCWGWU5BTO7Y7HDZX" localSheetId="7" hidden="1">#REF!</definedName>
    <definedName name="BEx5GUCTYC7QCWGWU5BTO7Y7HDZX" localSheetId="8" hidden="1">#REF!</definedName>
    <definedName name="BEx5GUCTYC7QCWGWU5BTO7Y7HDZX" localSheetId="9" hidden="1">#REF!</definedName>
    <definedName name="BEx5GUCTYC7QCWGWU5BTO7Y7HDZX" localSheetId="11" hidden="1">#REF!</definedName>
    <definedName name="BEx5GUCTYC7QCWGWU5BTO7Y7HDZX" localSheetId="12" hidden="1">#REF!</definedName>
    <definedName name="BEx5GUCTYC7QCWGWU5BTO7Y7HDZX" localSheetId="13" hidden="1">#REF!</definedName>
    <definedName name="BEx5GUCTYC7QCWGWU5BTO7Y7HDZX" localSheetId="14" hidden="1">#REF!</definedName>
    <definedName name="BEx5GUCTYC7QCWGWU5BTO7Y7HDZX" localSheetId="22" hidden="1">#REF!</definedName>
    <definedName name="BEx5GUCTYC7QCWGWU5BTO7Y7HDZX" localSheetId="19" hidden="1">#REF!</definedName>
    <definedName name="BEx5GUCTYC7QCWGWU5BTO7Y7HDZX" localSheetId="21" hidden="1">#REF!</definedName>
    <definedName name="BEx5GUCTYC7QCWGWU5BTO7Y7HDZX" hidden="1">#REF!</definedName>
    <definedName name="BEx5GYUPJULJQ624TEESYFG1NFOH" localSheetId="23" hidden="1">#REF!</definedName>
    <definedName name="BEx5GYUPJULJQ624TEESYFG1NFOH" localSheetId="27" hidden="1">#REF!</definedName>
    <definedName name="BEx5GYUPJULJQ624TEESYFG1NFOH" localSheetId="16" hidden="1">#REF!</definedName>
    <definedName name="BEx5GYUPJULJQ624TEESYFG1NFOH" localSheetId="0" hidden="1">#REF!</definedName>
    <definedName name="BEx5GYUPJULJQ624TEESYFG1NFOH" localSheetId="2" hidden="1">#REF!</definedName>
    <definedName name="BEx5GYUPJULJQ624TEESYFG1NFOH" localSheetId="4" hidden="1">#REF!</definedName>
    <definedName name="BEx5GYUPJULJQ624TEESYFG1NFOH" localSheetId="5" hidden="1">#REF!</definedName>
    <definedName name="BEx5GYUPJULJQ624TEESYFG1NFOH" localSheetId="17" hidden="1">#REF!</definedName>
    <definedName name="BEx5GYUPJULJQ624TEESYFG1NFOH" localSheetId="7" hidden="1">#REF!</definedName>
    <definedName name="BEx5GYUPJULJQ624TEESYFG1NFOH" localSheetId="8" hidden="1">#REF!</definedName>
    <definedName name="BEx5GYUPJULJQ624TEESYFG1NFOH" localSheetId="9" hidden="1">#REF!</definedName>
    <definedName name="BEx5GYUPJULJQ624TEESYFG1NFOH" localSheetId="11" hidden="1">#REF!</definedName>
    <definedName name="BEx5GYUPJULJQ624TEESYFG1NFOH" localSheetId="12" hidden="1">#REF!</definedName>
    <definedName name="BEx5GYUPJULJQ624TEESYFG1NFOH" localSheetId="13" hidden="1">#REF!</definedName>
    <definedName name="BEx5GYUPJULJQ624TEESYFG1NFOH" localSheetId="14" hidden="1">#REF!</definedName>
    <definedName name="BEx5GYUPJULJQ624TEESYFG1NFOH" localSheetId="22" hidden="1">#REF!</definedName>
    <definedName name="BEx5GYUPJULJQ624TEESYFG1NFOH" localSheetId="19" hidden="1">#REF!</definedName>
    <definedName name="BEx5GYUPJULJQ624TEESYFG1NFOH" localSheetId="21" hidden="1">#REF!</definedName>
    <definedName name="BEx5GYUPJULJQ624TEESYFG1NFOH" hidden="1">#REF!</definedName>
    <definedName name="BEx5H0NEE0AIN5E2UHJ9J9ISU9N1" localSheetId="23" hidden="1">#REF!</definedName>
    <definedName name="BEx5H0NEE0AIN5E2UHJ9J9ISU9N1" localSheetId="27" hidden="1">#REF!</definedName>
    <definedName name="BEx5H0NEE0AIN5E2UHJ9J9ISU9N1" localSheetId="16" hidden="1">#REF!</definedName>
    <definedName name="BEx5H0NEE0AIN5E2UHJ9J9ISU9N1" localSheetId="0" hidden="1">#REF!</definedName>
    <definedName name="BEx5H0NEE0AIN5E2UHJ9J9ISU9N1" localSheetId="2" hidden="1">#REF!</definedName>
    <definedName name="BEx5H0NEE0AIN5E2UHJ9J9ISU9N1" localSheetId="4" hidden="1">#REF!</definedName>
    <definedName name="BEx5H0NEE0AIN5E2UHJ9J9ISU9N1" localSheetId="5" hidden="1">#REF!</definedName>
    <definedName name="BEx5H0NEE0AIN5E2UHJ9J9ISU9N1" localSheetId="17" hidden="1">#REF!</definedName>
    <definedName name="BEx5H0NEE0AIN5E2UHJ9J9ISU9N1" localSheetId="7" hidden="1">#REF!</definedName>
    <definedName name="BEx5H0NEE0AIN5E2UHJ9J9ISU9N1" localSheetId="8" hidden="1">#REF!</definedName>
    <definedName name="BEx5H0NEE0AIN5E2UHJ9J9ISU9N1" localSheetId="9" hidden="1">#REF!</definedName>
    <definedName name="BEx5H0NEE0AIN5E2UHJ9J9ISU9N1" localSheetId="11" hidden="1">#REF!</definedName>
    <definedName name="BEx5H0NEE0AIN5E2UHJ9J9ISU9N1" localSheetId="12" hidden="1">#REF!</definedName>
    <definedName name="BEx5H0NEE0AIN5E2UHJ9J9ISU9N1" localSheetId="13" hidden="1">#REF!</definedName>
    <definedName name="BEx5H0NEE0AIN5E2UHJ9J9ISU9N1" localSheetId="14" hidden="1">#REF!</definedName>
    <definedName name="BEx5H0NEE0AIN5E2UHJ9J9ISU9N1" localSheetId="22" hidden="1">#REF!</definedName>
    <definedName name="BEx5H0NEE0AIN5E2UHJ9J9ISU9N1" localSheetId="19" hidden="1">#REF!</definedName>
    <definedName name="BEx5H0NEE0AIN5E2UHJ9J9ISU9N1" localSheetId="21" hidden="1">#REF!</definedName>
    <definedName name="BEx5H0NEE0AIN5E2UHJ9J9ISU9N1" hidden="1">#REF!</definedName>
    <definedName name="BEx5H1UJSEUQM2K8QHQXO5THVHSO" localSheetId="23" hidden="1">#REF!</definedName>
    <definedName name="BEx5H1UJSEUQM2K8QHQXO5THVHSO" localSheetId="27" hidden="1">#REF!</definedName>
    <definedName name="BEx5H1UJSEUQM2K8QHQXO5THVHSO" localSheetId="16" hidden="1">#REF!</definedName>
    <definedName name="BEx5H1UJSEUQM2K8QHQXO5THVHSO" localSheetId="0" hidden="1">#REF!</definedName>
    <definedName name="BEx5H1UJSEUQM2K8QHQXO5THVHSO" localSheetId="2" hidden="1">#REF!</definedName>
    <definedName name="BEx5H1UJSEUQM2K8QHQXO5THVHSO" localSheetId="4" hidden="1">#REF!</definedName>
    <definedName name="BEx5H1UJSEUQM2K8QHQXO5THVHSO" localSheetId="5" hidden="1">#REF!</definedName>
    <definedName name="BEx5H1UJSEUQM2K8QHQXO5THVHSO" localSheetId="17" hidden="1">#REF!</definedName>
    <definedName name="BEx5H1UJSEUQM2K8QHQXO5THVHSO" localSheetId="7" hidden="1">#REF!</definedName>
    <definedName name="BEx5H1UJSEUQM2K8QHQXO5THVHSO" localSheetId="8" hidden="1">#REF!</definedName>
    <definedName name="BEx5H1UJSEUQM2K8QHQXO5THVHSO" localSheetId="9" hidden="1">#REF!</definedName>
    <definedName name="BEx5H1UJSEUQM2K8QHQXO5THVHSO" localSheetId="11" hidden="1">#REF!</definedName>
    <definedName name="BEx5H1UJSEUQM2K8QHQXO5THVHSO" localSheetId="12" hidden="1">#REF!</definedName>
    <definedName name="BEx5H1UJSEUQM2K8QHQXO5THVHSO" localSheetId="13" hidden="1">#REF!</definedName>
    <definedName name="BEx5H1UJSEUQM2K8QHQXO5THVHSO" localSheetId="14" hidden="1">#REF!</definedName>
    <definedName name="BEx5H1UJSEUQM2K8QHQXO5THVHSO" localSheetId="22" hidden="1">#REF!</definedName>
    <definedName name="BEx5H1UJSEUQM2K8QHQXO5THVHSO" localSheetId="19" hidden="1">#REF!</definedName>
    <definedName name="BEx5H1UJSEUQM2K8QHQXO5THVHSO" localSheetId="21" hidden="1">#REF!</definedName>
    <definedName name="BEx5H1UJSEUQM2K8QHQXO5THVHSO" hidden="1">#REF!</definedName>
    <definedName name="BEx5HAOT9XWUF7XIFRZZS8B9F5TZ" localSheetId="23" hidden="1">#REF!</definedName>
    <definedName name="BEx5HAOT9XWUF7XIFRZZS8B9F5TZ" localSheetId="27" hidden="1">#REF!</definedName>
    <definedName name="BEx5HAOT9XWUF7XIFRZZS8B9F5TZ" localSheetId="16" hidden="1">#REF!</definedName>
    <definedName name="BEx5HAOT9XWUF7XIFRZZS8B9F5TZ" localSheetId="0" hidden="1">#REF!</definedName>
    <definedName name="BEx5HAOT9XWUF7XIFRZZS8B9F5TZ" localSheetId="2" hidden="1">#REF!</definedName>
    <definedName name="BEx5HAOT9XWUF7XIFRZZS8B9F5TZ" localSheetId="4" hidden="1">#REF!</definedName>
    <definedName name="BEx5HAOT9XWUF7XIFRZZS8B9F5TZ" localSheetId="5" hidden="1">#REF!</definedName>
    <definedName name="BEx5HAOT9XWUF7XIFRZZS8B9F5TZ" localSheetId="17" hidden="1">#REF!</definedName>
    <definedName name="BEx5HAOT9XWUF7XIFRZZS8B9F5TZ" localSheetId="7" hidden="1">#REF!</definedName>
    <definedName name="BEx5HAOT9XWUF7XIFRZZS8B9F5TZ" localSheetId="8" hidden="1">#REF!</definedName>
    <definedName name="BEx5HAOT9XWUF7XIFRZZS8B9F5TZ" localSheetId="9" hidden="1">#REF!</definedName>
    <definedName name="BEx5HAOT9XWUF7XIFRZZS8B9F5TZ" localSheetId="11" hidden="1">#REF!</definedName>
    <definedName name="BEx5HAOT9XWUF7XIFRZZS8B9F5TZ" localSheetId="12" hidden="1">#REF!</definedName>
    <definedName name="BEx5HAOT9XWUF7XIFRZZS8B9F5TZ" localSheetId="13" hidden="1">#REF!</definedName>
    <definedName name="BEx5HAOT9XWUF7XIFRZZS8B9F5TZ" localSheetId="14" hidden="1">#REF!</definedName>
    <definedName name="BEx5HAOT9XWUF7XIFRZZS8B9F5TZ" localSheetId="22" hidden="1">#REF!</definedName>
    <definedName name="BEx5HAOT9XWUF7XIFRZZS8B9F5TZ" localSheetId="19" hidden="1">#REF!</definedName>
    <definedName name="BEx5HAOT9XWUF7XIFRZZS8B9F5TZ" localSheetId="21" hidden="1">#REF!</definedName>
    <definedName name="BEx5HAOT9XWUF7XIFRZZS8B9F5TZ" hidden="1">#REF!</definedName>
    <definedName name="BEx5HB534CO7TBSALKMD27WHMAQJ" localSheetId="23" hidden="1">#REF!</definedName>
    <definedName name="BEx5HB534CO7TBSALKMD27WHMAQJ" localSheetId="27" hidden="1">#REF!</definedName>
    <definedName name="BEx5HB534CO7TBSALKMD27WHMAQJ" localSheetId="16" hidden="1">#REF!</definedName>
    <definedName name="BEx5HB534CO7TBSALKMD27WHMAQJ" localSheetId="0" hidden="1">#REF!</definedName>
    <definedName name="BEx5HB534CO7TBSALKMD27WHMAQJ" localSheetId="2" hidden="1">#REF!</definedName>
    <definedName name="BEx5HB534CO7TBSALKMD27WHMAQJ" localSheetId="4" hidden="1">#REF!</definedName>
    <definedName name="BEx5HB534CO7TBSALKMD27WHMAQJ" localSheetId="5" hidden="1">#REF!</definedName>
    <definedName name="BEx5HB534CO7TBSALKMD27WHMAQJ" localSheetId="17" hidden="1">#REF!</definedName>
    <definedName name="BEx5HB534CO7TBSALKMD27WHMAQJ" localSheetId="7" hidden="1">#REF!</definedName>
    <definedName name="BEx5HB534CO7TBSALKMD27WHMAQJ" localSheetId="8" hidden="1">#REF!</definedName>
    <definedName name="BEx5HB534CO7TBSALKMD27WHMAQJ" localSheetId="9" hidden="1">#REF!</definedName>
    <definedName name="BEx5HB534CO7TBSALKMD27WHMAQJ" localSheetId="11" hidden="1">#REF!</definedName>
    <definedName name="BEx5HB534CO7TBSALKMD27WHMAQJ" localSheetId="12" hidden="1">#REF!</definedName>
    <definedName name="BEx5HB534CO7TBSALKMD27WHMAQJ" localSheetId="13" hidden="1">#REF!</definedName>
    <definedName name="BEx5HB534CO7TBSALKMD27WHMAQJ" localSheetId="14" hidden="1">#REF!</definedName>
    <definedName name="BEx5HB534CO7TBSALKMD27WHMAQJ" localSheetId="22" hidden="1">#REF!</definedName>
    <definedName name="BEx5HB534CO7TBSALKMD27WHMAQJ" localSheetId="19" hidden="1">#REF!</definedName>
    <definedName name="BEx5HB534CO7TBSALKMD27WHMAQJ" localSheetId="21" hidden="1">#REF!</definedName>
    <definedName name="BEx5HB534CO7TBSALKMD27WHMAQJ" hidden="1">#REF!</definedName>
    <definedName name="BEx5HE4XRF9BUY04MENWY9CHHN5H" localSheetId="23" hidden="1">#REF!</definedName>
    <definedName name="BEx5HE4XRF9BUY04MENWY9CHHN5H" localSheetId="27" hidden="1">#REF!</definedName>
    <definedName name="BEx5HE4XRF9BUY04MENWY9CHHN5H" localSheetId="16" hidden="1">#REF!</definedName>
    <definedName name="BEx5HE4XRF9BUY04MENWY9CHHN5H" localSheetId="0" hidden="1">#REF!</definedName>
    <definedName name="BEx5HE4XRF9BUY04MENWY9CHHN5H" localSheetId="2" hidden="1">#REF!</definedName>
    <definedName name="BEx5HE4XRF9BUY04MENWY9CHHN5H" localSheetId="4" hidden="1">#REF!</definedName>
    <definedName name="BEx5HE4XRF9BUY04MENWY9CHHN5H" localSheetId="5" hidden="1">#REF!</definedName>
    <definedName name="BEx5HE4XRF9BUY04MENWY9CHHN5H" localSheetId="17" hidden="1">#REF!</definedName>
    <definedName name="BEx5HE4XRF9BUY04MENWY9CHHN5H" localSheetId="7" hidden="1">#REF!</definedName>
    <definedName name="BEx5HE4XRF9BUY04MENWY9CHHN5H" localSheetId="8" hidden="1">#REF!</definedName>
    <definedName name="BEx5HE4XRF9BUY04MENWY9CHHN5H" localSheetId="9" hidden="1">#REF!</definedName>
    <definedName name="BEx5HE4XRF9BUY04MENWY9CHHN5H" localSheetId="11" hidden="1">#REF!</definedName>
    <definedName name="BEx5HE4XRF9BUY04MENWY9CHHN5H" localSheetId="12" hidden="1">#REF!</definedName>
    <definedName name="BEx5HE4XRF9BUY04MENWY9CHHN5H" localSheetId="13" hidden="1">#REF!</definedName>
    <definedName name="BEx5HE4XRF9BUY04MENWY9CHHN5H" localSheetId="14" hidden="1">#REF!</definedName>
    <definedName name="BEx5HE4XRF9BUY04MENWY9CHHN5H" localSheetId="22" hidden="1">#REF!</definedName>
    <definedName name="BEx5HE4XRF9BUY04MENWY9CHHN5H" localSheetId="19" hidden="1">#REF!</definedName>
    <definedName name="BEx5HE4XRF9BUY04MENWY9CHHN5H" localSheetId="21" hidden="1">#REF!</definedName>
    <definedName name="BEx5HE4XRF9BUY04MENWY9CHHN5H" hidden="1">#REF!</definedName>
    <definedName name="BEx5HFHMABAT0H9KKS754X4T304E" localSheetId="23" hidden="1">#REF!</definedName>
    <definedName name="BEx5HFHMABAT0H9KKS754X4T304E" localSheetId="27" hidden="1">#REF!</definedName>
    <definedName name="BEx5HFHMABAT0H9KKS754X4T304E" localSheetId="16" hidden="1">#REF!</definedName>
    <definedName name="BEx5HFHMABAT0H9KKS754X4T304E" localSheetId="0" hidden="1">#REF!</definedName>
    <definedName name="BEx5HFHMABAT0H9KKS754X4T304E" localSheetId="2" hidden="1">#REF!</definedName>
    <definedName name="BEx5HFHMABAT0H9KKS754X4T304E" localSheetId="4" hidden="1">#REF!</definedName>
    <definedName name="BEx5HFHMABAT0H9KKS754X4T304E" localSheetId="5" hidden="1">#REF!</definedName>
    <definedName name="BEx5HFHMABAT0H9KKS754X4T304E" localSheetId="17" hidden="1">#REF!</definedName>
    <definedName name="BEx5HFHMABAT0H9KKS754X4T304E" localSheetId="7" hidden="1">#REF!</definedName>
    <definedName name="BEx5HFHMABAT0H9KKS754X4T304E" localSheetId="8" hidden="1">#REF!</definedName>
    <definedName name="BEx5HFHMABAT0H9KKS754X4T304E" localSheetId="9" hidden="1">#REF!</definedName>
    <definedName name="BEx5HFHMABAT0H9KKS754X4T304E" localSheetId="11" hidden="1">#REF!</definedName>
    <definedName name="BEx5HFHMABAT0H9KKS754X4T304E" localSheetId="12" hidden="1">#REF!</definedName>
    <definedName name="BEx5HFHMABAT0H9KKS754X4T304E" localSheetId="13" hidden="1">#REF!</definedName>
    <definedName name="BEx5HFHMABAT0H9KKS754X4T304E" localSheetId="14" hidden="1">#REF!</definedName>
    <definedName name="BEx5HFHMABAT0H9KKS754X4T304E" localSheetId="22" hidden="1">#REF!</definedName>
    <definedName name="BEx5HFHMABAT0H9KKS754X4T304E" localSheetId="19" hidden="1">#REF!</definedName>
    <definedName name="BEx5HFHMABAT0H9KKS754X4T304E" localSheetId="21" hidden="1">#REF!</definedName>
    <definedName name="BEx5HFHMABAT0H9KKS754X4T304E" hidden="1">#REF!</definedName>
    <definedName name="BEx5HGDZ7MX1S3KNXLRL9WU565V4" localSheetId="23" hidden="1">#REF!</definedName>
    <definedName name="BEx5HGDZ7MX1S3KNXLRL9WU565V4" localSheetId="27" hidden="1">#REF!</definedName>
    <definedName name="BEx5HGDZ7MX1S3KNXLRL9WU565V4" localSheetId="16" hidden="1">#REF!</definedName>
    <definedName name="BEx5HGDZ7MX1S3KNXLRL9WU565V4" localSheetId="0" hidden="1">#REF!</definedName>
    <definedName name="BEx5HGDZ7MX1S3KNXLRL9WU565V4" localSheetId="2" hidden="1">#REF!</definedName>
    <definedName name="BEx5HGDZ7MX1S3KNXLRL9WU565V4" localSheetId="4" hidden="1">#REF!</definedName>
    <definedName name="BEx5HGDZ7MX1S3KNXLRL9WU565V4" localSheetId="5" hidden="1">#REF!</definedName>
    <definedName name="BEx5HGDZ7MX1S3KNXLRL9WU565V4" localSheetId="17" hidden="1">#REF!</definedName>
    <definedName name="BEx5HGDZ7MX1S3KNXLRL9WU565V4" localSheetId="7" hidden="1">#REF!</definedName>
    <definedName name="BEx5HGDZ7MX1S3KNXLRL9WU565V4" localSheetId="8" hidden="1">#REF!</definedName>
    <definedName name="BEx5HGDZ7MX1S3KNXLRL9WU565V4" localSheetId="9" hidden="1">#REF!</definedName>
    <definedName name="BEx5HGDZ7MX1S3KNXLRL9WU565V4" localSheetId="11" hidden="1">#REF!</definedName>
    <definedName name="BEx5HGDZ7MX1S3KNXLRL9WU565V4" localSheetId="12" hidden="1">#REF!</definedName>
    <definedName name="BEx5HGDZ7MX1S3KNXLRL9WU565V4" localSheetId="13" hidden="1">#REF!</definedName>
    <definedName name="BEx5HGDZ7MX1S3KNXLRL9WU565V4" localSheetId="14" hidden="1">#REF!</definedName>
    <definedName name="BEx5HGDZ7MX1S3KNXLRL9WU565V4" localSheetId="22" hidden="1">#REF!</definedName>
    <definedName name="BEx5HGDZ7MX1S3KNXLRL9WU565V4" localSheetId="19" hidden="1">#REF!</definedName>
    <definedName name="BEx5HGDZ7MX1S3KNXLRL9WU565V4" localSheetId="21" hidden="1">#REF!</definedName>
    <definedName name="BEx5HGDZ7MX1S3KNXLRL9WU565V4" hidden="1">#REF!</definedName>
    <definedName name="BEx5HJZ9FAVNZSSBTAYRPZDYM9NU" localSheetId="23" hidden="1">#REF!</definedName>
    <definedName name="BEx5HJZ9FAVNZSSBTAYRPZDYM9NU" localSheetId="27" hidden="1">#REF!</definedName>
    <definedName name="BEx5HJZ9FAVNZSSBTAYRPZDYM9NU" localSheetId="16" hidden="1">#REF!</definedName>
    <definedName name="BEx5HJZ9FAVNZSSBTAYRPZDYM9NU" localSheetId="0" hidden="1">#REF!</definedName>
    <definedName name="BEx5HJZ9FAVNZSSBTAYRPZDYM9NU" localSheetId="2" hidden="1">#REF!</definedName>
    <definedName name="BEx5HJZ9FAVNZSSBTAYRPZDYM9NU" localSheetId="4" hidden="1">#REF!</definedName>
    <definedName name="BEx5HJZ9FAVNZSSBTAYRPZDYM9NU" localSheetId="5" hidden="1">#REF!</definedName>
    <definedName name="BEx5HJZ9FAVNZSSBTAYRPZDYM9NU" localSheetId="17" hidden="1">#REF!</definedName>
    <definedName name="BEx5HJZ9FAVNZSSBTAYRPZDYM9NU" localSheetId="7" hidden="1">#REF!</definedName>
    <definedName name="BEx5HJZ9FAVNZSSBTAYRPZDYM9NU" localSheetId="8" hidden="1">#REF!</definedName>
    <definedName name="BEx5HJZ9FAVNZSSBTAYRPZDYM9NU" localSheetId="9" hidden="1">#REF!</definedName>
    <definedName name="BEx5HJZ9FAVNZSSBTAYRPZDYM9NU" localSheetId="11" hidden="1">#REF!</definedName>
    <definedName name="BEx5HJZ9FAVNZSSBTAYRPZDYM9NU" localSheetId="12" hidden="1">#REF!</definedName>
    <definedName name="BEx5HJZ9FAVNZSSBTAYRPZDYM9NU" localSheetId="13" hidden="1">#REF!</definedName>
    <definedName name="BEx5HJZ9FAVNZSSBTAYRPZDYM9NU" localSheetId="14" hidden="1">#REF!</definedName>
    <definedName name="BEx5HJZ9FAVNZSSBTAYRPZDYM9NU" localSheetId="22" hidden="1">#REF!</definedName>
    <definedName name="BEx5HJZ9FAVNZSSBTAYRPZDYM9NU" localSheetId="19" hidden="1">#REF!</definedName>
    <definedName name="BEx5HJZ9FAVNZSSBTAYRPZDYM9NU" localSheetId="21" hidden="1">#REF!</definedName>
    <definedName name="BEx5HJZ9FAVNZSSBTAYRPZDYM9NU" hidden="1">#REF!</definedName>
    <definedName name="BEx5HZ9JMKHNLFWLVUB1WP5B39BL" localSheetId="23" hidden="1">#REF!</definedName>
    <definedName name="BEx5HZ9JMKHNLFWLVUB1WP5B39BL" localSheetId="27" hidden="1">#REF!</definedName>
    <definedName name="BEx5HZ9JMKHNLFWLVUB1WP5B39BL" localSheetId="16" hidden="1">#REF!</definedName>
    <definedName name="BEx5HZ9JMKHNLFWLVUB1WP5B39BL" localSheetId="0" hidden="1">#REF!</definedName>
    <definedName name="BEx5HZ9JMKHNLFWLVUB1WP5B39BL" localSheetId="2" hidden="1">#REF!</definedName>
    <definedName name="BEx5HZ9JMKHNLFWLVUB1WP5B39BL" localSheetId="4" hidden="1">#REF!</definedName>
    <definedName name="BEx5HZ9JMKHNLFWLVUB1WP5B39BL" localSheetId="5" hidden="1">#REF!</definedName>
    <definedName name="BEx5HZ9JMKHNLFWLVUB1WP5B39BL" localSheetId="17" hidden="1">#REF!</definedName>
    <definedName name="BEx5HZ9JMKHNLFWLVUB1WP5B39BL" localSheetId="7" hidden="1">#REF!</definedName>
    <definedName name="BEx5HZ9JMKHNLFWLVUB1WP5B39BL" localSheetId="8" hidden="1">#REF!</definedName>
    <definedName name="BEx5HZ9JMKHNLFWLVUB1WP5B39BL" localSheetId="9" hidden="1">#REF!</definedName>
    <definedName name="BEx5HZ9JMKHNLFWLVUB1WP5B39BL" localSheetId="11" hidden="1">#REF!</definedName>
    <definedName name="BEx5HZ9JMKHNLFWLVUB1WP5B39BL" localSheetId="12" hidden="1">#REF!</definedName>
    <definedName name="BEx5HZ9JMKHNLFWLVUB1WP5B39BL" localSheetId="13" hidden="1">#REF!</definedName>
    <definedName name="BEx5HZ9JMKHNLFWLVUB1WP5B39BL" localSheetId="14" hidden="1">#REF!</definedName>
    <definedName name="BEx5HZ9JMKHNLFWLVUB1WP5B39BL" localSheetId="22" hidden="1">#REF!</definedName>
    <definedName name="BEx5HZ9JMKHNLFWLVUB1WP5B39BL" localSheetId="19" hidden="1">#REF!</definedName>
    <definedName name="BEx5HZ9JMKHNLFWLVUB1WP5B39BL" localSheetId="21" hidden="1">#REF!</definedName>
    <definedName name="BEx5HZ9JMKHNLFWLVUB1WP5B39BL" hidden="1">#REF!</definedName>
    <definedName name="BEx5I17QJ0PQ1OG1IMH69HMQWNEA" localSheetId="23" hidden="1">#REF!</definedName>
    <definedName name="BEx5I17QJ0PQ1OG1IMH69HMQWNEA" localSheetId="27" hidden="1">#REF!</definedName>
    <definedName name="BEx5I17QJ0PQ1OG1IMH69HMQWNEA" localSheetId="16" hidden="1">#REF!</definedName>
    <definedName name="BEx5I17QJ0PQ1OG1IMH69HMQWNEA" localSheetId="0" hidden="1">#REF!</definedName>
    <definedName name="BEx5I17QJ0PQ1OG1IMH69HMQWNEA" localSheetId="2" hidden="1">#REF!</definedName>
    <definedName name="BEx5I17QJ0PQ1OG1IMH69HMQWNEA" localSheetId="4" hidden="1">#REF!</definedName>
    <definedName name="BEx5I17QJ0PQ1OG1IMH69HMQWNEA" localSheetId="5" hidden="1">#REF!</definedName>
    <definedName name="BEx5I17QJ0PQ1OG1IMH69HMQWNEA" localSheetId="17" hidden="1">#REF!</definedName>
    <definedName name="BEx5I17QJ0PQ1OG1IMH69HMQWNEA" localSheetId="7" hidden="1">#REF!</definedName>
    <definedName name="BEx5I17QJ0PQ1OG1IMH69HMQWNEA" localSheetId="8" hidden="1">#REF!</definedName>
    <definedName name="BEx5I17QJ0PQ1OG1IMH69HMQWNEA" localSheetId="9" hidden="1">#REF!</definedName>
    <definedName name="BEx5I17QJ0PQ1OG1IMH69HMQWNEA" localSheetId="11" hidden="1">#REF!</definedName>
    <definedName name="BEx5I17QJ0PQ1OG1IMH69HMQWNEA" localSheetId="12" hidden="1">#REF!</definedName>
    <definedName name="BEx5I17QJ0PQ1OG1IMH69HMQWNEA" localSheetId="13" hidden="1">#REF!</definedName>
    <definedName name="BEx5I17QJ0PQ1OG1IMH69HMQWNEA" localSheetId="14" hidden="1">#REF!</definedName>
    <definedName name="BEx5I17QJ0PQ1OG1IMH69HMQWNEA" localSheetId="22" hidden="1">#REF!</definedName>
    <definedName name="BEx5I17QJ0PQ1OG1IMH69HMQWNEA" localSheetId="19" hidden="1">#REF!</definedName>
    <definedName name="BEx5I17QJ0PQ1OG1IMH69HMQWNEA" localSheetId="21" hidden="1">#REF!</definedName>
    <definedName name="BEx5I17QJ0PQ1OG1IMH69HMQWNEA" hidden="1">#REF!</definedName>
    <definedName name="BEx5I244LQHZTF3XI66J8705R9XX" localSheetId="23" hidden="1">#REF!</definedName>
    <definedName name="BEx5I244LQHZTF3XI66J8705R9XX" localSheetId="27" hidden="1">#REF!</definedName>
    <definedName name="BEx5I244LQHZTF3XI66J8705R9XX" localSheetId="16" hidden="1">#REF!</definedName>
    <definedName name="BEx5I244LQHZTF3XI66J8705R9XX" localSheetId="0" hidden="1">#REF!</definedName>
    <definedName name="BEx5I244LQHZTF3XI66J8705R9XX" localSheetId="2" hidden="1">#REF!</definedName>
    <definedName name="BEx5I244LQHZTF3XI66J8705R9XX" localSheetId="4" hidden="1">#REF!</definedName>
    <definedName name="BEx5I244LQHZTF3XI66J8705R9XX" localSheetId="5" hidden="1">#REF!</definedName>
    <definedName name="BEx5I244LQHZTF3XI66J8705R9XX" localSheetId="17" hidden="1">#REF!</definedName>
    <definedName name="BEx5I244LQHZTF3XI66J8705R9XX" localSheetId="7" hidden="1">#REF!</definedName>
    <definedName name="BEx5I244LQHZTF3XI66J8705R9XX" localSheetId="8" hidden="1">#REF!</definedName>
    <definedName name="BEx5I244LQHZTF3XI66J8705R9XX" localSheetId="9" hidden="1">#REF!</definedName>
    <definedName name="BEx5I244LQHZTF3XI66J8705R9XX" localSheetId="11" hidden="1">#REF!</definedName>
    <definedName name="BEx5I244LQHZTF3XI66J8705R9XX" localSheetId="12" hidden="1">#REF!</definedName>
    <definedName name="BEx5I244LQHZTF3XI66J8705R9XX" localSheetId="13" hidden="1">#REF!</definedName>
    <definedName name="BEx5I244LQHZTF3XI66J8705R9XX" localSheetId="14" hidden="1">#REF!</definedName>
    <definedName name="BEx5I244LQHZTF3XI66J8705R9XX" localSheetId="22" hidden="1">#REF!</definedName>
    <definedName name="BEx5I244LQHZTF3XI66J8705R9XX" localSheetId="19" hidden="1">#REF!</definedName>
    <definedName name="BEx5I244LQHZTF3XI66J8705R9XX" localSheetId="21" hidden="1">#REF!</definedName>
    <definedName name="BEx5I244LQHZTF3XI66J8705R9XX" hidden="1">#REF!</definedName>
    <definedName name="BEx5I8PBP4LIXDGID5BP0THLO0AQ" localSheetId="23" hidden="1">#REF!</definedName>
    <definedName name="BEx5I8PBP4LIXDGID5BP0THLO0AQ" localSheetId="27" hidden="1">#REF!</definedName>
    <definedName name="BEx5I8PBP4LIXDGID5BP0THLO0AQ" localSheetId="16" hidden="1">#REF!</definedName>
    <definedName name="BEx5I8PBP4LIXDGID5BP0THLO0AQ" localSheetId="0" hidden="1">#REF!</definedName>
    <definedName name="BEx5I8PBP4LIXDGID5BP0THLO0AQ" localSheetId="2" hidden="1">#REF!</definedName>
    <definedName name="BEx5I8PBP4LIXDGID5BP0THLO0AQ" localSheetId="4" hidden="1">#REF!</definedName>
    <definedName name="BEx5I8PBP4LIXDGID5BP0THLO0AQ" localSheetId="5" hidden="1">#REF!</definedName>
    <definedName name="BEx5I8PBP4LIXDGID5BP0THLO0AQ" localSheetId="17" hidden="1">#REF!</definedName>
    <definedName name="BEx5I8PBP4LIXDGID5BP0THLO0AQ" localSheetId="7" hidden="1">#REF!</definedName>
    <definedName name="BEx5I8PBP4LIXDGID5BP0THLO0AQ" localSheetId="8" hidden="1">#REF!</definedName>
    <definedName name="BEx5I8PBP4LIXDGID5BP0THLO0AQ" localSheetId="9" hidden="1">#REF!</definedName>
    <definedName name="BEx5I8PBP4LIXDGID5BP0THLO0AQ" localSheetId="11" hidden="1">#REF!</definedName>
    <definedName name="BEx5I8PBP4LIXDGID5BP0THLO0AQ" localSheetId="12" hidden="1">#REF!</definedName>
    <definedName name="BEx5I8PBP4LIXDGID5BP0THLO0AQ" localSheetId="13" hidden="1">#REF!</definedName>
    <definedName name="BEx5I8PBP4LIXDGID5BP0THLO0AQ" localSheetId="14" hidden="1">#REF!</definedName>
    <definedName name="BEx5I8PBP4LIXDGID5BP0THLO0AQ" localSheetId="22" hidden="1">#REF!</definedName>
    <definedName name="BEx5I8PBP4LIXDGID5BP0THLO0AQ" localSheetId="19" hidden="1">#REF!</definedName>
    <definedName name="BEx5I8PBP4LIXDGID5BP0THLO0AQ" localSheetId="21" hidden="1">#REF!</definedName>
    <definedName name="BEx5I8PBP4LIXDGID5BP0THLO0AQ" hidden="1">#REF!</definedName>
    <definedName name="BEx5I8USVUB3JP4S9OXGMZVMOQXR" localSheetId="23" hidden="1">#REF!</definedName>
    <definedName name="BEx5I8USVUB3JP4S9OXGMZVMOQXR" localSheetId="27" hidden="1">#REF!</definedName>
    <definedName name="BEx5I8USVUB3JP4S9OXGMZVMOQXR" localSheetId="16" hidden="1">#REF!</definedName>
    <definedName name="BEx5I8USVUB3JP4S9OXGMZVMOQXR" localSheetId="0" hidden="1">#REF!</definedName>
    <definedName name="BEx5I8USVUB3JP4S9OXGMZVMOQXR" localSheetId="2" hidden="1">#REF!</definedName>
    <definedName name="BEx5I8USVUB3JP4S9OXGMZVMOQXR" localSheetId="4" hidden="1">#REF!</definedName>
    <definedName name="BEx5I8USVUB3JP4S9OXGMZVMOQXR" localSheetId="5" hidden="1">#REF!</definedName>
    <definedName name="BEx5I8USVUB3JP4S9OXGMZVMOQXR" localSheetId="17" hidden="1">#REF!</definedName>
    <definedName name="BEx5I8USVUB3JP4S9OXGMZVMOQXR" localSheetId="7" hidden="1">#REF!</definedName>
    <definedName name="BEx5I8USVUB3JP4S9OXGMZVMOQXR" localSheetId="8" hidden="1">#REF!</definedName>
    <definedName name="BEx5I8USVUB3JP4S9OXGMZVMOQXR" localSheetId="9" hidden="1">#REF!</definedName>
    <definedName name="BEx5I8USVUB3JP4S9OXGMZVMOQXR" localSheetId="11" hidden="1">#REF!</definedName>
    <definedName name="BEx5I8USVUB3JP4S9OXGMZVMOQXR" localSheetId="12" hidden="1">#REF!</definedName>
    <definedName name="BEx5I8USVUB3JP4S9OXGMZVMOQXR" localSheetId="13" hidden="1">#REF!</definedName>
    <definedName name="BEx5I8USVUB3JP4S9OXGMZVMOQXR" localSheetId="14" hidden="1">#REF!</definedName>
    <definedName name="BEx5I8USVUB3JP4S9OXGMZVMOQXR" localSheetId="22" hidden="1">#REF!</definedName>
    <definedName name="BEx5I8USVUB3JP4S9OXGMZVMOQXR" localSheetId="19" hidden="1">#REF!</definedName>
    <definedName name="BEx5I8USVUB3JP4S9OXGMZVMOQXR" localSheetId="21" hidden="1">#REF!</definedName>
    <definedName name="BEx5I8USVUB3JP4S9OXGMZVMOQXR" hidden="1">#REF!</definedName>
    <definedName name="BEx5I9GDQSYIAL65UQNDMNFQCS9Y" localSheetId="23" hidden="1">#REF!</definedName>
    <definedName name="BEx5I9GDQSYIAL65UQNDMNFQCS9Y" localSheetId="27" hidden="1">#REF!</definedName>
    <definedName name="BEx5I9GDQSYIAL65UQNDMNFQCS9Y" localSheetId="16" hidden="1">#REF!</definedName>
    <definedName name="BEx5I9GDQSYIAL65UQNDMNFQCS9Y" localSheetId="0" hidden="1">#REF!</definedName>
    <definedName name="BEx5I9GDQSYIAL65UQNDMNFQCS9Y" localSheetId="2" hidden="1">#REF!</definedName>
    <definedName name="BEx5I9GDQSYIAL65UQNDMNFQCS9Y" localSheetId="4" hidden="1">#REF!</definedName>
    <definedName name="BEx5I9GDQSYIAL65UQNDMNFQCS9Y" localSheetId="5" hidden="1">#REF!</definedName>
    <definedName name="BEx5I9GDQSYIAL65UQNDMNFQCS9Y" localSheetId="17" hidden="1">#REF!</definedName>
    <definedName name="BEx5I9GDQSYIAL65UQNDMNFQCS9Y" localSheetId="7" hidden="1">#REF!</definedName>
    <definedName name="BEx5I9GDQSYIAL65UQNDMNFQCS9Y" localSheetId="8" hidden="1">#REF!</definedName>
    <definedName name="BEx5I9GDQSYIAL65UQNDMNFQCS9Y" localSheetId="9" hidden="1">#REF!</definedName>
    <definedName name="BEx5I9GDQSYIAL65UQNDMNFQCS9Y" localSheetId="11" hidden="1">#REF!</definedName>
    <definedName name="BEx5I9GDQSYIAL65UQNDMNFQCS9Y" localSheetId="12" hidden="1">#REF!</definedName>
    <definedName name="BEx5I9GDQSYIAL65UQNDMNFQCS9Y" localSheetId="13" hidden="1">#REF!</definedName>
    <definedName name="BEx5I9GDQSYIAL65UQNDMNFQCS9Y" localSheetId="14" hidden="1">#REF!</definedName>
    <definedName name="BEx5I9GDQSYIAL65UQNDMNFQCS9Y" localSheetId="22" hidden="1">#REF!</definedName>
    <definedName name="BEx5I9GDQSYIAL65UQNDMNFQCS9Y" localSheetId="19" hidden="1">#REF!</definedName>
    <definedName name="BEx5I9GDQSYIAL65UQNDMNFQCS9Y" localSheetId="21" hidden="1">#REF!</definedName>
    <definedName name="BEx5I9GDQSYIAL65UQNDMNFQCS9Y" hidden="1">#REF!</definedName>
    <definedName name="BEx5IBUPG9AWNW5PK7JGRGEJ4OLM" localSheetId="23" hidden="1">#REF!</definedName>
    <definedName name="BEx5IBUPG9AWNW5PK7JGRGEJ4OLM" localSheetId="27" hidden="1">#REF!</definedName>
    <definedName name="BEx5IBUPG9AWNW5PK7JGRGEJ4OLM" localSheetId="16" hidden="1">#REF!</definedName>
    <definedName name="BEx5IBUPG9AWNW5PK7JGRGEJ4OLM" localSheetId="0" hidden="1">#REF!</definedName>
    <definedName name="BEx5IBUPG9AWNW5PK7JGRGEJ4OLM" localSheetId="2" hidden="1">#REF!</definedName>
    <definedName name="BEx5IBUPG9AWNW5PK7JGRGEJ4OLM" localSheetId="4" hidden="1">#REF!</definedName>
    <definedName name="BEx5IBUPG9AWNW5PK7JGRGEJ4OLM" localSheetId="5" hidden="1">#REF!</definedName>
    <definedName name="BEx5IBUPG9AWNW5PK7JGRGEJ4OLM" localSheetId="17" hidden="1">#REF!</definedName>
    <definedName name="BEx5IBUPG9AWNW5PK7JGRGEJ4OLM" localSheetId="7" hidden="1">#REF!</definedName>
    <definedName name="BEx5IBUPG9AWNW5PK7JGRGEJ4OLM" localSheetId="8" hidden="1">#REF!</definedName>
    <definedName name="BEx5IBUPG9AWNW5PK7JGRGEJ4OLM" localSheetId="9" hidden="1">#REF!</definedName>
    <definedName name="BEx5IBUPG9AWNW5PK7JGRGEJ4OLM" localSheetId="11" hidden="1">#REF!</definedName>
    <definedName name="BEx5IBUPG9AWNW5PK7JGRGEJ4OLM" localSheetId="12" hidden="1">#REF!</definedName>
    <definedName name="BEx5IBUPG9AWNW5PK7JGRGEJ4OLM" localSheetId="13" hidden="1">#REF!</definedName>
    <definedName name="BEx5IBUPG9AWNW5PK7JGRGEJ4OLM" localSheetId="14" hidden="1">#REF!</definedName>
    <definedName name="BEx5IBUPG9AWNW5PK7JGRGEJ4OLM" localSheetId="22" hidden="1">#REF!</definedName>
    <definedName name="BEx5IBUPG9AWNW5PK7JGRGEJ4OLM" localSheetId="19" hidden="1">#REF!</definedName>
    <definedName name="BEx5IBUPG9AWNW5PK7JGRGEJ4OLM" localSheetId="21" hidden="1">#REF!</definedName>
    <definedName name="BEx5IBUPG9AWNW5PK7JGRGEJ4OLM" hidden="1">#REF!</definedName>
    <definedName name="BEx5IC06RVN8BSAEPREVKHKLCJ2L" localSheetId="23" hidden="1">#REF!</definedName>
    <definedName name="BEx5IC06RVN8BSAEPREVKHKLCJ2L" localSheetId="27" hidden="1">#REF!</definedName>
    <definedName name="BEx5IC06RVN8BSAEPREVKHKLCJ2L" localSheetId="16" hidden="1">#REF!</definedName>
    <definedName name="BEx5IC06RVN8BSAEPREVKHKLCJ2L" localSheetId="0" hidden="1">#REF!</definedName>
    <definedName name="BEx5IC06RVN8BSAEPREVKHKLCJ2L" localSheetId="2" hidden="1">#REF!</definedName>
    <definedName name="BEx5IC06RVN8BSAEPREVKHKLCJ2L" localSheetId="4" hidden="1">#REF!</definedName>
    <definedName name="BEx5IC06RVN8BSAEPREVKHKLCJ2L" localSheetId="5" hidden="1">#REF!</definedName>
    <definedName name="BEx5IC06RVN8BSAEPREVKHKLCJ2L" localSheetId="17" hidden="1">#REF!</definedName>
    <definedName name="BEx5IC06RVN8BSAEPREVKHKLCJ2L" localSheetId="7" hidden="1">#REF!</definedName>
    <definedName name="BEx5IC06RVN8BSAEPREVKHKLCJ2L" localSheetId="8" hidden="1">#REF!</definedName>
    <definedName name="BEx5IC06RVN8BSAEPREVKHKLCJ2L" localSheetId="9" hidden="1">#REF!</definedName>
    <definedName name="BEx5IC06RVN8BSAEPREVKHKLCJ2L" localSheetId="11" hidden="1">#REF!</definedName>
    <definedName name="BEx5IC06RVN8BSAEPREVKHKLCJ2L" localSheetId="12" hidden="1">#REF!</definedName>
    <definedName name="BEx5IC06RVN8BSAEPREVKHKLCJ2L" localSheetId="13" hidden="1">#REF!</definedName>
    <definedName name="BEx5IC06RVN8BSAEPREVKHKLCJ2L" localSheetId="14" hidden="1">#REF!</definedName>
    <definedName name="BEx5IC06RVN8BSAEPREVKHKLCJ2L" localSheetId="22" hidden="1">#REF!</definedName>
    <definedName name="BEx5IC06RVN8BSAEPREVKHKLCJ2L" localSheetId="19" hidden="1">#REF!</definedName>
    <definedName name="BEx5IC06RVN8BSAEPREVKHKLCJ2L" localSheetId="21" hidden="1">#REF!</definedName>
    <definedName name="BEx5IC06RVN8BSAEPREVKHKLCJ2L" hidden="1">#REF!</definedName>
    <definedName name="BEx5IGY4M04BPXSQF2J4GQYXF85O" localSheetId="23" hidden="1">#REF!</definedName>
    <definedName name="BEx5IGY4M04BPXSQF2J4GQYXF85O" localSheetId="27" hidden="1">#REF!</definedName>
    <definedName name="BEx5IGY4M04BPXSQF2J4GQYXF85O" localSheetId="16" hidden="1">#REF!</definedName>
    <definedName name="BEx5IGY4M04BPXSQF2J4GQYXF85O" localSheetId="0" hidden="1">#REF!</definedName>
    <definedName name="BEx5IGY4M04BPXSQF2J4GQYXF85O" localSheetId="2" hidden="1">#REF!</definedName>
    <definedName name="BEx5IGY4M04BPXSQF2J4GQYXF85O" localSheetId="4" hidden="1">#REF!</definedName>
    <definedName name="BEx5IGY4M04BPXSQF2J4GQYXF85O" localSheetId="5" hidden="1">#REF!</definedName>
    <definedName name="BEx5IGY4M04BPXSQF2J4GQYXF85O" localSheetId="17" hidden="1">#REF!</definedName>
    <definedName name="BEx5IGY4M04BPXSQF2J4GQYXF85O" localSheetId="7" hidden="1">#REF!</definedName>
    <definedName name="BEx5IGY4M04BPXSQF2J4GQYXF85O" localSheetId="8" hidden="1">#REF!</definedName>
    <definedName name="BEx5IGY4M04BPXSQF2J4GQYXF85O" localSheetId="9" hidden="1">#REF!</definedName>
    <definedName name="BEx5IGY4M04BPXSQF2J4GQYXF85O" localSheetId="11" hidden="1">#REF!</definedName>
    <definedName name="BEx5IGY4M04BPXSQF2J4GQYXF85O" localSheetId="12" hidden="1">#REF!</definedName>
    <definedName name="BEx5IGY4M04BPXSQF2J4GQYXF85O" localSheetId="13" hidden="1">#REF!</definedName>
    <definedName name="BEx5IGY4M04BPXSQF2J4GQYXF85O" localSheetId="14" hidden="1">#REF!</definedName>
    <definedName name="BEx5IGY4M04BPXSQF2J4GQYXF85O" localSheetId="22" hidden="1">#REF!</definedName>
    <definedName name="BEx5IGY4M04BPXSQF2J4GQYXF85O" localSheetId="19" hidden="1">#REF!</definedName>
    <definedName name="BEx5IGY4M04BPXSQF2J4GQYXF85O" localSheetId="21" hidden="1">#REF!</definedName>
    <definedName name="BEx5IGY4M04BPXSQF2J4GQYXF85O" hidden="1">#REF!</definedName>
    <definedName name="BEx5IWTZDCLZ5CCDG108STY04SAJ" localSheetId="23" hidden="1">#REF!</definedName>
    <definedName name="BEx5IWTZDCLZ5CCDG108STY04SAJ" localSheetId="27" hidden="1">#REF!</definedName>
    <definedName name="BEx5IWTZDCLZ5CCDG108STY04SAJ" localSheetId="16" hidden="1">#REF!</definedName>
    <definedName name="BEx5IWTZDCLZ5CCDG108STY04SAJ" localSheetId="0" hidden="1">#REF!</definedName>
    <definedName name="BEx5IWTZDCLZ5CCDG108STY04SAJ" localSheetId="2" hidden="1">#REF!</definedName>
    <definedName name="BEx5IWTZDCLZ5CCDG108STY04SAJ" localSheetId="4" hidden="1">#REF!</definedName>
    <definedName name="BEx5IWTZDCLZ5CCDG108STY04SAJ" localSheetId="5" hidden="1">#REF!</definedName>
    <definedName name="BEx5IWTZDCLZ5CCDG108STY04SAJ" localSheetId="17" hidden="1">#REF!</definedName>
    <definedName name="BEx5IWTZDCLZ5CCDG108STY04SAJ" localSheetId="7" hidden="1">#REF!</definedName>
    <definedName name="BEx5IWTZDCLZ5CCDG108STY04SAJ" localSheetId="8" hidden="1">#REF!</definedName>
    <definedName name="BEx5IWTZDCLZ5CCDG108STY04SAJ" localSheetId="9" hidden="1">#REF!</definedName>
    <definedName name="BEx5IWTZDCLZ5CCDG108STY04SAJ" localSheetId="11" hidden="1">#REF!</definedName>
    <definedName name="BEx5IWTZDCLZ5CCDG108STY04SAJ" localSheetId="12" hidden="1">#REF!</definedName>
    <definedName name="BEx5IWTZDCLZ5CCDG108STY04SAJ" localSheetId="13" hidden="1">#REF!</definedName>
    <definedName name="BEx5IWTZDCLZ5CCDG108STY04SAJ" localSheetId="14" hidden="1">#REF!</definedName>
    <definedName name="BEx5IWTZDCLZ5CCDG108STY04SAJ" localSheetId="22" hidden="1">#REF!</definedName>
    <definedName name="BEx5IWTZDCLZ5CCDG108STY04SAJ" localSheetId="19" hidden="1">#REF!</definedName>
    <definedName name="BEx5IWTZDCLZ5CCDG108STY04SAJ" localSheetId="21" hidden="1">#REF!</definedName>
    <definedName name="BEx5IWTZDCLZ5CCDG108STY04SAJ" hidden="1">#REF!</definedName>
    <definedName name="BEx5J0FFP1KS4NGY20AEJI8VREEA" localSheetId="23" hidden="1">#REF!</definedName>
    <definedName name="BEx5J0FFP1KS4NGY20AEJI8VREEA" localSheetId="27" hidden="1">#REF!</definedName>
    <definedName name="BEx5J0FFP1KS4NGY20AEJI8VREEA" localSheetId="16" hidden="1">#REF!</definedName>
    <definedName name="BEx5J0FFP1KS4NGY20AEJI8VREEA" localSheetId="0" hidden="1">#REF!</definedName>
    <definedName name="BEx5J0FFP1KS4NGY20AEJI8VREEA" localSheetId="2" hidden="1">#REF!</definedName>
    <definedName name="BEx5J0FFP1KS4NGY20AEJI8VREEA" localSheetId="4" hidden="1">#REF!</definedName>
    <definedName name="BEx5J0FFP1KS4NGY20AEJI8VREEA" localSheetId="5" hidden="1">#REF!</definedName>
    <definedName name="BEx5J0FFP1KS4NGY20AEJI8VREEA" localSheetId="17" hidden="1">#REF!</definedName>
    <definedName name="BEx5J0FFP1KS4NGY20AEJI8VREEA" localSheetId="7" hidden="1">#REF!</definedName>
    <definedName name="BEx5J0FFP1KS4NGY20AEJI8VREEA" localSheetId="8" hidden="1">#REF!</definedName>
    <definedName name="BEx5J0FFP1KS4NGY20AEJI8VREEA" localSheetId="9" hidden="1">#REF!</definedName>
    <definedName name="BEx5J0FFP1KS4NGY20AEJI8VREEA" localSheetId="11" hidden="1">#REF!</definedName>
    <definedName name="BEx5J0FFP1KS4NGY20AEJI8VREEA" localSheetId="12" hidden="1">#REF!</definedName>
    <definedName name="BEx5J0FFP1KS4NGY20AEJI8VREEA" localSheetId="13" hidden="1">#REF!</definedName>
    <definedName name="BEx5J0FFP1KS4NGY20AEJI8VREEA" localSheetId="14" hidden="1">#REF!</definedName>
    <definedName name="BEx5J0FFP1KS4NGY20AEJI8VREEA" localSheetId="22" hidden="1">#REF!</definedName>
    <definedName name="BEx5J0FFP1KS4NGY20AEJI8VREEA" localSheetId="19" hidden="1">#REF!</definedName>
    <definedName name="BEx5J0FFP1KS4NGY20AEJI8VREEA" localSheetId="21" hidden="1">#REF!</definedName>
    <definedName name="BEx5J0FFP1KS4NGY20AEJI8VREEA" hidden="1">#REF!</definedName>
    <definedName name="BEx5J1XE5FVWL6IJV6CWKPN24UBK" localSheetId="23" hidden="1">#REF!</definedName>
    <definedName name="BEx5J1XE5FVWL6IJV6CWKPN24UBK" localSheetId="27" hidden="1">#REF!</definedName>
    <definedName name="BEx5J1XE5FVWL6IJV6CWKPN24UBK" localSheetId="16" hidden="1">#REF!</definedName>
    <definedName name="BEx5J1XE5FVWL6IJV6CWKPN24UBK" localSheetId="0" hidden="1">#REF!</definedName>
    <definedName name="BEx5J1XE5FVWL6IJV6CWKPN24UBK" localSheetId="2" hidden="1">#REF!</definedName>
    <definedName name="BEx5J1XE5FVWL6IJV6CWKPN24UBK" localSheetId="4" hidden="1">#REF!</definedName>
    <definedName name="BEx5J1XE5FVWL6IJV6CWKPN24UBK" localSheetId="5" hidden="1">#REF!</definedName>
    <definedName name="BEx5J1XE5FVWL6IJV6CWKPN24UBK" localSheetId="17" hidden="1">#REF!</definedName>
    <definedName name="BEx5J1XE5FVWL6IJV6CWKPN24UBK" localSheetId="7" hidden="1">#REF!</definedName>
    <definedName name="BEx5J1XE5FVWL6IJV6CWKPN24UBK" localSheetId="8" hidden="1">#REF!</definedName>
    <definedName name="BEx5J1XE5FVWL6IJV6CWKPN24UBK" localSheetId="9" hidden="1">#REF!</definedName>
    <definedName name="BEx5J1XE5FVWL6IJV6CWKPN24UBK" localSheetId="11" hidden="1">#REF!</definedName>
    <definedName name="BEx5J1XE5FVWL6IJV6CWKPN24UBK" localSheetId="12" hidden="1">#REF!</definedName>
    <definedName name="BEx5J1XE5FVWL6IJV6CWKPN24UBK" localSheetId="13" hidden="1">#REF!</definedName>
    <definedName name="BEx5J1XE5FVWL6IJV6CWKPN24UBK" localSheetId="14" hidden="1">#REF!</definedName>
    <definedName name="BEx5J1XE5FVWL6IJV6CWKPN24UBK" localSheetId="22" hidden="1">#REF!</definedName>
    <definedName name="BEx5J1XE5FVWL6IJV6CWKPN24UBK" localSheetId="19" hidden="1">#REF!</definedName>
    <definedName name="BEx5J1XE5FVWL6IJV6CWKPN24UBK" localSheetId="21" hidden="1">#REF!</definedName>
    <definedName name="BEx5J1XE5FVWL6IJV6CWKPN24UBK" hidden="1">#REF!</definedName>
    <definedName name="BEx5JF3ZXLDIS8VNKDCY7ZI7H1CI" localSheetId="23" hidden="1">#REF!</definedName>
    <definedName name="BEx5JF3ZXLDIS8VNKDCY7ZI7H1CI" localSheetId="27" hidden="1">#REF!</definedName>
    <definedName name="BEx5JF3ZXLDIS8VNKDCY7ZI7H1CI" localSheetId="16" hidden="1">#REF!</definedName>
    <definedName name="BEx5JF3ZXLDIS8VNKDCY7ZI7H1CI" localSheetId="0" hidden="1">#REF!</definedName>
    <definedName name="BEx5JF3ZXLDIS8VNKDCY7ZI7H1CI" localSheetId="2" hidden="1">#REF!</definedName>
    <definedName name="BEx5JF3ZXLDIS8VNKDCY7ZI7H1CI" localSheetId="4" hidden="1">#REF!</definedName>
    <definedName name="BEx5JF3ZXLDIS8VNKDCY7ZI7H1CI" localSheetId="5" hidden="1">#REF!</definedName>
    <definedName name="BEx5JF3ZXLDIS8VNKDCY7ZI7H1CI" localSheetId="17" hidden="1">#REF!</definedName>
    <definedName name="BEx5JF3ZXLDIS8VNKDCY7ZI7H1CI" localSheetId="7" hidden="1">#REF!</definedName>
    <definedName name="BEx5JF3ZXLDIS8VNKDCY7ZI7H1CI" localSheetId="8" hidden="1">#REF!</definedName>
    <definedName name="BEx5JF3ZXLDIS8VNKDCY7ZI7H1CI" localSheetId="9" hidden="1">#REF!</definedName>
    <definedName name="BEx5JF3ZXLDIS8VNKDCY7ZI7H1CI" localSheetId="11" hidden="1">#REF!</definedName>
    <definedName name="BEx5JF3ZXLDIS8VNKDCY7ZI7H1CI" localSheetId="12" hidden="1">#REF!</definedName>
    <definedName name="BEx5JF3ZXLDIS8VNKDCY7ZI7H1CI" localSheetId="13" hidden="1">#REF!</definedName>
    <definedName name="BEx5JF3ZXLDIS8VNKDCY7ZI7H1CI" localSheetId="14" hidden="1">#REF!</definedName>
    <definedName name="BEx5JF3ZXLDIS8VNKDCY7ZI7H1CI" localSheetId="22" hidden="1">#REF!</definedName>
    <definedName name="BEx5JF3ZXLDIS8VNKDCY7ZI7H1CI" localSheetId="19" hidden="1">#REF!</definedName>
    <definedName name="BEx5JF3ZXLDIS8VNKDCY7ZI7H1CI" localSheetId="21" hidden="1">#REF!</definedName>
    <definedName name="BEx5JF3ZXLDIS8VNKDCY7ZI7H1CI" hidden="1">#REF!</definedName>
    <definedName name="BEx5JHCZJ8G6OOOW6EF3GABXKH6F" localSheetId="23" hidden="1">#REF!</definedName>
    <definedName name="BEx5JHCZJ8G6OOOW6EF3GABXKH6F" localSheetId="27" hidden="1">#REF!</definedName>
    <definedName name="BEx5JHCZJ8G6OOOW6EF3GABXKH6F" localSheetId="16" hidden="1">#REF!</definedName>
    <definedName name="BEx5JHCZJ8G6OOOW6EF3GABXKH6F" localSheetId="0" hidden="1">#REF!</definedName>
    <definedName name="BEx5JHCZJ8G6OOOW6EF3GABXKH6F" localSheetId="2" hidden="1">#REF!</definedName>
    <definedName name="BEx5JHCZJ8G6OOOW6EF3GABXKH6F" localSheetId="4" hidden="1">#REF!</definedName>
    <definedName name="BEx5JHCZJ8G6OOOW6EF3GABXKH6F" localSheetId="5" hidden="1">#REF!</definedName>
    <definedName name="BEx5JHCZJ8G6OOOW6EF3GABXKH6F" localSheetId="17" hidden="1">#REF!</definedName>
    <definedName name="BEx5JHCZJ8G6OOOW6EF3GABXKH6F" localSheetId="7" hidden="1">#REF!</definedName>
    <definedName name="BEx5JHCZJ8G6OOOW6EF3GABXKH6F" localSheetId="8" hidden="1">#REF!</definedName>
    <definedName name="BEx5JHCZJ8G6OOOW6EF3GABXKH6F" localSheetId="9" hidden="1">#REF!</definedName>
    <definedName name="BEx5JHCZJ8G6OOOW6EF3GABXKH6F" localSheetId="11" hidden="1">#REF!</definedName>
    <definedName name="BEx5JHCZJ8G6OOOW6EF3GABXKH6F" localSheetId="12" hidden="1">#REF!</definedName>
    <definedName name="BEx5JHCZJ8G6OOOW6EF3GABXKH6F" localSheetId="13" hidden="1">#REF!</definedName>
    <definedName name="BEx5JHCZJ8G6OOOW6EF3GABXKH6F" localSheetId="14" hidden="1">#REF!</definedName>
    <definedName name="BEx5JHCZJ8G6OOOW6EF3GABXKH6F" localSheetId="22" hidden="1">#REF!</definedName>
    <definedName name="BEx5JHCZJ8G6OOOW6EF3GABXKH6F" localSheetId="19" hidden="1">#REF!</definedName>
    <definedName name="BEx5JHCZJ8G6OOOW6EF3GABXKH6F" localSheetId="21" hidden="1">#REF!</definedName>
    <definedName name="BEx5JHCZJ8G6OOOW6EF3GABXKH6F" hidden="1">#REF!</definedName>
    <definedName name="BEx5JJB6W446THXQCRUKD3I7RKLP" localSheetId="23" hidden="1">#REF!</definedName>
    <definedName name="BEx5JJB6W446THXQCRUKD3I7RKLP" localSheetId="27" hidden="1">#REF!</definedName>
    <definedName name="BEx5JJB6W446THXQCRUKD3I7RKLP" localSheetId="16" hidden="1">#REF!</definedName>
    <definedName name="BEx5JJB6W446THXQCRUKD3I7RKLP" localSheetId="0" hidden="1">#REF!</definedName>
    <definedName name="BEx5JJB6W446THXQCRUKD3I7RKLP" localSheetId="2" hidden="1">#REF!</definedName>
    <definedName name="BEx5JJB6W446THXQCRUKD3I7RKLP" localSheetId="4" hidden="1">#REF!</definedName>
    <definedName name="BEx5JJB6W446THXQCRUKD3I7RKLP" localSheetId="5" hidden="1">#REF!</definedName>
    <definedName name="BEx5JJB6W446THXQCRUKD3I7RKLP" localSheetId="17" hidden="1">#REF!</definedName>
    <definedName name="BEx5JJB6W446THXQCRUKD3I7RKLP" localSheetId="7" hidden="1">#REF!</definedName>
    <definedName name="BEx5JJB6W446THXQCRUKD3I7RKLP" localSheetId="8" hidden="1">#REF!</definedName>
    <definedName name="BEx5JJB6W446THXQCRUKD3I7RKLP" localSheetId="9" hidden="1">#REF!</definedName>
    <definedName name="BEx5JJB6W446THXQCRUKD3I7RKLP" localSheetId="11" hidden="1">#REF!</definedName>
    <definedName name="BEx5JJB6W446THXQCRUKD3I7RKLP" localSheetId="12" hidden="1">#REF!</definedName>
    <definedName name="BEx5JJB6W446THXQCRUKD3I7RKLP" localSheetId="13" hidden="1">#REF!</definedName>
    <definedName name="BEx5JJB6W446THXQCRUKD3I7RKLP" localSheetId="14" hidden="1">#REF!</definedName>
    <definedName name="BEx5JJB6W446THXQCRUKD3I7RKLP" localSheetId="22" hidden="1">#REF!</definedName>
    <definedName name="BEx5JJB6W446THXQCRUKD3I7RKLP" localSheetId="19" hidden="1">#REF!</definedName>
    <definedName name="BEx5JJB6W446THXQCRUKD3I7RKLP" localSheetId="21" hidden="1">#REF!</definedName>
    <definedName name="BEx5JJB6W446THXQCRUKD3I7RKLP" hidden="1">#REF!</definedName>
    <definedName name="BEx5JNCT8Z7XSSPD5EMNAJELCU2V" localSheetId="23" hidden="1">#REF!</definedName>
    <definedName name="BEx5JNCT8Z7XSSPD5EMNAJELCU2V" localSheetId="27" hidden="1">#REF!</definedName>
    <definedName name="BEx5JNCT8Z7XSSPD5EMNAJELCU2V" localSheetId="16" hidden="1">#REF!</definedName>
    <definedName name="BEx5JNCT8Z7XSSPD5EMNAJELCU2V" localSheetId="0" hidden="1">#REF!</definedName>
    <definedName name="BEx5JNCT8Z7XSSPD5EMNAJELCU2V" localSheetId="2" hidden="1">#REF!</definedName>
    <definedName name="BEx5JNCT8Z7XSSPD5EMNAJELCU2V" localSheetId="4" hidden="1">#REF!</definedName>
    <definedName name="BEx5JNCT8Z7XSSPD5EMNAJELCU2V" localSheetId="5" hidden="1">#REF!</definedName>
    <definedName name="BEx5JNCT8Z7XSSPD5EMNAJELCU2V" localSheetId="17" hidden="1">#REF!</definedName>
    <definedName name="BEx5JNCT8Z7XSSPD5EMNAJELCU2V" localSheetId="7" hidden="1">#REF!</definedName>
    <definedName name="BEx5JNCT8Z7XSSPD5EMNAJELCU2V" localSheetId="8" hidden="1">#REF!</definedName>
    <definedName name="BEx5JNCT8Z7XSSPD5EMNAJELCU2V" localSheetId="9" hidden="1">#REF!</definedName>
    <definedName name="BEx5JNCT8Z7XSSPD5EMNAJELCU2V" localSheetId="11" hidden="1">#REF!</definedName>
    <definedName name="BEx5JNCT8Z7XSSPD5EMNAJELCU2V" localSheetId="12" hidden="1">#REF!</definedName>
    <definedName name="BEx5JNCT8Z7XSSPD5EMNAJELCU2V" localSheetId="13" hidden="1">#REF!</definedName>
    <definedName name="BEx5JNCT8Z7XSSPD5EMNAJELCU2V" localSheetId="14" hidden="1">#REF!</definedName>
    <definedName name="BEx5JNCT8Z7XSSPD5EMNAJELCU2V" localSheetId="22" hidden="1">#REF!</definedName>
    <definedName name="BEx5JNCT8Z7XSSPD5EMNAJELCU2V" localSheetId="19" hidden="1">#REF!</definedName>
    <definedName name="BEx5JNCT8Z7XSSPD5EMNAJELCU2V" localSheetId="21" hidden="1">#REF!</definedName>
    <definedName name="BEx5JNCT8Z7XSSPD5EMNAJELCU2V" hidden="1">#REF!</definedName>
    <definedName name="BEx5JQCNT9Y4RM306CHC8IPY3HBZ" localSheetId="23" hidden="1">#REF!</definedName>
    <definedName name="BEx5JQCNT9Y4RM306CHC8IPY3HBZ" localSheetId="27" hidden="1">#REF!</definedName>
    <definedName name="BEx5JQCNT9Y4RM306CHC8IPY3HBZ" localSheetId="16" hidden="1">#REF!</definedName>
    <definedName name="BEx5JQCNT9Y4RM306CHC8IPY3HBZ" localSheetId="0" hidden="1">#REF!</definedName>
    <definedName name="BEx5JQCNT9Y4RM306CHC8IPY3HBZ" localSheetId="2" hidden="1">#REF!</definedName>
    <definedName name="BEx5JQCNT9Y4RM306CHC8IPY3HBZ" localSheetId="4" hidden="1">#REF!</definedName>
    <definedName name="BEx5JQCNT9Y4RM306CHC8IPY3HBZ" localSheetId="5" hidden="1">#REF!</definedName>
    <definedName name="BEx5JQCNT9Y4RM306CHC8IPY3HBZ" localSheetId="17" hidden="1">#REF!</definedName>
    <definedName name="BEx5JQCNT9Y4RM306CHC8IPY3HBZ" localSheetId="7" hidden="1">#REF!</definedName>
    <definedName name="BEx5JQCNT9Y4RM306CHC8IPY3HBZ" localSheetId="8" hidden="1">#REF!</definedName>
    <definedName name="BEx5JQCNT9Y4RM306CHC8IPY3HBZ" localSheetId="9" hidden="1">#REF!</definedName>
    <definedName name="BEx5JQCNT9Y4RM306CHC8IPY3HBZ" localSheetId="11" hidden="1">#REF!</definedName>
    <definedName name="BEx5JQCNT9Y4RM306CHC8IPY3HBZ" localSheetId="12" hidden="1">#REF!</definedName>
    <definedName name="BEx5JQCNT9Y4RM306CHC8IPY3HBZ" localSheetId="13" hidden="1">#REF!</definedName>
    <definedName name="BEx5JQCNT9Y4RM306CHC8IPY3HBZ" localSheetId="14" hidden="1">#REF!</definedName>
    <definedName name="BEx5JQCNT9Y4RM306CHC8IPY3HBZ" localSheetId="22" hidden="1">#REF!</definedName>
    <definedName name="BEx5JQCNT9Y4RM306CHC8IPY3HBZ" localSheetId="19" hidden="1">#REF!</definedName>
    <definedName name="BEx5JQCNT9Y4RM306CHC8IPY3HBZ" localSheetId="21" hidden="1">#REF!</definedName>
    <definedName name="BEx5JQCNT9Y4RM306CHC8IPY3HBZ" hidden="1">#REF!</definedName>
    <definedName name="BEx5K08PYKE6JOKBYIB006TX619P" localSheetId="23" hidden="1">#REF!</definedName>
    <definedName name="BEx5K08PYKE6JOKBYIB006TX619P" localSheetId="27" hidden="1">#REF!</definedName>
    <definedName name="BEx5K08PYKE6JOKBYIB006TX619P" localSheetId="16" hidden="1">#REF!</definedName>
    <definedName name="BEx5K08PYKE6JOKBYIB006TX619P" localSheetId="0" hidden="1">#REF!</definedName>
    <definedName name="BEx5K08PYKE6JOKBYIB006TX619P" localSheetId="2" hidden="1">#REF!</definedName>
    <definedName name="BEx5K08PYKE6JOKBYIB006TX619P" localSheetId="4" hidden="1">#REF!</definedName>
    <definedName name="BEx5K08PYKE6JOKBYIB006TX619P" localSheetId="5" hidden="1">#REF!</definedName>
    <definedName name="BEx5K08PYKE6JOKBYIB006TX619P" localSheetId="17" hidden="1">#REF!</definedName>
    <definedName name="BEx5K08PYKE6JOKBYIB006TX619P" localSheetId="7" hidden="1">#REF!</definedName>
    <definedName name="BEx5K08PYKE6JOKBYIB006TX619P" localSheetId="8" hidden="1">#REF!</definedName>
    <definedName name="BEx5K08PYKE6JOKBYIB006TX619P" localSheetId="9" hidden="1">#REF!</definedName>
    <definedName name="BEx5K08PYKE6JOKBYIB006TX619P" localSheetId="11" hidden="1">#REF!</definedName>
    <definedName name="BEx5K08PYKE6JOKBYIB006TX619P" localSheetId="12" hidden="1">#REF!</definedName>
    <definedName name="BEx5K08PYKE6JOKBYIB006TX619P" localSheetId="13" hidden="1">#REF!</definedName>
    <definedName name="BEx5K08PYKE6JOKBYIB006TX619P" localSheetId="14" hidden="1">#REF!</definedName>
    <definedName name="BEx5K08PYKE6JOKBYIB006TX619P" localSheetId="22" hidden="1">#REF!</definedName>
    <definedName name="BEx5K08PYKE6JOKBYIB006TX619P" localSheetId="19" hidden="1">#REF!</definedName>
    <definedName name="BEx5K08PYKE6JOKBYIB006TX619P" localSheetId="21" hidden="1">#REF!</definedName>
    <definedName name="BEx5K08PYKE6JOKBYIB006TX619P" hidden="1">#REF!</definedName>
    <definedName name="BEx5K4W2S2K7M9V2M304KW93LK8Q" localSheetId="23" hidden="1">#REF!</definedName>
    <definedName name="BEx5K4W2S2K7M9V2M304KW93LK8Q" localSheetId="27" hidden="1">#REF!</definedName>
    <definedName name="BEx5K4W2S2K7M9V2M304KW93LK8Q" localSheetId="16" hidden="1">#REF!</definedName>
    <definedName name="BEx5K4W2S2K7M9V2M304KW93LK8Q" localSheetId="0" hidden="1">#REF!</definedName>
    <definedName name="BEx5K4W2S2K7M9V2M304KW93LK8Q" localSheetId="2" hidden="1">#REF!</definedName>
    <definedName name="BEx5K4W2S2K7M9V2M304KW93LK8Q" localSheetId="4" hidden="1">#REF!</definedName>
    <definedName name="BEx5K4W2S2K7M9V2M304KW93LK8Q" localSheetId="5" hidden="1">#REF!</definedName>
    <definedName name="BEx5K4W2S2K7M9V2M304KW93LK8Q" localSheetId="17" hidden="1">#REF!</definedName>
    <definedName name="BEx5K4W2S2K7M9V2M304KW93LK8Q" localSheetId="7" hidden="1">#REF!</definedName>
    <definedName name="BEx5K4W2S2K7M9V2M304KW93LK8Q" localSheetId="8" hidden="1">#REF!</definedName>
    <definedName name="BEx5K4W2S2K7M9V2M304KW93LK8Q" localSheetId="9" hidden="1">#REF!</definedName>
    <definedName name="BEx5K4W2S2K7M9V2M304KW93LK8Q" localSheetId="11" hidden="1">#REF!</definedName>
    <definedName name="BEx5K4W2S2K7M9V2M304KW93LK8Q" localSheetId="12" hidden="1">#REF!</definedName>
    <definedName name="BEx5K4W2S2K7M9V2M304KW93LK8Q" localSheetId="13" hidden="1">#REF!</definedName>
    <definedName name="BEx5K4W2S2K7M9V2M304KW93LK8Q" localSheetId="14" hidden="1">#REF!</definedName>
    <definedName name="BEx5K4W2S2K7M9V2M304KW93LK8Q" localSheetId="22" hidden="1">#REF!</definedName>
    <definedName name="BEx5K4W2S2K7M9V2M304KW93LK8Q" localSheetId="19" hidden="1">#REF!</definedName>
    <definedName name="BEx5K4W2S2K7M9V2M304KW93LK8Q" localSheetId="21" hidden="1">#REF!</definedName>
    <definedName name="BEx5K4W2S2K7M9V2M304KW93LK8Q" hidden="1">#REF!</definedName>
    <definedName name="BEx5K51DSERT1TR7B4A29R41W4NX" localSheetId="23" hidden="1">#REF!</definedName>
    <definedName name="BEx5K51DSERT1TR7B4A29R41W4NX" localSheetId="27" hidden="1">#REF!</definedName>
    <definedName name="BEx5K51DSERT1TR7B4A29R41W4NX" localSheetId="16" hidden="1">#REF!</definedName>
    <definedName name="BEx5K51DSERT1TR7B4A29R41W4NX" localSheetId="0" hidden="1">#REF!</definedName>
    <definedName name="BEx5K51DSERT1TR7B4A29R41W4NX" localSheetId="2" hidden="1">#REF!</definedName>
    <definedName name="BEx5K51DSERT1TR7B4A29R41W4NX" localSheetId="4" hidden="1">#REF!</definedName>
    <definedName name="BEx5K51DSERT1TR7B4A29R41W4NX" localSheetId="5" hidden="1">#REF!</definedName>
    <definedName name="BEx5K51DSERT1TR7B4A29R41W4NX" localSheetId="17" hidden="1">#REF!</definedName>
    <definedName name="BEx5K51DSERT1TR7B4A29R41W4NX" localSheetId="7" hidden="1">#REF!</definedName>
    <definedName name="BEx5K51DSERT1TR7B4A29R41W4NX" localSheetId="8" hidden="1">#REF!</definedName>
    <definedName name="BEx5K51DSERT1TR7B4A29R41W4NX" localSheetId="9" hidden="1">#REF!</definedName>
    <definedName name="BEx5K51DSERT1TR7B4A29R41W4NX" localSheetId="11" hidden="1">#REF!</definedName>
    <definedName name="BEx5K51DSERT1TR7B4A29R41W4NX" localSheetId="12" hidden="1">#REF!</definedName>
    <definedName name="BEx5K51DSERT1TR7B4A29R41W4NX" localSheetId="13" hidden="1">#REF!</definedName>
    <definedName name="BEx5K51DSERT1TR7B4A29R41W4NX" localSheetId="14" hidden="1">#REF!</definedName>
    <definedName name="BEx5K51DSERT1TR7B4A29R41W4NX" localSheetId="22" hidden="1">#REF!</definedName>
    <definedName name="BEx5K51DSERT1TR7B4A29R41W4NX" localSheetId="19" hidden="1">#REF!</definedName>
    <definedName name="BEx5K51DSERT1TR7B4A29R41W4NX" localSheetId="21" hidden="1">#REF!</definedName>
    <definedName name="BEx5K51DSERT1TR7B4A29R41W4NX" hidden="1">#REF!</definedName>
    <definedName name="BEx5KBBZ8KCEQK36ARG4ERYOFD4G" localSheetId="23" hidden="1">#REF!</definedName>
    <definedName name="BEx5KBBZ8KCEQK36ARG4ERYOFD4G" localSheetId="27" hidden="1">#REF!</definedName>
    <definedName name="BEx5KBBZ8KCEQK36ARG4ERYOFD4G" localSheetId="16" hidden="1">#REF!</definedName>
    <definedName name="BEx5KBBZ8KCEQK36ARG4ERYOFD4G" localSheetId="0" hidden="1">#REF!</definedName>
    <definedName name="BEx5KBBZ8KCEQK36ARG4ERYOFD4G" localSheetId="2" hidden="1">#REF!</definedName>
    <definedName name="BEx5KBBZ8KCEQK36ARG4ERYOFD4G" localSheetId="4" hidden="1">#REF!</definedName>
    <definedName name="BEx5KBBZ8KCEQK36ARG4ERYOFD4G" localSheetId="5" hidden="1">#REF!</definedName>
    <definedName name="BEx5KBBZ8KCEQK36ARG4ERYOFD4G" localSheetId="17" hidden="1">#REF!</definedName>
    <definedName name="BEx5KBBZ8KCEQK36ARG4ERYOFD4G" localSheetId="7" hidden="1">#REF!</definedName>
    <definedName name="BEx5KBBZ8KCEQK36ARG4ERYOFD4G" localSheetId="8" hidden="1">#REF!</definedName>
    <definedName name="BEx5KBBZ8KCEQK36ARG4ERYOFD4G" localSheetId="9" hidden="1">#REF!</definedName>
    <definedName name="BEx5KBBZ8KCEQK36ARG4ERYOFD4G" localSheetId="11" hidden="1">#REF!</definedName>
    <definedName name="BEx5KBBZ8KCEQK36ARG4ERYOFD4G" localSheetId="12" hidden="1">#REF!</definedName>
    <definedName name="BEx5KBBZ8KCEQK36ARG4ERYOFD4G" localSheetId="13" hidden="1">#REF!</definedName>
    <definedName name="BEx5KBBZ8KCEQK36ARG4ERYOFD4G" localSheetId="14" hidden="1">#REF!</definedName>
    <definedName name="BEx5KBBZ8KCEQK36ARG4ERYOFD4G" localSheetId="22" hidden="1">#REF!</definedName>
    <definedName name="BEx5KBBZ8KCEQK36ARG4ERYOFD4G" localSheetId="19" hidden="1">#REF!</definedName>
    <definedName name="BEx5KBBZ8KCEQK36ARG4ERYOFD4G" localSheetId="21" hidden="1">#REF!</definedName>
    <definedName name="BEx5KBBZ8KCEQK36ARG4ERYOFD4G" hidden="1">#REF!</definedName>
    <definedName name="BEx5KCOET0DYMY4VILOLGVBX7E3C" localSheetId="23" hidden="1">#REF!</definedName>
    <definedName name="BEx5KCOET0DYMY4VILOLGVBX7E3C" localSheetId="27" hidden="1">#REF!</definedName>
    <definedName name="BEx5KCOET0DYMY4VILOLGVBX7E3C" localSheetId="16" hidden="1">#REF!</definedName>
    <definedName name="BEx5KCOET0DYMY4VILOLGVBX7E3C" localSheetId="0" hidden="1">#REF!</definedName>
    <definedName name="BEx5KCOET0DYMY4VILOLGVBX7E3C" localSheetId="2" hidden="1">#REF!</definedName>
    <definedName name="BEx5KCOET0DYMY4VILOLGVBX7E3C" localSheetId="4" hidden="1">#REF!</definedName>
    <definedName name="BEx5KCOET0DYMY4VILOLGVBX7E3C" localSheetId="5" hidden="1">#REF!</definedName>
    <definedName name="BEx5KCOET0DYMY4VILOLGVBX7E3C" localSheetId="17" hidden="1">#REF!</definedName>
    <definedName name="BEx5KCOET0DYMY4VILOLGVBX7E3C" localSheetId="7" hidden="1">#REF!</definedName>
    <definedName name="BEx5KCOET0DYMY4VILOLGVBX7E3C" localSheetId="8" hidden="1">#REF!</definedName>
    <definedName name="BEx5KCOET0DYMY4VILOLGVBX7E3C" localSheetId="9" hidden="1">#REF!</definedName>
    <definedName name="BEx5KCOET0DYMY4VILOLGVBX7E3C" localSheetId="11" hidden="1">#REF!</definedName>
    <definedName name="BEx5KCOET0DYMY4VILOLGVBX7E3C" localSheetId="12" hidden="1">#REF!</definedName>
    <definedName name="BEx5KCOET0DYMY4VILOLGVBX7E3C" localSheetId="13" hidden="1">#REF!</definedName>
    <definedName name="BEx5KCOET0DYMY4VILOLGVBX7E3C" localSheetId="14" hidden="1">#REF!</definedName>
    <definedName name="BEx5KCOET0DYMY4VILOLGVBX7E3C" localSheetId="22" hidden="1">#REF!</definedName>
    <definedName name="BEx5KCOET0DYMY4VILOLGVBX7E3C" localSheetId="19" hidden="1">#REF!</definedName>
    <definedName name="BEx5KCOET0DYMY4VILOLGVBX7E3C" localSheetId="21" hidden="1">#REF!</definedName>
    <definedName name="BEx5KCOET0DYMY4VILOLGVBX7E3C" hidden="1">#REF!</definedName>
    <definedName name="BEx5KYER580I4T7WTLMUN7NLNP5K" localSheetId="23" hidden="1">#REF!</definedName>
    <definedName name="BEx5KYER580I4T7WTLMUN7NLNP5K" localSheetId="27" hidden="1">#REF!</definedName>
    <definedName name="BEx5KYER580I4T7WTLMUN7NLNP5K" localSheetId="16" hidden="1">#REF!</definedName>
    <definedName name="BEx5KYER580I4T7WTLMUN7NLNP5K" localSheetId="0" hidden="1">#REF!</definedName>
    <definedName name="BEx5KYER580I4T7WTLMUN7NLNP5K" localSheetId="2" hidden="1">#REF!</definedName>
    <definedName name="BEx5KYER580I4T7WTLMUN7NLNP5K" localSheetId="4" hidden="1">#REF!</definedName>
    <definedName name="BEx5KYER580I4T7WTLMUN7NLNP5K" localSheetId="5" hidden="1">#REF!</definedName>
    <definedName name="BEx5KYER580I4T7WTLMUN7NLNP5K" localSheetId="17" hidden="1">#REF!</definedName>
    <definedName name="BEx5KYER580I4T7WTLMUN7NLNP5K" localSheetId="7" hidden="1">#REF!</definedName>
    <definedName name="BEx5KYER580I4T7WTLMUN7NLNP5K" localSheetId="8" hidden="1">#REF!</definedName>
    <definedName name="BEx5KYER580I4T7WTLMUN7NLNP5K" localSheetId="9" hidden="1">#REF!</definedName>
    <definedName name="BEx5KYER580I4T7WTLMUN7NLNP5K" localSheetId="11" hidden="1">#REF!</definedName>
    <definedName name="BEx5KYER580I4T7WTLMUN7NLNP5K" localSheetId="12" hidden="1">#REF!</definedName>
    <definedName name="BEx5KYER580I4T7WTLMUN7NLNP5K" localSheetId="13" hidden="1">#REF!</definedName>
    <definedName name="BEx5KYER580I4T7WTLMUN7NLNP5K" localSheetId="14" hidden="1">#REF!</definedName>
    <definedName name="BEx5KYER580I4T7WTLMUN7NLNP5K" localSheetId="22" hidden="1">#REF!</definedName>
    <definedName name="BEx5KYER580I4T7WTLMUN7NLNP5K" localSheetId="19" hidden="1">#REF!</definedName>
    <definedName name="BEx5KYER580I4T7WTLMUN7NLNP5K" localSheetId="21" hidden="1">#REF!</definedName>
    <definedName name="BEx5KYER580I4T7WTLMUN7NLNP5K" hidden="1">#REF!</definedName>
    <definedName name="BEx5LHLB3M6K4ZKY2F42QBZT30ZH" localSheetId="23" hidden="1">#REF!</definedName>
    <definedName name="BEx5LHLB3M6K4ZKY2F42QBZT30ZH" localSheetId="27" hidden="1">#REF!</definedName>
    <definedName name="BEx5LHLB3M6K4ZKY2F42QBZT30ZH" localSheetId="16" hidden="1">#REF!</definedName>
    <definedName name="BEx5LHLB3M6K4ZKY2F42QBZT30ZH" localSheetId="0" hidden="1">#REF!</definedName>
    <definedName name="BEx5LHLB3M6K4ZKY2F42QBZT30ZH" localSheetId="2" hidden="1">#REF!</definedName>
    <definedName name="BEx5LHLB3M6K4ZKY2F42QBZT30ZH" localSheetId="4" hidden="1">#REF!</definedName>
    <definedName name="BEx5LHLB3M6K4ZKY2F42QBZT30ZH" localSheetId="5" hidden="1">#REF!</definedName>
    <definedName name="BEx5LHLB3M6K4ZKY2F42QBZT30ZH" localSheetId="17" hidden="1">#REF!</definedName>
    <definedName name="BEx5LHLB3M6K4ZKY2F42QBZT30ZH" localSheetId="7" hidden="1">#REF!</definedName>
    <definedName name="BEx5LHLB3M6K4ZKY2F42QBZT30ZH" localSheetId="8" hidden="1">#REF!</definedName>
    <definedName name="BEx5LHLB3M6K4ZKY2F42QBZT30ZH" localSheetId="9" hidden="1">#REF!</definedName>
    <definedName name="BEx5LHLB3M6K4ZKY2F42QBZT30ZH" localSheetId="11" hidden="1">#REF!</definedName>
    <definedName name="BEx5LHLB3M6K4ZKY2F42QBZT30ZH" localSheetId="12" hidden="1">#REF!</definedName>
    <definedName name="BEx5LHLB3M6K4ZKY2F42QBZT30ZH" localSheetId="13" hidden="1">#REF!</definedName>
    <definedName name="BEx5LHLB3M6K4ZKY2F42QBZT30ZH" localSheetId="14" hidden="1">#REF!</definedName>
    <definedName name="BEx5LHLB3M6K4ZKY2F42QBZT30ZH" localSheetId="22" hidden="1">#REF!</definedName>
    <definedName name="BEx5LHLB3M6K4ZKY2F42QBZT30ZH" localSheetId="19" hidden="1">#REF!</definedName>
    <definedName name="BEx5LHLB3M6K4ZKY2F42QBZT30ZH" localSheetId="21" hidden="1">#REF!</definedName>
    <definedName name="BEx5LHLB3M6K4ZKY2F42QBZT30ZH" hidden="1">#REF!</definedName>
    <definedName name="BEx5LKQJG40DO2JR1ZF6KD3PON9K" localSheetId="23" hidden="1">#REF!</definedName>
    <definedName name="BEx5LKQJG40DO2JR1ZF6KD3PON9K" localSheetId="27" hidden="1">#REF!</definedName>
    <definedName name="BEx5LKQJG40DO2JR1ZF6KD3PON9K" localSheetId="16" hidden="1">#REF!</definedName>
    <definedName name="BEx5LKQJG40DO2JR1ZF6KD3PON9K" localSheetId="0" hidden="1">#REF!</definedName>
    <definedName name="BEx5LKQJG40DO2JR1ZF6KD3PON9K" localSheetId="2" hidden="1">#REF!</definedName>
    <definedName name="BEx5LKQJG40DO2JR1ZF6KD3PON9K" localSheetId="4" hidden="1">#REF!</definedName>
    <definedName name="BEx5LKQJG40DO2JR1ZF6KD3PON9K" localSheetId="5" hidden="1">#REF!</definedName>
    <definedName name="BEx5LKQJG40DO2JR1ZF6KD3PON9K" localSheetId="17" hidden="1">#REF!</definedName>
    <definedName name="BEx5LKQJG40DO2JR1ZF6KD3PON9K" localSheetId="7" hidden="1">#REF!</definedName>
    <definedName name="BEx5LKQJG40DO2JR1ZF6KD3PON9K" localSheetId="8" hidden="1">#REF!</definedName>
    <definedName name="BEx5LKQJG40DO2JR1ZF6KD3PON9K" localSheetId="9" hidden="1">#REF!</definedName>
    <definedName name="BEx5LKQJG40DO2JR1ZF6KD3PON9K" localSheetId="11" hidden="1">#REF!</definedName>
    <definedName name="BEx5LKQJG40DO2JR1ZF6KD3PON9K" localSheetId="12" hidden="1">#REF!</definedName>
    <definedName name="BEx5LKQJG40DO2JR1ZF6KD3PON9K" localSheetId="13" hidden="1">#REF!</definedName>
    <definedName name="BEx5LKQJG40DO2JR1ZF6KD3PON9K" localSheetId="14" hidden="1">#REF!</definedName>
    <definedName name="BEx5LKQJG40DO2JR1ZF6KD3PON9K" localSheetId="22" hidden="1">#REF!</definedName>
    <definedName name="BEx5LKQJG40DO2JR1ZF6KD3PON9K" localSheetId="19" hidden="1">#REF!</definedName>
    <definedName name="BEx5LKQJG40DO2JR1ZF6KD3PON9K" localSheetId="21" hidden="1">#REF!</definedName>
    <definedName name="BEx5LKQJG40DO2JR1ZF6KD3PON9K" hidden="1">#REF!</definedName>
    <definedName name="BEx5LQA84QRPGAR4FLC7MCT3H9EN" localSheetId="23" hidden="1">#REF!</definedName>
    <definedName name="BEx5LQA84QRPGAR4FLC7MCT3H9EN" localSheetId="27" hidden="1">#REF!</definedName>
    <definedName name="BEx5LQA84QRPGAR4FLC7MCT3H9EN" localSheetId="16" hidden="1">#REF!</definedName>
    <definedName name="BEx5LQA84QRPGAR4FLC7MCT3H9EN" localSheetId="0" hidden="1">#REF!</definedName>
    <definedName name="BEx5LQA84QRPGAR4FLC7MCT3H9EN" localSheetId="2" hidden="1">#REF!</definedName>
    <definedName name="BEx5LQA84QRPGAR4FLC7MCT3H9EN" localSheetId="4" hidden="1">#REF!</definedName>
    <definedName name="BEx5LQA84QRPGAR4FLC7MCT3H9EN" localSheetId="5" hidden="1">#REF!</definedName>
    <definedName name="BEx5LQA84QRPGAR4FLC7MCT3H9EN" localSheetId="17" hidden="1">#REF!</definedName>
    <definedName name="BEx5LQA84QRPGAR4FLC7MCT3H9EN" localSheetId="7" hidden="1">#REF!</definedName>
    <definedName name="BEx5LQA84QRPGAR4FLC7MCT3H9EN" localSheetId="8" hidden="1">#REF!</definedName>
    <definedName name="BEx5LQA84QRPGAR4FLC7MCT3H9EN" localSheetId="9" hidden="1">#REF!</definedName>
    <definedName name="BEx5LQA84QRPGAR4FLC7MCT3H9EN" localSheetId="11" hidden="1">#REF!</definedName>
    <definedName name="BEx5LQA84QRPGAR4FLC7MCT3H9EN" localSheetId="12" hidden="1">#REF!</definedName>
    <definedName name="BEx5LQA84QRPGAR4FLC7MCT3H9EN" localSheetId="13" hidden="1">#REF!</definedName>
    <definedName name="BEx5LQA84QRPGAR4FLC7MCT3H9EN" localSheetId="14" hidden="1">#REF!</definedName>
    <definedName name="BEx5LQA84QRPGAR4FLC7MCT3H9EN" localSheetId="22" hidden="1">#REF!</definedName>
    <definedName name="BEx5LQA84QRPGAR4FLC7MCT3H9EN" localSheetId="19" hidden="1">#REF!</definedName>
    <definedName name="BEx5LQA84QRPGAR4FLC7MCT3H9EN" localSheetId="21" hidden="1">#REF!</definedName>
    <definedName name="BEx5LQA84QRPGAR4FLC7MCT3H9EN" hidden="1">#REF!</definedName>
    <definedName name="BEx5LRMNU3HXIE1BUMDHRU31F7JJ" localSheetId="23" hidden="1">#REF!</definedName>
    <definedName name="BEx5LRMNU3HXIE1BUMDHRU31F7JJ" localSheetId="27" hidden="1">#REF!</definedName>
    <definedName name="BEx5LRMNU3HXIE1BUMDHRU31F7JJ" localSheetId="16" hidden="1">#REF!</definedName>
    <definedName name="BEx5LRMNU3HXIE1BUMDHRU31F7JJ" localSheetId="0" hidden="1">#REF!</definedName>
    <definedName name="BEx5LRMNU3HXIE1BUMDHRU31F7JJ" localSheetId="2" hidden="1">#REF!</definedName>
    <definedName name="BEx5LRMNU3HXIE1BUMDHRU31F7JJ" localSheetId="4" hidden="1">#REF!</definedName>
    <definedName name="BEx5LRMNU3HXIE1BUMDHRU31F7JJ" localSheetId="5" hidden="1">#REF!</definedName>
    <definedName name="BEx5LRMNU3HXIE1BUMDHRU31F7JJ" localSheetId="17" hidden="1">#REF!</definedName>
    <definedName name="BEx5LRMNU3HXIE1BUMDHRU31F7JJ" localSheetId="7" hidden="1">#REF!</definedName>
    <definedName name="BEx5LRMNU3HXIE1BUMDHRU31F7JJ" localSheetId="8" hidden="1">#REF!</definedName>
    <definedName name="BEx5LRMNU3HXIE1BUMDHRU31F7JJ" localSheetId="9" hidden="1">#REF!</definedName>
    <definedName name="BEx5LRMNU3HXIE1BUMDHRU31F7JJ" localSheetId="11" hidden="1">#REF!</definedName>
    <definedName name="BEx5LRMNU3HXIE1BUMDHRU31F7JJ" localSheetId="12" hidden="1">#REF!</definedName>
    <definedName name="BEx5LRMNU3HXIE1BUMDHRU31F7JJ" localSheetId="13" hidden="1">#REF!</definedName>
    <definedName name="BEx5LRMNU3HXIE1BUMDHRU31F7JJ" localSheetId="14" hidden="1">#REF!</definedName>
    <definedName name="BEx5LRMNU3HXIE1BUMDHRU31F7JJ" localSheetId="22" hidden="1">#REF!</definedName>
    <definedName name="BEx5LRMNU3HXIE1BUMDHRU31F7JJ" localSheetId="19" hidden="1">#REF!</definedName>
    <definedName name="BEx5LRMNU3HXIE1BUMDHRU31F7JJ" localSheetId="21" hidden="1">#REF!</definedName>
    <definedName name="BEx5LRMNU3HXIE1BUMDHRU31F7JJ" hidden="1">#REF!</definedName>
    <definedName name="BEx5LSJ1LPUAX3ENSPECWPG4J7D1" localSheetId="23" hidden="1">#REF!</definedName>
    <definedName name="BEx5LSJ1LPUAX3ENSPECWPG4J7D1" localSheetId="27" hidden="1">#REF!</definedName>
    <definedName name="BEx5LSJ1LPUAX3ENSPECWPG4J7D1" localSheetId="16" hidden="1">#REF!</definedName>
    <definedName name="BEx5LSJ1LPUAX3ENSPECWPG4J7D1" localSheetId="0" hidden="1">#REF!</definedName>
    <definedName name="BEx5LSJ1LPUAX3ENSPECWPG4J7D1" localSheetId="2" hidden="1">#REF!</definedName>
    <definedName name="BEx5LSJ1LPUAX3ENSPECWPG4J7D1" localSheetId="4" hidden="1">#REF!</definedName>
    <definedName name="BEx5LSJ1LPUAX3ENSPECWPG4J7D1" localSheetId="5" hidden="1">#REF!</definedName>
    <definedName name="BEx5LSJ1LPUAX3ENSPECWPG4J7D1" localSheetId="17" hidden="1">#REF!</definedName>
    <definedName name="BEx5LSJ1LPUAX3ENSPECWPG4J7D1" localSheetId="7" hidden="1">#REF!</definedName>
    <definedName name="BEx5LSJ1LPUAX3ENSPECWPG4J7D1" localSheetId="8" hidden="1">#REF!</definedName>
    <definedName name="BEx5LSJ1LPUAX3ENSPECWPG4J7D1" localSheetId="9" hidden="1">#REF!</definedName>
    <definedName name="BEx5LSJ1LPUAX3ENSPECWPG4J7D1" localSheetId="11" hidden="1">#REF!</definedName>
    <definedName name="BEx5LSJ1LPUAX3ENSPECWPG4J7D1" localSheetId="12" hidden="1">#REF!</definedName>
    <definedName name="BEx5LSJ1LPUAX3ENSPECWPG4J7D1" localSheetId="13" hidden="1">#REF!</definedName>
    <definedName name="BEx5LSJ1LPUAX3ENSPECWPG4J7D1" localSheetId="14" hidden="1">#REF!</definedName>
    <definedName name="BEx5LSJ1LPUAX3ENSPECWPG4J7D1" localSheetId="22" hidden="1">#REF!</definedName>
    <definedName name="BEx5LSJ1LPUAX3ENSPECWPG4J7D1" localSheetId="19" hidden="1">#REF!</definedName>
    <definedName name="BEx5LSJ1LPUAX3ENSPECWPG4J7D1" localSheetId="21" hidden="1">#REF!</definedName>
    <definedName name="BEx5LSJ1LPUAX3ENSPECWPG4J7D1" hidden="1">#REF!</definedName>
    <definedName name="BEx5LTKQ8RQWJE4BC88OP928893U" localSheetId="23" hidden="1">#REF!</definedName>
    <definedName name="BEx5LTKQ8RQWJE4BC88OP928893U" localSheetId="27" hidden="1">#REF!</definedName>
    <definedName name="BEx5LTKQ8RQWJE4BC88OP928893U" localSheetId="16" hidden="1">#REF!</definedName>
    <definedName name="BEx5LTKQ8RQWJE4BC88OP928893U" localSheetId="0" hidden="1">#REF!</definedName>
    <definedName name="BEx5LTKQ8RQWJE4BC88OP928893U" localSheetId="2" hidden="1">#REF!</definedName>
    <definedName name="BEx5LTKQ8RQWJE4BC88OP928893U" localSheetId="4" hidden="1">#REF!</definedName>
    <definedName name="BEx5LTKQ8RQWJE4BC88OP928893U" localSheetId="5" hidden="1">#REF!</definedName>
    <definedName name="BEx5LTKQ8RQWJE4BC88OP928893U" localSheetId="17" hidden="1">#REF!</definedName>
    <definedName name="BEx5LTKQ8RQWJE4BC88OP928893U" localSheetId="7" hidden="1">#REF!</definedName>
    <definedName name="BEx5LTKQ8RQWJE4BC88OP928893U" localSheetId="8" hidden="1">#REF!</definedName>
    <definedName name="BEx5LTKQ8RQWJE4BC88OP928893U" localSheetId="9" hidden="1">#REF!</definedName>
    <definedName name="BEx5LTKQ8RQWJE4BC88OP928893U" localSheetId="11" hidden="1">#REF!</definedName>
    <definedName name="BEx5LTKQ8RQWJE4BC88OP928893U" localSheetId="12" hidden="1">#REF!</definedName>
    <definedName name="BEx5LTKQ8RQWJE4BC88OP928893U" localSheetId="13" hidden="1">#REF!</definedName>
    <definedName name="BEx5LTKQ8RQWJE4BC88OP928893U" localSheetId="14" hidden="1">#REF!</definedName>
    <definedName name="BEx5LTKQ8RQWJE4BC88OP928893U" localSheetId="22" hidden="1">#REF!</definedName>
    <definedName name="BEx5LTKQ8RQWJE4BC88OP928893U" localSheetId="19" hidden="1">#REF!</definedName>
    <definedName name="BEx5LTKQ8RQWJE4BC88OP928893U" localSheetId="21" hidden="1">#REF!</definedName>
    <definedName name="BEx5LTKQ8RQWJE4BC88OP928893U" hidden="1">#REF!</definedName>
    <definedName name="BEx5M4D4KHXU4JXKDEHZZNRG7NRA" localSheetId="23" hidden="1">#REF!</definedName>
    <definedName name="BEx5M4D4KHXU4JXKDEHZZNRG7NRA" localSheetId="27" hidden="1">#REF!</definedName>
    <definedName name="BEx5M4D4KHXU4JXKDEHZZNRG7NRA" localSheetId="16" hidden="1">#REF!</definedName>
    <definedName name="BEx5M4D4KHXU4JXKDEHZZNRG7NRA" localSheetId="0" hidden="1">#REF!</definedName>
    <definedName name="BEx5M4D4KHXU4JXKDEHZZNRG7NRA" localSheetId="2" hidden="1">#REF!</definedName>
    <definedName name="BEx5M4D4KHXU4JXKDEHZZNRG7NRA" localSheetId="4" hidden="1">#REF!</definedName>
    <definedName name="BEx5M4D4KHXU4JXKDEHZZNRG7NRA" localSheetId="5" hidden="1">#REF!</definedName>
    <definedName name="BEx5M4D4KHXU4JXKDEHZZNRG7NRA" localSheetId="17" hidden="1">#REF!</definedName>
    <definedName name="BEx5M4D4KHXU4JXKDEHZZNRG7NRA" localSheetId="7" hidden="1">#REF!</definedName>
    <definedName name="BEx5M4D4KHXU4JXKDEHZZNRG7NRA" localSheetId="8" hidden="1">#REF!</definedName>
    <definedName name="BEx5M4D4KHXU4JXKDEHZZNRG7NRA" localSheetId="9" hidden="1">#REF!</definedName>
    <definedName name="BEx5M4D4KHXU4JXKDEHZZNRG7NRA" localSheetId="11" hidden="1">#REF!</definedName>
    <definedName name="BEx5M4D4KHXU4JXKDEHZZNRG7NRA" localSheetId="12" hidden="1">#REF!</definedName>
    <definedName name="BEx5M4D4KHXU4JXKDEHZZNRG7NRA" localSheetId="13" hidden="1">#REF!</definedName>
    <definedName name="BEx5M4D4KHXU4JXKDEHZZNRG7NRA" localSheetId="14" hidden="1">#REF!</definedName>
    <definedName name="BEx5M4D4KHXU4JXKDEHZZNRG7NRA" localSheetId="22" hidden="1">#REF!</definedName>
    <definedName name="BEx5M4D4KHXU4JXKDEHZZNRG7NRA" localSheetId="19" hidden="1">#REF!</definedName>
    <definedName name="BEx5M4D4KHXU4JXKDEHZZNRG7NRA" localSheetId="21" hidden="1">#REF!</definedName>
    <definedName name="BEx5M4D4KHXU4JXKDEHZZNRG7NRA" hidden="1">#REF!</definedName>
    <definedName name="BEx5MB9BR71LZDG7XXQ2EO58JC5F" localSheetId="23" hidden="1">#REF!</definedName>
    <definedName name="BEx5MB9BR71LZDG7XXQ2EO58JC5F" localSheetId="27" hidden="1">#REF!</definedName>
    <definedName name="BEx5MB9BR71LZDG7XXQ2EO58JC5F" localSheetId="16" hidden="1">#REF!</definedName>
    <definedName name="BEx5MB9BR71LZDG7XXQ2EO58JC5F" localSheetId="0" hidden="1">#REF!</definedName>
    <definedName name="BEx5MB9BR71LZDG7XXQ2EO58JC5F" localSheetId="2" hidden="1">#REF!</definedName>
    <definedName name="BEx5MB9BR71LZDG7XXQ2EO58JC5F" localSheetId="4" hidden="1">#REF!</definedName>
    <definedName name="BEx5MB9BR71LZDG7XXQ2EO58JC5F" localSheetId="5" hidden="1">#REF!</definedName>
    <definedName name="BEx5MB9BR71LZDG7XXQ2EO58JC5F" localSheetId="17" hidden="1">#REF!</definedName>
    <definedName name="BEx5MB9BR71LZDG7XXQ2EO58JC5F" localSheetId="7" hidden="1">#REF!</definedName>
    <definedName name="BEx5MB9BR71LZDG7XXQ2EO58JC5F" localSheetId="8" hidden="1">#REF!</definedName>
    <definedName name="BEx5MB9BR71LZDG7XXQ2EO58JC5F" localSheetId="9" hidden="1">#REF!</definedName>
    <definedName name="BEx5MB9BR71LZDG7XXQ2EO58JC5F" localSheetId="11" hidden="1">#REF!</definedName>
    <definedName name="BEx5MB9BR71LZDG7XXQ2EO58JC5F" localSheetId="12" hidden="1">#REF!</definedName>
    <definedName name="BEx5MB9BR71LZDG7XXQ2EO58JC5F" localSheetId="13" hidden="1">#REF!</definedName>
    <definedName name="BEx5MB9BR71LZDG7XXQ2EO58JC5F" localSheetId="14" hidden="1">#REF!</definedName>
    <definedName name="BEx5MB9BR71LZDG7XXQ2EO58JC5F" localSheetId="22" hidden="1">#REF!</definedName>
    <definedName name="BEx5MB9BR71LZDG7XXQ2EO58JC5F" localSheetId="19" hidden="1">#REF!</definedName>
    <definedName name="BEx5MB9BR71LZDG7XXQ2EO58JC5F" localSheetId="21" hidden="1">#REF!</definedName>
    <definedName name="BEx5MB9BR71LZDG7XXQ2EO58JC5F" hidden="1">#REF!</definedName>
    <definedName name="BEx5MHEF05EVRV5DPTG4KMPWZSUS" localSheetId="23" hidden="1">#REF!</definedName>
    <definedName name="BEx5MHEF05EVRV5DPTG4KMPWZSUS" localSheetId="27" hidden="1">#REF!</definedName>
    <definedName name="BEx5MHEF05EVRV5DPTG4KMPWZSUS" localSheetId="16" hidden="1">#REF!</definedName>
    <definedName name="BEx5MHEF05EVRV5DPTG4KMPWZSUS" localSheetId="0" hidden="1">#REF!</definedName>
    <definedName name="BEx5MHEF05EVRV5DPTG4KMPWZSUS" localSheetId="2" hidden="1">#REF!</definedName>
    <definedName name="BEx5MHEF05EVRV5DPTG4KMPWZSUS" localSheetId="4" hidden="1">#REF!</definedName>
    <definedName name="BEx5MHEF05EVRV5DPTG4KMPWZSUS" localSheetId="5" hidden="1">#REF!</definedName>
    <definedName name="BEx5MHEF05EVRV5DPTG4KMPWZSUS" localSheetId="17" hidden="1">#REF!</definedName>
    <definedName name="BEx5MHEF05EVRV5DPTG4KMPWZSUS" localSheetId="7" hidden="1">#REF!</definedName>
    <definedName name="BEx5MHEF05EVRV5DPTG4KMPWZSUS" localSheetId="8" hidden="1">#REF!</definedName>
    <definedName name="BEx5MHEF05EVRV5DPTG4KMPWZSUS" localSheetId="9" hidden="1">#REF!</definedName>
    <definedName name="BEx5MHEF05EVRV5DPTG4KMPWZSUS" localSheetId="11" hidden="1">#REF!</definedName>
    <definedName name="BEx5MHEF05EVRV5DPTG4KMPWZSUS" localSheetId="12" hidden="1">#REF!</definedName>
    <definedName name="BEx5MHEF05EVRV5DPTG4KMPWZSUS" localSheetId="13" hidden="1">#REF!</definedName>
    <definedName name="BEx5MHEF05EVRV5DPTG4KMPWZSUS" localSheetId="14" hidden="1">#REF!</definedName>
    <definedName name="BEx5MHEF05EVRV5DPTG4KMPWZSUS" localSheetId="22" hidden="1">#REF!</definedName>
    <definedName name="BEx5MHEF05EVRV5DPTG4KMPWZSUS" localSheetId="19" hidden="1">#REF!</definedName>
    <definedName name="BEx5MHEF05EVRV5DPTG4KMPWZSUS" localSheetId="21" hidden="1">#REF!</definedName>
    <definedName name="BEx5MHEF05EVRV5DPTG4KMPWZSUS" hidden="1">#REF!</definedName>
    <definedName name="BEx5MLQZM68YQSKARVWTTPINFQ2C" localSheetId="23" hidden="1">#REF!</definedName>
    <definedName name="BEx5MLQZM68YQSKARVWTTPINFQ2C" localSheetId="27" hidden="1">#REF!</definedName>
    <definedName name="BEx5MLQZM68YQSKARVWTTPINFQ2C" localSheetId="16" hidden="1">#REF!</definedName>
    <definedName name="BEx5MLQZM68YQSKARVWTTPINFQ2C" localSheetId="0" hidden="1">#REF!</definedName>
    <definedName name="BEx5MLQZM68YQSKARVWTTPINFQ2C" localSheetId="2" hidden="1">#REF!</definedName>
    <definedName name="BEx5MLQZM68YQSKARVWTTPINFQ2C" localSheetId="4" hidden="1">#REF!</definedName>
    <definedName name="BEx5MLQZM68YQSKARVWTTPINFQ2C" localSheetId="5" hidden="1">#REF!</definedName>
    <definedName name="BEx5MLQZM68YQSKARVWTTPINFQ2C" localSheetId="17" hidden="1">#REF!</definedName>
    <definedName name="BEx5MLQZM68YQSKARVWTTPINFQ2C" localSheetId="7" hidden="1">#REF!</definedName>
    <definedName name="BEx5MLQZM68YQSKARVWTTPINFQ2C" localSheetId="8" hidden="1">#REF!</definedName>
    <definedName name="BEx5MLQZM68YQSKARVWTTPINFQ2C" localSheetId="9" hidden="1">#REF!</definedName>
    <definedName name="BEx5MLQZM68YQSKARVWTTPINFQ2C" localSheetId="11" hidden="1">#REF!</definedName>
    <definedName name="BEx5MLQZM68YQSKARVWTTPINFQ2C" localSheetId="12" hidden="1">#REF!</definedName>
    <definedName name="BEx5MLQZM68YQSKARVWTTPINFQ2C" localSheetId="13" hidden="1">#REF!</definedName>
    <definedName name="BEx5MLQZM68YQSKARVWTTPINFQ2C" localSheetId="14" hidden="1">#REF!</definedName>
    <definedName name="BEx5MLQZM68YQSKARVWTTPINFQ2C" localSheetId="22" hidden="1">#REF!</definedName>
    <definedName name="BEx5MLQZM68YQSKARVWTTPINFQ2C" localSheetId="19" hidden="1">#REF!</definedName>
    <definedName name="BEx5MLQZM68YQSKARVWTTPINFQ2C" localSheetId="21" hidden="1">#REF!</definedName>
    <definedName name="BEx5MLQZM68YQSKARVWTTPINFQ2C" hidden="1">#REF!</definedName>
    <definedName name="BEx5MMCJMU7FOOWUCW9EA13B7V5F" localSheetId="23" hidden="1">#REF!</definedName>
    <definedName name="BEx5MMCJMU7FOOWUCW9EA13B7V5F" localSheetId="27" hidden="1">#REF!</definedName>
    <definedName name="BEx5MMCJMU7FOOWUCW9EA13B7V5F" localSheetId="16" hidden="1">#REF!</definedName>
    <definedName name="BEx5MMCJMU7FOOWUCW9EA13B7V5F" localSheetId="0" hidden="1">#REF!</definedName>
    <definedName name="BEx5MMCJMU7FOOWUCW9EA13B7V5F" localSheetId="2" hidden="1">#REF!</definedName>
    <definedName name="BEx5MMCJMU7FOOWUCW9EA13B7V5F" localSheetId="4" hidden="1">#REF!</definedName>
    <definedName name="BEx5MMCJMU7FOOWUCW9EA13B7V5F" localSheetId="5" hidden="1">#REF!</definedName>
    <definedName name="BEx5MMCJMU7FOOWUCW9EA13B7V5F" localSheetId="17" hidden="1">#REF!</definedName>
    <definedName name="BEx5MMCJMU7FOOWUCW9EA13B7V5F" localSheetId="7" hidden="1">#REF!</definedName>
    <definedName name="BEx5MMCJMU7FOOWUCW9EA13B7V5F" localSheetId="8" hidden="1">#REF!</definedName>
    <definedName name="BEx5MMCJMU7FOOWUCW9EA13B7V5F" localSheetId="9" hidden="1">#REF!</definedName>
    <definedName name="BEx5MMCJMU7FOOWUCW9EA13B7V5F" localSheetId="11" hidden="1">#REF!</definedName>
    <definedName name="BEx5MMCJMU7FOOWUCW9EA13B7V5F" localSheetId="12" hidden="1">#REF!</definedName>
    <definedName name="BEx5MMCJMU7FOOWUCW9EA13B7V5F" localSheetId="13" hidden="1">#REF!</definedName>
    <definedName name="BEx5MMCJMU7FOOWUCW9EA13B7V5F" localSheetId="14" hidden="1">#REF!</definedName>
    <definedName name="BEx5MMCJMU7FOOWUCW9EA13B7V5F" localSheetId="22" hidden="1">#REF!</definedName>
    <definedName name="BEx5MMCJMU7FOOWUCW9EA13B7V5F" localSheetId="19" hidden="1">#REF!</definedName>
    <definedName name="BEx5MMCJMU7FOOWUCW9EA13B7V5F" localSheetId="21" hidden="1">#REF!</definedName>
    <definedName name="BEx5MMCJMU7FOOWUCW9EA13B7V5F" hidden="1">#REF!</definedName>
    <definedName name="BEx5MVXTKNBXHNWTL43C670E4KXC" localSheetId="23" hidden="1">#REF!</definedName>
    <definedName name="BEx5MVXTKNBXHNWTL43C670E4KXC" localSheetId="27" hidden="1">#REF!</definedName>
    <definedName name="BEx5MVXTKNBXHNWTL43C670E4KXC" localSheetId="16" hidden="1">#REF!</definedName>
    <definedName name="BEx5MVXTKNBXHNWTL43C670E4KXC" localSheetId="0" hidden="1">#REF!</definedName>
    <definedName name="BEx5MVXTKNBXHNWTL43C670E4KXC" localSheetId="2" hidden="1">#REF!</definedName>
    <definedName name="BEx5MVXTKNBXHNWTL43C670E4KXC" localSheetId="4" hidden="1">#REF!</definedName>
    <definedName name="BEx5MVXTKNBXHNWTL43C670E4KXC" localSheetId="5" hidden="1">#REF!</definedName>
    <definedName name="BEx5MVXTKNBXHNWTL43C670E4KXC" localSheetId="17" hidden="1">#REF!</definedName>
    <definedName name="BEx5MVXTKNBXHNWTL43C670E4KXC" localSheetId="7" hidden="1">#REF!</definedName>
    <definedName name="BEx5MVXTKNBXHNWTL43C670E4KXC" localSheetId="8" hidden="1">#REF!</definedName>
    <definedName name="BEx5MVXTKNBXHNWTL43C670E4KXC" localSheetId="9" hidden="1">#REF!</definedName>
    <definedName name="BEx5MVXTKNBXHNWTL43C670E4KXC" localSheetId="11" hidden="1">#REF!</definedName>
    <definedName name="BEx5MVXTKNBXHNWTL43C670E4KXC" localSheetId="12" hidden="1">#REF!</definedName>
    <definedName name="BEx5MVXTKNBXHNWTL43C670E4KXC" localSheetId="13" hidden="1">#REF!</definedName>
    <definedName name="BEx5MVXTKNBXHNWTL43C670E4KXC" localSheetId="14" hidden="1">#REF!</definedName>
    <definedName name="BEx5MVXTKNBXHNWTL43C670E4KXC" localSheetId="22" hidden="1">#REF!</definedName>
    <definedName name="BEx5MVXTKNBXHNWTL43C670E4KXC" localSheetId="19" hidden="1">#REF!</definedName>
    <definedName name="BEx5MVXTKNBXHNWTL43C670E4KXC" localSheetId="21" hidden="1">#REF!</definedName>
    <definedName name="BEx5MVXTKNBXHNWTL43C670E4KXC" hidden="1">#REF!</definedName>
    <definedName name="BEx5MWZGZ3VRB5418C2RNF9H17BQ" localSheetId="23" hidden="1">#REF!</definedName>
    <definedName name="BEx5MWZGZ3VRB5418C2RNF9H17BQ" localSheetId="27" hidden="1">#REF!</definedName>
    <definedName name="BEx5MWZGZ3VRB5418C2RNF9H17BQ" localSheetId="16" hidden="1">#REF!</definedName>
    <definedName name="BEx5MWZGZ3VRB5418C2RNF9H17BQ" localSheetId="0" hidden="1">#REF!</definedName>
    <definedName name="BEx5MWZGZ3VRB5418C2RNF9H17BQ" localSheetId="2" hidden="1">#REF!</definedName>
    <definedName name="BEx5MWZGZ3VRB5418C2RNF9H17BQ" localSheetId="4" hidden="1">#REF!</definedName>
    <definedName name="BEx5MWZGZ3VRB5418C2RNF9H17BQ" localSheetId="5" hidden="1">#REF!</definedName>
    <definedName name="BEx5MWZGZ3VRB5418C2RNF9H17BQ" localSheetId="17" hidden="1">#REF!</definedName>
    <definedName name="BEx5MWZGZ3VRB5418C2RNF9H17BQ" localSheetId="7" hidden="1">#REF!</definedName>
    <definedName name="BEx5MWZGZ3VRB5418C2RNF9H17BQ" localSheetId="8" hidden="1">#REF!</definedName>
    <definedName name="BEx5MWZGZ3VRB5418C2RNF9H17BQ" localSheetId="9" hidden="1">#REF!</definedName>
    <definedName name="BEx5MWZGZ3VRB5418C2RNF9H17BQ" localSheetId="11" hidden="1">#REF!</definedName>
    <definedName name="BEx5MWZGZ3VRB5418C2RNF9H17BQ" localSheetId="12" hidden="1">#REF!</definedName>
    <definedName name="BEx5MWZGZ3VRB5418C2RNF9H17BQ" localSheetId="13" hidden="1">#REF!</definedName>
    <definedName name="BEx5MWZGZ3VRB5418C2RNF9H17BQ" localSheetId="14" hidden="1">#REF!</definedName>
    <definedName name="BEx5MWZGZ3VRB5418C2RNF9H17BQ" localSheetId="22" hidden="1">#REF!</definedName>
    <definedName name="BEx5MWZGZ3VRB5418C2RNF9H17BQ" localSheetId="19" hidden="1">#REF!</definedName>
    <definedName name="BEx5MWZGZ3VRB5418C2RNF9H17BQ" localSheetId="21" hidden="1">#REF!</definedName>
    <definedName name="BEx5MWZGZ3VRB5418C2RNF9H17BQ" hidden="1">#REF!</definedName>
    <definedName name="BEx5MX4YD2QV39W04QH9C6AOA0FB" localSheetId="23" hidden="1">#REF!</definedName>
    <definedName name="BEx5MX4YD2QV39W04QH9C6AOA0FB" localSheetId="27" hidden="1">#REF!</definedName>
    <definedName name="BEx5MX4YD2QV39W04QH9C6AOA0FB" localSheetId="16" hidden="1">#REF!</definedName>
    <definedName name="BEx5MX4YD2QV39W04QH9C6AOA0FB" localSheetId="0" hidden="1">#REF!</definedName>
    <definedName name="BEx5MX4YD2QV39W04QH9C6AOA0FB" localSheetId="2" hidden="1">#REF!</definedName>
    <definedName name="BEx5MX4YD2QV39W04QH9C6AOA0FB" localSheetId="4" hidden="1">#REF!</definedName>
    <definedName name="BEx5MX4YD2QV39W04QH9C6AOA0FB" localSheetId="5" hidden="1">#REF!</definedName>
    <definedName name="BEx5MX4YD2QV39W04QH9C6AOA0FB" localSheetId="17" hidden="1">#REF!</definedName>
    <definedName name="BEx5MX4YD2QV39W04QH9C6AOA0FB" localSheetId="7" hidden="1">#REF!</definedName>
    <definedName name="BEx5MX4YD2QV39W04QH9C6AOA0FB" localSheetId="8" hidden="1">#REF!</definedName>
    <definedName name="BEx5MX4YD2QV39W04QH9C6AOA0FB" localSheetId="9" hidden="1">#REF!</definedName>
    <definedName name="BEx5MX4YD2QV39W04QH9C6AOA0FB" localSheetId="11" hidden="1">#REF!</definedName>
    <definedName name="BEx5MX4YD2QV39W04QH9C6AOA0FB" localSheetId="12" hidden="1">#REF!</definedName>
    <definedName name="BEx5MX4YD2QV39W04QH9C6AOA0FB" localSheetId="13" hidden="1">#REF!</definedName>
    <definedName name="BEx5MX4YD2QV39W04QH9C6AOA0FB" localSheetId="14" hidden="1">#REF!</definedName>
    <definedName name="BEx5MX4YD2QV39W04QH9C6AOA0FB" localSheetId="22" hidden="1">#REF!</definedName>
    <definedName name="BEx5MX4YD2QV39W04QH9C6AOA0FB" localSheetId="19" hidden="1">#REF!</definedName>
    <definedName name="BEx5MX4YD2QV39W04QH9C6AOA0FB" localSheetId="21" hidden="1">#REF!</definedName>
    <definedName name="BEx5MX4YD2QV39W04QH9C6AOA0FB" hidden="1">#REF!</definedName>
    <definedName name="BEx5N3A8LULD7YBJH5J83X27PZSW" localSheetId="23" hidden="1">#REF!</definedName>
    <definedName name="BEx5N3A8LULD7YBJH5J83X27PZSW" localSheetId="27" hidden="1">#REF!</definedName>
    <definedName name="BEx5N3A8LULD7YBJH5J83X27PZSW" localSheetId="16" hidden="1">#REF!</definedName>
    <definedName name="BEx5N3A8LULD7YBJH5J83X27PZSW" localSheetId="0" hidden="1">#REF!</definedName>
    <definedName name="BEx5N3A8LULD7YBJH5J83X27PZSW" localSheetId="2" hidden="1">#REF!</definedName>
    <definedName name="BEx5N3A8LULD7YBJH5J83X27PZSW" localSheetId="4" hidden="1">#REF!</definedName>
    <definedName name="BEx5N3A8LULD7YBJH5J83X27PZSW" localSheetId="5" hidden="1">#REF!</definedName>
    <definedName name="BEx5N3A8LULD7YBJH5J83X27PZSW" localSheetId="17" hidden="1">#REF!</definedName>
    <definedName name="BEx5N3A8LULD7YBJH5J83X27PZSW" localSheetId="7" hidden="1">#REF!</definedName>
    <definedName name="BEx5N3A8LULD7YBJH5J83X27PZSW" localSheetId="8" hidden="1">#REF!</definedName>
    <definedName name="BEx5N3A8LULD7YBJH5J83X27PZSW" localSheetId="9" hidden="1">#REF!</definedName>
    <definedName name="BEx5N3A8LULD7YBJH5J83X27PZSW" localSheetId="11" hidden="1">#REF!</definedName>
    <definedName name="BEx5N3A8LULD7YBJH5J83X27PZSW" localSheetId="12" hidden="1">#REF!</definedName>
    <definedName name="BEx5N3A8LULD7YBJH5J83X27PZSW" localSheetId="13" hidden="1">#REF!</definedName>
    <definedName name="BEx5N3A8LULD7YBJH5J83X27PZSW" localSheetId="14" hidden="1">#REF!</definedName>
    <definedName name="BEx5N3A8LULD7YBJH5J83X27PZSW" localSheetId="22" hidden="1">#REF!</definedName>
    <definedName name="BEx5N3A8LULD7YBJH5J83X27PZSW" localSheetId="19" hidden="1">#REF!</definedName>
    <definedName name="BEx5N3A8LULD7YBJH5J83X27PZSW" localSheetId="21" hidden="1">#REF!</definedName>
    <definedName name="BEx5N3A8LULD7YBJH5J83X27PZSW" hidden="1">#REF!</definedName>
    <definedName name="BEx5N4XI4PWB1W9PMZ4O5R0HWTYD" localSheetId="23" hidden="1">#REF!</definedName>
    <definedName name="BEx5N4XI4PWB1W9PMZ4O5R0HWTYD" localSheetId="27" hidden="1">#REF!</definedName>
    <definedName name="BEx5N4XI4PWB1W9PMZ4O5R0HWTYD" localSheetId="16" hidden="1">#REF!</definedName>
    <definedName name="BEx5N4XI4PWB1W9PMZ4O5R0HWTYD" localSheetId="0" hidden="1">#REF!</definedName>
    <definedName name="BEx5N4XI4PWB1W9PMZ4O5R0HWTYD" localSheetId="2" hidden="1">#REF!</definedName>
    <definedName name="BEx5N4XI4PWB1W9PMZ4O5R0HWTYD" localSheetId="4" hidden="1">#REF!</definedName>
    <definedName name="BEx5N4XI4PWB1W9PMZ4O5R0HWTYD" localSheetId="5" hidden="1">#REF!</definedName>
    <definedName name="BEx5N4XI4PWB1W9PMZ4O5R0HWTYD" localSheetId="17" hidden="1">#REF!</definedName>
    <definedName name="BEx5N4XI4PWB1W9PMZ4O5R0HWTYD" localSheetId="7" hidden="1">#REF!</definedName>
    <definedName name="BEx5N4XI4PWB1W9PMZ4O5R0HWTYD" localSheetId="8" hidden="1">#REF!</definedName>
    <definedName name="BEx5N4XI4PWB1W9PMZ4O5R0HWTYD" localSheetId="9" hidden="1">#REF!</definedName>
    <definedName name="BEx5N4XI4PWB1W9PMZ4O5R0HWTYD" localSheetId="11" hidden="1">#REF!</definedName>
    <definedName name="BEx5N4XI4PWB1W9PMZ4O5R0HWTYD" localSheetId="12" hidden="1">#REF!</definedName>
    <definedName name="BEx5N4XI4PWB1W9PMZ4O5R0HWTYD" localSheetId="13" hidden="1">#REF!</definedName>
    <definedName name="BEx5N4XI4PWB1W9PMZ4O5R0HWTYD" localSheetId="14" hidden="1">#REF!</definedName>
    <definedName name="BEx5N4XI4PWB1W9PMZ4O5R0HWTYD" localSheetId="22" hidden="1">#REF!</definedName>
    <definedName name="BEx5N4XI4PWB1W9PMZ4O5R0HWTYD" localSheetId="19" hidden="1">#REF!</definedName>
    <definedName name="BEx5N4XI4PWB1W9PMZ4O5R0HWTYD" localSheetId="21" hidden="1">#REF!</definedName>
    <definedName name="BEx5N4XI4PWB1W9PMZ4O5R0HWTYD" hidden="1">#REF!</definedName>
    <definedName name="BEx5N8DH1SY888WI2GZ2D6E9XCXB" localSheetId="23" hidden="1">#REF!</definedName>
    <definedName name="BEx5N8DH1SY888WI2GZ2D6E9XCXB" localSheetId="27" hidden="1">#REF!</definedName>
    <definedName name="BEx5N8DH1SY888WI2GZ2D6E9XCXB" localSheetId="16" hidden="1">#REF!</definedName>
    <definedName name="BEx5N8DH1SY888WI2GZ2D6E9XCXB" localSheetId="0" hidden="1">#REF!</definedName>
    <definedName name="BEx5N8DH1SY888WI2GZ2D6E9XCXB" localSheetId="2" hidden="1">#REF!</definedName>
    <definedName name="BEx5N8DH1SY888WI2GZ2D6E9XCXB" localSheetId="4" hidden="1">#REF!</definedName>
    <definedName name="BEx5N8DH1SY888WI2GZ2D6E9XCXB" localSheetId="5" hidden="1">#REF!</definedName>
    <definedName name="BEx5N8DH1SY888WI2GZ2D6E9XCXB" localSheetId="17" hidden="1">#REF!</definedName>
    <definedName name="BEx5N8DH1SY888WI2GZ2D6E9XCXB" localSheetId="7" hidden="1">#REF!</definedName>
    <definedName name="BEx5N8DH1SY888WI2GZ2D6E9XCXB" localSheetId="8" hidden="1">#REF!</definedName>
    <definedName name="BEx5N8DH1SY888WI2GZ2D6E9XCXB" localSheetId="9" hidden="1">#REF!</definedName>
    <definedName name="BEx5N8DH1SY888WI2GZ2D6E9XCXB" localSheetId="11" hidden="1">#REF!</definedName>
    <definedName name="BEx5N8DH1SY888WI2GZ2D6E9XCXB" localSheetId="12" hidden="1">#REF!</definedName>
    <definedName name="BEx5N8DH1SY888WI2GZ2D6E9XCXB" localSheetId="13" hidden="1">#REF!</definedName>
    <definedName name="BEx5N8DH1SY888WI2GZ2D6E9XCXB" localSheetId="14" hidden="1">#REF!</definedName>
    <definedName name="BEx5N8DH1SY888WI2GZ2D6E9XCXB" localSheetId="22" hidden="1">#REF!</definedName>
    <definedName name="BEx5N8DH1SY888WI2GZ2D6E9XCXB" localSheetId="19" hidden="1">#REF!</definedName>
    <definedName name="BEx5N8DH1SY888WI2GZ2D6E9XCXB" localSheetId="21" hidden="1">#REF!</definedName>
    <definedName name="BEx5N8DH1SY888WI2GZ2D6E9XCXB" hidden="1">#REF!</definedName>
    <definedName name="BEx5NA68N6FJFX9UJXK4M14U487F" localSheetId="23" hidden="1">#REF!</definedName>
    <definedName name="BEx5NA68N6FJFX9UJXK4M14U487F" localSheetId="27" hidden="1">#REF!</definedName>
    <definedName name="BEx5NA68N6FJFX9UJXK4M14U487F" localSheetId="16" hidden="1">#REF!</definedName>
    <definedName name="BEx5NA68N6FJFX9UJXK4M14U487F" localSheetId="0" hidden="1">#REF!</definedName>
    <definedName name="BEx5NA68N6FJFX9UJXK4M14U487F" localSheetId="2" hidden="1">#REF!</definedName>
    <definedName name="BEx5NA68N6FJFX9UJXK4M14U487F" localSheetId="4" hidden="1">#REF!</definedName>
    <definedName name="BEx5NA68N6FJFX9UJXK4M14U487F" localSheetId="5" hidden="1">#REF!</definedName>
    <definedName name="BEx5NA68N6FJFX9UJXK4M14U487F" localSheetId="17" hidden="1">#REF!</definedName>
    <definedName name="BEx5NA68N6FJFX9UJXK4M14U487F" localSheetId="7" hidden="1">#REF!</definedName>
    <definedName name="BEx5NA68N6FJFX9UJXK4M14U487F" localSheetId="8" hidden="1">#REF!</definedName>
    <definedName name="BEx5NA68N6FJFX9UJXK4M14U487F" localSheetId="9" hidden="1">#REF!</definedName>
    <definedName name="BEx5NA68N6FJFX9UJXK4M14U487F" localSheetId="11" hidden="1">#REF!</definedName>
    <definedName name="BEx5NA68N6FJFX9UJXK4M14U487F" localSheetId="12" hidden="1">#REF!</definedName>
    <definedName name="BEx5NA68N6FJFX9UJXK4M14U487F" localSheetId="13" hidden="1">#REF!</definedName>
    <definedName name="BEx5NA68N6FJFX9UJXK4M14U487F" localSheetId="14" hidden="1">#REF!</definedName>
    <definedName name="BEx5NA68N6FJFX9UJXK4M14U487F" localSheetId="22" hidden="1">#REF!</definedName>
    <definedName name="BEx5NA68N6FJFX9UJXK4M14U487F" localSheetId="19" hidden="1">#REF!</definedName>
    <definedName name="BEx5NA68N6FJFX9UJXK4M14U487F" localSheetId="21" hidden="1">#REF!</definedName>
    <definedName name="BEx5NA68N6FJFX9UJXK4M14U487F" hidden="1">#REF!</definedName>
    <definedName name="BEx5NIKBG2GDJOYGE3WCXKU7YY51" localSheetId="23" hidden="1">#REF!</definedName>
    <definedName name="BEx5NIKBG2GDJOYGE3WCXKU7YY51" localSheetId="27" hidden="1">#REF!</definedName>
    <definedName name="BEx5NIKBG2GDJOYGE3WCXKU7YY51" localSheetId="16" hidden="1">#REF!</definedName>
    <definedName name="BEx5NIKBG2GDJOYGE3WCXKU7YY51" localSheetId="0" hidden="1">#REF!</definedName>
    <definedName name="BEx5NIKBG2GDJOYGE3WCXKU7YY51" localSheetId="2" hidden="1">#REF!</definedName>
    <definedName name="BEx5NIKBG2GDJOYGE3WCXKU7YY51" localSheetId="4" hidden="1">#REF!</definedName>
    <definedName name="BEx5NIKBG2GDJOYGE3WCXKU7YY51" localSheetId="5" hidden="1">#REF!</definedName>
    <definedName name="BEx5NIKBG2GDJOYGE3WCXKU7YY51" localSheetId="17" hidden="1">#REF!</definedName>
    <definedName name="BEx5NIKBG2GDJOYGE3WCXKU7YY51" localSheetId="7" hidden="1">#REF!</definedName>
    <definedName name="BEx5NIKBG2GDJOYGE3WCXKU7YY51" localSheetId="8" hidden="1">#REF!</definedName>
    <definedName name="BEx5NIKBG2GDJOYGE3WCXKU7YY51" localSheetId="9" hidden="1">#REF!</definedName>
    <definedName name="BEx5NIKBG2GDJOYGE3WCXKU7YY51" localSheetId="11" hidden="1">#REF!</definedName>
    <definedName name="BEx5NIKBG2GDJOYGE3WCXKU7YY51" localSheetId="12" hidden="1">#REF!</definedName>
    <definedName name="BEx5NIKBG2GDJOYGE3WCXKU7YY51" localSheetId="13" hidden="1">#REF!</definedName>
    <definedName name="BEx5NIKBG2GDJOYGE3WCXKU7YY51" localSheetId="14" hidden="1">#REF!</definedName>
    <definedName name="BEx5NIKBG2GDJOYGE3WCXKU7YY51" localSheetId="22" hidden="1">#REF!</definedName>
    <definedName name="BEx5NIKBG2GDJOYGE3WCXKU7YY51" localSheetId="19" hidden="1">#REF!</definedName>
    <definedName name="BEx5NIKBG2GDJOYGE3WCXKU7YY51" localSheetId="21" hidden="1">#REF!</definedName>
    <definedName name="BEx5NIKBG2GDJOYGE3WCXKU7YY51" hidden="1">#REF!</definedName>
    <definedName name="BEx5NV06L5J5IMKGOMGKGJ4PBZCD" localSheetId="23" hidden="1">#REF!</definedName>
    <definedName name="BEx5NV06L5J5IMKGOMGKGJ4PBZCD" localSheetId="27" hidden="1">#REF!</definedName>
    <definedName name="BEx5NV06L5J5IMKGOMGKGJ4PBZCD" localSheetId="16" hidden="1">#REF!</definedName>
    <definedName name="BEx5NV06L5J5IMKGOMGKGJ4PBZCD" localSheetId="0" hidden="1">#REF!</definedName>
    <definedName name="BEx5NV06L5J5IMKGOMGKGJ4PBZCD" localSheetId="2" hidden="1">#REF!</definedName>
    <definedName name="BEx5NV06L5J5IMKGOMGKGJ4PBZCD" localSheetId="4" hidden="1">#REF!</definedName>
    <definedName name="BEx5NV06L5J5IMKGOMGKGJ4PBZCD" localSheetId="5" hidden="1">#REF!</definedName>
    <definedName name="BEx5NV06L5J5IMKGOMGKGJ4PBZCD" localSheetId="17" hidden="1">#REF!</definedName>
    <definedName name="BEx5NV06L5J5IMKGOMGKGJ4PBZCD" localSheetId="7" hidden="1">#REF!</definedName>
    <definedName name="BEx5NV06L5J5IMKGOMGKGJ4PBZCD" localSheetId="8" hidden="1">#REF!</definedName>
    <definedName name="BEx5NV06L5J5IMKGOMGKGJ4PBZCD" localSheetId="9" hidden="1">#REF!</definedName>
    <definedName name="BEx5NV06L5J5IMKGOMGKGJ4PBZCD" localSheetId="11" hidden="1">#REF!</definedName>
    <definedName name="BEx5NV06L5J5IMKGOMGKGJ4PBZCD" localSheetId="12" hidden="1">#REF!</definedName>
    <definedName name="BEx5NV06L5J5IMKGOMGKGJ4PBZCD" localSheetId="13" hidden="1">#REF!</definedName>
    <definedName name="BEx5NV06L5J5IMKGOMGKGJ4PBZCD" localSheetId="14" hidden="1">#REF!</definedName>
    <definedName name="BEx5NV06L5J5IMKGOMGKGJ4PBZCD" localSheetId="22" hidden="1">#REF!</definedName>
    <definedName name="BEx5NV06L5J5IMKGOMGKGJ4PBZCD" localSheetId="19" hidden="1">#REF!</definedName>
    <definedName name="BEx5NV06L5J5IMKGOMGKGJ4PBZCD" localSheetId="21" hidden="1">#REF!</definedName>
    <definedName name="BEx5NV06L5J5IMKGOMGKGJ4PBZCD" hidden="1">#REF!</definedName>
    <definedName name="BEx5NW1V6AB25NEEX9VPHRXWJDSS" localSheetId="23" hidden="1">#REF!</definedName>
    <definedName name="BEx5NW1V6AB25NEEX9VPHRXWJDSS" localSheetId="27" hidden="1">#REF!</definedName>
    <definedName name="BEx5NW1V6AB25NEEX9VPHRXWJDSS" localSheetId="16" hidden="1">#REF!</definedName>
    <definedName name="BEx5NW1V6AB25NEEX9VPHRXWJDSS" localSheetId="0" hidden="1">#REF!</definedName>
    <definedName name="BEx5NW1V6AB25NEEX9VPHRXWJDSS" localSheetId="2" hidden="1">#REF!</definedName>
    <definedName name="BEx5NW1V6AB25NEEX9VPHRXWJDSS" localSheetId="4" hidden="1">#REF!</definedName>
    <definedName name="BEx5NW1V6AB25NEEX9VPHRXWJDSS" localSheetId="5" hidden="1">#REF!</definedName>
    <definedName name="BEx5NW1V6AB25NEEX9VPHRXWJDSS" localSheetId="17" hidden="1">#REF!</definedName>
    <definedName name="BEx5NW1V6AB25NEEX9VPHRXWJDSS" localSheetId="7" hidden="1">#REF!</definedName>
    <definedName name="BEx5NW1V6AB25NEEX9VPHRXWJDSS" localSheetId="8" hidden="1">#REF!</definedName>
    <definedName name="BEx5NW1V6AB25NEEX9VPHRXWJDSS" localSheetId="9" hidden="1">#REF!</definedName>
    <definedName name="BEx5NW1V6AB25NEEX9VPHRXWJDSS" localSheetId="11" hidden="1">#REF!</definedName>
    <definedName name="BEx5NW1V6AB25NEEX9VPHRXWJDSS" localSheetId="12" hidden="1">#REF!</definedName>
    <definedName name="BEx5NW1V6AB25NEEX9VPHRXWJDSS" localSheetId="13" hidden="1">#REF!</definedName>
    <definedName name="BEx5NW1V6AB25NEEX9VPHRXWJDSS" localSheetId="14" hidden="1">#REF!</definedName>
    <definedName name="BEx5NW1V6AB25NEEX9VPHRXWJDSS" localSheetId="22" hidden="1">#REF!</definedName>
    <definedName name="BEx5NW1V6AB25NEEX9VPHRXWJDSS" localSheetId="19" hidden="1">#REF!</definedName>
    <definedName name="BEx5NW1V6AB25NEEX9VPHRXWJDSS" localSheetId="21" hidden="1">#REF!</definedName>
    <definedName name="BEx5NW1V6AB25NEEX9VPHRXWJDSS" hidden="1">#REF!</definedName>
    <definedName name="BEx5NWSXWACAUHWVZAI57DGZ8OCQ" localSheetId="23" hidden="1">#REF!</definedName>
    <definedName name="BEx5NWSXWACAUHWVZAI57DGZ8OCQ" localSheetId="27" hidden="1">#REF!</definedName>
    <definedName name="BEx5NWSXWACAUHWVZAI57DGZ8OCQ" localSheetId="16" hidden="1">#REF!</definedName>
    <definedName name="BEx5NWSXWACAUHWVZAI57DGZ8OCQ" localSheetId="0" hidden="1">#REF!</definedName>
    <definedName name="BEx5NWSXWACAUHWVZAI57DGZ8OCQ" localSheetId="2" hidden="1">#REF!</definedName>
    <definedName name="BEx5NWSXWACAUHWVZAI57DGZ8OCQ" localSheetId="4" hidden="1">#REF!</definedName>
    <definedName name="BEx5NWSXWACAUHWVZAI57DGZ8OCQ" localSheetId="5" hidden="1">#REF!</definedName>
    <definedName name="BEx5NWSXWACAUHWVZAI57DGZ8OCQ" localSheetId="17" hidden="1">#REF!</definedName>
    <definedName name="BEx5NWSXWACAUHWVZAI57DGZ8OCQ" localSheetId="7" hidden="1">#REF!</definedName>
    <definedName name="BEx5NWSXWACAUHWVZAI57DGZ8OCQ" localSheetId="8" hidden="1">#REF!</definedName>
    <definedName name="BEx5NWSXWACAUHWVZAI57DGZ8OCQ" localSheetId="9" hidden="1">#REF!</definedName>
    <definedName name="BEx5NWSXWACAUHWVZAI57DGZ8OCQ" localSheetId="11" hidden="1">#REF!</definedName>
    <definedName name="BEx5NWSXWACAUHWVZAI57DGZ8OCQ" localSheetId="12" hidden="1">#REF!</definedName>
    <definedName name="BEx5NWSXWACAUHWVZAI57DGZ8OCQ" localSheetId="13" hidden="1">#REF!</definedName>
    <definedName name="BEx5NWSXWACAUHWVZAI57DGZ8OCQ" localSheetId="14" hidden="1">#REF!</definedName>
    <definedName name="BEx5NWSXWACAUHWVZAI57DGZ8OCQ" localSheetId="22" hidden="1">#REF!</definedName>
    <definedName name="BEx5NWSXWACAUHWVZAI57DGZ8OCQ" localSheetId="19" hidden="1">#REF!</definedName>
    <definedName name="BEx5NWSXWACAUHWVZAI57DGZ8OCQ" localSheetId="21" hidden="1">#REF!</definedName>
    <definedName name="BEx5NWSXWACAUHWVZAI57DGZ8OCQ" hidden="1">#REF!</definedName>
    <definedName name="BEx5NZSSQ6PY99ZX2D7Q9IGOR34W" localSheetId="23" hidden="1">#REF!</definedName>
    <definedName name="BEx5NZSSQ6PY99ZX2D7Q9IGOR34W" localSheetId="27" hidden="1">#REF!</definedName>
    <definedName name="BEx5NZSSQ6PY99ZX2D7Q9IGOR34W" localSheetId="16" hidden="1">#REF!</definedName>
    <definedName name="BEx5NZSSQ6PY99ZX2D7Q9IGOR34W" localSheetId="0" hidden="1">#REF!</definedName>
    <definedName name="BEx5NZSSQ6PY99ZX2D7Q9IGOR34W" localSheetId="2" hidden="1">#REF!</definedName>
    <definedName name="BEx5NZSSQ6PY99ZX2D7Q9IGOR34W" localSheetId="4" hidden="1">#REF!</definedName>
    <definedName name="BEx5NZSSQ6PY99ZX2D7Q9IGOR34W" localSheetId="5" hidden="1">#REF!</definedName>
    <definedName name="BEx5NZSSQ6PY99ZX2D7Q9IGOR34W" localSheetId="17" hidden="1">#REF!</definedName>
    <definedName name="BEx5NZSSQ6PY99ZX2D7Q9IGOR34W" localSheetId="7" hidden="1">#REF!</definedName>
    <definedName name="BEx5NZSSQ6PY99ZX2D7Q9IGOR34W" localSheetId="8" hidden="1">#REF!</definedName>
    <definedName name="BEx5NZSSQ6PY99ZX2D7Q9IGOR34W" localSheetId="9" hidden="1">#REF!</definedName>
    <definedName name="BEx5NZSSQ6PY99ZX2D7Q9IGOR34W" localSheetId="11" hidden="1">#REF!</definedName>
    <definedName name="BEx5NZSSQ6PY99ZX2D7Q9IGOR34W" localSheetId="12" hidden="1">#REF!</definedName>
    <definedName name="BEx5NZSSQ6PY99ZX2D7Q9IGOR34W" localSheetId="13" hidden="1">#REF!</definedName>
    <definedName name="BEx5NZSSQ6PY99ZX2D7Q9IGOR34W" localSheetId="14" hidden="1">#REF!</definedName>
    <definedName name="BEx5NZSSQ6PY99ZX2D7Q9IGOR34W" localSheetId="22" hidden="1">#REF!</definedName>
    <definedName name="BEx5NZSSQ6PY99ZX2D7Q9IGOR34W" localSheetId="19" hidden="1">#REF!</definedName>
    <definedName name="BEx5NZSSQ6PY99ZX2D7Q9IGOR34W" localSheetId="21" hidden="1">#REF!</definedName>
    <definedName name="BEx5NZSSQ6PY99ZX2D7Q9IGOR34W" hidden="1">#REF!</definedName>
    <definedName name="BEx5O2N9HTGG4OJHR62PKFMNZTTW" localSheetId="23" hidden="1">#REF!</definedName>
    <definedName name="BEx5O2N9HTGG4OJHR62PKFMNZTTW" localSheetId="27" hidden="1">#REF!</definedName>
    <definedName name="BEx5O2N9HTGG4OJHR62PKFMNZTTW" localSheetId="16" hidden="1">#REF!</definedName>
    <definedName name="BEx5O2N9HTGG4OJHR62PKFMNZTTW" localSheetId="0" hidden="1">#REF!</definedName>
    <definedName name="BEx5O2N9HTGG4OJHR62PKFMNZTTW" localSheetId="2" hidden="1">#REF!</definedName>
    <definedName name="BEx5O2N9HTGG4OJHR62PKFMNZTTW" localSheetId="4" hidden="1">#REF!</definedName>
    <definedName name="BEx5O2N9HTGG4OJHR62PKFMNZTTW" localSheetId="5" hidden="1">#REF!</definedName>
    <definedName name="BEx5O2N9HTGG4OJHR62PKFMNZTTW" localSheetId="17" hidden="1">#REF!</definedName>
    <definedName name="BEx5O2N9HTGG4OJHR62PKFMNZTTW" localSheetId="7" hidden="1">#REF!</definedName>
    <definedName name="BEx5O2N9HTGG4OJHR62PKFMNZTTW" localSheetId="8" hidden="1">#REF!</definedName>
    <definedName name="BEx5O2N9HTGG4OJHR62PKFMNZTTW" localSheetId="9" hidden="1">#REF!</definedName>
    <definedName name="BEx5O2N9HTGG4OJHR62PKFMNZTTW" localSheetId="11" hidden="1">#REF!</definedName>
    <definedName name="BEx5O2N9HTGG4OJHR62PKFMNZTTW" localSheetId="12" hidden="1">#REF!</definedName>
    <definedName name="BEx5O2N9HTGG4OJHR62PKFMNZTTW" localSheetId="13" hidden="1">#REF!</definedName>
    <definedName name="BEx5O2N9HTGG4OJHR62PKFMNZTTW" localSheetId="14" hidden="1">#REF!</definedName>
    <definedName name="BEx5O2N9HTGG4OJHR62PKFMNZTTW" localSheetId="22" hidden="1">#REF!</definedName>
    <definedName name="BEx5O2N9HTGG4OJHR62PKFMNZTTW" localSheetId="19" hidden="1">#REF!</definedName>
    <definedName name="BEx5O2N9HTGG4OJHR62PKFMNZTTW" localSheetId="21" hidden="1">#REF!</definedName>
    <definedName name="BEx5O2N9HTGG4OJHR62PKFMNZTTW" hidden="1">#REF!</definedName>
    <definedName name="BEx5O3ZUQ2OARA1CDOZ3NC4UE5AA" localSheetId="23" hidden="1">#REF!</definedName>
    <definedName name="BEx5O3ZUQ2OARA1CDOZ3NC4UE5AA" localSheetId="27" hidden="1">#REF!</definedName>
    <definedName name="BEx5O3ZUQ2OARA1CDOZ3NC4UE5AA" localSheetId="16" hidden="1">#REF!</definedName>
    <definedName name="BEx5O3ZUQ2OARA1CDOZ3NC4UE5AA" localSheetId="0" hidden="1">#REF!</definedName>
    <definedName name="BEx5O3ZUQ2OARA1CDOZ3NC4UE5AA" localSheetId="2" hidden="1">#REF!</definedName>
    <definedName name="BEx5O3ZUQ2OARA1CDOZ3NC4UE5AA" localSheetId="4" hidden="1">#REF!</definedName>
    <definedName name="BEx5O3ZUQ2OARA1CDOZ3NC4UE5AA" localSheetId="5" hidden="1">#REF!</definedName>
    <definedName name="BEx5O3ZUQ2OARA1CDOZ3NC4UE5AA" localSheetId="17" hidden="1">#REF!</definedName>
    <definedName name="BEx5O3ZUQ2OARA1CDOZ3NC4UE5AA" localSheetId="7" hidden="1">#REF!</definedName>
    <definedName name="BEx5O3ZUQ2OARA1CDOZ3NC4UE5AA" localSheetId="8" hidden="1">#REF!</definedName>
    <definedName name="BEx5O3ZUQ2OARA1CDOZ3NC4UE5AA" localSheetId="9" hidden="1">#REF!</definedName>
    <definedName name="BEx5O3ZUQ2OARA1CDOZ3NC4UE5AA" localSheetId="11" hidden="1">#REF!</definedName>
    <definedName name="BEx5O3ZUQ2OARA1CDOZ3NC4UE5AA" localSheetId="12" hidden="1">#REF!</definedName>
    <definedName name="BEx5O3ZUQ2OARA1CDOZ3NC4UE5AA" localSheetId="13" hidden="1">#REF!</definedName>
    <definedName name="BEx5O3ZUQ2OARA1CDOZ3NC4UE5AA" localSheetId="14" hidden="1">#REF!</definedName>
    <definedName name="BEx5O3ZUQ2OARA1CDOZ3NC4UE5AA" localSheetId="22" hidden="1">#REF!</definedName>
    <definedName name="BEx5O3ZUQ2OARA1CDOZ3NC4UE5AA" localSheetId="19" hidden="1">#REF!</definedName>
    <definedName name="BEx5O3ZUQ2OARA1CDOZ3NC4UE5AA" localSheetId="21" hidden="1">#REF!</definedName>
    <definedName name="BEx5O3ZUQ2OARA1CDOZ3NC4UE5AA" hidden="1">#REF!</definedName>
    <definedName name="BEx5OAFS0NJ2CB86A02E1JYHMLQ1" localSheetId="23" hidden="1">#REF!</definedName>
    <definedName name="BEx5OAFS0NJ2CB86A02E1JYHMLQ1" localSheetId="27" hidden="1">#REF!</definedName>
    <definedName name="BEx5OAFS0NJ2CB86A02E1JYHMLQ1" localSheetId="16" hidden="1">#REF!</definedName>
    <definedName name="BEx5OAFS0NJ2CB86A02E1JYHMLQ1" localSheetId="0" hidden="1">#REF!</definedName>
    <definedName name="BEx5OAFS0NJ2CB86A02E1JYHMLQ1" localSheetId="2" hidden="1">#REF!</definedName>
    <definedName name="BEx5OAFS0NJ2CB86A02E1JYHMLQ1" localSheetId="4" hidden="1">#REF!</definedName>
    <definedName name="BEx5OAFS0NJ2CB86A02E1JYHMLQ1" localSheetId="5" hidden="1">#REF!</definedName>
    <definedName name="BEx5OAFS0NJ2CB86A02E1JYHMLQ1" localSheetId="17" hidden="1">#REF!</definedName>
    <definedName name="BEx5OAFS0NJ2CB86A02E1JYHMLQ1" localSheetId="7" hidden="1">#REF!</definedName>
    <definedName name="BEx5OAFS0NJ2CB86A02E1JYHMLQ1" localSheetId="8" hidden="1">#REF!</definedName>
    <definedName name="BEx5OAFS0NJ2CB86A02E1JYHMLQ1" localSheetId="9" hidden="1">#REF!</definedName>
    <definedName name="BEx5OAFS0NJ2CB86A02E1JYHMLQ1" localSheetId="11" hidden="1">#REF!</definedName>
    <definedName name="BEx5OAFS0NJ2CB86A02E1JYHMLQ1" localSheetId="12" hidden="1">#REF!</definedName>
    <definedName name="BEx5OAFS0NJ2CB86A02E1JYHMLQ1" localSheetId="13" hidden="1">#REF!</definedName>
    <definedName name="BEx5OAFS0NJ2CB86A02E1JYHMLQ1" localSheetId="14" hidden="1">#REF!</definedName>
    <definedName name="BEx5OAFS0NJ2CB86A02E1JYHMLQ1" localSheetId="22" hidden="1">#REF!</definedName>
    <definedName name="BEx5OAFS0NJ2CB86A02E1JYHMLQ1" localSheetId="19" hidden="1">#REF!</definedName>
    <definedName name="BEx5OAFS0NJ2CB86A02E1JYHMLQ1" localSheetId="21" hidden="1">#REF!</definedName>
    <definedName name="BEx5OAFS0NJ2CB86A02E1JYHMLQ1" hidden="1">#REF!</definedName>
    <definedName name="BEx5OG4RPU8W1ETWDWM234NYYYEN" localSheetId="23" hidden="1">#REF!</definedName>
    <definedName name="BEx5OG4RPU8W1ETWDWM234NYYYEN" localSheetId="27" hidden="1">#REF!</definedName>
    <definedName name="BEx5OG4RPU8W1ETWDWM234NYYYEN" localSheetId="16" hidden="1">#REF!</definedName>
    <definedName name="BEx5OG4RPU8W1ETWDWM234NYYYEN" localSheetId="0" hidden="1">#REF!</definedName>
    <definedName name="BEx5OG4RPU8W1ETWDWM234NYYYEN" localSheetId="2" hidden="1">#REF!</definedName>
    <definedName name="BEx5OG4RPU8W1ETWDWM234NYYYEN" localSheetId="4" hidden="1">#REF!</definedName>
    <definedName name="BEx5OG4RPU8W1ETWDWM234NYYYEN" localSheetId="5" hidden="1">#REF!</definedName>
    <definedName name="BEx5OG4RPU8W1ETWDWM234NYYYEN" localSheetId="17" hidden="1">#REF!</definedName>
    <definedName name="BEx5OG4RPU8W1ETWDWM234NYYYEN" localSheetId="7" hidden="1">#REF!</definedName>
    <definedName name="BEx5OG4RPU8W1ETWDWM234NYYYEN" localSheetId="8" hidden="1">#REF!</definedName>
    <definedName name="BEx5OG4RPU8W1ETWDWM234NYYYEN" localSheetId="9" hidden="1">#REF!</definedName>
    <definedName name="BEx5OG4RPU8W1ETWDWM234NYYYEN" localSheetId="11" hidden="1">#REF!</definedName>
    <definedName name="BEx5OG4RPU8W1ETWDWM234NYYYEN" localSheetId="12" hidden="1">#REF!</definedName>
    <definedName name="BEx5OG4RPU8W1ETWDWM234NYYYEN" localSheetId="13" hidden="1">#REF!</definedName>
    <definedName name="BEx5OG4RPU8W1ETWDWM234NYYYEN" localSheetId="14" hidden="1">#REF!</definedName>
    <definedName name="BEx5OG4RPU8W1ETWDWM234NYYYEN" localSheetId="22" hidden="1">#REF!</definedName>
    <definedName name="BEx5OG4RPU8W1ETWDWM234NYYYEN" localSheetId="19" hidden="1">#REF!</definedName>
    <definedName name="BEx5OG4RPU8W1ETWDWM234NYYYEN" localSheetId="21" hidden="1">#REF!</definedName>
    <definedName name="BEx5OG4RPU8W1ETWDWM234NYYYEN" hidden="1">#REF!</definedName>
    <definedName name="BEx5OP9Y43F99O2IT69MKCCXGL61" localSheetId="23" hidden="1">#REF!</definedName>
    <definedName name="BEx5OP9Y43F99O2IT69MKCCXGL61" localSheetId="27" hidden="1">#REF!</definedName>
    <definedName name="BEx5OP9Y43F99O2IT69MKCCXGL61" localSheetId="16" hidden="1">#REF!</definedName>
    <definedName name="BEx5OP9Y43F99O2IT69MKCCXGL61" localSheetId="0" hidden="1">#REF!</definedName>
    <definedName name="BEx5OP9Y43F99O2IT69MKCCXGL61" localSheetId="2" hidden="1">#REF!</definedName>
    <definedName name="BEx5OP9Y43F99O2IT69MKCCXGL61" localSheetId="4" hidden="1">#REF!</definedName>
    <definedName name="BEx5OP9Y43F99O2IT69MKCCXGL61" localSheetId="5" hidden="1">#REF!</definedName>
    <definedName name="BEx5OP9Y43F99O2IT69MKCCXGL61" localSheetId="17" hidden="1">#REF!</definedName>
    <definedName name="BEx5OP9Y43F99O2IT69MKCCXGL61" localSheetId="7" hidden="1">#REF!</definedName>
    <definedName name="BEx5OP9Y43F99O2IT69MKCCXGL61" localSheetId="8" hidden="1">#REF!</definedName>
    <definedName name="BEx5OP9Y43F99O2IT69MKCCXGL61" localSheetId="9" hidden="1">#REF!</definedName>
    <definedName name="BEx5OP9Y43F99O2IT69MKCCXGL61" localSheetId="11" hidden="1">#REF!</definedName>
    <definedName name="BEx5OP9Y43F99O2IT69MKCCXGL61" localSheetId="12" hidden="1">#REF!</definedName>
    <definedName name="BEx5OP9Y43F99O2IT69MKCCXGL61" localSheetId="13" hidden="1">#REF!</definedName>
    <definedName name="BEx5OP9Y43F99O2IT69MKCCXGL61" localSheetId="14" hidden="1">#REF!</definedName>
    <definedName name="BEx5OP9Y43F99O2IT69MKCCXGL61" localSheetId="22" hidden="1">#REF!</definedName>
    <definedName name="BEx5OP9Y43F99O2IT69MKCCXGL61" localSheetId="19" hidden="1">#REF!</definedName>
    <definedName name="BEx5OP9Y43F99O2IT69MKCCXGL61" localSheetId="21" hidden="1">#REF!</definedName>
    <definedName name="BEx5OP9Y43F99O2IT69MKCCXGL61" hidden="1">#REF!</definedName>
    <definedName name="BEx5P9Y9RDXNUAJ6CZ2LHMM8IM7T" localSheetId="23" hidden="1">#REF!</definedName>
    <definedName name="BEx5P9Y9RDXNUAJ6CZ2LHMM8IM7T" localSheetId="27" hidden="1">#REF!</definedName>
    <definedName name="BEx5P9Y9RDXNUAJ6CZ2LHMM8IM7T" localSheetId="16" hidden="1">#REF!</definedName>
    <definedName name="BEx5P9Y9RDXNUAJ6CZ2LHMM8IM7T" localSheetId="0" hidden="1">#REF!</definedName>
    <definedName name="BEx5P9Y9RDXNUAJ6CZ2LHMM8IM7T" localSheetId="2" hidden="1">#REF!</definedName>
    <definedName name="BEx5P9Y9RDXNUAJ6CZ2LHMM8IM7T" localSheetId="4" hidden="1">#REF!</definedName>
    <definedName name="BEx5P9Y9RDXNUAJ6CZ2LHMM8IM7T" localSheetId="5" hidden="1">#REF!</definedName>
    <definedName name="BEx5P9Y9RDXNUAJ6CZ2LHMM8IM7T" localSheetId="17" hidden="1">#REF!</definedName>
    <definedName name="BEx5P9Y9RDXNUAJ6CZ2LHMM8IM7T" localSheetId="7" hidden="1">#REF!</definedName>
    <definedName name="BEx5P9Y9RDXNUAJ6CZ2LHMM8IM7T" localSheetId="8" hidden="1">#REF!</definedName>
    <definedName name="BEx5P9Y9RDXNUAJ6CZ2LHMM8IM7T" localSheetId="9" hidden="1">#REF!</definedName>
    <definedName name="BEx5P9Y9RDXNUAJ6CZ2LHMM8IM7T" localSheetId="11" hidden="1">#REF!</definedName>
    <definedName name="BEx5P9Y9RDXNUAJ6CZ2LHMM8IM7T" localSheetId="12" hidden="1">#REF!</definedName>
    <definedName name="BEx5P9Y9RDXNUAJ6CZ2LHMM8IM7T" localSheetId="13" hidden="1">#REF!</definedName>
    <definedName name="BEx5P9Y9RDXNUAJ6CZ2LHMM8IM7T" localSheetId="14" hidden="1">#REF!</definedName>
    <definedName name="BEx5P9Y9RDXNUAJ6CZ2LHMM8IM7T" localSheetId="22" hidden="1">#REF!</definedName>
    <definedName name="BEx5P9Y9RDXNUAJ6CZ2LHMM8IM7T" localSheetId="19" hidden="1">#REF!</definedName>
    <definedName name="BEx5P9Y9RDXNUAJ6CZ2LHMM8IM7T" localSheetId="21" hidden="1">#REF!</definedName>
    <definedName name="BEx5P9Y9RDXNUAJ6CZ2LHMM8IM7T" hidden="1">#REF!</definedName>
    <definedName name="BEx5PHWB2C0D5QLP3BZIP3UO7DIZ" localSheetId="23" hidden="1">#REF!</definedName>
    <definedName name="BEx5PHWB2C0D5QLP3BZIP3UO7DIZ" localSheetId="27" hidden="1">#REF!</definedName>
    <definedName name="BEx5PHWB2C0D5QLP3BZIP3UO7DIZ" localSheetId="16" hidden="1">#REF!</definedName>
    <definedName name="BEx5PHWB2C0D5QLP3BZIP3UO7DIZ" localSheetId="0" hidden="1">#REF!</definedName>
    <definedName name="BEx5PHWB2C0D5QLP3BZIP3UO7DIZ" localSheetId="2" hidden="1">#REF!</definedName>
    <definedName name="BEx5PHWB2C0D5QLP3BZIP3UO7DIZ" localSheetId="4" hidden="1">#REF!</definedName>
    <definedName name="BEx5PHWB2C0D5QLP3BZIP3UO7DIZ" localSheetId="5" hidden="1">#REF!</definedName>
    <definedName name="BEx5PHWB2C0D5QLP3BZIP3UO7DIZ" localSheetId="17" hidden="1">#REF!</definedName>
    <definedName name="BEx5PHWB2C0D5QLP3BZIP3UO7DIZ" localSheetId="7" hidden="1">#REF!</definedName>
    <definedName name="BEx5PHWB2C0D5QLP3BZIP3UO7DIZ" localSheetId="8" hidden="1">#REF!</definedName>
    <definedName name="BEx5PHWB2C0D5QLP3BZIP3UO7DIZ" localSheetId="9" hidden="1">#REF!</definedName>
    <definedName name="BEx5PHWB2C0D5QLP3BZIP3UO7DIZ" localSheetId="11" hidden="1">#REF!</definedName>
    <definedName name="BEx5PHWB2C0D5QLP3BZIP3UO7DIZ" localSheetId="12" hidden="1">#REF!</definedName>
    <definedName name="BEx5PHWB2C0D5QLP3BZIP3UO7DIZ" localSheetId="13" hidden="1">#REF!</definedName>
    <definedName name="BEx5PHWB2C0D5QLP3BZIP3UO7DIZ" localSheetId="14" hidden="1">#REF!</definedName>
    <definedName name="BEx5PHWB2C0D5QLP3BZIP3UO7DIZ" localSheetId="22" hidden="1">#REF!</definedName>
    <definedName name="BEx5PHWB2C0D5QLP3BZIP3UO7DIZ" localSheetId="19" hidden="1">#REF!</definedName>
    <definedName name="BEx5PHWB2C0D5QLP3BZIP3UO7DIZ" localSheetId="21" hidden="1">#REF!</definedName>
    <definedName name="BEx5PHWB2C0D5QLP3BZIP3UO7DIZ" hidden="1">#REF!</definedName>
    <definedName name="BEx5PJP02W68K2E46L5C5YBSNU6T" localSheetId="23" hidden="1">#REF!</definedName>
    <definedName name="BEx5PJP02W68K2E46L5C5YBSNU6T" localSheetId="27" hidden="1">#REF!</definedName>
    <definedName name="BEx5PJP02W68K2E46L5C5YBSNU6T" localSheetId="16" hidden="1">#REF!</definedName>
    <definedName name="BEx5PJP02W68K2E46L5C5YBSNU6T" localSheetId="0" hidden="1">#REF!</definedName>
    <definedName name="BEx5PJP02W68K2E46L5C5YBSNU6T" localSheetId="2" hidden="1">#REF!</definedName>
    <definedName name="BEx5PJP02W68K2E46L5C5YBSNU6T" localSheetId="4" hidden="1">#REF!</definedName>
    <definedName name="BEx5PJP02W68K2E46L5C5YBSNU6T" localSheetId="5" hidden="1">#REF!</definedName>
    <definedName name="BEx5PJP02W68K2E46L5C5YBSNU6T" localSheetId="17" hidden="1">#REF!</definedName>
    <definedName name="BEx5PJP02W68K2E46L5C5YBSNU6T" localSheetId="7" hidden="1">#REF!</definedName>
    <definedName name="BEx5PJP02W68K2E46L5C5YBSNU6T" localSheetId="8" hidden="1">#REF!</definedName>
    <definedName name="BEx5PJP02W68K2E46L5C5YBSNU6T" localSheetId="9" hidden="1">#REF!</definedName>
    <definedName name="BEx5PJP02W68K2E46L5C5YBSNU6T" localSheetId="11" hidden="1">#REF!</definedName>
    <definedName name="BEx5PJP02W68K2E46L5C5YBSNU6T" localSheetId="12" hidden="1">#REF!</definedName>
    <definedName name="BEx5PJP02W68K2E46L5C5YBSNU6T" localSheetId="13" hidden="1">#REF!</definedName>
    <definedName name="BEx5PJP02W68K2E46L5C5YBSNU6T" localSheetId="14" hidden="1">#REF!</definedName>
    <definedName name="BEx5PJP02W68K2E46L5C5YBSNU6T" localSheetId="22" hidden="1">#REF!</definedName>
    <definedName name="BEx5PJP02W68K2E46L5C5YBSNU6T" localSheetId="19" hidden="1">#REF!</definedName>
    <definedName name="BEx5PJP02W68K2E46L5C5YBSNU6T" localSheetId="21" hidden="1">#REF!</definedName>
    <definedName name="BEx5PJP02W68K2E46L5C5YBSNU6T" hidden="1">#REF!</definedName>
    <definedName name="BEx5PLCA8DOMAU315YCS5275L2HS" localSheetId="23" hidden="1">#REF!</definedName>
    <definedName name="BEx5PLCA8DOMAU315YCS5275L2HS" localSheetId="27" hidden="1">#REF!</definedName>
    <definedName name="BEx5PLCA8DOMAU315YCS5275L2HS" localSheetId="16" hidden="1">#REF!</definedName>
    <definedName name="BEx5PLCA8DOMAU315YCS5275L2HS" localSheetId="0" hidden="1">#REF!</definedName>
    <definedName name="BEx5PLCA8DOMAU315YCS5275L2HS" localSheetId="2" hidden="1">#REF!</definedName>
    <definedName name="BEx5PLCA8DOMAU315YCS5275L2HS" localSheetId="4" hidden="1">#REF!</definedName>
    <definedName name="BEx5PLCA8DOMAU315YCS5275L2HS" localSheetId="5" hidden="1">#REF!</definedName>
    <definedName name="BEx5PLCA8DOMAU315YCS5275L2HS" localSheetId="17" hidden="1">#REF!</definedName>
    <definedName name="BEx5PLCA8DOMAU315YCS5275L2HS" localSheetId="7" hidden="1">#REF!</definedName>
    <definedName name="BEx5PLCA8DOMAU315YCS5275L2HS" localSheetId="8" hidden="1">#REF!</definedName>
    <definedName name="BEx5PLCA8DOMAU315YCS5275L2HS" localSheetId="9" hidden="1">#REF!</definedName>
    <definedName name="BEx5PLCA8DOMAU315YCS5275L2HS" localSheetId="11" hidden="1">#REF!</definedName>
    <definedName name="BEx5PLCA8DOMAU315YCS5275L2HS" localSheetId="12" hidden="1">#REF!</definedName>
    <definedName name="BEx5PLCA8DOMAU315YCS5275L2HS" localSheetId="13" hidden="1">#REF!</definedName>
    <definedName name="BEx5PLCA8DOMAU315YCS5275L2HS" localSheetId="14" hidden="1">#REF!</definedName>
    <definedName name="BEx5PLCA8DOMAU315YCS5275L2HS" localSheetId="22" hidden="1">#REF!</definedName>
    <definedName name="BEx5PLCA8DOMAU315YCS5275L2HS" localSheetId="19" hidden="1">#REF!</definedName>
    <definedName name="BEx5PLCA8DOMAU315YCS5275L2HS" localSheetId="21" hidden="1">#REF!</definedName>
    <definedName name="BEx5PLCA8DOMAU315YCS5275L2HS" hidden="1">#REF!</definedName>
    <definedName name="BEx5PRXMZ5M65Z732WNNGV564C2J" localSheetId="23" hidden="1">#REF!</definedName>
    <definedName name="BEx5PRXMZ5M65Z732WNNGV564C2J" localSheetId="27" hidden="1">#REF!</definedName>
    <definedName name="BEx5PRXMZ5M65Z732WNNGV564C2J" localSheetId="16" hidden="1">#REF!</definedName>
    <definedName name="BEx5PRXMZ5M65Z732WNNGV564C2J" localSheetId="0" hidden="1">#REF!</definedName>
    <definedName name="BEx5PRXMZ5M65Z732WNNGV564C2J" localSheetId="2" hidden="1">#REF!</definedName>
    <definedName name="BEx5PRXMZ5M65Z732WNNGV564C2J" localSheetId="4" hidden="1">#REF!</definedName>
    <definedName name="BEx5PRXMZ5M65Z732WNNGV564C2J" localSheetId="5" hidden="1">#REF!</definedName>
    <definedName name="BEx5PRXMZ5M65Z732WNNGV564C2J" localSheetId="17" hidden="1">#REF!</definedName>
    <definedName name="BEx5PRXMZ5M65Z732WNNGV564C2J" localSheetId="7" hidden="1">#REF!</definedName>
    <definedName name="BEx5PRXMZ5M65Z732WNNGV564C2J" localSheetId="8" hidden="1">#REF!</definedName>
    <definedName name="BEx5PRXMZ5M65Z732WNNGV564C2J" localSheetId="9" hidden="1">#REF!</definedName>
    <definedName name="BEx5PRXMZ5M65Z732WNNGV564C2J" localSheetId="11" hidden="1">#REF!</definedName>
    <definedName name="BEx5PRXMZ5M65Z732WNNGV564C2J" localSheetId="12" hidden="1">#REF!</definedName>
    <definedName name="BEx5PRXMZ5M65Z732WNNGV564C2J" localSheetId="13" hidden="1">#REF!</definedName>
    <definedName name="BEx5PRXMZ5M65Z732WNNGV564C2J" localSheetId="14" hidden="1">#REF!</definedName>
    <definedName name="BEx5PRXMZ5M65Z732WNNGV564C2J" localSheetId="22" hidden="1">#REF!</definedName>
    <definedName name="BEx5PRXMZ5M65Z732WNNGV564C2J" localSheetId="19" hidden="1">#REF!</definedName>
    <definedName name="BEx5PRXMZ5M65Z732WNNGV564C2J" localSheetId="21" hidden="1">#REF!</definedName>
    <definedName name="BEx5PRXMZ5M65Z732WNNGV564C2J" hidden="1">#REF!</definedName>
    <definedName name="BEx5Q29Y91E64DPE0YY53A6YHF3Y" localSheetId="23" hidden="1">#REF!</definedName>
    <definedName name="BEx5Q29Y91E64DPE0YY53A6YHF3Y" localSheetId="27" hidden="1">#REF!</definedName>
    <definedName name="BEx5Q29Y91E64DPE0YY53A6YHF3Y" localSheetId="16" hidden="1">#REF!</definedName>
    <definedName name="BEx5Q29Y91E64DPE0YY53A6YHF3Y" localSheetId="0" hidden="1">#REF!</definedName>
    <definedName name="BEx5Q29Y91E64DPE0YY53A6YHF3Y" localSheetId="2" hidden="1">#REF!</definedName>
    <definedName name="BEx5Q29Y91E64DPE0YY53A6YHF3Y" localSheetId="4" hidden="1">#REF!</definedName>
    <definedName name="BEx5Q29Y91E64DPE0YY53A6YHF3Y" localSheetId="5" hidden="1">#REF!</definedName>
    <definedName name="BEx5Q29Y91E64DPE0YY53A6YHF3Y" localSheetId="17" hidden="1">#REF!</definedName>
    <definedName name="BEx5Q29Y91E64DPE0YY53A6YHF3Y" localSheetId="7" hidden="1">#REF!</definedName>
    <definedName name="BEx5Q29Y91E64DPE0YY53A6YHF3Y" localSheetId="8" hidden="1">#REF!</definedName>
    <definedName name="BEx5Q29Y91E64DPE0YY53A6YHF3Y" localSheetId="9" hidden="1">#REF!</definedName>
    <definedName name="BEx5Q29Y91E64DPE0YY53A6YHF3Y" localSheetId="11" hidden="1">#REF!</definedName>
    <definedName name="BEx5Q29Y91E64DPE0YY53A6YHF3Y" localSheetId="12" hidden="1">#REF!</definedName>
    <definedName name="BEx5Q29Y91E64DPE0YY53A6YHF3Y" localSheetId="13" hidden="1">#REF!</definedName>
    <definedName name="BEx5Q29Y91E64DPE0YY53A6YHF3Y" localSheetId="14" hidden="1">#REF!</definedName>
    <definedName name="BEx5Q29Y91E64DPE0YY53A6YHF3Y" localSheetId="22" hidden="1">#REF!</definedName>
    <definedName name="BEx5Q29Y91E64DPE0YY53A6YHF3Y" localSheetId="19" hidden="1">#REF!</definedName>
    <definedName name="BEx5Q29Y91E64DPE0YY53A6YHF3Y" localSheetId="21" hidden="1">#REF!</definedName>
    <definedName name="BEx5Q29Y91E64DPE0YY53A6YHF3Y" hidden="1">#REF!</definedName>
    <definedName name="BEx5QPSW4IPLH50WSR87HRER05RF" localSheetId="23" hidden="1">#REF!</definedName>
    <definedName name="BEx5QPSW4IPLH50WSR87HRER05RF" localSheetId="27" hidden="1">#REF!</definedName>
    <definedName name="BEx5QPSW4IPLH50WSR87HRER05RF" localSheetId="16" hidden="1">#REF!</definedName>
    <definedName name="BEx5QPSW4IPLH50WSR87HRER05RF" localSheetId="0" hidden="1">#REF!</definedName>
    <definedName name="BEx5QPSW4IPLH50WSR87HRER05RF" localSheetId="2" hidden="1">#REF!</definedName>
    <definedName name="BEx5QPSW4IPLH50WSR87HRER05RF" localSheetId="4" hidden="1">#REF!</definedName>
    <definedName name="BEx5QPSW4IPLH50WSR87HRER05RF" localSheetId="5" hidden="1">#REF!</definedName>
    <definedName name="BEx5QPSW4IPLH50WSR87HRER05RF" localSheetId="17" hidden="1">#REF!</definedName>
    <definedName name="BEx5QPSW4IPLH50WSR87HRER05RF" localSheetId="7" hidden="1">#REF!</definedName>
    <definedName name="BEx5QPSW4IPLH50WSR87HRER05RF" localSheetId="8" hidden="1">#REF!</definedName>
    <definedName name="BEx5QPSW4IPLH50WSR87HRER05RF" localSheetId="9" hidden="1">#REF!</definedName>
    <definedName name="BEx5QPSW4IPLH50WSR87HRER05RF" localSheetId="11" hidden="1">#REF!</definedName>
    <definedName name="BEx5QPSW4IPLH50WSR87HRER05RF" localSheetId="12" hidden="1">#REF!</definedName>
    <definedName name="BEx5QPSW4IPLH50WSR87HRER05RF" localSheetId="13" hidden="1">#REF!</definedName>
    <definedName name="BEx5QPSW4IPLH50WSR87HRER05RF" localSheetId="14" hidden="1">#REF!</definedName>
    <definedName name="BEx5QPSW4IPLH50WSR87HRER05RF" localSheetId="22" hidden="1">#REF!</definedName>
    <definedName name="BEx5QPSW4IPLH50WSR87HRER05RF" localSheetId="19" hidden="1">#REF!</definedName>
    <definedName name="BEx5QPSW4IPLH50WSR87HRER05RF" localSheetId="21" hidden="1">#REF!</definedName>
    <definedName name="BEx5QPSW4IPLH50WSR87HRER05RF" hidden="1">#REF!</definedName>
    <definedName name="BEx73V0EP8EMNRC3EZJJKKVKWQVB" localSheetId="23" hidden="1">#REF!</definedName>
    <definedName name="BEx73V0EP8EMNRC3EZJJKKVKWQVB" localSheetId="27" hidden="1">#REF!</definedName>
    <definedName name="BEx73V0EP8EMNRC3EZJJKKVKWQVB" localSheetId="16" hidden="1">#REF!</definedName>
    <definedName name="BEx73V0EP8EMNRC3EZJJKKVKWQVB" localSheetId="0" hidden="1">#REF!</definedName>
    <definedName name="BEx73V0EP8EMNRC3EZJJKKVKWQVB" localSheetId="2" hidden="1">#REF!</definedName>
    <definedName name="BEx73V0EP8EMNRC3EZJJKKVKWQVB" localSheetId="4" hidden="1">#REF!</definedName>
    <definedName name="BEx73V0EP8EMNRC3EZJJKKVKWQVB" localSheetId="5" hidden="1">#REF!</definedName>
    <definedName name="BEx73V0EP8EMNRC3EZJJKKVKWQVB" localSheetId="17" hidden="1">#REF!</definedName>
    <definedName name="BEx73V0EP8EMNRC3EZJJKKVKWQVB" localSheetId="7" hidden="1">#REF!</definedName>
    <definedName name="BEx73V0EP8EMNRC3EZJJKKVKWQVB" localSheetId="8" hidden="1">#REF!</definedName>
    <definedName name="BEx73V0EP8EMNRC3EZJJKKVKWQVB" localSheetId="9" hidden="1">#REF!</definedName>
    <definedName name="BEx73V0EP8EMNRC3EZJJKKVKWQVB" localSheetId="11" hidden="1">#REF!</definedName>
    <definedName name="BEx73V0EP8EMNRC3EZJJKKVKWQVB" localSheetId="12" hidden="1">#REF!</definedName>
    <definedName name="BEx73V0EP8EMNRC3EZJJKKVKWQVB" localSheetId="13" hidden="1">#REF!</definedName>
    <definedName name="BEx73V0EP8EMNRC3EZJJKKVKWQVB" localSheetId="14" hidden="1">#REF!</definedName>
    <definedName name="BEx73V0EP8EMNRC3EZJJKKVKWQVB" localSheetId="22" hidden="1">#REF!</definedName>
    <definedName name="BEx73V0EP8EMNRC3EZJJKKVKWQVB" localSheetId="19" hidden="1">#REF!</definedName>
    <definedName name="BEx73V0EP8EMNRC3EZJJKKVKWQVB" localSheetId="21" hidden="1">#REF!</definedName>
    <definedName name="BEx73V0EP8EMNRC3EZJJKKVKWQVB" hidden="1">#REF!</definedName>
    <definedName name="BEx741WJHIJVXUX131SBXTVW8D71" localSheetId="23" hidden="1">#REF!</definedName>
    <definedName name="BEx741WJHIJVXUX131SBXTVW8D71" localSheetId="27" hidden="1">#REF!</definedName>
    <definedName name="BEx741WJHIJVXUX131SBXTVW8D71" localSheetId="16" hidden="1">#REF!</definedName>
    <definedName name="BEx741WJHIJVXUX131SBXTVW8D71" localSheetId="0" hidden="1">#REF!</definedName>
    <definedName name="BEx741WJHIJVXUX131SBXTVW8D71" localSheetId="2" hidden="1">#REF!</definedName>
    <definedName name="BEx741WJHIJVXUX131SBXTVW8D71" localSheetId="4" hidden="1">#REF!</definedName>
    <definedName name="BEx741WJHIJVXUX131SBXTVW8D71" localSheetId="5" hidden="1">#REF!</definedName>
    <definedName name="BEx741WJHIJVXUX131SBXTVW8D71" localSheetId="17" hidden="1">#REF!</definedName>
    <definedName name="BEx741WJHIJVXUX131SBXTVW8D71" localSheetId="7" hidden="1">#REF!</definedName>
    <definedName name="BEx741WJHIJVXUX131SBXTVW8D71" localSheetId="8" hidden="1">#REF!</definedName>
    <definedName name="BEx741WJHIJVXUX131SBXTVW8D71" localSheetId="9" hidden="1">#REF!</definedName>
    <definedName name="BEx741WJHIJVXUX131SBXTVW8D71" localSheetId="11" hidden="1">#REF!</definedName>
    <definedName name="BEx741WJHIJVXUX131SBXTVW8D71" localSheetId="12" hidden="1">#REF!</definedName>
    <definedName name="BEx741WJHIJVXUX131SBXTVW8D71" localSheetId="13" hidden="1">#REF!</definedName>
    <definedName name="BEx741WJHIJVXUX131SBXTVW8D71" localSheetId="14" hidden="1">#REF!</definedName>
    <definedName name="BEx741WJHIJVXUX131SBXTVW8D71" localSheetId="22" hidden="1">#REF!</definedName>
    <definedName name="BEx741WJHIJVXUX131SBXTVW8D71" localSheetId="19" hidden="1">#REF!</definedName>
    <definedName name="BEx741WJHIJVXUX131SBXTVW8D71" localSheetId="21" hidden="1">#REF!</definedName>
    <definedName name="BEx741WJHIJVXUX131SBXTVW8D71" hidden="1">#REF!</definedName>
    <definedName name="BEx74Q6H3O7133AWQXWC21MI2UFT" localSheetId="23" hidden="1">#REF!</definedName>
    <definedName name="BEx74Q6H3O7133AWQXWC21MI2UFT" localSheetId="27" hidden="1">#REF!</definedName>
    <definedName name="BEx74Q6H3O7133AWQXWC21MI2UFT" localSheetId="16" hidden="1">#REF!</definedName>
    <definedName name="BEx74Q6H3O7133AWQXWC21MI2UFT" localSheetId="0" hidden="1">#REF!</definedName>
    <definedName name="BEx74Q6H3O7133AWQXWC21MI2UFT" localSheetId="2" hidden="1">#REF!</definedName>
    <definedName name="BEx74Q6H3O7133AWQXWC21MI2UFT" localSheetId="4" hidden="1">#REF!</definedName>
    <definedName name="BEx74Q6H3O7133AWQXWC21MI2UFT" localSheetId="5" hidden="1">#REF!</definedName>
    <definedName name="BEx74Q6H3O7133AWQXWC21MI2UFT" localSheetId="17" hidden="1">#REF!</definedName>
    <definedName name="BEx74Q6H3O7133AWQXWC21MI2UFT" localSheetId="7" hidden="1">#REF!</definedName>
    <definedName name="BEx74Q6H3O7133AWQXWC21MI2UFT" localSheetId="8" hidden="1">#REF!</definedName>
    <definedName name="BEx74Q6H3O7133AWQXWC21MI2UFT" localSheetId="9" hidden="1">#REF!</definedName>
    <definedName name="BEx74Q6H3O7133AWQXWC21MI2UFT" localSheetId="11" hidden="1">#REF!</definedName>
    <definedName name="BEx74Q6H3O7133AWQXWC21MI2UFT" localSheetId="12" hidden="1">#REF!</definedName>
    <definedName name="BEx74Q6H3O7133AWQXWC21MI2UFT" localSheetId="13" hidden="1">#REF!</definedName>
    <definedName name="BEx74Q6H3O7133AWQXWC21MI2UFT" localSheetId="14" hidden="1">#REF!</definedName>
    <definedName name="BEx74Q6H3O7133AWQXWC21MI2UFT" localSheetId="22" hidden="1">#REF!</definedName>
    <definedName name="BEx74Q6H3O7133AWQXWC21MI2UFT" localSheetId="19" hidden="1">#REF!</definedName>
    <definedName name="BEx74Q6H3O7133AWQXWC21MI2UFT" localSheetId="21" hidden="1">#REF!</definedName>
    <definedName name="BEx74Q6H3O7133AWQXWC21MI2UFT" hidden="1">#REF!</definedName>
    <definedName name="BEx74R2VQ8BSMKPX25262AU3VZF7" localSheetId="23" hidden="1">#REF!</definedName>
    <definedName name="BEx74R2VQ8BSMKPX25262AU3VZF7" localSheetId="27" hidden="1">#REF!</definedName>
    <definedName name="BEx74R2VQ8BSMKPX25262AU3VZF7" localSheetId="16" hidden="1">#REF!</definedName>
    <definedName name="BEx74R2VQ8BSMKPX25262AU3VZF7" localSheetId="0" hidden="1">#REF!</definedName>
    <definedName name="BEx74R2VQ8BSMKPX25262AU3VZF7" localSheetId="2" hidden="1">#REF!</definedName>
    <definedName name="BEx74R2VQ8BSMKPX25262AU3VZF7" localSheetId="4" hidden="1">#REF!</definedName>
    <definedName name="BEx74R2VQ8BSMKPX25262AU3VZF7" localSheetId="5" hidden="1">#REF!</definedName>
    <definedName name="BEx74R2VQ8BSMKPX25262AU3VZF7" localSheetId="17" hidden="1">#REF!</definedName>
    <definedName name="BEx74R2VQ8BSMKPX25262AU3VZF7" localSheetId="7" hidden="1">#REF!</definedName>
    <definedName name="BEx74R2VQ8BSMKPX25262AU3VZF7" localSheetId="8" hidden="1">#REF!</definedName>
    <definedName name="BEx74R2VQ8BSMKPX25262AU3VZF7" localSheetId="9" hidden="1">#REF!</definedName>
    <definedName name="BEx74R2VQ8BSMKPX25262AU3VZF7" localSheetId="11" hidden="1">#REF!</definedName>
    <definedName name="BEx74R2VQ8BSMKPX25262AU3VZF7" localSheetId="12" hidden="1">#REF!</definedName>
    <definedName name="BEx74R2VQ8BSMKPX25262AU3VZF7" localSheetId="13" hidden="1">#REF!</definedName>
    <definedName name="BEx74R2VQ8BSMKPX25262AU3VZF7" localSheetId="14" hidden="1">#REF!</definedName>
    <definedName name="BEx74R2VQ8BSMKPX25262AU3VZF7" localSheetId="22" hidden="1">#REF!</definedName>
    <definedName name="BEx74R2VQ8BSMKPX25262AU3VZF7" localSheetId="19" hidden="1">#REF!</definedName>
    <definedName name="BEx74R2VQ8BSMKPX25262AU3VZF7" localSheetId="21" hidden="1">#REF!</definedName>
    <definedName name="BEx74R2VQ8BSMKPX25262AU3VZF7" hidden="1">#REF!</definedName>
    <definedName name="BEx74W6BJ8ENO3J25WNM5H5APKA3" localSheetId="23" hidden="1">#REF!</definedName>
    <definedName name="BEx74W6BJ8ENO3J25WNM5H5APKA3" localSheetId="27" hidden="1">#REF!</definedName>
    <definedName name="BEx74W6BJ8ENO3J25WNM5H5APKA3" localSheetId="16" hidden="1">#REF!</definedName>
    <definedName name="BEx74W6BJ8ENO3J25WNM5H5APKA3" localSheetId="0" hidden="1">#REF!</definedName>
    <definedName name="BEx74W6BJ8ENO3J25WNM5H5APKA3" localSheetId="2" hidden="1">#REF!</definedName>
    <definedName name="BEx74W6BJ8ENO3J25WNM5H5APKA3" localSheetId="4" hidden="1">#REF!</definedName>
    <definedName name="BEx74W6BJ8ENO3J25WNM5H5APKA3" localSheetId="5" hidden="1">#REF!</definedName>
    <definedName name="BEx74W6BJ8ENO3J25WNM5H5APKA3" localSheetId="17" hidden="1">#REF!</definedName>
    <definedName name="BEx74W6BJ8ENO3J25WNM5H5APKA3" localSheetId="7" hidden="1">#REF!</definedName>
    <definedName name="BEx74W6BJ8ENO3J25WNM5H5APKA3" localSheetId="8" hidden="1">#REF!</definedName>
    <definedName name="BEx74W6BJ8ENO3J25WNM5H5APKA3" localSheetId="9" hidden="1">#REF!</definedName>
    <definedName name="BEx74W6BJ8ENO3J25WNM5H5APKA3" localSheetId="11" hidden="1">#REF!</definedName>
    <definedName name="BEx74W6BJ8ENO3J25WNM5H5APKA3" localSheetId="12" hidden="1">#REF!</definedName>
    <definedName name="BEx74W6BJ8ENO3J25WNM5H5APKA3" localSheetId="13" hidden="1">#REF!</definedName>
    <definedName name="BEx74W6BJ8ENO3J25WNM5H5APKA3" localSheetId="14" hidden="1">#REF!</definedName>
    <definedName name="BEx74W6BJ8ENO3J25WNM5H5APKA3" localSheetId="22" hidden="1">#REF!</definedName>
    <definedName name="BEx74W6BJ8ENO3J25WNM5H5APKA3" localSheetId="19" hidden="1">#REF!</definedName>
    <definedName name="BEx74W6BJ8ENO3J25WNM5H5APKA3" localSheetId="21" hidden="1">#REF!</definedName>
    <definedName name="BEx74W6BJ8ENO3J25WNM5H5APKA3" hidden="1">#REF!</definedName>
    <definedName name="BEx74YKLW1FKLWC3DJ2ELZBZBY1M" localSheetId="23" hidden="1">#REF!</definedName>
    <definedName name="BEx74YKLW1FKLWC3DJ2ELZBZBY1M" localSheetId="27" hidden="1">#REF!</definedName>
    <definedName name="BEx74YKLW1FKLWC3DJ2ELZBZBY1M" localSheetId="16" hidden="1">#REF!</definedName>
    <definedName name="BEx74YKLW1FKLWC3DJ2ELZBZBY1M" localSheetId="0" hidden="1">#REF!</definedName>
    <definedName name="BEx74YKLW1FKLWC3DJ2ELZBZBY1M" localSheetId="2" hidden="1">#REF!</definedName>
    <definedName name="BEx74YKLW1FKLWC3DJ2ELZBZBY1M" localSheetId="4" hidden="1">#REF!</definedName>
    <definedName name="BEx74YKLW1FKLWC3DJ2ELZBZBY1M" localSheetId="5" hidden="1">#REF!</definedName>
    <definedName name="BEx74YKLW1FKLWC3DJ2ELZBZBY1M" localSheetId="17" hidden="1">#REF!</definedName>
    <definedName name="BEx74YKLW1FKLWC3DJ2ELZBZBY1M" localSheetId="7" hidden="1">#REF!</definedName>
    <definedName name="BEx74YKLW1FKLWC3DJ2ELZBZBY1M" localSheetId="8" hidden="1">#REF!</definedName>
    <definedName name="BEx74YKLW1FKLWC3DJ2ELZBZBY1M" localSheetId="9" hidden="1">#REF!</definedName>
    <definedName name="BEx74YKLW1FKLWC3DJ2ELZBZBY1M" localSheetId="11" hidden="1">#REF!</definedName>
    <definedName name="BEx74YKLW1FKLWC3DJ2ELZBZBY1M" localSheetId="12" hidden="1">#REF!</definedName>
    <definedName name="BEx74YKLW1FKLWC3DJ2ELZBZBY1M" localSheetId="13" hidden="1">#REF!</definedName>
    <definedName name="BEx74YKLW1FKLWC3DJ2ELZBZBY1M" localSheetId="14" hidden="1">#REF!</definedName>
    <definedName name="BEx74YKLW1FKLWC3DJ2ELZBZBY1M" localSheetId="22" hidden="1">#REF!</definedName>
    <definedName name="BEx74YKLW1FKLWC3DJ2ELZBZBY1M" localSheetId="19" hidden="1">#REF!</definedName>
    <definedName name="BEx74YKLW1FKLWC3DJ2ELZBZBY1M" localSheetId="21" hidden="1">#REF!</definedName>
    <definedName name="BEx74YKLW1FKLWC3DJ2ELZBZBY1M" hidden="1">#REF!</definedName>
    <definedName name="BEx755GRRD9BL27YHLH5QWIYLWB7" localSheetId="23" hidden="1">#REF!</definedName>
    <definedName name="BEx755GRRD9BL27YHLH5QWIYLWB7" localSheetId="27" hidden="1">#REF!</definedName>
    <definedName name="BEx755GRRD9BL27YHLH5QWIYLWB7" localSheetId="16" hidden="1">#REF!</definedName>
    <definedName name="BEx755GRRD9BL27YHLH5QWIYLWB7" localSheetId="0" hidden="1">#REF!</definedName>
    <definedName name="BEx755GRRD9BL27YHLH5QWIYLWB7" localSheetId="2" hidden="1">#REF!</definedName>
    <definedName name="BEx755GRRD9BL27YHLH5QWIYLWB7" localSheetId="4" hidden="1">#REF!</definedName>
    <definedName name="BEx755GRRD9BL27YHLH5QWIYLWB7" localSheetId="5" hidden="1">#REF!</definedName>
    <definedName name="BEx755GRRD9BL27YHLH5QWIYLWB7" localSheetId="17" hidden="1">#REF!</definedName>
    <definedName name="BEx755GRRD9BL27YHLH5QWIYLWB7" localSheetId="7" hidden="1">#REF!</definedName>
    <definedName name="BEx755GRRD9BL27YHLH5QWIYLWB7" localSheetId="8" hidden="1">#REF!</definedName>
    <definedName name="BEx755GRRD9BL27YHLH5QWIYLWB7" localSheetId="9" hidden="1">#REF!</definedName>
    <definedName name="BEx755GRRD9BL27YHLH5QWIYLWB7" localSheetId="11" hidden="1">#REF!</definedName>
    <definedName name="BEx755GRRD9BL27YHLH5QWIYLWB7" localSheetId="12" hidden="1">#REF!</definedName>
    <definedName name="BEx755GRRD9BL27YHLH5QWIYLWB7" localSheetId="13" hidden="1">#REF!</definedName>
    <definedName name="BEx755GRRD9BL27YHLH5QWIYLWB7" localSheetId="14" hidden="1">#REF!</definedName>
    <definedName name="BEx755GRRD9BL27YHLH5QWIYLWB7" localSheetId="22" hidden="1">#REF!</definedName>
    <definedName name="BEx755GRRD9BL27YHLH5QWIYLWB7" localSheetId="19" hidden="1">#REF!</definedName>
    <definedName name="BEx755GRRD9BL27YHLH5QWIYLWB7" localSheetId="21" hidden="1">#REF!</definedName>
    <definedName name="BEx755GRRD9BL27YHLH5QWIYLWB7" hidden="1">#REF!</definedName>
    <definedName name="BEx759D1D5SXS5ELLZVBI0SXYUNF" localSheetId="23" hidden="1">#REF!</definedName>
    <definedName name="BEx759D1D5SXS5ELLZVBI0SXYUNF" localSheetId="27" hidden="1">#REF!</definedName>
    <definedName name="BEx759D1D5SXS5ELLZVBI0SXYUNF" localSheetId="16" hidden="1">#REF!</definedName>
    <definedName name="BEx759D1D5SXS5ELLZVBI0SXYUNF" localSheetId="0" hidden="1">#REF!</definedName>
    <definedName name="BEx759D1D5SXS5ELLZVBI0SXYUNF" localSheetId="2" hidden="1">#REF!</definedName>
    <definedName name="BEx759D1D5SXS5ELLZVBI0SXYUNF" localSheetId="4" hidden="1">#REF!</definedName>
    <definedName name="BEx759D1D5SXS5ELLZVBI0SXYUNF" localSheetId="5" hidden="1">#REF!</definedName>
    <definedName name="BEx759D1D5SXS5ELLZVBI0SXYUNF" localSheetId="17" hidden="1">#REF!</definedName>
    <definedName name="BEx759D1D5SXS5ELLZVBI0SXYUNF" localSheetId="7" hidden="1">#REF!</definedName>
    <definedName name="BEx759D1D5SXS5ELLZVBI0SXYUNF" localSheetId="8" hidden="1">#REF!</definedName>
    <definedName name="BEx759D1D5SXS5ELLZVBI0SXYUNF" localSheetId="9" hidden="1">#REF!</definedName>
    <definedName name="BEx759D1D5SXS5ELLZVBI0SXYUNF" localSheetId="11" hidden="1">#REF!</definedName>
    <definedName name="BEx759D1D5SXS5ELLZVBI0SXYUNF" localSheetId="12" hidden="1">#REF!</definedName>
    <definedName name="BEx759D1D5SXS5ELLZVBI0SXYUNF" localSheetId="13" hidden="1">#REF!</definedName>
    <definedName name="BEx759D1D5SXS5ELLZVBI0SXYUNF" localSheetId="14" hidden="1">#REF!</definedName>
    <definedName name="BEx759D1D5SXS5ELLZVBI0SXYUNF" localSheetId="22" hidden="1">#REF!</definedName>
    <definedName name="BEx759D1D5SXS5ELLZVBI0SXYUNF" localSheetId="19" hidden="1">#REF!</definedName>
    <definedName name="BEx759D1D5SXS5ELLZVBI0SXYUNF" localSheetId="21" hidden="1">#REF!</definedName>
    <definedName name="BEx759D1D5SXS5ELLZVBI0SXYUNF" hidden="1">#REF!</definedName>
    <definedName name="BEx75DPEQTX055IZ2L8UVLJOT1DD" localSheetId="23" hidden="1">#REF!</definedName>
    <definedName name="BEx75DPEQTX055IZ2L8UVLJOT1DD" localSheetId="27" hidden="1">#REF!</definedName>
    <definedName name="BEx75DPEQTX055IZ2L8UVLJOT1DD" localSheetId="16" hidden="1">#REF!</definedName>
    <definedName name="BEx75DPEQTX055IZ2L8UVLJOT1DD" localSheetId="0" hidden="1">#REF!</definedName>
    <definedName name="BEx75DPEQTX055IZ2L8UVLJOT1DD" localSheetId="2" hidden="1">#REF!</definedName>
    <definedName name="BEx75DPEQTX055IZ2L8UVLJOT1DD" localSheetId="4" hidden="1">#REF!</definedName>
    <definedName name="BEx75DPEQTX055IZ2L8UVLJOT1DD" localSheetId="5" hidden="1">#REF!</definedName>
    <definedName name="BEx75DPEQTX055IZ2L8UVLJOT1DD" localSheetId="17" hidden="1">#REF!</definedName>
    <definedName name="BEx75DPEQTX055IZ2L8UVLJOT1DD" localSheetId="7" hidden="1">#REF!</definedName>
    <definedName name="BEx75DPEQTX055IZ2L8UVLJOT1DD" localSheetId="8" hidden="1">#REF!</definedName>
    <definedName name="BEx75DPEQTX055IZ2L8UVLJOT1DD" localSheetId="9" hidden="1">#REF!</definedName>
    <definedName name="BEx75DPEQTX055IZ2L8UVLJOT1DD" localSheetId="11" hidden="1">#REF!</definedName>
    <definedName name="BEx75DPEQTX055IZ2L8UVLJOT1DD" localSheetId="12" hidden="1">#REF!</definedName>
    <definedName name="BEx75DPEQTX055IZ2L8UVLJOT1DD" localSheetId="13" hidden="1">#REF!</definedName>
    <definedName name="BEx75DPEQTX055IZ2L8UVLJOT1DD" localSheetId="14" hidden="1">#REF!</definedName>
    <definedName name="BEx75DPEQTX055IZ2L8UVLJOT1DD" localSheetId="22" hidden="1">#REF!</definedName>
    <definedName name="BEx75DPEQTX055IZ2L8UVLJOT1DD" localSheetId="19" hidden="1">#REF!</definedName>
    <definedName name="BEx75DPEQTX055IZ2L8UVLJOT1DD" localSheetId="21" hidden="1">#REF!</definedName>
    <definedName name="BEx75DPEQTX055IZ2L8UVLJOT1DD" hidden="1">#REF!</definedName>
    <definedName name="BEx75GJZSZHUDN6OOAGQYFUDA2LP" localSheetId="23" hidden="1">#REF!</definedName>
    <definedName name="BEx75GJZSZHUDN6OOAGQYFUDA2LP" localSheetId="27" hidden="1">#REF!</definedName>
    <definedName name="BEx75GJZSZHUDN6OOAGQYFUDA2LP" localSheetId="16" hidden="1">#REF!</definedName>
    <definedName name="BEx75GJZSZHUDN6OOAGQYFUDA2LP" localSheetId="0" hidden="1">#REF!</definedName>
    <definedName name="BEx75GJZSZHUDN6OOAGQYFUDA2LP" localSheetId="2" hidden="1">#REF!</definedName>
    <definedName name="BEx75GJZSZHUDN6OOAGQYFUDA2LP" localSheetId="4" hidden="1">#REF!</definedName>
    <definedName name="BEx75GJZSZHUDN6OOAGQYFUDA2LP" localSheetId="5" hidden="1">#REF!</definedName>
    <definedName name="BEx75GJZSZHUDN6OOAGQYFUDA2LP" localSheetId="17" hidden="1">#REF!</definedName>
    <definedName name="BEx75GJZSZHUDN6OOAGQYFUDA2LP" localSheetId="7" hidden="1">#REF!</definedName>
    <definedName name="BEx75GJZSZHUDN6OOAGQYFUDA2LP" localSheetId="8" hidden="1">#REF!</definedName>
    <definedName name="BEx75GJZSZHUDN6OOAGQYFUDA2LP" localSheetId="9" hidden="1">#REF!</definedName>
    <definedName name="BEx75GJZSZHUDN6OOAGQYFUDA2LP" localSheetId="11" hidden="1">#REF!</definedName>
    <definedName name="BEx75GJZSZHUDN6OOAGQYFUDA2LP" localSheetId="12" hidden="1">#REF!</definedName>
    <definedName name="BEx75GJZSZHUDN6OOAGQYFUDA2LP" localSheetId="13" hidden="1">#REF!</definedName>
    <definedName name="BEx75GJZSZHUDN6OOAGQYFUDA2LP" localSheetId="14" hidden="1">#REF!</definedName>
    <definedName name="BEx75GJZSZHUDN6OOAGQYFUDA2LP" localSheetId="22" hidden="1">#REF!</definedName>
    <definedName name="BEx75GJZSZHUDN6OOAGQYFUDA2LP" localSheetId="19" hidden="1">#REF!</definedName>
    <definedName name="BEx75GJZSZHUDN6OOAGQYFUDA2LP" localSheetId="21" hidden="1">#REF!</definedName>
    <definedName name="BEx75GJZSZHUDN6OOAGQYFUDA2LP" hidden="1">#REF!</definedName>
    <definedName name="BEx75HGCCV5K4UCJWYV8EV9AG5YT" localSheetId="23" hidden="1">#REF!</definedName>
    <definedName name="BEx75HGCCV5K4UCJWYV8EV9AG5YT" localSheetId="27" hidden="1">#REF!</definedName>
    <definedName name="BEx75HGCCV5K4UCJWYV8EV9AG5YT" localSheetId="16" hidden="1">#REF!</definedName>
    <definedName name="BEx75HGCCV5K4UCJWYV8EV9AG5YT" localSheetId="0" hidden="1">#REF!</definedName>
    <definedName name="BEx75HGCCV5K4UCJWYV8EV9AG5YT" localSheetId="2" hidden="1">#REF!</definedName>
    <definedName name="BEx75HGCCV5K4UCJWYV8EV9AG5YT" localSheetId="4" hidden="1">#REF!</definedName>
    <definedName name="BEx75HGCCV5K4UCJWYV8EV9AG5YT" localSheetId="5" hidden="1">#REF!</definedName>
    <definedName name="BEx75HGCCV5K4UCJWYV8EV9AG5YT" localSheetId="17" hidden="1">#REF!</definedName>
    <definedName name="BEx75HGCCV5K4UCJWYV8EV9AG5YT" localSheetId="7" hidden="1">#REF!</definedName>
    <definedName name="BEx75HGCCV5K4UCJWYV8EV9AG5YT" localSheetId="8" hidden="1">#REF!</definedName>
    <definedName name="BEx75HGCCV5K4UCJWYV8EV9AG5YT" localSheetId="9" hidden="1">#REF!</definedName>
    <definedName name="BEx75HGCCV5K4UCJWYV8EV9AG5YT" localSheetId="11" hidden="1">#REF!</definedName>
    <definedName name="BEx75HGCCV5K4UCJWYV8EV9AG5YT" localSheetId="12" hidden="1">#REF!</definedName>
    <definedName name="BEx75HGCCV5K4UCJWYV8EV9AG5YT" localSheetId="13" hidden="1">#REF!</definedName>
    <definedName name="BEx75HGCCV5K4UCJWYV8EV9AG5YT" localSheetId="14" hidden="1">#REF!</definedName>
    <definedName name="BEx75HGCCV5K4UCJWYV8EV9AG5YT" localSheetId="22" hidden="1">#REF!</definedName>
    <definedName name="BEx75HGCCV5K4UCJWYV8EV9AG5YT" localSheetId="19" hidden="1">#REF!</definedName>
    <definedName name="BEx75HGCCV5K4UCJWYV8EV9AG5YT" localSheetId="21" hidden="1">#REF!</definedName>
    <definedName name="BEx75HGCCV5K4UCJWYV8EV9AG5YT" hidden="1">#REF!</definedName>
    <definedName name="BEx75PZT8TY5P13U978NVBUXKHT4" localSheetId="23" hidden="1">#REF!</definedName>
    <definedName name="BEx75PZT8TY5P13U978NVBUXKHT4" localSheetId="27" hidden="1">#REF!</definedName>
    <definedName name="BEx75PZT8TY5P13U978NVBUXKHT4" localSheetId="16" hidden="1">#REF!</definedName>
    <definedName name="BEx75PZT8TY5P13U978NVBUXKHT4" localSheetId="0" hidden="1">#REF!</definedName>
    <definedName name="BEx75PZT8TY5P13U978NVBUXKHT4" localSheetId="2" hidden="1">#REF!</definedName>
    <definedName name="BEx75PZT8TY5P13U978NVBUXKHT4" localSheetId="4" hidden="1">#REF!</definedName>
    <definedName name="BEx75PZT8TY5P13U978NVBUXKHT4" localSheetId="5" hidden="1">#REF!</definedName>
    <definedName name="BEx75PZT8TY5P13U978NVBUXKHT4" localSheetId="17" hidden="1">#REF!</definedName>
    <definedName name="BEx75PZT8TY5P13U978NVBUXKHT4" localSheetId="7" hidden="1">#REF!</definedName>
    <definedName name="BEx75PZT8TY5P13U978NVBUXKHT4" localSheetId="8" hidden="1">#REF!</definedName>
    <definedName name="BEx75PZT8TY5P13U978NVBUXKHT4" localSheetId="9" hidden="1">#REF!</definedName>
    <definedName name="BEx75PZT8TY5P13U978NVBUXKHT4" localSheetId="11" hidden="1">#REF!</definedName>
    <definedName name="BEx75PZT8TY5P13U978NVBUXKHT4" localSheetId="12" hidden="1">#REF!</definedName>
    <definedName name="BEx75PZT8TY5P13U978NVBUXKHT4" localSheetId="13" hidden="1">#REF!</definedName>
    <definedName name="BEx75PZT8TY5P13U978NVBUXKHT4" localSheetId="14" hidden="1">#REF!</definedName>
    <definedName name="BEx75PZT8TY5P13U978NVBUXKHT4" localSheetId="22" hidden="1">#REF!</definedName>
    <definedName name="BEx75PZT8TY5P13U978NVBUXKHT4" localSheetId="19" hidden="1">#REF!</definedName>
    <definedName name="BEx75PZT8TY5P13U978NVBUXKHT4" localSheetId="21" hidden="1">#REF!</definedName>
    <definedName name="BEx75PZT8TY5P13U978NVBUXKHT4" hidden="1">#REF!</definedName>
    <definedName name="BEx75T55F7GML8V1DMWL26WRT006" localSheetId="23" hidden="1">#REF!</definedName>
    <definedName name="BEx75T55F7GML8V1DMWL26WRT006" localSheetId="27" hidden="1">#REF!</definedName>
    <definedName name="BEx75T55F7GML8V1DMWL26WRT006" localSheetId="16" hidden="1">#REF!</definedName>
    <definedName name="BEx75T55F7GML8V1DMWL26WRT006" localSheetId="0" hidden="1">#REF!</definedName>
    <definedName name="BEx75T55F7GML8V1DMWL26WRT006" localSheetId="2" hidden="1">#REF!</definedName>
    <definedName name="BEx75T55F7GML8V1DMWL26WRT006" localSheetId="4" hidden="1">#REF!</definedName>
    <definedName name="BEx75T55F7GML8V1DMWL26WRT006" localSheetId="5" hidden="1">#REF!</definedName>
    <definedName name="BEx75T55F7GML8V1DMWL26WRT006" localSheetId="17" hidden="1">#REF!</definedName>
    <definedName name="BEx75T55F7GML8V1DMWL26WRT006" localSheetId="7" hidden="1">#REF!</definedName>
    <definedName name="BEx75T55F7GML8V1DMWL26WRT006" localSheetId="8" hidden="1">#REF!</definedName>
    <definedName name="BEx75T55F7GML8V1DMWL26WRT006" localSheetId="9" hidden="1">#REF!</definedName>
    <definedName name="BEx75T55F7GML8V1DMWL26WRT006" localSheetId="11" hidden="1">#REF!</definedName>
    <definedName name="BEx75T55F7GML8V1DMWL26WRT006" localSheetId="12" hidden="1">#REF!</definedName>
    <definedName name="BEx75T55F7GML8V1DMWL26WRT006" localSheetId="13" hidden="1">#REF!</definedName>
    <definedName name="BEx75T55F7GML8V1DMWL26WRT006" localSheetId="14" hidden="1">#REF!</definedName>
    <definedName name="BEx75T55F7GML8V1DMWL26WRT006" localSheetId="22" hidden="1">#REF!</definedName>
    <definedName name="BEx75T55F7GML8V1DMWL26WRT006" localSheetId="19" hidden="1">#REF!</definedName>
    <definedName name="BEx75T55F7GML8V1DMWL26WRT006" localSheetId="21" hidden="1">#REF!</definedName>
    <definedName name="BEx75T55F7GML8V1DMWL26WRT006" hidden="1">#REF!</definedName>
    <definedName name="BEx75VJGR07JY6UUWURQ4PJ29UKC" localSheetId="23" hidden="1">#REF!</definedName>
    <definedName name="BEx75VJGR07JY6UUWURQ4PJ29UKC" localSheetId="27" hidden="1">#REF!</definedName>
    <definedName name="BEx75VJGR07JY6UUWURQ4PJ29UKC" localSheetId="16" hidden="1">#REF!</definedName>
    <definedName name="BEx75VJGR07JY6UUWURQ4PJ29UKC" localSheetId="0" hidden="1">#REF!</definedName>
    <definedName name="BEx75VJGR07JY6UUWURQ4PJ29UKC" localSheetId="2" hidden="1">#REF!</definedName>
    <definedName name="BEx75VJGR07JY6UUWURQ4PJ29UKC" localSheetId="4" hidden="1">#REF!</definedName>
    <definedName name="BEx75VJGR07JY6UUWURQ4PJ29UKC" localSheetId="5" hidden="1">#REF!</definedName>
    <definedName name="BEx75VJGR07JY6UUWURQ4PJ29UKC" localSheetId="17" hidden="1">#REF!</definedName>
    <definedName name="BEx75VJGR07JY6UUWURQ4PJ29UKC" localSheetId="7" hidden="1">#REF!</definedName>
    <definedName name="BEx75VJGR07JY6UUWURQ4PJ29UKC" localSheetId="8" hidden="1">#REF!</definedName>
    <definedName name="BEx75VJGR07JY6UUWURQ4PJ29UKC" localSheetId="9" hidden="1">#REF!</definedName>
    <definedName name="BEx75VJGR07JY6UUWURQ4PJ29UKC" localSheetId="11" hidden="1">#REF!</definedName>
    <definedName name="BEx75VJGR07JY6UUWURQ4PJ29UKC" localSheetId="12" hidden="1">#REF!</definedName>
    <definedName name="BEx75VJGR07JY6UUWURQ4PJ29UKC" localSheetId="13" hidden="1">#REF!</definedName>
    <definedName name="BEx75VJGR07JY6UUWURQ4PJ29UKC" localSheetId="14" hidden="1">#REF!</definedName>
    <definedName name="BEx75VJGR07JY6UUWURQ4PJ29UKC" localSheetId="22" hidden="1">#REF!</definedName>
    <definedName name="BEx75VJGR07JY6UUWURQ4PJ29UKC" localSheetId="19" hidden="1">#REF!</definedName>
    <definedName name="BEx75VJGR07JY6UUWURQ4PJ29UKC" localSheetId="21" hidden="1">#REF!</definedName>
    <definedName name="BEx75VJGR07JY6UUWURQ4PJ29UKC" hidden="1">#REF!</definedName>
    <definedName name="BEx7696AZUPB1PK30JJQUWUELQPJ" localSheetId="23" hidden="1">#REF!</definedName>
    <definedName name="BEx7696AZUPB1PK30JJQUWUELQPJ" localSheetId="27" hidden="1">#REF!</definedName>
    <definedName name="BEx7696AZUPB1PK30JJQUWUELQPJ" localSheetId="16" hidden="1">#REF!</definedName>
    <definedName name="BEx7696AZUPB1PK30JJQUWUELQPJ" localSheetId="0" hidden="1">#REF!</definedName>
    <definedName name="BEx7696AZUPB1PK30JJQUWUELQPJ" localSheetId="2" hidden="1">#REF!</definedName>
    <definedName name="BEx7696AZUPB1PK30JJQUWUELQPJ" localSheetId="4" hidden="1">#REF!</definedName>
    <definedName name="BEx7696AZUPB1PK30JJQUWUELQPJ" localSheetId="5" hidden="1">#REF!</definedName>
    <definedName name="BEx7696AZUPB1PK30JJQUWUELQPJ" localSheetId="17" hidden="1">#REF!</definedName>
    <definedName name="BEx7696AZUPB1PK30JJQUWUELQPJ" localSheetId="7" hidden="1">#REF!</definedName>
    <definedName name="BEx7696AZUPB1PK30JJQUWUELQPJ" localSheetId="8" hidden="1">#REF!</definedName>
    <definedName name="BEx7696AZUPB1PK30JJQUWUELQPJ" localSheetId="9" hidden="1">#REF!</definedName>
    <definedName name="BEx7696AZUPB1PK30JJQUWUELQPJ" localSheetId="11" hidden="1">#REF!</definedName>
    <definedName name="BEx7696AZUPB1PK30JJQUWUELQPJ" localSheetId="12" hidden="1">#REF!</definedName>
    <definedName name="BEx7696AZUPB1PK30JJQUWUELQPJ" localSheetId="13" hidden="1">#REF!</definedName>
    <definedName name="BEx7696AZUPB1PK30JJQUWUELQPJ" localSheetId="14" hidden="1">#REF!</definedName>
    <definedName name="BEx7696AZUPB1PK30JJQUWUELQPJ" localSheetId="22" hidden="1">#REF!</definedName>
    <definedName name="BEx7696AZUPB1PK30JJQUWUELQPJ" localSheetId="19" hidden="1">#REF!</definedName>
    <definedName name="BEx7696AZUPB1PK30JJQUWUELQPJ" localSheetId="21" hidden="1">#REF!</definedName>
    <definedName name="BEx7696AZUPB1PK30JJQUWUELQPJ" hidden="1">#REF!</definedName>
    <definedName name="BEx76PNR8S4T4VUQS0KU58SEX0VN" localSheetId="23" hidden="1">#REF!</definedName>
    <definedName name="BEx76PNR8S4T4VUQS0KU58SEX0VN" localSheetId="27" hidden="1">#REF!</definedName>
    <definedName name="BEx76PNR8S4T4VUQS0KU58SEX0VN" localSheetId="16" hidden="1">#REF!</definedName>
    <definedName name="BEx76PNR8S4T4VUQS0KU58SEX0VN" localSheetId="0" hidden="1">#REF!</definedName>
    <definedName name="BEx76PNR8S4T4VUQS0KU58SEX0VN" localSheetId="2" hidden="1">#REF!</definedName>
    <definedName name="BEx76PNR8S4T4VUQS0KU58SEX0VN" localSheetId="4" hidden="1">#REF!</definedName>
    <definedName name="BEx76PNR8S4T4VUQS0KU58SEX0VN" localSheetId="5" hidden="1">#REF!</definedName>
    <definedName name="BEx76PNR8S4T4VUQS0KU58SEX0VN" localSheetId="17" hidden="1">#REF!</definedName>
    <definedName name="BEx76PNR8S4T4VUQS0KU58SEX0VN" localSheetId="7" hidden="1">#REF!</definedName>
    <definedName name="BEx76PNR8S4T4VUQS0KU58SEX0VN" localSheetId="8" hidden="1">#REF!</definedName>
    <definedName name="BEx76PNR8S4T4VUQS0KU58SEX0VN" localSheetId="9" hidden="1">#REF!</definedName>
    <definedName name="BEx76PNR8S4T4VUQS0KU58SEX0VN" localSheetId="11" hidden="1">#REF!</definedName>
    <definedName name="BEx76PNR8S4T4VUQS0KU58SEX0VN" localSheetId="12" hidden="1">#REF!</definedName>
    <definedName name="BEx76PNR8S4T4VUQS0KU58SEX0VN" localSheetId="13" hidden="1">#REF!</definedName>
    <definedName name="BEx76PNR8S4T4VUQS0KU58SEX0VN" localSheetId="14" hidden="1">#REF!</definedName>
    <definedName name="BEx76PNR8S4T4VUQS0KU58SEX0VN" localSheetId="22" hidden="1">#REF!</definedName>
    <definedName name="BEx76PNR8S4T4VUQS0KU58SEX0VN" localSheetId="19" hidden="1">#REF!</definedName>
    <definedName name="BEx76PNR8S4T4VUQS0KU58SEX0VN" localSheetId="21" hidden="1">#REF!</definedName>
    <definedName name="BEx76PNR8S4T4VUQS0KU58SEX0VN" hidden="1">#REF!</definedName>
    <definedName name="BEx76YY7ODSIKDD9VDF9TLTDM18I" localSheetId="23" hidden="1">#REF!</definedName>
    <definedName name="BEx76YY7ODSIKDD9VDF9TLTDM18I" localSheetId="27" hidden="1">#REF!</definedName>
    <definedName name="BEx76YY7ODSIKDD9VDF9TLTDM18I" localSheetId="16" hidden="1">#REF!</definedName>
    <definedName name="BEx76YY7ODSIKDD9VDF9TLTDM18I" localSheetId="0" hidden="1">#REF!</definedName>
    <definedName name="BEx76YY7ODSIKDD9VDF9TLTDM18I" localSheetId="2" hidden="1">#REF!</definedName>
    <definedName name="BEx76YY7ODSIKDD9VDF9TLTDM18I" localSheetId="4" hidden="1">#REF!</definedName>
    <definedName name="BEx76YY7ODSIKDD9VDF9TLTDM18I" localSheetId="5" hidden="1">#REF!</definedName>
    <definedName name="BEx76YY7ODSIKDD9VDF9TLTDM18I" localSheetId="17" hidden="1">#REF!</definedName>
    <definedName name="BEx76YY7ODSIKDD9VDF9TLTDM18I" localSheetId="7" hidden="1">#REF!</definedName>
    <definedName name="BEx76YY7ODSIKDD9VDF9TLTDM18I" localSheetId="8" hidden="1">#REF!</definedName>
    <definedName name="BEx76YY7ODSIKDD9VDF9TLTDM18I" localSheetId="9" hidden="1">#REF!</definedName>
    <definedName name="BEx76YY7ODSIKDD9VDF9TLTDM18I" localSheetId="11" hidden="1">#REF!</definedName>
    <definedName name="BEx76YY7ODSIKDD9VDF9TLTDM18I" localSheetId="12" hidden="1">#REF!</definedName>
    <definedName name="BEx76YY7ODSIKDD9VDF9TLTDM18I" localSheetId="13" hidden="1">#REF!</definedName>
    <definedName name="BEx76YY7ODSIKDD9VDF9TLTDM18I" localSheetId="14" hidden="1">#REF!</definedName>
    <definedName name="BEx76YY7ODSIKDD9VDF9TLTDM18I" localSheetId="22" hidden="1">#REF!</definedName>
    <definedName name="BEx76YY7ODSIKDD9VDF9TLTDM18I" localSheetId="19" hidden="1">#REF!</definedName>
    <definedName name="BEx76YY7ODSIKDD9VDF9TLTDM18I" localSheetId="21" hidden="1">#REF!</definedName>
    <definedName name="BEx76YY7ODSIKDD9VDF9TLTDM18I" hidden="1">#REF!</definedName>
    <definedName name="BEx7705E86I9B7DTKMMJMAFSYMUL" localSheetId="23" hidden="1">#REF!</definedName>
    <definedName name="BEx7705E86I9B7DTKMMJMAFSYMUL" localSheetId="27" hidden="1">#REF!</definedName>
    <definedName name="BEx7705E86I9B7DTKMMJMAFSYMUL" localSheetId="16" hidden="1">#REF!</definedName>
    <definedName name="BEx7705E86I9B7DTKMMJMAFSYMUL" localSheetId="0" hidden="1">#REF!</definedName>
    <definedName name="BEx7705E86I9B7DTKMMJMAFSYMUL" localSheetId="2" hidden="1">#REF!</definedName>
    <definedName name="BEx7705E86I9B7DTKMMJMAFSYMUL" localSheetId="4" hidden="1">#REF!</definedName>
    <definedName name="BEx7705E86I9B7DTKMMJMAFSYMUL" localSheetId="5" hidden="1">#REF!</definedName>
    <definedName name="BEx7705E86I9B7DTKMMJMAFSYMUL" localSheetId="17" hidden="1">#REF!</definedName>
    <definedName name="BEx7705E86I9B7DTKMMJMAFSYMUL" localSheetId="7" hidden="1">#REF!</definedName>
    <definedName name="BEx7705E86I9B7DTKMMJMAFSYMUL" localSheetId="8" hidden="1">#REF!</definedName>
    <definedName name="BEx7705E86I9B7DTKMMJMAFSYMUL" localSheetId="9" hidden="1">#REF!</definedName>
    <definedName name="BEx7705E86I9B7DTKMMJMAFSYMUL" localSheetId="11" hidden="1">#REF!</definedName>
    <definedName name="BEx7705E86I9B7DTKMMJMAFSYMUL" localSheetId="12" hidden="1">#REF!</definedName>
    <definedName name="BEx7705E86I9B7DTKMMJMAFSYMUL" localSheetId="13" hidden="1">#REF!</definedName>
    <definedName name="BEx7705E86I9B7DTKMMJMAFSYMUL" localSheetId="14" hidden="1">#REF!</definedName>
    <definedName name="BEx7705E86I9B7DTKMMJMAFSYMUL" localSheetId="22" hidden="1">#REF!</definedName>
    <definedName name="BEx7705E86I9B7DTKMMJMAFSYMUL" localSheetId="19" hidden="1">#REF!</definedName>
    <definedName name="BEx7705E86I9B7DTKMMJMAFSYMUL" localSheetId="21" hidden="1">#REF!</definedName>
    <definedName name="BEx7705E86I9B7DTKMMJMAFSYMUL" hidden="1">#REF!</definedName>
    <definedName name="BEx7741OUGLA0WJQLQRUJSL4DE00" localSheetId="23" hidden="1">#REF!</definedName>
    <definedName name="BEx7741OUGLA0WJQLQRUJSL4DE00" localSheetId="27" hidden="1">#REF!</definedName>
    <definedName name="BEx7741OUGLA0WJQLQRUJSL4DE00" localSheetId="16" hidden="1">#REF!</definedName>
    <definedName name="BEx7741OUGLA0WJQLQRUJSL4DE00" localSheetId="0" hidden="1">#REF!</definedName>
    <definedName name="BEx7741OUGLA0WJQLQRUJSL4DE00" localSheetId="2" hidden="1">#REF!</definedName>
    <definedName name="BEx7741OUGLA0WJQLQRUJSL4DE00" localSheetId="4" hidden="1">#REF!</definedName>
    <definedName name="BEx7741OUGLA0WJQLQRUJSL4DE00" localSheetId="5" hidden="1">#REF!</definedName>
    <definedName name="BEx7741OUGLA0WJQLQRUJSL4DE00" localSheetId="17" hidden="1">#REF!</definedName>
    <definedName name="BEx7741OUGLA0WJQLQRUJSL4DE00" localSheetId="7" hidden="1">#REF!</definedName>
    <definedName name="BEx7741OUGLA0WJQLQRUJSL4DE00" localSheetId="8" hidden="1">#REF!</definedName>
    <definedName name="BEx7741OUGLA0WJQLQRUJSL4DE00" localSheetId="9" hidden="1">#REF!</definedName>
    <definedName name="BEx7741OUGLA0WJQLQRUJSL4DE00" localSheetId="11" hidden="1">#REF!</definedName>
    <definedName name="BEx7741OUGLA0WJQLQRUJSL4DE00" localSheetId="12" hidden="1">#REF!</definedName>
    <definedName name="BEx7741OUGLA0WJQLQRUJSL4DE00" localSheetId="13" hidden="1">#REF!</definedName>
    <definedName name="BEx7741OUGLA0WJQLQRUJSL4DE00" localSheetId="14" hidden="1">#REF!</definedName>
    <definedName name="BEx7741OUGLA0WJQLQRUJSL4DE00" localSheetId="22" hidden="1">#REF!</definedName>
    <definedName name="BEx7741OUGLA0WJQLQRUJSL4DE00" localSheetId="19" hidden="1">#REF!</definedName>
    <definedName name="BEx7741OUGLA0WJQLQRUJSL4DE00" localSheetId="21" hidden="1">#REF!</definedName>
    <definedName name="BEx7741OUGLA0WJQLQRUJSL4DE00" hidden="1">#REF!</definedName>
    <definedName name="BEx774N83DXLJZ54Q42PWIJZ2DN1" localSheetId="23" hidden="1">#REF!</definedName>
    <definedName name="BEx774N83DXLJZ54Q42PWIJZ2DN1" localSheetId="27" hidden="1">#REF!</definedName>
    <definedName name="BEx774N83DXLJZ54Q42PWIJZ2DN1" localSheetId="16" hidden="1">#REF!</definedName>
    <definedName name="BEx774N83DXLJZ54Q42PWIJZ2DN1" localSheetId="0" hidden="1">#REF!</definedName>
    <definedName name="BEx774N83DXLJZ54Q42PWIJZ2DN1" localSheetId="2" hidden="1">#REF!</definedName>
    <definedName name="BEx774N83DXLJZ54Q42PWIJZ2DN1" localSheetId="4" hidden="1">#REF!</definedName>
    <definedName name="BEx774N83DXLJZ54Q42PWIJZ2DN1" localSheetId="5" hidden="1">#REF!</definedName>
    <definedName name="BEx774N83DXLJZ54Q42PWIJZ2DN1" localSheetId="17" hidden="1">#REF!</definedName>
    <definedName name="BEx774N83DXLJZ54Q42PWIJZ2DN1" localSheetId="7" hidden="1">#REF!</definedName>
    <definedName name="BEx774N83DXLJZ54Q42PWIJZ2DN1" localSheetId="8" hidden="1">#REF!</definedName>
    <definedName name="BEx774N83DXLJZ54Q42PWIJZ2DN1" localSheetId="9" hidden="1">#REF!</definedName>
    <definedName name="BEx774N83DXLJZ54Q42PWIJZ2DN1" localSheetId="11" hidden="1">#REF!</definedName>
    <definedName name="BEx774N83DXLJZ54Q42PWIJZ2DN1" localSheetId="12" hidden="1">#REF!</definedName>
    <definedName name="BEx774N83DXLJZ54Q42PWIJZ2DN1" localSheetId="13" hidden="1">#REF!</definedName>
    <definedName name="BEx774N83DXLJZ54Q42PWIJZ2DN1" localSheetId="14" hidden="1">#REF!</definedName>
    <definedName name="BEx774N83DXLJZ54Q42PWIJZ2DN1" localSheetId="22" hidden="1">#REF!</definedName>
    <definedName name="BEx774N83DXLJZ54Q42PWIJZ2DN1" localSheetId="19" hidden="1">#REF!</definedName>
    <definedName name="BEx774N83DXLJZ54Q42PWIJZ2DN1" localSheetId="21" hidden="1">#REF!</definedName>
    <definedName name="BEx774N83DXLJZ54Q42PWIJZ2DN1" hidden="1">#REF!</definedName>
    <definedName name="BEx779QNIY3061ZV9BR462WKEGRW" localSheetId="23" hidden="1">#REF!</definedName>
    <definedName name="BEx779QNIY3061ZV9BR462WKEGRW" localSheetId="27" hidden="1">#REF!</definedName>
    <definedName name="BEx779QNIY3061ZV9BR462WKEGRW" localSheetId="16" hidden="1">#REF!</definedName>
    <definedName name="BEx779QNIY3061ZV9BR462WKEGRW" localSheetId="0" hidden="1">#REF!</definedName>
    <definedName name="BEx779QNIY3061ZV9BR462WKEGRW" localSheetId="2" hidden="1">#REF!</definedName>
    <definedName name="BEx779QNIY3061ZV9BR462WKEGRW" localSheetId="4" hidden="1">#REF!</definedName>
    <definedName name="BEx779QNIY3061ZV9BR462WKEGRW" localSheetId="5" hidden="1">#REF!</definedName>
    <definedName name="BEx779QNIY3061ZV9BR462WKEGRW" localSheetId="17" hidden="1">#REF!</definedName>
    <definedName name="BEx779QNIY3061ZV9BR462WKEGRW" localSheetId="7" hidden="1">#REF!</definedName>
    <definedName name="BEx779QNIY3061ZV9BR462WKEGRW" localSheetId="8" hidden="1">#REF!</definedName>
    <definedName name="BEx779QNIY3061ZV9BR462WKEGRW" localSheetId="9" hidden="1">#REF!</definedName>
    <definedName name="BEx779QNIY3061ZV9BR462WKEGRW" localSheetId="11" hidden="1">#REF!</definedName>
    <definedName name="BEx779QNIY3061ZV9BR462WKEGRW" localSheetId="12" hidden="1">#REF!</definedName>
    <definedName name="BEx779QNIY3061ZV9BR462WKEGRW" localSheetId="13" hidden="1">#REF!</definedName>
    <definedName name="BEx779QNIY3061ZV9BR462WKEGRW" localSheetId="14" hidden="1">#REF!</definedName>
    <definedName name="BEx779QNIY3061ZV9BR462WKEGRW" localSheetId="22" hidden="1">#REF!</definedName>
    <definedName name="BEx779QNIY3061ZV9BR462WKEGRW" localSheetId="19" hidden="1">#REF!</definedName>
    <definedName name="BEx779QNIY3061ZV9BR462WKEGRW" localSheetId="21" hidden="1">#REF!</definedName>
    <definedName name="BEx779QNIY3061ZV9BR462WKEGRW" hidden="1">#REF!</definedName>
    <definedName name="BEx77G19QU9A95CNHE6QMVSQR2T3" localSheetId="23" hidden="1">#REF!</definedName>
    <definedName name="BEx77G19QU9A95CNHE6QMVSQR2T3" localSheetId="27" hidden="1">#REF!</definedName>
    <definedName name="BEx77G19QU9A95CNHE6QMVSQR2T3" localSheetId="16" hidden="1">#REF!</definedName>
    <definedName name="BEx77G19QU9A95CNHE6QMVSQR2T3" localSheetId="0" hidden="1">#REF!</definedName>
    <definedName name="BEx77G19QU9A95CNHE6QMVSQR2T3" localSheetId="2" hidden="1">#REF!</definedName>
    <definedName name="BEx77G19QU9A95CNHE6QMVSQR2T3" localSheetId="4" hidden="1">#REF!</definedName>
    <definedName name="BEx77G19QU9A95CNHE6QMVSQR2T3" localSheetId="5" hidden="1">#REF!</definedName>
    <definedName name="BEx77G19QU9A95CNHE6QMVSQR2T3" localSheetId="17" hidden="1">#REF!</definedName>
    <definedName name="BEx77G19QU9A95CNHE6QMVSQR2T3" localSheetId="7" hidden="1">#REF!</definedName>
    <definedName name="BEx77G19QU9A95CNHE6QMVSQR2T3" localSheetId="8" hidden="1">#REF!</definedName>
    <definedName name="BEx77G19QU9A95CNHE6QMVSQR2T3" localSheetId="9" hidden="1">#REF!</definedName>
    <definedName name="BEx77G19QU9A95CNHE6QMVSQR2T3" localSheetId="11" hidden="1">#REF!</definedName>
    <definedName name="BEx77G19QU9A95CNHE6QMVSQR2T3" localSheetId="12" hidden="1">#REF!</definedName>
    <definedName name="BEx77G19QU9A95CNHE6QMVSQR2T3" localSheetId="13" hidden="1">#REF!</definedName>
    <definedName name="BEx77G19QU9A95CNHE6QMVSQR2T3" localSheetId="14" hidden="1">#REF!</definedName>
    <definedName name="BEx77G19QU9A95CNHE6QMVSQR2T3" localSheetId="22" hidden="1">#REF!</definedName>
    <definedName name="BEx77G19QU9A95CNHE6QMVSQR2T3" localSheetId="19" hidden="1">#REF!</definedName>
    <definedName name="BEx77G19QU9A95CNHE6QMVSQR2T3" localSheetId="21" hidden="1">#REF!</definedName>
    <definedName name="BEx77G19QU9A95CNHE6QMVSQR2T3" hidden="1">#REF!</definedName>
    <definedName name="BEx77P0S3GVMS7BJUL9OWUGJ1B02" localSheetId="23" hidden="1">#REF!</definedName>
    <definedName name="BEx77P0S3GVMS7BJUL9OWUGJ1B02" localSheetId="27" hidden="1">#REF!</definedName>
    <definedName name="BEx77P0S3GVMS7BJUL9OWUGJ1B02" localSheetId="16" hidden="1">#REF!</definedName>
    <definedName name="BEx77P0S3GVMS7BJUL9OWUGJ1B02" localSheetId="0" hidden="1">#REF!</definedName>
    <definedName name="BEx77P0S3GVMS7BJUL9OWUGJ1B02" localSheetId="2" hidden="1">#REF!</definedName>
    <definedName name="BEx77P0S3GVMS7BJUL9OWUGJ1B02" localSheetId="4" hidden="1">#REF!</definedName>
    <definedName name="BEx77P0S3GVMS7BJUL9OWUGJ1B02" localSheetId="5" hidden="1">#REF!</definedName>
    <definedName name="BEx77P0S3GVMS7BJUL9OWUGJ1B02" localSheetId="17" hidden="1">#REF!</definedName>
    <definedName name="BEx77P0S3GVMS7BJUL9OWUGJ1B02" localSheetId="7" hidden="1">#REF!</definedName>
    <definedName name="BEx77P0S3GVMS7BJUL9OWUGJ1B02" localSheetId="8" hidden="1">#REF!</definedName>
    <definedName name="BEx77P0S3GVMS7BJUL9OWUGJ1B02" localSheetId="9" hidden="1">#REF!</definedName>
    <definedName name="BEx77P0S3GVMS7BJUL9OWUGJ1B02" localSheetId="11" hidden="1">#REF!</definedName>
    <definedName name="BEx77P0S3GVMS7BJUL9OWUGJ1B02" localSheetId="12" hidden="1">#REF!</definedName>
    <definedName name="BEx77P0S3GVMS7BJUL9OWUGJ1B02" localSheetId="13" hidden="1">#REF!</definedName>
    <definedName name="BEx77P0S3GVMS7BJUL9OWUGJ1B02" localSheetId="14" hidden="1">#REF!</definedName>
    <definedName name="BEx77P0S3GVMS7BJUL9OWUGJ1B02" localSheetId="22" hidden="1">#REF!</definedName>
    <definedName name="BEx77P0S3GVMS7BJUL9OWUGJ1B02" localSheetId="19" hidden="1">#REF!</definedName>
    <definedName name="BEx77P0S3GVMS7BJUL9OWUGJ1B02" localSheetId="21" hidden="1">#REF!</definedName>
    <definedName name="BEx77P0S3GVMS7BJUL9OWUGJ1B02" hidden="1">#REF!</definedName>
    <definedName name="BEx77QDESURI6WW5582YXSK3A972" localSheetId="23" hidden="1">#REF!</definedName>
    <definedName name="BEx77QDESURI6WW5582YXSK3A972" localSheetId="27" hidden="1">#REF!</definedName>
    <definedName name="BEx77QDESURI6WW5582YXSK3A972" localSheetId="16" hidden="1">#REF!</definedName>
    <definedName name="BEx77QDESURI6WW5582YXSK3A972" localSheetId="0" hidden="1">#REF!</definedName>
    <definedName name="BEx77QDESURI6WW5582YXSK3A972" localSheetId="2" hidden="1">#REF!</definedName>
    <definedName name="BEx77QDESURI6WW5582YXSK3A972" localSheetId="4" hidden="1">#REF!</definedName>
    <definedName name="BEx77QDESURI6WW5582YXSK3A972" localSheetId="5" hidden="1">#REF!</definedName>
    <definedName name="BEx77QDESURI6WW5582YXSK3A972" localSheetId="17" hidden="1">#REF!</definedName>
    <definedName name="BEx77QDESURI6WW5582YXSK3A972" localSheetId="7" hidden="1">#REF!</definedName>
    <definedName name="BEx77QDESURI6WW5582YXSK3A972" localSheetId="8" hidden="1">#REF!</definedName>
    <definedName name="BEx77QDESURI6WW5582YXSK3A972" localSheetId="9" hidden="1">#REF!</definedName>
    <definedName name="BEx77QDESURI6WW5582YXSK3A972" localSheetId="11" hidden="1">#REF!</definedName>
    <definedName name="BEx77QDESURI6WW5582YXSK3A972" localSheetId="12" hidden="1">#REF!</definedName>
    <definedName name="BEx77QDESURI6WW5582YXSK3A972" localSheetId="13" hidden="1">#REF!</definedName>
    <definedName name="BEx77QDESURI6WW5582YXSK3A972" localSheetId="14" hidden="1">#REF!</definedName>
    <definedName name="BEx77QDESURI6WW5582YXSK3A972" localSheetId="22" hidden="1">#REF!</definedName>
    <definedName name="BEx77QDESURI6WW5582YXSK3A972" localSheetId="19" hidden="1">#REF!</definedName>
    <definedName name="BEx77QDESURI6WW5582YXSK3A972" localSheetId="21" hidden="1">#REF!</definedName>
    <definedName name="BEx77QDESURI6WW5582YXSK3A972" hidden="1">#REF!</definedName>
    <definedName name="BEx77VBI9XOPFHKEWU5EHQ9J675Y" localSheetId="23" hidden="1">#REF!</definedName>
    <definedName name="BEx77VBI9XOPFHKEWU5EHQ9J675Y" localSheetId="27" hidden="1">#REF!</definedName>
    <definedName name="BEx77VBI9XOPFHKEWU5EHQ9J675Y" localSheetId="16" hidden="1">#REF!</definedName>
    <definedName name="BEx77VBI9XOPFHKEWU5EHQ9J675Y" localSheetId="0" hidden="1">#REF!</definedName>
    <definedName name="BEx77VBI9XOPFHKEWU5EHQ9J675Y" localSheetId="2" hidden="1">#REF!</definedName>
    <definedName name="BEx77VBI9XOPFHKEWU5EHQ9J675Y" localSheetId="4" hidden="1">#REF!</definedName>
    <definedName name="BEx77VBI9XOPFHKEWU5EHQ9J675Y" localSheetId="5" hidden="1">#REF!</definedName>
    <definedName name="BEx77VBI9XOPFHKEWU5EHQ9J675Y" localSheetId="17" hidden="1">#REF!</definedName>
    <definedName name="BEx77VBI9XOPFHKEWU5EHQ9J675Y" localSheetId="7" hidden="1">#REF!</definedName>
    <definedName name="BEx77VBI9XOPFHKEWU5EHQ9J675Y" localSheetId="8" hidden="1">#REF!</definedName>
    <definedName name="BEx77VBI9XOPFHKEWU5EHQ9J675Y" localSheetId="9" hidden="1">#REF!</definedName>
    <definedName name="BEx77VBI9XOPFHKEWU5EHQ9J675Y" localSheetId="11" hidden="1">#REF!</definedName>
    <definedName name="BEx77VBI9XOPFHKEWU5EHQ9J675Y" localSheetId="12" hidden="1">#REF!</definedName>
    <definedName name="BEx77VBI9XOPFHKEWU5EHQ9J675Y" localSheetId="13" hidden="1">#REF!</definedName>
    <definedName name="BEx77VBI9XOPFHKEWU5EHQ9J675Y" localSheetId="14" hidden="1">#REF!</definedName>
    <definedName name="BEx77VBI9XOPFHKEWU5EHQ9J675Y" localSheetId="22" hidden="1">#REF!</definedName>
    <definedName name="BEx77VBI9XOPFHKEWU5EHQ9J675Y" localSheetId="19" hidden="1">#REF!</definedName>
    <definedName name="BEx77VBI9XOPFHKEWU5EHQ9J675Y" localSheetId="21" hidden="1">#REF!</definedName>
    <definedName name="BEx77VBI9XOPFHKEWU5EHQ9J675Y" hidden="1">#REF!</definedName>
    <definedName name="BEx7809GQOCLHSNH95VOYIX7P1TV" localSheetId="23" hidden="1">#REF!</definedName>
    <definedName name="BEx7809GQOCLHSNH95VOYIX7P1TV" localSheetId="27" hidden="1">#REF!</definedName>
    <definedName name="BEx7809GQOCLHSNH95VOYIX7P1TV" localSheetId="16" hidden="1">#REF!</definedName>
    <definedName name="BEx7809GQOCLHSNH95VOYIX7P1TV" localSheetId="0" hidden="1">#REF!</definedName>
    <definedName name="BEx7809GQOCLHSNH95VOYIX7P1TV" localSheetId="2" hidden="1">#REF!</definedName>
    <definedName name="BEx7809GQOCLHSNH95VOYIX7P1TV" localSheetId="4" hidden="1">#REF!</definedName>
    <definedName name="BEx7809GQOCLHSNH95VOYIX7P1TV" localSheetId="5" hidden="1">#REF!</definedName>
    <definedName name="BEx7809GQOCLHSNH95VOYIX7P1TV" localSheetId="17" hidden="1">#REF!</definedName>
    <definedName name="BEx7809GQOCLHSNH95VOYIX7P1TV" localSheetId="7" hidden="1">#REF!</definedName>
    <definedName name="BEx7809GQOCLHSNH95VOYIX7P1TV" localSheetId="8" hidden="1">#REF!</definedName>
    <definedName name="BEx7809GQOCLHSNH95VOYIX7P1TV" localSheetId="9" hidden="1">#REF!</definedName>
    <definedName name="BEx7809GQOCLHSNH95VOYIX7P1TV" localSheetId="11" hidden="1">#REF!</definedName>
    <definedName name="BEx7809GQOCLHSNH95VOYIX7P1TV" localSheetId="12" hidden="1">#REF!</definedName>
    <definedName name="BEx7809GQOCLHSNH95VOYIX7P1TV" localSheetId="13" hidden="1">#REF!</definedName>
    <definedName name="BEx7809GQOCLHSNH95VOYIX7P1TV" localSheetId="14" hidden="1">#REF!</definedName>
    <definedName name="BEx7809GQOCLHSNH95VOYIX7P1TV" localSheetId="22" hidden="1">#REF!</definedName>
    <definedName name="BEx7809GQOCLHSNH95VOYIX7P1TV" localSheetId="19" hidden="1">#REF!</definedName>
    <definedName name="BEx7809GQOCLHSNH95VOYIX7P1TV" localSheetId="21" hidden="1">#REF!</definedName>
    <definedName name="BEx7809GQOCLHSNH95VOYIX7P1TV" hidden="1">#REF!</definedName>
    <definedName name="BEx780K8XAXUHGVZGZWQ74DK4CI3" localSheetId="23" hidden="1">#REF!</definedName>
    <definedName name="BEx780K8XAXUHGVZGZWQ74DK4CI3" localSheetId="27" hidden="1">#REF!</definedName>
    <definedName name="BEx780K8XAXUHGVZGZWQ74DK4CI3" localSheetId="16" hidden="1">#REF!</definedName>
    <definedName name="BEx780K8XAXUHGVZGZWQ74DK4CI3" localSheetId="0" hidden="1">#REF!</definedName>
    <definedName name="BEx780K8XAXUHGVZGZWQ74DK4CI3" localSheetId="2" hidden="1">#REF!</definedName>
    <definedName name="BEx780K8XAXUHGVZGZWQ74DK4CI3" localSheetId="4" hidden="1">#REF!</definedName>
    <definedName name="BEx780K8XAXUHGVZGZWQ74DK4CI3" localSheetId="5" hidden="1">#REF!</definedName>
    <definedName name="BEx780K8XAXUHGVZGZWQ74DK4CI3" localSheetId="17" hidden="1">#REF!</definedName>
    <definedName name="BEx780K8XAXUHGVZGZWQ74DK4CI3" localSheetId="7" hidden="1">#REF!</definedName>
    <definedName name="BEx780K8XAXUHGVZGZWQ74DK4CI3" localSheetId="8" hidden="1">#REF!</definedName>
    <definedName name="BEx780K8XAXUHGVZGZWQ74DK4CI3" localSheetId="9" hidden="1">#REF!</definedName>
    <definedName name="BEx780K8XAXUHGVZGZWQ74DK4CI3" localSheetId="11" hidden="1">#REF!</definedName>
    <definedName name="BEx780K8XAXUHGVZGZWQ74DK4CI3" localSheetId="12" hidden="1">#REF!</definedName>
    <definedName name="BEx780K8XAXUHGVZGZWQ74DK4CI3" localSheetId="13" hidden="1">#REF!</definedName>
    <definedName name="BEx780K8XAXUHGVZGZWQ74DK4CI3" localSheetId="14" hidden="1">#REF!</definedName>
    <definedName name="BEx780K8XAXUHGVZGZWQ74DK4CI3" localSheetId="22" hidden="1">#REF!</definedName>
    <definedName name="BEx780K8XAXUHGVZGZWQ74DK4CI3" localSheetId="19" hidden="1">#REF!</definedName>
    <definedName name="BEx780K8XAXUHGVZGZWQ74DK4CI3" localSheetId="21" hidden="1">#REF!</definedName>
    <definedName name="BEx780K8XAXUHGVZGZWQ74DK4CI3" hidden="1">#REF!</definedName>
    <definedName name="BEx78226TN58UE0CTY98YEDU0LSL" localSheetId="23" hidden="1">#REF!</definedName>
    <definedName name="BEx78226TN58UE0CTY98YEDU0LSL" localSheetId="27" hidden="1">#REF!</definedName>
    <definedName name="BEx78226TN58UE0CTY98YEDU0LSL" localSheetId="16" hidden="1">#REF!</definedName>
    <definedName name="BEx78226TN58UE0CTY98YEDU0LSL" localSheetId="0" hidden="1">#REF!</definedName>
    <definedName name="BEx78226TN58UE0CTY98YEDU0LSL" localSheetId="2" hidden="1">#REF!</definedName>
    <definedName name="BEx78226TN58UE0CTY98YEDU0LSL" localSheetId="4" hidden="1">#REF!</definedName>
    <definedName name="BEx78226TN58UE0CTY98YEDU0LSL" localSheetId="5" hidden="1">#REF!</definedName>
    <definedName name="BEx78226TN58UE0CTY98YEDU0LSL" localSheetId="17" hidden="1">#REF!</definedName>
    <definedName name="BEx78226TN58UE0CTY98YEDU0LSL" localSheetId="7" hidden="1">#REF!</definedName>
    <definedName name="BEx78226TN58UE0CTY98YEDU0LSL" localSheetId="8" hidden="1">#REF!</definedName>
    <definedName name="BEx78226TN58UE0CTY98YEDU0LSL" localSheetId="9" hidden="1">#REF!</definedName>
    <definedName name="BEx78226TN58UE0CTY98YEDU0LSL" localSheetId="11" hidden="1">#REF!</definedName>
    <definedName name="BEx78226TN58UE0CTY98YEDU0LSL" localSheetId="12" hidden="1">#REF!</definedName>
    <definedName name="BEx78226TN58UE0CTY98YEDU0LSL" localSheetId="13" hidden="1">#REF!</definedName>
    <definedName name="BEx78226TN58UE0CTY98YEDU0LSL" localSheetId="14" hidden="1">#REF!</definedName>
    <definedName name="BEx78226TN58UE0CTY98YEDU0LSL" localSheetId="22" hidden="1">#REF!</definedName>
    <definedName name="BEx78226TN58UE0CTY98YEDU0LSL" localSheetId="19" hidden="1">#REF!</definedName>
    <definedName name="BEx78226TN58UE0CTY98YEDU0LSL" localSheetId="21" hidden="1">#REF!</definedName>
    <definedName name="BEx78226TN58UE0CTY98YEDU0LSL" hidden="1">#REF!</definedName>
    <definedName name="BEx7881ZZBWHRAX6W2GY19J8MGEQ" localSheetId="23" hidden="1">#REF!</definedName>
    <definedName name="BEx7881ZZBWHRAX6W2GY19J8MGEQ" localSheetId="27" hidden="1">#REF!</definedName>
    <definedName name="BEx7881ZZBWHRAX6W2GY19J8MGEQ" localSheetId="16" hidden="1">#REF!</definedName>
    <definedName name="BEx7881ZZBWHRAX6W2GY19J8MGEQ" localSheetId="0" hidden="1">#REF!</definedName>
    <definedName name="BEx7881ZZBWHRAX6W2GY19J8MGEQ" localSheetId="2" hidden="1">#REF!</definedName>
    <definedName name="BEx7881ZZBWHRAX6W2GY19J8MGEQ" localSheetId="4" hidden="1">#REF!</definedName>
    <definedName name="BEx7881ZZBWHRAX6W2GY19J8MGEQ" localSheetId="5" hidden="1">#REF!</definedName>
    <definedName name="BEx7881ZZBWHRAX6W2GY19J8MGEQ" localSheetId="17" hidden="1">#REF!</definedName>
    <definedName name="BEx7881ZZBWHRAX6W2GY19J8MGEQ" localSheetId="7" hidden="1">#REF!</definedName>
    <definedName name="BEx7881ZZBWHRAX6W2GY19J8MGEQ" localSheetId="8" hidden="1">#REF!</definedName>
    <definedName name="BEx7881ZZBWHRAX6W2GY19J8MGEQ" localSheetId="9" hidden="1">#REF!</definedName>
    <definedName name="BEx7881ZZBWHRAX6W2GY19J8MGEQ" localSheetId="11" hidden="1">#REF!</definedName>
    <definedName name="BEx7881ZZBWHRAX6W2GY19J8MGEQ" localSheetId="12" hidden="1">#REF!</definedName>
    <definedName name="BEx7881ZZBWHRAX6W2GY19J8MGEQ" localSheetId="13" hidden="1">#REF!</definedName>
    <definedName name="BEx7881ZZBWHRAX6W2GY19J8MGEQ" localSheetId="14" hidden="1">#REF!</definedName>
    <definedName name="BEx7881ZZBWHRAX6W2GY19J8MGEQ" localSheetId="22" hidden="1">#REF!</definedName>
    <definedName name="BEx7881ZZBWHRAX6W2GY19J8MGEQ" localSheetId="19" hidden="1">#REF!</definedName>
    <definedName name="BEx7881ZZBWHRAX6W2GY19J8MGEQ" localSheetId="21" hidden="1">#REF!</definedName>
    <definedName name="BEx7881ZZBWHRAX6W2GY19J8MGEQ" hidden="1">#REF!</definedName>
    <definedName name="BEx78BSYINF85GYNSCIRD95PH86Q" localSheetId="23" hidden="1">#REF!</definedName>
    <definedName name="BEx78BSYINF85GYNSCIRD95PH86Q" localSheetId="27" hidden="1">#REF!</definedName>
    <definedName name="BEx78BSYINF85GYNSCIRD95PH86Q" localSheetId="16" hidden="1">#REF!</definedName>
    <definedName name="BEx78BSYINF85GYNSCIRD95PH86Q" localSheetId="0" hidden="1">#REF!</definedName>
    <definedName name="BEx78BSYINF85GYNSCIRD95PH86Q" localSheetId="2" hidden="1">#REF!</definedName>
    <definedName name="BEx78BSYINF85GYNSCIRD95PH86Q" localSheetId="4" hidden="1">#REF!</definedName>
    <definedName name="BEx78BSYINF85GYNSCIRD95PH86Q" localSheetId="5" hidden="1">#REF!</definedName>
    <definedName name="BEx78BSYINF85GYNSCIRD95PH86Q" localSheetId="17" hidden="1">#REF!</definedName>
    <definedName name="BEx78BSYINF85GYNSCIRD95PH86Q" localSheetId="7" hidden="1">#REF!</definedName>
    <definedName name="BEx78BSYINF85GYNSCIRD95PH86Q" localSheetId="8" hidden="1">#REF!</definedName>
    <definedName name="BEx78BSYINF85GYNSCIRD95PH86Q" localSheetId="9" hidden="1">#REF!</definedName>
    <definedName name="BEx78BSYINF85GYNSCIRD95PH86Q" localSheetId="11" hidden="1">#REF!</definedName>
    <definedName name="BEx78BSYINF85GYNSCIRD95PH86Q" localSheetId="12" hidden="1">#REF!</definedName>
    <definedName name="BEx78BSYINF85GYNSCIRD95PH86Q" localSheetId="13" hidden="1">#REF!</definedName>
    <definedName name="BEx78BSYINF85GYNSCIRD95PH86Q" localSheetId="14" hidden="1">#REF!</definedName>
    <definedName name="BEx78BSYINF85GYNSCIRD95PH86Q" localSheetId="22" hidden="1">#REF!</definedName>
    <definedName name="BEx78BSYINF85GYNSCIRD95PH86Q" localSheetId="19" hidden="1">#REF!</definedName>
    <definedName name="BEx78BSYINF85GYNSCIRD95PH86Q" localSheetId="21" hidden="1">#REF!</definedName>
    <definedName name="BEx78BSYINF85GYNSCIRD95PH86Q" hidden="1">#REF!</definedName>
    <definedName name="BEx78HHRIWDLHQX2LG0HWFRYEL1T" localSheetId="23" hidden="1">#REF!</definedName>
    <definedName name="BEx78HHRIWDLHQX2LG0HWFRYEL1T" localSheetId="27" hidden="1">#REF!</definedName>
    <definedName name="BEx78HHRIWDLHQX2LG0HWFRYEL1T" localSheetId="16" hidden="1">#REF!</definedName>
    <definedName name="BEx78HHRIWDLHQX2LG0HWFRYEL1T" localSheetId="0" hidden="1">#REF!</definedName>
    <definedName name="BEx78HHRIWDLHQX2LG0HWFRYEL1T" localSheetId="2" hidden="1">#REF!</definedName>
    <definedName name="BEx78HHRIWDLHQX2LG0HWFRYEL1T" localSheetId="4" hidden="1">#REF!</definedName>
    <definedName name="BEx78HHRIWDLHQX2LG0HWFRYEL1T" localSheetId="5" hidden="1">#REF!</definedName>
    <definedName name="BEx78HHRIWDLHQX2LG0HWFRYEL1T" localSheetId="17" hidden="1">#REF!</definedName>
    <definedName name="BEx78HHRIWDLHQX2LG0HWFRYEL1T" localSheetId="7" hidden="1">#REF!</definedName>
    <definedName name="BEx78HHRIWDLHQX2LG0HWFRYEL1T" localSheetId="8" hidden="1">#REF!</definedName>
    <definedName name="BEx78HHRIWDLHQX2LG0HWFRYEL1T" localSheetId="9" hidden="1">#REF!</definedName>
    <definedName name="BEx78HHRIWDLHQX2LG0HWFRYEL1T" localSheetId="11" hidden="1">#REF!</definedName>
    <definedName name="BEx78HHRIWDLHQX2LG0HWFRYEL1T" localSheetId="12" hidden="1">#REF!</definedName>
    <definedName name="BEx78HHRIWDLHQX2LG0HWFRYEL1T" localSheetId="13" hidden="1">#REF!</definedName>
    <definedName name="BEx78HHRIWDLHQX2LG0HWFRYEL1T" localSheetId="14" hidden="1">#REF!</definedName>
    <definedName name="BEx78HHRIWDLHQX2LG0HWFRYEL1T" localSheetId="22" hidden="1">#REF!</definedName>
    <definedName name="BEx78HHRIWDLHQX2LG0HWFRYEL1T" localSheetId="19" hidden="1">#REF!</definedName>
    <definedName name="BEx78HHRIWDLHQX2LG0HWFRYEL1T" localSheetId="21" hidden="1">#REF!</definedName>
    <definedName name="BEx78HHRIWDLHQX2LG0HWFRYEL1T" hidden="1">#REF!</definedName>
    <definedName name="BEx78QC4X2YVM9K6MQRB2WJG36N3" localSheetId="23" hidden="1">#REF!</definedName>
    <definedName name="BEx78QC4X2YVM9K6MQRB2WJG36N3" localSheetId="27" hidden="1">#REF!</definedName>
    <definedName name="BEx78QC4X2YVM9K6MQRB2WJG36N3" localSheetId="16" hidden="1">#REF!</definedName>
    <definedName name="BEx78QC4X2YVM9K6MQRB2WJG36N3" localSheetId="0" hidden="1">#REF!</definedName>
    <definedName name="BEx78QC4X2YVM9K6MQRB2WJG36N3" localSheetId="2" hidden="1">#REF!</definedName>
    <definedName name="BEx78QC4X2YVM9K6MQRB2WJG36N3" localSheetId="4" hidden="1">#REF!</definedName>
    <definedName name="BEx78QC4X2YVM9K6MQRB2WJG36N3" localSheetId="5" hidden="1">#REF!</definedName>
    <definedName name="BEx78QC4X2YVM9K6MQRB2WJG36N3" localSheetId="17" hidden="1">#REF!</definedName>
    <definedName name="BEx78QC4X2YVM9K6MQRB2WJG36N3" localSheetId="7" hidden="1">#REF!</definedName>
    <definedName name="BEx78QC4X2YVM9K6MQRB2WJG36N3" localSheetId="8" hidden="1">#REF!</definedName>
    <definedName name="BEx78QC4X2YVM9K6MQRB2WJG36N3" localSheetId="9" hidden="1">#REF!</definedName>
    <definedName name="BEx78QC4X2YVM9K6MQRB2WJG36N3" localSheetId="11" hidden="1">#REF!</definedName>
    <definedName name="BEx78QC4X2YVM9K6MQRB2WJG36N3" localSheetId="12" hidden="1">#REF!</definedName>
    <definedName name="BEx78QC4X2YVM9K6MQRB2WJG36N3" localSheetId="13" hidden="1">#REF!</definedName>
    <definedName name="BEx78QC4X2YVM9K6MQRB2WJG36N3" localSheetId="14" hidden="1">#REF!</definedName>
    <definedName name="BEx78QC4X2YVM9K6MQRB2WJG36N3" localSheetId="22" hidden="1">#REF!</definedName>
    <definedName name="BEx78QC4X2YVM9K6MQRB2WJG36N3" localSheetId="19" hidden="1">#REF!</definedName>
    <definedName name="BEx78QC4X2YVM9K6MQRB2WJG36N3" localSheetId="21" hidden="1">#REF!</definedName>
    <definedName name="BEx78QC4X2YVM9K6MQRB2WJG36N3" hidden="1">#REF!</definedName>
    <definedName name="BEx78QMXZ2P1ZB3HJ9O50DWHCMXR" localSheetId="23" hidden="1">#REF!</definedName>
    <definedName name="BEx78QMXZ2P1ZB3HJ9O50DWHCMXR" localSheetId="27" hidden="1">#REF!</definedName>
    <definedName name="BEx78QMXZ2P1ZB3HJ9O50DWHCMXR" localSheetId="16" hidden="1">#REF!</definedName>
    <definedName name="BEx78QMXZ2P1ZB3HJ9O50DWHCMXR" localSheetId="0" hidden="1">#REF!</definedName>
    <definedName name="BEx78QMXZ2P1ZB3HJ9O50DWHCMXR" localSheetId="2" hidden="1">#REF!</definedName>
    <definedName name="BEx78QMXZ2P1ZB3HJ9O50DWHCMXR" localSheetId="4" hidden="1">#REF!</definedName>
    <definedName name="BEx78QMXZ2P1ZB3HJ9O50DWHCMXR" localSheetId="5" hidden="1">#REF!</definedName>
    <definedName name="BEx78QMXZ2P1ZB3HJ9O50DWHCMXR" localSheetId="17" hidden="1">#REF!</definedName>
    <definedName name="BEx78QMXZ2P1ZB3HJ9O50DWHCMXR" localSheetId="7" hidden="1">#REF!</definedName>
    <definedName name="BEx78QMXZ2P1ZB3HJ9O50DWHCMXR" localSheetId="8" hidden="1">#REF!</definedName>
    <definedName name="BEx78QMXZ2P1ZB3HJ9O50DWHCMXR" localSheetId="9" hidden="1">#REF!</definedName>
    <definedName name="BEx78QMXZ2P1ZB3HJ9O50DWHCMXR" localSheetId="11" hidden="1">#REF!</definedName>
    <definedName name="BEx78QMXZ2P1ZB3HJ9O50DWHCMXR" localSheetId="12" hidden="1">#REF!</definedName>
    <definedName name="BEx78QMXZ2P1ZB3HJ9O50DWHCMXR" localSheetId="13" hidden="1">#REF!</definedName>
    <definedName name="BEx78QMXZ2P1ZB3HJ9O50DWHCMXR" localSheetId="14" hidden="1">#REF!</definedName>
    <definedName name="BEx78QMXZ2P1ZB3HJ9O50DWHCMXR" localSheetId="22" hidden="1">#REF!</definedName>
    <definedName name="BEx78QMXZ2P1ZB3HJ9O50DWHCMXR" localSheetId="19" hidden="1">#REF!</definedName>
    <definedName name="BEx78QMXZ2P1ZB3HJ9O50DWHCMXR" localSheetId="21" hidden="1">#REF!</definedName>
    <definedName name="BEx78QMXZ2P1ZB3HJ9O50DWHCMXR" hidden="1">#REF!</definedName>
    <definedName name="BEx78SFO5VR28677DWZEMDN7G86X" localSheetId="23" hidden="1">#REF!</definedName>
    <definedName name="BEx78SFO5VR28677DWZEMDN7G86X" localSheetId="27" hidden="1">#REF!</definedName>
    <definedName name="BEx78SFO5VR28677DWZEMDN7G86X" localSheetId="16" hidden="1">#REF!</definedName>
    <definedName name="BEx78SFO5VR28677DWZEMDN7G86X" localSheetId="0" hidden="1">#REF!</definedName>
    <definedName name="BEx78SFO5VR28677DWZEMDN7G86X" localSheetId="2" hidden="1">#REF!</definedName>
    <definedName name="BEx78SFO5VR28677DWZEMDN7G86X" localSheetId="4" hidden="1">#REF!</definedName>
    <definedName name="BEx78SFO5VR28677DWZEMDN7G86X" localSheetId="5" hidden="1">#REF!</definedName>
    <definedName name="BEx78SFO5VR28677DWZEMDN7G86X" localSheetId="17" hidden="1">#REF!</definedName>
    <definedName name="BEx78SFO5VR28677DWZEMDN7G86X" localSheetId="7" hidden="1">#REF!</definedName>
    <definedName name="BEx78SFO5VR28677DWZEMDN7G86X" localSheetId="8" hidden="1">#REF!</definedName>
    <definedName name="BEx78SFO5VR28677DWZEMDN7G86X" localSheetId="9" hidden="1">#REF!</definedName>
    <definedName name="BEx78SFO5VR28677DWZEMDN7G86X" localSheetId="11" hidden="1">#REF!</definedName>
    <definedName name="BEx78SFO5VR28677DWZEMDN7G86X" localSheetId="12" hidden="1">#REF!</definedName>
    <definedName name="BEx78SFO5VR28677DWZEMDN7G86X" localSheetId="13" hidden="1">#REF!</definedName>
    <definedName name="BEx78SFO5VR28677DWZEMDN7G86X" localSheetId="14" hidden="1">#REF!</definedName>
    <definedName name="BEx78SFO5VR28677DWZEMDN7G86X" localSheetId="22" hidden="1">#REF!</definedName>
    <definedName name="BEx78SFO5VR28677DWZEMDN7G86X" localSheetId="19" hidden="1">#REF!</definedName>
    <definedName name="BEx78SFO5VR28677DWZEMDN7G86X" localSheetId="21" hidden="1">#REF!</definedName>
    <definedName name="BEx78SFO5VR28677DWZEMDN7G86X" hidden="1">#REF!</definedName>
    <definedName name="BEx78SFOYH1Z0ZDTO47W2M60TW6K" localSheetId="23" hidden="1">#REF!</definedName>
    <definedName name="BEx78SFOYH1Z0ZDTO47W2M60TW6K" localSheetId="27" hidden="1">#REF!</definedName>
    <definedName name="BEx78SFOYH1Z0ZDTO47W2M60TW6K" localSheetId="16" hidden="1">#REF!</definedName>
    <definedName name="BEx78SFOYH1Z0ZDTO47W2M60TW6K" localSheetId="0" hidden="1">#REF!</definedName>
    <definedName name="BEx78SFOYH1Z0ZDTO47W2M60TW6K" localSheetId="2" hidden="1">#REF!</definedName>
    <definedName name="BEx78SFOYH1Z0ZDTO47W2M60TW6K" localSheetId="4" hidden="1">#REF!</definedName>
    <definedName name="BEx78SFOYH1Z0ZDTO47W2M60TW6K" localSheetId="5" hidden="1">#REF!</definedName>
    <definedName name="BEx78SFOYH1Z0ZDTO47W2M60TW6K" localSheetId="17" hidden="1">#REF!</definedName>
    <definedName name="BEx78SFOYH1Z0ZDTO47W2M60TW6K" localSheetId="7" hidden="1">#REF!</definedName>
    <definedName name="BEx78SFOYH1Z0ZDTO47W2M60TW6K" localSheetId="8" hidden="1">#REF!</definedName>
    <definedName name="BEx78SFOYH1Z0ZDTO47W2M60TW6K" localSheetId="9" hidden="1">#REF!</definedName>
    <definedName name="BEx78SFOYH1Z0ZDTO47W2M60TW6K" localSheetId="11" hidden="1">#REF!</definedName>
    <definedName name="BEx78SFOYH1Z0ZDTO47W2M60TW6K" localSheetId="12" hidden="1">#REF!</definedName>
    <definedName name="BEx78SFOYH1Z0ZDTO47W2M60TW6K" localSheetId="13" hidden="1">#REF!</definedName>
    <definedName name="BEx78SFOYH1Z0ZDTO47W2M60TW6K" localSheetId="14" hidden="1">#REF!</definedName>
    <definedName name="BEx78SFOYH1Z0ZDTO47W2M60TW6K" localSheetId="22" hidden="1">#REF!</definedName>
    <definedName name="BEx78SFOYH1Z0ZDTO47W2M60TW6K" localSheetId="19" hidden="1">#REF!</definedName>
    <definedName name="BEx78SFOYH1Z0ZDTO47W2M60TW6K" localSheetId="21" hidden="1">#REF!</definedName>
    <definedName name="BEx78SFOYH1Z0ZDTO47W2M60TW6K" hidden="1">#REF!</definedName>
    <definedName name="BEx7974EARYYX2ICWU0YC50VO5D8" localSheetId="23" hidden="1">#REF!</definedName>
    <definedName name="BEx7974EARYYX2ICWU0YC50VO5D8" localSheetId="27" hidden="1">#REF!</definedName>
    <definedName name="BEx7974EARYYX2ICWU0YC50VO5D8" localSheetId="16" hidden="1">#REF!</definedName>
    <definedName name="BEx7974EARYYX2ICWU0YC50VO5D8" localSheetId="0" hidden="1">#REF!</definedName>
    <definedName name="BEx7974EARYYX2ICWU0YC50VO5D8" localSheetId="2" hidden="1">#REF!</definedName>
    <definedName name="BEx7974EARYYX2ICWU0YC50VO5D8" localSheetId="4" hidden="1">#REF!</definedName>
    <definedName name="BEx7974EARYYX2ICWU0YC50VO5D8" localSheetId="5" hidden="1">#REF!</definedName>
    <definedName name="BEx7974EARYYX2ICWU0YC50VO5D8" localSheetId="17" hidden="1">#REF!</definedName>
    <definedName name="BEx7974EARYYX2ICWU0YC50VO5D8" localSheetId="7" hidden="1">#REF!</definedName>
    <definedName name="BEx7974EARYYX2ICWU0YC50VO5D8" localSheetId="8" hidden="1">#REF!</definedName>
    <definedName name="BEx7974EARYYX2ICWU0YC50VO5D8" localSheetId="9" hidden="1">#REF!</definedName>
    <definedName name="BEx7974EARYYX2ICWU0YC50VO5D8" localSheetId="11" hidden="1">#REF!</definedName>
    <definedName name="BEx7974EARYYX2ICWU0YC50VO5D8" localSheetId="12" hidden="1">#REF!</definedName>
    <definedName name="BEx7974EARYYX2ICWU0YC50VO5D8" localSheetId="13" hidden="1">#REF!</definedName>
    <definedName name="BEx7974EARYYX2ICWU0YC50VO5D8" localSheetId="14" hidden="1">#REF!</definedName>
    <definedName name="BEx7974EARYYX2ICWU0YC50VO5D8" localSheetId="22" hidden="1">#REF!</definedName>
    <definedName name="BEx7974EARYYX2ICWU0YC50VO5D8" localSheetId="19" hidden="1">#REF!</definedName>
    <definedName name="BEx7974EARYYX2ICWU0YC50VO5D8" localSheetId="21" hidden="1">#REF!</definedName>
    <definedName name="BEx7974EARYYX2ICWU0YC50VO5D8" hidden="1">#REF!</definedName>
    <definedName name="BEx79JK3E6JO8MX4O35A5G8NZCC8" localSheetId="23" hidden="1">#REF!</definedName>
    <definedName name="BEx79JK3E6JO8MX4O35A5G8NZCC8" localSheetId="27" hidden="1">#REF!</definedName>
    <definedName name="BEx79JK3E6JO8MX4O35A5G8NZCC8" localSheetId="16" hidden="1">#REF!</definedName>
    <definedName name="BEx79JK3E6JO8MX4O35A5G8NZCC8" localSheetId="0" hidden="1">#REF!</definedName>
    <definedName name="BEx79JK3E6JO8MX4O35A5G8NZCC8" localSheetId="2" hidden="1">#REF!</definedName>
    <definedName name="BEx79JK3E6JO8MX4O35A5G8NZCC8" localSheetId="4" hidden="1">#REF!</definedName>
    <definedName name="BEx79JK3E6JO8MX4O35A5G8NZCC8" localSheetId="5" hidden="1">#REF!</definedName>
    <definedName name="BEx79JK3E6JO8MX4O35A5G8NZCC8" localSheetId="17" hidden="1">#REF!</definedName>
    <definedName name="BEx79JK3E6JO8MX4O35A5G8NZCC8" localSheetId="7" hidden="1">#REF!</definedName>
    <definedName name="BEx79JK3E6JO8MX4O35A5G8NZCC8" localSheetId="8" hidden="1">#REF!</definedName>
    <definedName name="BEx79JK3E6JO8MX4O35A5G8NZCC8" localSheetId="9" hidden="1">#REF!</definedName>
    <definedName name="BEx79JK3E6JO8MX4O35A5G8NZCC8" localSheetId="11" hidden="1">#REF!</definedName>
    <definedName name="BEx79JK3E6JO8MX4O35A5G8NZCC8" localSheetId="12" hidden="1">#REF!</definedName>
    <definedName name="BEx79JK3E6JO8MX4O35A5G8NZCC8" localSheetId="13" hidden="1">#REF!</definedName>
    <definedName name="BEx79JK3E6JO8MX4O35A5G8NZCC8" localSheetId="14" hidden="1">#REF!</definedName>
    <definedName name="BEx79JK3E6JO8MX4O35A5G8NZCC8" localSheetId="22" hidden="1">#REF!</definedName>
    <definedName name="BEx79JK3E6JO8MX4O35A5G8NZCC8" localSheetId="19" hidden="1">#REF!</definedName>
    <definedName name="BEx79JK3E6JO8MX4O35A5G8NZCC8" localSheetId="21" hidden="1">#REF!</definedName>
    <definedName name="BEx79JK3E6JO8MX4O35A5G8NZCC8" hidden="1">#REF!</definedName>
    <definedName name="BEx79OCP4HQ6XP8EWNGEUDLOZBBS" localSheetId="23" hidden="1">#REF!</definedName>
    <definedName name="BEx79OCP4HQ6XP8EWNGEUDLOZBBS" localSheetId="27" hidden="1">#REF!</definedName>
    <definedName name="BEx79OCP4HQ6XP8EWNGEUDLOZBBS" localSheetId="16" hidden="1">#REF!</definedName>
    <definedName name="BEx79OCP4HQ6XP8EWNGEUDLOZBBS" localSheetId="0" hidden="1">#REF!</definedName>
    <definedName name="BEx79OCP4HQ6XP8EWNGEUDLOZBBS" localSheetId="2" hidden="1">#REF!</definedName>
    <definedName name="BEx79OCP4HQ6XP8EWNGEUDLOZBBS" localSheetId="4" hidden="1">#REF!</definedName>
    <definedName name="BEx79OCP4HQ6XP8EWNGEUDLOZBBS" localSheetId="5" hidden="1">#REF!</definedName>
    <definedName name="BEx79OCP4HQ6XP8EWNGEUDLOZBBS" localSheetId="17" hidden="1">#REF!</definedName>
    <definedName name="BEx79OCP4HQ6XP8EWNGEUDLOZBBS" localSheetId="7" hidden="1">#REF!</definedName>
    <definedName name="BEx79OCP4HQ6XP8EWNGEUDLOZBBS" localSheetId="8" hidden="1">#REF!</definedName>
    <definedName name="BEx79OCP4HQ6XP8EWNGEUDLOZBBS" localSheetId="9" hidden="1">#REF!</definedName>
    <definedName name="BEx79OCP4HQ6XP8EWNGEUDLOZBBS" localSheetId="11" hidden="1">#REF!</definedName>
    <definedName name="BEx79OCP4HQ6XP8EWNGEUDLOZBBS" localSheetId="12" hidden="1">#REF!</definedName>
    <definedName name="BEx79OCP4HQ6XP8EWNGEUDLOZBBS" localSheetId="13" hidden="1">#REF!</definedName>
    <definedName name="BEx79OCP4HQ6XP8EWNGEUDLOZBBS" localSheetId="14" hidden="1">#REF!</definedName>
    <definedName name="BEx79OCP4HQ6XP8EWNGEUDLOZBBS" localSheetId="22" hidden="1">#REF!</definedName>
    <definedName name="BEx79OCP4HQ6XP8EWNGEUDLOZBBS" localSheetId="19" hidden="1">#REF!</definedName>
    <definedName name="BEx79OCP4HQ6XP8EWNGEUDLOZBBS" localSheetId="21" hidden="1">#REF!</definedName>
    <definedName name="BEx79OCP4HQ6XP8EWNGEUDLOZBBS" hidden="1">#REF!</definedName>
    <definedName name="BEx79SEAYKUZB0H4LYBCD6WWJBG2" localSheetId="23" hidden="1">#REF!</definedName>
    <definedName name="BEx79SEAYKUZB0H4LYBCD6WWJBG2" localSheetId="27" hidden="1">#REF!</definedName>
    <definedName name="BEx79SEAYKUZB0H4LYBCD6WWJBG2" localSheetId="16" hidden="1">#REF!</definedName>
    <definedName name="BEx79SEAYKUZB0H4LYBCD6WWJBG2" localSheetId="0" hidden="1">#REF!</definedName>
    <definedName name="BEx79SEAYKUZB0H4LYBCD6WWJBG2" localSheetId="2" hidden="1">#REF!</definedName>
    <definedName name="BEx79SEAYKUZB0H4LYBCD6WWJBG2" localSheetId="4" hidden="1">#REF!</definedName>
    <definedName name="BEx79SEAYKUZB0H4LYBCD6WWJBG2" localSheetId="5" hidden="1">#REF!</definedName>
    <definedName name="BEx79SEAYKUZB0H4LYBCD6WWJBG2" localSheetId="17" hidden="1">#REF!</definedName>
    <definedName name="BEx79SEAYKUZB0H4LYBCD6WWJBG2" localSheetId="7" hidden="1">#REF!</definedName>
    <definedName name="BEx79SEAYKUZB0H4LYBCD6WWJBG2" localSheetId="8" hidden="1">#REF!</definedName>
    <definedName name="BEx79SEAYKUZB0H4LYBCD6WWJBG2" localSheetId="9" hidden="1">#REF!</definedName>
    <definedName name="BEx79SEAYKUZB0H4LYBCD6WWJBG2" localSheetId="11" hidden="1">#REF!</definedName>
    <definedName name="BEx79SEAYKUZB0H4LYBCD6WWJBG2" localSheetId="12" hidden="1">#REF!</definedName>
    <definedName name="BEx79SEAYKUZB0H4LYBCD6WWJBG2" localSheetId="13" hidden="1">#REF!</definedName>
    <definedName name="BEx79SEAYKUZB0H4LYBCD6WWJBG2" localSheetId="14" hidden="1">#REF!</definedName>
    <definedName name="BEx79SEAYKUZB0H4LYBCD6WWJBG2" localSheetId="22" hidden="1">#REF!</definedName>
    <definedName name="BEx79SEAYKUZB0H4LYBCD6WWJBG2" localSheetId="19" hidden="1">#REF!</definedName>
    <definedName name="BEx79SEAYKUZB0H4LYBCD6WWJBG2" localSheetId="21" hidden="1">#REF!</definedName>
    <definedName name="BEx79SEAYKUZB0H4LYBCD6WWJBG2" hidden="1">#REF!</definedName>
    <definedName name="BEx79SJRHTLS9PYM69O9BWW1FMJK" localSheetId="23" hidden="1">#REF!</definedName>
    <definedName name="BEx79SJRHTLS9PYM69O9BWW1FMJK" localSheetId="27" hidden="1">#REF!</definedName>
    <definedName name="BEx79SJRHTLS9PYM69O9BWW1FMJK" localSheetId="16" hidden="1">#REF!</definedName>
    <definedName name="BEx79SJRHTLS9PYM69O9BWW1FMJK" localSheetId="0" hidden="1">#REF!</definedName>
    <definedName name="BEx79SJRHTLS9PYM69O9BWW1FMJK" localSheetId="2" hidden="1">#REF!</definedName>
    <definedName name="BEx79SJRHTLS9PYM69O9BWW1FMJK" localSheetId="4" hidden="1">#REF!</definedName>
    <definedName name="BEx79SJRHTLS9PYM69O9BWW1FMJK" localSheetId="5" hidden="1">#REF!</definedName>
    <definedName name="BEx79SJRHTLS9PYM69O9BWW1FMJK" localSheetId="17" hidden="1">#REF!</definedName>
    <definedName name="BEx79SJRHTLS9PYM69O9BWW1FMJK" localSheetId="7" hidden="1">#REF!</definedName>
    <definedName name="BEx79SJRHTLS9PYM69O9BWW1FMJK" localSheetId="8" hidden="1">#REF!</definedName>
    <definedName name="BEx79SJRHTLS9PYM69O9BWW1FMJK" localSheetId="9" hidden="1">#REF!</definedName>
    <definedName name="BEx79SJRHTLS9PYM69O9BWW1FMJK" localSheetId="11" hidden="1">#REF!</definedName>
    <definedName name="BEx79SJRHTLS9PYM69O9BWW1FMJK" localSheetId="12" hidden="1">#REF!</definedName>
    <definedName name="BEx79SJRHTLS9PYM69O9BWW1FMJK" localSheetId="13" hidden="1">#REF!</definedName>
    <definedName name="BEx79SJRHTLS9PYM69O9BWW1FMJK" localSheetId="14" hidden="1">#REF!</definedName>
    <definedName name="BEx79SJRHTLS9PYM69O9BWW1FMJK" localSheetId="22" hidden="1">#REF!</definedName>
    <definedName name="BEx79SJRHTLS9PYM69O9BWW1FMJK" localSheetId="19" hidden="1">#REF!</definedName>
    <definedName name="BEx79SJRHTLS9PYM69O9BWW1FMJK" localSheetId="21" hidden="1">#REF!</definedName>
    <definedName name="BEx79SJRHTLS9PYM69O9BWW1FMJK" hidden="1">#REF!</definedName>
    <definedName name="BEx79YJJLBELICW9F9FRYSCQ101L" localSheetId="23" hidden="1">#REF!</definedName>
    <definedName name="BEx79YJJLBELICW9F9FRYSCQ101L" localSheetId="27" hidden="1">#REF!</definedName>
    <definedName name="BEx79YJJLBELICW9F9FRYSCQ101L" localSheetId="16" hidden="1">#REF!</definedName>
    <definedName name="BEx79YJJLBELICW9F9FRYSCQ101L" localSheetId="0" hidden="1">#REF!</definedName>
    <definedName name="BEx79YJJLBELICW9F9FRYSCQ101L" localSheetId="2" hidden="1">#REF!</definedName>
    <definedName name="BEx79YJJLBELICW9F9FRYSCQ101L" localSheetId="4" hidden="1">#REF!</definedName>
    <definedName name="BEx79YJJLBELICW9F9FRYSCQ101L" localSheetId="5" hidden="1">#REF!</definedName>
    <definedName name="BEx79YJJLBELICW9F9FRYSCQ101L" localSheetId="17" hidden="1">#REF!</definedName>
    <definedName name="BEx79YJJLBELICW9F9FRYSCQ101L" localSheetId="7" hidden="1">#REF!</definedName>
    <definedName name="BEx79YJJLBELICW9F9FRYSCQ101L" localSheetId="8" hidden="1">#REF!</definedName>
    <definedName name="BEx79YJJLBELICW9F9FRYSCQ101L" localSheetId="9" hidden="1">#REF!</definedName>
    <definedName name="BEx79YJJLBELICW9F9FRYSCQ101L" localSheetId="11" hidden="1">#REF!</definedName>
    <definedName name="BEx79YJJLBELICW9F9FRYSCQ101L" localSheetId="12" hidden="1">#REF!</definedName>
    <definedName name="BEx79YJJLBELICW9F9FRYSCQ101L" localSheetId="13" hidden="1">#REF!</definedName>
    <definedName name="BEx79YJJLBELICW9F9FRYSCQ101L" localSheetId="14" hidden="1">#REF!</definedName>
    <definedName name="BEx79YJJLBELICW9F9FRYSCQ101L" localSheetId="22" hidden="1">#REF!</definedName>
    <definedName name="BEx79YJJLBELICW9F9FRYSCQ101L" localSheetId="19" hidden="1">#REF!</definedName>
    <definedName name="BEx79YJJLBELICW9F9FRYSCQ101L" localSheetId="21" hidden="1">#REF!</definedName>
    <definedName name="BEx79YJJLBELICW9F9FRYSCQ101L" hidden="1">#REF!</definedName>
    <definedName name="BEx79YUC7B0V77FSBGIRCY1BR4VK" localSheetId="23" hidden="1">#REF!</definedName>
    <definedName name="BEx79YUC7B0V77FSBGIRCY1BR4VK" localSheetId="27" hidden="1">#REF!</definedName>
    <definedName name="BEx79YUC7B0V77FSBGIRCY1BR4VK" localSheetId="16" hidden="1">#REF!</definedName>
    <definedName name="BEx79YUC7B0V77FSBGIRCY1BR4VK" localSheetId="0" hidden="1">#REF!</definedName>
    <definedName name="BEx79YUC7B0V77FSBGIRCY1BR4VK" localSheetId="2" hidden="1">#REF!</definedName>
    <definedName name="BEx79YUC7B0V77FSBGIRCY1BR4VK" localSheetId="4" hidden="1">#REF!</definedName>
    <definedName name="BEx79YUC7B0V77FSBGIRCY1BR4VK" localSheetId="5" hidden="1">#REF!</definedName>
    <definedName name="BEx79YUC7B0V77FSBGIRCY1BR4VK" localSheetId="17" hidden="1">#REF!</definedName>
    <definedName name="BEx79YUC7B0V77FSBGIRCY1BR4VK" localSheetId="7" hidden="1">#REF!</definedName>
    <definedName name="BEx79YUC7B0V77FSBGIRCY1BR4VK" localSheetId="8" hidden="1">#REF!</definedName>
    <definedName name="BEx79YUC7B0V77FSBGIRCY1BR4VK" localSheetId="9" hidden="1">#REF!</definedName>
    <definedName name="BEx79YUC7B0V77FSBGIRCY1BR4VK" localSheetId="11" hidden="1">#REF!</definedName>
    <definedName name="BEx79YUC7B0V77FSBGIRCY1BR4VK" localSheetId="12" hidden="1">#REF!</definedName>
    <definedName name="BEx79YUC7B0V77FSBGIRCY1BR4VK" localSheetId="13" hidden="1">#REF!</definedName>
    <definedName name="BEx79YUC7B0V77FSBGIRCY1BR4VK" localSheetId="14" hidden="1">#REF!</definedName>
    <definedName name="BEx79YUC7B0V77FSBGIRCY1BR4VK" localSheetId="22" hidden="1">#REF!</definedName>
    <definedName name="BEx79YUC7B0V77FSBGIRCY1BR4VK" localSheetId="19" hidden="1">#REF!</definedName>
    <definedName name="BEx79YUC7B0V77FSBGIRCY1BR4VK" localSheetId="21" hidden="1">#REF!</definedName>
    <definedName name="BEx79YUC7B0V77FSBGIRCY1BR4VK" hidden="1">#REF!</definedName>
    <definedName name="BEx7A06T3RC2891FUX05G3QPRAUE" localSheetId="23" hidden="1">#REF!</definedName>
    <definedName name="BEx7A06T3RC2891FUX05G3QPRAUE" localSheetId="27" hidden="1">#REF!</definedName>
    <definedName name="BEx7A06T3RC2891FUX05G3QPRAUE" localSheetId="16" hidden="1">#REF!</definedName>
    <definedName name="BEx7A06T3RC2891FUX05G3QPRAUE" localSheetId="0" hidden="1">#REF!</definedName>
    <definedName name="BEx7A06T3RC2891FUX05G3QPRAUE" localSheetId="2" hidden="1">#REF!</definedName>
    <definedName name="BEx7A06T3RC2891FUX05G3QPRAUE" localSheetId="4" hidden="1">#REF!</definedName>
    <definedName name="BEx7A06T3RC2891FUX05G3QPRAUE" localSheetId="5" hidden="1">#REF!</definedName>
    <definedName name="BEx7A06T3RC2891FUX05G3QPRAUE" localSheetId="17" hidden="1">#REF!</definedName>
    <definedName name="BEx7A06T3RC2891FUX05G3QPRAUE" localSheetId="7" hidden="1">#REF!</definedName>
    <definedName name="BEx7A06T3RC2891FUX05G3QPRAUE" localSheetId="8" hidden="1">#REF!</definedName>
    <definedName name="BEx7A06T3RC2891FUX05G3QPRAUE" localSheetId="9" hidden="1">#REF!</definedName>
    <definedName name="BEx7A06T3RC2891FUX05G3QPRAUE" localSheetId="11" hidden="1">#REF!</definedName>
    <definedName name="BEx7A06T3RC2891FUX05G3QPRAUE" localSheetId="12" hidden="1">#REF!</definedName>
    <definedName name="BEx7A06T3RC2891FUX05G3QPRAUE" localSheetId="13" hidden="1">#REF!</definedName>
    <definedName name="BEx7A06T3RC2891FUX05G3QPRAUE" localSheetId="14" hidden="1">#REF!</definedName>
    <definedName name="BEx7A06T3RC2891FUX05G3QPRAUE" localSheetId="22" hidden="1">#REF!</definedName>
    <definedName name="BEx7A06T3RC2891FUX05G3QPRAUE" localSheetId="19" hidden="1">#REF!</definedName>
    <definedName name="BEx7A06T3RC2891FUX05G3QPRAUE" localSheetId="21" hidden="1">#REF!</definedName>
    <definedName name="BEx7A06T3RC2891FUX05G3QPRAUE" hidden="1">#REF!</definedName>
    <definedName name="BEx7A9S3JA1X7FH4CFSQLTZC4691" localSheetId="23" hidden="1">#REF!</definedName>
    <definedName name="BEx7A9S3JA1X7FH4CFSQLTZC4691" localSheetId="27" hidden="1">#REF!</definedName>
    <definedName name="BEx7A9S3JA1X7FH4CFSQLTZC4691" localSheetId="16" hidden="1">#REF!</definedName>
    <definedName name="BEx7A9S3JA1X7FH4CFSQLTZC4691" localSheetId="0" hidden="1">#REF!</definedName>
    <definedName name="BEx7A9S3JA1X7FH4CFSQLTZC4691" localSheetId="2" hidden="1">#REF!</definedName>
    <definedName name="BEx7A9S3JA1X7FH4CFSQLTZC4691" localSheetId="4" hidden="1">#REF!</definedName>
    <definedName name="BEx7A9S3JA1X7FH4CFSQLTZC4691" localSheetId="5" hidden="1">#REF!</definedName>
    <definedName name="BEx7A9S3JA1X7FH4CFSQLTZC4691" localSheetId="17" hidden="1">#REF!</definedName>
    <definedName name="BEx7A9S3JA1X7FH4CFSQLTZC4691" localSheetId="7" hidden="1">#REF!</definedName>
    <definedName name="BEx7A9S3JA1X7FH4CFSQLTZC4691" localSheetId="8" hidden="1">#REF!</definedName>
    <definedName name="BEx7A9S3JA1X7FH4CFSQLTZC4691" localSheetId="9" hidden="1">#REF!</definedName>
    <definedName name="BEx7A9S3JA1X7FH4CFSQLTZC4691" localSheetId="11" hidden="1">#REF!</definedName>
    <definedName name="BEx7A9S3JA1X7FH4CFSQLTZC4691" localSheetId="12" hidden="1">#REF!</definedName>
    <definedName name="BEx7A9S3JA1X7FH4CFSQLTZC4691" localSheetId="13" hidden="1">#REF!</definedName>
    <definedName name="BEx7A9S3JA1X7FH4CFSQLTZC4691" localSheetId="14" hidden="1">#REF!</definedName>
    <definedName name="BEx7A9S3JA1X7FH4CFSQLTZC4691" localSheetId="22" hidden="1">#REF!</definedName>
    <definedName name="BEx7A9S3JA1X7FH4CFSQLTZC4691" localSheetId="19" hidden="1">#REF!</definedName>
    <definedName name="BEx7A9S3JA1X7FH4CFSQLTZC4691" localSheetId="21" hidden="1">#REF!</definedName>
    <definedName name="BEx7A9S3JA1X7FH4CFSQLTZC4691" hidden="1">#REF!</definedName>
    <definedName name="BEx7ABA2C9IWH5VSLVLLLCY62161" localSheetId="23" hidden="1">#REF!</definedName>
    <definedName name="BEx7ABA2C9IWH5VSLVLLLCY62161" localSheetId="27" hidden="1">#REF!</definedName>
    <definedName name="BEx7ABA2C9IWH5VSLVLLLCY62161" localSheetId="16" hidden="1">#REF!</definedName>
    <definedName name="BEx7ABA2C9IWH5VSLVLLLCY62161" localSheetId="0" hidden="1">#REF!</definedName>
    <definedName name="BEx7ABA2C9IWH5VSLVLLLCY62161" localSheetId="2" hidden="1">#REF!</definedName>
    <definedName name="BEx7ABA2C9IWH5VSLVLLLCY62161" localSheetId="4" hidden="1">#REF!</definedName>
    <definedName name="BEx7ABA2C9IWH5VSLVLLLCY62161" localSheetId="5" hidden="1">#REF!</definedName>
    <definedName name="BEx7ABA2C9IWH5VSLVLLLCY62161" localSheetId="17" hidden="1">#REF!</definedName>
    <definedName name="BEx7ABA2C9IWH5VSLVLLLCY62161" localSheetId="7" hidden="1">#REF!</definedName>
    <definedName name="BEx7ABA2C9IWH5VSLVLLLCY62161" localSheetId="8" hidden="1">#REF!</definedName>
    <definedName name="BEx7ABA2C9IWH5VSLVLLLCY62161" localSheetId="9" hidden="1">#REF!</definedName>
    <definedName name="BEx7ABA2C9IWH5VSLVLLLCY62161" localSheetId="11" hidden="1">#REF!</definedName>
    <definedName name="BEx7ABA2C9IWH5VSLVLLLCY62161" localSheetId="12" hidden="1">#REF!</definedName>
    <definedName name="BEx7ABA2C9IWH5VSLVLLLCY62161" localSheetId="13" hidden="1">#REF!</definedName>
    <definedName name="BEx7ABA2C9IWH5VSLVLLLCY62161" localSheetId="14" hidden="1">#REF!</definedName>
    <definedName name="BEx7ABA2C9IWH5VSLVLLLCY62161" localSheetId="22" hidden="1">#REF!</definedName>
    <definedName name="BEx7ABA2C9IWH5VSLVLLLCY62161" localSheetId="19" hidden="1">#REF!</definedName>
    <definedName name="BEx7ABA2C9IWH5VSLVLLLCY62161" localSheetId="21" hidden="1">#REF!</definedName>
    <definedName name="BEx7ABA2C9IWH5VSLVLLLCY62161" hidden="1">#REF!</definedName>
    <definedName name="BEx7AE4LPLX8N85BYB0WCO5S7ZPV" localSheetId="23" hidden="1">#REF!</definedName>
    <definedName name="BEx7AE4LPLX8N85BYB0WCO5S7ZPV" localSheetId="27" hidden="1">#REF!</definedName>
    <definedName name="BEx7AE4LPLX8N85BYB0WCO5S7ZPV" localSheetId="16" hidden="1">#REF!</definedName>
    <definedName name="BEx7AE4LPLX8N85BYB0WCO5S7ZPV" localSheetId="0" hidden="1">#REF!</definedName>
    <definedName name="BEx7AE4LPLX8N85BYB0WCO5S7ZPV" localSheetId="2" hidden="1">#REF!</definedName>
    <definedName name="BEx7AE4LPLX8N85BYB0WCO5S7ZPV" localSheetId="4" hidden="1">#REF!</definedName>
    <definedName name="BEx7AE4LPLX8N85BYB0WCO5S7ZPV" localSheetId="5" hidden="1">#REF!</definedName>
    <definedName name="BEx7AE4LPLX8N85BYB0WCO5S7ZPV" localSheetId="17" hidden="1">#REF!</definedName>
    <definedName name="BEx7AE4LPLX8N85BYB0WCO5S7ZPV" localSheetId="7" hidden="1">#REF!</definedName>
    <definedName name="BEx7AE4LPLX8N85BYB0WCO5S7ZPV" localSheetId="8" hidden="1">#REF!</definedName>
    <definedName name="BEx7AE4LPLX8N85BYB0WCO5S7ZPV" localSheetId="9" hidden="1">#REF!</definedName>
    <definedName name="BEx7AE4LPLX8N85BYB0WCO5S7ZPV" localSheetId="11" hidden="1">#REF!</definedName>
    <definedName name="BEx7AE4LPLX8N85BYB0WCO5S7ZPV" localSheetId="12" hidden="1">#REF!</definedName>
    <definedName name="BEx7AE4LPLX8N85BYB0WCO5S7ZPV" localSheetId="13" hidden="1">#REF!</definedName>
    <definedName name="BEx7AE4LPLX8N85BYB0WCO5S7ZPV" localSheetId="14" hidden="1">#REF!</definedName>
    <definedName name="BEx7AE4LPLX8N85BYB0WCO5S7ZPV" localSheetId="22" hidden="1">#REF!</definedName>
    <definedName name="BEx7AE4LPLX8N85BYB0WCO5S7ZPV" localSheetId="19" hidden="1">#REF!</definedName>
    <definedName name="BEx7AE4LPLX8N85BYB0WCO5S7ZPV" localSheetId="21" hidden="1">#REF!</definedName>
    <definedName name="BEx7AE4LPLX8N85BYB0WCO5S7ZPV" hidden="1">#REF!</definedName>
    <definedName name="BEx7AR0EEP9O5JPPEKQWG1TC860T" localSheetId="23" hidden="1">#REF!</definedName>
    <definedName name="BEx7AR0EEP9O5JPPEKQWG1TC860T" localSheetId="27" hidden="1">#REF!</definedName>
    <definedName name="BEx7AR0EEP9O5JPPEKQWG1TC860T" localSheetId="16" hidden="1">#REF!</definedName>
    <definedName name="BEx7AR0EEP9O5JPPEKQWG1TC860T" localSheetId="0" hidden="1">#REF!</definedName>
    <definedName name="BEx7AR0EEP9O5JPPEKQWG1TC860T" localSheetId="2" hidden="1">#REF!</definedName>
    <definedName name="BEx7AR0EEP9O5JPPEKQWG1TC860T" localSheetId="4" hidden="1">#REF!</definedName>
    <definedName name="BEx7AR0EEP9O5JPPEKQWG1TC860T" localSheetId="5" hidden="1">#REF!</definedName>
    <definedName name="BEx7AR0EEP9O5JPPEKQWG1TC860T" localSheetId="17" hidden="1">#REF!</definedName>
    <definedName name="BEx7AR0EEP9O5JPPEKQWG1TC860T" localSheetId="7" hidden="1">#REF!</definedName>
    <definedName name="BEx7AR0EEP9O5JPPEKQWG1TC860T" localSheetId="8" hidden="1">#REF!</definedName>
    <definedName name="BEx7AR0EEP9O5JPPEKQWG1TC860T" localSheetId="9" hidden="1">#REF!</definedName>
    <definedName name="BEx7AR0EEP9O5JPPEKQWG1TC860T" localSheetId="11" hidden="1">#REF!</definedName>
    <definedName name="BEx7AR0EEP9O5JPPEKQWG1TC860T" localSheetId="12" hidden="1">#REF!</definedName>
    <definedName name="BEx7AR0EEP9O5JPPEKQWG1TC860T" localSheetId="13" hidden="1">#REF!</definedName>
    <definedName name="BEx7AR0EEP9O5JPPEKQWG1TC860T" localSheetId="14" hidden="1">#REF!</definedName>
    <definedName name="BEx7AR0EEP9O5JPPEKQWG1TC860T" localSheetId="22" hidden="1">#REF!</definedName>
    <definedName name="BEx7AR0EEP9O5JPPEKQWG1TC860T" localSheetId="19" hidden="1">#REF!</definedName>
    <definedName name="BEx7AR0EEP9O5JPPEKQWG1TC860T" localSheetId="21" hidden="1">#REF!</definedName>
    <definedName name="BEx7AR0EEP9O5JPPEKQWG1TC860T" hidden="1">#REF!</definedName>
    <definedName name="BEx7ASD1I654MEDCO6GGWA95PXSC" localSheetId="23" hidden="1">#REF!</definedName>
    <definedName name="BEx7ASD1I654MEDCO6GGWA95PXSC" localSheetId="27" hidden="1">#REF!</definedName>
    <definedName name="BEx7ASD1I654MEDCO6GGWA95PXSC" localSheetId="16" hidden="1">#REF!</definedName>
    <definedName name="BEx7ASD1I654MEDCO6GGWA95PXSC" localSheetId="0" hidden="1">#REF!</definedName>
    <definedName name="BEx7ASD1I654MEDCO6GGWA95PXSC" localSheetId="2" hidden="1">#REF!</definedName>
    <definedName name="BEx7ASD1I654MEDCO6GGWA95PXSC" localSheetId="4" hidden="1">#REF!</definedName>
    <definedName name="BEx7ASD1I654MEDCO6GGWA95PXSC" localSheetId="5" hidden="1">#REF!</definedName>
    <definedName name="BEx7ASD1I654MEDCO6GGWA95PXSC" localSheetId="17" hidden="1">#REF!</definedName>
    <definedName name="BEx7ASD1I654MEDCO6GGWA95PXSC" localSheetId="7" hidden="1">#REF!</definedName>
    <definedName name="BEx7ASD1I654MEDCO6GGWA95PXSC" localSheetId="8" hidden="1">#REF!</definedName>
    <definedName name="BEx7ASD1I654MEDCO6GGWA95PXSC" localSheetId="9" hidden="1">#REF!</definedName>
    <definedName name="BEx7ASD1I654MEDCO6GGWA95PXSC" localSheetId="11" hidden="1">#REF!</definedName>
    <definedName name="BEx7ASD1I654MEDCO6GGWA95PXSC" localSheetId="12" hidden="1">#REF!</definedName>
    <definedName name="BEx7ASD1I654MEDCO6GGWA95PXSC" localSheetId="13" hidden="1">#REF!</definedName>
    <definedName name="BEx7ASD1I654MEDCO6GGWA95PXSC" localSheetId="14" hidden="1">#REF!</definedName>
    <definedName name="BEx7ASD1I654MEDCO6GGWA95PXSC" localSheetId="22" hidden="1">#REF!</definedName>
    <definedName name="BEx7ASD1I654MEDCO6GGWA95PXSC" localSheetId="19" hidden="1">#REF!</definedName>
    <definedName name="BEx7ASD1I654MEDCO6GGWA95PXSC" localSheetId="21" hidden="1">#REF!</definedName>
    <definedName name="BEx7ASD1I654MEDCO6GGWA95PXSC" hidden="1">#REF!</definedName>
    <definedName name="BEx7AURD3S7JGN4D3YK1QAG6TAFA" localSheetId="23" hidden="1">#REF!</definedName>
    <definedName name="BEx7AURD3S7JGN4D3YK1QAG6TAFA" localSheetId="27" hidden="1">#REF!</definedName>
    <definedName name="BEx7AURD3S7JGN4D3YK1QAG6TAFA" localSheetId="16" hidden="1">#REF!</definedName>
    <definedName name="BEx7AURD3S7JGN4D3YK1QAG6TAFA" localSheetId="0" hidden="1">#REF!</definedName>
    <definedName name="BEx7AURD3S7JGN4D3YK1QAG6TAFA" localSheetId="2" hidden="1">#REF!</definedName>
    <definedName name="BEx7AURD3S7JGN4D3YK1QAG6TAFA" localSheetId="4" hidden="1">#REF!</definedName>
    <definedName name="BEx7AURD3S7JGN4D3YK1QAG6TAFA" localSheetId="5" hidden="1">#REF!</definedName>
    <definedName name="BEx7AURD3S7JGN4D3YK1QAG6TAFA" localSheetId="17" hidden="1">#REF!</definedName>
    <definedName name="BEx7AURD3S7JGN4D3YK1QAG6TAFA" localSheetId="7" hidden="1">#REF!</definedName>
    <definedName name="BEx7AURD3S7JGN4D3YK1QAG6TAFA" localSheetId="8" hidden="1">#REF!</definedName>
    <definedName name="BEx7AURD3S7JGN4D3YK1QAG6TAFA" localSheetId="9" hidden="1">#REF!</definedName>
    <definedName name="BEx7AURD3S7JGN4D3YK1QAG6TAFA" localSheetId="11" hidden="1">#REF!</definedName>
    <definedName name="BEx7AURD3S7JGN4D3YK1QAG6TAFA" localSheetId="12" hidden="1">#REF!</definedName>
    <definedName name="BEx7AURD3S7JGN4D3YK1QAG6TAFA" localSheetId="13" hidden="1">#REF!</definedName>
    <definedName name="BEx7AURD3S7JGN4D3YK1QAG6TAFA" localSheetId="14" hidden="1">#REF!</definedName>
    <definedName name="BEx7AURD3S7JGN4D3YK1QAG6TAFA" localSheetId="22" hidden="1">#REF!</definedName>
    <definedName name="BEx7AURD3S7JGN4D3YK1QAG6TAFA" localSheetId="19" hidden="1">#REF!</definedName>
    <definedName name="BEx7AURD3S7JGN4D3YK1QAG6TAFA" localSheetId="21" hidden="1">#REF!</definedName>
    <definedName name="BEx7AURD3S7JGN4D3YK1QAG6TAFA" hidden="1">#REF!</definedName>
    <definedName name="BEx7AVCX9S5RJP3NSZ4QM4E6ERDT" localSheetId="23" hidden="1">#REF!</definedName>
    <definedName name="BEx7AVCX9S5RJP3NSZ4QM4E6ERDT" localSheetId="27" hidden="1">#REF!</definedName>
    <definedName name="BEx7AVCX9S5RJP3NSZ4QM4E6ERDT" localSheetId="16" hidden="1">#REF!</definedName>
    <definedName name="BEx7AVCX9S5RJP3NSZ4QM4E6ERDT" localSheetId="0" hidden="1">#REF!</definedName>
    <definedName name="BEx7AVCX9S5RJP3NSZ4QM4E6ERDT" localSheetId="2" hidden="1">#REF!</definedName>
    <definedName name="BEx7AVCX9S5RJP3NSZ4QM4E6ERDT" localSheetId="4" hidden="1">#REF!</definedName>
    <definedName name="BEx7AVCX9S5RJP3NSZ4QM4E6ERDT" localSheetId="5" hidden="1">#REF!</definedName>
    <definedName name="BEx7AVCX9S5RJP3NSZ4QM4E6ERDT" localSheetId="17" hidden="1">#REF!</definedName>
    <definedName name="BEx7AVCX9S5RJP3NSZ4QM4E6ERDT" localSheetId="7" hidden="1">#REF!</definedName>
    <definedName name="BEx7AVCX9S5RJP3NSZ4QM4E6ERDT" localSheetId="8" hidden="1">#REF!</definedName>
    <definedName name="BEx7AVCX9S5RJP3NSZ4QM4E6ERDT" localSheetId="9" hidden="1">#REF!</definedName>
    <definedName name="BEx7AVCX9S5RJP3NSZ4QM4E6ERDT" localSheetId="11" hidden="1">#REF!</definedName>
    <definedName name="BEx7AVCX9S5RJP3NSZ4QM4E6ERDT" localSheetId="12" hidden="1">#REF!</definedName>
    <definedName name="BEx7AVCX9S5RJP3NSZ4QM4E6ERDT" localSheetId="13" hidden="1">#REF!</definedName>
    <definedName name="BEx7AVCX9S5RJP3NSZ4QM4E6ERDT" localSheetId="14" hidden="1">#REF!</definedName>
    <definedName name="BEx7AVCX9S5RJP3NSZ4QM4E6ERDT" localSheetId="22" hidden="1">#REF!</definedName>
    <definedName name="BEx7AVCX9S5RJP3NSZ4QM4E6ERDT" localSheetId="19" hidden="1">#REF!</definedName>
    <definedName name="BEx7AVCX9S5RJP3NSZ4QM4E6ERDT" localSheetId="21" hidden="1">#REF!</definedName>
    <definedName name="BEx7AVCX9S5RJP3NSZ4QM4E6ERDT" hidden="1">#REF!</definedName>
    <definedName name="BEx7AVYIGP0930MV5JEBWRYCJN68" localSheetId="23" hidden="1">#REF!</definedName>
    <definedName name="BEx7AVYIGP0930MV5JEBWRYCJN68" localSheetId="27" hidden="1">#REF!</definedName>
    <definedName name="BEx7AVYIGP0930MV5JEBWRYCJN68" localSheetId="16" hidden="1">#REF!</definedName>
    <definedName name="BEx7AVYIGP0930MV5JEBWRYCJN68" localSheetId="0" hidden="1">#REF!</definedName>
    <definedName name="BEx7AVYIGP0930MV5JEBWRYCJN68" localSheetId="2" hidden="1">#REF!</definedName>
    <definedName name="BEx7AVYIGP0930MV5JEBWRYCJN68" localSheetId="4" hidden="1">#REF!</definedName>
    <definedName name="BEx7AVYIGP0930MV5JEBWRYCJN68" localSheetId="5" hidden="1">#REF!</definedName>
    <definedName name="BEx7AVYIGP0930MV5JEBWRYCJN68" localSheetId="17" hidden="1">#REF!</definedName>
    <definedName name="BEx7AVYIGP0930MV5JEBWRYCJN68" localSheetId="7" hidden="1">#REF!</definedName>
    <definedName name="BEx7AVYIGP0930MV5JEBWRYCJN68" localSheetId="8" hidden="1">#REF!</definedName>
    <definedName name="BEx7AVYIGP0930MV5JEBWRYCJN68" localSheetId="9" hidden="1">#REF!</definedName>
    <definedName name="BEx7AVYIGP0930MV5JEBWRYCJN68" localSheetId="11" hidden="1">#REF!</definedName>
    <definedName name="BEx7AVYIGP0930MV5JEBWRYCJN68" localSheetId="12" hidden="1">#REF!</definedName>
    <definedName name="BEx7AVYIGP0930MV5JEBWRYCJN68" localSheetId="13" hidden="1">#REF!</definedName>
    <definedName name="BEx7AVYIGP0930MV5JEBWRYCJN68" localSheetId="14" hidden="1">#REF!</definedName>
    <definedName name="BEx7AVYIGP0930MV5JEBWRYCJN68" localSheetId="22" hidden="1">#REF!</definedName>
    <definedName name="BEx7AVYIGP0930MV5JEBWRYCJN68" localSheetId="19" hidden="1">#REF!</definedName>
    <definedName name="BEx7AVYIGP0930MV5JEBWRYCJN68" localSheetId="21" hidden="1">#REF!</definedName>
    <definedName name="BEx7AVYIGP0930MV5JEBWRYCJN68" hidden="1">#REF!</definedName>
    <definedName name="BEx7B6LH6917TXOSAAQ6U7HVF018" localSheetId="23" hidden="1">#REF!</definedName>
    <definedName name="BEx7B6LH6917TXOSAAQ6U7HVF018" localSheetId="27" hidden="1">#REF!</definedName>
    <definedName name="BEx7B6LH6917TXOSAAQ6U7HVF018" localSheetId="16" hidden="1">#REF!</definedName>
    <definedName name="BEx7B6LH6917TXOSAAQ6U7HVF018" localSheetId="0" hidden="1">#REF!</definedName>
    <definedName name="BEx7B6LH6917TXOSAAQ6U7HVF018" localSheetId="2" hidden="1">#REF!</definedName>
    <definedName name="BEx7B6LH6917TXOSAAQ6U7HVF018" localSheetId="4" hidden="1">#REF!</definedName>
    <definedName name="BEx7B6LH6917TXOSAAQ6U7HVF018" localSheetId="5" hidden="1">#REF!</definedName>
    <definedName name="BEx7B6LH6917TXOSAAQ6U7HVF018" localSheetId="17" hidden="1">#REF!</definedName>
    <definedName name="BEx7B6LH6917TXOSAAQ6U7HVF018" localSheetId="7" hidden="1">#REF!</definedName>
    <definedName name="BEx7B6LH6917TXOSAAQ6U7HVF018" localSheetId="8" hidden="1">#REF!</definedName>
    <definedName name="BEx7B6LH6917TXOSAAQ6U7HVF018" localSheetId="9" hidden="1">#REF!</definedName>
    <definedName name="BEx7B6LH6917TXOSAAQ6U7HVF018" localSheetId="11" hidden="1">#REF!</definedName>
    <definedName name="BEx7B6LH6917TXOSAAQ6U7HVF018" localSheetId="12" hidden="1">#REF!</definedName>
    <definedName name="BEx7B6LH6917TXOSAAQ6U7HVF018" localSheetId="13" hidden="1">#REF!</definedName>
    <definedName name="BEx7B6LH6917TXOSAAQ6U7HVF018" localSheetId="14" hidden="1">#REF!</definedName>
    <definedName name="BEx7B6LH6917TXOSAAQ6U7HVF018" localSheetId="22" hidden="1">#REF!</definedName>
    <definedName name="BEx7B6LH6917TXOSAAQ6U7HVF018" localSheetId="19" hidden="1">#REF!</definedName>
    <definedName name="BEx7B6LH6917TXOSAAQ6U7HVF018" localSheetId="21" hidden="1">#REF!</definedName>
    <definedName name="BEx7B6LH6917TXOSAAQ6U7HVF018" hidden="1">#REF!</definedName>
    <definedName name="BEx7BN8E88JR3K1BSLAZRPSFPQ9L" localSheetId="23" hidden="1">#REF!</definedName>
    <definedName name="BEx7BN8E88JR3K1BSLAZRPSFPQ9L" localSheetId="27" hidden="1">#REF!</definedName>
    <definedName name="BEx7BN8E88JR3K1BSLAZRPSFPQ9L" localSheetId="16" hidden="1">#REF!</definedName>
    <definedName name="BEx7BN8E88JR3K1BSLAZRPSFPQ9L" localSheetId="0" hidden="1">#REF!</definedName>
    <definedName name="BEx7BN8E88JR3K1BSLAZRPSFPQ9L" localSheetId="2" hidden="1">#REF!</definedName>
    <definedName name="BEx7BN8E88JR3K1BSLAZRPSFPQ9L" localSheetId="4" hidden="1">#REF!</definedName>
    <definedName name="BEx7BN8E88JR3K1BSLAZRPSFPQ9L" localSheetId="5" hidden="1">#REF!</definedName>
    <definedName name="BEx7BN8E88JR3K1BSLAZRPSFPQ9L" localSheetId="17" hidden="1">#REF!</definedName>
    <definedName name="BEx7BN8E88JR3K1BSLAZRPSFPQ9L" localSheetId="7" hidden="1">#REF!</definedName>
    <definedName name="BEx7BN8E88JR3K1BSLAZRPSFPQ9L" localSheetId="8" hidden="1">#REF!</definedName>
    <definedName name="BEx7BN8E88JR3K1BSLAZRPSFPQ9L" localSheetId="9" hidden="1">#REF!</definedName>
    <definedName name="BEx7BN8E88JR3K1BSLAZRPSFPQ9L" localSheetId="11" hidden="1">#REF!</definedName>
    <definedName name="BEx7BN8E88JR3K1BSLAZRPSFPQ9L" localSheetId="12" hidden="1">#REF!</definedName>
    <definedName name="BEx7BN8E88JR3K1BSLAZRPSFPQ9L" localSheetId="13" hidden="1">#REF!</definedName>
    <definedName name="BEx7BN8E88JR3K1BSLAZRPSFPQ9L" localSheetId="14" hidden="1">#REF!</definedName>
    <definedName name="BEx7BN8E88JR3K1BSLAZRPSFPQ9L" localSheetId="22" hidden="1">#REF!</definedName>
    <definedName name="BEx7BN8E88JR3K1BSLAZRPSFPQ9L" localSheetId="19" hidden="1">#REF!</definedName>
    <definedName name="BEx7BN8E88JR3K1BSLAZRPSFPQ9L" localSheetId="21" hidden="1">#REF!</definedName>
    <definedName name="BEx7BN8E88JR3K1BSLAZRPSFPQ9L" hidden="1">#REF!</definedName>
    <definedName name="BEx7BP14RMS3638K85OM4NCYLRHG" localSheetId="23" hidden="1">#REF!</definedName>
    <definedName name="BEx7BP14RMS3638K85OM4NCYLRHG" localSheetId="27" hidden="1">#REF!</definedName>
    <definedName name="BEx7BP14RMS3638K85OM4NCYLRHG" localSheetId="16" hidden="1">#REF!</definedName>
    <definedName name="BEx7BP14RMS3638K85OM4NCYLRHG" localSheetId="0" hidden="1">#REF!</definedName>
    <definedName name="BEx7BP14RMS3638K85OM4NCYLRHG" localSheetId="2" hidden="1">#REF!</definedName>
    <definedName name="BEx7BP14RMS3638K85OM4NCYLRHG" localSheetId="4" hidden="1">#REF!</definedName>
    <definedName name="BEx7BP14RMS3638K85OM4NCYLRHG" localSheetId="5" hidden="1">#REF!</definedName>
    <definedName name="BEx7BP14RMS3638K85OM4NCYLRHG" localSheetId="17" hidden="1">#REF!</definedName>
    <definedName name="BEx7BP14RMS3638K85OM4NCYLRHG" localSheetId="7" hidden="1">#REF!</definedName>
    <definedName name="BEx7BP14RMS3638K85OM4NCYLRHG" localSheetId="8" hidden="1">#REF!</definedName>
    <definedName name="BEx7BP14RMS3638K85OM4NCYLRHG" localSheetId="9" hidden="1">#REF!</definedName>
    <definedName name="BEx7BP14RMS3638K85OM4NCYLRHG" localSheetId="11" hidden="1">#REF!</definedName>
    <definedName name="BEx7BP14RMS3638K85OM4NCYLRHG" localSheetId="12" hidden="1">#REF!</definedName>
    <definedName name="BEx7BP14RMS3638K85OM4NCYLRHG" localSheetId="13" hidden="1">#REF!</definedName>
    <definedName name="BEx7BP14RMS3638K85OM4NCYLRHG" localSheetId="14" hidden="1">#REF!</definedName>
    <definedName name="BEx7BP14RMS3638K85OM4NCYLRHG" localSheetId="22" hidden="1">#REF!</definedName>
    <definedName name="BEx7BP14RMS3638K85OM4NCYLRHG" localSheetId="19" hidden="1">#REF!</definedName>
    <definedName name="BEx7BP14RMS3638K85OM4NCYLRHG" localSheetId="21" hidden="1">#REF!</definedName>
    <definedName name="BEx7BP14RMS3638K85OM4NCYLRHG" hidden="1">#REF!</definedName>
    <definedName name="BEx7BPXFZXJ79FQ0E8AQE21PGVHA" localSheetId="23" hidden="1">#REF!</definedName>
    <definedName name="BEx7BPXFZXJ79FQ0E8AQE21PGVHA" localSheetId="27" hidden="1">#REF!</definedName>
    <definedName name="BEx7BPXFZXJ79FQ0E8AQE21PGVHA" localSheetId="16" hidden="1">#REF!</definedName>
    <definedName name="BEx7BPXFZXJ79FQ0E8AQE21PGVHA" localSheetId="0" hidden="1">#REF!</definedName>
    <definedName name="BEx7BPXFZXJ79FQ0E8AQE21PGVHA" localSheetId="2" hidden="1">#REF!</definedName>
    <definedName name="BEx7BPXFZXJ79FQ0E8AQE21PGVHA" localSheetId="4" hidden="1">#REF!</definedName>
    <definedName name="BEx7BPXFZXJ79FQ0E8AQE21PGVHA" localSheetId="5" hidden="1">#REF!</definedName>
    <definedName name="BEx7BPXFZXJ79FQ0E8AQE21PGVHA" localSheetId="17" hidden="1">#REF!</definedName>
    <definedName name="BEx7BPXFZXJ79FQ0E8AQE21PGVHA" localSheetId="7" hidden="1">#REF!</definedName>
    <definedName name="BEx7BPXFZXJ79FQ0E8AQE21PGVHA" localSheetId="8" hidden="1">#REF!</definedName>
    <definedName name="BEx7BPXFZXJ79FQ0E8AQE21PGVHA" localSheetId="9" hidden="1">#REF!</definedName>
    <definedName name="BEx7BPXFZXJ79FQ0E8AQE21PGVHA" localSheetId="11" hidden="1">#REF!</definedName>
    <definedName name="BEx7BPXFZXJ79FQ0E8AQE21PGVHA" localSheetId="12" hidden="1">#REF!</definedName>
    <definedName name="BEx7BPXFZXJ79FQ0E8AQE21PGVHA" localSheetId="13" hidden="1">#REF!</definedName>
    <definedName name="BEx7BPXFZXJ79FQ0E8AQE21PGVHA" localSheetId="14" hidden="1">#REF!</definedName>
    <definedName name="BEx7BPXFZXJ79FQ0E8AQE21PGVHA" localSheetId="22" hidden="1">#REF!</definedName>
    <definedName name="BEx7BPXFZXJ79FQ0E8AQE21PGVHA" localSheetId="19" hidden="1">#REF!</definedName>
    <definedName name="BEx7BPXFZXJ79FQ0E8AQE21PGVHA" localSheetId="21" hidden="1">#REF!</definedName>
    <definedName name="BEx7BPXFZXJ79FQ0E8AQE21PGVHA" hidden="1">#REF!</definedName>
    <definedName name="BEx7C04AM39DQMC1TIX7CFZ2ADHX" localSheetId="23" hidden="1">#REF!</definedName>
    <definedName name="BEx7C04AM39DQMC1TIX7CFZ2ADHX" localSheetId="27" hidden="1">#REF!</definedName>
    <definedName name="BEx7C04AM39DQMC1TIX7CFZ2ADHX" localSheetId="16" hidden="1">#REF!</definedName>
    <definedName name="BEx7C04AM39DQMC1TIX7CFZ2ADHX" localSheetId="0" hidden="1">#REF!</definedName>
    <definedName name="BEx7C04AM39DQMC1TIX7CFZ2ADHX" localSheetId="2" hidden="1">#REF!</definedName>
    <definedName name="BEx7C04AM39DQMC1TIX7CFZ2ADHX" localSheetId="4" hidden="1">#REF!</definedName>
    <definedName name="BEx7C04AM39DQMC1TIX7CFZ2ADHX" localSheetId="5" hidden="1">#REF!</definedName>
    <definedName name="BEx7C04AM39DQMC1TIX7CFZ2ADHX" localSheetId="17" hidden="1">#REF!</definedName>
    <definedName name="BEx7C04AM39DQMC1TIX7CFZ2ADHX" localSheetId="7" hidden="1">#REF!</definedName>
    <definedName name="BEx7C04AM39DQMC1TIX7CFZ2ADHX" localSheetId="8" hidden="1">#REF!</definedName>
    <definedName name="BEx7C04AM39DQMC1TIX7CFZ2ADHX" localSheetId="9" hidden="1">#REF!</definedName>
    <definedName name="BEx7C04AM39DQMC1TIX7CFZ2ADHX" localSheetId="11" hidden="1">#REF!</definedName>
    <definedName name="BEx7C04AM39DQMC1TIX7CFZ2ADHX" localSheetId="12" hidden="1">#REF!</definedName>
    <definedName name="BEx7C04AM39DQMC1TIX7CFZ2ADHX" localSheetId="13" hidden="1">#REF!</definedName>
    <definedName name="BEx7C04AM39DQMC1TIX7CFZ2ADHX" localSheetId="14" hidden="1">#REF!</definedName>
    <definedName name="BEx7C04AM39DQMC1TIX7CFZ2ADHX" localSheetId="22" hidden="1">#REF!</definedName>
    <definedName name="BEx7C04AM39DQMC1TIX7CFZ2ADHX" localSheetId="19" hidden="1">#REF!</definedName>
    <definedName name="BEx7C04AM39DQMC1TIX7CFZ2ADHX" localSheetId="21" hidden="1">#REF!</definedName>
    <definedName name="BEx7C04AM39DQMC1TIX7CFZ2ADHX" hidden="1">#REF!</definedName>
    <definedName name="BEx7C346X4AX2J1QPM4NBC7JL5W9" localSheetId="23" hidden="1">#REF!</definedName>
    <definedName name="BEx7C346X4AX2J1QPM4NBC7JL5W9" localSheetId="27" hidden="1">#REF!</definedName>
    <definedName name="BEx7C346X4AX2J1QPM4NBC7JL5W9" localSheetId="16" hidden="1">#REF!</definedName>
    <definedName name="BEx7C346X4AX2J1QPM4NBC7JL5W9" localSheetId="0" hidden="1">#REF!</definedName>
    <definedName name="BEx7C346X4AX2J1QPM4NBC7JL5W9" localSheetId="2" hidden="1">#REF!</definedName>
    <definedName name="BEx7C346X4AX2J1QPM4NBC7JL5W9" localSheetId="4" hidden="1">#REF!</definedName>
    <definedName name="BEx7C346X4AX2J1QPM4NBC7JL5W9" localSheetId="5" hidden="1">#REF!</definedName>
    <definedName name="BEx7C346X4AX2J1QPM4NBC7JL5W9" localSheetId="17" hidden="1">#REF!</definedName>
    <definedName name="BEx7C346X4AX2J1QPM4NBC7JL5W9" localSheetId="7" hidden="1">#REF!</definedName>
    <definedName name="BEx7C346X4AX2J1QPM4NBC7JL5W9" localSheetId="8" hidden="1">#REF!</definedName>
    <definedName name="BEx7C346X4AX2J1QPM4NBC7JL5W9" localSheetId="9" hidden="1">#REF!</definedName>
    <definedName name="BEx7C346X4AX2J1QPM4NBC7JL5W9" localSheetId="11" hidden="1">#REF!</definedName>
    <definedName name="BEx7C346X4AX2J1QPM4NBC7JL5W9" localSheetId="12" hidden="1">#REF!</definedName>
    <definedName name="BEx7C346X4AX2J1QPM4NBC7JL5W9" localSheetId="13" hidden="1">#REF!</definedName>
    <definedName name="BEx7C346X4AX2J1QPM4NBC7JL5W9" localSheetId="14" hidden="1">#REF!</definedName>
    <definedName name="BEx7C346X4AX2J1QPM4NBC7JL5W9" localSheetId="22" hidden="1">#REF!</definedName>
    <definedName name="BEx7C346X4AX2J1QPM4NBC7JL5W9" localSheetId="19" hidden="1">#REF!</definedName>
    <definedName name="BEx7C346X4AX2J1QPM4NBC7JL5W9" localSheetId="21" hidden="1">#REF!</definedName>
    <definedName name="BEx7C346X4AX2J1QPM4NBC7JL5W9" hidden="1">#REF!</definedName>
    <definedName name="BEx7C40F0PQURHPI6YQ39NFIR86Z" localSheetId="23" hidden="1">#REF!</definedName>
    <definedName name="BEx7C40F0PQURHPI6YQ39NFIR86Z" localSheetId="27" hidden="1">#REF!</definedName>
    <definedName name="BEx7C40F0PQURHPI6YQ39NFIR86Z" localSheetId="16" hidden="1">#REF!</definedName>
    <definedName name="BEx7C40F0PQURHPI6YQ39NFIR86Z" localSheetId="0" hidden="1">#REF!</definedName>
    <definedName name="BEx7C40F0PQURHPI6YQ39NFIR86Z" localSheetId="2" hidden="1">#REF!</definedName>
    <definedName name="BEx7C40F0PQURHPI6YQ39NFIR86Z" localSheetId="4" hidden="1">#REF!</definedName>
    <definedName name="BEx7C40F0PQURHPI6YQ39NFIR86Z" localSheetId="5" hidden="1">#REF!</definedName>
    <definedName name="BEx7C40F0PQURHPI6YQ39NFIR86Z" localSheetId="17" hidden="1">#REF!</definedName>
    <definedName name="BEx7C40F0PQURHPI6YQ39NFIR86Z" localSheetId="7" hidden="1">#REF!</definedName>
    <definedName name="BEx7C40F0PQURHPI6YQ39NFIR86Z" localSheetId="8" hidden="1">#REF!</definedName>
    <definedName name="BEx7C40F0PQURHPI6YQ39NFIR86Z" localSheetId="9" hidden="1">#REF!</definedName>
    <definedName name="BEx7C40F0PQURHPI6YQ39NFIR86Z" localSheetId="11" hidden="1">#REF!</definedName>
    <definedName name="BEx7C40F0PQURHPI6YQ39NFIR86Z" localSheetId="12" hidden="1">#REF!</definedName>
    <definedName name="BEx7C40F0PQURHPI6YQ39NFIR86Z" localSheetId="13" hidden="1">#REF!</definedName>
    <definedName name="BEx7C40F0PQURHPI6YQ39NFIR86Z" localSheetId="14" hidden="1">#REF!</definedName>
    <definedName name="BEx7C40F0PQURHPI6YQ39NFIR86Z" localSheetId="22" hidden="1">#REF!</definedName>
    <definedName name="BEx7C40F0PQURHPI6YQ39NFIR86Z" localSheetId="19" hidden="1">#REF!</definedName>
    <definedName name="BEx7C40F0PQURHPI6YQ39NFIR86Z" localSheetId="21" hidden="1">#REF!</definedName>
    <definedName name="BEx7C40F0PQURHPI6YQ39NFIR86Z" hidden="1">#REF!</definedName>
    <definedName name="BEx7C7B9VCY7N0H7N1NH6HNNH724" localSheetId="23" hidden="1">#REF!</definedName>
    <definedName name="BEx7C7B9VCY7N0H7N1NH6HNNH724" localSheetId="27" hidden="1">#REF!</definedName>
    <definedName name="BEx7C7B9VCY7N0H7N1NH6HNNH724" localSheetId="16" hidden="1">#REF!</definedName>
    <definedName name="BEx7C7B9VCY7N0H7N1NH6HNNH724" localSheetId="0" hidden="1">#REF!</definedName>
    <definedName name="BEx7C7B9VCY7N0H7N1NH6HNNH724" localSheetId="2" hidden="1">#REF!</definedName>
    <definedName name="BEx7C7B9VCY7N0H7N1NH6HNNH724" localSheetId="4" hidden="1">#REF!</definedName>
    <definedName name="BEx7C7B9VCY7N0H7N1NH6HNNH724" localSheetId="5" hidden="1">#REF!</definedName>
    <definedName name="BEx7C7B9VCY7N0H7N1NH6HNNH724" localSheetId="17" hidden="1">#REF!</definedName>
    <definedName name="BEx7C7B9VCY7N0H7N1NH6HNNH724" localSheetId="7" hidden="1">#REF!</definedName>
    <definedName name="BEx7C7B9VCY7N0H7N1NH6HNNH724" localSheetId="8" hidden="1">#REF!</definedName>
    <definedName name="BEx7C7B9VCY7N0H7N1NH6HNNH724" localSheetId="9" hidden="1">#REF!</definedName>
    <definedName name="BEx7C7B9VCY7N0H7N1NH6HNNH724" localSheetId="11" hidden="1">#REF!</definedName>
    <definedName name="BEx7C7B9VCY7N0H7N1NH6HNNH724" localSheetId="12" hidden="1">#REF!</definedName>
    <definedName name="BEx7C7B9VCY7N0H7N1NH6HNNH724" localSheetId="13" hidden="1">#REF!</definedName>
    <definedName name="BEx7C7B9VCY7N0H7N1NH6HNNH724" localSheetId="14" hidden="1">#REF!</definedName>
    <definedName name="BEx7C7B9VCY7N0H7N1NH6HNNH724" localSheetId="22" hidden="1">#REF!</definedName>
    <definedName name="BEx7C7B9VCY7N0H7N1NH6HNNH724" localSheetId="19" hidden="1">#REF!</definedName>
    <definedName name="BEx7C7B9VCY7N0H7N1NH6HNNH724" localSheetId="21" hidden="1">#REF!</definedName>
    <definedName name="BEx7C7B9VCY7N0H7N1NH6HNNH724" hidden="1">#REF!</definedName>
    <definedName name="BEx7C93VR7SYRIJS1JO8YZKSFAW9" localSheetId="23" hidden="1">#REF!</definedName>
    <definedName name="BEx7C93VR7SYRIJS1JO8YZKSFAW9" localSheetId="27" hidden="1">#REF!</definedName>
    <definedName name="BEx7C93VR7SYRIJS1JO8YZKSFAW9" localSheetId="16" hidden="1">#REF!</definedName>
    <definedName name="BEx7C93VR7SYRIJS1JO8YZKSFAW9" localSheetId="0" hidden="1">#REF!</definedName>
    <definedName name="BEx7C93VR7SYRIJS1JO8YZKSFAW9" localSheetId="2" hidden="1">#REF!</definedName>
    <definedName name="BEx7C93VR7SYRIJS1JO8YZKSFAW9" localSheetId="4" hidden="1">#REF!</definedName>
    <definedName name="BEx7C93VR7SYRIJS1JO8YZKSFAW9" localSheetId="5" hidden="1">#REF!</definedName>
    <definedName name="BEx7C93VR7SYRIJS1JO8YZKSFAW9" localSheetId="17" hidden="1">#REF!</definedName>
    <definedName name="BEx7C93VR7SYRIJS1JO8YZKSFAW9" localSheetId="7" hidden="1">#REF!</definedName>
    <definedName name="BEx7C93VR7SYRIJS1JO8YZKSFAW9" localSheetId="8" hidden="1">#REF!</definedName>
    <definedName name="BEx7C93VR7SYRIJS1JO8YZKSFAW9" localSheetId="9" hidden="1">#REF!</definedName>
    <definedName name="BEx7C93VR7SYRIJS1JO8YZKSFAW9" localSheetId="11" hidden="1">#REF!</definedName>
    <definedName name="BEx7C93VR7SYRIJS1JO8YZKSFAW9" localSheetId="12" hidden="1">#REF!</definedName>
    <definedName name="BEx7C93VR7SYRIJS1JO8YZKSFAW9" localSheetId="13" hidden="1">#REF!</definedName>
    <definedName name="BEx7C93VR7SYRIJS1JO8YZKSFAW9" localSheetId="14" hidden="1">#REF!</definedName>
    <definedName name="BEx7C93VR7SYRIJS1JO8YZKSFAW9" localSheetId="22" hidden="1">#REF!</definedName>
    <definedName name="BEx7C93VR7SYRIJS1JO8YZKSFAW9" localSheetId="19" hidden="1">#REF!</definedName>
    <definedName name="BEx7C93VR7SYRIJS1JO8YZKSFAW9" localSheetId="21" hidden="1">#REF!</definedName>
    <definedName name="BEx7C93VR7SYRIJS1JO8YZKSFAW9" hidden="1">#REF!</definedName>
    <definedName name="BEx7CCPC6R1KQQZ2JQU6EFI1G0RM" localSheetId="23" hidden="1">#REF!</definedName>
    <definedName name="BEx7CCPC6R1KQQZ2JQU6EFI1G0RM" localSheetId="27" hidden="1">#REF!</definedName>
    <definedName name="BEx7CCPC6R1KQQZ2JQU6EFI1G0RM" localSheetId="16" hidden="1">#REF!</definedName>
    <definedName name="BEx7CCPC6R1KQQZ2JQU6EFI1G0RM" localSheetId="0" hidden="1">#REF!</definedName>
    <definedName name="BEx7CCPC6R1KQQZ2JQU6EFI1G0RM" localSheetId="2" hidden="1">#REF!</definedName>
    <definedName name="BEx7CCPC6R1KQQZ2JQU6EFI1G0RM" localSheetId="4" hidden="1">#REF!</definedName>
    <definedName name="BEx7CCPC6R1KQQZ2JQU6EFI1G0RM" localSheetId="5" hidden="1">#REF!</definedName>
    <definedName name="BEx7CCPC6R1KQQZ2JQU6EFI1G0RM" localSheetId="17" hidden="1">#REF!</definedName>
    <definedName name="BEx7CCPC6R1KQQZ2JQU6EFI1G0RM" localSheetId="7" hidden="1">#REF!</definedName>
    <definedName name="BEx7CCPC6R1KQQZ2JQU6EFI1G0RM" localSheetId="8" hidden="1">#REF!</definedName>
    <definedName name="BEx7CCPC6R1KQQZ2JQU6EFI1G0RM" localSheetId="9" hidden="1">#REF!</definedName>
    <definedName name="BEx7CCPC6R1KQQZ2JQU6EFI1G0RM" localSheetId="11" hidden="1">#REF!</definedName>
    <definedName name="BEx7CCPC6R1KQQZ2JQU6EFI1G0RM" localSheetId="12" hidden="1">#REF!</definedName>
    <definedName name="BEx7CCPC6R1KQQZ2JQU6EFI1G0RM" localSheetId="13" hidden="1">#REF!</definedName>
    <definedName name="BEx7CCPC6R1KQQZ2JQU6EFI1G0RM" localSheetId="14" hidden="1">#REF!</definedName>
    <definedName name="BEx7CCPC6R1KQQZ2JQU6EFI1G0RM" localSheetId="22" hidden="1">#REF!</definedName>
    <definedName name="BEx7CCPC6R1KQQZ2JQU6EFI1G0RM" localSheetId="19" hidden="1">#REF!</definedName>
    <definedName name="BEx7CCPC6R1KQQZ2JQU6EFI1G0RM" localSheetId="21" hidden="1">#REF!</definedName>
    <definedName name="BEx7CCPC6R1KQQZ2JQU6EFI1G0RM" hidden="1">#REF!</definedName>
    <definedName name="BEx7CIJST9GLS2QD383UK7VUDTGL" localSheetId="23" hidden="1">#REF!</definedName>
    <definedName name="BEx7CIJST9GLS2QD383UK7VUDTGL" localSheetId="27" hidden="1">#REF!</definedName>
    <definedName name="BEx7CIJST9GLS2QD383UK7VUDTGL" localSheetId="16" hidden="1">#REF!</definedName>
    <definedName name="BEx7CIJST9GLS2QD383UK7VUDTGL" localSheetId="0" hidden="1">#REF!</definedName>
    <definedName name="BEx7CIJST9GLS2QD383UK7VUDTGL" localSheetId="2" hidden="1">#REF!</definedName>
    <definedName name="BEx7CIJST9GLS2QD383UK7VUDTGL" localSheetId="4" hidden="1">#REF!</definedName>
    <definedName name="BEx7CIJST9GLS2QD383UK7VUDTGL" localSheetId="5" hidden="1">#REF!</definedName>
    <definedName name="BEx7CIJST9GLS2QD383UK7VUDTGL" localSheetId="17" hidden="1">#REF!</definedName>
    <definedName name="BEx7CIJST9GLS2QD383UK7VUDTGL" localSheetId="7" hidden="1">#REF!</definedName>
    <definedName name="BEx7CIJST9GLS2QD383UK7VUDTGL" localSheetId="8" hidden="1">#REF!</definedName>
    <definedName name="BEx7CIJST9GLS2QD383UK7VUDTGL" localSheetId="9" hidden="1">#REF!</definedName>
    <definedName name="BEx7CIJST9GLS2QD383UK7VUDTGL" localSheetId="11" hidden="1">#REF!</definedName>
    <definedName name="BEx7CIJST9GLS2QD383UK7VUDTGL" localSheetId="12" hidden="1">#REF!</definedName>
    <definedName name="BEx7CIJST9GLS2QD383UK7VUDTGL" localSheetId="13" hidden="1">#REF!</definedName>
    <definedName name="BEx7CIJST9GLS2QD383UK7VUDTGL" localSheetId="14" hidden="1">#REF!</definedName>
    <definedName name="BEx7CIJST9GLS2QD383UK7VUDTGL" localSheetId="22" hidden="1">#REF!</definedName>
    <definedName name="BEx7CIJST9GLS2QD383UK7VUDTGL" localSheetId="19" hidden="1">#REF!</definedName>
    <definedName name="BEx7CIJST9GLS2QD383UK7VUDTGL" localSheetId="21" hidden="1">#REF!</definedName>
    <definedName name="BEx7CIJST9GLS2QD383UK7VUDTGL" hidden="1">#REF!</definedName>
    <definedName name="BEx7CO8T2XKC7GHDSYNAWTZ9L7YR" localSheetId="23" hidden="1">#REF!</definedName>
    <definedName name="BEx7CO8T2XKC7GHDSYNAWTZ9L7YR" localSheetId="27" hidden="1">#REF!</definedName>
    <definedName name="BEx7CO8T2XKC7GHDSYNAWTZ9L7YR" localSheetId="16" hidden="1">#REF!</definedName>
    <definedName name="BEx7CO8T2XKC7GHDSYNAWTZ9L7YR" localSheetId="0" hidden="1">#REF!</definedName>
    <definedName name="BEx7CO8T2XKC7GHDSYNAWTZ9L7YR" localSheetId="2" hidden="1">#REF!</definedName>
    <definedName name="BEx7CO8T2XKC7GHDSYNAWTZ9L7YR" localSheetId="4" hidden="1">#REF!</definedName>
    <definedName name="BEx7CO8T2XKC7GHDSYNAWTZ9L7YR" localSheetId="5" hidden="1">#REF!</definedName>
    <definedName name="BEx7CO8T2XKC7GHDSYNAWTZ9L7YR" localSheetId="17" hidden="1">#REF!</definedName>
    <definedName name="BEx7CO8T2XKC7GHDSYNAWTZ9L7YR" localSheetId="7" hidden="1">#REF!</definedName>
    <definedName name="BEx7CO8T2XKC7GHDSYNAWTZ9L7YR" localSheetId="8" hidden="1">#REF!</definedName>
    <definedName name="BEx7CO8T2XKC7GHDSYNAWTZ9L7YR" localSheetId="9" hidden="1">#REF!</definedName>
    <definedName name="BEx7CO8T2XKC7GHDSYNAWTZ9L7YR" localSheetId="11" hidden="1">#REF!</definedName>
    <definedName name="BEx7CO8T2XKC7GHDSYNAWTZ9L7YR" localSheetId="12" hidden="1">#REF!</definedName>
    <definedName name="BEx7CO8T2XKC7GHDSYNAWTZ9L7YR" localSheetId="13" hidden="1">#REF!</definedName>
    <definedName name="BEx7CO8T2XKC7GHDSYNAWTZ9L7YR" localSheetId="14" hidden="1">#REF!</definedName>
    <definedName name="BEx7CO8T2XKC7GHDSYNAWTZ9L7YR" localSheetId="22" hidden="1">#REF!</definedName>
    <definedName name="BEx7CO8T2XKC7GHDSYNAWTZ9L7YR" localSheetId="19" hidden="1">#REF!</definedName>
    <definedName name="BEx7CO8T2XKC7GHDSYNAWTZ9L7YR" localSheetId="21" hidden="1">#REF!</definedName>
    <definedName name="BEx7CO8T2XKC7GHDSYNAWTZ9L7YR" hidden="1">#REF!</definedName>
    <definedName name="BEx7CW1CF00DO8A36UNC2X7K65C2" localSheetId="23" hidden="1">#REF!</definedName>
    <definedName name="BEx7CW1CF00DO8A36UNC2X7K65C2" localSheetId="27" hidden="1">#REF!</definedName>
    <definedName name="BEx7CW1CF00DO8A36UNC2X7K65C2" localSheetId="16" hidden="1">#REF!</definedName>
    <definedName name="BEx7CW1CF00DO8A36UNC2X7K65C2" localSheetId="0" hidden="1">#REF!</definedName>
    <definedName name="BEx7CW1CF00DO8A36UNC2X7K65C2" localSheetId="2" hidden="1">#REF!</definedName>
    <definedName name="BEx7CW1CF00DO8A36UNC2X7K65C2" localSheetId="4" hidden="1">#REF!</definedName>
    <definedName name="BEx7CW1CF00DO8A36UNC2X7K65C2" localSheetId="5" hidden="1">#REF!</definedName>
    <definedName name="BEx7CW1CF00DO8A36UNC2X7K65C2" localSheetId="17" hidden="1">#REF!</definedName>
    <definedName name="BEx7CW1CF00DO8A36UNC2X7K65C2" localSheetId="7" hidden="1">#REF!</definedName>
    <definedName name="BEx7CW1CF00DO8A36UNC2X7K65C2" localSheetId="8" hidden="1">#REF!</definedName>
    <definedName name="BEx7CW1CF00DO8A36UNC2X7K65C2" localSheetId="9" hidden="1">#REF!</definedName>
    <definedName name="BEx7CW1CF00DO8A36UNC2X7K65C2" localSheetId="11" hidden="1">#REF!</definedName>
    <definedName name="BEx7CW1CF00DO8A36UNC2X7K65C2" localSheetId="12" hidden="1">#REF!</definedName>
    <definedName name="BEx7CW1CF00DO8A36UNC2X7K65C2" localSheetId="13" hidden="1">#REF!</definedName>
    <definedName name="BEx7CW1CF00DO8A36UNC2X7K65C2" localSheetId="14" hidden="1">#REF!</definedName>
    <definedName name="BEx7CW1CF00DO8A36UNC2X7K65C2" localSheetId="22" hidden="1">#REF!</definedName>
    <definedName name="BEx7CW1CF00DO8A36UNC2X7K65C2" localSheetId="19" hidden="1">#REF!</definedName>
    <definedName name="BEx7CW1CF00DO8A36UNC2X7K65C2" localSheetId="21" hidden="1">#REF!</definedName>
    <definedName name="BEx7CW1CF00DO8A36UNC2X7K65C2" hidden="1">#REF!</definedName>
    <definedName name="BEx7CW6NFRL2P4XWP0MWHIYA97KF" localSheetId="23" hidden="1">#REF!</definedName>
    <definedName name="BEx7CW6NFRL2P4XWP0MWHIYA97KF" localSheetId="27" hidden="1">#REF!</definedName>
    <definedName name="BEx7CW6NFRL2P4XWP0MWHIYA97KF" localSheetId="16" hidden="1">#REF!</definedName>
    <definedName name="BEx7CW6NFRL2P4XWP0MWHIYA97KF" localSheetId="0" hidden="1">#REF!</definedName>
    <definedName name="BEx7CW6NFRL2P4XWP0MWHIYA97KF" localSheetId="2" hidden="1">#REF!</definedName>
    <definedName name="BEx7CW6NFRL2P4XWP0MWHIYA97KF" localSheetId="4" hidden="1">#REF!</definedName>
    <definedName name="BEx7CW6NFRL2P4XWP0MWHIYA97KF" localSheetId="5" hidden="1">#REF!</definedName>
    <definedName name="BEx7CW6NFRL2P4XWP0MWHIYA97KF" localSheetId="17" hidden="1">#REF!</definedName>
    <definedName name="BEx7CW6NFRL2P4XWP0MWHIYA97KF" localSheetId="7" hidden="1">#REF!</definedName>
    <definedName name="BEx7CW6NFRL2P4XWP0MWHIYA97KF" localSheetId="8" hidden="1">#REF!</definedName>
    <definedName name="BEx7CW6NFRL2P4XWP0MWHIYA97KF" localSheetId="9" hidden="1">#REF!</definedName>
    <definedName name="BEx7CW6NFRL2P4XWP0MWHIYA97KF" localSheetId="11" hidden="1">#REF!</definedName>
    <definedName name="BEx7CW6NFRL2P4XWP0MWHIYA97KF" localSheetId="12" hidden="1">#REF!</definedName>
    <definedName name="BEx7CW6NFRL2P4XWP0MWHIYA97KF" localSheetId="13" hidden="1">#REF!</definedName>
    <definedName name="BEx7CW6NFRL2P4XWP0MWHIYA97KF" localSheetId="14" hidden="1">#REF!</definedName>
    <definedName name="BEx7CW6NFRL2P4XWP0MWHIYA97KF" localSheetId="22" hidden="1">#REF!</definedName>
    <definedName name="BEx7CW6NFRL2P4XWP0MWHIYA97KF" localSheetId="19" hidden="1">#REF!</definedName>
    <definedName name="BEx7CW6NFRL2P4XWP0MWHIYA97KF" localSheetId="21" hidden="1">#REF!</definedName>
    <definedName name="BEx7CW6NFRL2P4XWP0MWHIYA97KF" hidden="1">#REF!</definedName>
    <definedName name="BEx7CZXN83U7XFVGG1P1N6ZCQK7U" localSheetId="23" hidden="1">#REF!</definedName>
    <definedName name="BEx7CZXN83U7XFVGG1P1N6ZCQK7U" localSheetId="27" hidden="1">#REF!</definedName>
    <definedName name="BEx7CZXN83U7XFVGG1P1N6ZCQK7U" localSheetId="16" hidden="1">#REF!</definedName>
    <definedName name="BEx7CZXN83U7XFVGG1P1N6ZCQK7U" localSheetId="0" hidden="1">#REF!</definedName>
    <definedName name="BEx7CZXN83U7XFVGG1P1N6ZCQK7U" localSheetId="2" hidden="1">#REF!</definedName>
    <definedName name="BEx7CZXN83U7XFVGG1P1N6ZCQK7U" localSheetId="4" hidden="1">#REF!</definedName>
    <definedName name="BEx7CZXN83U7XFVGG1P1N6ZCQK7U" localSheetId="5" hidden="1">#REF!</definedName>
    <definedName name="BEx7CZXN83U7XFVGG1P1N6ZCQK7U" localSheetId="17" hidden="1">#REF!</definedName>
    <definedName name="BEx7CZXN83U7XFVGG1P1N6ZCQK7U" localSheetId="7" hidden="1">#REF!</definedName>
    <definedName name="BEx7CZXN83U7XFVGG1P1N6ZCQK7U" localSheetId="8" hidden="1">#REF!</definedName>
    <definedName name="BEx7CZXN83U7XFVGG1P1N6ZCQK7U" localSheetId="9" hidden="1">#REF!</definedName>
    <definedName name="BEx7CZXN83U7XFVGG1P1N6ZCQK7U" localSheetId="11" hidden="1">#REF!</definedName>
    <definedName name="BEx7CZXN83U7XFVGG1P1N6ZCQK7U" localSheetId="12" hidden="1">#REF!</definedName>
    <definedName name="BEx7CZXN83U7XFVGG1P1N6ZCQK7U" localSheetId="13" hidden="1">#REF!</definedName>
    <definedName name="BEx7CZXN83U7XFVGG1P1N6ZCQK7U" localSheetId="14" hidden="1">#REF!</definedName>
    <definedName name="BEx7CZXN83U7XFVGG1P1N6ZCQK7U" localSheetId="22" hidden="1">#REF!</definedName>
    <definedName name="BEx7CZXN83U7XFVGG1P1N6ZCQK7U" localSheetId="19" hidden="1">#REF!</definedName>
    <definedName name="BEx7CZXN83U7XFVGG1P1N6ZCQK7U" localSheetId="21" hidden="1">#REF!</definedName>
    <definedName name="BEx7CZXN83U7XFVGG1P1N6ZCQK7U" hidden="1">#REF!</definedName>
    <definedName name="BEx7D14R4J25CLH301NHMGU8FSWM" localSheetId="23" hidden="1">#REF!</definedName>
    <definedName name="BEx7D14R4J25CLH301NHMGU8FSWM" localSheetId="27" hidden="1">#REF!</definedName>
    <definedName name="BEx7D14R4J25CLH301NHMGU8FSWM" localSheetId="16" hidden="1">#REF!</definedName>
    <definedName name="BEx7D14R4J25CLH301NHMGU8FSWM" localSheetId="0" hidden="1">#REF!</definedName>
    <definedName name="BEx7D14R4J25CLH301NHMGU8FSWM" localSheetId="2" hidden="1">#REF!</definedName>
    <definedName name="BEx7D14R4J25CLH301NHMGU8FSWM" localSheetId="4" hidden="1">#REF!</definedName>
    <definedName name="BEx7D14R4J25CLH301NHMGU8FSWM" localSheetId="5" hidden="1">#REF!</definedName>
    <definedName name="BEx7D14R4J25CLH301NHMGU8FSWM" localSheetId="17" hidden="1">#REF!</definedName>
    <definedName name="BEx7D14R4J25CLH301NHMGU8FSWM" localSheetId="7" hidden="1">#REF!</definedName>
    <definedName name="BEx7D14R4J25CLH301NHMGU8FSWM" localSheetId="8" hidden="1">#REF!</definedName>
    <definedName name="BEx7D14R4J25CLH301NHMGU8FSWM" localSheetId="9" hidden="1">#REF!</definedName>
    <definedName name="BEx7D14R4J25CLH301NHMGU8FSWM" localSheetId="11" hidden="1">#REF!</definedName>
    <definedName name="BEx7D14R4J25CLH301NHMGU8FSWM" localSheetId="12" hidden="1">#REF!</definedName>
    <definedName name="BEx7D14R4J25CLH301NHMGU8FSWM" localSheetId="13" hidden="1">#REF!</definedName>
    <definedName name="BEx7D14R4J25CLH301NHMGU8FSWM" localSheetId="14" hidden="1">#REF!</definedName>
    <definedName name="BEx7D14R4J25CLH301NHMGU8FSWM" localSheetId="22" hidden="1">#REF!</definedName>
    <definedName name="BEx7D14R4J25CLH301NHMGU8FSWM" localSheetId="19" hidden="1">#REF!</definedName>
    <definedName name="BEx7D14R4J25CLH301NHMGU8FSWM" localSheetId="21" hidden="1">#REF!</definedName>
    <definedName name="BEx7D14R4J25CLH301NHMGU8FSWM" hidden="1">#REF!</definedName>
    <definedName name="BEx7D38BE0Z9QLQBDMGARM9USFPM" localSheetId="23" hidden="1">#REF!</definedName>
    <definedName name="BEx7D38BE0Z9QLQBDMGARM9USFPM" localSheetId="27" hidden="1">#REF!</definedName>
    <definedName name="BEx7D38BE0Z9QLQBDMGARM9USFPM" localSheetId="16" hidden="1">#REF!</definedName>
    <definedName name="BEx7D38BE0Z9QLQBDMGARM9USFPM" localSheetId="0" hidden="1">#REF!</definedName>
    <definedName name="BEx7D38BE0Z9QLQBDMGARM9USFPM" localSheetId="2" hidden="1">#REF!</definedName>
    <definedName name="BEx7D38BE0Z9QLQBDMGARM9USFPM" localSheetId="4" hidden="1">#REF!</definedName>
    <definedName name="BEx7D38BE0Z9QLQBDMGARM9USFPM" localSheetId="5" hidden="1">#REF!</definedName>
    <definedName name="BEx7D38BE0Z9QLQBDMGARM9USFPM" localSheetId="17" hidden="1">#REF!</definedName>
    <definedName name="BEx7D38BE0Z9QLQBDMGARM9USFPM" localSheetId="7" hidden="1">#REF!</definedName>
    <definedName name="BEx7D38BE0Z9QLQBDMGARM9USFPM" localSheetId="8" hidden="1">#REF!</definedName>
    <definedName name="BEx7D38BE0Z9QLQBDMGARM9USFPM" localSheetId="9" hidden="1">#REF!</definedName>
    <definedName name="BEx7D38BE0Z9QLQBDMGARM9USFPM" localSheetId="11" hidden="1">#REF!</definedName>
    <definedName name="BEx7D38BE0Z9QLQBDMGARM9USFPM" localSheetId="12" hidden="1">#REF!</definedName>
    <definedName name="BEx7D38BE0Z9QLQBDMGARM9USFPM" localSheetId="13" hidden="1">#REF!</definedName>
    <definedName name="BEx7D38BE0Z9QLQBDMGARM9USFPM" localSheetId="14" hidden="1">#REF!</definedName>
    <definedName name="BEx7D38BE0Z9QLQBDMGARM9USFPM" localSheetId="22" hidden="1">#REF!</definedName>
    <definedName name="BEx7D38BE0Z9QLQBDMGARM9USFPM" localSheetId="19" hidden="1">#REF!</definedName>
    <definedName name="BEx7D38BE0Z9QLQBDMGARM9USFPM" localSheetId="21" hidden="1">#REF!</definedName>
    <definedName name="BEx7D38BE0Z9QLQBDMGARM9USFPM" hidden="1">#REF!</definedName>
    <definedName name="BEx7D5RWKRS4W71J4NZ6ZSFHPKFT" localSheetId="23" hidden="1">#REF!</definedName>
    <definedName name="BEx7D5RWKRS4W71J4NZ6ZSFHPKFT" localSheetId="27" hidden="1">#REF!</definedName>
    <definedName name="BEx7D5RWKRS4W71J4NZ6ZSFHPKFT" localSheetId="16" hidden="1">#REF!</definedName>
    <definedName name="BEx7D5RWKRS4W71J4NZ6ZSFHPKFT" localSheetId="0" hidden="1">#REF!</definedName>
    <definedName name="BEx7D5RWKRS4W71J4NZ6ZSFHPKFT" localSheetId="2" hidden="1">#REF!</definedName>
    <definedName name="BEx7D5RWKRS4W71J4NZ6ZSFHPKFT" localSheetId="4" hidden="1">#REF!</definedName>
    <definedName name="BEx7D5RWKRS4W71J4NZ6ZSFHPKFT" localSheetId="5" hidden="1">#REF!</definedName>
    <definedName name="BEx7D5RWKRS4W71J4NZ6ZSFHPKFT" localSheetId="17" hidden="1">#REF!</definedName>
    <definedName name="BEx7D5RWKRS4W71J4NZ6ZSFHPKFT" localSheetId="7" hidden="1">#REF!</definedName>
    <definedName name="BEx7D5RWKRS4W71J4NZ6ZSFHPKFT" localSheetId="8" hidden="1">#REF!</definedName>
    <definedName name="BEx7D5RWKRS4W71J4NZ6ZSFHPKFT" localSheetId="9" hidden="1">#REF!</definedName>
    <definedName name="BEx7D5RWKRS4W71J4NZ6ZSFHPKFT" localSheetId="11" hidden="1">#REF!</definedName>
    <definedName name="BEx7D5RWKRS4W71J4NZ6ZSFHPKFT" localSheetId="12" hidden="1">#REF!</definedName>
    <definedName name="BEx7D5RWKRS4W71J4NZ6ZSFHPKFT" localSheetId="13" hidden="1">#REF!</definedName>
    <definedName name="BEx7D5RWKRS4W71J4NZ6ZSFHPKFT" localSheetId="14" hidden="1">#REF!</definedName>
    <definedName name="BEx7D5RWKRS4W71J4NZ6ZSFHPKFT" localSheetId="22" hidden="1">#REF!</definedName>
    <definedName name="BEx7D5RWKRS4W71J4NZ6ZSFHPKFT" localSheetId="19" hidden="1">#REF!</definedName>
    <definedName name="BEx7D5RWKRS4W71J4NZ6ZSFHPKFT" localSheetId="21" hidden="1">#REF!</definedName>
    <definedName name="BEx7D5RWKRS4W71J4NZ6ZSFHPKFT" hidden="1">#REF!</definedName>
    <definedName name="BEx7D8H1TPOX1UN17QZYEV7Q58GA" localSheetId="23" hidden="1">#REF!</definedName>
    <definedName name="BEx7D8H1TPOX1UN17QZYEV7Q58GA" localSheetId="27" hidden="1">#REF!</definedName>
    <definedName name="BEx7D8H1TPOX1UN17QZYEV7Q58GA" localSheetId="16" hidden="1">#REF!</definedName>
    <definedName name="BEx7D8H1TPOX1UN17QZYEV7Q58GA" localSheetId="0" hidden="1">#REF!</definedName>
    <definedName name="BEx7D8H1TPOX1UN17QZYEV7Q58GA" localSheetId="2" hidden="1">#REF!</definedName>
    <definedName name="BEx7D8H1TPOX1UN17QZYEV7Q58GA" localSheetId="4" hidden="1">#REF!</definedName>
    <definedName name="BEx7D8H1TPOX1UN17QZYEV7Q58GA" localSheetId="5" hidden="1">#REF!</definedName>
    <definedName name="BEx7D8H1TPOX1UN17QZYEV7Q58GA" localSheetId="17" hidden="1">#REF!</definedName>
    <definedName name="BEx7D8H1TPOX1UN17QZYEV7Q58GA" localSheetId="7" hidden="1">#REF!</definedName>
    <definedName name="BEx7D8H1TPOX1UN17QZYEV7Q58GA" localSheetId="8" hidden="1">#REF!</definedName>
    <definedName name="BEx7D8H1TPOX1UN17QZYEV7Q58GA" localSheetId="9" hidden="1">#REF!</definedName>
    <definedName name="BEx7D8H1TPOX1UN17QZYEV7Q58GA" localSheetId="11" hidden="1">#REF!</definedName>
    <definedName name="BEx7D8H1TPOX1UN17QZYEV7Q58GA" localSheetId="12" hidden="1">#REF!</definedName>
    <definedName name="BEx7D8H1TPOX1UN17QZYEV7Q58GA" localSheetId="13" hidden="1">#REF!</definedName>
    <definedName name="BEx7D8H1TPOX1UN17QZYEV7Q58GA" localSheetId="14" hidden="1">#REF!</definedName>
    <definedName name="BEx7D8H1TPOX1UN17QZYEV7Q58GA" localSheetId="22" hidden="1">#REF!</definedName>
    <definedName name="BEx7D8H1TPOX1UN17QZYEV7Q58GA" localSheetId="19" hidden="1">#REF!</definedName>
    <definedName name="BEx7D8H1TPOX1UN17QZYEV7Q58GA" localSheetId="21" hidden="1">#REF!</definedName>
    <definedName name="BEx7D8H1TPOX1UN17QZYEV7Q58GA" hidden="1">#REF!</definedName>
    <definedName name="BEx7DGF13H2074LRWFZQ45PZ6JPX" localSheetId="23" hidden="1">#REF!</definedName>
    <definedName name="BEx7DGF13H2074LRWFZQ45PZ6JPX" localSheetId="27" hidden="1">#REF!</definedName>
    <definedName name="BEx7DGF13H2074LRWFZQ45PZ6JPX" localSheetId="16" hidden="1">#REF!</definedName>
    <definedName name="BEx7DGF13H2074LRWFZQ45PZ6JPX" localSheetId="0" hidden="1">#REF!</definedName>
    <definedName name="BEx7DGF13H2074LRWFZQ45PZ6JPX" localSheetId="2" hidden="1">#REF!</definedName>
    <definedName name="BEx7DGF13H2074LRWFZQ45PZ6JPX" localSheetId="4" hidden="1">#REF!</definedName>
    <definedName name="BEx7DGF13H2074LRWFZQ45PZ6JPX" localSheetId="5" hidden="1">#REF!</definedName>
    <definedName name="BEx7DGF13H2074LRWFZQ45PZ6JPX" localSheetId="17" hidden="1">#REF!</definedName>
    <definedName name="BEx7DGF13H2074LRWFZQ45PZ6JPX" localSheetId="7" hidden="1">#REF!</definedName>
    <definedName name="BEx7DGF13H2074LRWFZQ45PZ6JPX" localSheetId="8" hidden="1">#REF!</definedName>
    <definedName name="BEx7DGF13H2074LRWFZQ45PZ6JPX" localSheetId="9" hidden="1">#REF!</definedName>
    <definedName name="BEx7DGF13H2074LRWFZQ45PZ6JPX" localSheetId="11" hidden="1">#REF!</definedName>
    <definedName name="BEx7DGF13H2074LRWFZQ45PZ6JPX" localSheetId="12" hidden="1">#REF!</definedName>
    <definedName name="BEx7DGF13H2074LRWFZQ45PZ6JPX" localSheetId="13" hidden="1">#REF!</definedName>
    <definedName name="BEx7DGF13H2074LRWFZQ45PZ6JPX" localSheetId="14" hidden="1">#REF!</definedName>
    <definedName name="BEx7DGF13H2074LRWFZQ45PZ6JPX" localSheetId="22" hidden="1">#REF!</definedName>
    <definedName name="BEx7DGF13H2074LRWFZQ45PZ6JPX" localSheetId="19" hidden="1">#REF!</definedName>
    <definedName name="BEx7DGF13H2074LRWFZQ45PZ6JPX" localSheetId="21" hidden="1">#REF!</definedName>
    <definedName name="BEx7DGF13H2074LRWFZQ45PZ6JPX" hidden="1">#REF!</definedName>
    <definedName name="BEx7DHBE0SOC5KXWWQ73WUDBRX8J" localSheetId="23" hidden="1">#REF!</definedName>
    <definedName name="BEx7DHBE0SOC5KXWWQ73WUDBRX8J" localSheetId="27" hidden="1">#REF!</definedName>
    <definedName name="BEx7DHBE0SOC5KXWWQ73WUDBRX8J" localSheetId="16" hidden="1">#REF!</definedName>
    <definedName name="BEx7DHBE0SOC5KXWWQ73WUDBRX8J" localSheetId="0" hidden="1">#REF!</definedName>
    <definedName name="BEx7DHBE0SOC5KXWWQ73WUDBRX8J" localSheetId="2" hidden="1">#REF!</definedName>
    <definedName name="BEx7DHBE0SOC5KXWWQ73WUDBRX8J" localSheetId="4" hidden="1">#REF!</definedName>
    <definedName name="BEx7DHBE0SOC5KXWWQ73WUDBRX8J" localSheetId="5" hidden="1">#REF!</definedName>
    <definedName name="BEx7DHBE0SOC5KXWWQ73WUDBRX8J" localSheetId="17" hidden="1">#REF!</definedName>
    <definedName name="BEx7DHBE0SOC5KXWWQ73WUDBRX8J" localSheetId="7" hidden="1">#REF!</definedName>
    <definedName name="BEx7DHBE0SOC5KXWWQ73WUDBRX8J" localSheetId="8" hidden="1">#REF!</definedName>
    <definedName name="BEx7DHBE0SOC5KXWWQ73WUDBRX8J" localSheetId="9" hidden="1">#REF!</definedName>
    <definedName name="BEx7DHBE0SOC5KXWWQ73WUDBRX8J" localSheetId="11" hidden="1">#REF!</definedName>
    <definedName name="BEx7DHBE0SOC5KXWWQ73WUDBRX8J" localSheetId="12" hidden="1">#REF!</definedName>
    <definedName name="BEx7DHBE0SOC5KXWWQ73WUDBRX8J" localSheetId="13" hidden="1">#REF!</definedName>
    <definedName name="BEx7DHBE0SOC5KXWWQ73WUDBRX8J" localSheetId="14" hidden="1">#REF!</definedName>
    <definedName name="BEx7DHBE0SOC5KXWWQ73WUDBRX8J" localSheetId="22" hidden="1">#REF!</definedName>
    <definedName name="BEx7DHBE0SOC5KXWWQ73WUDBRX8J" localSheetId="19" hidden="1">#REF!</definedName>
    <definedName name="BEx7DHBE0SOC5KXWWQ73WUDBRX8J" localSheetId="21" hidden="1">#REF!</definedName>
    <definedName name="BEx7DHBE0SOC5KXWWQ73WUDBRX8J" hidden="1">#REF!</definedName>
    <definedName name="BEx7DKWUXEDIISSX4GDD4YYT887F" localSheetId="23" hidden="1">#REF!</definedName>
    <definedName name="BEx7DKWUXEDIISSX4GDD4YYT887F" localSheetId="27" hidden="1">#REF!</definedName>
    <definedName name="BEx7DKWUXEDIISSX4GDD4YYT887F" localSheetId="16" hidden="1">#REF!</definedName>
    <definedName name="BEx7DKWUXEDIISSX4GDD4YYT887F" localSheetId="0" hidden="1">#REF!</definedName>
    <definedName name="BEx7DKWUXEDIISSX4GDD4YYT887F" localSheetId="2" hidden="1">#REF!</definedName>
    <definedName name="BEx7DKWUXEDIISSX4GDD4YYT887F" localSheetId="4" hidden="1">#REF!</definedName>
    <definedName name="BEx7DKWUXEDIISSX4GDD4YYT887F" localSheetId="5" hidden="1">#REF!</definedName>
    <definedName name="BEx7DKWUXEDIISSX4GDD4YYT887F" localSheetId="17" hidden="1">#REF!</definedName>
    <definedName name="BEx7DKWUXEDIISSX4GDD4YYT887F" localSheetId="7" hidden="1">#REF!</definedName>
    <definedName name="BEx7DKWUXEDIISSX4GDD4YYT887F" localSheetId="8" hidden="1">#REF!</definedName>
    <definedName name="BEx7DKWUXEDIISSX4GDD4YYT887F" localSheetId="9" hidden="1">#REF!</definedName>
    <definedName name="BEx7DKWUXEDIISSX4GDD4YYT887F" localSheetId="11" hidden="1">#REF!</definedName>
    <definedName name="BEx7DKWUXEDIISSX4GDD4YYT887F" localSheetId="12" hidden="1">#REF!</definedName>
    <definedName name="BEx7DKWUXEDIISSX4GDD4YYT887F" localSheetId="13" hidden="1">#REF!</definedName>
    <definedName name="BEx7DKWUXEDIISSX4GDD4YYT887F" localSheetId="14" hidden="1">#REF!</definedName>
    <definedName name="BEx7DKWUXEDIISSX4GDD4YYT887F" localSheetId="22" hidden="1">#REF!</definedName>
    <definedName name="BEx7DKWUXEDIISSX4GDD4YYT887F" localSheetId="19" hidden="1">#REF!</definedName>
    <definedName name="BEx7DKWUXEDIISSX4GDD4YYT887F" localSheetId="21" hidden="1">#REF!</definedName>
    <definedName name="BEx7DKWUXEDIISSX4GDD4YYT887F" hidden="1">#REF!</definedName>
    <definedName name="BEx7DMUYR2HC26WW7AOB1TULERMB" localSheetId="23" hidden="1">#REF!</definedName>
    <definedName name="BEx7DMUYR2HC26WW7AOB1TULERMB" localSheetId="27" hidden="1">#REF!</definedName>
    <definedName name="BEx7DMUYR2HC26WW7AOB1TULERMB" localSheetId="16" hidden="1">#REF!</definedName>
    <definedName name="BEx7DMUYR2HC26WW7AOB1TULERMB" localSheetId="0" hidden="1">#REF!</definedName>
    <definedName name="BEx7DMUYR2HC26WW7AOB1TULERMB" localSheetId="2" hidden="1">#REF!</definedName>
    <definedName name="BEx7DMUYR2HC26WW7AOB1TULERMB" localSheetId="4" hidden="1">#REF!</definedName>
    <definedName name="BEx7DMUYR2HC26WW7AOB1TULERMB" localSheetId="5" hidden="1">#REF!</definedName>
    <definedName name="BEx7DMUYR2HC26WW7AOB1TULERMB" localSheetId="17" hidden="1">#REF!</definedName>
    <definedName name="BEx7DMUYR2HC26WW7AOB1TULERMB" localSheetId="7" hidden="1">#REF!</definedName>
    <definedName name="BEx7DMUYR2HC26WW7AOB1TULERMB" localSheetId="8" hidden="1">#REF!</definedName>
    <definedName name="BEx7DMUYR2HC26WW7AOB1TULERMB" localSheetId="9" hidden="1">#REF!</definedName>
    <definedName name="BEx7DMUYR2HC26WW7AOB1TULERMB" localSheetId="11" hidden="1">#REF!</definedName>
    <definedName name="BEx7DMUYR2HC26WW7AOB1TULERMB" localSheetId="12" hidden="1">#REF!</definedName>
    <definedName name="BEx7DMUYR2HC26WW7AOB1TULERMB" localSheetId="13" hidden="1">#REF!</definedName>
    <definedName name="BEx7DMUYR2HC26WW7AOB1TULERMB" localSheetId="14" hidden="1">#REF!</definedName>
    <definedName name="BEx7DMUYR2HC26WW7AOB1TULERMB" localSheetId="22" hidden="1">#REF!</definedName>
    <definedName name="BEx7DMUYR2HC26WW7AOB1TULERMB" localSheetId="19" hidden="1">#REF!</definedName>
    <definedName name="BEx7DMUYR2HC26WW7AOB1TULERMB" localSheetId="21" hidden="1">#REF!</definedName>
    <definedName name="BEx7DMUYR2HC26WW7AOB1TULERMB" hidden="1">#REF!</definedName>
    <definedName name="BEx7DVJTRV44IMJIBFXELE67SZ7S" localSheetId="23" hidden="1">#REF!</definedName>
    <definedName name="BEx7DVJTRV44IMJIBFXELE67SZ7S" localSheetId="27" hidden="1">#REF!</definedName>
    <definedName name="BEx7DVJTRV44IMJIBFXELE67SZ7S" localSheetId="16" hidden="1">#REF!</definedName>
    <definedName name="BEx7DVJTRV44IMJIBFXELE67SZ7S" localSheetId="0" hidden="1">#REF!</definedName>
    <definedName name="BEx7DVJTRV44IMJIBFXELE67SZ7S" localSheetId="2" hidden="1">#REF!</definedName>
    <definedName name="BEx7DVJTRV44IMJIBFXELE67SZ7S" localSheetId="4" hidden="1">#REF!</definedName>
    <definedName name="BEx7DVJTRV44IMJIBFXELE67SZ7S" localSheetId="5" hidden="1">#REF!</definedName>
    <definedName name="BEx7DVJTRV44IMJIBFXELE67SZ7S" localSheetId="17" hidden="1">#REF!</definedName>
    <definedName name="BEx7DVJTRV44IMJIBFXELE67SZ7S" localSheetId="7" hidden="1">#REF!</definedName>
    <definedName name="BEx7DVJTRV44IMJIBFXELE67SZ7S" localSheetId="8" hidden="1">#REF!</definedName>
    <definedName name="BEx7DVJTRV44IMJIBFXELE67SZ7S" localSheetId="9" hidden="1">#REF!</definedName>
    <definedName name="BEx7DVJTRV44IMJIBFXELE67SZ7S" localSheetId="11" hidden="1">#REF!</definedName>
    <definedName name="BEx7DVJTRV44IMJIBFXELE67SZ7S" localSheetId="12" hidden="1">#REF!</definedName>
    <definedName name="BEx7DVJTRV44IMJIBFXELE67SZ7S" localSheetId="13" hidden="1">#REF!</definedName>
    <definedName name="BEx7DVJTRV44IMJIBFXELE67SZ7S" localSheetId="14" hidden="1">#REF!</definedName>
    <definedName name="BEx7DVJTRV44IMJIBFXELE67SZ7S" localSheetId="22" hidden="1">#REF!</definedName>
    <definedName name="BEx7DVJTRV44IMJIBFXELE67SZ7S" localSheetId="19" hidden="1">#REF!</definedName>
    <definedName name="BEx7DVJTRV44IMJIBFXELE67SZ7S" localSheetId="21" hidden="1">#REF!</definedName>
    <definedName name="BEx7DVJTRV44IMJIBFXELE67SZ7S" hidden="1">#REF!</definedName>
    <definedName name="BEx7DVUMFCI5INHMVFIJ44RTTSTT" localSheetId="23" hidden="1">#REF!</definedName>
    <definedName name="BEx7DVUMFCI5INHMVFIJ44RTTSTT" localSheetId="27" hidden="1">#REF!</definedName>
    <definedName name="BEx7DVUMFCI5INHMVFIJ44RTTSTT" localSheetId="16" hidden="1">#REF!</definedName>
    <definedName name="BEx7DVUMFCI5INHMVFIJ44RTTSTT" localSheetId="0" hidden="1">#REF!</definedName>
    <definedName name="BEx7DVUMFCI5INHMVFIJ44RTTSTT" localSheetId="2" hidden="1">#REF!</definedName>
    <definedName name="BEx7DVUMFCI5INHMVFIJ44RTTSTT" localSheetId="4" hidden="1">#REF!</definedName>
    <definedName name="BEx7DVUMFCI5INHMVFIJ44RTTSTT" localSheetId="5" hidden="1">#REF!</definedName>
    <definedName name="BEx7DVUMFCI5INHMVFIJ44RTTSTT" localSheetId="17" hidden="1">#REF!</definedName>
    <definedName name="BEx7DVUMFCI5INHMVFIJ44RTTSTT" localSheetId="7" hidden="1">#REF!</definedName>
    <definedName name="BEx7DVUMFCI5INHMVFIJ44RTTSTT" localSheetId="8" hidden="1">#REF!</definedName>
    <definedName name="BEx7DVUMFCI5INHMVFIJ44RTTSTT" localSheetId="9" hidden="1">#REF!</definedName>
    <definedName name="BEx7DVUMFCI5INHMVFIJ44RTTSTT" localSheetId="11" hidden="1">#REF!</definedName>
    <definedName name="BEx7DVUMFCI5INHMVFIJ44RTTSTT" localSheetId="12" hidden="1">#REF!</definedName>
    <definedName name="BEx7DVUMFCI5INHMVFIJ44RTTSTT" localSheetId="13" hidden="1">#REF!</definedName>
    <definedName name="BEx7DVUMFCI5INHMVFIJ44RTTSTT" localSheetId="14" hidden="1">#REF!</definedName>
    <definedName name="BEx7DVUMFCI5INHMVFIJ44RTTSTT" localSheetId="22" hidden="1">#REF!</definedName>
    <definedName name="BEx7DVUMFCI5INHMVFIJ44RTTSTT" localSheetId="19" hidden="1">#REF!</definedName>
    <definedName name="BEx7DVUMFCI5INHMVFIJ44RTTSTT" localSheetId="21" hidden="1">#REF!</definedName>
    <definedName name="BEx7DVUMFCI5INHMVFIJ44RTTSTT" hidden="1">#REF!</definedName>
    <definedName name="BEx7E2QT2U8THYOKBPXONB1B47WH" localSheetId="23" hidden="1">#REF!</definedName>
    <definedName name="BEx7E2QT2U8THYOKBPXONB1B47WH" localSheetId="27" hidden="1">#REF!</definedName>
    <definedName name="BEx7E2QT2U8THYOKBPXONB1B47WH" localSheetId="16" hidden="1">#REF!</definedName>
    <definedName name="BEx7E2QT2U8THYOKBPXONB1B47WH" localSheetId="0" hidden="1">#REF!</definedName>
    <definedName name="BEx7E2QT2U8THYOKBPXONB1B47WH" localSheetId="2" hidden="1">#REF!</definedName>
    <definedName name="BEx7E2QT2U8THYOKBPXONB1B47WH" localSheetId="4" hidden="1">#REF!</definedName>
    <definedName name="BEx7E2QT2U8THYOKBPXONB1B47WH" localSheetId="5" hidden="1">#REF!</definedName>
    <definedName name="BEx7E2QT2U8THYOKBPXONB1B47WH" localSheetId="17" hidden="1">#REF!</definedName>
    <definedName name="BEx7E2QT2U8THYOKBPXONB1B47WH" localSheetId="7" hidden="1">#REF!</definedName>
    <definedName name="BEx7E2QT2U8THYOKBPXONB1B47WH" localSheetId="8" hidden="1">#REF!</definedName>
    <definedName name="BEx7E2QT2U8THYOKBPXONB1B47WH" localSheetId="9" hidden="1">#REF!</definedName>
    <definedName name="BEx7E2QT2U8THYOKBPXONB1B47WH" localSheetId="11" hidden="1">#REF!</definedName>
    <definedName name="BEx7E2QT2U8THYOKBPXONB1B47WH" localSheetId="12" hidden="1">#REF!</definedName>
    <definedName name="BEx7E2QT2U8THYOKBPXONB1B47WH" localSheetId="13" hidden="1">#REF!</definedName>
    <definedName name="BEx7E2QT2U8THYOKBPXONB1B47WH" localSheetId="14" hidden="1">#REF!</definedName>
    <definedName name="BEx7E2QT2U8THYOKBPXONB1B47WH" localSheetId="22" hidden="1">#REF!</definedName>
    <definedName name="BEx7E2QT2U8THYOKBPXONB1B47WH" localSheetId="19" hidden="1">#REF!</definedName>
    <definedName name="BEx7E2QT2U8THYOKBPXONB1B47WH" localSheetId="21" hidden="1">#REF!</definedName>
    <definedName name="BEx7E2QT2U8THYOKBPXONB1B47WH" hidden="1">#REF!</definedName>
    <definedName name="BEx7E5QP7W6UKO74F5Y0VJ741HS5" localSheetId="23" hidden="1">#REF!</definedName>
    <definedName name="BEx7E5QP7W6UKO74F5Y0VJ741HS5" localSheetId="27" hidden="1">#REF!</definedName>
    <definedName name="BEx7E5QP7W6UKO74F5Y0VJ741HS5" localSheetId="16" hidden="1">#REF!</definedName>
    <definedName name="BEx7E5QP7W6UKO74F5Y0VJ741HS5" localSheetId="0" hidden="1">#REF!</definedName>
    <definedName name="BEx7E5QP7W6UKO74F5Y0VJ741HS5" localSheetId="2" hidden="1">#REF!</definedName>
    <definedName name="BEx7E5QP7W6UKO74F5Y0VJ741HS5" localSheetId="4" hidden="1">#REF!</definedName>
    <definedName name="BEx7E5QP7W6UKO74F5Y0VJ741HS5" localSheetId="5" hidden="1">#REF!</definedName>
    <definedName name="BEx7E5QP7W6UKO74F5Y0VJ741HS5" localSheetId="17" hidden="1">#REF!</definedName>
    <definedName name="BEx7E5QP7W6UKO74F5Y0VJ741HS5" localSheetId="7" hidden="1">#REF!</definedName>
    <definedName name="BEx7E5QP7W6UKO74F5Y0VJ741HS5" localSheetId="8" hidden="1">#REF!</definedName>
    <definedName name="BEx7E5QP7W6UKO74F5Y0VJ741HS5" localSheetId="9" hidden="1">#REF!</definedName>
    <definedName name="BEx7E5QP7W6UKO74F5Y0VJ741HS5" localSheetId="11" hidden="1">#REF!</definedName>
    <definedName name="BEx7E5QP7W6UKO74F5Y0VJ741HS5" localSheetId="12" hidden="1">#REF!</definedName>
    <definedName name="BEx7E5QP7W6UKO74F5Y0VJ741HS5" localSheetId="13" hidden="1">#REF!</definedName>
    <definedName name="BEx7E5QP7W6UKO74F5Y0VJ741HS5" localSheetId="14" hidden="1">#REF!</definedName>
    <definedName name="BEx7E5QP7W6UKO74F5Y0VJ741HS5" localSheetId="22" hidden="1">#REF!</definedName>
    <definedName name="BEx7E5QP7W6UKO74F5Y0VJ741HS5" localSheetId="19" hidden="1">#REF!</definedName>
    <definedName name="BEx7E5QP7W6UKO74F5Y0VJ741HS5" localSheetId="21" hidden="1">#REF!</definedName>
    <definedName name="BEx7E5QP7W6UKO74F5Y0VJ741HS5" hidden="1">#REF!</definedName>
    <definedName name="BEx7E6N29HGH3I47AFB2DCS6MVS6" localSheetId="23" hidden="1">#REF!</definedName>
    <definedName name="BEx7E6N29HGH3I47AFB2DCS6MVS6" localSheetId="27" hidden="1">#REF!</definedName>
    <definedName name="BEx7E6N29HGH3I47AFB2DCS6MVS6" localSheetId="16" hidden="1">#REF!</definedName>
    <definedName name="BEx7E6N29HGH3I47AFB2DCS6MVS6" localSheetId="0" hidden="1">#REF!</definedName>
    <definedName name="BEx7E6N29HGH3I47AFB2DCS6MVS6" localSheetId="2" hidden="1">#REF!</definedName>
    <definedName name="BEx7E6N29HGH3I47AFB2DCS6MVS6" localSheetId="4" hidden="1">#REF!</definedName>
    <definedName name="BEx7E6N29HGH3I47AFB2DCS6MVS6" localSheetId="5" hidden="1">#REF!</definedName>
    <definedName name="BEx7E6N29HGH3I47AFB2DCS6MVS6" localSheetId="17" hidden="1">#REF!</definedName>
    <definedName name="BEx7E6N29HGH3I47AFB2DCS6MVS6" localSheetId="7" hidden="1">#REF!</definedName>
    <definedName name="BEx7E6N29HGH3I47AFB2DCS6MVS6" localSheetId="8" hidden="1">#REF!</definedName>
    <definedName name="BEx7E6N29HGH3I47AFB2DCS6MVS6" localSheetId="9" hidden="1">#REF!</definedName>
    <definedName name="BEx7E6N29HGH3I47AFB2DCS6MVS6" localSheetId="11" hidden="1">#REF!</definedName>
    <definedName name="BEx7E6N29HGH3I47AFB2DCS6MVS6" localSheetId="12" hidden="1">#REF!</definedName>
    <definedName name="BEx7E6N29HGH3I47AFB2DCS6MVS6" localSheetId="13" hidden="1">#REF!</definedName>
    <definedName name="BEx7E6N29HGH3I47AFB2DCS6MVS6" localSheetId="14" hidden="1">#REF!</definedName>
    <definedName name="BEx7E6N29HGH3I47AFB2DCS6MVS6" localSheetId="22" hidden="1">#REF!</definedName>
    <definedName name="BEx7E6N29HGH3I47AFB2DCS6MVS6" localSheetId="19" hidden="1">#REF!</definedName>
    <definedName name="BEx7E6N29HGH3I47AFB2DCS6MVS6" localSheetId="21" hidden="1">#REF!</definedName>
    <definedName name="BEx7E6N29HGH3I47AFB2DCS6MVS6" hidden="1">#REF!</definedName>
    <definedName name="BEx7EBA8IYHQKT7IQAOAML660SYA" localSheetId="23" hidden="1">#REF!</definedName>
    <definedName name="BEx7EBA8IYHQKT7IQAOAML660SYA" localSheetId="27" hidden="1">#REF!</definedName>
    <definedName name="BEx7EBA8IYHQKT7IQAOAML660SYA" localSheetId="16" hidden="1">#REF!</definedName>
    <definedName name="BEx7EBA8IYHQKT7IQAOAML660SYA" localSheetId="0" hidden="1">#REF!</definedName>
    <definedName name="BEx7EBA8IYHQKT7IQAOAML660SYA" localSheetId="2" hidden="1">#REF!</definedName>
    <definedName name="BEx7EBA8IYHQKT7IQAOAML660SYA" localSheetId="4" hidden="1">#REF!</definedName>
    <definedName name="BEx7EBA8IYHQKT7IQAOAML660SYA" localSheetId="5" hidden="1">#REF!</definedName>
    <definedName name="BEx7EBA8IYHQKT7IQAOAML660SYA" localSheetId="17" hidden="1">#REF!</definedName>
    <definedName name="BEx7EBA8IYHQKT7IQAOAML660SYA" localSheetId="7" hidden="1">#REF!</definedName>
    <definedName name="BEx7EBA8IYHQKT7IQAOAML660SYA" localSheetId="8" hidden="1">#REF!</definedName>
    <definedName name="BEx7EBA8IYHQKT7IQAOAML660SYA" localSheetId="9" hidden="1">#REF!</definedName>
    <definedName name="BEx7EBA8IYHQKT7IQAOAML660SYA" localSheetId="11" hidden="1">#REF!</definedName>
    <definedName name="BEx7EBA8IYHQKT7IQAOAML660SYA" localSheetId="12" hidden="1">#REF!</definedName>
    <definedName name="BEx7EBA8IYHQKT7IQAOAML660SYA" localSheetId="13" hidden="1">#REF!</definedName>
    <definedName name="BEx7EBA8IYHQKT7IQAOAML660SYA" localSheetId="14" hidden="1">#REF!</definedName>
    <definedName name="BEx7EBA8IYHQKT7IQAOAML660SYA" localSheetId="22" hidden="1">#REF!</definedName>
    <definedName name="BEx7EBA8IYHQKT7IQAOAML660SYA" localSheetId="19" hidden="1">#REF!</definedName>
    <definedName name="BEx7EBA8IYHQKT7IQAOAML660SYA" localSheetId="21" hidden="1">#REF!</definedName>
    <definedName name="BEx7EBA8IYHQKT7IQAOAML660SYA" hidden="1">#REF!</definedName>
    <definedName name="BEx7EI6C8MCRZFEQYUBE5FSUTIHK" localSheetId="23" hidden="1">#REF!</definedName>
    <definedName name="BEx7EI6C8MCRZFEQYUBE5FSUTIHK" localSheetId="27" hidden="1">#REF!</definedName>
    <definedName name="BEx7EI6C8MCRZFEQYUBE5FSUTIHK" localSheetId="16" hidden="1">#REF!</definedName>
    <definedName name="BEx7EI6C8MCRZFEQYUBE5FSUTIHK" localSheetId="0" hidden="1">#REF!</definedName>
    <definedName name="BEx7EI6C8MCRZFEQYUBE5FSUTIHK" localSheetId="2" hidden="1">#REF!</definedName>
    <definedName name="BEx7EI6C8MCRZFEQYUBE5FSUTIHK" localSheetId="4" hidden="1">#REF!</definedName>
    <definedName name="BEx7EI6C8MCRZFEQYUBE5FSUTIHK" localSheetId="5" hidden="1">#REF!</definedName>
    <definedName name="BEx7EI6C8MCRZFEQYUBE5FSUTIHK" localSheetId="17" hidden="1">#REF!</definedName>
    <definedName name="BEx7EI6C8MCRZFEQYUBE5FSUTIHK" localSheetId="7" hidden="1">#REF!</definedName>
    <definedName name="BEx7EI6C8MCRZFEQYUBE5FSUTIHK" localSheetId="8" hidden="1">#REF!</definedName>
    <definedName name="BEx7EI6C8MCRZFEQYUBE5FSUTIHK" localSheetId="9" hidden="1">#REF!</definedName>
    <definedName name="BEx7EI6C8MCRZFEQYUBE5FSUTIHK" localSheetId="11" hidden="1">#REF!</definedName>
    <definedName name="BEx7EI6C8MCRZFEQYUBE5FSUTIHK" localSheetId="12" hidden="1">#REF!</definedName>
    <definedName name="BEx7EI6C8MCRZFEQYUBE5FSUTIHK" localSheetId="13" hidden="1">#REF!</definedName>
    <definedName name="BEx7EI6C8MCRZFEQYUBE5FSUTIHK" localSheetId="14" hidden="1">#REF!</definedName>
    <definedName name="BEx7EI6C8MCRZFEQYUBE5FSUTIHK" localSheetId="22" hidden="1">#REF!</definedName>
    <definedName name="BEx7EI6C8MCRZFEQYUBE5FSUTIHK" localSheetId="19" hidden="1">#REF!</definedName>
    <definedName name="BEx7EI6C8MCRZFEQYUBE5FSUTIHK" localSheetId="21" hidden="1">#REF!</definedName>
    <definedName name="BEx7EI6C8MCRZFEQYUBE5FSUTIHK" hidden="1">#REF!</definedName>
    <definedName name="BEx7EI6DL1Z6UWLFBXAKVGZTKHWJ" localSheetId="23" hidden="1">#REF!</definedName>
    <definedName name="BEx7EI6DL1Z6UWLFBXAKVGZTKHWJ" localSheetId="27" hidden="1">#REF!</definedName>
    <definedName name="BEx7EI6DL1Z6UWLFBXAKVGZTKHWJ" localSheetId="16" hidden="1">#REF!</definedName>
    <definedName name="BEx7EI6DL1Z6UWLFBXAKVGZTKHWJ" localSheetId="0" hidden="1">#REF!</definedName>
    <definedName name="BEx7EI6DL1Z6UWLFBXAKVGZTKHWJ" localSheetId="2" hidden="1">#REF!</definedName>
    <definedName name="BEx7EI6DL1Z6UWLFBXAKVGZTKHWJ" localSheetId="4" hidden="1">#REF!</definedName>
    <definedName name="BEx7EI6DL1Z6UWLFBXAKVGZTKHWJ" localSheetId="5" hidden="1">#REF!</definedName>
    <definedName name="BEx7EI6DL1Z6UWLFBXAKVGZTKHWJ" localSheetId="17" hidden="1">#REF!</definedName>
    <definedName name="BEx7EI6DL1Z6UWLFBXAKVGZTKHWJ" localSheetId="7" hidden="1">#REF!</definedName>
    <definedName name="BEx7EI6DL1Z6UWLFBXAKVGZTKHWJ" localSheetId="8" hidden="1">#REF!</definedName>
    <definedName name="BEx7EI6DL1Z6UWLFBXAKVGZTKHWJ" localSheetId="9" hidden="1">#REF!</definedName>
    <definedName name="BEx7EI6DL1Z6UWLFBXAKVGZTKHWJ" localSheetId="11" hidden="1">#REF!</definedName>
    <definedName name="BEx7EI6DL1Z6UWLFBXAKVGZTKHWJ" localSheetId="12" hidden="1">#REF!</definedName>
    <definedName name="BEx7EI6DL1Z6UWLFBXAKVGZTKHWJ" localSheetId="13" hidden="1">#REF!</definedName>
    <definedName name="BEx7EI6DL1Z6UWLFBXAKVGZTKHWJ" localSheetId="14" hidden="1">#REF!</definedName>
    <definedName name="BEx7EI6DL1Z6UWLFBXAKVGZTKHWJ" localSheetId="22" hidden="1">#REF!</definedName>
    <definedName name="BEx7EI6DL1Z6UWLFBXAKVGZTKHWJ" localSheetId="19" hidden="1">#REF!</definedName>
    <definedName name="BEx7EI6DL1Z6UWLFBXAKVGZTKHWJ" localSheetId="21" hidden="1">#REF!</definedName>
    <definedName name="BEx7EI6DL1Z6UWLFBXAKVGZTKHWJ" hidden="1">#REF!</definedName>
    <definedName name="BEx7EQKHX7GZYOLXRDU534TT4H64" localSheetId="23" hidden="1">#REF!</definedName>
    <definedName name="BEx7EQKHX7GZYOLXRDU534TT4H64" localSheetId="27" hidden="1">#REF!</definedName>
    <definedName name="BEx7EQKHX7GZYOLXRDU534TT4H64" localSheetId="16" hidden="1">#REF!</definedName>
    <definedName name="BEx7EQKHX7GZYOLXRDU534TT4H64" localSheetId="0" hidden="1">#REF!</definedName>
    <definedName name="BEx7EQKHX7GZYOLXRDU534TT4H64" localSheetId="2" hidden="1">#REF!</definedName>
    <definedName name="BEx7EQKHX7GZYOLXRDU534TT4H64" localSheetId="4" hidden="1">#REF!</definedName>
    <definedName name="BEx7EQKHX7GZYOLXRDU534TT4H64" localSheetId="5" hidden="1">#REF!</definedName>
    <definedName name="BEx7EQKHX7GZYOLXRDU534TT4H64" localSheetId="17" hidden="1">#REF!</definedName>
    <definedName name="BEx7EQKHX7GZYOLXRDU534TT4H64" localSheetId="7" hidden="1">#REF!</definedName>
    <definedName name="BEx7EQKHX7GZYOLXRDU534TT4H64" localSheetId="8" hidden="1">#REF!</definedName>
    <definedName name="BEx7EQKHX7GZYOLXRDU534TT4H64" localSheetId="9" hidden="1">#REF!</definedName>
    <definedName name="BEx7EQKHX7GZYOLXRDU534TT4H64" localSheetId="11" hidden="1">#REF!</definedName>
    <definedName name="BEx7EQKHX7GZYOLXRDU534TT4H64" localSheetId="12" hidden="1">#REF!</definedName>
    <definedName name="BEx7EQKHX7GZYOLXRDU534TT4H64" localSheetId="13" hidden="1">#REF!</definedName>
    <definedName name="BEx7EQKHX7GZYOLXRDU534TT4H64" localSheetId="14" hidden="1">#REF!</definedName>
    <definedName name="BEx7EQKHX7GZYOLXRDU534TT4H64" localSheetId="22" hidden="1">#REF!</definedName>
    <definedName name="BEx7EQKHX7GZYOLXRDU534TT4H64" localSheetId="19" hidden="1">#REF!</definedName>
    <definedName name="BEx7EQKHX7GZYOLXRDU534TT4H64" localSheetId="21" hidden="1">#REF!</definedName>
    <definedName name="BEx7EQKHX7GZYOLXRDU534TT4H64" hidden="1">#REF!</definedName>
    <definedName name="BEx7ETV6L1TM7JSXJIGK3FC6RVZW" localSheetId="23" hidden="1">#REF!</definedName>
    <definedName name="BEx7ETV6L1TM7JSXJIGK3FC6RVZW" localSheetId="27" hidden="1">#REF!</definedName>
    <definedName name="BEx7ETV6L1TM7JSXJIGK3FC6RVZW" localSheetId="16" hidden="1">#REF!</definedName>
    <definedName name="BEx7ETV6L1TM7JSXJIGK3FC6RVZW" localSheetId="0" hidden="1">#REF!</definedName>
    <definedName name="BEx7ETV6L1TM7JSXJIGK3FC6RVZW" localSheetId="2" hidden="1">#REF!</definedName>
    <definedName name="BEx7ETV6L1TM7JSXJIGK3FC6RVZW" localSheetId="4" hidden="1">#REF!</definedName>
    <definedName name="BEx7ETV6L1TM7JSXJIGK3FC6RVZW" localSheetId="5" hidden="1">#REF!</definedName>
    <definedName name="BEx7ETV6L1TM7JSXJIGK3FC6RVZW" localSheetId="17" hidden="1">#REF!</definedName>
    <definedName name="BEx7ETV6L1TM7JSXJIGK3FC6RVZW" localSheetId="7" hidden="1">#REF!</definedName>
    <definedName name="BEx7ETV6L1TM7JSXJIGK3FC6RVZW" localSheetId="8" hidden="1">#REF!</definedName>
    <definedName name="BEx7ETV6L1TM7JSXJIGK3FC6RVZW" localSheetId="9" hidden="1">#REF!</definedName>
    <definedName name="BEx7ETV6L1TM7JSXJIGK3FC6RVZW" localSheetId="11" hidden="1">#REF!</definedName>
    <definedName name="BEx7ETV6L1TM7JSXJIGK3FC6RVZW" localSheetId="12" hidden="1">#REF!</definedName>
    <definedName name="BEx7ETV6L1TM7JSXJIGK3FC6RVZW" localSheetId="13" hidden="1">#REF!</definedName>
    <definedName name="BEx7ETV6L1TM7JSXJIGK3FC6RVZW" localSheetId="14" hidden="1">#REF!</definedName>
    <definedName name="BEx7ETV6L1TM7JSXJIGK3FC6RVZW" localSheetId="22" hidden="1">#REF!</definedName>
    <definedName name="BEx7ETV6L1TM7JSXJIGK3FC6RVZW" localSheetId="19" hidden="1">#REF!</definedName>
    <definedName name="BEx7ETV6L1TM7JSXJIGK3FC6RVZW" localSheetId="21" hidden="1">#REF!</definedName>
    <definedName name="BEx7ETV6L1TM7JSXJIGK3FC6RVZW" hidden="1">#REF!</definedName>
    <definedName name="BEx7EYYLHMBYQTH6I377FCQS7CSX" localSheetId="23" hidden="1">#REF!</definedName>
    <definedName name="BEx7EYYLHMBYQTH6I377FCQS7CSX" localSheetId="27" hidden="1">#REF!</definedName>
    <definedName name="BEx7EYYLHMBYQTH6I377FCQS7CSX" localSheetId="16" hidden="1">#REF!</definedName>
    <definedName name="BEx7EYYLHMBYQTH6I377FCQS7CSX" localSheetId="0" hidden="1">#REF!</definedName>
    <definedName name="BEx7EYYLHMBYQTH6I377FCQS7CSX" localSheetId="2" hidden="1">#REF!</definedName>
    <definedName name="BEx7EYYLHMBYQTH6I377FCQS7CSX" localSheetId="4" hidden="1">#REF!</definedName>
    <definedName name="BEx7EYYLHMBYQTH6I377FCQS7CSX" localSheetId="5" hidden="1">#REF!</definedName>
    <definedName name="BEx7EYYLHMBYQTH6I377FCQS7CSX" localSheetId="17" hidden="1">#REF!</definedName>
    <definedName name="BEx7EYYLHMBYQTH6I377FCQS7CSX" localSheetId="7" hidden="1">#REF!</definedName>
    <definedName name="BEx7EYYLHMBYQTH6I377FCQS7CSX" localSheetId="8" hidden="1">#REF!</definedName>
    <definedName name="BEx7EYYLHMBYQTH6I377FCQS7CSX" localSheetId="9" hidden="1">#REF!</definedName>
    <definedName name="BEx7EYYLHMBYQTH6I377FCQS7CSX" localSheetId="11" hidden="1">#REF!</definedName>
    <definedName name="BEx7EYYLHMBYQTH6I377FCQS7CSX" localSheetId="12" hidden="1">#REF!</definedName>
    <definedName name="BEx7EYYLHMBYQTH6I377FCQS7CSX" localSheetId="13" hidden="1">#REF!</definedName>
    <definedName name="BEx7EYYLHMBYQTH6I377FCQS7CSX" localSheetId="14" hidden="1">#REF!</definedName>
    <definedName name="BEx7EYYLHMBYQTH6I377FCQS7CSX" localSheetId="22" hidden="1">#REF!</definedName>
    <definedName name="BEx7EYYLHMBYQTH6I377FCQS7CSX" localSheetId="19" hidden="1">#REF!</definedName>
    <definedName name="BEx7EYYLHMBYQTH6I377FCQS7CSX" localSheetId="21" hidden="1">#REF!</definedName>
    <definedName name="BEx7EYYLHMBYQTH6I377FCQS7CSX" hidden="1">#REF!</definedName>
    <definedName name="BEx7FCLG1RYI2SNOU1Y2GQZNZSWA" localSheetId="23" hidden="1">#REF!</definedName>
    <definedName name="BEx7FCLG1RYI2SNOU1Y2GQZNZSWA" localSheetId="27" hidden="1">#REF!</definedName>
    <definedName name="BEx7FCLG1RYI2SNOU1Y2GQZNZSWA" localSheetId="16" hidden="1">#REF!</definedName>
    <definedName name="BEx7FCLG1RYI2SNOU1Y2GQZNZSWA" localSheetId="0" hidden="1">#REF!</definedName>
    <definedName name="BEx7FCLG1RYI2SNOU1Y2GQZNZSWA" localSheetId="2" hidden="1">#REF!</definedName>
    <definedName name="BEx7FCLG1RYI2SNOU1Y2GQZNZSWA" localSheetId="4" hidden="1">#REF!</definedName>
    <definedName name="BEx7FCLG1RYI2SNOU1Y2GQZNZSWA" localSheetId="5" hidden="1">#REF!</definedName>
    <definedName name="BEx7FCLG1RYI2SNOU1Y2GQZNZSWA" localSheetId="17" hidden="1">#REF!</definedName>
    <definedName name="BEx7FCLG1RYI2SNOU1Y2GQZNZSWA" localSheetId="7" hidden="1">#REF!</definedName>
    <definedName name="BEx7FCLG1RYI2SNOU1Y2GQZNZSWA" localSheetId="8" hidden="1">#REF!</definedName>
    <definedName name="BEx7FCLG1RYI2SNOU1Y2GQZNZSWA" localSheetId="9" hidden="1">#REF!</definedName>
    <definedName name="BEx7FCLG1RYI2SNOU1Y2GQZNZSWA" localSheetId="11" hidden="1">#REF!</definedName>
    <definedName name="BEx7FCLG1RYI2SNOU1Y2GQZNZSWA" localSheetId="12" hidden="1">#REF!</definedName>
    <definedName name="BEx7FCLG1RYI2SNOU1Y2GQZNZSWA" localSheetId="13" hidden="1">#REF!</definedName>
    <definedName name="BEx7FCLG1RYI2SNOU1Y2GQZNZSWA" localSheetId="14" hidden="1">#REF!</definedName>
    <definedName name="BEx7FCLG1RYI2SNOU1Y2GQZNZSWA" localSheetId="22" hidden="1">#REF!</definedName>
    <definedName name="BEx7FCLG1RYI2SNOU1Y2GQZNZSWA" localSheetId="19" hidden="1">#REF!</definedName>
    <definedName name="BEx7FCLG1RYI2SNOU1Y2GQZNZSWA" localSheetId="21" hidden="1">#REF!</definedName>
    <definedName name="BEx7FCLG1RYI2SNOU1Y2GQZNZSWA" hidden="1">#REF!</definedName>
    <definedName name="BEx7FN32ZGWOAA4TTH79KINTDWR9" localSheetId="23" hidden="1">#REF!</definedName>
    <definedName name="BEx7FN32ZGWOAA4TTH79KINTDWR9" localSheetId="27" hidden="1">#REF!</definedName>
    <definedName name="BEx7FN32ZGWOAA4TTH79KINTDWR9" localSheetId="16" hidden="1">#REF!</definedName>
    <definedName name="BEx7FN32ZGWOAA4TTH79KINTDWR9" localSheetId="0" hidden="1">#REF!</definedName>
    <definedName name="BEx7FN32ZGWOAA4TTH79KINTDWR9" localSheetId="2" hidden="1">#REF!</definedName>
    <definedName name="BEx7FN32ZGWOAA4TTH79KINTDWR9" localSheetId="4" hidden="1">#REF!</definedName>
    <definedName name="BEx7FN32ZGWOAA4TTH79KINTDWR9" localSheetId="5" hidden="1">#REF!</definedName>
    <definedName name="BEx7FN32ZGWOAA4TTH79KINTDWR9" localSheetId="17" hidden="1">#REF!</definedName>
    <definedName name="BEx7FN32ZGWOAA4TTH79KINTDWR9" localSheetId="7" hidden="1">#REF!</definedName>
    <definedName name="BEx7FN32ZGWOAA4TTH79KINTDWR9" localSheetId="8" hidden="1">#REF!</definedName>
    <definedName name="BEx7FN32ZGWOAA4TTH79KINTDWR9" localSheetId="9" hidden="1">#REF!</definedName>
    <definedName name="BEx7FN32ZGWOAA4TTH79KINTDWR9" localSheetId="11" hidden="1">#REF!</definedName>
    <definedName name="BEx7FN32ZGWOAA4TTH79KINTDWR9" localSheetId="12" hidden="1">#REF!</definedName>
    <definedName name="BEx7FN32ZGWOAA4TTH79KINTDWR9" localSheetId="13" hidden="1">#REF!</definedName>
    <definedName name="BEx7FN32ZGWOAA4TTH79KINTDWR9" localSheetId="14" hidden="1">#REF!</definedName>
    <definedName name="BEx7FN32ZGWOAA4TTH79KINTDWR9" localSheetId="22" hidden="1">#REF!</definedName>
    <definedName name="BEx7FN32ZGWOAA4TTH79KINTDWR9" localSheetId="19" hidden="1">#REF!</definedName>
    <definedName name="BEx7FN32ZGWOAA4TTH79KINTDWR9" localSheetId="21" hidden="1">#REF!</definedName>
    <definedName name="BEx7FN32ZGWOAA4TTH79KINTDWR9" hidden="1">#REF!</definedName>
    <definedName name="BEx7FV0WJHXL6X5JNQ2ZX45PX49P" localSheetId="23" hidden="1">#REF!</definedName>
    <definedName name="BEx7FV0WJHXL6X5JNQ2ZX45PX49P" localSheetId="27" hidden="1">#REF!</definedName>
    <definedName name="BEx7FV0WJHXL6X5JNQ2ZX45PX49P" localSheetId="16" hidden="1">#REF!</definedName>
    <definedName name="BEx7FV0WJHXL6X5JNQ2ZX45PX49P" localSheetId="0" hidden="1">#REF!</definedName>
    <definedName name="BEx7FV0WJHXL6X5JNQ2ZX45PX49P" localSheetId="2" hidden="1">#REF!</definedName>
    <definedName name="BEx7FV0WJHXL6X5JNQ2ZX45PX49P" localSheetId="4" hidden="1">#REF!</definedName>
    <definedName name="BEx7FV0WJHXL6X5JNQ2ZX45PX49P" localSheetId="5" hidden="1">#REF!</definedName>
    <definedName name="BEx7FV0WJHXL6X5JNQ2ZX45PX49P" localSheetId="17" hidden="1">#REF!</definedName>
    <definedName name="BEx7FV0WJHXL6X5JNQ2ZX45PX49P" localSheetId="7" hidden="1">#REF!</definedName>
    <definedName name="BEx7FV0WJHXL6X5JNQ2ZX45PX49P" localSheetId="8" hidden="1">#REF!</definedName>
    <definedName name="BEx7FV0WJHXL6X5JNQ2ZX45PX49P" localSheetId="9" hidden="1">#REF!</definedName>
    <definedName name="BEx7FV0WJHXL6X5JNQ2ZX45PX49P" localSheetId="11" hidden="1">#REF!</definedName>
    <definedName name="BEx7FV0WJHXL6X5JNQ2ZX45PX49P" localSheetId="12" hidden="1">#REF!</definedName>
    <definedName name="BEx7FV0WJHXL6X5JNQ2ZX45PX49P" localSheetId="13" hidden="1">#REF!</definedName>
    <definedName name="BEx7FV0WJHXL6X5JNQ2ZX45PX49P" localSheetId="14" hidden="1">#REF!</definedName>
    <definedName name="BEx7FV0WJHXL6X5JNQ2ZX45PX49P" localSheetId="22" hidden="1">#REF!</definedName>
    <definedName name="BEx7FV0WJHXL6X5JNQ2ZX45PX49P" localSheetId="19" hidden="1">#REF!</definedName>
    <definedName name="BEx7FV0WJHXL6X5JNQ2ZX45PX49P" localSheetId="21" hidden="1">#REF!</definedName>
    <definedName name="BEx7FV0WJHXL6X5JNQ2ZX45PX49P" hidden="1">#REF!</definedName>
    <definedName name="BEx7G82CKM3NIY1PHNFK28M09PCH" localSheetId="23" hidden="1">#REF!</definedName>
    <definedName name="BEx7G82CKM3NIY1PHNFK28M09PCH" localSheetId="27" hidden="1">#REF!</definedName>
    <definedName name="BEx7G82CKM3NIY1PHNFK28M09PCH" localSheetId="16" hidden="1">#REF!</definedName>
    <definedName name="BEx7G82CKM3NIY1PHNFK28M09PCH" localSheetId="0" hidden="1">#REF!</definedName>
    <definedName name="BEx7G82CKM3NIY1PHNFK28M09PCH" localSheetId="2" hidden="1">#REF!</definedName>
    <definedName name="BEx7G82CKM3NIY1PHNFK28M09PCH" localSheetId="4" hidden="1">#REF!</definedName>
    <definedName name="BEx7G82CKM3NIY1PHNFK28M09PCH" localSheetId="5" hidden="1">#REF!</definedName>
    <definedName name="BEx7G82CKM3NIY1PHNFK28M09PCH" localSheetId="17" hidden="1">#REF!</definedName>
    <definedName name="BEx7G82CKM3NIY1PHNFK28M09PCH" localSheetId="7" hidden="1">#REF!</definedName>
    <definedName name="BEx7G82CKM3NIY1PHNFK28M09PCH" localSheetId="8" hidden="1">#REF!</definedName>
    <definedName name="BEx7G82CKM3NIY1PHNFK28M09PCH" localSheetId="9" hidden="1">#REF!</definedName>
    <definedName name="BEx7G82CKM3NIY1PHNFK28M09PCH" localSheetId="11" hidden="1">#REF!</definedName>
    <definedName name="BEx7G82CKM3NIY1PHNFK28M09PCH" localSheetId="12" hidden="1">#REF!</definedName>
    <definedName name="BEx7G82CKM3NIY1PHNFK28M09PCH" localSheetId="13" hidden="1">#REF!</definedName>
    <definedName name="BEx7G82CKM3NIY1PHNFK28M09PCH" localSheetId="14" hidden="1">#REF!</definedName>
    <definedName name="BEx7G82CKM3NIY1PHNFK28M09PCH" localSheetId="22" hidden="1">#REF!</definedName>
    <definedName name="BEx7G82CKM3NIY1PHNFK28M09PCH" localSheetId="19" hidden="1">#REF!</definedName>
    <definedName name="BEx7G82CKM3NIY1PHNFK28M09PCH" localSheetId="21" hidden="1">#REF!</definedName>
    <definedName name="BEx7G82CKM3NIY1PHNFK28M09PCH" hidden="1">#REF!</definedName>
    <definedName name="BEx7GR3ENYWRXXS5IT0UMEGOLGUH" localSheetId="23" hidden="1">#REF!</definedName>
    <definedName name="BEx7GR3ENYWRXXS5IT0UMEGOLGUH" localSheetId="27" hidden="1">#REF!</definedName>
    <definedName name="BEx7GR3ENYWRXXS5IT0UMEGOLGUH" localSheetId="16" hidden="1">#REF!</definedName>
    <definedName name="BEx7GR3ENYWRXXS5IT0UMEGOLGUH" localSheetId="0" hidden="1">#REF!</definedName>
    <definedName name="BEx7GR3ENYWRXXS5IT0UMEGOLGUH" localSheetId="2" hidden="1">#REF!</definedName>
    <definedName name="BEx7GR3ENYWRXXS5IT0UMEGOLGUH" localSheetId="4" hidden="1">#REF!</definedName>
    <definedName name="BEx7GR3ENYWRXXS5IT0UMEGOLGUH" localSheetId="5" hidden="1">#REF!</definedName>
    <definedName name="BEx7GR3ENYWRXXS5IT0UMEGOLGUH" localSheetId="17" hidden="1">#REF!</definedName>
    <definedName name="BEx7GR3ENYWRXXS5IT0UMEGOLGUH" localSheetId="7" hidden="1">#REF!</definedName>
    <definedName name="BEx7GR3ENYWRXXS5IT0UMEGOLGUH" localSheetId="8" hidden="1">#REF!</definedName>
    <definedName name="BEx7GR3ENYWRXXS5IT0UMEGOLGUH" localSheetId="9" hidden="1">#REF!</definedName>
    <definedName name="BEx7GR3ENYWRXXS5IT0UMEGOLGUH" localSheetId="11" hidden="1">#REF!</definedName>
    <definedName name="BEx7GR3ENYWRXXS5IT0UMEGOLGUH" localSheetId="12" hidden="1">#REF!</definedName>
    <definedName name="BEx7GR3ENYWRXXS5IT0UMEGOLGUH" localSheetId="13" hidden="1">#REF!</definedName>
    <definedName name="BEx7GR3ENYWRXXS5IT0UMEGOLGUH" localSheetId="14" hidden="1">#REF!</definedName>
    <definedName name="BEx7GR3ENYWRXXS5IT0UMEGOLGUH" localSheetId="22" hidden="1">#REF!</definedName>
    <definedName name="BEx7GR3ENYWRXXS5IT0UMEGOLGUH" localSheetId="19" hidden="1">#REF!</definedName>
    <definedName name="BEx7GR3ENYWRXXS5IT0UMEGOLGUH" localSheetId="21" hidden="1">#REF!</definedName>
    <definedName name="BEx7GR3ENYWRXXS5IT0UMEGOLGUH" hidden="1">#REF!</definedName>
    <definedName name="BEx7GSAL6P7TASL8MB63RFST1LJL" localSheetId="23" hidden="1">#REF!</definedName>
    <definedName name="BEx7GSAL6P7TASL8MB63RFST1LJL" localSheetId="27" hidden="1">#REF!</definedName>
    <definedName name="BEx7GSAL6P7TASL8MB63RFST1LJL" localSheetId="16" hidden="1">#REF!</definedName>
    <definedName name="BEx7GSAL6P7TASL8MB63RFST1LJL" localSheetId="0" hidden="1">#REF!</definedName>
    <definedName name="BEx7GSAL6P7TASL8MB63RFST1LJL" localSheetId="2" hidden="1">#REF!</definedName>
    <definedName name="BEx7GSAL6P7TASL8MB63RFST1LJL" localSheetId="4" hidden="1">#REF!</definedName>
    <definedName name="BEx7GSAL6P7TASL8MB63RFST1LJL" localSheetId="5" hidden="1">#REF!</definedName>
    <definedName name="BEx7GSAL6P7TASL8MB63RFST1LJL" localSheetId="17" hidden="1">#REF!</definedName>
    <definedName name="BEx7GSAL6P7TASL8MB63RFST1LJL" localSheetId="7" hidden="1">#REF!</definedName>
    <definedName name="BEx7GSAL6P7TASL8MB63RFST1LJL" localSheetId="8" hidden="1">#REF!</definedName>
    <definedName name="BEx7GSAL6P7TASL8MB63RFST1LJL" localSheetId="9" hidden="1">#REF!</definedName>
    <definedName name="BEx7GSAL6P7TASL8MB63RFST1LJL" localSheetId="11" hidden="1">#REF!</definedName>
    <definedName name="BEx7GSAL6P7TASL8MB63RFST1LJL" localSheetId="12" hidden="1">#REF!</definedName>
    <definedName name="BEx7GSAL6P7TASL8MB63RFST1LJL" localSheetId="13" hidden="1">#REF!</definedName>
    <definedName name="BEx7GSAL6P7TASL8MB63RFST1LJL" localSheetId="14" hidden="1">#REF!</definedName>
    <definedName name="BEx7GSAL6P7TASL8MB63RFST1LJL" localSheetId="22" hidden="1">#REF!</definedName>
    <definedName name="BEx7GSAL6P7TASL8MB63RFST1LJL" localSheetId="19" hidden="1">#REF!</definedName>
    <definedName name="BEx7GSAL6P7TASL8MB63RFST1LJL" localSheetId="21" hidden="1">#REF!</definedName>
    <definedName name="BEx7GSAL6P7TASL8MB63RFST1LJL" hidden="1">#REF!</definedName>
    <definedName name="BEx7H0JD6I5I8WQLLWOYWY5YWPQE" localSheetId="23" hidden="1">#REF!</definedName>
    <definedName name="BEx7H0JD6I5I8WQLLWOYWY5YWPQE" localSheetId="27" hidden="1">#REF!</definedName>
    <definedName name="BEx7H0JD6I5I8WQLLWOYWY5YWPQE" localSheetId="16" hidden="1">#REF!</definedName>
    <definedName name="BEx7H0JD6I5I8WQLLWOYWY5YWPQE" localSheetId="0" hidden="1">#REF!</definedName>
    <definedName name="BEx7H0JD6I5I8WQLLWOYWY5YWPQE" localSheetId="2" hidden="1">#REF!</definedName>
    <definedName name="BEx7H0JD6I5I8WQLLWOYWY5YWPQE" localSheetId="4" hidden="1">#REF!</definedName>
    <definedName name="BEx7H0JD6I5I8WQLLWOYWY5YWPQE" localSheetId="5" hidden="1">#REF!</definedName>
    <definedName name="BEx7H0JD6I5I8WQLLWOYWY5YWPQE" localSheetId="17" hidden="1">#REF!</definedName>
    <definedName name="BEx7H0JD6I5I8WQLLWOYWY5YWPQE" localSheetId="7" hidden="1">#REF!</definedName>
    <definedName name="BEx7H0JD6I5I8WQLLWOYWY5YWPQE" localSheetId="8" hidden="1">#REF!</definedName>
    <definedName name="BEx7H0JD6I5I8WQLLWOYWY5YWPQE" localSheetId="9" hidden="1">#REF!</definedName>
    <definedName name="BEx7H0JD6I5I8WQLLWOYWY5YWPQE" localSheetId="11" hidden="1">#REF!</definedName>
    <definedName name="BEx7H0JD6I5I8WQLLWOYWY5YWPQE" localSheetId="12" hidden="1">#REF!</definedName>
    <definedName name="BEx7H0JD6I5I8WQLLWOYWY5YWPQE" localSheetId="13" hidden="1">#REF!</definedName>
    <definedName name="BEx7H0JD6I5I8WQLLWOYWY5YWPQE" localSheetId="14" hidden="1">#REF!</definedName>
    <definedName name="BEx7H0JD6I5I8WQLLWOYWY5YWPQE" localSheetId="22" hidden="1">#REF!</definedName>
    <definedName name="BEx7H0JD6I5I8WQLLWOYWY5YWPQE" localSheetId="19" hidden="1">#REF!</definedName>
    <definedName name="BEx7H0JD6I5I8WQLLWOYWY5YWPQE" localSheetId="21" hidden="1">#REF!</definedName>
    <definedName name="BEx7H0JD6I5I8WQLLWOYWY5YWPQE" hidden="1">#REF!</definedName>
    <definedName name="BEx7H14XCXH7WEXEY1HVO53A6AGH" localSheetId="23" hidden="1">#REF!</definedName>
    <definedName name="BEx7H14XCXH7WEXEY1HVO53A6AGH" localSheetId="27" hidden="1">#REF!</definedName>
    <definedName name="BEx7H14XCXH7WEXEY1HVO53A6AGH" localSheetId="16" hidden="1">#REF!</definedName>
    <definedName name="BEx7H14XCXH7WEXEY1HVO53A6AGH" localSheetId="0" hidden="1">#REF!</definedName>
    <definedName name="BEx7H14XCXH7WEXEY1HVO53A6AGH" localSheetId="2" hidden="1">#REF!</definedName>
    <definedName name="BEx7H14XCXH7WEXEY1HVO53A6AGH" localSheetId="4" hidden="1">#REF!</definedName>
    <definedName name="BEx7H14XCXH7WEXEY1HVO53A6AGH" localSheetId="5" hidden="1">#REF!</definedName>
    <definedName name="BEx7H14XCXH7WEXEY1HVO53A6AGH" localSheetId="17" hidden="1">#REF!</definedName>
    <definedName name="BEx7H14XCXH7WEXEY1HVO53A6AGH" localSheetId="7" hidden="1">#REF!</definedName>
    <definedName name="BEx7H14XCXH7WEXEY1HVO53A6AGH" localSheetId="8" hidden="1">#REF!</definedName>
    <definedName name="BEx7H14XCXH7WEXEY1HVO53A6AGH" localSheetId="9" hidden="1">#REF!</definedName>
    <definedName name="BEx7H14XCXH7WEXEY1HVO53A6AGH" localSheetId="11" hidden="1">#REF!</definedName>
    <definedName name="BEx7H14XCXH7WEXEY1HVO53A6AGH" localSheetId="12" hidden="1">#REF!</definedName>
    <definedName name="BEx7H14XCXH7WEXEY1HVO53A6AGH" localSheetId="13" hidden="1">#REF!</definedName>
    <definedName name="BEx7H14XCXH7WEXEY1HVO53A6AGH" localSheetId="14" hidden="1">#REF!</definedName>
    <definedName name="BEx7H14XCXH7WEXEY1HVO53A6AGH" localSheetId="22" hidden="1">#REF!</definedName>
    <definedName name="BEx7H14XCXH7WEXEY1HVO53A6AGH" localSheetId="19" hidden="1">#REF!</definedName>
    <definedName name="BEx7H14XCXH7WEXEY1HVO53A6AGH" localSheetId="21" hidden="1">#REF!</definedName>
    <definedName name="BEx7H14XCXH7WEXEY1HVO53A6AGH" hidden="1">#REF!</definedName>
    <definedName name="BEx7HGVBEF4LEIF6RC14N3PSU461" localSheetId="23" hidden="1">#REF!</definedName>
    <definedName name="BEx7HGVBEF4LEIF6RC14N3PSU461" localSheetId="27" hidden="1">#REF!</definedName>
    <definedName name="BEx7HGVBEF4LEIF6RC14N3PSU461" localSheetId="16" hidden="1">#REF!</definedName>
    <definedName name="BEx7HGVBEF4LEIF6RC14N3PSU461" localSheetId="0" hidden="1">#REF!</definedName>
    <definedName name="BEx7HGVBEF4LEIF6RC14N3PSU461" localSheetId="2" hidden="1">#REF!</definedName>
    <definedName name="BEx7HGVBEF4LEIF6RC14N3PSU461" localSheetId="4" hidden="1">#REF!</definedName>
    <definedName name="BEx7HGVBEF4LEIF6RC14N3PSU461" localSheetId="5" hidden="1">#REF!</definedName>
    <definedName name="BEx7HGVBEF4LEIF6RC14N3PSU461" localSheetId="17" hidden="1">#REF!</definedName>
    <definedName name="BEx7HGVBEF4LEIF6RC14N3PSU461" localSheetId="7" hidden="1">#REF!</definedName>
    <definedName name="BEx7HGVBEF4LEIF6RC14N3PSU461" localSheetId="8" hidden="1">#REF!</definedName>
    <definedName name="BEx7HGVBEF4LEIF6RC14N3PSU461" localSheetId="9" hidden="1">#REF!</definedName>
    <definedName name="BEx7HGVBEF4LEIF6RC14N3PSU461" localSheetId="11" hidden="1">#REF!</definedName>
    <definedName name="BEx7HGVBEF4LEIF6RC14N3PSU461" localSheetId="12" hidden="1">#REF!</definedName>
    <definedName name="BEx7HGVBEF4LEIF6RC14N3PSU461" localSheetId="13" hidden="1">#REF!</definedName>
    <definedName name="BEx7HGVBEF4LEIF6RC14N3PSU461" localSheetId="14" hidden="1">#REF!</definedName>
    <definedName name="BEx7HGVBEF4LEIF6RC14N3PSU461" localSheetId="22" hidden="1">#REF!</definedName>
    <definedName name="BEx7HGVBEF4LEIF6RC14N3PSU461" localSheetId="19" hidden="1">#REF!</definedName>
    <definedName name="BEx7HGVBEF4LEIF6RC14N3PSU461" localSheetId="21" hidden="1">#REF!</definedName>
    <definedName name="BEx7HGVBEF4LEIF6RC14N3PSU461" hidden="1">#REF!</definedName>
    <definedName name="BEx7HQ5T9FZ42QWS09UO4DT42Y0R" localSheetId="23" hidden="1">#REF!</definedName>
    <definedName name="BEx7HQ5T9FZ42QWS09UO4DT42Y0R" localSheetId="27" hidden="1">#REF!</definedName>
    <definedName name="BEx7HQ5T9FZ42QWS09UO4DT42Y0R" localSheetId="16" hidden="1">#REF!</definedName>
    <definedName name="BEx7HQ5T9FZ42QWS09UO4DT42Y0R" localSheetId="0" hidden="1">#REF!</definedName>
    <definedName name="BEx7HQ5T9FZ42QWS09UO4DT42Y0R" localSheetId="2" hidden="1">#REF!</definedName>
    <definedName name="BEx7HQ5T9FZ42QWS09UO4DT42Y0R" localSheetId="4" hidden="1">#REF!</definedName>
    <definedName name="BEx7HQ5T9FZ42QWS09UO4DT42Y0R" localSheetId="5" hidden="1">#REF!</definedName>
    <definedName name="BEx7HQ5T9FZ42QWS09UO4DT42Y0R" localSheetId="17" hidden="1">#REF!</definedName>
    <definedName name="BEx7HQ5T9FZ42QWS09UO4DT42Y0R" localSheetId="7" hidden="1">#REF!</definedName>
    <definedName name="BEx7HQ5T9FZ42QWS09UO4DT42Y0R" localSheetId="8" hidden="1">#REF!</definedName>
    <definedName name="BEx7HQ5T9FZ42QWS09UO4DT42Y0R" localSheetId="9" hidden="1">#REF!</definedName>
    <definedName name="BEx7HQ5T9FZ42QWS09UO4DT42Y0R" localSheetId="11" hidden="1">#REF!</definedName>
    <definedName name="BEx7HQ5T9FZ42QWS09UO4DT42Y0R" localSheetId="12" hidden="1">#REF!</definedName>
    <definedName name="BEx7HQ5T9FZ42QWS09UO4DT42Y0R" localSheetId="13" hidden="1">#REF!</definedName>
    <definedName name="BEx7HQ5T9FZ42QWS09UO4DT42Y0R" localSheetId="14" hidden="1">#REF!</definedName>
    <definedName name="BEx7HQ5T9FZ42QWS09UO4DT42Y0R" localSheetId="22" hidden="1">#REF!</definedName>
    <definedName name="BEx7HQ5T9FZ42QWS09UO4DT42Y0R" localSheetId="19" hidden="1">#REF!</definedName>
    <definedName name="BEx7HQ5T9FZ42QWS09UO4DT42Y0R" localSheetId="21" hidden="1">#REF!</definedName>
    <definedName name="BEx7HQ5T9FZ42QWS09UO4DT42Y0R" hidden="1">#REF!</definedName>
    <definedName name="BEx7HRCZE3CVGON1HV07MT5MNDZ3" localSheetId="23" hidden="1">#REF!</definedName>
    <definedName name="BEx7HRCZE3CVGON1HV07MT5MNDZ3" localSheetId="27" hidden="1">#REF!</definedName>
    <definedName name="BEx7HRCZE3CVGON1HV07MT5MNDZ3" localSheetId="16" hidden="1">#REF!</definedName>
    <definedName name="BEx7HRCZE3CVGON1HV07MT5MNDZ3" localSheetId="0" hidden="1">#REF!</definedName>
    <definedName name="BEx7HRCZE3CVGON1HV07MT5MNDZ3" localSheetId="2" hidden="1">#REF!</definedName>
    <definedName name="BEx7HRCZE3CVGON1HV07MT5MNDZ3" localSheetId="4" hidden="1">#REF!</definedName>
    <definedName name="BEx7HRCZE3CVGON1HV07MT5MNDZ3" localSheetId="5" hidden="1">#REF!</definedName>
    <definedName name="BEx7HRCZE3CVGON1HV07MT5MNDZ3" localSheetId="17" hidden="1">#REF!</definedName>
    <definedName name="BEx7HRCZE3CVGON1HV07MT5MNDZ3" localSheetId="7" hidden="1">#REF!</definedName>
    <definedName name="BEx7HRCZE3CVGON1HV07MT5MNDZ3" localSheetId="8" hidden="1">#REF!</definedName>
    <definedName name="BEx7HRCZE3CVGON1HV07MT5MNDZ3" localSheetId="9" hidden="1">#REF!</definedName>
    <definedName name="BEx7HRCZE3CVGON1HV07MT5MNDZ3" localSheetId="11" hidden="1">#REF!</definedName>
    <definedName name="BEx7HRCZE3CVGON1HV07MT5MNDZ3" localSheetId="12" hidden="1">#REF!</definedName>
    <definedName name="BEx7HRCZE3CVGON1HV07MT5MNDZ3" localSheetId="13" hidden="1">#REF!</definedName>
    <definedName name="BEx7HRCZE3CVGON1HV07MT5MNDZ3" localSheetId="14" hidden="1">#REF!</definedName>
    <definedName name="BEx7HRCZE3CVGON1HV07MT5MNDZ3" localSheetId="22" hidden="1">#REF!</definedName>
    <definedName name="BEx7HRCZE3CVGON1HV07MT5MNDZ3" localSheetId="19" hidden="1">#REF!</definedName>
    <definedName name="BEx7HRCZE3CVGON1HV07MT5MNDZ3" localSheetId="21" hidden="1">#REF!</definedName>
    <definedName name="BEx7HRCZE3CVGON1HV07MT5MNDZ3" hidden="1">#REF!</definedName>
    <definedName name="BEx7HWGE2CANG5M17X4C8YNC3N8F" localSheetId="23" hidden="1">#REF!</definedName>
    <definedName name="BEx7HWGE2CANG5M17X4C8YNC3N8F" localSheetId="27" hidden="1">#REF!</definedName>
    <definedName name="BEx7HWGE2CANG5M17X4C8YNC3N8F" localSheetId="16" hidden="1">#REF!</definedName>
    <definedName name="BEx7HWGE2CANG5M17X4C8YNC3N8F" localSheetId="0" hidden="1">#REF!</definedName>
    <definedName name="BEx7HWGE2CANG5M17X4C8YNC3N8F" localSheetId="2" hidden="1">#REF!</definedName>
    <definedName name="BEx7HWGE2CANG5M17X4C8YNC3N8F" localSheetId="4" hidden="1">#REF!</definedName>
    <definedName name="BEx7HWGE2CANG5M17X4C8YNC3N8F" localSheetId="5" hidden="1">#REF!</definedName>
    <definedName name="BEx7HWGE2CANG5M17X4C8YNC3N8F" localSheetId="17" hidden="1">#REF!</definedName>
    <definedName name="BEx7HWGE2CANG5M17X4C8YNC3N8F" localSheetId="7" hidden="1">#REF!</definedName>
    <definedName name="BEx7HWGE2CANG5M17X4C8YNC3N8F" localSheetId="8" hidden="1">#REF!</definedName>
    <definedName name="BEx7HWGE2CANG5M17X4C8YNC3N8F" localSheetId="9" hidden="1">#REF!</definedName>
    <definedName name="BEx7HWGE2CANG5M17X4C8YNC3N8F" localSheetId="11" hidden="1">#REF!</definedName>
    <definedName name="BEx7HWGE2CANG5M17X4C8YNC3N8F" localSheetId="12" hidden="1">#REF!</definedName>
    <definedName name="BEx7HWGE2CANG5M17X4C8YNC3N8F" localSheetId="13" hidden="1">#REF!</definedName>
    <definedName name="BEx7HWGE2CANG5M17X4C8YNC3N8F" localSheetId="14" hidden="1">#REF!</definedName>
    <definedName name="BEx7HWGE2CANG5M17X4C8YNC3N8F" localSheetId="22" hidden="1">#REF!</definedName>
    <definedName name="BEx7HWGE2CANG5M17X4C8YNC3N8F" localSheetId="19" hidden="1">#REF!</definedName>
    <definedName name="BEx7HWGE2CANG5M17X4C8YNC3N8F" localSheetId="21" hidden="1">#REF!</definedName>
    <definedName name="BEx7HWGE2CANG5M17X4C8YNC3N8F" hidden="1">#REF!</definedName>
    <definedName name="BEx7IB54GU5UCTJS549UBDW43EJL" localSheetId="23" hidden="1">#REF!</definedName>
    <definedName name="BEx7IB54GU5UCTJS549UBDW43EJL" localSheetId="27" hidden="1">#REF!</definedName>
    <definedName name="BEx7IB54GU5UCTJS549UBDW43EJL" localSheetId="16" hidden="1">#REF!</definedName>
    <definedName name="BEx7IB54GU5UCTJS549UBDW43EJL" localSheetId="0" hidden="1">#REF!</definedName>
    <definedName name="BEx7IB54GU5UCTJS549UBDW43EJL" localSheetId="2" hidden="1">#REF!</definedName>
    <definedName name="BEx7IB54GU5UCTJS549UBDW43EJL" localSheetId="4" hidden="1">#REF!</definedName>
    <definedName name="BEx7IB54GU5UCTJS549UBDW43EJL" localSheetId="5" hidden="1">#REF!</definedName>
    <definedName name="BEx7IB54GU5UCTJS549UBDW43EJL" localSheetId="17" hidden="1">#REF!</definedName>
    <definedName name="BEx7IB54GU5UCTJS549UBDW43EJL" localSheetId="7" hidden="1">#REF!</definedName>
    <definedName name="BEx7IB54GU5UCTJS549UBDW43EJL" localSheetId="8" hidden="1">#REF!</definedName>
    <definedName name="BEx7IB54GU5UCTJS549UBDW43EJL" localSheetId="9" hidden="1">#REF!</definedName>
    <definedName name="BEx7IB54GU5UCTJS549UBDW43EJL" localSheetId="11" hidden="1">#REF!</definedName>
    <definedName name="BEx7IB54GU5UCTJS549UBDW43EJL" localSheetId="12" hidden="1">#REF!</definedName>
    <definedName name="BEx7IB54GU5UCTJS549UBDW43EJL" localSheetId="13" hidden="1">#REF!</definedName>
    <definedName name="BEx7IB54GU5UCTJS549UBDW43EJL" localSheetId="14" hidden="1">#REF!</definedName>
    <definedName name="BEx7IB54GU5UCTJS549UBDW43EJL" localSheetId="22" hidden="1">#REF!</definedName>
    <definedName name="BEx7IB54GU5UCTJS549UBDW43EJL" localSheetId="19" hidden="1">#REF!</definedName>
    <definedName name="BEx7IB54GU5UCTJS549UBDW43EJL" localSheetId="21" hidden="1">#REF!</definedName>
    <definedName name="BEx7IB54GU5UCTJS549UBDW43EJL" hidden="1">#REF!</definedName>
    <definedName name="BEx7IBVYN47SFZIA0K4MDKQZNN9V" localSheetId="23" hidden="1">#REF!</definedName>
    <definedName name="BEx7IBVYN47SFZIA0K4MDKQZNN9V" localSheetId="27" hidden="1">#REF!</definedName>
    <definedName name="BEx7IBVYN47SFZIA0K4MDKQZNN9V" localSheetId="16" hidden="1">#REF!</definedName>
    <definedName name="BEx7IBVYN47SFZIA0K4MDKQZNN9V" localSheetId="0" hidden="1">#REF!</definedName>
    <definedName name="BEx7IBVYN47SFZIA0K4MDKQZNN9V" localSheetId="2" hidden="1">#REF!</definedName>
    <definedName name="BEx7IBVYN47SFZIA0K4MDKQZNN9V" localSheetId="4" hidden="1">#REF!</definedName>
    <definedName name="BEx7IBVYN47SFZIA0K4MDKQZNN9V" localSheetId="5" hidden="1">#REF!</definedName>
    <definedName name="BEx7IBVYN47SFZIA0K4MDKQZNN9V" localSheetId="17" hidden="1">#REF!</definedName>
    <definedName name="BEx7IBVYN47SFZIA0K4MDKQZNN9V" localSheetId="7" hidden="1">#REF!</definedName>
    <definedName name="BEx7IBVYN47SFZIA0K4MDKQZNN9V" localSheetId="8" hidden="1">#REF!</definedName>
    <definedName name="BEx7IBVYN47SFZIA0K4MDKQZNN9V" localSheetId="9" hidden="1">#REF!</definedName>
    <definedName name="BEx7IBVYN47SFZIA0K4MDKQZNN9V" localSheetId="11" hidden="1">#REF!</definedName>
    <definedName name="BEx7IBVYN47SFZIA0K4MDKQZNN9V" localSheetId="12" hidden="1">#REF!</definedName>
    <definedName name="BEx7IBVYN47SFZIA0K4MDKQZNN9V" localSheetId="13" hidden="1">#REF!</definedName>
    <definedName name="BEx7IBVYN47SFZIA0K4MDKQZNN9V" localSheetId="14" hidden="1">#REF!</definedName>
    <definedName name="BEx7IBVYN47SFZIA0K4MDKQZNN9V" localSheetId="22" hidden="1">#REF!</definedName>
    <definedName name="BEx7IBVYN47SFZIA0K4MDKQZNN9V" localSheetId="19" hidden="1">#REF!</definedName>
    <definedName name="BEx7IBVYN47SFZIA0K4MDKQZNN9V" localSheetId="21" hidden="1">#REF!</definedName>
    <definedName name="BEx7IBVYN47SFZIA0K4MDKQZNN9V" hidden="1">#REF!</definedName>
    <definedName name="BEx7IGOMJB39HUONENRXTK1MFHGE" localSheetId="23" hidden="1">#REF!</definedName>
    <definedName name="BEx7IGOMJB39HUONENRXTK1MFHGE" localSheetId="27" hidden="1">#REF!</definedName>
    <definedName name="BEx7IGOMJB39HUONENRXTK1MFHGE" localSheetId="16" hidden="1">#REF!</definedName>
    <definedName name="BEx7IGOMJB39HUONENRXTK1MFHGE" localSheetId="0" hidden="1">#REF!</definedName>
    <definedName name="BEx7IGOMJB39HUONENRXTK1MFHGE" localSheetId="2" hidden="1">#REF!</definedName>
    <definedName name="BEx7IGOMJB39HUONENRXTK1MFHGE" localSheetId="4" hidden="1">#REF!</definedName>
    <definedName name="BEx7IGOMJB39HUONENRXTK1MFHGE" localSheetId="5" hidden="1">#REF!</definedName>
    <definedName name="BEx7IGOMJB39HUONENRXTK1MFHGE" localSheetId="17" hidden="1">#REF!</definedName>
    <definedName name="BEx7IGOMJB39HUONENRXTK1MFHGE" localSheetId="7" hidden="1">#REF!</definedName>
    <definedName name="BEx7IGOMJB39HUONENRXTK1MFHGE" localSheetId="8" hidden="1">#REF!</definedName>
    <definedName name="BEx7IGOMJB39HUONENRXTK1MFHGE" localSheetId="9" hidden="1">#REF!</definedName>
    <definedName name="BEx7IGOMJB39HUONENRXTK1MFHGE" localSheetId="11" hidden="1">#REF!</definedName>
    <definedName name="BEx7IGOMJB39HUONENRXTK1MFHGE" localSheetId="12" hidden="1">#REF!</definedName>
    <definedName name="BEx7IGOMJB39HUONENRXTK1MFHGE" localSheetId="13" hidden="1">#REF!</definedName>
    <definedName name="BEx7IGOMJB39HUONENRXTK1MFHGE" localSheetId="14" hidden="1">#REF!</definedName>
    <definedName name="BEx7IGOMJB39HUONENRXTK1MFHGE" localSheetId="22" hidden="1">#REF!</definedName>
    <definedName name="BEx7IGOMJB39HUONENRXTK1MFHGE" localSheetId="19" hidden="1">#REF!</definedName>
    <definedName name="BEx7IGOMJB39HUONENRXTK1MFHGE" localSheetId="21" hidden="1">#REF!</definedName>
    <definedName name="BEx7IGOMJB39HUONENRXTK1MFHGE" hidden="1">#REF!</definedName>
    <definedName name="BEx7ISO6LTCYYDK0J6IN4PG2P6SW" localSheetId="23" hidden="1">#REF!</definedName>
    <definedName name="BEx7ISO6LTCYYDK0J6IN4PG2P6SW" localSheetId="27" hidden="1">#REF!</definedName>
    <definedName name="BEx7ISO6LTCYYDK0J6IN4PG2P6SW" localSheetId="16" hidden="1">#REF!</definedName>
    <definedName name="BEx7ISO6LTCYYDK0J6IN4PG2P6SW" localSheetId="0" hidden="1">#REF!</definedName>
    <definedName name="BEx7ISO6LTCYYDK0J6IN4PG2P6SW" localSheetId="2" hidden="1">#REF!</definedName>
    <definedName name="BEx7ISO6LTCYYDK0J6IN4PG2P6SW" localSheetId="4" hidden="1">#REF!</definedName>
    <definedName name="BEx7ISO6LTCYYDK0J6IN4PG2P6SW" localSheetId="5" hidden="1">#REF!</definedName>
    <definedName name="BEx7ISO6LTCYYDK0J6IN4PG2P6SW" localSheetId="17" hidden="1">#REF!</definedName>
    <definedName name="BEx7ISO6LTCYYDK0J6IN4PG2P6SW" localSheetId="7" hidden="1">#REF!</definedName>
    <definedName name="BEx7ISO6LTCYYDK0J6IN4PG2P6SW" localSheetId="8" hidden="1">#REF!</definedName>
    <definedName name="BEx7ISO6LTCYYDK0J6IN4PG2P6SW" localSheetId="9" hidden="1">#REF!</definedName>
    <definedName name="BEx7ISO6LTCYYDK0J6IN4PG2P6SW" localSheetId="11" hidden="1">#REF!</definedName>
    <definedName name="BEx7ISO6LTCYYDK0J6IN4PG2P6SW" localSheetId="12" hidden="1">#REF!</definedName>
    <definedName name="BEx7ISO6LTCYYDK0J6IN4PG2P6SW" localSheetId="13" hidden="1">#REF!</definedName>
    <definedName name="BEx7ISO6LTCYYDK0J6IN4PG2P6SW" localSheetId="14" hidden="1">#REF!</definedName>
    <definedName name="BEx7ISO6LTCYYDK0J6IN4PG2P6SW" localSheetId="22" hidden="1">#REF!</definedName>
    <definedName name="BEx7ISO6LTCYYDK0J6IN4PG2P6SW" localSheetId="19" hidden="1">#REF!</definedName>
    <definedName name="BEx7ISO6LTCYYDK0J6IN4PG2P6SW" localSheetId="21" hidden="1">#REF!</definedName>
    <definedName name="BEx7ISO6LTCYYDK0J6IN4PG2P6SW" hidden="1">#REF!</definedName>
    <definedName name="BEx7IV2IJ5WT7UC0UG7WP0WF2JZI" localSheetId="23" hidden="1">#REF!</definedName>
    <definedName name="BEx7IV2IJ5WT7UC0UG7WP0WF2JZI" localSheetId="27" hidden="1">#REF!</definedName>
    <definedName name="BEx7IV2IJ5WT7UC0UG7WP0WF2JZI" localSheetId="16" hidden="1">#REF!</definedName>
    <definedName name="BEx7IV2IJ5WT7UC0UG7WP0WF2JZI" localSheetId="0" hidden="1">#REF!</definedName>
    <definedName name="BEx7IV2IJ5WT7UC0UG7WP0WF2JZI" localSheetId="2" hidden="1">#REF!</definedName>
    <definedName name="BEx7IV2IJ5WT7UC0UG7WP0WF2JZI" localSheetId="4" hidden="1">#REF!</definedName>
    <definedName name="BEx7IV2IJ5WT7UC0UG7WP0WF2JZI" localSheetId="5" hidden="1">#REF!</definedName>
    <definedName name="BEx7IV2IJ5WT7UC0UG7WP0WF2JZI" localSheetId="17" hidden="1">#REF!</definedName>
    <definedName name="BEx7IV2IJ5WT7UC0UG7WP0WF2JZI" localSheetId="7" hidden="1">#REF!</definedName>
    <definedName name="BEx7IV2IJ5WT7UC0UG7WP0WF2JZI" localSheetId="8" hidden="1">#REF!</definedName>
    <definedName name="BEx7IV2IJ5WT7UC0UG7WP0WF2JZI" localSheetId="9" hidden="1">#REF!</definedName>
    <definedName name="BEx7IV2IJ5WT7UC0UG7WP0WF2JZI" localSheetId="11" hidden="1">#REF!</definedName>
    <definedName name="BEx7IV2IJ5WT7UC0UG7WP0WF2JZI" localSheetId="12" hidden="1">#REF!</definedName>
    <definedName name="BEx7IV2IJ5WT7UC0UG7WP0WF2JZI" localSheetId="13" hidden="1">#REF!</definedName>
    <definedName name="BEx7IV2IJ5WT7UC0UG7WP0WF2JZI" localSheetId="14" hidden="1">#REF!</definedName>
    <definedName name="BEx7IV2IJ5WT7UC0UG7WP0WF2JZI" localSheetId="22" hidden="1">#REF!</definedName>
    <definedName name="BEx7IV2IJ5WT7UC0UG7WP0WF2JZI" localSheetId="19" hidden="1">#REF!</definedName>
    <definedName name="BEx7IV2IJ5WT7UC0UG7WP0WF2JZI" localSheetId="21" hidden="1">#REF!</definedName>
    <definedName name="BEx7IV2IJ5WT7UC0UG7WP0WF2JZI" hidden="1">#REF!</definedName>
    <definedName name="BEx7IXGU74GE5E4S6W4Z13AR092Y" localSheetId="23" hidden="1">#REF!</definedName>
    <definedName name="BEx7IXGU74GE5E4S6W4Z13AR092Y" localSheetId="27" hidden="1">#REF!</definedName>
    <definedName name="BEx7IXGU74GE5E4S6W4Z13AR092Y" localSheetId="16" hidden="1">#REF!</definedName>
    <definedName name="BEx7IXGU74GE5E4S6W4Z13AR092Y" localSheetId="0" hidden="1">#REF!</definedName>
    <definedName name="BEx7IXGU74GE5E4S6W4Z13AR092Y" localSheetId="2" hidden="1">#REF!</definedName>
    <definedName name="BEx7IXGU74GE5E4S6W4Z13AR092Y" localSheetId="4" hidden="1">#REF!</definedName>
    <definedName name="BEx7IXGU74GE5E4S6W4Z13AR092Y" localSheetId="5" hidden="1">#REF!</definedName>
    <definedName name="BEx7IXGU74GE5E4S6W4Z13AR092Y" localSheetId="17" hidden="1">#REF!</definedName>
    <definedName name="BEx7IXGU74GE5E4S6W4Z13AR092Y" localSheetId="7" hidden="1">#REF!</definedName>
    <definedName name="BEx7IXGU74GE5E4S6W4Z13AR092Y" localSheetId="8" hidden="1">#REF!</definedName>
    <definedName name="BEx7IXGU74GE5E4S6W4Z13AR092Y" localSheetId="9" hidden="1">#REF!</definedName>
    <definedName name="BEx7IXGU74GE5E4S6W4Z13AR092Y" localSheetId="11" hidden="1">#REF!</definedName>
    <definedName name="BEx7IXGU74GE5E4S6W4Z13AR092Y" localSheetId="12" hidden="1">#REF!</definedName>
    <definedName name="BEx7IXGU74GE5E4S6W4Z13AR092Y" localSheetId="13" hidden="1">#REF!</definedName>
    <definedName name="BEx7IXGU74GE5E4S6W4Z13AR092Y" localSheetId="14" hidden="1">#REF!</definedName>
    <definedName name="BEx7IXGU74GE5E4S6W4Z13AR092Y" localSheetId="22" hidden="1">#REF!</definedName>
    <definedName name="BEx7IXGU74GE5E4S6W4Z13AR092Y" localSheetId="19" hidden="1">#REF!</definedName>
    <definedName name="BEx7IXGU74GE5E4S6W4Z13AR092Y" localSheetId="21" hidden="1">#REF!</definedName>
    <definedName name="BEx7IXGU74GE5E4S6W4Z13AR092Y" hidden="1">#REF!</definedName>
    <definedName name="BEx7J4YL8Q3BI1MLH16YYQ18IJRD" localSheetId="23" hidden="1">#REF!</definedName>
    <definedName name="BEx7J4YL8Q3BI1MLH16YYQ18IJRD" localSheetId="27" hidden="1">#REF!</definedName>
    <definedName name="BEx7J4YL8Q3BI1MLH16YYQ18IJRD" localSheetId="16" hidden="1">#REF!</definedName>
    <definedName name="BEx7J4YL8Q3BI1MLH16YYQ18IJRD" localSheetId="0" hidden="1">#REF!</definedName>
    <definedName name="BEx7J4YL8Q3BI1MLH16YYQ18IJRD" localSheetId="2" hidden="1">#REF!</definedName>
    <definedName name="BEx7J4YL8Q3BI1MLH16YYQ18IJRD" localSheetId="4" hidden="1">#REF!</definedName>
    <definedName name="BEx7J4YL8Q3BI1MLH16YYQ18IJRD" localSheetId="5" hidden="1">#REF!</definedName>
    <definedName name="BEx7J4YL8Q3BI1MLH16YYQ18IJRD" localSheetId="17" hidden="1">#REF!</definedName>
    <definedName name="BEx7J4YL8Q3BI1MLH16YYQ18IJRD" localSheetId="7" hidden="1">#REF!</definedName>
    <definedName name="BEx7J4YL8Q3BI1MLH16YYQ18IJRD" localSheetId="8" hidden="1">#REF!</definedName>
    <definedName name="BEx7J4YL8Q3BI1MLH16YYQ18IJRD" localSheetId="9" hidden="1">#REF!</definedName>
    <definedName name="BEx7J4YL8Q3BI1MLH16YYQ18IJRD" localSheetId="11" hidden="1">#REF!</definedName>
    <definedName name="BEx7J4YL8Q3BI1MLH16YYQ18IJRD" localSheetId="12" hidden="1">#REF!</definedName>
    <definedName name="BEx7J4YL8Q3BI1MLH16YYQ18IJRD" localSheetId="13" hidden="1">#REF!</definedName>
    <definedName name="BEx7J4YL8Q3BI1MLH16YYQ18IJRD" localSheetId="14" hidden="1">#REF!</definedName>
    <definedName name="BEx7J4YL8Q3BI1MLH16YYQ18IJRD" localSheetId="22" hidden="1">#REF!</definedName>
    <definedName name="BEx7J4YL8Q3BI1MLH16YYQ18IJRD" localSheetId="19" hidden="1">#REF!</definedName>
    <definedName name="BEx7J4YL8Q3BI1MLH16YYQ18IJRD" localSheetId="21" hidden="1">#REF!</definedName>
    <definedName name="BEx7J4YL8Q3BI1MLH16YYQ18IJRD" hidden="1">#REF!</definedName>
    <definedName name="BEx7J5K5QVUOXI6A663KUWL6PO3O" localSheetId="23" hidden="1">#REF!</definedName>
    <definedName name="BEx7J5K5QVUOXI6A663KUWL6PO3O" localSheetId="27" hidden="1">#REF!</definedName>
    <definedName name="BEx7J5K5QVUOXI6A663KUWL6PO3O" localSheetId="16" hidden="1">#REF!</definedName>
    <definedName name="BEx7J5K5QVUOXI6A663KUWL6PO3O" localSheetId="0" hidden="1">#REF!</definedName>
    <definedName name="BEx7J5K5QVUOXI6A663KUWL6PO3O" localSheetId="2" hidden="1">#REF!</definedName>
    <definedName name="BEx7J5K5QVUOXI6A663KUWL6PO3O" localSheetId="4" hidden="1">#REF!</definedName>
    <definedName name="BEx7J5K5QVUOXI6A663KUWL6PO3O" localSheetId="5" hidden="1">#REF!</definedName>
    <definedName name="BEx7J5K5QVUOXI6A663KUWL6PO3O" localSheetId="17" hidden="1">#REF!</definedName>
    <definedName name="BEx7J5K5QVUOXI6A663KUWL6PO3O" localSheetId="7" hidden="1">#REF!</definedName>
    <definedName name="BEx7J5K5QVUOXI6A663KUWL6PO3O" localSheetId="8" hidden="1">#REF!</definedName>
    <definedName name="BEx7J5K5QVUOXI6A663KUWL6PO3O" localSheetId="9" hidden="1">#REF!</definedName>
    <definedName name="BEx7J5K5QVUOXI6A663KUWL6PO3O" localSheetId="11" hidden="1">#REF!</definedName>
    <definedName name="BEx7J5K5QVUOXI6A663KUWL6PO3O" localSheetId="12" hidden="1">#REF!</definedName>
    <definedName name="BEx7J5K5QVUOXI6A663KUWL6PO3O" localSheetId="13" hidden="1">#REF!</definedName>
    <definedName name="BEx7J5K5QVUOXI6A663KUWL6PO3O" localSheetId="14" hidden="1">#REF!</definedName>
    <definedName name="BEx7J5K5QVUOXI6A663KUWL6PO3O" localSheetId="22" hidden="1">#REF!</definedName>
    <definedName name="BEx7J5K5QVUOXI6A663KUWL6PO3O" localSheetId="19" hidden="1">#REF!</definedName>
    <definedName name="BEx7J5K5QVUOXI6A663KUWL6PO3O" localSheetId="21" hidden="1">#REF!</definedName>
    <definedName name="BEx7J5K5QVUOXI6A663KUWL6PO3O" hidden="1">#REF!</definedName>
    <definedName name="BEx7JH3HGBPI07OHZ5LFYK0UFZQR" localSheetId="23" hidden="1">#REF!</definedName>
    <definedName name="BEx7JH3HGBPI07OHZ5LFYK0UFZQR" localSheetId="27" hidden="1">#REF!</definedName>
    <definedName name="BEx7JH3HGBPI07OHZ5LFYK0UFZQR" localSheetId="16" hidden="1">#REF!</definedName>
    <definedName name="BEx7JH3HGBPI07OHZ5LFYK0UFZQR" localSheetId="0" hidden="1">#REF!</definedName>
    <definedName name="BEx7JH3HGBPI07OHZ5LFYK0UFZQR" localSheetId="2" hidden="1">#REF!</definedName>
    <definedName name="BEx7JH3HGBPI07OHZ5LFYK0UFZQR" localSheetId="4" hidden="1">#REF!</definedName>
    <definedName name="BEx7JH3HGBPI07OHZ5LFYK0UFZQR" localSheetId="5" hidden="1">#REF!</definedName>
    <definedName name="BEx7JH3HGBPI07OHZ5LFYK0UFZQR" localSheetId="17" hidden="1">#REF!</definedName>
    <definedName name="BEx7JH3HGBPI07OHZ5LFYK0UFZQR" localSheetId="7" hidden="1">#REF!</definedName>
    <definedName name="BEx7JH3HGBPI07OHZ5LFYK0UFZQR" localSheetId="8" hidden="1">#REF!</definedName>
    <definedName name="BEx7JH3HGBPI07OHZ5LFYK0UFZQR" localSheetId="9" hidden="1">#REF!</definedName>
    <definedName name="BEx7JH3HGBPI07OHZ5LFYK0UFZQR" localSheetId="11" hidden="1">#REF!</definedName>
    <definedName name="BEx7JH3HGBPI07OHZ5LFYK0UFZQR" localSheetId="12" hidden="1">#REF!</definedName>
    <definedName name="BEx7JH3HGBPI07OHZ5LFYK0UFZQR" localSheetId="13" hidden="1">#REF!</definedName>
    <definedName name="BEx7JH3HGBPI07OHZ5LFYK0UFZQR" localSheetId="14" hidden="1">#REF!</definedName>
    <definedName name="BEx7JH3HGBPI07OHZ5LFYK0UFZQR" localSheetId="22" hidden="1">#REF!</definedName>
    <definedName name="BEx7JH3HGBPI07OHZ5LFYK0UFZQR" localSheetId="19" hidden="1">#REF!</definedName>
    <definedName name="BEx7JH3HGBPI07OHZ5LFYK0UFZQR" localSheetId="21" hidden="1">#REF!</definedName>
    <definedName name="BEx7JH3HGBPI07OHZ5LFYK0UFZQR" hidden="1">#REF!</definedName>
    <definedName name="BEx7JRL3MHRMVLQF3EN15MXRPN68" localSheetId="23" hidden="1">#REF!</definedName>
    <definedName name="BEx7JRL3MHRMVLQF3EN15MXRPN68" localSheetId="27" hidden="1">#REF!</definedName>
    <definedName name="BEx7JRL3MHRMVLQF3EN15MXRPN68" localSheetId="16" hidden="1">#REF!</definedName>
    <definedName name="BEx7JRL3MHRMVLQF3EN15MXRPN68" localSheetId="0" hidden="1">#REF!</definedName>
    <definedName name="BEx7JRL3MHRMVLQF3EN15MXRPN68" localSheetId="2" hidden="1">#REF!</definedName>
    <definedName name="BEx7JRL3MHRMVLQF3EN15MXRPN68" localSheetId="4" hidden="1">#REF!</definedName>
    <definedName name="BEx7JRL3MHRMVLQF3EN15MXRPN68" localSheetId="5" hidden="1">#REF!</definedName>
    <definedName name="BEx7JRL3MHRMVLQF3EN15MXRPN68" localSheetId="17" hidden="1">#REF!</definedName>
    <definedName name="BEx7JRL3MHRMVLQF3EN15MXRPN68" localSheetId="7" hidden="1">#REF!</definedName>
    <definedName name="BEx7JRL3MHRMVLQF3EN15MXRPN68" localSheetId="8" hidden="1">#REF!</definedName>
    <definedName name="BEx7JRL3MHRMVLQF3EN15MXRPN68" localSheetId="9" hidden="1">#REF!</definedName>
    <definedName name="BEx7JRL3MHRMVLQF3EN15MXRPN68" localSheetId="11" hidden="1">#REF!</definedName>
    <definedName name="BEx7JRL3MHRMVLQF3EN15MXRPN68" localSheetId="12" hidden="1">#REF!</definedName>
    <definedName name="BEx7JRL3MHRMVLQF3EN15MXRPN68" localSheetId="13" hidden="1">#REF!</definedName>
    <definedName name="BEx7JRL3MHRMVLQF3EN15MXRPN68" localSheetId="14" hidden="1">#REF!</definedName>
    <definedName name="BEx7JRL3MHRMVLQF3EN15MXRPN68" localSheetId="22" hidden="1">#REF!</definedName>
    <definedName name="BEx7JRL3MHRMVLQF3EN15MXRPN68" localSheetId="19" hidden="1">#REF!</definedName>
    <definedName name="BEx7JRL3MHRMVLQF3EN15MXRPN68" localSheetId="21" hidden="1">#REF!</definedName>
    <definedName name="BEx7JRL3MHRMVLQF3EN15MXRPN68" hidden="1">#REF!</definedName>
    <definedName name="BEx7JV194190CNM6WWGQ3UBJ3CHH" localSheetId="23" hidden="1">#REF!</definedName>
    <definedName name="BEx7JV194190CNM6WWGQ3UBJ3CHH" localSheetId="27" hidden="1">#REF!</definedName>
    <definedName name="BEx7JV194190CNM6WWGQ3UBJ3CHH" localSheetId="16" hidden="1">#REF!</definedName>
    <definedName name="BEx7JV194190CNM6WWGQ3UBJ3CHH" localSheetId="0" hidden="1">#REF!</definedName>
    <definedName name="BEx7JV194190CNM6WWGQ3UBJ3CHH" localSheetId="2" hidden="1">#REF!</definedName>
    <definedName name="BEx7JV194190CNM6WWGQ3UBJ3CHH" localSheetId="4" hidden="1">#REF!</definedName>
    <definedName name="BEx7JV194190CNM6WWGQ3UBJ3CHH" localSheetId="5" hidden="1">#REF!</definedName>
    <definedName name="BEx7JV194190CNM6WWGQ3UBJ3CHH" localSheetId="17" hidden="1">#REF!</definedName>
    <definedName name="BEx7JV194190CNM6WWGQ3UBJ3CHH" localSheetId="7" hidden="1">#REF!</definedName>
    <definedName name="BEx7JV194190CNM6WWGQ3UBJ3CHH" localSheetId="8" hidden="1">#REF!</definedName>
    <definedName name="BEx7JV194190CNM6WWGQ3UBJ3CHH" localSheetId="9" hidden="1">#REF!</definedName>
    <definedName name="BEx7JV194190CNM6WWGQ3UBJ3CHH" localSheetId="11" hidden="1">#REF!</definedName>
    <definedName name="BEx7JV194190CNM6WWGQ3UBJ3CHH" localSheetId="12" hidden="1">#REF!</definedName>
    <definedName name="BEx7JV194190CNM6WWGQ3UBJ3CHH" localSheetId="13" hidden="1">#REF!</definedName>
    <definedName name="BEx7JV194190CNM6WWGQ3UBJ3CHH" localSheetId="14" hidden="1">#REF!</definedName>
    <definedName name="BEx7JV194190CNM6WWGQ3UBJ3CHH" localSheetId="22" hidden="1">#REF!</definedName>
    <definedName name="BEx7JV194190CNM6WWGQ3UBJ3CHH" localSheetId="19" hidden="1">#REF!</definedName>
    <definedName name="BEx7JV194190CNM6WWGQ3UBJ3CHH" localSheetId="21" hidden="1">#REF!</definedName>
    <definedName name="BEx7JV194190CNM6WWGQ3UBJ3CHH" hidden="1">#REF!</definedName>
    <definedName name="BEx7JZJ4AE8AGMWPK3XPBTBUBZ48" localSheetId="23" hidden="1">#REF!</definedName>
    <definedName name="BEx7JZJ4AE8AGMWPK3XPBTBUBZ48" localSheetId="27" hidden="1">#REF!</definedName>
    <definedName name="BEx7JZJ4AE8AGMWPK3XPBTBUBZ48" localSheetId="16" hidden="1">#REF!</definedName>
    <definedName name="BEx7JZJ4AE8AGMWPK3XPBTBUBZ48" localSheetId="0" hidden="1">#REF!</definedName>
    <definedName name="BEx7JZJ4AE8AGMWPK3XPBTBUBZ48" localSheetId="2" hidden="1">#REF!</definedName>
    <definedName name="BEx7JZJ4AE8AGMWPK3XPBTBUBZ48" localSheetId="4" hidden="1">#REF!</definedName>
    <definedName name="BEx7JZJ4AE8AGMWPK3XPBTBUBZ48" localSheetId="5" hidden="1">#REF!</definedName>
    <definedName name="BEx7JZJ4AE8AGMWPK3XPBTBUBZ48" localSheetId="17" hidden="1">#REF!</definedName>
    <definedName name="BEx7JZJ4AE8AGMWPK3XPBTBUBZ48" localSheetId="7" hidden="1">#REF!</definedName>
    <definedName name="BEx7JZJ4AE8AGMWPK3XPBTBUBZ48" localSheetId="8" hidden="1">#REF!</definedName>
    <definedName name="BEx7JZJ4AE8AGMWPK3XPBTBUBZ48" localSheetId="9" hidden="1">#REF!</definedName>
    <definedName name="BEx7JZJ4AE8AGMWPK3XPBTBUBZ48" localSheetId="11" hidden="1">#REF!</definedName>
    <definedName name="BEx7JZJ4AE8AGMWPK3XPBTBUBZ48" localSheetId="12" hidden="1">#REF!</definedName>
    <definedName name="BEx7JZJ4AE8AGMWPK3XPBTBUBZ48" localSheetId="13" hidden="1">#REF!</definedName>
    <definedName name="BEx7JZJ4AE8AGMWPK3XPBTBUBZ48" localSheetId="14" hidden="1">#REF!</definedName>
    <definedName name="BEx7JZJ4AE8AGMWPK3XPBTBUBZ48" localSheetId="22" hidden="1">#REF!</definedName>
    <definedName name="BEx7JZJ4AE8AGMWPK3XPBTBUBZ48" localSheetId="19" hidden="1">#REF!</definedName>
    <definedName name="BEx7JZJ4AE8AGMWPK3XPBTBUBZ48" localSheetId="21" hidden="1">#REF!</definedName>
    <definedName name="BEx7JZJ4AE8AGMWPK3XPBTBUBZ48" hidden="1">#REF!</definedName>
    <definedName name="BEx7K7GZ607XQOGB81A1HINBTGOZ" localSheetId="23" hidden="1">#REF!</definedName>
    <definedName name="BEx7K7GZ607XQOGB81A1HINBTGOZ" localSheetId="27" hidden="1">#REF!</definedName>
    <definedName name="BEx7K7GZ607XQOGB81A1HINBTGOZ" localSheetId="16" hidden="1">#REF!</definedName>
    <definedName name="BEx7K7GZ607XQOGB81A1HINBTGOZ" localSheetId="0" hidden="1">#REF!</definedName>
    <definedName name="BEx7K7GZ607XQOGB81A1HINBTGOZ" localSheetId="2" hidden="1">#REF!</definedName>
    <definedName name="BEx7K7GZ607XQOGB81A1HINBTGOZ" localSheetId="4" hidden="1">#REF!</definedName>
    <definedName name="BEx7K7GZ607XQOGB81A1HINBTGOZ" localSheetId="5" hidden="1">#REF!</definedName>
    <definedName name="BEx7K7GZ607XQOGB81A1HINBTGOZ" localSheetId="17" hidden="1">#REF!</definedName>
    <definedName name="BEx7K7GZ607XQOGB81A1HINBTGOZ" localSheetId="7" hidden="1">#REF!</definedName>
    <definedName name="BEx7K7GZ607XQOGB81A1HINBTGOZ" localSheetId="8" hidden="1">#REF!</definedName>
    <definedName name="BEx7K7GZ607XQOGB81A1HINBTGOZ" localSheetId="9" hidden="1">#REF!</definedName>
    <definedName name="BEx7K7GZ607XQOGB81A1HINBTGOZ" localSheetId="11" hidden="1">#REF!</definedName>
    <definedName name="BEx7K7GZ607XQOGB81A1HINBTGOZ" localSheetId="12" hidden="1">#REF!</definedName>
    <definedName name="BEx7K7GZ607XQOGB81A1HINBTGOZ" localSheetId="13" hidden="1">#REF!</definedName>
    <definedName name="BEx7K7GZ607XQOGB81A1HINBTGOZ" localSheetId="14" hidden="1">#REF!</definedName>
    <definedName name="BEx7K7GZ607XQOGB81A1HINBTGOZ" localSheetId="22" hidden="1">#REF!</definedName>
    <definedName name="BEx7K7GZ607XQOGB81A1HINBTGOZ" localSheetId="19" hidden="1">#REF!</definedName>
    <definedName name="BEx7K7GZ607XQOGB81A1HINBTGOZ" localSheetId="21" hidden="1">#REF!</definedName>
    <definedName name="BEx7K7GZ607XQOGB81A1HINBTGOZ" hidden="1">#REF!</definedName>
    <definedName name="BEx7KEYPBDXSNROH8M6CDCBN6B50" localSheetId="23" hidden="1">#REF!</definedName>
    <definedName name="BEx7KEYPBDXSNROH8M6CDCBN6B50" localSheetId="27" hidden="1">#REF!</definedName>
    <definedName name="BEx7KEYPBDXSNROH8M6CDCBN6B50" localSheetId="16" hidden="1">#REF!</definedName>
    <definedName name="BEx7KEYPBDXSNROH8M6CDCBN6B50" localSheetId="0" hidden="1">#REF!</definedName>
    <definedName name="BEx7KEYPBDXSNROH8M6CDCBN6B50" localSheetId="2" hidden="1">#REF!</definedName>
    <definedName name="BEx7KEYPBDXSNROH8M6CDCBN6B50" localSheetId="4" hidden="1">#REF!</definedName>
    <definedName name="BEx7KEYPBDXSNROH8M6CDCBN6B50" localSheetId="5" hidden="1">#REF!</definedName>
    <definedName name="BEx7KEYPBDXSNROH8M6CDCBN6B50" localSheetId="17" hidden="1">#REF!</definedName>
    <definedName name="BEx7KEYPBDXSNROH8M6CDCBN6B50" localSheetId="7" hidden="1">#REF!</definedName>
    <definedName name="BEx7KEYPBDXSNROH8M6CDCBN6B50" localSheetId="8" hidden="1">#REF!</definedName>
    <definedName name="BEx7KEYPBDXSNROH8M6CDCBN6B50" localSheetId="9" hidden="1">#REF!</definedName>
    <definedName name="BEx7KEYPBDXSNROH8M6CDCBN6B50" localSheetId="11" hidden="1">#REF!</definedName>
    <definedName name="BEx7KEYPBDXSNROH8M6CDCBN6B50" localSheetId="12" hidden="1">#REF!</definedName>
    <definedName name="BEx7KEYPBDXSNROH8M6CDCBN6B50" localSheetId="13" hidden="1">#REF!</definedName>
    <definedName name="BEx7KEYPBDXSNROH8M6CDCBN6B50" localSheetId="14" hidden="1">#REF!</definedName>
    <definedName name="BEx7KEYPBDXSNROH8M6CDCBN6B50" localSheetId="22" hidden="1">#REF!</definedName>
    <definedName name="BEx7KEYPBDXSNROH8M6CDCBN6B50" localSheetId="19" hidden="1">#REF!</definedName>
    <definedName name="BEx7KEYPBDXSNROH8M6CDCBN6B50" localSheetId="21" hidden="1">#REF!</definedName>
    <definedName name="BEx7KEYPBDXSNROH8M6CDCBN6B50" hidden="1">#REF!</definedName>
    <definedName name="BEx7KH7PZ0A6FSWA4LAN2CMZ0WSF" localSheetId="23" hidden="1">#REF!</definedName>
    <definedName name="BEx7KH7PZ0A6FSWA4LAN2CMZ0WSF" localSheetId="27" hidden="1">#REF!</definedName>
    <definedName name="BEx7KH7PZ0A6FSWA4LAN2CMZ0WSF" localSheetId="16" hidden="1">#REF!</definedName>
    <definedName name="BEx7KH7PZ0A6FSWA4LAN2CMZ0WSF" localSheetId="0" hidden="1">#REF!</definedName>
    <definedName name="BEx7KH7PZ0A6FSWA4LAN2CMZ0WSF" localSheetId="2" hidden="1">#REF!</definedName>
    <definedName name="BEx7KH7PZ0A6FSWA4LAN2CMZ0WSF" localSheetId="4" hidden="1">#REF!</definedName>
    <definedName name="BEx7KH7PZ0A6FSWA4LAN2CMZ0WSF" localSheetId="5" hidden="1">#REF!</definedName>
    <definedName name="BEx7KH7PZ0A6FSWA4LAN2CMZ0WSF" localSheetId="17" hidden="1">#REF!</definedName>
    <definedName name="BEx7KH7PZ0A6FSWA4LAN2CMZ0WSF" localSheetId="7" hidden="1">#REF!</definedName>
    <definedName name="BEx7KH7PZ0A6FSWA4LAN2CMZ0WSF" localSheetId="8" hidden="1">#REF!</definedName>
    <definedName name="BEx7KH7PZ0A6FSWA4LAN2CMZ0WSF" localSheetId="9" hidden="1">#REF!</definedName>
    <definedName name="BEx7KH7PZ0A6FSWA4LAN2CMZ0WSF" localSheetId="11" hidden="1">#REF!</definedName>
    <definedName name="BEx7KH7PZ0A6FSWA4LAN2CMZ0WSF" localSheetId="12" hidden="1">#REF!</definedName>
    <definedName name="BEx7KH7PZ0A6FSWA4LAN2CMZ0WSF" localSheetId="13" hidden="1">#REF!</definedName>
    <definedName name="BEx7KH7PZ0A6FSWA4LAN2CMZ0WSF" localSheetId="14" hidden="1">#REF!</definedName>
    <definedName name="BEx7KH7PZ0A6FSWA4LAN2CMZ0WSF" localSheetId="22" hidden="1">#REF!</definedName>
    <definedName name="BEx7KH7PZ0A6FSWA4LAN2CMZ0WSF" localSheetId="19" hidden="1">#REF!</definedName>
    <definedName name="BEx7KH7PZ0A6FSWA4LAN2CMZ0WSF" localSheetId="21" hidden="1">#REF!</definedName>
    <definedName name="BEx7KH7PZ0A6FSWA4LAN2CMZ0WSF" hidden="1">#REF!</definedName>
    <definedName name="BEx7KNCTL6VMNQP4MFMHOMV1WI1Y" localSheetId="23" hidden="1">#REF!</definedName>
    <definedName name="BEx7KNCTL6VMNQP4MFMHOMV1WI1Y" localSheetId="27" hidden="1">#REF!</definedName>
    <definedName name="BEx7KNCTL6VMNQP4MFMHOMV1WI1Y" localSheetId="16" hidden="1">#REF!</definedName>
    <definedName name="BEx7KNCTL6VMNQP4MFMHOMV1WI1Y" localSheetId="0" hidden="1">#REF!</definedName>
    <definedName name="BEx7KNCTL6VMNQP4MFMHOMV1WI1Y" localSheetId="2" hidden="1">#REF!</definedName>
    <definedName name="BEx7KNCTL6VMNQP4MFMHOMV1WI1Y" localSheetId="4" hidden="1">#REF!</definedName>
    <definedName name="BEx7KNCTL6VMNQP4MFMHOMV1WI1Y" localSheetId="5" hidden="1">#REF!</definedName>
    <definedName name="BEx7KNCTL6VMNQP4MFMHOMV1WI1Y" localSheetId="17" hidden="1">#REF!</definedName>
    <definedName name="BEx7KNCTL6VMNQP4MFMHOMV1WI1Y" localSheetId="7" hidden="1">#REF!</definedName>
    <definedName name="BEx7KNCTL6VMNQP4MFMHOMV1WI1Y" localSheetId="8" hidden="1">#REF!</definedName>
    <definedName name="BEx7KNCTL6VMNQP4MFMHOMV1WI1Y" localSheetId="9" hidden="1">#REF!</definedName>
    <definedName name="BEx7KNCTL6VMNQP4MFMHOMV1WI1Y" localSheetId="11" hidden="1">#REF!</definedName>
    <definedName name="BEx7KNCTL6VMNQP4MFMHOMV1WI1Y" localSheetId="12" hidden="1">#REF!</definedName>
    <definedName name="BEx7KNCTL6VMNQP4MFMHOMV1WI1Y" localSheetId="13" hidden="1">#REF!</definedName>
    <definedName name="BEx7KNCTL6VMNQP4MFMHOMV1WI1Y" localSheetId="14" hidden="1">#REF!</definedName>
    <definedName name="BEx7KNCTL6VMNQP4MFMHOMV1WI1Y" localSheetId="22" hidden="1">#REF!</definedName>
    <definedName name="BEx7KNCTL6VMNQP4MFMHOMV1WI1Y" localSheetId="19" hidden="1">#REF!</definedName>
    <definedName name="BEx7KNCTL6VMNQP4MFMHOMV1WI1Y" localSheetId="21" hidden="1">#REF!</definedName>
    <definedName name="BEx7KNCTL6VMNQP4MFMHOMV1WI1Y" hidden="1">#REF!</definedName>
    <definedName name="BEx7KSAS8BZT6H8OQCZ5DNSTMO07" localSheetId="23" hidden="1">#REF!</definedName>
    <definedName name="BEx7KSAS8BZT6H8OQCZ5DNSTMO07" localSheetId="27" hidden="1">#REF!</definedName>
    <definedName name="BEx7KSAS8BZT6H8OQCZ5DNSTMO07" localSheetId="16" hidden="1">#REF!</definedName>
    <definedName name="BEx7KSAS8BZT6H8OQCZ5DNSTMO07" localSheetId="0" hidden="1">#REF!</definedName>
    <definedName name="BEx7KSAS8BZT6H8OQCZ5DNSTMO07" localSheetId="2" hidden="1">#REF!</definedName>
    <definedName name="BEx7KSAS8BZT6H8OQCZ5DNSTMO07" localSheetId="4" hidden="1">#REF!</definedName>
    <definedName name="BEx7KSAS8BZT6H8OQCZ5DNSTMO07" localSheetId="5" hidden="1">#REF!</definedName>
    <definedName name="BEx7KSAS8BZT6H8OQCZ5DNSTMO07" localSheetId="17" hidden="1">#REF!</definedName>
    <definedName name="BEx7KSAS8BZT6H8OQCZ5DNSTMO07" localSheetId="7" hidden="1">#REF!</definedName>
    <definedName name="BEx7KSAS8BZT6H8OQCZ5DNSTMO07" localSheetId="8" hidden="1">#REF!</definedName>
    <definedName name="BEx7KSAS8BZT6H8OQCZ5DNSTMO07" localSheetId="9" hidden="1">#REF!</definedName>
    <definedName name="BEx7KSAS8BZT6H8OQCZ5DNSTMO07" localSheetId="11" hidden="1">#REF!</definedName>
    <definedName name="BEx7KSAS8BZT6H8OQCZ5DNSTMO07" localSheetId="12" hidden="1">#REF!</definedName>
    <definedName name="BEx7KSAS8BZT6H8OQCZ5DNSTMO07" localSheetId="13" hidden="1">#REF!</definedName>
    <definedName name="BEx7KSAS8BZT6H8OQCZ5DNSTMO07" localSheetId="14" hidden="1">#REF!</definedName>
    <definedName name="BEx7KSAS8BZT6H8OQCZ5DNSTMO07" localSheetId="22" hidden="1">#REF!</definedName>
    <definedName name="BEx7KSAS8BZT6H8OQCZ5DNSTMO07" localSheetId="19" hidden="1">#REF!</definedName>
    <definedName name="BEx7KSAS8BZT6H8OQCZ5DNSTMO07" localSheetId="21" hidden="1">#REF!</definedName>
    <definedName name="BEx7KSAS8BZT6H8OQCZ5DNSTMO07" hidden="1">#REF!</definedName>
    <definedName name="BEx7KWHTBD21COXVI4HNEQH0Z3L8" localSheetId="23" hidden="1">#REF!</definedName>
    <definedName name="BEx7KWHTBD21COXVI4HNEQH0Z3L8" localSheetId="27" hidden="1">#REF!</definedName>
    <definedName name="BEx7KWHTBD21COXVI4HNEQH0Z3L8" localSheetId="16" hidden="1">#REF!</definedName>
    <definedName name="BEx7KWHTBD21COXVI4HNEQH0Z3L8" localSheetId="0" hidden="1">#REF!</definedName>
    <definedName name="BEx7KWHTBD21COXVI4HNEQH0Z3L8" localSheetId="2" hidden="1">#REF!</definedName>
    <definedName name="BEx7KWHTBD21COXVI4HNEQH0Z3L8" localSheetId="4" hidden="1">#REF!</definedName>
    <definedName name="BEx7KWHTBD21COXVI4HNEQH0Z3L8" localSheetId="5" hidden="1">#REF!</definedName>
    <definedName name="BEx7KWHTBD21COXVI4HNEQH0Z3L8" localSheetId="17" hidden="1">#REF!</definedName>
    <definedName name="BEx7KWHTBD21COXVI4HNEQH0Z3L8" localSheetId="7" hidden="1">#REF!</definedName>
    <definedName name="BEx7KWHTBD21COXVI4HNEQH0Z3L8" localSheetId="8" hidden="1">#REF!</definedName>
    <definedName name="BEx7KWHTBD21COXVI4HNEQH0Z3L8" localSheetId="9" hidden="1">#REF!</definedName>
    <definedName name="BEx7KWHTBD21COXVI4HNEQH0Z3L8" localSheetId="11" hidden="1">#REF!</definedName>
    <definedName name="BEx7KWHTBD21COXVI4HNEQH0Z3L8" localSheetId="12" hidden="1">#REF!</definedName>
    <definedName name="BEx7KWHTBD21COXVI4HNEQH0Z3L8" localSheetId="13" hidden="1">#REF!</definedName>
    <definedName name="BEx7KWHTBD21COXVI4HNEQH0Z3L8" localSheetId="14" hidden="1">#REF!</definedName>
    <definedName name="BEx7KWHTBD21COXVI4HNEQH0Z3L8" localSheetId="22" hidden="1">#REF!</definedName>
    <definedName name="BEx7KWHTBD21COXVI4HNEQH0Z3L8" localSheetId="19" hidden="1">#REF!</definedName>
    <definedName name="BEx7KWHTBD21COXVI4HNEQH0Z3L8" localSheetId="21" hidden="1">#REF!</definedName>
    <definedName name="BEx7KWHTBD21COXVI4HNEQH0Z3L8" hidden="1">#REF!</definedName>
    <definedName name="BEx7KXUGRMRSUXCM97Z7VRZQ9JH2" localSheetId="23" hidden="1">#REF!</definedName>
    <definedName name="BEx7KXUGRMRSUXCM97Z7VRZQ9JH2" localSheetId="27" hidden="1">#REF!</definedName>
    <definedName name="BEx7KXUGRMRSUXCM97Z7VRZQ9JH2" localSheetId="16" hidden="1">#REF!</definedName>
    <definedName name="BEx7KXUGRMRSUXCM97Z7VRZQ9JH2" localSheetId="0" hidden="1">#REF!</definedName>
    <definedName name="BEx7KXUGRMRSUXCM97Z7VRZQ9JH2" localSheetId="2" hidden="1">#REF!</definedName>
    <definedName name="BEx7KXUGRMRSUXCM97Z7VRZQ9JH2" localSheetId="4" hidden="1">#REF!</definedName>
    <definedName name="BEx7KXUGRMRSUXCM97Z7VRZQ9JH2" localSheetId="5" hidden="1">#REF!</definedName>
    <definedName name="BEx7KXUGRMRSUXCM97Z7VRZQ9JH2" localSheetId="17" hidden="1">#REF!</definedName>
    <definedName name="BEx7KXUGRMRSUXCM97Z7VRZQ9JH2" localSheetId="7" hidden="1">#REF!</definedName>
    <definedName name="BEx7KXUGRMRSUXCM97Z7VRZQ9JH2" localSheetId="8" hidden="1">#REF!</definedName>
    <definedName name="BEx7KXUGRMRSUXCM97Z7VRZQ9JH2" localSheetId="9" hidden="1">#REF!</definedName>
    <definedName name="BEx7KXUGRMRSUXCM97Z7VRZQ9JH2" localSheetId="11" hidden="1">#REF!</definedName>
    <definedName name="BEx7KXUGRMRSUXCM97Z7VRZQ9JH2" localSheetId="12" hidden="1">#REF!</definedName>
    <definedName name="BEx7KXUGRMRSUXCM97Z7VRZQ9JH2" localSheetId="13" hidden="1">#REF!</definedName>
    <definedName name="BEx7KXUGRMRSUXCM97Z7VRZQ9JH2" localSheetId="14" hidden="1">#REF!</definedName>
    <definedName name="BEx7KXUGRMRSUXCM97Z7VRZQ9JH2" localSheetId="22" hidden="1">#REF!</definedName>
    <definedName name="BEx7KXUGRMRSUXCM97Z7VRZQ9JH2" localSheetId="19" hidden="1">#REF!</definedName>
    <definedName name="BEx7KXUGRMRSUXCM97Z7VRZQ9JH2" localSheetId="21" hidden="1">#REF!</definedName>
    <definedName name="BEx7KXUGRMRSUXCM97Z7VRZQ9JH2" hidden="1">#REF!</definedName>
    <definedName name="BEx7L5C6U8MP6IZ67BD649WQYJEK" localSheetId="23" hidden="1">#REF!</definedName>
    <definedName name="BEx7L5C6U8MP6IZ67BD649WQYJEK" localSheetId="27" hidden="1">#REF!</definedName>
    <definedName name="BEx7L5C6U8MP6IZ67BD649WQYJEK" localSheetId="16" hidden="1">#REF!</definedName>
    <definedName name="BEx7L5C6U8MP6IZ67BD649WQYJEK" localSheetId="0" hidden="1">#REF!</definedName>
    <definedName name="BEx7L5C6U8MP6IZ67BD649WQYJEK" localSheetId="2" hidden="1">#REF!</definedName>
    <definedName name="BEx7L5C6U8MP6IZ67BD649WQYJEK" localSheetId="4" hidden="1">#REF!</definedName>
    <definedName name="BEx7L5C6U8MP6IZ67BD649WQYJEK" localSheetId="5" hidden="1">#REF!</definedName>
    <definedName name="BEx7L5C6U8MP6IZ67BD649WQYJEK" localSheetId="17" hidden="1">#REF!</definedName>
    <definedName name="BEx7L5C6U8MP6IZ67BD649WQYJEK" localSheetId="7" hidden="1">#REF!</definedName>
    <definedName name="BEx7L5C6U8MP6IZ67BD649WQYJEK" localSheetId="8" hidden="1">#REF!</definedName>
    <definedName name="BEx7L5C6U8MP6IZ67BD649WQYJEK" localSheetId="9" hidden="1">#REF!</definedName>
    <definedName name="BEx7L5C6U8MP6IZ67BD649WQYJEK" localSheetId="11" hidden="1">#REF!</definedName>
    <definedName name="BEx7L5C6U8MP6IZ67BD649WQYJEK" localSheetId="12" hidden="1">#REF!</definedName>
    <definedName name="BEx7L5C6U8MP6IZ67BD649WQYJEK" localSheetId="13" hidden="1">#REF!</definedName>
    <definedName name="BEx7L5C6U8MP6IZ67BD649WQYJEK" localSheetId="14" hidden="1">#REF!</definedName>
    <definedName name="BEx7L5C6U8MP6IZ67BD649WQYJEK" localSheetId="22" hidden="1">#REF!</definedName>
    <definedName name="BEx7L5C6U8MP6IZ67BD649WQYJEK" localSheetId="19" hidden="1">#REF!</definedName>
    <definedName name="BEx7L5C6U8MP6IZ67BD649WQYJEK" localSheetId="21" hidden="1">#REF!</definedName>
    <definedName name="BEx7L5C6U8MP6IZ67BD649WQYJEK" hidden="1">#REF!</definedName>
    <definedName name="BEx7L8HEYEVTATR0OG5JJO647KNI" localSheetId="23" hidden="1">#REF!</definedName>
    <definedName name="BEx7L8HEYEVTATR0OG5JJO647KNI" localSheetId="27" hidden="1">#REF!</definedName>
    <definedName name="BEx7L8HEYEVTATR0OG5JJO647KNI" localSheetId="16" hidden="1">#REF!</definedName>
    <definedName name="BEx7L8HEYEVTATR0OG5JJO647KNI" localSheetId="0" hidden="1">#REF!</definedName>
    <definedName name="BEx7L8HEYEVTATR0OG5JJO647KNI" localSheetId="2" hidden="1">#REF!</definedName>
    <definedName name="BEx7L8HEYEVTATR0OG5JJO647KNI" localSheetId="4" hidden="1">#REF!</definedName>
    <definedName name="BEx7L8HEYEVTATR0OG5JJO647KNI" localSheetId="5" hidden="1">#REF!</definedName>
    <definedName name="BEx7L8HEYEVTATR0OG5JJO647KNI" localSheetId="17" hidden="1">#REF!</definedName>
    <definedName name="BEx7L8HEYEVTATR0OG5JJO647KNI" localSheetId="7" hidden="1">#REF!</definedName>
    <definedName name="BEx7L8HEYEVTATR0OG5JJO647KNI" localSheetId="8" hidden="1">#REF!</definedName>
    <definedName name="BEx7L8HEYEVTATR0OG5JJO647KNI" localSheetId="9" hidden="1">#REF!</definedName>
    <definedName name="BEx7L8HEYEVTATR0OG5JJO647KNI" localSheetId="11" hidden="1">#REF!</definedName>
    <definedName name="BEx7L8HEYEVTATR0OG5JJO647KNI" localSheetId="12" hidden="1">#REF!</definedName>
    <definedName name="BEx7L8HEYEVTATR0OG5JJO647KNI" localSheetId="13" hidden="1">#REF!</definedName>
    <definedName name="BEx7L8HEYEVTATR0OG5JJO647KNI" localSheetId="14" hidden="1">#REF!</definedName>
    <definedName name="BEx7L8HEYEVTATR0OG5JJO647KNI" localSheetId="22" hidden="1">#REF!</definedName>
    <definedName name="BEx7L8HEYEVTATR0OG5JJO647KNI" localSheetId="19" hidden="1">#REF!</definedName>
    <definedName name="BEx7L8HEYEVTATR0OG5JJO647KNI" localSheetId="21" hidden="1">#REF!</definedName>
    <definedName name="BEx7L8HEYEVTATR0OG5JJO647KNI" hidden="1">#REF!</definedName>
    <definedName name="BEx7L8XOV64OMS15ZFURFEUXLMWF" localSheetId="23" hidden="1">#REF!</definedName>
    <definedName name="BEx7L8XOV64OMS15ZFURFEUXLMWF" localSheetId="27" hidden="1">#REF!</definedName>
    <definedName name="BEx7L8XOV64OMS15ZFURFEUXLMWF" localSheetId="16" hidden="1">#REF!</definedName>
    <definedName name="BEx7L8XOV64OMS15ZFURFEUXLMWF" localSheetId="0" hidden="1">#REF!</definedName>
    <definedName name="BEx7L8XOV64OMS15ZFURFEUXLMWF" localSheetId="2" hidden="1">#REF!</definedName>
    <definedName name="BEx7L8XOV64OMS15ZFURFEUXLMWF" localSheetId="4" hidden="1">#REF!</definedName>
    <definedName name="BEx7L8XOV64OMS15ZFURFEUXLMWF" localSheetId="5" hidden="1">#REF!</definedName>
    <definedName name="BEx7L8XOV64OMS15ZFURFEUXLMWF" localSheetId="17" hidden="1">#REF!</definedName>
    <definedName name="BEx7L8XOV64OMS15ZFURFEUXLMWF" localSheetId="7" hidden="1">#REF!</definedName>
    <definedName name="BEx7L8XOV64OMS15ZFURFEUXLMWF" localSheetId="8" hidden="1">#REF!</definedName>
    <definedName name="BEx7L8XOV64OMS15ZFURFEUXLMWF" localSheetId="9" hidden="1">#REF!</definedName>
    <definedName name="BEx7L8XOV64OMS15ZFURFEUXLMWF" localSheetId="11" hidden="1">#REF!</definedName>
    <definedName name="BEx7L8XOV64OMS15ZFURFEUXLMWF" localSheetId="12" hidden="1">#REF!</definedName>
    <definedName name="BEx7L8XOV64OMS15ZFURFEUXLMWF" localSheetId="13" hidden="1">#REF!</definedName>
    <definedName name="BEx7L8XOV64OMS15ZFURFEUXLMWF" localSheetId="14" hidden="1">#REF!</definedName>
    <definedName name="BEx7L8XOV64OMS15ZFURFEUXLMWF" localSheetId="22" hidden="1">#REF!</definedName>
    <definedName name="BEx7L8XOV64OMS15ZFURFEUXLMWF" localSheetId="19" hidden="1">#REF!</definedName>
    <definedName name="BEx7L8XOV64OMS15ZFURFEUXLMWF" localSheetId="21" hidden="1">#REF!</definedName>
    <definedName name="BEx7L8XOV64OMS15ZFURFEUXLMWF" hidden="1">#REF!</definedName>
    <definedName name="BEx7LPF478MRAYB9TQ6LDML6O3BY" localSheetId="23" hidden="1">#REF!</definedName>
    <definedName name="BEx7LPF478MRAYB9TQ6LDML6O3BY" localSheetId="27" hidden="1">#REF!</definedName>
    <definedName name="BEx7LPF478MRAYB9TQ6LDML6O3BY" localSheetId="16" hidden="1">#REF!</definedName>
    <definedName name="BEx7LPF478MRAYB9TQ6LDML6O3BY" localSheetId="0" hidden="1">#REF!</definedName>
    <definedName name="BEx7LPF478MRAYB9TQ6LDML6O3BY" localSheetId="2" hidden="1">#REF!</definedName>
    <definedName name="BEx7LPF478MRAYB9TQ6LDML6O3BY" localSheetId="4" hidden="1">#REF!</definedName>
    <definedName name="BEx7LPF478MRAYB9TQ6LDML6O3BY" localSheetId="5" hidden="1">#REF!</definedName>
    <definedName name="BEx7LPF478MRAYB9TQ6LDML6O3BY" localSheetId="17" hidden="1">#REF!</definedName>
    <definedName name="BEx7LPF478MRAYB9TQ6LDML6O3BY" localSheetId="7" hidden="1">#REF!</definedName>
    <definedName name="BEx7LPF478MRAYB9TQ6LDML6O3BY" localSheetId="8" hidden="1">#REF!</definedName>
    <definedName name="BEx7LPF478MRAYB9TQ6LDML6O3BY" localSheetId="9" hidden="1">#REF!</definedName>
    <definedName name="BEx7LPF478MRAYB9TQ6LDML6O3BY" localSheetId="11" hidden="1">#REF!</definedName>
    <definedName name="BEx7LPF478MRAYB9TQ6LDML6O3BY" localSheetId="12" hidden="1">#REF!</definedName>
    <definedName name="BEx7LPF478MRAYB9TQ6LDML6O3BY" localSheetId="13" hidden="1">#REF!</definedName>
    <definedName name="BEx7LPF478MRAYB9TQ6LDML6O3BY" localSheetId="14" hidden="1">#REF!</definedName>
    <definedName name="BEx7LPF478MRAYB9TQ6LDML6O3BY" localSheetId="22" hidden="1">#REF!</definedName>
    <definedName name="BEx7LPF478MRAYB9TQ6LDML6O3BY" localSheetId="19" hidden="1">#REF!</definedName>
    <definedName name="BEx7LPF478MRAYB9TQ6LDML6O3BY" localSheetId="21" hidden="1">#REF!</definedName>
    <definedName name="BEx7LPF478MRAYB9TQ6LDML6O3BY" hidden="1">#REF!</definedName>
    <definedName name="BEx7LPV780NFCG1VX4EKJ29YXOLZ" localSheetId="23" hidden="1">#REF!</definedName>
    <definedName name="BEx7LPV780NFCG1VX4EKJ29YXOLZ" localSheetId="27" hidden="1">#REF!</definedName>
    <definedName name="BEx7LPV780NFCG1VX4EKJ29YXOLZ" localSheetId="16" hidden="1">#REF!</definedName>
    <definedName name="BEx7LPV780NFCG1VX4EKJ29YXOLZ" localSheetId="0" hidden="1">#REF!</definedName>
    <definedName name="BEx7LPV780NFCG1VX4EKJ29YXOLZ" localSheetId="2" hidden="1">#REF!</definedName>
    <definedName name="BEx7LPV780NFCG1VX4EKJ29YXOLZ" localSheetId="4" hidden="1">#REF!</definedName>
    <definedName name="BEx7LPV780NFCG1VX4EKJ29YXOLZ" localSheetId="5" hidden="1">#REF!</definedName>
    <definedName name="BEx7LPV780NFCG1VX4EKJ29YXOLZ" localSheetId="17" hidden="1">#REF!</definedName>
    <definedName name="BEx7LPV780NFCG1VX4EKJ29YXOLZ" localSheetId="7" hidden="1">#REF!</definedName>
    <definedName name="BEx7LPV780NFCG1VX4EKJ29YXOLZ" localSheetId="8" hidden="1">#REF!</definedName>
    <definedName name="BEx7LPV780NFCG1VX4EKJ29YXOLZ" localSheetId="9" hidden="1">#REF!</definedName>
    <definedName name="BEx7LPV780NFCG1VX4EKJ29YXOLZ" localSheetId="11" hidden="1">#REF!</definedName>
    <definedName name="BEx7LPV780NFCG1VX4EKJ29YXOLZ" localSheetId="12" hidden="1">#REF!</definedName>
    <definedName name="BEx7LPV780NFCG1VX4EKJ29YXOLZ" localSheetId="13" hidden="1">#REF!</definedName>
    <definedName name="BEx7LPV780NFCG1VX4EKJ29YXOLZ" localSheetId="14" hidden="1">#REF!</definedName>
    <definedName name="BEx7LPV780NFCG1VX4EKJ29YXOLZ" localSheetId="22" hidden="1">#REF!</definedName>
    <definedName name="BEx7LPV780NFCG1VX4EKJ29YXOLZ" localSheetId="19" hidden="1">#REF!</definedName>
    <definedName name="BEx7LPV780NFCG1VX4EKJ29YXOLZ" localSheetId="21" hidden="1">#REF!</definedName>
    <definedName name="BEx7LPV780NFCG1VX4EKJ29YXOLZ" hidden="1">#REF!</definedName>
    <definedName name="BEx7LQ0PD30NJWOAYKPEYHM9J83B" localSheetId="23" hidden="1">#REF!</definedName>
    <definedName name="BEx7LQ0PD30NJWOAYKPEYHM9J83B" localSheetId="27" hidden="1">#REF!</definedName>
    <definedName name="BEx7LQ0PD30NJWOAYKPEYHM9J83B" localSheetId="16" hidden="1">#REF!</definedName>
    <definedName name="BEx7LQ0PD30NJWOAYKPEYHM9J83B" localSheetId="0" hidden="1">#REF!</definedName>
    <definedName name="BEx7LQ0PD30NJWOAYKPEYHM9J83B" localSheetId="2" hidden="1">#REF!</definedName>
    <definedName name="BEx7LQ0PD30NJWOAYKPEYHM9J83B" localSheetId="4" hidden="1">#REF!</definedName>
    <definedName name="BEx7LQ0PD30NJWOAYKPEYHM9J83B" localSheetId="5" hidden="1">#REF!</definedName>
    <definedName name="BEx7LQ0PD30NJWOAYKPEYHM9J83B" localSheetId="17" hidden="1">#REF!</definedName>
    <definedName name="BEx7LQ0PD30NJWOAYKPEYHM9J83B" localSheetId="7" hidden="1">#REF!</definedName>
    <definedName name="BEx7LQ0PD30NJWOAYKPEYHM9J83B" localSheetId="8" hidden="1">#REF!</definedName>
    <definedName name="BEx7LQ0PD30NJWOAYKPEYHM9J83B" localSheetId="9" hidden="1">#REF!</definedName>
    <definedName name="BEx7LQ0PD30NJWOAYKPEYHM9J83B" localSheetId="11" hidden="1">#REF!</definedName>
    <definedName name="BEx7LQ0PD30NJWOAYKPEYHM9J83B" localSheetId="12" hidden="1">#REF!</definedName>
    <definedName name="BEx7LQ0PD30NJWOAYKPEYHM9J83B" localSheetId="13" hidden="1">#REF!</definedName>
    <definedName name="BEx7LQ0PD30NJWOAYKPEYHM9J83B" localSheetId="14" hidden="1">#REF!</definedName>
    <definedName name="BEx7LQ0PD30NJWOAYKPEYHM9J83B" localSheetId="22" hidden="1">#REF!</definedName>
    <definedName name="BEx7LQ0PD30NJWOAYKPEYHM9J83B" localSheetId="19" hidden="1">#REF!</definedName>
    <definedName name="BEx7LQ0PD30NJWOAYKPEYHM9J83B" localSheetId="21" hidden="1">#REF!</definedName>
    <definedName name="BEx7LQ0PD30NJWOAYKPEYHM9J83B" hidden="1">#REF!</definedName>
    <definedName name="BEx7M4EKEDHZ1ZZ91NDLSUNPUFPZ" localSheetId="23" hidden="1">#REF!</definedName>
    <definedName name="BEx7M4EKEDHZ1ZZ91NDLSUNPUFPZ" localSheetId="27" hidden="1">#REF!</definedName>
    <definedName name="BEx7M4EKEDHZ1ZZ91NDLSUNPUFPZ" localSheetId="16" hidden="1">#REF!</definedName>
    <definedName name="BEx7M4EKEDHZ1ZZ91NDLSUNPUFPZ" localSheetId="0" hidden="1">#REF!</definedName>
    <definedName name="BEx7M4EKEDHZ1ZZ91NDLSUNPUFPZ" localSheetId="2" hidden="1">#REF!</definedName>
    <definedName name="BEx7M4EKEDHZ1ZZ91NDLSUNPUFPZ" localSheetId="4" hidden="1">#REF!</definedName>
    <definedName name="BEx7M4EKEDHZ1ZZ91NDLSUNPUFPZ" localSheetId="5" hidden="1">#REF!</definedName>
    <definedName name="BEx7M4EKEDHZ1ZZ91NDLSUNPUFPZ" localSheetId="17" hidden="1">#REF!</definedName>
    <definedName name="BEx7M4EKEDHZ1ZZ91NDLSUNPUFPZ" localSheetId="7" hidden="1">#REF!</definedName>
    <definedName name="BEx7M4EKEDHZ1ZZ91NDLSUNPUFPZ" localSheetId="8" hidden="1">#REF!</definedName>
    <definedName name="BEx7M4EKEDHZ1ZZ91NDLSUNPUFPZ" localSheetId="9" hidden="1">#REF!</definedName>
    <definedName name="BEx7M4EKEDHZ1ZZ91NDLSUNPUFPZ" localSheetId="11" hidden="1">#REF!</definedName>
    <definedName name="BEx7M4EKEDHZ1ZZ91NDLSUNPUFPZ" localSheetId="12" hidden="1">#REF!</definedName>
    <definedName name="BEx7M4EKEDHZ1ZZ91NDLSUNPUFPZ" localSheetId="13" hidden="1">#REF!</definedName>
    <definedName name="BEx7M4EKEDHZ1ZZ91NDLSUNPUFPZ" localSheetId="14" hidden="1">#REF!</definedName>
    <definedName name="BEx7M4EKEDHZ1ZZ91NDLSUNPUFPZ" localSheetId="22" hidden="1">#REF!</definedName>
    <definedName name="BEx7M4EKEDHZ1ZZ91NDLSUNPUFPZ" localSheetId="19" hidden="1">#REF!</definedName>
    <definedName name="BEx7M4EKEDHZ1ZZ91NDLSUNPUFPZ" localSheetId="21" hidden="1">#REF!</definedName>
    <definedName name="BEx7M4EKEDHZ1ZZ91NDLSUNPUFPZ" hidden="1">#REF!</definedName>
    <definedName name="BEx7MAUI1JJFDIJGDW4RWY5384LY" localSheetId="23" hidden="1">#REF!</definedName>
    <definedName name="BEx7MAUI1JJFDIJGDW4RWY5384LY" localSheetId="27" hidden="1">#REF!</definedName>
    <definedName name="BEx7MAUI1JJFDIJGDW4RWY5384LY" localSheetId="16" hidden="1">#REF!</definedName>
    <definedName name="BEx7MAUI1JJFDIJGDW4RWY5384LY" localSheetId="0" hidden="1">#REF!</definedName>
    <definedName name="BEx7MAUI1JJFDIJGDW4RWY5384LY" localSheetId="2" hidden="1">#REF!</definedName>
    <definedName name="BEx7MAUI1JJFDIJGDW4RWY5384LY" localSheetId="4" hidden="1">#REF!</definedName>
    <definedName name="BEx7MAUI1JJFDIJGDW4RWY5384LY" localSheetId="5" hidden="1">#REF!</definedName>
    <definedName name="BEx7MAUI1JJFDIJGDW4RWY5384LY" localSheetId="17" hidden="1">#REF!</definedName>
    <definedName name="BEx7MAUI1JJFDIJGDW4RWY5384LY" localSheetId="7" hidden="1">#REF!</definedName>
    <definedName name="BEx7MAUI1JJFDIJGDW4RWY5384LY" localSheetId="8" hidden="1">#REF!</definedName>
    <definedName name="BEx7MAUI1JJFDIJGDW4RWY5384LY" localSheetId="9" hidden="1">#REF!</definedName>
    <definedName name="BEx7MAUI1JJFDIJGDW4RWY5384LY" localSheetId="11" hidden="1">#REF!</definedName>
    <definedName name="BEx7MAUI1JJFDIJGDW4RWY5384LY" localSheetId="12" hidden="1">#REF!</definedName>
    <definedName name="BEx7MAUI1JJFDIJGDW4RWY5384LY" localSheetId="13" hidden="1">#REF!</definedName>
    <definedName name="BEx7MAUI1JJFDIJGDW4RWY5384LY" localSheetId="14" hidden="1">#REF!</definedName>
    <definedName name="BEx7MAUI1JJFDIJGDW4RWY5384LY" localSheetId="22" hidden="1">#REF!</definedName>
    <definedName name="BEx7MAUI1JJFDIJGDW4RWY5384LY" localSheetId="19" hidden="1">#REF!</definedName>
    <definedName name="BEx7MAUI1JJFDIJGDW4RWY5384LY" localSheetId="21" hidden="1">#REF!</definedName>
    <definedName name="BEx7MAUI1JJFDIJGDW4RWY5384LY" hidden="1">#REF!</definedName>
    <definedName name="BEx7MI1EW6N7FOBHWJLYC02TZSKR" localSheetId="23" hidden="1">#REF!</definedName>
    <definedName name="BEx7MI1EW6N7FOBHWJLYC02TZSKR" localSheetId="27" hidden="1">#REF!</definedName>
    <definedName name="BEx7MI1EW6N7FOBHWJLYC02TZSKR" localSheetId="16" hidden="1">#REF!</definedName>
    <definedName name="BEx7MI1EW6N7FOBHWJLYC02TZSKR" localSheetId="0" hidden="1">#REF!</definedName>
    <definedName name="BEx7MI1EW6N7FOBHWJLYC02TZSKR" localSheetId="2" hidden="1">#REF!</definedName>
    <definedName name="BEx7MI1EW6N7FOBHWJLYC02TZSKR" localSheetId="4" hidden="1">#REF!</definedName>
    <definedName name="BEx7MI1EW6N7FOBHWJLYC02TZSKR" localSheetId="5" hidden="1">#REF!</definedName>
    <definedName name="BEx7MI1EW6N7FOBHWJLYC02TZSKR" localSheetId="17" hidden="1">#REF!</definedName>
    <definedName name="BEx7MI1EW6N7FOBHWJLYC02TZSKR" localSheetId="7" hidden="1">#REF!</definedName>
    <definedName name="BEx7MI1EW6N7FOBHWJLYC02TZSKR" localSheetId="8" hidden="1">#REF!</definedName>
    <definedName name="BEx7MI1EW6N7FOBHWJLYC02TZSKR" localSheetId="9" hidden="1">#REF!</definedName>
    <definedName name="BEx7MI1EW6N7FOBHWJLYC02TZSKR" localSheetId="11" hidden="1">#REF!</definedName>
    <definedName name="BEx7MI1EW6N7FOBHWJLYC02TZSKR" localSheetId="12" hidden="1">#REF!</definedName>
    <definedName name="BEx7MI1EW6N7FOBHWJLYC02TZSKR" localSheetId="13" hidden="1">#REF!</definedName>
    <definedName name="BEx7MI1EW6N7FOBHWJLYC02TZSKR" localSheetId="14" hidden="1">#REF!</definedName>
    <definedName name="BEx7MI1EW6N7FOBHWJLYC02TZSKR" localSheetId="22" hidden="1">#REF!</definedName>
    <definedName name="BEx7MI1EW6N7FOBHWJLYC02TZSKR" localSheetId="19" hidden="1">#REF!</definedName>
    <definedName name="BEx7MI1EW6N7FOBHWJLYC02TZSKR" localSheetId="21" hidden="1">#REF!</definedName>
    <definedName name="BEx7MI1EW6N7FOBHWJLYC02TZSKR" hidden="1">#REF!</definedName>
    <definedName name="BEx7MJZO3UKAMJ53UWOJ5ZD4GGMQ" localSheetId="23" hidden="1">#REF!</definedName>
    <definedName name="BEx7MJZO3UKAMJ53UWOJ5ZD4GGMQ" localSheetId="27" hidden="1">#REF!</definedName>
    <definedName name="BEx7MJZO3UKAMJ53UWOJ5ZD4GGMQ" localSheetId="16" hidden="1">#REF!</definedName>
    <definedName name="BEx7MJZO3UKAMJ53UWOJ5ZD4GGMQ" localSheetId="0" hidden="1">#REF!</definedName>
    <definedName name="BEx7MJZO3UKAMJ53UWOJ5ZD4GGMQ" localSheetId="2" hidden="1">#REF!</definedName>
    <definedName name="BEx7MJZO3UKAMJ53UWOJ5ZD4GGMQ" localSheetId="4" hidden="1">#REF!</definedName>
    <definedName name="BEx7MJZO3UKAMJ53UWOJ5ZD4GGMQ" localSheetId="5" hidden="1">#REF!</definedName>
    <definedName name="BEx7MJZO3UKAMJ53UWOJ5ZD4GGMQ" localSheetId="17" hidden="1">#REF!</definedName>
    <definedName name="BEx7MJZO3UKAMJ53UWOJ5ZD4GGMQ" localSheetId="7" hidden="1">#REF!</definedName>
    <definedName name="BEx7MJZO3UKAMJ53UWOJ5ZD4GGMQ" localSheetId="8" hidden="1">#REF!</definedName>
    <definedName name="BEx7MJZO3UKAMJ53UWOJ5ZD4GGMQ" localSheetId="9" hidden="1">#REF!</definedName>
    <definedName name="BEx7MJZO3UKAMJ53UWOJ5ZD4GGMQ" localSheetId="11" hidden="1">#REF!</definedName>
    <definedName name="BEx7MJZO3UKAMJ53UWOJ5ZD4GGMQ" localSheetId="12" hidden="1">#REF!</definedName>
    <definedName name="BEx7MJZO3UKAMJ53UWOJ5ZD4GGMQ" localSheetId="13" hidden="1">#REF!</definedName>
    <definedName name="BEx7MJZO3UKAMJ53UWOJ5ZD4GGMQ" localSheetId="14" hidden="1">#REF!</definedName>
    <definedName name="BEx7MJZO3UKAMJ53UWOJ5ZD4GGMQ" localSheetId="22" hidden="1">#REF!</definedName>
    <definedName name="BEx7MJZO3UKAMJ53UWOJ5ZD4GGMQ" localSheetId="19" hidden="1">#REF!</definedName>
    <definedName name="BEx7MJZO3UKAMJ53UWOJ5ZD4GGMQ" localSheetId="21" hidden="1">#REF!</definedName>
    <definedName name="BEx7MJZO3UKAMJ53UWOJ5ZD4GGMQ" hidden="1">#REF!</definedName>
    <definedName name="BEx7MO17TZ6L4457Q12FYYLUUZAZ" localSheetId="23" hidden="1">#REF!</definedName>
    <definedName name="BEx7MO17TZ6L4457Q12FYYLUUZAZ" localSheetId="27" hidden="1">#REF!</definedName>
    <definedName name="BEx7MO17TZ6L4457Q12FYYLUUZAZ" localSheetId="16" hidden="1">#REF!</definedName>
    <definedName name="BEx7MO17TZ6L4457Q12FYYLUUZAZ" localSheetId="0" hidden="1">#REF!</definedName>
    <definedName name="BEx7MO17TZ6L4457Q12FYYLUUZAZ" localSheetId="2" hidden="1">#REF!</definedName>
    <definedName name="BEx7MO17TZ6L4457Q12FYYLUUZAZ" localSheetId="4" hidden="1">#REF!</definedName>
    <definedName name="BEx7MO17TZ6L4457Q12FYYLUUZAZ" localSheetId="5" hidden="1">#REF!</definedName>
    <definedName name="BEx7MO17TZ6L4457Q12FYYLUUZAZ" localSheetId="17" hidden="1">#REF!</definedName>
    <definedName name="BEx7MO17TZ6L4457Q12FYYLUUZAZ" localSheetId="7" hidden="1">#REF!</definedName>
    <definedName name="BEx7MO17TZ6L4457Q12FYYLUUZAZ" localSheetId="8" hidden="1">#REF!</definedName>
    <definedName name="BEx7MO17TZ6L4457Q12FYYLUUZAZ" localSheetId="9" hidden="1">#REF!</definedName>
    <definedName name="BEx7MO17TZ6L4457Q12FYYLUUZAZ" localSheetId="11" hidden="1">#REF!</definedName>
    <definedName name="BEx7MO17TZ6L4457Q12FYYLUUZAZ" localSheetId="12" hidden="1">#REF!</definedName>
    <definedName name="BEx7MO17TZ6L4457Q12FYYLUUZAZ" localSheetId="13" hidden="1">#REF!</definedName>
    <definedName name="BEx7MO17TZ6L4457Q12FYYLUUZAZ" localSheetId="14" hidden="1">#REF!</definedName>
    <definedName name="BEx7MO17TZ6L4457Q12FYYLUUZAZ" localSheetId="22" hidden="1">#REF!</definedName>
    <definedName name="BEx7MO17TZ6L4457Q12FYYLUUZAZ" localSheetId="19" hidden="1">#REF!</definedName>
    <definedName name="BEx7MO17TZ6L4457Q12FYYLUUZAZ" localSheetId="21" hidden="1">#REF!</definedName>
    <definedName name="BEx7MO17TZ6L4457Q12FYYLUUZAZ" hidden="1">#REF!</definedName>
    <definedName name="BEx7MT4MFNXIVQGAT6D971GZW7CA" localSheetId="23" hidden="1">#REF!</definedName>
    <definedName name="BEx7MT4MFNXIVQGAT6D971GZW7CA" localSheetId="27" hidden="1">#REF!</definedName>
    <definedName name="BEx7MT4MFNXIVQGAT6D971GZW7CA" localSheetId="16" hidden="1">#REF!</definedName>
    <definedName name="BEx7MT4MFNXIVQGAT6D971GZW7CA" localSheetId="0" hidden="1">#REF!</definedName>
    <definedName name="BEx7MT4MFNXIVQGAT6D971GZW7CA" localSheetId="2" hidden="1">#REF!</definedName>
    <definedName name="BEx7MT4MFNXIVQGAT6D971GZW7CA" localSheetId="4" hidden="1">#REF!</definedName>
    <definedName name="BEx7MT4MFNXIVQGAT6D971GZW7CA" localSheetId="5" hidden="1">#REF!</definedName>
    <definedName name="BEx7MT4MFNXIVQGAT6D971GZW7CA" localSheetId="17" hidden="1">#REF!</definedName>
    <definedName name="BEx7MT4MFNXIVQGAT6D971GZW7CA" localSheetId="7" hidden="1">#REF!</definedName>
    <definedName name="BEx7MT4MFNXIVQGAT6D971GZW7CA" localSheetId="8" hidden="1">#REF!</definedName>
    <definedName name="BEx7MT4MFNXIVQGAT6D971GZW7CA" localSheetId="9" hidden="1">#REF!</definedName>
    <definedName name="BEx7MT4MFNXIVQGAT6D971GZW7CA" localSheetId="11" hidden="1">#REF!</definedName>
    <definedName name="BEx7MT4MFNXIVQGAT6D971GZW7CA" localSheetId="12" hidden="1">#REF!</definedName>
    <definedName name="BEx7MT4MFNXIVQGAT6D971GZW7CA" localSheetId="13" hidden="1">#REF!</definedName>
    <definedName name="BEx7MT4MFNXIVQGAT6D971GZW7CA" localSheetId="14" hidden="1">#REF!</definedName>
    <definedName name="BEx7MT4MFNXIVQGAT6D971GZW7CA" localSheetId="22" hidden="1">#REF!</definedName>
    <definedName name="BEx7MT4MFNXIVQGAT6D971GZW7CA" localSheetId="19" hidden="1">#REF!</definedName>
    <definedName name="BEx7MT4MFNXIVQGAT6D971GZW7CA" localSheetId="21" hidden="1">#REF!</definedName>
    <definedName name="BEx7MT4MFNXIVQGAT6D971GZW7CA" hidden="1">#REF!</definedName>
    <definedName name="BEx7MUMLPPX92MX7SA8S1PLONDL8" localSheetId="23" hidden="1">#REF!</definedName>
    <definedName name="BEx7MUMLPPX92MX7SA8S1PLONDL8" localSheetId="27" hidden="1">#REF!</definedName>
    <definedName name="BEx7MUMLPPX92MX7SA8S1PLONDL8" localSheetId="16" hidden="1">#REF!</definedName>
    <definedName name="BEx7MUMLPPX92MX7SA8S1PLONDL8" localSheetId="0" hidden="1">#REF!</definedName>
    <definedName name="BEx7MUMLPPX92MX7SA8S1PLONDL8" localSheetId="2" hidden="1">#REF!</definedName>
    <definedName name="BEx7MUMLPPX92MX7SA8S1PLONDL8" localSheetId="4" hidden="1">#REF!</definedName>
    <definedName name="BEx7MUMLPPX92MX7SA8S1PLONDL8" localSheetId="5" hidden="1">#REF!</definedName>
    <definedName name="BEx7MUMLPPX92MX7SA8S1PLONDL8" localSheetId="17" hidden="1">#REF!</definedName>
    <definedName name="BEx7MUMLPPX92MX7SA8S1PLONDL8" localSheetId="7" hidden="1">#REF!</definedName>
    <definedName name="BEx7MUMLPPX92MX7SA8S1PLONDL8" localSheetId="8" hidden="1">#REF!</definedName>
    <definedName name="BEx7MUMLPPX92MX7SA8S1PLONDL8" localSheetId="9" hidden="1">#REF!</definedName>
    <definedName name="BEx7MUMLPPX92MX7SA8S1PLONDL8" localSheetId="11" hidden="1">#REF!</definedName>
    <definedName name="BEx7MUMLPPX92MX7SA8S1PLONDL8" localSheetId="12" hidden="1">#REF!</definedName>
    <definedName name="BEx7MUMLPPX92MX7SA8S1PLONDL8" localSheetId="13" hidden="1">#REF!</definedName>
    <definedName name="BEx7MUMLPPX92MX7SA8S1PLONDL8" localSheetId="14" hidden="1">#REF!</definedName>
    <definedName name="BEx7MUMLPPX92MX7SA8S1PLONDL8" localSheetId="22" hidden="1">#REF!</definedName>
    <definedName name="BEx7MUMLPPX92MX7SA8S1PLONDL8" localSheetId="19" hidden="1">#REF!</definedName>
    <definedName name="BEx7MUMLPPX92MX7SA8S1PLONDL8" localSheetId="21" hidden="1">#REF!</definedName>
    <definedName name="BEx7MUMLPPX92MX7SA8S1PLONDL8" hidden="1">#REF!</definedName>
    <definedName name="BEx7MX0W532Q7CB4V6KFVC9WAOUI" localSheetId="23" hidden="1">#REF!</definedName>
    <definedName name="BEx7MX0W532Q7CB4V6KFVC9WAOUI" localSheetId="27" hidden="1">#REF!</definedName>
    <definedName name="BEx7MX0W532Q7CB4V6KFVC9WAOUI" localSheetId="16" hidden="1">#REF!</definedName>
    <definedName name="BEx7MX0W532Q7CB4V6KFVC9WAOUI" localSheetId="0" hidden="1">#REF!</definedName>
    <definedName name="BEx7MX0W532Q7CB4V6KFVC9WAOUI" localSheetId="2" hidden="1">#REF!</definedName>
    <definedName name="BEx7MX0W532Q7CB4V6KFVC9WAOUI" localSheetId="4" hidden="1">#REF!</definedName>
    <definedName name="BEx7MX0W532Q7CB4V6KFVC9WAOUI" localSheetId="5" hidden="1">#REF!</definedName>
    <definedName name="BEx7MX0W532Q7CB4V6KFVC9WAOUI" localSheetId="17" hidden="1">#REF!</definedName>
    <definedName name="BEx7MX0W532Q7CB4V6KFVC9WAOUI" localSheetId="7" hidden="1">#REF!</definedName>
    <definedName name="BEx7MX0W532Q7CB4V6KFVC9WAOUI" localSheetId="8" hidden="1">#REF!</definedName>
    <definedName name="BEx7MX0W532Q7CB4V6KFVC9WAOUI" localSheetId="9" hidden="1">#REF!</definedName>
    <definedName name="BEx7MX0W532Q7CB4V6KFVC9WAOUI" localSheetId="11" hidden="1">#REF!</definedName>
    <definedName name="BEx7MX0W532Q7CB4V6KFVC9WAOUI" localSheetId="12" hidden="1">#REF!</definedName>
    <definedName name="BEx7MX0W532Q7CB4V6KFVC9WAOUI" localSheetId="13" hidden="1">#REF!</definedName>
    <definedName name="BEx7MX0W532Q7CB4V6KFVC9WAOUI" localSheetId="14" hidden="1">#REF!</definedName>
    <definedName name="BEx7MX0W532Q7CB4V6KFVC9WAOUI" localSheetId="22" hidden="1">#REF!</definedName>
    <definedName name="BEx7MX0W532Q7CB4V6KFVC9WAOUI" localSheetId="19" hidden="1">#REF!</definedName>
    <definedName name="BEx7MX0W532Q7CB4V6KFVC9WAOUI" localSheetId="21" hidden="1">#REF!</definedName>
    <definedName name="BEx7MX0W532Q7CB4V6KFVC9WAOUI" hidden="1">#REF!</definedName>
    <definedName name="BEx7NB403NE748IF75RXMWOFQ986" localSheetId="23" hidden="1">#REF!</definedName>
    <definedName name="BEx7NB403NE748IF75RXMWOFQ986" localSheetId="27" hidden="1">#REF!</definedName>
    <definedName name="BEx7NB403NE748IF75RXMWOFQ986" localSheetId="16" hidden="1">#REF!</definedName>
    <definedName name="BEx7NB403NE748IF75RXMWOFQ986" localSheetId="0" hidden="1">#REF!</definedName>
    <definedName name="BEx7NB403NE748IF75RXMWOFQ986" localSheetId="2" hidden="1">#REF!</definedName>
    <definedName name="BEx7NB403NE748IF75RXMWOFQ986" localSheetId="4" hidden="1">#REF!</definedName>
    <definedName name="BEx7NB403NE748IF75RXMWOFQ986" localSheetId="5" hidden="1">#REF!</definedName>
    <definedName name="BEx7NB403NE748IF75RXMWOFQ986" localSheetId="17" hidden="1">#REF!</definedName>
    <definedName name="BEx7NB403NE748IF75RXMWOFQ986" localSheetId="7" hidden="1">#REF!</definedName>
    <definedName name="BEx7NB403NE748IF75RXMWOFQ986" localSheetId="8" hidden="1">#REF!</definedName>
    <definedName name="BEx7NB403NE748IF75RXMWOFQ986" localSheetId="9" hidden="1">#REF!</definedName>
    <definedName name="BEx7NB403NE748IF75RXMWOFQ986" localSheetId="11" hidden="1">#REF!</definedName>
    <definedName name="BEx7NB403NE748IF75RXMWOFQ986" localSheetId="12" hidden="1">#REF!</definedName>
    <definedName name="BEx7NB403NE748IF75RXMWOFQ986" localSheetId="13" hidden="1">#REF!</definedName>
    <definedName name="BEx7NB403NE748IF75RXMWOFQ986" localSheetId="14" hidden="1">#REF!</definedName>
    <definedName name="BEx7NB403NE748IF75RXMWOFQ986" localSheetId="22" hidden="1">#REF!</definedName>
    <definedName name="BEx7NB403NE748IF75RXMWOFQ986" localSheetId="19" hidden="1">#REF!</definedName>
    <definedName name="BEx7NB403NE748IF75RXMWOFQ986" localSheetId="21" hidden="1">#REF!</definedName>
    <definedName name="BEx7NB403NE748IF75RXMWOFQ986" hidden="1">#REF!</definedName>
    <definedName name="BEx7NI062THZAM6I8AJWTFJL91CS" localSheetId="23" hidden="1">#REF!</definedName>
    <definedName name="BEx7NI062THZAM6I8AJWTFJL91CS" localSheetId="27" hidden="1">#REF!</definedName>
    <definedName name="BEx7NI062THZAM6I8AJWTFJL91CS" localSheetId="16" hidden="1">#REF!</definedName>
    <definedName name="BEx7NI062THZAM6I8AJWTFJL91CS" localSheetId="0" hidden="1">#REF!</definedName>
    <definedName name="BEx7NI062THZAM6I8AJWTFJL91CS" localSheetId="2" hidden="1">#REF!</definedName>
    <definedName name="BEx7NI062THZAM6I8AJWTFJL91CS" localSheetId="4" hidden="1">#REF!</definedName>
    <definedName name="BEx7NI062THZAM6I8AJWTFJL91CS" localSheetId="5" hidden="1">#REF!</definedName>
    <definedName name="BEx7NI062THZAM6I8AJWTFJL91CS" localSheetId="17" hidden="1">#REF!</definedName>
    <definedName name="BEx7NI062THZAM6I8AJWTFJL91CS" localSheetId="7" hidden="1">#REF!</definedName>
    <definedName name="BEx7NI062THZAM6I8AJWTFJL91CS" localSheetId="8" hidden="1">#REF!</definedName>
    <definedName name="BEx7NI062THZAM6I8AJWTFJL91CS" localSheetId="9" hidden="1">#REF!</definedName>
    <definedName name="BEx7NI062THZAM6I8AJWTFJL91CS" localSheetId="11" hidden="1">#REF!</definedName>
    <definedName name="BEx7NI062THZAM6I8AJWTFJL91CS" localSheetId="12" hidden="1">#REF!</definedName>
    <definedName name="BEx7NI062THZAM6I8AJWTFJL91CS" localSheetId="13" hidden="1">#REF!</definedName>
    <definedName name="BEx7NI062THZAM6I8AJWTFJL91CS" localSheetId="14" hidden="1">#REF!</definedName>
    <definedName name="BEx7NI062THZAM6I8AJWTFJL91CS" localSheetId="22" hidden="1">#REF!</definedName>
    <definedName name="BEx7NI062THZAM6I8AJWTFJL91CS" localSheetId="19" hidden="1">#REF!</definedName>
    <definedName name="BEx7NI062THZAM6I8AJWTFJL91CS" localSheetId="21" hidden="1">#REF!</definedName>
    <definedName name="BEx7NI062THZAM6I8AJWTFJL91CS" hidden="1">#REF!</definedName>
    <definedName name="BEx904S75BPRYMHF0083JF7ES4NG" localSheetId="23" hidden="1">#REF!</definedName>
    <definedName name="BEx904S75BPRYMHF0083JF7ES4NG" localSheetId="27" hidden="1">#REF!</definedName>
    <definedName name="BEx904S75BPRYMHF0083JF7ES4NG" localSheetId="16" hidden="1">#REF!</definedName>
    <definedName name="BEx904S75BPRYMHF0083JF7ES4NG" localSheetId="0" hidden="1">#REF!</definedName>
    <definedName name="BEx904S75BPRYMHF0083JF7ES4NG" localSheetId="2" hidden="1">#REF!</definedName>
    <definedName name="BEx904S75BPRYMHF0083JF7ES4NG" localSheetId="4" hidden="1">#REF!</definedName>
    <definedName name="BEx904S75BPRYMHF0083JF7ES4NG" localSheetId="5" hidden="1">#REF!</definedName>
    <definedName name="BEx904S75BPRYMHF0083JF7ES4NG" localSheetId="17" hidden="1">#REF!</definedName>
    <definedName name="BEx904S75BPRYMHF0083JF7ES4NG" localSheetId="7" hidden="1">#REF!</definedName>
    <definedName name="BEx904S75BPRYMHF0083JF7ES4NG" localSheetId="8" hidden="1">#REF!</definedName>
    <definedName name="BEx904S75BPRYMHF0083JF7ES4NG" localSheetId="9" hidden="1">#REF!</definedName>
    <definedName name="BEx904S75BPRYMHF0083JF7ES4NG" localSheetId="11" hidden="1">#REF!</definedName>
    <definedName name="BEx904S75BPRYMHF0083JF7ES4NG" localSheetId="12" hidden="1">#REF!</definedName>
    <definedName name="BEx904S75BPRYMHF0083JF7ES4NG" localSheetId="13" hidden="1">#REF!</definedName>
    <definedName name="BEx904S75BPRYMHF0083JF7ES4NG" localSheetId="14" hidden="1">#REF!</definedName>
    <definedName name="BEx904S75BPRYMHF0083JF7ES4NG" localSheetId="22" hidden="1">#REF!</definedName>
    <definedName name="BEx904S75BPRYMHF0083JF7ES4NG" localSheetId="19" hidden="1">#REF!</definedName>
    <definedName name="BEx904S75BPRYMHF0083JF7ES4NG" localSheetId="21" hidden="1">#REF!</definedName>
    <definedName name="BEx904S75BPRYMHF0083JF7ES4NG" hidden="1">#REF!</definedName>
    <definedName name="BEx90HDD4RWF7JZGA8GCGG7D63MG" localSheetId="23" hidden="1">#REF!</definedName>
    <definedName name="BEx90HDD4RWF7JZGA8GCGG7D63MG" localSheetId="27" hidden="1">#REF!</definedName>
    <definedName name="BEx90HDD4RWF7JZGA8GCGG7D63MG" localSheetId="16" hidden="1">#REF!</definedName>
    <definedName name="BEx90HDD4RWF7JZGA8GCGG7D63MG" localSheetId="0" hidden="1">#REF!</definedName>
    <definedName name="BEx90HDD4RWF7JZGA8GCGG7D63MG" localSheetId="2" hidden="1">#REF!</definedName>
    <definedName name="BEx90HDD4RWF7JZGA8GCGG7D63MG" localSheetId="4" hidden="1">#REF!</definedName>
    <definedName name="BEx90HDD4RWF7JZGA8GCGG7D63MG" localSheetId="5" hidden="1">#REF!</definedName>
    <definedName name="BEx90HDD4RWF7JZGA8GCGG7D63MG" localSheetId="17" hidden="1">#REF!</definedName>
    <definedName name="BEx90HDD4RWF7JZGA8GCGG7D63MG" localSheetId="7" hidden="1">#REF!</definedName>
    <definedName name="BEx90HDD4RWF7JZGA8GCGG7D63MG" localSheetId="8" hidden="1">#REF!</definedName>
    <definedName name="BEx90HDD4RWF7JZGA8GCGG7D63MG" localSheetId="9" hidden="1">#REF!</definedName>
    <definedName name="BEx90HDD4RWF7JZGA8GCGG7D63MG" localSheetId="11" hidden="1">#REF!</definedName>
    <definedName name="BEx90HDD4RWF7JZGA8GCGG7D63MG" localSheetId="12" hidden="1">#REF!</definedName>
    <definedName name="BEx90HDD4RWF7JZGA8GCGG7D63MG" localSheetId="13" hidden="1">#REF!</definedName>
    <definedName name="BEx90HDD4RWF7JZGA8GCGG7D63MG" localSheetId="14" hidden="1">#REF!</definedName>
    <definedName name="BEx90HDD4RWF7JZGA8GCGG7D63MG" localSheetId="22" hidden="1">#REF!</definedName>
    <definedName name="BEx90HDD4RWF7JZGA8GCGG7D63MG" localSheetId="19" hidden="1">#REF!</definedName>
    <definedName name="BEx90HDD4RWF7JZGA8GCGG7D63MG" localSheetId="21" hidden="1">#REF!</definedName>
    <definedName name="BEx90HDD4RWF7JZGA8GCGG7D63MG" hidden="1">#REF!</definedName>
    <definedName name="BEx90HO6UVMFVSV8U0YBZFHNCL38" localSheetId="23" hidden="1">#REF!</definedName>
    <definedName name="BEx90HO6UVMFVSV8U0YBZFHNCL38" localSheetId="27" hidden="1">#REF!</definedName>
    <definedName name="BEx90HO6UVMFVSV8U0YBZFHNCL38" localSheetId="16" hidden="1">#REF!</definedName>
    <definedName name="BEx90HO6UVMFVSV8U0YBZFHNCL38" localSheetId="0" hidden="1">#REF!</definedName>
    <definedName name="BEx90HO6UVMFVSV8U0YBZFHNCL38" localSheetId="2" hidden="1">#REF!</definedName>
    <definedName name="BEx90HO6UVMFVSV8U0YBZFHNCL38" localSheetId="4" hidden="1">#REF!</definedName>
    <definedName name="BEx90HO6UVMFVSV8U0YBZFHNCL38" localSheetId="5" hidden="1">#REF!</definedName>
    <definedName name="BEx90HO6UVMFVSV8U0YBZFHNCL38" localSheetId="17" hidden="1">#REF!</definedName>
    <definedName name="BEx90HO6UVMFVSV8U0YBZFHNCL38" localSheetId="7" hidden="1">#REF!</definedName>
    <definedName name="BEx90HO6UVMFVSV8U0YBZFHNCL38" localSheetId="8" hidden="1">#REF!</definedName>
    <definedName name="BEx90HO6UVMFVSV8U0YBZFHNCL38" localSheetId="9" hidden="1">#REF!</definedName>
    <definedName name="BEx90HO6UVMFVSV8U0YBZFHNCL38" localSheetId="11" hidden="1">#REF!</definedName>
    <definedName name="BEx90HO6UVMFVSV8U0YBZFHNCL38" localSheetId="12" hidden="1">#REF!</definedName>
    <definedName name="BEx90HO6UVMFVSV8U0YBZFHNCL38" localSheetId="13" hidden="1">#REF!</definedName>
    <definedName name="BEx90HO6UVMFVSV8U0YBZFHNCL38" localSheetId="14" hidden="1">#REF!</definedName>
    <definedName name="BEx90HO6UVMFVSV8U0YBZFHNCL38" localSheetId="22" hidden="1">#REF!</definedName>
    <definedName name="BEx90HO6UVMFVSV8U0YBZFHNCL38" localSheetId="19" hidden="1">#REF!</definedName>
    <definedName name="BEx90HO6UVMFVSV8U0YBZFHNCL38" localSheetId="21" hidden="1">#REF!</definedName>
    <definedName name="BEx90HO6UVMFVSV8U0YBZFHNCL38" hidden="1">#REF!</definedName>
    <definedName name="BEx90VGH5H09ON2QXYC9WIIEU98T" localSheetId="23" hidden="1">#REF!</definedName>
    <definedName name="BEx90VGH5H09ON2QXYC9WIIEU98T" localSheetId="27" hidden="1">#REF!</definedName>
    <definedName name="BEx90VGH5H09ON2QXYC9WIIEU98T" localSheetId="16" hidden="1">#REF!</definedName>
    <definedName name="BEx90VGH5H09ON2QXYC9WIIEU98T" localSheetId="0" hidden="1">#REF!</definedName>
    <definedName name="BEx90VGH5H09ON2QXYC9WIIEU98T" localSheetId="2" hidden="1">#REF!</definedName>
    <definedName name="BEx90VGH5H09ON2QXYC9WIIEU98T" localSheetId="4" hidden="1">#REF!</definedName>
    <definedName name="BEx90VGH5H09ON2QXYC9WIIEU98T" localSheetId="5" hidden="1">#REF!</definedName>
    <definedName name="BEx90VGH5H09ON2QXYC9WIIEU98T" localSheetId="17" hidden="1">#REF!</definedName>
    <definedName name="BEx90VGH5H09ON2QXYC9WIIEU98T" localSheetId="7" hidden="1">#REF!</definedName>
    <definedName name="BEx90VGH5H09ON2QXYC9WIIEU98T" localSheetId="8" hidden="1">#REF!</definedName>
    <definedName name="BEx90VGH5H09ON2QXYC9WIIEU98T" localSheetId="9" hidden="1">#REF!</definedName>
    <definedName name="BEx90VGH5H09ON2QXYC9WIIEU98T" localSheetId="11" hidden="1">#REF!</definedName>
    <definedName name="BEx90VGH5H09ON2QXYC9WIIEU98T" localSheetId="12" hidden="1">#REF!</definedName>
    <definedName name="BEx90VGH5H09ON2QXYC9WIIEU98T" localSheetId="13" hidden="1">#REF!</definedName>
    <definedName name="BEx90VGH5H09ON2QXYC9WIIEU98T" localSheetId="14" hidden="1">#REF!</definedName>
    <definedName name="BEx90VGH5H09ON2QXYC9WIIEU98T" localSheetId="22" hidden="1">#REF!</definedName>
    <definedName name="BEx90VGH5H09ON2QXYC9WIIEU98T" localSheetId="19" hidden="1">#REF!</definedName>
    <definedName name="BEx90VGH5H09ON2QXYC9WIIEU98T" localSheetId="21" hidden="1">#REF!</definedName>
    <definedName name="BEx90VGH5H09ON2QXYC9WIIEU98T" hidden="1">#REF!</definedName>
    <definedName name="BEx9157279000SVN5XNWQ99JY0WU" localSheetId="23" hidden="1">#REF!</definedName>
    <definedName name="BEx9157279000SVN5XNWQ99JY0WU" localSheetId="27" hidden="1">#REF!</definedName>
    <definedName name="BEx9157279000SVN5XNWQ99JY0WU" localSheetId="16" hidden="1">#REF!</definedName>
    <definedName name="BEx9157279000SVN5XNWQ99JY0WU" localSheetId="0" hidden="1">#REF!</definedName>
    <definedName name="BEx9157279000SVN5XNWQ99JY0WU" localSheetId="2" hidden="1">#REF!</definedName>
    <definedName name="BEx9157279000SVN5XNWQ99JY0WU" localSheetId="4" hidden="1">#REF!</definedName>
    <definedName name="BEx9157279000SVN5XNWQ99JY0WU" localSheetId="5" hidden="1">#REF!</definedName>
    <definedName name="BEx9157279000SVN5XNWQ99JY0WU" localSheetId="17" hidden="1">#REF!</definedName>
    <definedName name="BEx9157279000SVN5XNWQ99JY0WU" localSheetId="7" hidden="1">#REF!</definedName>
    <definedName name="BEx9157279000SVN5XNWQ99JY0WU" localSheetId="8" hidden="1">#REF!</definedName>
    <definedName name="BEx9157279000SVN5XNWQ99JY0WU" localSheetId="9" hidden="1">#REF!</definedName>
    <definedName name="BEx9157279000SVN5XNWQ99JY0WU" localSheetId="11" hidden="1">#REF!</definedName>
    <definedName name="BEx9157279000SVN5XNWQ99JY0WU" localSheetId="12" hidden="1">#REF!</definedName>
    <definedName name="BEx9157279000SVN5XNWQ99JY0WU" localSheetId="13" hidden="1">#REF!</definedName>
    <definedName name="BEx9157279000SVN5XNWQ99JY0WU" localSheetId="14" hidden="1">#REF!</definedName>
    <definedName name="BEx9157279000SVN5XNWQ99JY0WU" localSheetId="22" hidden="1">#REF!</definedName>
    <definedName name="BEx9157279000SVN5XNWQ99JY0WU" localSheetId="19" hidden="1">#REF!</definedName>
    <definedName name="BEx9157279000SVN5XNWQ99JY0WU" localSheetId="21" hidden="1">#REF!</definedName>
    <definedName name="BEx9157279000SVN5XNWQ99JY0WU" hidden="1">#REF!</definedName>
    <definedName name="BEx9175B70QXYAU5A8DJPGZQ46L9" localSheetId="23" hidden="1">#REF!</definedName>
    <definedName name="BEx9175B70QXYAU5A8DJPGZQ46L9" localSheetId="27" hidden="1">#REF!</definedName>
    <definedName name="BEx9175B70QXYAU5A8DJPGZQ46L9" localSheetId="16" hidden="1">#REF!</definedName>
    <definedName name="BEx9175B70QXYAU5A8DJPGZQ46L9" localSheetId="0" hidden="1">#REF!</definedName>
    <definedName name="BEx9175B70QXYAU5A8DJPGZQ46L9" localSheetId="2" hidden="1">#REF!</definedName>
    <definedName name="BEx9175B70QXYAU5A8DJPGZQ46L9" localSheetId="4" hidden="1">#REF!</definedName>
    <definedName name="BEx9175B70QXYAU5A8DJPGZQ46L9" localSheetId="5" hidden="1">#REF!</definedName>
    <definedName name="BEx9175B70QXYAU5A8DJPGZQ46L9" localSheetId="17" hidden="1">#REF!</definedName>
    <definedName name="BEx9175B70QXYAU5A8DJPGZQ46L9" localSheetId="7" hidden="1">#REF!</definedName>
    <definedName name="BEx9175B70QXYAU5A8DJPGZQ46L9" localSheetId="8" hidden="1">#REF!</definedName>
    <definedName name="BEx9175B70QXYAU5A8DJPGZQ46L9" localSheetId="9" hidden="1">#REF!</definedName>
    <definedName name="BEx9175B70QXYAU5A8DJPGZQ46L9" localSheetId="11" hidden="1">#REF!</definedName>
    <definedName name="BEx9175B70QXYAU5A8DJPGZQ46L9" localSheetId="12" hidden="1">#REF!</definedName>
    <definedName name="BEx9175B70QXYAU5A8DJPGZQ46L9" localSheetId="13" hidden="1">#REF!</definedName>
    <definedName name="BEx9175B70QXYAU5A8DJPGZQ46L9" localSheetId="14" hidden="1">#REF!</definedName>
    <definedName name="BEx9175B70QXYAU5A8DJPGZQ46L9" localSheetId="22" hidden="1">#REF!</definedName>
    <definedName name="BEx9175B70QXYAU5A8DJPGZQ46L9" localSheetId="19" hidden="1">#REF!</definedName>
    <definedName name="BEx9175B70QXYAU5A8DJPGZQ46L9" localSheetId="21" hidden="1">#REF!</definedName>
    <definedName name="BEx9175B70QXYAU5A8DJPGZQ46L9" hidden="1">#REF!</definedName>
    <definedName name="BEx91AQQRTV87AO27VWHSFZAD4ZR" localSheetId="23" hidden="1">#REF!</definedName>
    <definedName name="BEx91AQQRTV87AO27VWHSFZAD4ZR" localSheetId="27" hidden="1">#REF!</definedName>
    <definedName name="BEx91AQQRTV87AO27VWHSFZAD4ZR" localSheetId="16" hidden="1">#REF!</definedName>
    <definedName name="BEx91AQQRTV87AO27VWHSFZAD4ZR" localSheetId="0" hidden="1">#REF!</definedName>
    <definedName name="BEx91AQQRTV87AO27VWHSFZAD4ZR" localSheetId="2" hidden="1">#REF!</definedName>
    <definedName name="BEx91AQQRTV87AO27VWHSFZAD4ZR" localSheetId="4" hidden="1">#REF!</definedName>
    <definedName name="BEx91AQQRTV87AO27VWHSFZAD4ZR" localSheetId="5" hidden="1">#REF!</definedName>
    <definedName name="BEx91AQQRTV87AO27VWHSFZAD4ZR" localSheetId="17" hidden="1">#REF!</definedName>
    <definedName name="BEx91AQQRTV87AO27VWHSFZAD4ZR" localSheetId="7" hidden="1">#REF!</definedName>
    <definedName name="BEx91AQQRTV87AO27VWHSFZAD4ZR" localSheetId="8" hidden="1">#REF!</definedName>
    <definedName name="BEx91AQQRTV87AO27VWHSFZAD4ZR" localSheetId="9" hidden="1">#REF!</definedName>
    <definedName name="BEx91AQQRTV87AO27VWHSFZAD4ZR" localSheetId="11" hidden="1">#REF!</definedName>
    <definedName name="BEx91AQQRTV87AO27VWHSFZAD4ZR" localSheetId="12" hidden="1">#REF!</definedName>
    <definedName name="BEx91AQQRTV87AO27VWHSFZAD4ZR" localSheetId="13" hidden="1">#REF!</definedName>
    <definedName name="BEx91AQQRTV87AO27VWHSFZAD4ZR" localSheetId="14" hidden="1">#REF!</definedName>
    <definedName name="BEx91AQQRTV87AO27VWHSFZAD4ZR" localSheetId="22" hidden="1">#REF!</definedName>
    <definedName name="BEx91AQQRTV87AO27VWHSFZAD4ZR" localSheetId="19" hidden="1">#REF!</definedName>
    <definedName name="BEx91AQQRTV87AO27VWHSFZAD4ZR" localSheetId="21" hidden="1">#REF!</definedName>
    <definedName name="BEx91AQQRTV87AO27VWHSFZAD4ZR" hidden="1">#REF!</definedName>
    <definedName name="BEx91L8FLL5CWLA2CDHKCOMGVDZN" localSheetId="23" hidden="1">#REF!</definedName>
    <definedName name="BEx91L8FLL5CWLA2CDHKCOMGVDZN" localSheetId="27" hidden="1">#REF!</definedName>
    <definedName name="BEx91L8FLL5CWLA2CDHKCOMGVDZN" localSheetId="16" hidden="1">#REF!</definedName>
    <definedName name="BEx91L8FLL5CWLA2CDHKCOMGVDZN" localSheetId="0" hidden="1">#REF!</definedName>
    <definedName name="BEx91L8FLL5CWLA2CDHKCOMGVDZN" localSheetId="2" hidden="1">#REF!</definedName>
    <definedName name="BEx91L8FLL5CWLA2CDHKCOMGVDZN" localSheetId="4" hidden="1">#REF!</definedName>
    <definedName name="BEx91L8FLL5CWLA2CDHKCOMGVDZN" localSheetId="5" hidden="1">#REF!</definedName>
    <definedName name="BEx91L8FLL5CWLA2CDHKCOMGVDZN" localSheetId="17" hidden="1">#REF!</definedName>
    <definedName name="BEx91L8FLL5CWLA2CDHKCOMGVDZN" localSheetId="7" hidden="1">#REF!</definedName>
    <definedName name="BEx91L8FLL5CWLA2CDHKCOMGVDZN" localSheetId="8" hidden="1">#REF!</definedName>
    <definedName name="BEx91L8FLL5CWLA2CDHKCOMGVDZN" localSheetId="9" hidden="1">#REF!</definedName>
    <definedName name="BEx91L8FLL5CWLA2CDHKCOMGVDZN" localSheetId="11" hidden="1">#REF!</definedName>
    <definedName name="BEx91L8FLL5CWLA2CDHKCOMGVDZN" localSheetId="12" hidden="1">#REF!</definedName>
    <definedName name="BEx91L8FLL5CWLA2CDHKCOMGVDZN" localSheetId="13" hidden="1">#REF!</definedName>
    <definedName name="BEx91L8FLL5CWLA2CDHKCOMGVDZN" localSheetId="14" hidden="1">#REF!</definedName>
    <definedName name="BEx91L8FLL5CWLA2CDHKCOMGVDZN" localSheetId="22" hidden="1">#REF!</definedName>
    <definedName name="BEx91L8FLL5CWLA2CDHKCOMGVDZN" localSheetId="19" hidden="1">#REF!</definedName>
    <definedName name="BEx91L8FLL5CWLA2CDHKCOMGVDZN" localSheetId="21" hidden="1">#REF!</definedName>
    <definedName name="BEx91L8FLL5CWLA2CDHKCOMGVDZN" hidden="1">#REF!</definedName>
    <definedName name="BEx91OTVH9ZDBC3QTORU8RZX4EOC" localSheetId="23" hidden="1">#REF!</definedName>
    <definedName name="BEx91OTVH9ZDBC3QTORU8RZX4EOC" localSheetId="27" hidden="1">#REF!</definedName>
    <definedName name="BEx91OTVH9ZDBC3QTORU8RZX4EOC" localSheetId="16" hidden="1">#REF!</definedName>
    <definedName name="BEx91OTVH9ZDBC3QTORU8RZX4EOC" localSheetId="0" hidden="1">#REF!</definedName>
    <definedName name="BEx91OTVH9ZDBC3QTORU8RZX4EOC" localSheetId="2" hidden="1">#REF!</definedName>
    <definedName name="BEx91OTVH9ZDBC3QTORU8RZX4EOC" localSheetId="4" hidden="1">#REF!</definedName>
    <definedName name="BEx91OTVH9ZDBC3QTORU8RZX4EOC" localSheetId="5" hidden="1">#REF!</definedName>
    <definedName name="BEx91OTVH9ZDBC3QTORU8RZX4EOC" localSheetId="17" hidden="1">#REF!</definedName>
    <definedName name="BEx91OTVH9ZDBC3QTORU8RZX4EOC" localSheetId="7" hidden="1">#REF!</definedName>
    <definedName name="BEx91OTVH9ZDBC3QTORU8RZX4EOC" localSheetId="8" hidden="1">#REF!</definedName>
    <definedName name="BEx91OTVH9ZDBC3QTORU8RZX4EOC" localSheetId="9" hidden="1">#REF!</definedName>
    <definedName name="BEx91OTVH9ZDBC3QTORU8RZX4EOC" localSheetId="11" hidden="1">#REF!</definedName>
    <definedName name="BEx91OTVH9ZDBC3QTORU8RZX4EOC" localSheetId="12" hidden="1">#REF!</definedName>
    <definedName name="BEx91OTVH9ZDBC3QTORU8RZX4EOC" localSheetId="13" hidden="1">#REF!</definedName>
    <definedName name="BEx91OTVH9ZDBC3QTORU8RZX4EOC" localSheetId="14" hidden="1">#REF!</definedName>
    <definedName name="BEx91OTVH9ZDBC3QTORU8RZX4EOC" localSheetId="22" hidden="1">#REF!</definedName>
    <definedName name="BEx91OTVH9ZDBC3QTORU8RZX4EOC" localSheetId="19" hidden="1">#REF!</definedName>
    <definedName name="BEx91OTVH9ZDBC3QTORU8RZX4EOC" localSheetId="21" hidden="1">#REF!</definedName>
    <definedName name="BEx91OTVH9ZDBC3QTORU8RZX4EOC" hidden="1">#REF!</definedName>
    <definedName name="BEx91QH5JRZKQP1GPN2SQMR3CKAG" localSheetId="23" hidden="1">#REF!</definedName>
    <definedName name="BEx91QH5JRZKQP1GPN2SQMR3CKAG" localSheetId="27" hidden="1">#REF!</definedName>
    <definedName name="BEx91QH5JRZKQP1GPN2SQMR3CKAG" localSheetId="16" hidden="1">#REF!</definedName>
    <definedName name="BEx91QH5JRZKQP1GPN2SQMR3CKAG" localSheetId="0" hidden="1">#REF!</definedName>
    <definedName name="BEx91QH5JRZKQP1GPN2SQMR3CKAG" localSheetId="2" hidden="1">#REF!</definedName>
    <definedName name="BEx91QH5JRZKQP1GPN2SQMR3CKAG" localSheetId="4" hidden="1">#REF!</definedName>
    <definedName name="BEx91QH5JRZKQP1GPN2SQMR3CKAG" localSheetId="5" hidden="1">#REF!</definedName>
    <definedName name="BEx91QH5JRZKQP1GPN2SQMR3CKAG" localSheetId="17" hidden="1">#REF!</definedName>
    <definedName name="BEx91QH5JRZKQP1GPN2SQMR3CKAG" localSheetId="7" hidden="1">#REF!</definedName>
    <definedName name="BEx91QH5JRZKQP1GPN2SQMR3CKAG" localSheetId="8" hidden="1">#REF!</definedName>
    <definedName name="BEx91QH5JRZKQP1GPN2SQMR3CKAG" localSheetId="9" hidden="1">#REF!</definedName>
    <definedName name="BEx91QH5JRZKQP1GPN2SQMR3CKAG" localSheetId="11" hidden="1">#REF!</definedName>
    <definedName name="BEx91QH5JRZKQP1GPN2SQMR3CKAG" localSheetId="12" hidden="1">#REF!</definedName>
    <definedName name="BEx91QH5JRZKQP1GPN2SQMR3CKAG" localSheetId="13" hidden="1">#REF!</definedName>
    <definedName name="BEx91QH5JRZKQP1GPN2SQMR3CKAG" localSheetId="14" hidden="1">#REF!</definedName>
    <definedName name="BEx91QH5JRZKQP1GPN2SQMR3CKAG" localSheetId="22" hidden="1">#REF!</definedName>
    <definedName name="BEx91QH5JRZKQP1GPN2SQMR3CKAG" localSheetId="19" hidden="1">#REF!</definedName>
    <definedName name="BEx91QH5JRZKQP1GPN2SQMR3CKAG" localSheetId="21" hidden="1">#REF!</definedName>
    <definedName name="BEx91QH5JRZKQP1GPN2SQMR3CKAG" hidden="1">#REF!</definedName>
    <definedName name="BEx91ROALDNHO7FI4X8L61RH4UJE" localSheetId="23" hidden="1">#REF!</definedName>
    <definedName name="BEx91ROALDNHO7FI4X8L61RH4UJE" localSheetId="27" hidden="1">#REF!</definedName>
    <definedName name="BEx91ROALDNHO7FI4X8L61RH4UJE" localSheetId="16" hidden="1">#REF!</definedName>
    <definedName name="BEx91ROALDNHO7FI4X8L61RH4UJE" localSheetId="0" hidden="1">#REF!</definedName>
    <definedName name="BEx91ROALDNHO7FI4X8L61RH4UJE" localSheetId="2" hidden="1">#REF!</definedName>
    <definedName name="BEx91ROALDNHO7FI4X8L61RH4UJE" localSheetId="4" hidden="1">#REF!</definedName>
    <definedName name="BEx91ROALDNHO7FI4X8L61RH4UJE" localSheetId="5" hidden="1">#REF!</definedName>
    <definedName name="BEx91ROALDNHO7FI4X8L61RH4UJE" localSheetId="17" hidden="1">#REF!</definedName>
    <definedName name="BEx91ROALDNHO7FI4X8L61RH4UJE" localSheetId="7" hidden="1">#REF!</definedName>
    <definedName name="BEx91ROALDNHO7FI4X8L61RH4UJE" localSheetId="8" hidden="1">#REF!</definedName>
    <definedName name="BEx91ROALDNHO7FI4X8L61RH4UJE" localSheetId="9" hidden="1">#REF!</definedName>
    <definedName name="BEx91ROALDNHO7FI4X8L61RH4UJE" localSheetId="11" hidden="1">#REF!</definedName>
    <definedName name="BEx91ROALDNHO7FI4X8L61RH4UJE" localSheetId="12" hidden="1">#REF!</definedName>
    <definedName name="BEx91ROALDNHO7FI4X8L61RH4UJE" localSheetId="13" hidden="1">#REF!</definedName>
    <definedName name="BEx91ROALDNHO7FI4X8L61RH4UJE" localSheetId="14" hidden="1">#REF!</definedName>
    <definedName name="BEx91ROALDNHO7FI4X8L61RH4UJE" localSheetId="22" hidden="1">#REF!</definedName>
    <definedName name="BEx91ROALDNHO7FI4X8L61RH4UJE" localSheetId="19" hidden="1">#REF!</definedName>
    <definedName name="BEx91ROALDNHO7FI4X8L61RH4UJE" localSheetId="21" hidden="1">#REF!</definedName>
    <definedName name="BEx91ROALDNHO7FI4X8L61RH4UJE" hidden="1">#REF!</definedName>
    <definedName name="BEx91TMID71GVYH0U16QM1RV3PX0" localSheetId="23" hidden="1">#REF!</definedName>
    <definedName name="BEx91TMID71GVYH0U16QM1RV3PX0" localSheetId="27" hidden="1">#REF!</definedName>
    <definedName name="BEx91TMID71GVYH0U16QM1RV3PX0" localSheetId="16" hidden="1">#REF!</definedName>
    <definedName name="BEx91TMID71GVYH0U16QM1RV3PX0" localSheetId="0" hidden="1">#REF!</definedName>
    <definedName name="BEx91TMID71GVYH0U16QM1RV3PX0" localSheetId="2" hidden="1">#REF!</definedName>
    <definedName name="BEx91TMID71GVYH0U16QM1RV3PX0" localSheetId="4" hidden="1">#REF!</definedName>
    <definedName name="BEx91TMID71GVYH0U16QM1RV3PX0" localSheetId="5" hidden="1">#REF!</definedName>
    <definedName name="BEx91TMID71GVYH0U16QM1RV3PX0" localSheetId="17" hidden="1">#REF!</definedName>
    <definedName name="BEx91TMID71GVYH0U16QM1RV3PX0" localSheetId="7" hidden="1">#REF!</definedName>
    <definedName name="BEx91TMID71GVYH0U16QM1RV3PX0" localSheetId="8" hidden="1">#REF!</definedName>
    <definedName name="BEx91TMID71GVYH0U16QM1RV3PX0" localSheetId="9" hidden="1">#REF!</definedName>
    <definedName name="BEx91TMID71GVYH0U16QM1RV3PX0" localSheetId="11" hidden="1">#REF!</definedName>
    <definedName name="BEx91TMID71GVYH0U16QM1RV3PX0" localSheetId="12" hidden="1">#REF!</definedName>
    <definedName name="BEx91TMID71GVYH0U16QM1RV3PX0" localSheetId="13" hidden="1">#REF!</definedName>
    <definedName name="BEx91TMID71GVYH0U16QM1RV3PX0" localSheetId="14" hidden="1">#REF!</definedName>
    <definedName name="BEx91TMID71GVYH0U16QM1RV3PX0" localSheetId="22" hidden="1">#REF!</definedName>
    <definedName name="BEx91TMID71GVYH0U16QM1RV3PX0" localSheetId="19" hidden="1">#REF!</definedName>
    <definedName name="BEx91TMID71GVYH0U16QM1RV3PX0" localSheetId="21" hidden="1">#REF!</definedName>
    <definedName name="BEx91TMID71GVYH0U16QM1RV3PX0" hidden="1">#REF!</definedName>
    <definedName name="BEx91VF2D78PAF337E3L2L81K9W2" localSheetId="23" hidden="1">#REF!</definedName>
    <definedName name="BEx91VF2D78PAF337E3L2L81K9W2" localSheetId="27" hidden="1">#REF!</definedName>
    <definedName name="BEx91VF2D78PAF337E3L2L81K9W2" localSheetId="16" hidden="1">#REF!</definedName>
    <definedName name="BEx91VF2D78PAF337E3L2L81K9W2" localSheetId="0" hidden="1">#REF!</definedName>
    <definedName name="BEx91VF2D78PAF337E3L2L81K9W2" localSheetId="2" hidden="1">#REF!</definedName>
    <definedName name="BEx91VF2D78PAF337E3L2L81K9W2" localSheetId="4" hidden="1">#REF!</definedName>
    <definedName name="BEx91VF2D78PAF337E3L2L81K9W2" localSheetId="5" hidden="1">#REF!</definedName>
    <definedName name="BEx91VF2D78PAF337E3L2L81K9W2" localSheetId="17" hidden="1">#REF!</definedName>
    <definedName name="BEx91VF2D78PAF337E3L2L81K9W2" localSheetId="7" hidden="1">#REF!</definedName>
    <definedName name="BEx91VF2D78PAF337E3L2L81K9W2" localSheetId="8" hidden="1">#REF!</definedName>
    <definedName name="BEx91VF2D78PAF337E3L2L81K9W2" localSheetId="9" hidden="1">#REF!</definedName>
    <definedName name="BEx91VF2D78PAF337E3L2L81K9W2" localSheetId="11" hidden="1">#REF!</definedName>
    <definedName name="BEx91VF2D78PAF337E3L2L81K9W2" localSheetId="12" hidden="1">#REF!</definedName>
    <definedName name="BEx91VF2D78PAF337E3L2L81K9W2" localSheetId="13" hidden="1">#REF!</definedName>
    <definedName name="BEx91VF2D78PAF337E3L2L81K9W2" localSheetId="14" hidden="1">#REF!</definedName>
    <definedName name="BEx91VF2D78PAF337E3L2L81K9W2" localSheetId="22" hidden="1">#REF!</definedName>
    <definedName name="BEx91VF2D78PAF337E3L2L81K9W2" localSheetId="19" hidden="1">#REF!</definedName>
    <definedName name="BEx91VF2D78PAF337E3L2L81K9W2" localSheetId="21" hidden="1">#REF!</definedName>
    <definedName name="BEx91VF2D78PAF337E3L2L81K9W2" hidden="1">#REF!</definedName>
    <definedName name="BEx921PNZ46VORG2VRMWREWIC0SE" localSheetId="23" hidden="1">#REF!</definedName>
    <definedName name="BEx921PNZ46VORG2VRMWREWIC0SE" localSheetId="27" hidden="1">#REF!</definedName>
    <definedName name="BEx921PNZ46VORG2VRMWREWIC0SE" localSheetId="16" hidden="1">#REF!</definedName>
    <definedName name="BEx921PNZ46VORG2VRMWREWIC0SE" localSheetId="0" hidden="1">#REF!</definedName>
    <definedName name="BEx921PNZ46VORG2VRMWREWIC0SE" localSheetId="2" hidden="1">#REF!</definedName>
    <definedName name="BEx921PNZ46VORG2VRMWREWIC0SE" localSheetId="4" hidden="1">#REF!</definedName>
    <definedName name="BEx921PNZ46VORG2VRMWREWIC0SE" localSheetId="5" hidden="1">#REF!</definedName>
    <definedName name="BEx921PNZ46VORG2VRMWREWIC0SE" localSheetId="17" hidden="1">#REF!</definedName>
    <definedName name="BEx921PNZ46VORG2VRMWREWIC0SE" localSheetId="7" hidden="1">#REF!</definedName>
    <definedName name="BEx921PNZ46VORG2VRMWREWIC0SE" localSheetId="8" hidden="1">#REF!</definedName>
    <definedName name="BEx921PNZ46VORG2VRMWREWIC0SE" localSheetId="9" hidden="1">#REF!</definedName>
    <definedName name="BEx921PNZ46VORG2VRMWREWIC0SE" localSheetId="11" hidden="1">#REF!</definedName>
    <definedName name="BEx921PNZ46VORG2VRMWREWIC0SE" localSheetId="12" hidden="1">#REF!</definedName>
    <definedName name="BEx921PNZ46VORG2VRMWREWIC0SE" localSheetId="13" hidden="1">#REF!</definedName>
    <definedName name="BEx921PNZ46VORG2VRMWREWIC0SE" localSheetId="14" hidden="1">#REF!</definedName>
    <definedName name="BEx921PNZ46VORG2VRMWREWIC0SE" localSheetId="22" hidden="1">#REF!</definedName>
    <definedName name="BEx921PNZ46VORG2VRMWREWIC0SE" localSheetId="19" hidden="1">#REF!</definedName>
    <definedName name="BEx921PNZ46VORG2VRMWREWIC0SE" localSheetId="21" hidden="1">#REF!</definedName>
    <definedName name="BEx921PNZ46VORG2VRMWREWIC0SE" hidden="1">#REF!</definedName>
    <definedName name="BEx929CVDCG5CFUQWNDLOSNRQ1FN" localSheetId="23" hidden="1">#REF!</definedName>
    <definedName name="BEx929CVDCG5CFUQWNDLOSNRQ1FN" localSheetId="27" hidden="1">#REF!</definedName>
    <definedName name="BEx929CVDCG5CFUQWNDLOSNRQ1FN" localSheetId="16" hidden="1">#REF!</definedName>
    <definedName name="BEx929CVDCG5CFUQWNDLOSNRQ1FN" localSheetId="0" hidden="1">#REF!</definedName>
    <definedName name="BEx929CVDCG5CFUQWNDLOSNRQ1FN" localSheetId="2" hidden="1">#REF!</definedName>
    <definedName name="BEx929CVDCG5CFUQWNDLOSNRQ1FN" localSheetId="4" hidden="1">#REF!</definedName>
    <definedName name="BEx929CVDCG5CFUQWNDLOSNRQ1FN" localSheetId="5" hidden="1">#REF!</definedName>
    <definedName name="BEx929CVDCG5CFUQWNDLOSNRQ1FN" localSheetId="17" hidden="1">#REF!</definedName>
    <definedName name="BEx929CVDCG5CFUQWNDLOSNRQ1FN" localSheetId="7" hidden="1">#REF!</definedName>
    <definedName name="BEx929CVDCG5CFUQWNDLOSNRQ1FN" localSheetId="8" hidden="1">#REF!</definedName>
    <definedName name="BEx929CVDCG5CFUQWNDLOSNRQ1FN" localSheetId="9" hidden="1">#REF!</definedName>
    <definedName name="BEx929CVDCG5CFUQWNDLOSNRQ1FN" localSheetId="11" hidden="1">#REF!</definedName>
    <definedName name="BEx929CVDCG5CFUQWNDLOSNRQ1FN" localSheetId="12" hidden="1">#REF!</definedName>
    <definedName name="BEx929CVDCG5CFUQWNDLOSNRQ1FN" localSheetId="13" hidden="1">#REF!</definedName>
    <definedName name="BEx929CVDCG5CFUQWNDLOSNRQ1FN" localSheetId="14" hidden="1">#REF!</definedName>
    <definedName name="BEx929CVDCG5CFUQWNDLOSNRQ1FN" localSheetId="22" hidden="1">#REF!</definedName>
    <definedName name="BEx929CVDCG5CFUQWNDLOSNRQ1FN" localSheetId="19" hidden="1">#REF!</definedName>
    <definedName name="BEx929CVDCG5CFUQWNDLOSNRQ1FN" localSheetId="21" hidden="1">#REF!</definedName>
    <definedName name="BEx929CVDCG5CFUQWNDLOSNRQ1FN" hidden="1">#REF!</definedName>
    <definedName name="BEx92DPEKL5WM5A3CN8674JI0PR3" localSheetId="23" hidden="1">#REF!</definedName>
    <definedName name="BEx92DPEKL5WM5A3CN8674JI0PR3" localSheetId="27" hidden="1">#REF!</definedName>
    <definedName name="BEx92DPEKL5WM5A3CN8674JI0PR3" localSheetId="16" hidden="1">#REF!</definedName>
    <definedName name="BEx92DPEKL5WM5A3CN8674JI0PR3" localSheetId="0" hidden="1">#REF!</definedName>
    <definedName name="BEx92DPEKL5WM5A3CN8674JI0PR3" localSheetId="2" hidden="1">#REF!</definedName>
    <definedName name="BEx92DPEKL5WM5A3CN8674JI0PR3" localSheetId="4" hidden="1">#REF!</definedName>
    <definedName name="BEx92DPEKL5WM5A3CN8674JI0PR3" localSheetId="5" hidden="1">#REF!</definedName>
    <definedName name="BEx92DPEKL5WM5A3CN8674JI0PR3" localSheetId="17" hidden="1">#REF!</definedName>
    <definedName name="BEx92DPEKL5WM5A3CN8674JI0PR3" localSheetId="7" hidden="1">#REF!</definedName>
    <definedName name="BEx92DPEKL5WM5A3CN8674JI0PR3" localSheetId="8" hidden="1">#REF!</definedName>
    <definedName name="BEx92DPEKL5WM5A3CN8674JI0PR3" localSheetId="9" hidden="1">#REF!</definedName>
    <definedName name="BEx92DPEKL5WM5A3CN8674JI0PR3" localSheetId="11" hidden="1">#REF!</definedName>
    <definedName name="BEx92DPEKL5WM5A3CN8674JI0PR3" localSheetId="12" hidden="1">#REF!</definedName>
    <definedName name="BEx92DPEKL5WM5A3CN8674JI0PR3" localSheetId="13" hidden="1">#REF!</definedName>
    <definedName name="BEx92DPEKL5WM5A3CN8674JI0PR3" localSheetId="14" hidden="1">#REF!</definedName>
    <definedName name="BEx92DPEKL5WM5A3CN8674JI0PR3" localSheetId="22" hidden="1">#REF!</definedName>
    <definedName name="BEx92DPEKL5WM5A3CN8674JI0PR3" localSheetId="19" hidden="1">#REF!</definedName>
    <definedName name="BEx92DPEKL5WM5A3CN8674JI0PR3" localSheetId="21" hidden="1">#REF!</definedName>
    <definedName name="BEx92DPEKL5WM5A3CN8674JI0PR3" hidden="1">#REF!</definedName>
    <definedName name="BEx92ER2RMY93TZK0D9L9T3H0GI5" localSheetId="23" hidden="1">#REF!</definedName>
    <definedName name="BEx92ER2RMY93TZK0D9L9T3H0GI5" localSheetId="27" hidden="1">#REF!</definedName>
    <definedName name="BEx92ER2RMY93TZK0D9L9T3H0GI5" localSheetId="16" hidden="1">#REF!</definedName>
    <definedName name="BEx92ER2RMY93TZK0D9L9T3H0GI5" localSheetId="0" hidden="1">#REF!</definedName>
    <definedName name="BEx92ER2RMY93TZK0D9L9T3H0GI5" localSheetId="2" hidden="1">#REF!</definedName>
    <definedName name="BEx92ER2RMY93TZK0D9L9T3H0GI5" localSheetId="4" hidden="1">#REF!</definedName>
    <definedName name="BEx92ER2RMY93TZK0D9L9T3H0GI5" localSheetId="5" hidden="1">#REF!</definedName>
    <definedName name="BEx92ER2RMY93TZK0D9L9T3H0GI5" localSheetId="17" hidden="1">#REF!</definedName>
    <definedName name="BEx92ER2RMY93TZK0D9L9T3H0GI5" localSheetId="7" hidden="1">#REF!</definedName>
    <definedName name="BEx92ER2RMY93TZK0D9L9T3H0GI5" localSheetId="8" hidden="1">#REF!</definedName>
    <definedName name="BEx92ER2RMY93TZK0D9L9T3H0GI5" localSheetId="9" hidden="1">#REF!</definedName>
    <definedName name="BEx92ER2RMY93TZK0D9L9T3H0GI5" localSheetId="11" hidden="1">#REF!</definedName>
    <definedName name="BEx92ER2RMY93TZK0D9L9T3H0GI5" localSheetId="12" hidden="1">#REF!</definedName>
    <definedName name="BEx92ER2RMY93TZK0D9L9T3H0GI5" localSheetId="13" hidden="1">#REF!</definedName>
    <definedName name="BEx92ER2RMY93TZK0D9L9T3H0GI5" localSheetId="14" hidden="1">#REF!</definedName>
    <definedName name="BEx92ER2RMY93TZK0D9L9T3H0GI5" localSheetId="22" hidden="1">#REF!</definedName>
    <definedName name="BEx92ER2RMY93TZK0D9L9T3H0GI5" localSheetId="19" hidden="1">#REF!</definedName>
    <definedName name="BEx92ER2RMY93TZK0D9L9T3H0GI5" localSheetId="21" hidden="1">#REF!</definedName>
    <definedName name="BEx92ER2RMY93TZK0D9L9T3H0GI5" hidden="1">#REF!</definedName>
    <definedName name="BEx92FI04PJT4LI23KKIHRXWJDTT" localSheetId="23" hidden="1">#REF!</definedName>
    <definedName name="BEx92FI04PJT4LI23KKIHRXWJDTT" localSheetId="27" hidden="1">#REF!</definedName>
    <definedName name="BEx92FI04PJT4LI23KKIHRXWJDTT" localSheetId="16" hidden="1">#REF!</definedName>
    <definedName name="BEx92FI04PJT4LI23KKIHRXWJDTT" localSheetId="0" hidden="1">#REF!</definedName>
    <definedName name="BEx92FI04PJT4LI23KKIHRXWJDTT" localSheetId="2" hidden="1">#REF!</definedName>
    <definedName name="BEx92FI04PJT4LI23KKIHRXWJDTT" localSheetId="4" hidden="1">#REF!</definedName>
    <definedName name="BEx92FI04PJT4LI23KKIHRXWJDTT" localSheetId="5" hidden="1">#REF!</definedName>
    <definedName name="BEx92FI04PJT4LI23KKIHRXWJDTT" localSheetId="17" hidden="1">#REF!</definedName>
    <definedName name="BEx92FI04PJT4LI23KKIHRXWJDTT" localSheetId="7" hidden="1">#REF!</definedName>
    <definedName name="BEx92FI04PJT4LI23KKIHRXWJDTT" localSheetId="8" hidden="1">#REF!</definedName>
    <definedName name="BEx92FI04PJT4LI23KKIHRXWJDTT" localSheetId="9" hidden="1">#REF!</definedName>
    <definedName name="BEx92FI04PJT4LI23KKIHRXWJDTT" localSheetId="11" hidden="1">#REF!</definedName>
    <definedName name="BEx92FI04PJT4LI23KKIHRXWJDTT" localSheetId="12" hidden="1">#REF!</definedName>
    <definedName name="BEx92FI04PJT4LI23KKIHRXWJDTT" localSheetId="13" hidden="1">#REF!</definedName>
    <definedName name="BEx92FI04PJT4LI23KKIHRXWJDTT" localSheetId="14" hidden="1">#REF!</definedName>
    <definedName name="BEx92FI04PJT4LI23KKIHRXWJDTT" localSheetId="22" hidden="1">#REF!</definedName>
    <definedName name="BEx92FI04PJT4LI23KKIHRXWJDTT" localSheetId="19" hidden="1">#REF!</definedName>
    <definedName name="BEx92FI04PJT4LI23KKIHRXWJDTT" localSheetId="21" hidden="1">#REF!</definedName>
    <definedName name="BEx92FI04PJT4LI23KKIHRXWJDTT" hidden="1">#REF!</definedName>
    <definedName name="BEx92HR14HQ9D5JXCSPA4SS4RT62" localSheetId="23" hidden="1">#REF!</definedName>
    <definedName name="BEx92HR14HQ9D5JXCSPA4SS4RT62" localSheetId="27" hidden="1">#REF!</definedName>
    <definedName name="BEx92HR14HQ9D5JXCSPA4SS4RT62" localSheetId="16" hidden="1">#REF!</definedName>
    <definedName name="BEx92HR14HQ9D5JXCSPA4SS4RT62" localSheetId="0" hidden="1">#REF!</definedName>
    <definedName name="BEx92HR14HQ9D5JXCSPA4SS4RT62" localSheetId="2" hidden="1">#REF!</definedName>
    <definedName name="BEx92HR14HQ9D5JXCSPA4SS4RT62" localSheetId="4" hidden="1">#REF!</definedName>
    <definedName name="BEx92HR14HQ9D5JXCSPA4SS4RT62" localSheetId="5" hidden="1">#REF!</definedName>
    <definedName name="BEx92HR14HQ9D5JXCSPA4SS4RT62" localSheetId="17" hidden="1">#REF!</definedName>
    <definedName name="BEx92HR14HQ9D5JXCSPA4SS4RT62" localSheetId="7" hidden="1">#REF!</definedName>
    <definedName name="BEx92HR14HQ9D5JXCSPA4SS4RT62" localSheetId="8" hidden="1">#REF!</definedName>
    <definedName name="BEx92HR14HQ9D5JXCSPA4SS4RT62" localSheetId="9" hidden="1">#REF!</definedName>
    <definedName name="BEx92HR14HQ9D5JXCSPA4SS4RT62" localSheetId="11" hidden="1">#REF!</definedName>
    <definedName name="BEx92HR14HQ9D5JXCSPA4SS4RT62" localSheetId="12" hidden="1">#REF!</definedName>
    <definedName name="BEx92HR14HQ9D5JXCSPA4SS4RT62" localSheetId="13" hidden="1">#REF!</definedName>
    <definedName name="BEx92HR14HQ9D5JXCSPA4SS4RT62" localSheetId="14" hidden="1">#REF!</definedName>
    <definedName name="BEx92HR14HQ9D5JXCSPA4SS4RT62" localSheetId="22" hidden="1">#REF!</definedName>
    <definedName name="BEx92HR14HQ9D5JXCSPA4SS4RT62" localSheetId="19" hidden="1">#REF!</definedName>
    <definedName name="BEx92HR14HQ9D5JXCSPA4SS4RT62" localSheetId="21" hidden="1">#REF!</definedName>
    <definedName name="BEx92HR14HQ9D5JXCSPA4SS4RT62" hidden="1">#REF!</definedName>
    <definedName name="BEx92HWA2D6A5EX9MFG68G0NOMSN" localSheetId="23" hidden="1">#REF!</definedName>
    <definedName name="BEx92HWA2D6A5EX9MFG68G0NOMSN" localSheetId="27" hidden="1">#REF!</definedName>
    <definedName name="BEx92HWA2D6A5EX9MFG68G0NOMSN" localSheetId="16" hidden="1">#REF!</definedName>
    <definedName name="BEx92HWA2D6A5EX9MFG68G0NOMSN" localSheetId="0" hidden="1">#REF!</definedName>
    <definedName name="BEx92HWA2D6A5EX9MFG68G0NOMSN" localSheetId="2" hidden="1">#REF!</definedName>
    <definedName name="BEx92HWA2D6A5EX9MFG68G0NOMSN" localSheetId="4" hidden="1">#REF!</definedName>
    <definedName name="BEx92HWA2D6A5EX9MFG68G0NOMSN" localSheetId="5" hidden="1">#REF!</definedName>
    <definedName name="BEx92HWA2D6A5EX9MFG68G0NOMSN" localSheetId="17" hidden="1">#REF!</definedName>
    <definedName name="BEx92HWA2D6A5EX9MFG68G0NOMSN" localSheetId="7" hidden="1">#REF!</definedName>
    <definedName name="BEx92HWA2D6A5EX9MFG68G0NOMSN" localSheetId="8" hidden="1">#REF!</definedName>
    <definedName name="BEx92HWA2D6A5EX9MFG68G0NOMSN" localSheetId="9" hidden="1">#REF!</definedName>
    <definedName name="BEx92HWA2D6A5EX9MFG68G0NOMSN" localSheetId="11" hidden="1">#REF!</definedName>
    <definedName name="BEx92HWA2D6A5EX9MFG68G0NOMSN" localSheetId="12" hidden="1">#REF!</definedName>
    <definedName name="BEx92HWA2D6A5EX9MFG68G0NOMSN" localSheetId="13" hidden="1">#REF!</definedName>
    <definedName name="BEx92HWA2D6A5EX9MFG68G0NOMSN" localSheetId="14" hidden="1">#REF!</definedName>
    <definedName name="BEx92HWA2D6A5EX9MFG68G0NOMSN" localSheetId="22" hidden="1">#REF!</definedName>
    <definedName name="BEx92HWA2D6A5EX9MFG68G0NOMSN" localSheetId="19" hidden="1">#REF!</definedName>
    <definedName name="BEx92HWA2D6A5EX9MFG68G0NOMSN" localSheetId="21" hidden="1">#REF!</definedName>
    <definedName name="BEx92HWA2D6A5EX9MFG68G0NOMSN" hidden="1">#REF!</definedName>
    <definedName name="BEx92I1SQUKW2W7S22E82HLJXRGK" localSheetId="23" hidden="1">#REF!</definedName>
    <definedName name="BEx92I1SQUKW2W7S22E82HLJXRGK" localSheetId="27" hidden="1">#REF!</definedName>
    <definedName name="BEx92I1SQUKW2W7S22E82HLJXRGK" localSheetId="16" hidden="1">#REF!</definedName>
    <definedName name="BEx92I1SQUKW2W7S22E82HLJXRGK" localSheetId="0" hidden="1">#REF!</definedName>
    <definedName name="BEx92I1SQUKW2W7S22E82HLJXRGK" localSheetId="2" hidden="1">#REF!</definedName>
    <definedName name="BEx92I1SQUKW2W7S22E82HLJXRGK" localSheetId="4" hidden="1">#REF!</definedName>
    <definedName name="BEx92I1SQUKW2W7S22E82HLJXRGK" localSheetId="5" hidden="1">#REF!</definedName>
    <definedName name="BEx92I1SQUKW2W7S22E82HLJXRGK" localSheetId="17" hidden="1">#REF!</definedName>
    <definedName name="BEx92I1SQUKW2W7S22E82HLJXRGK" localSheetId="7" hidden="1">#REF!</definedName>
    <definedName name="BEx92I1SQUKW2W7S22E82HLJXRGK" localSheetId="8" hidden="1">#REF!</definedName>
    <definedName name="BEx92I1SQUKW2W7S22E82HLJXRGK" localSheetId="9" hidden="1">#REF!</definedName>
    <definedName name="BEx92I1SQUKW2W7S22E82HLJXRGK" localSheetId="11" hidden="1">#REF!</definedName>
    <definedName name="BEx92I1SQUKW2W7S22E82HLJXRGK" localSheetId="12" hidden="1">#REF!</definedName>
    <definedName name="BEx92I1SQUKW2W7S22E82HLJXRGK" localSheetId="13" hidden="1">#REF!</definedName>
    <definedName name="BEx92I1SQUKW2W7S22E82HLJXRGK" localSheetId="14" hidden="1">#REF!</definedName>
    <definedName name="BEx92I1SQUKW2W7S22E82HLJXRGK" localSheetId="22" hidden="1">#REF!</definedName>
    <definedName name="BEx92I1SQUKW2W7S22E82HLJXRGK" localSheetId="19" hidden="1">#REF!</definedName>
    <definedName name="BEx92I1SQUKW2W7S22E82HLJXRGK" localSheetId="21" hidden="1">#REF!</definedName>
    <definedName name="BEx92I1SQUKW2W7S22E82HLJXRGK" hidden="1">#REF!</definedName>
    <definedName name="BEx92PUBDIXAU1FW5ZAXECMAU0LN" localSheetId="23" hidden="1">#REF!</definedName>
    <definedName name="BEx92PUBDIXAU1FW5ZAXECMAU0LN" localSheetId="27" hidden="1">#REF!</definedName>
    <definedName name="BEx92PUBDIXAU1FW5ZAXECMAU0LN" localSheetId="16" hidden="1">#REF!</definedName>
    <definedName name="BEx92PUBDIXAU1FW5ZAXECMAU0LN" localSheetId="0" hidden="1">#REF!</definedName>
    <definedName name="BEx92PUBDIXAU1FW5ZAXECMAU0LN" localSheetId="2" hidden="1">#REF!</definedName>
    <definedName name="BEx92PUBDIXAU1FW5ZAXECMAU0LN" localSheetId="4" hidden="1">#REF!</definedName>
    <definedName name="BEx92PUBDIXAU1FW5ZAXECMAU0LN" localSheetId="5" hidden="1">#REF!</definedName>
    <definedName name="BEx92PUBDIXAU1FW5ZAXECMAU0LN" localSheetId="17" hidden="1">#REF!</definedName>
    <definedName name="BEx92PUBDIXAU1FW5ZAXECMAU0LN" localSheetId="7" hidden="1">#REF!</definedName>
    <definedName name="BEx92PUBDIXAU1FW5ZAXECMAU0LN" localSheetId="8" hidden="1">#REF!</definedName>
    <definedName name="BEx92PUBDIXAU1FW5ZAXECMAU0LN" localSheetId="9" hidden="1">#REF!</definedName>
    <definedName name="BEx92PUBDIXAU1FW5ZAXECMAU0LN" localSheetId="11" hidden="1">#REF!</definedName>
    <definedName name="BEx92PUBDIXAU1FW5ZAXECMAU0LN" localSheetId="12" hidden="1">#REF!</definedName>
    <definedName name="BEx92PUBDIXAU1FW5ZAXECMAU0LN" localSheetId="13" hidden="1">#REF!</definedName>
    <definedName name="BEx92PUBDIXAU1FW5ZAXECMAU0LN" localSheetId="14" hidden="1">#REF!</definedName>
    <definedName name="BEx92PUBDIXAU1FW5ZAXECMAU0LN" localSheetId="22" hidden="1">#REF!</definedName>
    <definedName name="BEx92PUBDIXAU1FW5ZAXECMAU0LN" localSheetId="19" hidden="1">#REF!</definedName>
    <definedName name="BEx92PUBDIXAU1FW5ZAXECMAU0LN" localSheetId="21" hidden="1">#REF!</definedName>
    <definedName name="BEx92PUBDIXAU1FW5ZAXECMAU0LN" hidden="1">#REF!</definedName>
    <definedName name="BEx92S8MHFFIVRQ2YSHZNQGOFUHD" localSheetId="23" hidden="1">#REF!</definedName>
    <definedName name="BEx92S8MHFFIVRQ2YSHZNQGOFUHD" localSheetId="27" hidden="1">#REF!</definedName>
    <definedName name="BEx92S8MHFFIVRQ2YSHZNQGOFUHD" localSheetId="16" hidden="1">#REF!</definedName>
    <definedName name="BEx92S8MHFFIVRQ2YSHZNQGOFUHD" localSheetId="0" hidden="1">#REF!</definedName>
    <definedName name="BEx92S8MHFFIVRQ2YSHZNQGOFUHD" localSheetId="2" hidden="1">#REF!</definedName>
    <definedName name="BEx92S8MHFFIVRQ2YSHZNQGOFUHD" localSheetId="4" hidden="1">#REF!</definedName>
    <definedName name="BEx92S8MHFFIVRQ2YSHZNQGOFUHD" localSheetId="5" hidden="1">#REF!</definedName>
    <definedName name="BEx92S8MHFFIVRQ2YSHZNQGOFUHD" localSheetId="17" hidden="1">#REF!</definedName>
    <definedName name="BEx92S8MHFFIVRQ2YSHZNQGOFUHD" localSheetId="7" hidden="1">#REF!</definedName>
    <definedName name="BEx92S8MHFFIVRQ2YSHZNQGOFUHD" localSheetId="8" hidden="1">#REF!</definedName>
    <definedName name="BEx92S8MHFFIVRQ2YSHZNQGOFUHD" localSheetId="9" hidden="1">#REF!</definedName>
    <definedName name="BEx92S8MHFFIVRQ2YSHZNQGOFUHD" localSheetId="11" hidden="1">#REF!</definedName>
    <definedName name="BEx92S8MHFFIVRQ2YSHZNQGOFUHD" localSheetId="12" hidden="1">#REF!</definedName>
    <definedName name="BEx92S8MHFFIVRQ2YSHZNQGOFUHD" localSheetId="13" hidden="1">#REF!</definedName>
    <definedName name="BEx92S8MHFFIVRQ2YSHZNQGOFUHD" localSheetId="14" hidden="1">#REF!</definedName>
    <definedName name="BEx92S8MHFFIVRQ2YSHZNQGOFUHD" localSheetId="22" hidden="1">#REF!</definedName>
    <definedName name="BEx92S8MHFFIVRQ2YSHZNQGOFUHD" localSheetId="19" hidden="1">#REF!</definedName>
    <definedName name="BEx92S8MHFFIVRQ2YSHZNQGOFUHD" localSheetId="21" hidden="1">#REF!</definedName>
    <definedName name="BEx92S8MHFFIVRQ2YSHZNQGOFUHD" hidden="1">#REF!</definedName>
    <definedName name="BEx92VJ5FJGXISSSMOUAESCSIWFV" localSheetId="23" hidden="1">#REF!</definedName>
    <definedName name="BEx92VJ5FJGXISSSMOUAESCSIWFV" localSheetId="27" hidden="1">#REF!</definedName>
    <definedName name="BEx92VJ5FJGXISSSMOUAESCSIWFV" localSheetId="16" hidden="1">#REF!</definedName>
    <definedName name="BEx92VJ5FJGXISSSMOUAESCSIWFV" localSheetId="0" hidden="1">#REF!</definedName>
    <definedName name="BEx92VJ5FJGXISSSMOUAESCSIWFV" localSheetId="2" hidden="1">#REF!</definedName>
    <definedName name="BEx92VJ5FJGXISSSMOUAESCSIWFV" localSheetId="4" hidden="1">#REF!</definedName>
    <definedName name="BEx92VJ5FJGXISSSMOUAESCSIWFV" localSheetId="5" hidden="1">#REF!</definedName>
    <definedName name="BEx92VJ5FJGXISSSMOUAESCSIWFV" localSheetId="17" hidden="1">#REF!</definedName>
    <definedName name="BEx92VJ5FJGXISSSMOUAESCSIWFV" localSheetId="7" hidden="1">#REF!</definedName>
    <definedName name="BEx92VJ5FJGXISSSMOUAESCSIWFV" localSheetId="8" hidden="1">#REF!</definedName>
    <definedName name="BEx92VJ5FJGXISSSMOUAESCSIWFV" localSheetId="9" hidden="1">#REF!</definedName>
    <definedName name="BEx92VJ5FJGXISSSMOUAESCSIWFV" localSheetId="11" hidden="1">#REF!</definedName>
    <definedName name="BEx92VJ5FJGXISSSMOUAESCSIWFV" localSheetId="12" hidden="1">#REF!</definedName>
    <definedName name="BEx92VJ5FJGXISSSMOUAESCSIWFV" localSheetId="13" hidden="1">#REF!</definedName>
    <definedName name="BEx92VJ5FJGXISSSMOUAESCSIWFV" localSheetId="14" hidden="1">#REF!</definedName>
    <definedName name="BEx92VJ5FJGXISSSMOUAESCSIWFV" localSheetId="22" hidden="1">#REF!</definedName>
    <definedName name="BEx92VJ5FJGXISSSMOUAESCSIWFV" localSheetId="19" hidden="1">#REF!</definedName>
    <definedName name="BEx92VJ5FJGXISSSMOUAESCSIWFV" localSheetId="21" hidden="1">#REF!</definedName>
    <definedName name="BEx92VJ5FJGXISSSMOUAESCSIWFV" hidden="1">#REF!</definedName>
    <definedName name="BEx93B9OULL2YGC896XXYAAJSTRK" localSheetId="23" hidden="1">#REF!</definedName>
    <definedName name="BEx93B9OULL2YGC896XXYAAJSTRK" localSheetId="27" hidden="1">#REF!</definedName>
    <definedName name="BEx93B9OULL2YGC896XXYAAJSTRK" localSheetId="16" hidden="1">#REF!</definedName>
    <definedName name="BEx93B9OULL2YGC896XXYAAJSTRK" localSheetId="0" hidden="1">#REF!</definedName>
    <definedName name="BEx93B9OULL2YGC896XXYAAJSTRK" localSheetId="2" hidden="1">#REF!</definedName>
    <definedName name="BEx93B9OULL2YGC896XXYAAJSTRK" localSheetId="4" hidden="1">#REF!</definedName>
    <definedName name="BEx93B9OULL2YGC896XXYAAJSTRK" localSheetId="5" hidden="1">#REF!</definedName>
    <definedName name="BEx93B9OULL2YGC896XXYAAJSTRK" localSheetId="17" hidden="1">#REF!</definedName>
    <definedName name="BEx93B9OULL2YGC896XXYAAJSTRK" localSheetId="7" hidden="1">#REF!</definedName>
    <definedName name="BEx93B9OULL2YGC896XXYAAJSTRK" localSheetId="8" hidden="1">#REF!</definedName>
    <definedName name="BEx93B9OULL2YGC896XXYAAJSTRK" localSheetId="9" hidden="1">#REF!</definedName>
    <definedName name="BEx93B9OULL2YGC896XXYAAJSTRK" localSheetId="11" hidden="1">#REF!</definedName>
    <definedName name="BEx93B9OULL2YGC896XXYAAJSTRK" localSheetId="12" hidden="1">#REF!</definedName>
    <definedName name="BEx93B9OULL2YGC896XXYAAJSTRK" localSheetId="13" hidden="1">#REF!</definedName>
    <definedName name="BEx93B9OULL2YGC896XXYAAJSTRK" localSheetId="14" hidden="1">#REF!</definedName>
    <definedName name="BEx93B9OULL2YGC896XXYAAJSTRK" localSheetId="22" hidden="1">#REF!</definedName>
    <definedName name="BEx93B9OULL2YGC896XXYAAJSTRK" localSheetId="19" hidden="1">#REF!</definedName>
    <definedName name="BEx93B9OULL2YGC896XXYAAJSTRK" localSheetId="21" hidden="1">#REF!</definedName>
    <definedName name="BEx93B9OULL2YGC896XXYAAJSTRK" hidden="1">#REF!</definedName>
    <definedName name="BEx93FRKF99NRT3LH99UTIH7AAYF" localSheetId="23" hidden="1">#REF!</definedName>
    <definedName name="BEx93FRKF99NRT3LH99UTIH7AAYF" localSheetId="27" hidden="1">#REF!</definedName>
    <definedName name="BEx93FRKF99NRT3LH99UTIH7AAYF" localSheetId="16" hidden="1">#REF!</definedName>
    <definedName name="BEx93FRKF99NRT3LH99UTIH7AAYF" localSheetId="0" hidden="1">#REF!</definedName>
    <definedName name="BEx93FRKF99NRT3LH99UTIH7AAYF" localSheetId="2" hidden="1">#REF!</definedName>
    <definedName name="BEx93FRKF99NRT3LH99UTIH7AAYF" localSheetId="4" hidden="1">#REF!</definedName>
    <definedName name="BEx93FRKF99NRT3LH99UTIH7AAYF" localSheetId="5" hidden="1">#REF!</definedName>
    <definedName name="BEx93FRKF99NRT3LH99UTIH7AAYF" localSheetId="17" hidden="1">#REF!</definedName>
    <definedName name="BEx93FRKF99NRT3LH99UTIH7AAYF" localSheetId="7" hidden="1">#REF!</definedName>
    <definedName name="BEx93FRKF99NRT3LH99UTIH7AAYF" localSheetId="8" hidden="1">#REF!</definedName>
    <definedName name="BEx93FRKF99NRT3LH99UTIH7AAYF" localSheetId="9" hidden="1">#REF!</definedName>
    <definedName name="BEx93FRKF99NRT3LH99UTIH7AAYF" localSheetId="11" hidden="1">#REF!</definedName>
    <definedName name="BEx93FRKF99NRT3LH99UTIH7AAYF" localSheetId="12" hidden="1">#REF!</definedName>
    <definedName name="BEx93FRKF99NRT3LH99UTIH7AAYF" localSheetId="13" hidden="1">#REF!</definedName>
    <definedName name="BEx93FRKF99NRT3LH99UTIH7AAYF" localSheetId="14" hidden="1">#REF!</definedName>
    <definedName name="BEx93FRKF99NRT3LH99UTIH7AAYF" localSheetId="22" hidden="1">#REF!</definedName>
    <definedName name="BEx93FRKF99NRT3LH99UTIH7AAYF" localSheetId="19" hidden="1">#REF!</definedName>
    <definedName name="BEx93FRKF99NRT3LH99UTIH7AAYF" localSheetId="21" hidden="1">#REF!</definedName>
    <definedName name="BEx93FRKF99NRT3LH99UTIH7AAYF" hidden="1">#REF!</definedName>
    <definedName name="BEx93M7FSHP50OG34A4W8W8DF12U" localSheetId="23" hidden="1">#REF!</definedName>
    <definedName name="BEx93M7FSHP50OG34A4W8W8DF12U" localSheetId="27" hidden="1">#REF!</definedName>
    <definedName name="BEx93M7FSHP50OG34A4W8W8DF12U" localSheetId="16" hidden="1">#REF!</definedName>
    <definedName name="BEx93M7FSHP50OG34A4W8W8DF12U" localSheetId="0" hidden="1">#REF!</definedName>
    <definedName name="BEx93M7FSHP50OG34A4W8W8DF12U" localSheetId="2" hidden="1">#REF!</definedName>
    <definedName name="BEx93M7FSHP50OG34A4W8W8DF12U" localSheetId="4" hidden="1">#REF!</definedName>
    <definedName name="BEx93M7FSHP50OG34A4W8W8DF12U" localSheetId="5" hidden="1">#REF!</definedName>
    <definedName name="BEx93M7FSHP50OG34A4W8W8DF12U" localSheetId="17" hidden="1">#REF!</definedName>
    <definedName name="BEx93M7FSHP50OG34A4W8W8DF12U" localSheetId="7" hidden="1">#REF!</definedName>
    <definedName name="BEx93M7FSHP50OG34A4W8W8DF12U" localSheetId="8" hidden="1">#REF!</definedName>
    <definedName name="BEx93M7FSHP50OG34A4W8W8DF12U" localSheetId="9" hidden="1">#REF!</definedName>
    <definedName name="BEx93M7FSHP50OG34A4W8W8DF12U" localSheetId="11" hidden="1">#REF!</definedName>
    <definedName name="BEx93M7FSHP50OG34A4W8W8DF12U" localSheetId="12" hidden="1">#REF!</definedName>
    <definedName name="BEx93M7FSHP50OG34A4W8W8DF12U" localSheetId="13" hidden="1">#REF!</definedName>
    <definedName name="BEx93M7FSHP50OG34A4W8W8DF12U" localSheetId="14" hidden="1">#REF!</definedName>
    <definedName name="BEx93M7FSHP50OG34A4W8W8DF12U" localSheetId="22" hidden="1">#REF!</definedName>
    <definedName name="BEx93M7FSHP50OG34A4W8W8DF12U" localSheetId="19" hidden="1">#REF!</definedName>
    <definedName name="BEx93M7FSHP50OG34A4W8W8DF12U" localSheetId="21" hidden="1">#REF!</definedName>
    <definedName name="BEx93M7FSHP50OG34A4W8W8DF12U" hidden="1">#REF!</definedName>
    <definedName name="BEx93OLWY2O3PRA74U41VG5RXT4Q" localSheetId="23" hidden="1">#REF!</definedName>
    <definedName name="BEx93OLWY2O3PRA74U41VG5RXT4Q" localSheetId="27" hidden="1">#REF!</definedName>
    <definedName name="BEx93OLWY2O3PRA74U41VG5RXT4Q" localSheetId="16" hidden="1">#REF!</definedName>
    <definedName name="BEx93OLWY2O3PRA74U41VG5RXT4Q" localSheetId="0" hidden="1">#REF!</definedName>
    <definedName name="BEx93OLWY2O3PRA74U41VG5RXT4Q" localSheetId="2" hidden="1">#REF!</definedName>
    <definedName name="BEx93OLWY2O3PRA74U41VG5RXT4Q" localSheetId="4" hidden="1">#REF!</definedName>
    <definedName name="BEx93OLWY2O3PRA74U41VG5RXT4Q" localSheetId="5" hidden="1">#REF!</definedName>
    <definedName name="BEx93OLWY2O3PRA74U41VG5RXT4Q" localSheetId="17" hidden="1">#REF!</definedName>
    <definedName name="BEx93OLWY2O3PRA74U41VG5RXT4Q" localSheetId="7" hidden="1">#REF!</definedName>
    <definedName name="BEx93OLWY2O3PRA74U41VG5RXT4Q" localSheetId="8" hidden="1">#REF!</definedName>
    <definedName name="BEx93OLWY2O3PRA74U41VG5RXT4Q" localSheetId="9" hidden="1">#REF!</definedName>
    <definedName name="BEx93OLWY2O3PRA74U41VG5RXT4Q" localSheetId="11" hidden="1">#REF!</definedName>
    <definedName name="BEx93OLWY2O3PRA74U41VG5RXT4Q" localSheetId="12" hidden="1">#REF!</definedName>
    <definedName name="BEx93OLWY2O3PRA74U41VG5RXT4Q" localSheetId="13" hidden="1">#REF!</definedName>
    <definedName name="BEx93OLWY2O3PRA74U41VG5RXT4Q" localSheetId="14" hidden="1">#REF!</definedName>
    <definedName name="BEx93OLWY2O3PRA74U41VG5RXT4Q" localSheetId="22" hidden="1">#REF!</definedName>
    <definedName name="BEx93OLWY2O3PRA74U41VG5RXT4Q" localSheetId="19" hidden="1">#REF!</definedName>
    <definedName name="BEx93OLWY2O3PRA74U41VG5RXT4Q" localSheetId="21" hidden="1">#REF!</definedName>
    <definedName name="BEx93OLWY2O3PRA74U41VG5RXT4Q" hidden="1">#REF!</definedName>
    <definedName name="BEx93RWFAF6YJGYUTITVM445C02U" localSheetId="23" hidden="1">#REF!</definedName>
    <definedName name="BEx93RWFAF6YJGYUTITVM445C02U" localSheetId="27" hidden="1">#REF!</definedName>
    <definedName name="BEx93RWFAF6YJGYUTITVM445C02U" localSheetId="16" hidden="1">#REF!</definedName>
    <definedName name="BEx93RWFAF6YJGYUTITVM445C02U" localSheetId="0" hidden="1">#REF!</definedName>
    <definedName name="BEx93RWFAF6YJGYUTITVM445C02U" localSheetId="2" hidden="1">#REF!</definedName>
    <definedName name="BEx93RWFAF6YJGYUTITVM445C02U" localSheetId="4" hidden="1">#REF!</definedName>
    <definedName name="BEx93RWFAF6YJGYUTITVM445C02U" localSheetId="5" hidden="1">#REF!</definedName>
    <definedName name="BEx93RWFAF6YJGYUTITVM445C02U" localSheetId="17" hidden="1">#REF!</definedName>
    <definedName name="BEx93RWFAF6YJGYUTITVM445C02U" localSheetId="7" hidden="1">#REF!</definedName>
    <definedName name="BEx93RWFAF6YJGYUTITVM445C02U" localSheetId="8" hidden="1">#REF!</definedName>
    <definedName name="BEx93RWFAF6YJGYUTITVM445C02U" localSheetId="9" hidden="1">#REF!</definedName>
    <definedName name="BEx93RWFAF6YJGYUTITVM445C02U" localSheetId="11" hidden="1">#REF!</definedName>
    <definedName name="BEx93RWFAF6YJGYUTITVM445C02U" localSheetId="12" hidden="1">#REF!</definedName>
    <definedName name="BEx93RWFAF6YJGYUTITVM445C02U" localSheetId="13" hidden="1">#REF!</definedName>
    <definedName name="BEx93RWFAF6YJGYUTITVM445C02U" localSheetId="14" hidden="1">#REF!</definedName>
    <definedName name="BEx93RWFAF6YJGYUTITVM445C02U" localSheetId="22" hidden="1">#REF!</definedName>
    <definedName name="BEx93RWFAF6YJGYUTITVM445C02U" localSheetId="19" hidden="1">#REF!</definedName>
    <definedName name="BEx93RWFAF6YJGYUTITVM445C02U" localSheetId="21" hidden="1">#REF!</definedName>
    <definedName name="BEx93RWFAF6YJGYUTITVM445C02U" hidden="1">#REF!</definedName>
    <definedName name="BEx93SY9RWG3HUV4YXQKXJH9FH14" localSheetId="23" hidden="1">#REF!</definedName>
    <definedName name="BEx93SY9RWG3HUV4YXQKXJH9FH14" localSheetId="27" hidden="1">#REF!</definedName>
    <definedName name="BEx93SY9RWG3HUV4YXQKXJH9FH14" localSheetId="16" hidden="1">#REF!</definedName>
    <definedName name="BEx93SY9RWG3HUV4YXQKXJH9FH14" localSheetId="0" hidden="1">#REF!</definedName>
    <definedName name="BEx93SY9RWG3HUV4YXQKXJH9FH14" localSheetId="2" hidden="1">#REF!</definedName>
    <definedName name="BEx93SY9RWG3HUV4YXQKXJH9FH14" localSheetId="4" hidden="1">#REF!</definedName>
    <definedName name="BEx93SY9RWG3HUV4YXQKXJH9FH14" localSheetId="5" hidden="1">#REF!</definedName>
    <definedName name="BEx93SY9RWG3HUV4YXQKXJH9FH14" localSheetId="17" hidden="1">#REF!</definedName>
    <definedName name="BEx93SY9RWG3HUV4YXQKXJH9FH14" localSheetId="7" hidden="1">#REF!</definedName>
    <definedName name="BEx93SY9RWG3HUV4YXQKXJH9FH14" localSheetId="8" hidden="1">#REF!</definedName>
    <definedName name="BEx93SY9RWG3HUV4YXQKXJH9FH14" localSheetId="9" hidden="1">#REF!</definedName>
    <definedName name="BEx93SY9RWG3HUV4YXQKXJH9FH14" localSheetId="11" hidden="1">#REF!</definedName>
    <definedName name="BEx93SY9RWG3HUV4YXQKXJH9FH14" localSheetId="12" hidden="1">#REF!</definedName>
    <definedName name="BEx93SY9RWG3HUV4YXQKXJH9FH14" localSheetId="13" hidden="1">#REF!</definedName>
    <definedName name="BEx93SY9RWG3HUV4YXQKXJH9FH14" localSheetId="14" hidden="1">#REF!</definedName>
    <definedName name="BEx93SY9RWG3HUV4YXQKXJH9FH14" localSheetId="22" hidden="1">#REF!</definedName>
    <definedName name="BEx93SY9RWG3HUV4YXQKXJH9FH14" localSheetId="19" hidden="1">#REF!</definedName>
    <definedName name="BEx93SY9RWG3HUV4YXQKXJH9FH14" localSheetId="21" hidden="1">#REF!</definedName>
    <definedName name="BEx93SY9RWG3HUV4YXQKXJH9FH14" hidden="1">#REF!</definedName>
    <definedName name="BEx93TJUX3U0FJDBG6DDSNQ91R5J" localSheetId="23" hidden="1">#REF!</definedName>
    <definedName name="BEx93TJUX3U0FJDBG6DDSNQ91R5J" localSheetId="27" hidden="1">#REF!</definedName>
    <definedName name="BEx93TJUX3U0FJDBG6DDSNQ91R5J" localSheetId="16" hidden="1">#REF!</definedName>
    <definedName name="BEx93TJUX3U0FJDBG6DDSNQ91R5J" localSheetId="0" hidden="1">#REF!</definedName>
    <definedName name="BEx93TJUX3U0FJDBG6DDSNQ91R5J" localSheetId="2" hidden="1">#REF!</definedName>
    <definedName name="BEx93TJUX3U0FJDBG6DDSNQ91R5J" localSheetId="4" hidden="1">#REF!</definedName>
    <definedName name="BEx93TJUX3U0FJDBG6DDSNQ91R5J" localSheetId="5" hidden="1">#REF!</definedName>
    <definedName name="BEx93TJUX3U0FJDBG6DDSNQ91R5J" localSheetId="17" hidden="1">#REF!</definedName>
    <definedName name="BEx93TJUX3U0FJDBG6DDSNQ91R5J" localSheetId="7" hidden="1">#REF!</definedName>
    <definedName name="BEx93TJUX3U0FJDBG6DDSNQ91R5J" localSheetId="8" hidden="1">#REF!</definedName>
    <definedName name="BEx93TJUX3U0FJDBG6DDSNQ91R5J" localSheetId="9" hidden="1">#REF!</definedName>
    <definedName name="BEx93TJUX3U0FJDBG6DDSNQ91R5J" localSheetId="11" hidden="1">#REF!</definedName>
    <definedName name="BEx93TJUX3U0FJDBG6DDSNQ91R5J" localSheetId="12" hidden="1">#REF!</definedName>
    <definedName name="BEx93TJUX3U0FJDBG6DDSNQ91R5J" localSheetId="13" hidden="1">#REF!</definedName>
    <definedName name="BEx93TJUX3U0FJDBG6DDSNQ91R5J" localSheetId="14" hidden="1">#REF!</definedName>
    <definedName name="BEx93TJUX3U0FJDBG6DDSNQ91R5J" localSheetId="22" hidden="1">#REF!</definedName>
    <definedName name="BEx93TJUX3U0FJDBG6DDSNQ91R5J" localSheetId="19" hidden="1">#REF!</definedName>
    <definedName name="BEx93TJUX3U0FJDBG6DDSNQ91R5J" localSheetId="21" hidden="1">#REF!</definedName>
    <definedName name="BEx93TJUX3U0FJDBG6DDSNQ91R5J" hidden="1">#REF!</definedName>
    <definedName name="BEx942UCRHMI4B0US31HO95GSC2X" localSheetId="23" hidden="1">#REF!</definedName>
    <definedName name="BEx942UCRHMI4B0US31HO95GSC2X" localSheetId="27" hidden="1">#REF!</definedName>
    <definedName name="BEx942UCRHMI4B0US31HO95GSC2X" localSheetId="16" hidden="1">#REF!</definedName>
    <definedName name="BEx942UCRHMI4B0US31HO95GSC2X" localSheetId="0" hidden="1">#REF!</definedName>
    <definedName name="BEx942UCRHMI4B0US31HO95GSC2X" localSheetId="2" hidden="1">#REF!</definedName>
    <definedName name="BEx942UCRHMI4B0US31HO95GSC2X" localSheetId="4" hidden="1">#REF!</definedName>
    <definedName name="BEx942UCRHMI4B0US31HO95GSC2X" localSheetId="5" hidden="1">#REF!</definedName>
    <definedName name="BEx942UCRHMI4B0US31HO95GSC2X" localSheetId="17" hidden="1">#REF!</definedName>
    <definedName name="BEx942UCRHMI4B0US31HO95GSC2X" localSheetId="7" hidden="1">#REF!</definedName>
    <definedName name="BEx942UCRHMI4B0US31HO95GSC2X" localSheetId="8" hidden="1">#REF!</definedName>
    <definedName name="BEx942UCRHMI4B0US31HO95GSC2X" localSheetId="9" hidden="1">#REF!</definedName>
    <definedName name="BEx942UCRHMI4B0US31HO95GSC2X" localSheetId="11" hidden="1">#REF!</definedName>
    <definedName name="BEx942UCRHMI4B0US31HO95GSC2X" localSheetId="12" hidden="1">#REF!</definedName>
    <definedName name="BEx942UCRHMI4B0US31HO95GSC2X" localSheetId="13" hidden="1">#REF!</definedName>
    <definedName name="BEx942UCRHMI4B0US31HO95GSC2X" localSheetId="14" hidden="1">#REF!</definedName>
    <definedName name="BEx942UCRHMI4B0US31HO95GSC2X" localSheetId="22" hidden="1">#REF!</definedName>
    <definedName name="BEx942UCRHMI4B0US31HO95GSC2X" localSheetId="19" hidden="1">#REF!</definedName>
    <definedName name="BEx942UCRHMI4B0US31HO95GSC2X" localSheetId="21" hidden="1">#REF!</definedName>
    <definedName name="BEx942UCRHMI4B0US31HO95GSC2X" hidden="1">#REF!</definedName>
    <definedName name="BEx942ZND3V7XSHKTD0UH9X85N5E" localSheetId="23" hidden="1">#REF!</definedName>
    <definedName name="BEx942ZND3V7XSHKTD0UH9X85N5E" localSheetId="27" hidden="1">#REF!</definedName>
    <definedName name="BEx942ZND3V7XSHKTD0UH9X85N5E" localSheetId="16" hidden="1">#REF!</definedName>
    <definedName name="BEx942ZND3V7XSHKTD0UH9X85N5E" localSheetId="0" hidden="1">#REF!</definedName>
    <definedName name="BEx942ZND3V7XSHKTD0UH9X85N5E" localSheetId="2" hidden="1">#REF!</definedName>
    <definedName name="BEx942ZND3V7XSHKTD0UH9X85N5E" localSheetId="4" hidden="1">#REF!</definedName>
    <definedName name="BEx942ZND3V7XSHKTD0UH9X85N5E" localSheetId="5" hidden="1">#REF!</definedName>
    <definedName name="BEx942ZND3V7XSHKTD0UH9X85N5E" localSheetId="17" hidden="1">#REF!</definedName>
    <definedName name="BEx942ZND3V7XSHKTD0UH9X85N5E" localSheetId="7" hidden="1">#REF!</definedName>
    <definedName name="BEx942ZND3V7XSHKTD0UH9X85N5E" localSheetId="8" hidden="1">#REF!</definedName>
    <definedName name="BEx942ZND3V7XSHKTD0UH9X85N5E" localSheetId="9" hidden="1">#REF!</definedName>
    <definedName name="BEx942ZND3V7XSHKTD0UH9X85N5E" localSheetId="11" hidden="1">#REF!</definedName>
    <definedName name="BEx942ZND3V7XSHKTD0UH9X85N5E" localSheetId="12" hidden="1">#REF!</definedName>
    <definedName name="BEx942ZND3V7XSHKTD0UH9X85N5E" localSheetId="13" hidden="1">#REF!</definedName>
    <definedName name="BEx942ZND3V7XSHKTD0UH9X85N5E" localSheetId="14" hidden="1">#REF!</definedName>
    <definedName name="BEx942ZND3V7XSHKTD0UH9X85N5E" localSheetId="22" hidden="1">#REF!</definedName>
    <definedName name="BEx942ZND3V7XSHKTD0UH9X85N5E" localSheetId="19" hidden="1">#REF!</definedName>
    <definedName name="BEx942ZND3V7XSHKTD0UH9X85N5E" localSheetId="21" hidden="1">#REF!</definedName>
    <definedName name="BEx942ZND3V7XSHKTD0UH9X85N5E" hidden="1">#REF!</definedName>
    <definedName name="BEx947HHLR6UU6NYPNDZRF79V52K" localSheetId="23" hidden="1">#REF!</definedName>
    <definedName name="BEx947HHLR6UU6NYPNDZRF79V52K" localSheetId="27" hidden="1">#REF!</definedName>
    <definedName name="BEx947HHLR6UU6NYPNDZRF79V52K" localSheetId="16" hidden="1">#REF!</definedName>
    <definedName name="BEx947HHLR6UU6NYPNDZRF79V52K" localSheetId="0" hidden="1">#REF!</definedName>
    <definedName name="BEx947HHLR6UU6NYPNDZRF79V52K" localSheetId="2" hidden="1">#REF!</definedName>
    <definedName name="BEx947HHLR6UU6NYPNDZRF79V52K" localSheetId="4" hidden="1">#REF!</definedName>
    <definedName name="BEx947HHLR6UU6NYPNDZRF79V52K" localSheetId="5" hidden="1">#REF!</definedName>
    <definedName name="BEx947HHLR6UU6NYPNDZRF79V52K" localSheetId="17" hidden="1">#REF!</definedName>
    <definedName name="BEx947HHLR6UU6NYPNDZRF79V52K" localSheetId="7" hidden="1">#REF!</definedName>
    <definedName name="BEx947HHLR6UU6NYPNDZRF79V52K" localSheetId="8" hidden="1">#REF!</definedName>
    <definedName name="BEx947HHLR6UU6NYPNDZRF79V52K" localSheetId="9" hidden="1">#REF!</definedName>
    <definedName name="BEx947HHLR6UU6NYPNDZRF79V52K" localSheetId="11" hidden="1">#REF!</definedName>
    <definedName name="BEx947HHLR6UU6NYPNDZRF79V52K" localSheetId="12" hidden="1">#REF!</definedName>
    <definedName name="BEx947HHLR6UU6NYPNDZRF79V52K" localSheetId="13" hidden="1">#REF!</definedName>
    <definedName name="BEx947HHLR6UU6NYPNDZRF79V52K" localSheetId="14" hidden="1">#REF!</definedName>
    <definedName name="BEx947HHLR6UU6NYPNDZRF79V52K" localSheetId="22" hidden="1">#REF!</definedName>
    <definedName name="BEx947HHLR6UU6NYPNDZRF79V52K" localSheetId="19" hidden="1">#REF!</definedName>
    <definedName name="BEx947HHLR6UU6NYPNDZRF79V52K" localSheetId="21" hidden="1">#REF!</definedName>
    <definedName name="BEx947HHLR6UU6NYPNDZRF79V52K" hidden="1">#REF!</definedName>
    <definedName name="BEx948ZFFQWVIDNG4AZAUGGGEB5U" localSheetId="23" hidden="1">#REF!</definedName>
    <definedName name="BEx948ZFFQWVIDNG4AZAUGGGEB5U" localSheetId="27" hidden="1">#REF!</definedName>
    <definedName name="BEx948ZFFQWVIDNG4AZAUGGGEB5U" localSheetId="16" hidden="1">#REF!</definedName>
    <definedName name="BEx948ZFFQWVIDNG4AZAUGGGEB5U" localSheetId="0" hidden="1">#REF!</definedName>
    <definedName name="BEx948ZFFQWVIDNG4AZAUGGGEB5U" localSheetId="2" hidden="1">#REF!</definedName>
    <definedName name="BEx948ZFFQWVIDNG4AZAUGGGEB5U" localSheetId="4" hidden="1">#REF!</definedName>
    <definedName name="BEx948ZFFQWVIDNG4AZAUGGGEB5U" localSheetId="5" hidden="1">#REF!</definedName>
    <definedName name="BEx948ZFFQWVIDNG4AZAUGGGEB5U" localSheetId="17" hidden="1">#REF!</definedName>
    <definedName name="BEx948ZFFQWVIDNG4AZAUGGGEB5U" localSheetId="7" hidden="1">#REF!</definedName>
    <definedName name="BEx948ZFFQWVIDNG4AZAUGGGEB5U" localSheetId="8" hidden="1">#REF!</definedName>
    <definedName name="BEx948ZFFQWVIDNG4AZAUGGGEB5U" localSheetId="9" hidden="1">#REF!</definedName>
    <definedName name="BEx948ZFFQWVIDNG4AZAUGGGEB5U" localSheetId="11" hidden="1">#REF!</definedName>
    <definedName name="BEx948ZFFQWVIDNG4AZAUGGGEB5U" localSheetId="12" hidden="1">#REF!</definedName>
    <definedName name="BEx948ZFFQWVIDNG4AZAUGGGEB5U" localSheetId="13" hidden="1">#REF!</definedName>
    <definedName name="BEx948ZFFQWVIDNG4AZAUGGGEB5U" localSheetId="14" hidden="1">#REF!</definedName>
    <definedName name="BEx948ZFFQWVIDNG4AZAUGGGEB5U" localSheetId="22" hidden="1">#REF!</definedName>
    <definedName name="BEx948ZFFQWVIDNG4AZAUGGGEB5U" localSheetId="19" hidden="1">#REF!</definedName>
    <definedName name="BEx948ZFFQWVIDNG4AZAUGGGEB5U" localSheetId="21" hidden="1">#REF!</definedName>
    <definedName name="BEx948ZFFQWVIDNG4AZAUGGGEB5U" hidden="1">#REF!</definedName>
    <definedName name="BEx94CKXG92OMURH41SNU6IOHK4J" localSheetId="23" hidden="1">#REF!</definedName>
    <definedName name="BEx94CKXG92OMURH41SNU6IOHK4J" localSheetId="27" hidden="1">#REF!</definedName>
    <definedName name="BEx94CKXG92OMURH41SNU6IOHK4J" localSheetId="16" hidden="1">#REF!</definedName>
    <definedName name="BEx94CKXG92OMURH41SNU6IOHK4J" localSheetId="0" hidden="1">#REF!</definedName>
    <definedName name="BEx94CKXG92OMURH41SNU6IOHK4J" localSheetId="2" hidden="1">#REF!</definedName>
    <definedName name="BEx94CKXG92OMURH41SNU6IOHK4J" localSheetId="4" hidden="1">#REF!</definedName>
    <definedName name="BEx94CKXG92OMURH41SNU6IOHK4J" localSheetId="5" hidden="1">#REF!</definedName>
    <definedName name="BEx94CKXG92OMURH41SNU6IOHK4J" localSheetId="17" hidden="1">#REF!</definedName>
    <definedName name="BEx94CKXG92OMURH41SNU6IOHK4J" localSheetId="7" hidden="1">#REF!</definedName>
    <definedName name="BEx94CKXG92OMURH41SNU6IOHK4J" localSheetId="8" hidden="1">#REF!</definedName>
    <definedName name="BEx94CKXG92OMURH41SNU6IOHK4J" localSheetId="9" hidden="1">#REF!</definedName>
    <definedName name="BEx94CKXG92OMURH41SNU6IOHK4J" localSheetId="11" hidden="1">#REF!</definedName>
    <definedName name="BEx94CKXG92OMURH41SNU6IOHK4J" localSheetId="12" hidden="1">#REF!</definedName>
    <definedName name="BEx94CKXG92OMURH41SNU6IOHK4J" localSheetId="13" hidden="1">#REF!</definedName>
    <definedName name="BEx94CKXG92OMURH41SNU6IOHK4J" localSheetId="14" hidden="1">#REF!</definedName>
    <definedName name="BEx94CKXG92OMURH41SNU6IOHK4J" localSheetId="22" hidden="1">#REF!</definedName>
    <definedName name="BEx94CKXG92OMURH41SNU6IOHK4J" localSheetId="19" hidden="1">#REF!</definedName>
    <definedName name="BEx94CKXG92OMURH41SNU6IOHK4J" localSheetId="21" hidden="1">#REF!</definedName>
    <definedName name="BEx94CKXG92OMURH41SNU6IOHK4J" hidden="1">#REF!</definedName>
    <definedName name="BEx94GXG30CIVB6ZQN3X3IK6BZXQ" localSheetId="23" hidden="1">#REF!</definedName>
    <definedName name="BEx94GXG30CIVB6ZQN3X3IK6BZXQ" localSheetId="27" hidden="1">#REF!</definedName>
    <definedName name="BEx94GXG30CIVB6ZQN3X3IK6BZXQ" localSheetId="16" hidden="1">#REF!</definedName>
    <definedName name="BEx94GXG30CIVB6ZQN3X3IK6BZXQ" localSheetId="0" hidden="1">#REF!</definedName>
    <definedName name="BEx94GXG30CIVB6ZQN3X3IK6BZXQ" localSheetId="2" hidden="1">#REF!</definedName>
    <definedName name="BEx94GXG30CIVB6ZQN3X3IK6BZXQ" localSheetId="4" hidden="1">#REF!</definedName>
    <definedName name="BEx94GXG30CIVB6ZQN3X3IK6BZXQ" localSheetId="5" hidden="1">#REF!</definedName>
    <definedName name="BEx94GXG30CIVB6ZQN3X3IK6BZXQ" localSheetId="17" hidden="1">#REF!</definedName>
    <definedName name="BEx94GXG30CIVB6ZQN3X3IK6BZXQ" localSheetId="7" hidden="1">#REF!</definedName>
    <definedName name="BEx94GXG30CIVB6ZQN3X3IK6BZXQ" localSheetId="8" hidden="1">#REF!</definedName>
    <definedName name="BEx94GXG30CIVB6ZQN3X3IK6BZXQ" localSheetId="9" hidden="1">#REF!</definedName>
    <definedName name="BEx94GXG30CIVB6ZQN3X3IK6BZXQ" localSheetId="11" hidden="1">#REF!</definedName>
    <definedName name="BEx94GXG30CIVB6ZQN3X3IK6BZXQ" localSheetId="12" hidden="1">#REF!</definedName>
    <definedName name="BEx94GXG30CIVB6ZQN3X3IK6BZXQ" localSheetId="13" hidden="1">#REF!</definedName>
    <definedName name="BEx94GXG30CIVB6ZQN3X3IK6BZXQ" localSheetId="14" hidden="1">#REF!</definedName>
    <definedName name="BEx94GXG30CIVB6ZQN3X3IK6BZXQ" localSheetId="22" hidden="1">#REF!</definedName>
    <definedName name="BEx94GXG30CIVB6ZQN3X3IK6BZXQ" localSheetId="19" hidden="1">#REF!</definedName>
    <definedName name="BEx94GXG30CIVB6ZQN3X3IK6BZXQ" localSheetId="21" hidden="1">#REF!</definedName>
    <definedName name="BEx94GXG30CIVB6ZQN3X3IK6BZXQ" hidden="1">#REF!</definedName>
    <definedName name="BEx94HJ0DWZHE39X4BLCQCJ3M1MC" localSheetId="23" hidden="1">#REF!</definedName>
    <definedName name="BEx94HJ0DWZHE39X4BLCQCJ3M1MC" localSheetId="27" hidden="1">#REF!</definedName>
    <definedName name="BEx94HJ0DWZHE39X4BLCQCJ3M1MC" localSheetId="16" hidden="1">#REF!</definedName>
    <definedName name="BEx94HJ0DWZHE39X4BLCQCJ3M1MC" localSheetId="0" hidden="1">#REF!</definedName>
    <definedName name="BEx94HJ0DWZHE39X4BLCQCJ3M1MC" localSheetId="2" hidden="1">#REF!</definedName>
    <definedName name="BEx94HJ0DWZHE39X4BLCQCJ3M1MC" localSheetId="4" hidden="1">#REF!</definedName>
    <definedName name="BEx94HJ0DWZHE39X4BLCQCJ3M1MC" localSheetId="5" hidden="1">#REF!</definedName>
    <definedName name="BEx94HJ0DWZHE39X4BLCQCJ3M1MC" localSheetId="17" hidden="1">#REF!</definedName>
    <definedName name="BEx94HJ0DWZHE39X4BLCQCJ3M1MC" localSheetId="7" hidden="1">#REF!</definedName>
    <definedName name="BEx94HJ0DWZHE39X4BLCQCJ3M1MC" localSheetId="8" hidden="1">#REF!</definedName>
    <definedName name="BEx94HJ0DWZHE39X4BLCQCJ3M1MC" localSheetId="9" hidden="1">#REF!</definedName>
    <definedName name="BEx94HJ0DWZHE39X4BLCQCJ3M1MC" localSheetId="11" hidden="1">#REF!</definedName>
    <definedName name="BEx94HJ0DWZHE39X4BLCQCJ3M1MC" localSheetId="12" hidden="1">#REF!</definedName>
    <definedName name="BEx94HJ0DWZHE39X4BLCQCJ3M1MC" localSheetId="13" hidden="1">#REF!</definedName>
    <definedName name="BEx94HJ0DWZHE39X4BLCQCJ3M1MC" localSheetId="14" hidden="1">#REF!</definedName>
    <definedName name="BEx94HJ0DWZHE39X4BLCQCJ3M1MC" localSheetId="22" hidden="1">#REF!</definedName>
    <definedName name="BEx94HJ0DWZHE39X4BLCQCJ3M1MC" localSheetId="19" hidden="1">#REF!</definedName>
    <definedName name="BEx94HJ0DWZHE39X4BLCQCJ3M1MC" localSheetId="21" hidden="1">#REF!</definedName>
    <definedName name="BEx94HJ0DWZHE39X4BLCQCJ3M1MC" hidden="1">#REF!</definedName>
    <definedName name="BEx94HZ5LURYM9ST744ALV6ZCKYP" localSheetId="23" hidden="1">#REF!</definedName>
    <definedName name="BEx94HZ5LURYM9ST744ALV6ZCKYP" localSheetId="27" hidden="1">#REF!</definedName>
    <definedName name="BEx94HZ5LURYM9ST744ALV6ZCKYP" localSheetId="16" hidden="1">#REF!</definedName>
    <definedName name="BEx94HZ5LURYM9ST744ALV6ZCKYP" localSheetId="0" hidden="1">#REF!</definedName>
    <definedName name="BEx94HZ5LURYM9ST744ALV6ZCKYP" localSheetId="2" hidden="1">#REF!</definedName>
    <definedName name="BEx94HZ5LURYM9ST744ALV6ZCKYP" localSheetId="4" hidden="1">#REF!</definedName>
    <definedName name="BEx94HZ5LURYM9ST744ALV6ZCKYP" localSheetId="5" hidden="1">#REF!</definedName>
    <definedName name="BEx94HZ5LURYM9ST744ALV6ZCKYP" localSheetId="17" hidden="1">#REF!</definedName>
    <definedName name="BEx94HZ5LURYM9ST744ALV6ZCKYP" localSheetId="7" hidden="1">#REF!</definedName>
    <definedName name="BEx94HZ5LURYM9ST744ALV6ZCKYP" localSheetId="8" hidden="1">#REF!</definedName>
    <definedName name="BEx94HZ5LURYM9ST744ALV6ZCKYP" localSheetId="9" hidden="1">#REF!</definedName>
    <definedName name="BEx94HZ5LURYM9ST744ALV6ZCKYP" localSheetId="11" hidden="1">#REF!</definedName>
    <definedName name="BEx94HZ5LURYM9ST744ALV6ZCKYP" localSheetId="12" hidden="1">#REF!</definedName>
    <definedName name="BEx94HZ5LURYM9ST744ALV6ZCKYP" localSheetId="13" hidden="1">#REF!</definedName>
    <definedName name="BEx94HZ5LURYM9ST744ALV6ZCKYP" localSheetId="14" hidden="1">#REF!</definedName>
    <definedName name="BEx94HZ5LURYM9ST744ALV6ZCKYP" localSheetId="22" hidden="1">#REF!</definedName>
    <definedName name="BEx94HZ5LURYM9ST744ALV6ZCKYP" localSheetId="19" hidden="1">#REF!</definedName>
    <definedName name="BEx94HZ5LURYM9ST744ALV6ZCKYP" localSheetId="21" hidden="1">#REF!</definedName>
    <definedName name="BEx94HZ5LURYM9ST744ALV6ZCKYP" hidden="1">#REF!</definedName>
    <definedName name="BEx94IQ75E90YUMWJ9N591LR7DQQ" localSheetId="23" hidden="1">#REF!</definedName>
    <definedName name="BEx94IQ75E90YUMWJ9N591LR7DQQ" localSheetId="27" hidden="1">#REF!</definedName>
    <definedName name="BEx94IQ75E90YUMWJ9N591LR7DQQ" localSheetId="16" hidden="1">#REF!</definedName>
    <definedName name="BEx94IQ75E90YUMWJ9N591LR7DQQ" localSheetId="0" hidden="1">#REF!</definedName>
    <definedName name="BEx94IQ75E90YUMWJ9N591LR7DQQ" localSheetId="2" hidden="1">#REF!</definedName>
    <definedName name="BEx94IQ75E90YUMWJ9N591LR7DQQ" localSheetId="4" hidden="1">#REF!</definedName>
    <definedName name="BEx94IQ75E90YUMWJ9N591LR7DQQ" localSheetId="5" hidden="1">#REF!</definedName>
    <definedName name="BEx94IQ75E90YUMWJ9N591LR7DQQ" localSheetId="17" hidden="1">#REF!</definedName>
    <definedName name="BEx94IQ75E90YUMWJ9N591LR7DQQ" localSheetId="7" hidden="1">#REF!</definedName>
    <definedName name="BEx94IQ75E90YUMWJ9N591LR7DQQ" localSheetId="8" hidden="1">#REF!</definedName>
    <definedName name="BEx94IQ75E90YUMWJ9N591LR7DQQ" localSheetId="9" hidden="1">#REF!</definedName>
    <definedName name="BEx94IQ75E90YUMWJ9N591LR7DQQ" localSheetId="11" hidden="1">#REF!</definedName>
    <definedName name="BEx94IQ75E90YUMWJ9N591LR7DQQ" localSheetId="12" hidden="1">#REF!</definedName>
    <definedName name="BEx94IQ75E90YUMWJ9N591LR7DQQ" localSheetId="13" hidden="1">#REF!</definedName>
    <definedName name="BEx94IQ75E90YUMWJ9N591LR7DQQ" localSheetId="14" hidden="1">#REF!</definedName>
    <definedName name="BEx94IQ75E90YUMWJ9N591LR7DQQ" localSheetId="22" hidden="1">#REF!</definedName>
    <definedName name="BEx94IQ75E90YUMWJ9N591LR7DQQ" localSheetId="19" hidden="1">#REF!</definedName>
    <definedName name="BEx94IQ75E90YUMWJ9N591LR7DQQ" localSheetId="21" hidden="1">#REF!</definedName>
    <definedName name="BEx94IQ75E90YUMWJ9N591LR7DQQ" hidden="1">#REF!</definedName>
    <definedName name="BEx94N7W5T3U7UOE97D6OVIBUCXS" localSheetId="23" hidden="1">#REF!</definedName>
    <definedName name="BEx94N7W5T3U7UOE97D6OVIBUCXS" localSheetId="27" hidden="1">#REF!</definedName>
    <definedName name="BEx94N7W5T3U7UOE97D6OVIBUCXS" localSheetId="16" hidden="1">#REF!</definedName>
    <definedName name="BEx94N7W5T3U7UOE97D6OVIBUCXS" localSheetId="0" hidden="1">#REF!</definedName>
    <definedName name="BEx94N7W5T3U7UOE97D6OVIBUCXS" localSheetId="2" hidden="1">#REF!</definedName>
    <definedName name="BEx94N7W5T3U7UOE97D6OVIBUCXS" localSheetId="4" hidden="1">#REF!</definedName>
    <definedName name="BEx94N7W5T3U7UOE97D6OVIBUCXS" localSheetId="5" hidden="1">#REF!</definedName>
    <definedName name="BEx94N7W5T3U7UOE97D6OVIBUCXS" localSheetId="17" hidden="1">#REF!</definedName>
    <definedName name="BEx94N7W5T3U7UOE97D6OVIBUCXS" localSheetId="7" hidden="1">#REF!</definedName>
    <definedName name="BEx94N7W5T3U7UOE97D6OVIBUCXS" localSheetId="8" hidden="1">#REF!</definedName>
    <definedName name="BEx94N7W5T3U7UOE97D6OVIBUCXS" localSheetId="9" hidden="1">#REF!</definedName>
    <definedName name="BEx94N7W5T3U7UOE97D6OVIBUCXS" localSheetId="11" hidden="1">#REF!</definedName>
    <definedName name="BEx94N7W5T3U7UOE97D6OVIBUCXS" localSheetId="12" hidden="1">#REF!</definedName>
    <definedName name="BEx94N7W5T3U7UOE97D6OVIBUCXS" localSheetId="13" hidden="1">#REF!</definedName>
    <definedName name="BEx94N7W5T3U7UOE97D6OVIBUCXS" localSheetId="14" hidden="1">#REF!</definedName>
    <definedName name="BEx94N7W5T3U7UOE97D6OVIBUCXS" localSheetId="22" hidden="1">#REF!</definedName>
    <definedName name="BEx94N7W5T3U7UOE97D6OVIBUCXS" localSheetId="19" hidden="1">#REF!</definedName>
    <definedName name="BEx94N7W5T3U7UOE97D6OVIBUCXS" localSheetId="21" hidden="1">#REF!</definedName>
    <definedName name="BEx94N7W5T3U7UOE97D6OVIBUCXS" hidden="1">#REF!</definedName>
    <definedName name="BEx955NIAWX5OLAHMTV6QFUZPR30" localSheetId="23" hidden="1">#REF!</definedName>
    <definedName name="BEx955NIAWX5OLAHMTV6QFUZPR30" localSheetId="27" hidden="1">#REF!</definedName>
    <definedName name="BEx955NIAWX5OLAHMTV6QFUZPR30" localSheetId="16" hidden="1">#REF!</definedName>
    <definedName name="BEx955NIAWX5OLAHMTV6QFUZPR30" localSheetId="0" hidden="1">#REF!</definedName>
    <definedName name="BEx955NIAWX5OLAHMTV6QFUZPR30" localSheetId="2" hidden="1">#REF!</definedName>
    <definedName name="BEx955NIAWX5OLAHMTV6QFUZPR30" localSheetId="4" hidden="1">#REF!</definedName>
    <definedName name="BEx955NIAWX5OLAHMTV6QFUZPR30" localSheetId="5" hidden="1">#REF!</definedName>
    <definedName name="BEx955NIAWX5OLAHMTV6QFUZPR30" localSheetId="17" hidden="1">#REF!</definedName>
    <definedName name="BEx955NIAWX5OLAHMTV6QFUZPR30" localSheetId="7" hidden="1">#REF!</definedName>
    <definedName name="BEx955NIAWX5OLAHMTV6QFUZPR30" localSheetId="8" hidden="1">#REF!</definedName>
    <definedName name="BEx955NIAWX5OLAHMTV6QFUZPR30" localSheetId="9" hidden="1">#REF!</definedName>
    <definedName name="BEx955NIAWX5OLAHMTV6QFUZPR30" localSheetId="11" hidden="1">#REF!</definedName>
    <definedName name="BEx955NIAWX5OLAHMTV6QFUZPR30" localSheetId="12" hidden="1">#REF!</definedName>
    <definedName name="BEx955NIAWX5OLAHMTV6QFUZPR30" localSheetId="13" hidden="1">#REF!</definedName>
    <definedName name="BEx955NIAWX5OLAHMTV6QFUZPR30" localSheetId="14" hidden="1">#REF!</definedName>
    <definedName name="BEx955NIAWX5OLAHMTV6QFUZPR30" localSheetId="22" hidden="1">#REF!</definedName>
    <definedName name="BEx955NIAWX5OLAHMTV6QFUZPR30" localSheetId="19" hidden="1">#REF!</definedName>
    <definedName name="BEx955NIAWX5OLAHMTV6QFUZPR30" localSheetId="21" hidden="1">#REF!</definedName>
    <definedName name="BEx955NIAWX5OLAHMTV6QFUZPR30" hidden="1">#REF!</definedName>
    <definedName name="BEx9581TYVI2M5TT4ISDAJV4W7Z6" localSheetId="23" hidden="1">#REF!</definedName>
    <definedName name="BEx9581TYVI2M5TT4ISDAJV4W7Z6" localSheetId="27" hidden="1">#REF!</definedName>
    <definedName name="BEx9581TYVI2M5TT4ISDAJV4W7Z6" localSheetId="16" hidden="1">#REF!</definedName>
    <definedName name="BEx9581TYVI2M5TT4ISDAJV4W7Z6" localSheetId="0" hidden="1">#REF!</definedName>
    <definedName name="BEx9581TYVI2M5TT4ISDAJV4W7Z6" localSheetId="2" hidden="1">#REF!</definedName>
    <definedName name="BEx9581TYVI2M5TT4ISDAJV4W7Z6" localSheetId="4" hidden="1">#REF!</definedName>
    <definedName name="BEx9581TYVI2M5TT4ISDAJV4W7Z6" localSheetId="5" hidden="1">#REF!</definedName>
    <definedName name="BEx9581TYVI2M5TT4ISDAJV4W7Z6" localSheetId="17" hidden="1">#REF!</definedName>
    <definedName name="BEx9581TYVI2M5TT4ISDAJV4W7Z6" localSheetId="7" hidden="1">#REF!</definedName>
    <definedName name="BEx9581TYVI2M5TT4ISDAJV4W7Z6" localSheetId="8" hidden="1">#REF!</definedName>
    <definedName name="BEx9581TYVI2M5TT4ISDAJV4W7Z6" localSheetId="9" hidden="1">#REF!</definedName>
    <definedName name="BEx9581TYVI2M5TT4ISDAJV4W7Z6" localSheetId="11" hidden="1">#REF!</definedName>
    <definedName name="BEx9581TYVI2M5TT4ISDAJV4W7Z6" localSheetId="12" hidden="1">#REF!</definedName>
    <definedName name="BEx9581TYVI2M5TT4ISDAJV4W7Z6" localSheetId="13" hidden="1">#REF!</definedName>
    <definedName name="BEx9581TYVI2M5TT4ISDAJV4W7Z6" localSheetId="14" hidden="1">#REF!</definedName>
    <definedName name="BEx9581TYVI2M5TT4ISDAJV4W7Z6" localSheetId="22" hidden="1">#REF!</definedName>
    <definedName name="BEx9581TYVI2M5TT4ISDAJV4W7Z6" localSheetId="19" hidden="1">#REF!</definedName>
    <definedName name="BEx9581TYVI2M5TT4ISDAJV4W7Z6" localSheetId="21" hidden="1">#REF!</definedName>
    <definedName name="BEx9581TYVI2M5TT4ISDAJV4W7Z6" hidden="1">#REF!</definedName>
    <definedName name="BEx95G55NR99FDSE95CXDI4DKWSV" localSheetId="23" hidden="1">#REF!</definedName>
    <definedName name="BEx95G55NR99FDSE95CXDI4DKWSV" localSheetId="27" hidden="1">#REF!</definedName>
    <definedName name="BEx95G55NR99FDSE95CXDI4DKWSV" localSheetId="16" hidden="1">#REF!</definedName>
    <definedName name="BEx95G55NR99FDSE95CXDI4DKWSV" localSheetId="0" hidden="1">#REF!</definedName>
    <definedName name="BEx95G55NR99FDSE95CXDI4DKWSV" localSheetId="2" hidden="1">#REF!</definedName>
    <definedName name="BEx95G55NR99FDSE95CXDI4DKWSV" localSheetId="4" hidden="1">#REF!</definedName>
    <definedName name="BEx95G55NR99FDSE95CXDI4DKWSV" localSheetId="5" hidden="1">#REF!</definedName>
    <definedName name="BEx95G55NR99FDSE95CXDI4DKWSV" localSheetId="17" hidden="1">#REF!</definedName>
    <definedName name="BEx95G55NR99FDSE95CXDI4DKWSV" localSheetId="7" hidden="1">#REF!</definedName>
    <definedName name="BEx95G55NR99FDSE95CXDI4DKWSV" localSheetId="8" hidden="1">#REF!</definedName>
    <definedName name="BEx95G55NR99FDSE95CXDI4DKWSV" localSheetId="9" hidden="1">#REF!</definedName>
    <definedName name="BEx95G55NR99FDSE95CXDI4DKWSV" localSheetId="11" hidden="1">#REF!</definedName>
    <definedName name="BEx95G55NR99FDSE95CXDI4DKWSV" localSheetId="12" hidden="1">#REF!</definedName>
    <definedName name="BEx95G55NR99FDSE95CXDI4DKWSV" localSheetId="13" hidden="1">#REF!</definedName>
    <definedName name="BEx95G55NR99FDSE95CXDI4DKWSV" localSheetId="14" hidden="1">#REF!</definedName>
    <definedName name="BEx95G55NR99FDSE95CXDI4DKWSV" localSheetId="22" hidden="1">#REF!</definedName>
    <definedName name="BEx95G55NR99FDSE95CXDI4DKWSV" localSheetId="19" hidden="1">#REF!</definedName>
    <definedName name="BEx95G55NR99FDSE95CXDI4DKWSV" localSheetId="21" hidden="1">#REF!</definedName>
    <definedName name="BEx95G55NR99FDSE95CXDI4DKWSV" hidden="1">#REF!</definedName>
    <definedName name="BEx95NHF4RVUE0YDOAFZEIVBYJXD" localSheetId="23" hidden="1">#REF!</definedName>
    <definedName name="BEx95NHF4RVUE0YDOAFZEIVBYJXD" localSheetId="27" hidden="1">#REF!</definedName>
    <definedName name="BEx95NHF4RVUE0YDOAFZEIVBYJXD" localSheetId="16" hidden="1">#REF!</definedName>
    <definedName name="BEx95NHF4RVUE0YDOAFZEIVBYJXD" localSheetId="0" hidden="1">#REF!</definedName>
    <definedName name="BEx95NHF4RVUE0YDOAFZEIVBYJXD" localSheetId="2" hidden="1">#REF!</definedName>
    <definedName name="BEx95NHF4RVUE0YDOAFZEIVBYJXD" localSheetId="4" hidden="1">#REF!</definedName>
    <definedName name="BEx95NHF4RVUE0YDOAFZEIVBYJXD" localSheetId="5" hidden="1">#REF!</definedName>
    <definedName name="BEx95NHF4RVUE0YDOAFZEIVBYJXD" localSheetId="17" hidden="1">#REF!</definedName>
    <definedName name="BEx95NHF4RVUE0YDOAFZEIVBYJXD" localSheetId="7" hidden="1">#REF!</definedName>
    <definedName name="BEx95NHF4RVUE0YDOAFZEIVBYJXD" localSheetId="8" hidden="1">#REF!</definedName>
    <definedName name="BEx95NHF4RVUE0YDOAFZEIVBYJXD" localSheetId="9" hidden="1">#REF!</definedName>
    <definedName name="BEx95NHF4RVUE0YDOAFZEIVBYJXD" localSheetId="11" hidden="1">#REF!</definedName>
    <definedName name="BEx95NHF4RVUE0YDOAFZEIVBYJXD" localSheetId="12" hidden="1">#REF!</definedName>
    <definedName name="BEx95NHF4RVUE0YDOAFZEIVBYJXD" localSheetId="13" hidden="1">#REF!</definedName>
    <definedName name="BEx95NHF4RVUE0YDOAFZEIVBYJXD" localSheetId="14" hidden="1">#REF!</definedName>
    <definedName name="BEx95NHF4RVUE0YDOAFZEIVBYJXD" localSheetId="22" hidden="1">#REF!</definedName>
    <definedName name="BEx95NHF4RVUE0YDOAFZEIVBYJXD" localSheetId="19" hidden="1">#REF!</definedName>
    <definedName name="BEx95NHF4RVUE0YDOAFZEIVBYJXD" localSheetId="21" hidden="1">#REF!</definedName>
    <definedName name="BEx95NHF4RVUE0YDOAFZEIVBYJXD" hidden="1">#REF!</definedName>
    <definedName name="BEx95QBZMG0E2KQ9BERJ861QLYN3" localSheetId="23" hidden="1">#REF!</definedName>
    <definedName name="BEx95QBZMG0E2KQ9BERJ861QLYN3" localSheetId="27" hidden="1">#REF!</definedName>
    <definedName name="BEx95QBZMG0E2KQ9BERJ861QLYN3" localSheetId="16" hidden="1">#REF!</definedName>
    <definedName name="BEx95QBZMG0E2KQ9BERJ861QLYN3" localSheetId="0" hidden="1">#REF!</definedName>
    <definedName name="BEx95QBZMG0E2KQ9BERJ861QLYN3" localSheetId="2" hidden="1">#REF!</definedName>
    <definedName name="BEx95QBZMG0E2KQ9BERJ861QLYN3" localSheetId="4" hidden="1">#REF!</definedName>
    <definedName name="BEx95QBZMG0E2KQ9BERJ861QLYN3" localSheetId="5" hidden="1">#REF!</definedName>
    <definedName name="BEx95QBZMG0E2KQ9BERJ861QLYN3" localSheetId="17" hidden="1">#REF!</definedName>
    <definedName name="BEx95QBZMG0E2KQ9BERJ861QLYN3" localSheetId="7" hidden="1">#REF!</definedName>
    <definedName name="BEx95QBZMG0E2KQ9BERJ861QLYN3" localSheetId="8" hidden="1">#REF!</definedName>
    <definedName name="BEx95QBZMG0E2KQ9BERJ861QLYN3" localSheetId="9" hidden="1">#REF!</definedName>
    <definedName name="BEx95QBZMG0E2KQ9BERJ861QLYN3" localSheetId="11" hidden="1">#REF!</definedName>
    <definedName name="BEx95QBZMG0E2KQ9BERJ861QLYN3" localSheetId="12" hidden="1">#REF!</definedName>
    <definedName name="BEx95QBZMG0E2KQ9BERJ861QLYN3" localSheetId="13" hidden="1">#REF!</definedName>
    <definedName name="BEx95QBZMG0E2KQ9BERJ861QLYN3" localSheetId="14" hidden="1">#REF!</definedName>
    <definedName name="BEx95QBZMG0E2KQ9BERJ861QLYN3" localSheetId="22" hidden="1">#REF!</definedName>
    <definedName name="BEx95QBZMG0E2KQ9BERJ861QLYN3" localSheetId="19" hidden="1">#REF!</definedName>
    <definedName name="BEx95QBZMG0E2KQ9BERJ861QLYN3" localSheetId="21" hidden="1">#REF!</definedName>
    <definedName name="BEx95QBZMG0E2KQ9BERJ861QLYN3" hidden="1">#REF!</definedName>
    <definedName name="BEx95QHBVDN795UNQJLRXG3RDU49" localSheetId="23" hidden="1">#REF!</definedName>
    <definedName name="BEx95QHBVDN795UNQJLRXG3RDU49" localSheetId="27" hidden="1">#REF!</definedName>
    <definedName name="BEx95QHBVDN795UNQJLRXG3RDU49" localSheetId="16" hidden="1">#REF!</definedName>
    <definedName name="BEx95QHBVDN795UNQJLRXG3RDU49" localSheetId="0" hidden="1">#REF!</definedName>
    <definedName name="BEx95QHBVDN795UNQJLRXG3RDU49" localSheetId="2" hidden="1">#REF!</definedName>
    <definedName name="BEx95QHBVDN795UNQJLRXG3RDU49" localSheetId="4" hidden="1">#REF!</definedName>
    <definedName name="BEx95QHBVDN795UNQJLRXG3RDU49" localSheetId="5" hidden="1">#REF!</definedName>
    <definedName name="BEx95QHBVDN795UNQJLRXG3RDU49" localSheetId="17" hidden="1">#REF!</definedName>
    <definedName name="BEx95QHBVDN795UNQJLRXG3RDU49" localSheetId="7" hidden="1">#REF!</definedName>
    <definedName name="BEx95QHBVDN795UNQJLRXG3RDU49" localSheetId="8" hidden="1">#REF!</definedName>
    <definedName name="BEx95QHBVDN795UNQJLRXG3RDU49" localSheetId="9" hidden="1">#REF!</definedName>
    <definedName name="BEx95QHBVDN795UNQJLRXG3RDU49" localSheetId="11" hidden="1">#REF!</definedName>
    <definedName name="BEx95QHBVDN795UNQJLRXG3RDU49" localSheetId="12" hidden="1">#REF!</definedName>
    <definedName name="BEx95QHBVDN795UNQJLRXG3RDU49" localSheetId="13" hidden="1">#REF!</definedName>
    <definedName name="BEx95QHBVDN795UNQJLRXG3RDU49" localSheetId="14" hidden="1">#REF!</definedName>
    <definedName name="BEx95QHBVDN795UNQJLRXG3RDU49" localSheetId="22" hidden="1">#REF!</definedName>
    <definedName name="BEx95QHBVDN795UNQJLRXG3RDU49" localSheetId="19" hidden="1">#REF!</definedName>
    <definedName name="BEx95QHBVDN795UNQJLRXG3RDU49" localSheetId="21" hidden="1">#REF!</definedName>
    <definedName name="BEx95QHBVDN795UNQJLRXG3RDU49" hidden="1">#REF!</definedName>
    <definedName name="BEx95TBVUWV7L7OMFMZDQEXGVHU6" localSheetId="23" hidden="1">#REF!</definedName>
    <definedName name="BEx95TBVUWV7L7OMFMZDQEXGVHU6" localSheetId="27" hidden="1">#REF!</definedName>
    <definedName name="BEx95TBVUWV7L7OMFMZDQEXGVHU6" localSheetId="16" hidden="1">#REF!</definedName>
    <definedName name="BEx95TBVUWV7L7OMFMZDQEXGVHU6" localSheetId="0" hidden="1">#REF!</definedName>
    <definedName name="BEx95TBVUWV7L7OMFMZDQEXGVHU6" localSheetId="2" hidden="1">#REF!</definedName>
    <definedName name="BEx95TBVUWV7L7OMFMZDQEXGVHU6" localSheetId="4" hidden="1">#REF!</definedName>
    <definedName name="BEx95TBVUWV7L7OMFMZDQEXGVHU6" localSheetId="5" hidden="1">#REF!</definedName>
    <definedName name="BEx95TBVUWV7L7OMFMZDQEXGVHU6" localSheetId="17" hidden="1">#REF!</definedName>
    <definedName name="BEx95TBVUWV7L7OMFMZDQEXGVHU6" localSheetId="7" hidden="1">#REF!</definedName>
    <definedName name="BEx95TBVUWV7L7OMFMZDQEXGVHU6" localSheetId="8" hidden="1">#REF!</definedName>
    <definedName name="BEx95TBVUWV7L7OMFMZDQEXGVHU6" localSheetId="9" hidden="1">#REF!</definedName>
    <definedName name="BEx95TBVUWV7L7OMFMZDQEXGVHU6" localSheetId="11" hidden="1">#REF!</definedName>
    <definedName name="BEx95TBVUWV7L7OMFMZDQEXGVHU6" localSheetId="12" hidden="1">#REF!</definedName>
    <definedName name="BEx95TBVUWV7L7OMFMZDQEXGVHU6" localSheetId="13" hidden="1">#REF!</definedName>
    <definedName name="BEx95TBVUWV7L7OMFMZDQEXGVHU6" localSheetId="14" hidden="1">#REF!</definedName>
    <definedName name="BEx95TBVUWV7L7OMFMZDQEXGVHU6" localSheetId="22" hidden="1">#REF!</definedName>
    <definedName name="BEx95TBVUWV7L7OMFMZDQEXGVHU6" localSheetId="19" hidden="1">#REF!</definedName>
    <definedName name="BEx95TBVUWV7L7OMFMZDQEXGVHU6" localSheetId="21" hidden="1">#REF!</definedName>
    <definedName name="BEx95TBVUWV7L7OMFMZDQEXGVHU6" hidden="1">#REF!</definedName>
    <definedName name="BEx95U89DZZSVO39TGS62CX8G9N4" localSheetId="23" hidden="1">#REF!</definedName>
    <definedName name="BEx95U89DZZSVO39TGS62CX8G9N4" localSheetId="27" hidden="1">#REF!</definedName>
    <definedName name="BEx95U89DZZSVO39TGS62CX8G9N4" localSheetId="16" hidden="1">#REF!</definedName>
    <definedName name="BEx95U89DZZSVO39TGS62CX8G9N4" localSheetId="0" hidden="1">#REF!</definedName>
    <definedName name="BEx95U89DZZSVO39TGS62CX8G9N4" localSheetId="2" hidden="1">#REF!</definedName>
    <definedName name="BEx95U89DZZSVO39TGS62CX8G9N4" localSheetId="4" hidden="1">#REF!</definedName>
    <definedName name="BEx95U89DZZSVO39TGS62CX8G9N4" localSheetId="5" hidden="1">#REF!</definedName>
    <definedName name="BEx95U89DZZSVO39TGS62CX8G9N4" localSheetId="17" hidden="1">#REF!</definedName>
    <definedName name="BEx95U89DZZSVO39TGS62CX8G9N4" localSheetId="7" hidden="1">#REF!</definedName>
    <definedName name="BEx95U89DZZSVO39TGS62CX8G9N4" localSheetId="8" hidden="1">#REF!</definedName>
    <definedName name="BEx95U89DZZSVO39TGS62CX8G9N4" localSheetId="9" hidden="1">#REF!</definedName>
    <definedName name="BEx95U89DZZSVO39TGS62CX8G9N4" localSheetId="11" hidden="1">#REF!</definedName>
    <definedName name="BEx95U89DZZSVO39TGS62CX8G9N4" localSheetId="12" hidden="1">#REF!</definedName>
    <definedName name="BEx95U89DZZSVO39TGS62CX8G9N4" localSheetId="13" hidden="1">#REF!</definedName>
    <definedName name="BEx95U89DZZSVO39TGS62CX8G9N4" localSheetId="14" hidden="1">#REF!</definedName>
    <definedName name="BEx95U89DZZSVO39TGS62CX8G9N4" localSheetId="22" hidden="1">#REF!</definedName>
    <definedName name="BEx95U89DZZSVO39TGS62CX8G9N4" localSheetId="19" hidden="1">#REF!</definedName>
    <definedName name="BEx95U89DZZSVO39TGS62CX8G9N4" localSheetId="21" hidden="1">#REF!</definedName>
    <definedName name="BEx95U89DZZSVO39TGS62CX8G9N4" hidden="1">#REF!</definedName>
    <definedName name="BEx95XTPKKKJG67C45LRX0T25I06" localSheetId="23" hidden="1">#REF!</definedName>
    <definedName name="BEx95XTPKKKJG67C45LRX0T25I06" localSheetId="27" hidden="1">#REF!</definedName>
    <definedName name="BEx95XTPKKKJG67C45LRX0T25I06" localSheetId="16" hidden="1">#REF!</definedName>
    <definedName name="BEx95XTPKKKJG67C45LRX0T25I06" localSheetId="0" hidden="1">#REF!</definedName>
    <definedName name="BEx95XTPKKKJG67C45LRX0T25I06" localSheetId="2" hidden="1">#REF!</definedName>
    <definedName name="BEx95XTPKKKJG67C45LRX0T25I06" localSheetId="4" hidden="1">#REF!</definedName>
    <definedName name="BEx95XTPKKKJG67C45LRX0T25I06" localSheetId="5" hidden="1">#REF!</definedName>
    <definedName name="BEx95XTPKKKJG67C45LRX0T25I06" localSheetId="17" hidden="1">#REF!</definedName>
    <definedName name="BEx95XTPKKKJG67C45LRX0T25I06" localSheetId="7" hidden="1">#REF!</definedName>
    <definedName name="BEx95XTPKKKJG67C45LRX0T25I06" localSheetId="8" hidden="1">#REF!</definedName>
    <definedName name="BEx95XTPKKKJG67C45LRX0T25I06" localSheetId="9" hidden="1">#REF!</definedName>
    <definedName name="BEx95XTPKKKJG67C45LRX0T25I06" localSheetId="11" hidden="1">#REF!</definedName>
    <definedName name="BEx95XTPKKKJG67C45LRX0T25I06" localSheetId="12" hidden="1">#REF!</definedName>
    <definedName name="BEx95XTPKKKJG67C45LRX0T25I06" localSheetId="13" hidden="1">#REF!</definedName>
    <definedName name="BEx95XTPKKKJG67C45LRX0T25I06" localSheetId="14" hidden="1">#REF!</definedName>
    <definedName name="BEx95XTPKKKJG67C45LRX0T25I06" localSheetId="22" hidden="1">#REF!</definedName>
    <definedName name="BEx95XTPKKKJG67C45LRX0T25I06" localSheetId="19" hidden="1">#REF!</definedName>
    <definedName name="BEx95XTPKKKJG67C45LRX0T25I06" localSheetId="21" hidden="1">#REF!</definedName>
    <definedName name="BEx95XTPKKKJG67C45LRX0T25I06" hidden="1">#REF!</definedName>
    <definedName name="BEx9602K2GHNBUEUVT9ONRQU1GMD" localSheetId="23" hidden="1">#REF!</definedName>
    <definedName name="BEx9602K2GHNBUEUVT9ONRQU1GMD" localSheetId="27" hidden="1">#REF!</definedName>
    <definedName name="BEx9602K2GHNBUEUVT9ONRQU1GMD" localSheetId="16" hidden="1">#REF!</definedName>
    <definedName name="BEx9602K2GHNBUEUVT9ONRQU1GMD" localSheetId="0" hidden="1">#REF!</definedName>
    <definedName name="BEx9602K2GHNBUEUVT9ONRQU1GMD" localSheetId="2" hidden="1">#REF!</definedName>
    <definedName name="BEx9602K2GHNBUEUVT9ONRQU1GMD" localSheetId="4" hidden="1">#REF!</definedName>
    <definedName name="BEx9602K2GHNBUEUVT9ONRQU1GMD" localSheetId="5" hidden="1">#REF!</definedName>
    <definedName name="BEx9602K2GHNBUEUVT9ONRQU1GMD" localSheetId="17" hidden="1">#REF!</definedName>
    <definedName name="BEx9602K2GHNBUEUVT9ONRQU1GMD" localSheetId="7" hidden="1">#REF!</definedName>
    <definedName name="BEx9602K2GHNBUEUVT9ONRQU1GMD" localSheetId="8" hidden="1">#REF!</definedName>
    <definedName name="BEx9602K2GHNBUEUVT9ONRQU1GMD" localSheetId="9" hidden="1">#REF!</definedName>
    <definedName name="BEx9602K2GHNBUEUVT9ONRQU1GMD" localSheetId="11" hidden="1">#REF!</definedName>
    <definedName name="BEx9602K2GHNBUEUVT9ONRQU1GMD" localSheetId="12" hidden="1">#REF!</definedName>
    <definedName name="BEx9602K2GHNBUEUVT9ONRQU1GMD" localSheetId="13" hidden="1">#REF!</definedName>
    <definedName name="BEx9602K2GHNBUEUVT9ONRQU1GMD" localSheetId="14" hidden="1">#REF!</definedName>
    <definedName name="BEx9602K2GHNBUEUVT9ONRQU1GMD" localSheetId="22" hidden="1">#REF!</definedName>
    <definedName name="BEx9602K2GHNBUEUVT9ONRQU1GMD" localSheetId="19" hidden="1">#REF!</definedName>
    <definedName name="BEx9602K2GHNBUEUVT9ONRQU1GMD" localSheetId="21" hidden="1">#REF!</definedName>
    <definedName name="BEx9602K2GHNBUEUVT9ONRQU1GMD" hidden="1">#REF!</definedName>
    <definedName name="BEx9602LTEI8BPC79BGMRK6S0RP8" localSheetId="23" hidden="1">#REF!</definedName>
    <definedName name="BEx9602LTEI8BPC79BGMRK6S0RP8" localSheetId="27" hidden="1">#REF!</definedName>
    <definedName name="BEx9602LTEI8BPC79BGMRK6S0RP8" localSheetId="16" hidden="1">#REF!</definedName>
    <definedName name="BEx9602LTEI8BPC79BGMRK6S0RP8" localSheetId="0" hidden="1">#REF!</definedName>
    <definedName name="BEx9602LTEI8BPC79BGMRK6S0RP8" localSheetId="2" hidden="1">#REF!</definedName>
    <definedName name="BEx9602LTEI8BPC79BGMRK6S0RP8" localSheetId="4" hidden="1">#REF!</definedName>
    <definedName name="BEx9602LTEI8BPC79BGMRK6S0RP8" localSheetId="5" hidden="1">#REF!</definedName>
    <definedName name="BEx9602LTEI8BPC79BGMRK6S0RP8" localSheetId="17" hidden="1">#REF!</definedName>
    <definedName name="BEx9602LTEI8BPC79BGMRK6S0RP8" localSheetId="7" hidden="1">#REF!</definedName>
    <definedName name="BEx9602LTEI8BPC79BGMRK6S0RP8" localSheetId="8" hidden="1">#REF!</definedName>
    <definedName name="BEx9602LTEI8BPC79BGMRK6S0RP8" localSheetId="9" hidden="1">#REF!</definedName>
    <definedName name="BEx9602LTEI8BPC79BGMRK6S0RP8" localSheetId="11" hidden="1">#REF!</definedName>
    <definedName name="BEx9602LTEI8BPC79BGMRK6S0RP8" localSheetId="12" hidden="1">#REF!</definedName>
    <definedName name="BEx9602LTEI8BPC79BGMRK6S0RP8" localSheetId="13" hidden="1">#REF!</definedName>
    <definedName name="BEx9602LTEI8BPC79BGMRK6S0RP8" localSheetId="14" hidden="1">#REF!</definedName>
    <definedName name="BEx9602LTEI8BPC79BGMRK6S0RP8" localSheetId="22" hidden="1">#REF!</definedName>
    <definedName name="BEx9602LTEI8BPC79BGMRK6S0RP8" localSheetId="19" hidden="1">#REF!</definedName>
    <definedName name="BEx9602LTEI8BPC79BGMRK6S0RP8" localSheetId="21" hidden="1">#REF!</definedName>
    <definedName name="BEx9602LTEI8BPC79BGMRK6S0RP8" hidden="1">#REF!</definedName>
    <definedName name="BEx962BL3Y4LA53EBYI64ZYMZE8U" localSheetId="23" hidden="1">#REF!</definedName>
    <definedName name="BEx962BL3Y4LA53EBYI64ZYMZE8U" localSheetId="27" hidden="1">#REF!</definedName>
    <definedName name="BEx962BL3Y4LA53EBYI64ZYMZE8U" localSheetId="16" hidden="1">#REF!</definedName>
    <definedName name="BEx962BL3Y4LA53EBYI64ZYMZE8U" localSheetId="0" hidden="1">#REF!</definedName>
    <definedName name="BEx962BL3Y4LA53EBYI64ZYMZE8U" localSheetId="2" hidden="1">#REF!</definedName>
    <definedName name="BEx962BL3Y4LA53EBYI64ZYMZE8U" localSheetId="4" hidden="1">#REF!</definedName>
    <definedName name="BEx962BL3Y4LA53EBYI64ZYMZE8U" localSheetId="5" hidden="1">#REF!</definedName>
    <definedName name="BEx962BL3Y4LA53EBYI64ZYMZE8U" localSheetId="17" hidden="1">#REF!</definedName>
    <definedName name="BEx962BL3Y4LA53EBYI64ZYMZE8U" localSheetId="7" hidden="1">#REF!</definedName>
    <definedName name="BEx962BL3Y4LA53EBYI64ZYMZE8U" localSheetId="8" hidden="1">#REF!</definedName>
    <definedName name="BEx962BL3Y4LA53EBYI64ZYMZE8U" localSheetId="9" hidden="1">#REF!</definedName>
    <definedName name="BEx962BL3Y4LA53EBYI64ZYMZE8U" localSheetId="11" hidden="1">#REF!</definedName>
    <definedName name="BEx962BL3Y4LA53EBYI64ZYMZE8U" localSheetId="12" hidden="1">#REF!</definedName>
    <definedName name="BEx962BL3Y4LA53EBYI64ZYMZE8U" localSheetId="13" hidden="1">#REF!</definedName>
    <definedName name="BEx962BL3Y4LA53EBYI64ZYMZE8U" localSheetId="14" hidden="1">#REF!</definedName>
    <definedName name="BEx962BL3Y4LA53EBYI64ZYMZE8U" localSheetId="22" hidden="1">#REF!</definedName>
    <definedName name="BEx962BL3Y4LA53EBYI64ZYMZE8U" localSheetId="19" hidden="1">#REF!</definedName>
    <definedName name="BEx962BL3Y4LA53EBYI64ZYMZE8U" localSheetId="21" hidden="1">#REF!</definedName>
    <definedName name="BEx962BL3Y4LA53EBYI64ZYMZE8U" hidden="1">#REF!</definedName>
    <definedName name="BEx96HAWZ2EMMI7VJ5NQXGK044OO" localSheetId="23" hidden="1">#REF!</definedName>
    <definedName name="BEx96HAWZ2EMMI7VJ5NQXGK044OO" localSheetId="27" hidden="1">#REF!</definedName>
    <definedName name="BEx96HAWZ2EMMI7VJ5NQXGK044OO" localSheetId="16" hidden="1">#REF!</definedName>
    <definedName name="BEx96HAWZ2EMMI7VJ5NQXGK044OO" localSheetId="0" hidden="1">#REF!</definedName>
    <definedName name="BEx96HAWZ2EMMI7VJ5NQXGK044OO" localSheetId="2" hidden="1">#REF!</definedName>
    <definedName name="BEx96HAWZ2EMMI7VJ5NQXGK044OO" localSheetId="4" hidden="1">#REF!</definedName>
    <definedName name="BEx96HAWZ2EMMI7VJ5NQXGK044OO" localSheetId="5" hidden="1">#REF!</definedName>
    <definedName name="BEx96HAWZ2EMMI7VJ5NQXGK044OO" localSheetId="17" hidden="1">#REF!</definedName>
    <definedName name="BEx96HAWZ2EMMI7VJ5NQXGK044OO" localSheetId="7" hidden="1">#REF!</definedName>
    <definedName name="BEx96HAWZ2EMMI7VJ5NQXGK044OO" localSheetId="8" hidden="1">#REF!</definedName>
    <definedName name="BEx96HAWZ2EMMI7VJ5NQXGK044OO" localSheetId="9" hidden="1">#REF!</definedName>
    <definedName name="BEx96HAWZ2EMMI7VJ5NQXGK044OO" localSheetId="11" hidden="1">#REF!</definedName>
    <definedName name="BEx96HAWZ2EMMI7VJ5NQXGK044OO" localSheetId="12" hidden="1">#REF!</definedName>
    <definedName name="BEx96HAWZ2EMMI7VJ5NQXGK044OO" localSheetId="13" hidden="1">#REF!</definedName>
    <definedName name="BEx96HAWZ2EMMI7VJ5NQXGK044OO" localSheetId="14" hidden="1">#REF!</definedName>
    <definedName name="BEx96HAWZ2EMMI7VJ5NQXGK044OO" localSheetId="22" hidden="1">#REF!</definedName>
    <definedName name="BEx96HAWZ2EMMI7VJ5NQXGK044OO" localSheetId="19" hidden="1">#REF!</definedName>
    <definedName name="BEx96HAWZ2EMMI7VJ5NQXGK044OO" localSheetId="21" hidden="1">#REF!</definedName>
    <definedName name="BEx96HAWZ2EMMI7VJ5NQXGK044OO" hidden="1">#REF!</definedName>
    <definedName name="BEx96KR21O7H9R29TN0S45Y3QPUK" localSheetId="23" hidden="1">#REF!</definedName>
    <definedName name="BEx96KR21O7H9R29TN0S45Y3QPUK" localSheetId="27" hidden="1">#REF!</definedName>
    <definedName name="BEx96KR21O7H9R29TN0S45Y3QPUK" localSheetId="16" hidden="1">#REF!</definedName>
    <definedName name="BEx96KR21O7H9R29TN0S45Y3QPUK" localSheetId="0" hidden="1">#REF!</definedName>
    <definedName name="BEx96KR21O7H9R29TN0S45Y3QPUK" localSheetId="2" hidden="1">#REF!</definedName>
    <definedName name="BEx96KR21O7H9R29TN0S45Y3QPUK" localSheetId="4" hidden="1">#REF!</definedName>
    <definedName name="BEx96KR21O7H9R29TN0S45Y3QPUK" localSheetId="5" hidden="1">#REF!</definedName>
    <definedName name="BEx96KR21O7H9R29TN0S45Y3QPUK" localSheetId="17" hidden="1">#REF!</definedName>
    <definedName name="BEx96KR21O7H9R29TN0S45Y3QPUK" localSheetId="7" hidden="1">#REF!</definedName>
    <definedName name="BEx96KR21O7H9R29TN0S45Y3QPUK" localSheetId="8" hidden="1">#REF!</definedName>
    <definedName name="BEx96KR21O7H9R29TN0S45Y3QPUK" localSheetId="9" hidden="1">#REF!</definedName>
    <definedName name="BEx96KR21O7H9R29TN0S45Y3QPUK" localSheetId="11" hidden="1">#REF!</definedName>
    <definedName name="BEx96KR21O7H9R29TN0S45Y3QPUK" localSheetId="12" hidden="1">#REF!</definedName>
    <definedName name="BEx96KR21O7H9R29TN0S45Y3QPUK" localSheetId="13" hidden="1">#REF!</definedName>
    <definedName name="BEx96KR21O7H9R29TN0S45Y3QPUK" localSheetId="14" hidden="1">#REF!</definedName>
    <definedName name="BEx96KR21O7H9R29TN0S45Y3QPUK" localSheetId="22" hidden="1">#REF!</definedName>
    <definedName name="BEx96KR21O7H9R29TN0S45Y3QPUK" localSheetId="19" hidden="1">#REF!</definedName>
    <definedName name="BEx96KR21O7H9R29TN0S45Y3QPUK" localSheetId="21" hidden="1">#REF!</definedName>
    <definedName name="BEx96KR21O7H9R29TN0S45Y3QPUK" hidden="1">#REF!</definedName>
    <definedName name="BEx96SUFKHHFE8XQ6UUO6ILDOXHO" localSheetId="23" hidden="1">#REF!</definedName>
    <definedName name="BEx96SUFKHHFE8XQ6UUO6ILDOXHO" localSheetId="27" hidden="1">#REF!</definedName>
    <definedName name="BEx96SUFKHHFE8XQ6UUO6ILDOXHO" localSheetId="16" hidden="1">#REF!</definedName>
    <definedName name="BEx96SUFKHHFE8XQ6UUO6ILDOXHO" localSheetId="0" hidden="1">#REF!</definedName>
    <definedName name="BEx96SUFKHHFE8XQ6UUO6ILDOXHO" localSheetId="2" hidden="1">#REF!</definedName>
    <definedName name="BEx96SUFKHHFE8XQ6UUO6ILDOXHO" localSheetId="4" hidden="1">#REF!</definedName>
    <definedName name="BEx96SUFKHHFE8XQ6UUO6ILDOXHO" localSheetId="5" hidden="1">#REF!</definedName>
    <definedName name="BEx96SUFKHHFE8XQ6UUO6ILDOXHO" localSheetId="17" hidden="1">#REF!</definedName>
    <definedName name="BEx96SUFKHHFE8XQ6UUO6ILDOXHO" localSheetId="7" hidden="1">#REF!</definedName>
    <definedName name="BEx96SUFKHHFE8XQ6UUO6ILDOXHO" localSheetId="8" hidden="1">#REF!</definedName>
    <definedName name="BEx96SUFKHHFE8XQ6UUO6ILDOXHO" localSheetId="9" hidden="1">#REF!</definedName>
    <definedName name="BEx96SUFKHHFE8XQ6UUO6ILDOXHO" localSheetId="11" hidden="1">#REF!</definedName>
    <definedName name="BEx96SUFKHHFE8XQ6UUO6ILDOXHO" localSheetId="12" hidden="1">#REF!</definedName>
    <definedName name="BEx96SUFKHHFE8XQ6UUO6ILDOXHO" localSheetId="13" hidden="1">#REF!</definedName>
    <definedName name="BEx96SUFKHHFE8XQ6UUO6ILDOXHO" localSheetId="14" hidden="1">#REF!</definedName>
    <definedName name="BEx96SUFKHHFE8XQ6UUO6ILDOXHO" localSheetId="22" hidden="1">#REF!</definedName>
    <definedName name="BEx96SUFKHHFE8XQ6UUO6ILDOXHO" localSheetId="19" hidden="1">#REF!</definedName>
    <definedName name="BEx96SUFKHHFE8XQ6UUO6ILDOXHO" localSheetId="21" hidden="1">#REF!</definedName>
    <definedName name="BEx96SUFKHHFE8XQ6UUO6ILDOXHO" hidden="1">#REF!</definedName>
    <definedName name="BEx96UN4YWXBDEZ1U1ZUIPP41Z7I" localSheetId="23" hidden="1">#REF!</definedName>
    <definedName name="BEx96UN4YWXBDEZ1U1ZUIPP41Z7I" localSheetId="27" hidden="1">#REF!</definedName>
    <definedName name="BEx96UN4YWXBDEZ1U1ZUIPP41Z7I" localSheetId="16" hidden="1">#REF!</definedName>
    <definedName name="BEx96UN4YWXBDEZ1U1ZUIPP41Z7I" localSheetId="0" hidden="1">#REF!</definedName>
    <definedName name="BEx96UN4YWXBDEZ1U1ZUIPP41Z7I" localSheetId="2" hidden="1">#REF!</definedName>
    <definedName name="BEx96UN4YWXBDEZ1U1ZUIPP41Z7I" localSheetId="4" hidden="1">#REF!</definedName>
    <definedName name="BEx96UN4YWXBDEZ1U1ZUIPP41Z7I" localSheetId="5" hidden="1">#REF!</definedName>
    <definedName name="BEx96UN4YWXBDEZ1U1ZUIPP41Z7I" localSheetId="17" hidden="1">#REF!</definedName>
    <definedName name="BEx96UN4YWXBDEZ1U1ZUIPP41Z7I" localSheetId="7" hidden="1">#REF!</definedName>
    <definedName name="BEx96UN4YWXBDEZ1U1ZUIPP41Z7I" localSheetId="8" hidden="1">#REF!</definedName>
    <definedName name="BEx96UN4YWXBDEZ1U1ZUIPP41Z7I" localSheetId="9" hidden="1">#REF!</definedName>
    <definedName name="BEx96UN4YWXBDEZ1U1ZUIPP41Z7I" localSheetId="11" hidden="1">#REF!</definedName>
    <definedName name="BEx96UN4YWXBDEZ1U1ZUIPP41Z7I" localSheetId="12" hidden="1">#REF!</definedName>
    <definedName name="BEx96UN4YWXBDEZ1U1ZUIPP41Z7I" localSheetId="13" hidden="1">#REF!</definedName>
    <definedName name="BEx96UN4YWXBDEZ1U1ZUIPP41Z7I" localSheetId="14" hidden="1">#REF!</definedName>
    <definedName name="BEx96UN4YWXBDEZ1U1ZUIPP41Z7I" localSheetId="22" hidden="1">#REF!</definedName>
    <definedName name="BEx96UN4YWXBDEZ1U1ZUIPP41Z7I" localSheetId="19" hidden="1">#REF!</definedName>
    <definedName name="BEx96UN4YWXBDEZ1U1ZUIPP41Z7I" localSheetId="21" hidden="1">#REF!</definedName>
    <definedName name="BEx96UN4YWXBDEZ1U1ZUIPP41Z7I" hidden="1">#REF!</definedName>
    <definedName name="BEx978KSD61YJH3S9DGO050R2EHA" localSheetId="23" hidden="1">#REF!</definedName>
    <definedName name="BEx978KSD61YJH3S9DGO050R2EHA" localSheetId="27" hidden="1">#REF!</definedName>
    <definedName name="BEx978KSD61YJH3S9DGO050R2EHA" localSheetId="16" hidden="1">#REF!</definedName>
    <definedName name="BEx978KSD61YJH3S9DGO050R2EHA" localSheetId="0" hidden="1">#REF!</definedName>
    <definedName name="BEx978KSD61YJH3S9DGO050R2EHA" localSheetId="2" hidden="1">#REF!</definedName>
    <definedName name="BEx978KSD61YJH3S9DGO050R2EHA" localSheetId="4" hidden="1">#REF!</definedName>
    <definedName name="BEx978KSD61YJH3S9DGO050R2EHA" localSheetId="5" hidden="1">#REF!</definedName>
    <definedName name="BEx978KSD61YJH3S9DGO050R2EHA" localSheetId="17" hidden="1">#REF!</definedName>
    <definedName name="BEx978KSD61YJH3S9DGO050R2EHA" localSheetId="7" hidden="1">#REF!</definedName>
    <definedName name="BEx978KSD61YJH3S9DGO050R2EHA" localSheetId="8" hidden="1">#REF!</definedName>
    <definedName name="BEx978KSD61YJH3S9DGO050R2EHA" localSheetId="9" hidden="1">#REF!</definedName>
    <definedName name="BEx978KSD61YJH3S9DGO050R2EHA" localSheetId="11" hidden="1">#REF!</definedName>
    <definedName name="BEx978KSD61YJH3S9DGO050R2EHA" localSheetId="12" hidden="1">#REF!</definedName>
    <definedName name="BEx978KSD61YJH3S9DGO050R2EHA" localSheetId="13" hidden="1">#REF!</definedName>
    <definedName name="BEx978KSD61YJH3S9DGO050R2EHA" localSheetId="14" hidden="1">#REF!</definedName>
    <definedName name="BEx978KSD61YJH3S9DGO050R2EHA" localSheetId="22" hidden="1">#REF!</definedName>
    <definedName name="BEx978KSD61YJH3S9DGO050R2EHA" localSheetId="19" hidden="1">#REF!</definedName>
    <definedName name="BEx978KSD61YJH3S9DGO050R2EHA" localSheetId="21" hidden="1">#REF!</definedName>
    <definedName name="BEx978KSD61YJH3S9DGO050R2EHA" hidden="1">#REF!</definedName>
    <definedName name="BEx97H9O1NAKAPK4MX4PKO34ICL5" localSheetId="23" hidden="1">#REF!</definedName>
    <definedName name="BEx97H9O1NAKAPK4MX4PKO34ICL5" localSheetId="27" hidden="1">#REF!</definedName>
    <definedName name="BEx97H9O1NAKAPK4MX4PKO34ICL5" localSheetId="16" hidden="1">#REF!</definedName>
    <definedName name="BEx97H9O1NAKAPK4MX4PKO34ICL5" localSheetId="0" hidden="1">#REF!</definedName>
    <definedName name="BEx97H9O1NAKAPK4MX4PKO34ICL5" localSheetId="2" hidden="1">#REF!</definedName>
    <definedName name="BEx97H9O1NAKAPK4MX4PKO34ICL5" localSheetId="4" hidden="1">#REF!</definedName>
    <definedName name="BEx97H9O1NAKAPK4MX4PKO34ICL5" localSheetId="5" hidden="1">#REF!</definedName>
    <definedName name="BEx97H9O1NAKAPK4MX4PKO34ICL5" localSheetId="17" hidden="1">#REF!</definedName>
    <definedName name="BEx97H9O1NAKAPK4MX4PKO34ICL5" localSheetId="7" hidden="1">#REF!</definedName>
    <definedName name="BEx97H9O1NAKAPK4MX4PKO34ICL5" localSheetId="8" hidden="1">#REF!</definedName>
    <definedName name="BEx97H9O1NAKAPK4MX4PKO34ICL5" localSheetId="9" hidden="1">#REF!</definedName>
    <definedName name="BEx97H9O1NAKAPK4MX4PKO34ICL5" localSheetId="11" hidden="1">#REF!</definedName>
    <definedName name="BEx97H9O1NAKAPK4MX4PKO34ICL5" localSheetId="12" hidden="1">#REF!</definedName>
    <definedName name="BEx97H9O1NAKAPK4MX4PKO34ICL5" localSheetId="13" hidden="1">#REF!</definedName>
    <definedName name="BEx97H9O1NAKAPK4MX4PKO34ICL5" localSheetId="14" hidden="1">#REF!</definedName>
    <definedName name="BEx97H9O1NAKAPK4MX4PKO34ICL5" localSheetId="22" hidden="1">#REF!</definedName>
    <definedName name="BEx97H9O1NAKAPK4MX4PKO34ICL5" localSheetId="19" hidden="1">#REF!</definedName>
    <definedName name="BEx97H9O1NAKAPK4MX4PKO34ICL5" localSheetId="21" hidden="1">#REF!</definedName>
    <definedName name="BEx97H9O1NAKAPK4MX4PKO34ICL5" hidden="1">#REF!</definedName>
    <definedName name="BEx97MNUZQ1Z0AO2FL7XQYVNCPR7" localSheetId="23" hidden="1">#REF!</definedName>
    <definedName name="BEx97MNUZQ1Z0AO2FL7XQYVNCPR7" localSheetId="27" hidden="1">#REF!</definedName>
    <definedName name="BEx97MNUZQ1Z0AO2FL7XQYVNCPR7" localSheetId="16" hidden="1">#REF!</definedName>
    <definedName name="BEx97MNUZQ1Z0AO2FL7XQYVNCPR7" localSheetId="0" hidden="1">#REF!</definedName>
    <definedName name="BEx97MNUZQ1Z0AO2FL7XQYVNCPR7" localSheetId="2" hidden="1">#REF!</definedName>
    <definedName name="BEx97MNUZQ1Z0AO2FL7XQYVNCPR7" localSheetId="4" hidden="1">#REF!</definedName>
    <definedName name="BEx97MNUZQ1Z0AO2FL7XQYVNCPR7" localSheetId="5" hidden="1">#REF!</definedName>
    <definedName name="BEx97MNUZQ1Z0AO2FL7XQYVNCPR7" localSheetId="17" hidden="1">#REF!</definedName>
    <definedName name="BEx97MNUZQ1Z0AO2FL7XQYVNCPR7" localSheetId="7" hidden="1">#REF!</definedName>
    <definedName name="BEx97MNUZQ1Z0AO2FL7XQYVNCPR7" localSheetId="8" hidden="1">#REF!</definedName>
    <definedName name="BEx97MNUZQ1Z0AO2FL7XQYVNCPR7" localSheetId="9" hidden="1">#REF!</definedName>
    <definedName name="BEx97MNUZQ1Z0AO2FL7XQYVNCPR7" localSheetId="11" hidden="1">#REF!</definedName>
    <definedName name="BEx97MNUZQ1Z0AO2FL7XQYVNCPR7" localSheetId="12" hidden="1">#REF!</definedName>
    <definedName name="BEx97MNUZQ1Z0AO2FL7XQYVNCPR7" localSheetId="13" hidden="1">#REF!</definedName>
    <definedName name="BEx97MNUZQ1Z0AO2FL7XQYVNCPR7" localSheetId="14" hidden="1">#REF!</definedName>
    <definedName name="BEx97MNUZQ1Z0AO2FL7XQYVNCPR7" localSheetId="22" hidden="1">#REF!</definedName>
    <definedName name="BEx97MNUZQ1Z0AO2FL7XQYVNCPR7" localSheetId="19" hidden="1">#REF!</definedName>
    <definedName name="BEx97MNUZQ1Z0AO2FL7XQYVNCPR7" localSheetId="21" hidden="1">#REF!</definedName>
    <definedName name="BEx97MNUZQ1Z0AO2FL7XQYVNCPR7" hidden="1">#REF!</definedName>
    <definedName name="BEx97NPQBACJVD9K1YXI08RTW9E2" localSheetId="23" hidden="1">#REF!</definedName>
    <definedName name="BEx97NPQBACJVD9K1YXI08RTW9E2" localSheetId="27" hidden="1">#REF!</definedName>
    <definedName name="BEx97NPQBACJVD9K1YXI08RTW9E2" localSheetId="16" hidden="1">#REF!</definedName>
    <definedName name="BEx97NPQBACJVD9K1YXI08RTW9E2" localSheetId="0" hidden="1">#REF!</definedName>
    <definedName name="BEx97NPQBACJVD9K1YXI08RTW9E2" localSheetId="2" hidden="1">#REF!</definedName>
    <definedName name="BEx97NPQBACJVD9K1YXI08RTW9E2" localSheetId="4" hidden="1">#REF!</definedName>
    <definedName name="BEx97NPQBACJVD9K1YXI08RTW9E2" localSheetId="5" hidden="1">#REF!</definedName>
    <definedName name="BEx97NPQBACJVD9K1YXI08RTW9E2" localSheetId="17" hidden="1">#REF!</definedName>
    <definedName name="BEx97NPQBACJVD9K1YXI08RTW9E2" localSheetId="7" hidden="1">#REF!</definedName>
    <definedName name="BEx97NPQBACJVD9K1YXI08RTW9E2" localSheetId="8" hidden="1">#REF!</definedName>
    <definedName name="BEx97NPQBACJVD9K1YXI08RTW9E2" localSheetId="9" hidden="1">#REF!</definedName>
    <definedName name="BEx97NPQBACJVD9K1YXI08RTW9E2" localSheetId="11" hidden="1">#REF!</definedName>
    <definedName name="BEx97NPQBACJVD9K1YXI08RTW9E2" localSheetId="12" hidden="1">#REF!</definedName>
    <definedName name="BEx97NPQBACJVD9K1YXI08RTW9E2" localSheetId="13" hidden="1">#REF!</definedName>
    <definedName name="BEx97NPQBACJVD9K1YXI08RTW9E2" localSheetId="14" hidden="1">#REF!</definedName>
    <definedName name="BEx97NPQBACJVD9K1YXI08RTW9E2" localSheetId="22" hidden="1">#REF!</definedName>
    <definedName name="BEx97NPQBACJVD9K1YXI08RTW9E2" localSheetId="19" hidden="1">#REF!</definedName>
    <definedName name="BEx97NPQBACJVD9K1YXI08RTW9E2" localSheetId="21" hidden="1">#REF!</definedName>
    <definedName name="BEx97NPQBACJVD9K1YXI08RTW9E2" hidden="1">#REF!</definedName>
    <definedName name="BEx97RWQLXS0OORDCN69IGA58CWU" localSheetId="23" hidden="1">#REF!</definedName>
    <definedName name="BEx97RWQLXS0OORDCN69IGA58CWU" localSheetId="27" hidden="1">#REF!</definedName>
    <definedName name="BEx97RWQLXS0OORDCN69IGA58CWU" localSheetId="16" hidden="1">#REF!</definedName>
    <definedName name="BEx97RWQLXS0OORDCN69IGA58CWU" localSheetId="0" hidden="1">#REF!</definedName>
    <definedName name="BEx97RWQLXS0OORDCN69IGA58CWU" localSheetId="2" hidden="1">#REF!</definedName>
    <definedName name="BEx97RWQLXS0OORDCN69IGA58CWU" localSheetId="4" hidden="1">#REF!</definedName>
    <definedName name="BEx97RWQLXS0OORDCN69IGA58CWU" localSheetId="5" hidden="1">#REF!</definedName>
    <definedName name="BEx97RWQLXS0OORDCN69IGA58CWU" localSheetId="17" hidden="1">#REF!</definedName>
    <definedName name="BEx97RWQLXS0OORDCN69IGA58CWU" localSheetId="7" hidden="1">#REF!</definedName>
    <definedName name="BEx97RWQLXS0OORDCN69IGA58CWU" localSheetId="8" hidden="1">#REF!</definedName>
    <definedName name="BEx97RWQLXS0OORDCN69IGA58CWU" localSheetId="9" hidden="1">#REF!</definedName>
    <definedName name="BEx97RWQLXS0OORDCN69IGA58CWU" localSheetId="11" hidden="1">#REF!</definedName>
    <definedName name="BEx97RWQLXS0OORDCN69IGA58CWU" localSheetId="12" hidden="1">#REF!</definedName>
    <definedName name="BEx97RWQLXS0OORDCN69IGA58CWU" localSheetId="13" hidden="1">#REF!</definedName>
    <definedName name="BEx97RWQLXS0OORDCN69IGA58CWU" localSheetId="14" hidden="1">#REF!</definedName>
    <definedName name="BEx97RWQLXS0OORDCN69IGA58CWU" localSheetId="22" hidden="1">#REF!</definedName>
    <definedName name="BEx97RWQLXS0OORDCN69IGA58CWU" localSheetId="19" hidden="1">#REF!</definedName>
    <definedName name="BEx97RWQLXS0OORDCN69IGA58CWU" localSheetId="21" hidden="1">#REF!</definedName>
    <definedName name="BEx97RWQLXS0OORDCN69IGA58CWU" hidden="1">#REF!</definedName>
    <definedName name="BEx97YNGGDFIXHTMGFL2IHAQX9MI" localSheetId="23" hidden="1">#REF!</definedName>
    <definedName name="BEx97YNGGDFIXHTMGFL2IHAQX9MI" localSheetId="27" hidden="1">#REF!</definedName>
    <definedName name="BEx97YNGGDFIXHTMGFL2IHAQX9MI" localSheetId="16" hidden="1">#REF!</definedName>
    <definedName name="BEx97YNGGDFIXHTMGFL2IHAQX9MI" localSheetId="0" hidden="1">#REF!</definedName>
    <definedName name="BEx97YNGGDFIXHTMGFL2IHAQX9MI" localSheetId="2" hidden="1">#REF!</definedName>
    <definedName name="BEx97YNGGDFIXHTMGFL2IHAQX9MI" localSheetId="4" hidden="1">#REF!</definedName>
    <definedName name="BEx97YNGGDFIXHTMGFL2IHAQX9MI" localSheetId="5" hidden="1">#REF!</definedName>
    <definedName name="BEx97YNGGDFIXHTMGFL2IHAQX9MI" localSheetId="17" hidden="1">#REF!</definedName>
    <definedName name="BEx97YNGGDFIXHTMGFL2IHAQX9MI" localSheetId="7" hidden="1">#REF!</definedName>
    <definedName name="BEx97YNGGDFIXHTMGFL2IHAQX9MI" localSheetId="8" hidden="1">#REF!</definedName>
    <definedName name="BEx97YNGGDFIXHTMGFL2IHAQX9MI" localSheetId="9" hidden="1">#REF!</definedName>
    <definedName name="BEx97YNGGDFIXHTMGFL2IHAQX9MI" localSheetId="11" hidden="1">#REF!</definedName>
    <definedName name="BEx97YNGGDFIXHTMGFL2IHAQX9MI" localSheetId="12" hidden="1">#REF!</definedName>
    <definedName name="BEx97YNGGDFIXHTMGFL2IHAQX9MI" localSheetId="13" hidden="1">#REF!</definedName>
    <definedName name="BEx97YNGGDFIXHTMGFL2IHAQX9MI" localSheetId="14" hidden="1">#REF!</definedName>
    <definedName name="BEx97YNGGDFIXHTMGFL2IHAQX9MI" localSheetId="22" hidden="1">#REF!</definedName>
    <definedName name="BEx97YNGGDFIXHTMGFL2IHAQX9MI" localSheetId="19" hidden="1">#REF!</definedName>
    <definedName name="BEx97YNGGDFIXHTMGFL2IHAQX9MI" localSheetId="21" hidden="1">#REF!</definedName>
    <definedName name="BEx97YNGGDFIXHTMGFL2IHAQX9MI" hidden="1">#REF!</definedName>
    <definedName name="BEx9805E16VCDEWPM3404WTQS6ZK" localSheetId="23" hidden="1">#REF!</definedName>
    <definedName name="BEx9805E16VCDEWPM3404WTQS6ZK" localSheetId="27" hidden="1">#REF!</definedName>
    <definedName name="BEx9805E16VCDEWPM3404WTQS6ZK" localSheetId="16" hidden="1">#REF!</definedName>
    <definedName name="BEx9805E16VCDEWPM3404WTQS6ZK" localSheetId="0" hidden="1">#REF!</definedName>
    <definedName name="BEx9805E16VCDEWPM3404WTQS6ZK" localSheetId="2" hidden="1">#REF!</definedName>
    <definedName name="BEx9805E16VCDEWPM3404WTQS6ZK" localSheetId="4" hidden="1">#REF!</definedName>
    <definedName name="BEx9805E16VCDEWPM3404WTQS6ZK" localSheetId="5" hidden="1">#REF!</definedName>
    <definedName name="BEx9805E16VCDEWPM3404WTQS6ZK" localSheetId="17" hidden="1">#REF!</definedName>
    <definedName name="BEx9805E16VCDEWPM3404WTQS6ZK" localSheetId="7" hidden="1">#REF!</definedName>
    <definedName name="BEx9805E16VCDEWPM3404WTQS6ZK" localSheetId="8" hidden="1">#REF!</definedName>
    <definedName name="BEx9805E16VCDEWPM3404WTQS6ZK" localSheetId="9" hidden="1">#REF!</definedName>
    <definedName name="BEx9805E16VCDEWPM3404WTQS6ZK" localSheetId="11" hidden="1">#REF!</definedName>
    <definedName name="BEx9805E16VCDEWPM3404WTQS6ZK" localSheetId="12" hidden="1">#REF!</definedName>
    <definedName name="BEx9805E16VCDEWPM3404WTQS6ZK" localSheetId="13" hidden="1">#REF!</definedName>
    <definedName name="BEx9805E16VCDEWPM3404WTQS6ZK" localSheetId="14" hidden="1">#REF!</definedName>
    <definedName name="BEx9805E16VCDEWPM3404WTQS6ZK" localSheetId="22" hidden="1">#REF!</definedName>
    <definedName name="BEx9805E16VCDEWPM3404WTQS6ZK" localSheetId="19" hidden="1">#REF!</definedName>
    <definedName name="BEx9805E16VCDEWPM3404WTQS6ZK" localSheetId="21" hidden="1">#REF!</definedName>
    <definedName name="BEx9805E16VCDEWPM3404WTQS6ZK" hidden="1">#REF!</definedName>
    <definedName name="BEx981HW73BUZWT14TBTZHC0ZTJ4" localSheetId="23" hidden="1">#REF!</definedName>
    <definedName name="BEx981HW73BUZWT14TBTZHC0ZTJ4" localSheetId="27" hidden="1">#REF!</definedName>
    <definedName name="BEx981HW73BUZWT14TBTZHC0ZTJ4" localSheetId="16" hidden="1">#REF!</definedName>
    <definedName name="BEx981HW73BUZWT14TBTZHC0ZTJ4" localSheetId="0" hidden="1">#REF!</definedName>
    <definedName name="BEx981HW73BUZWT14TBTZHC0ZTJ4" localSheetId="2" hidden="1">#REF!</definedName>
    <definedName name="BEx981HW73BUZWT14TBTZHC0ZTJ4" localSheetId="4" hidden="1">#REF!</definedName>
    <definedName name="BEx981HW73BUZWT14TBTZHC0ZTJ4" localSheetId="5" hidden="1">#REF!</definedName>
    <definedName name="BEx981HW73BUZWT14TBTZHC0ZTJ4" localSheetId="17" hidden="1">#REF!</definedName>
    <definedName name="BEx981HW73BUZWT14TBTZHC0ZTJ4" localSheetId="7" hidden="1">#REF!</definedName>
    <definedName name="BEx981HW73BUZWT14TBTZHC0ZTJ4" localSheetId="8" hidden="1">#REF!</definedName>
    <definedName name="BEx981HW73BUZWT14TBTZHC0ZTJ4" localSheetId="9" hidden="1">#REF!</definedName>
    <definedName name="BEx981HW73BUZWT14TBTZHC0ZTJ4" localSheetId="11" hidden="1">#REF!</definedName>
    <definedName name="BEx981HW73BUZWT14TBTZHC0ZTJ4" localSheetId="12" hidden="1">#REF!</definedName>
    <definedName name="BEx981HW73BUZWT14TBTZHC0ZTJ4" localSheetId="13" hidden="1">#REF!</definedName>
    <definedName name="BEx981HW73BUZWT14TBTZHC0ZTJ4" localSheetId="14" hidden="1">#REF!</definedName>
    <definedName name="BEx981HW73BUZWT14TBTZHC0ZTJ4" localSheetId="22" hidden="1">#REF!</definedName>
    <definedName name="BEx981HW73BUZWT14TBTZHC0ZTJ4" localSheetId="19" hidden="1">#REF!</definedName>
    <definedName name="BEx981HW73BUZWT14TBTZHC0ZTJ4" localSheetId="21" hidden="1">#REF!</definedName>
    <definedName name="BEx981HW73BUZWT14TBTZHC0ZTJ4" hidden="1">#REF!</definedName>
    <definedName name="BEx9871KU0N99P0900EAK69VFYT2" localSheetId="23" hidden="1">#REF!</definedName>
    <definedName name="BEx9871KU0N99P0900EAK69VFYT2" localSheetId="27" hidden="1">#REF!</definedName>
    <definedName name="BEx9871KU0N99P0900EAK69VFYT2" localSheetId="16" hidden="1">#REF!</definedName>
    <definedName name="BEx9871KU0N99P0900EAK69VFYT2" localSheetId="0" hidden="1">#REF!</definedName>
    <definedName name="BEx9871KU0N99P0900EAK69VFYT2" localSheetId="2" hidden="1">#REF!</definedName>
    <definedName name="BEx9871KU0N99P0900EAK69VFYT2" localSheetId="4" hidden="1">#REF!</definedName>
    <definedName name="BEx9871KU0N99P0900EAK69VFYT2" localSheetId="5" hidden="1">#REF!</definedName>
    <definedName name="BEx9871KU0N99P0900EAK69VFYT2" localSheetId="17" hidden="1">#REF!</definedName>
    <definedName name="BEx9871KU0N99P0900EAK69VFYT2" localSheetId="7" hidden="1">#REF!</definedName>
    <definedName name="BEx9871KU0N99P0900EAK69VFYT2" localSheetId="8" hidden="1">#REF!</definedName>
    <definedName name="BEx9871KU0N99P0900EAK69VFYT2" localSheetId="9" hidden="1">#REF!</definedName>
    <definedName name="BEx9871KU0N99P0900EAK69VFYT2" localSheetId="11" hidden="1">#REF!</definedName>
    <definedName name="BEx9871KU0N99P0900EAK69VFYT2" localSheetId="12" hidden="1">#REF!</definedName>
    <definedName name="BEx9871KU0N99P0900EAK69VFYT2" localSheetId="13" hidden="1">#REF!</definedName>
    <definedName name="BEx9871KU0N99P0900EAK69VFYT2" localSheetId="14" hidden="1">#REF!</definedName>
    <definedName name="BEx9871KU0N99P0900EAK69VFYT2" localSheetId="22" hidden="1">#REF!</definedName>
    <definedName name="BEx9871KU0N99P0900EAK69VFYT2" localSheetId="19" hidden="1">#REF!</definedName>
    <definedName name="BEx9871KU0N99P0900EAK69VFYT2" localSheetId="21" hidden="1">#REF!</definedName>
    <definedName name="BEx9871KU0N99P0900EAK69VFYT2" hidden="1">#REF!</definedName>
    <definedName name="BEx98IFKNJFGZFLID1YTRFEG1SXY" localSheetId="23" hidden="1">#REF!</definedName>
    <definedName name="BEx98IFKNJFGZFLID1YTRFEG1SXY" localSheetId="27" hidden="1">#REF!</definedName>
    <definedName name="BEx98IFKNJFGZFLID1YTRFEG1SXY" localSheetId="16" hidden="1">#REF!</definedName>
    <definedName name="BEx98IFKNJFGZFLID1YTRFEG1SXY" localSheetId="0" hidden="1">#REF!</definedName>
    <definedName name="BEx98IFKNJFGZFLID1YTRFEG1SXY" localSheetId="2" hidden="1">#REF!</definedName>
    <definedName name="BEx98IFKNJFGZFLID1YTRFEG1SXY" localSheetId="4" hidden="1">#REF!</definedName>
    <definedName name="BEx98IFKNJFGZFLID1YTRFEG1SXY" localSheetId="5" hidden="1">#REF!</definedName>
    <definedName name="BEx98IFKNJFGZFLID1YTRFEG1SXY" localSheetId="17" hidden="1">#REF!</definedName>
    <definedName name="BEx98IFKNJFGZFLID1YTRFEG1SXY" localSheetId="7" hidden="1">#REF!</definedName>
    <definedName name="BEx98IFKNJFGZFLID1YTRFEG1SXY" localSheetId="8" hidden="1">#REF!</definedName>
    <definedName name="BEx98IFKNJFGZFLID1YTRFEG1SXY" localSheetId="9" hidden="1">#REF!</definedName>
    <definedName name="BEx98IFKNJFGZFLID1YTRFEG1SXY" localSheetId="11" hidden="1">#REF!</definedName>
    <definedName name="BEx98IFKNJFGZFLID1YTRFEG1SXY" localSheetId="12" hidden="1">#REF!</definedName>
    <definedName name="BEx98IFKNJFGZFLID1YTRFEG1SXY" localSheetId="13" hidden="1">#REF!</definedName>
    <definedName name="BEx98IFKNJFGZFLID1YTRFEG1SXY" localSheetId="14" hidden="1">#REF!</definedName>
    <definedName name="BEx98IFKNJFGZFLID1YTRFEG1SXY" localSheetId="22" hidden="1">#REF!</definedName>
    <definedName name="BEx98IFKNJFGZFLID1YTRFEG1SXY" localSheetId="19" hidden="1">#REF!</definedName>
    <definedName name="BEx98IFKNJFGZFLID1YTRFEG1SXY" localSheetId="21" hidden="1">#REF!</definedName>
    <definedName name="BEx98IFKNJFGZFLID1YTRFEG1SXY" hidden="1">#REF!</definedName>
    <definedName name="BEx98T7ZEF0HKRFLBVK3BNKCG3CJ" localSheetId="23" hidden="1">#REF!</definedName>
    <definedName name="BEx98T7ZEF0HKRFLBVK3BNKCG3CJ" localSheetId="27" hidden="1">#REF!</definedName>
    <definedName name="BEx98T7ZEF0HKRFLBVK3BNKCG3CJ" localSheetId="16" hidden="1">#REF!</definedName>
    <definedName name="BEx98T7ZEF0HKRFLBVK3BNKCG3CJ" localSheetId="0" hidden="1">#REF!</definedName>
    <definedName name="BEx98T7ZEF0HKRFLBVK3BNKCG3CJ" localSheetId="2" hidden="1">#REF!</definedName>
    <definedName name="BEx98T7ZEF0HKRFLBVK3BNKCG3CJ" localSheetId="4" hidden="1">#REF!</definedName>
    <definedName name="BEx98T7ZEF0HKRFLBVK3BNKCG3CJ" localSheetId="5" hidden="1">#REF!</definedName>
    <definedName name="BEx98T7ZEF0HKRFLBVK3BNKCG3CJ" localSheetId="17" hidden="1">#REF!</definedName>
    <definedName name="BEx98T7ZEF0HKRFLBVK3BNKCG3CJ" localSheetId="7" hidden="1">#REF!</definedName>
    <definedName name="BEx98T7ZEF0HKRFLBVK3BNKCG3CJ" localSheetId="8" hidden="1">#REF!</definedName>
    <definedName name="BEx98T7ZEF0HKRFLBVK3BNKCG3CJ" localSheetId="9" hidden="1">#REF!</definedName>
    <definedName name="BEx98T7ZEF0HKRFLBVK3BNKCG3CJ" localSheetId="11" hidden="1">#REF!</definedName>
    <definedName name="BEx98T7ZEF0HKRFLBVK3BNKCG3CJ" localSheetId="12" hidden="1">#REF!</definedName>
    <definedName name="BEx98T7ZEF0HKRFLBVK3BNKCG3CJ" localSheetId="13" hidden="1">#REF!</definedName>
    <definedName name="BEx98T7ZEF0HKRFLBVK3BNKCG3CJ" localSheetId="14" hidden="1">#REF!</definedName>
    <definedName name="BEx98T7ZEF0HKRFLBVK3BNKCG3CJ" localSheetId="22" hidden="1">#REF!</definedName>
    <definedName name="BEx98T7ZEF0HKRFLBVK3BNKCG3CJ" localSheetId="19" hidden="1">#REF!</definedName>
    <definedName name="BEx98T7ZEF0HKRFLBVK3BNKCG3CJ" localSheetId="21" hidden="1">#REF!</definedName>
    <definedName name="BEx98T7ZEF0HKRFLBVK3BNKCG3CJ" hidden="1">#REF!</definedName>
    <definedName name="BEx98WYSAS39FWGYTMQ8QGIT81TF" localSheetId="23" hidden="1">#REF!</definedName>
    <definedName name="BEx98WYSAS39FWGYTMQ8QGIT81TF" localSheetId="27" hidden="1">#REF!</definedName>
    <definedName name="BEx98WYSAS39FWGYTMQ8QGIT81TF" localSheetId="16" hidden="1">#REF!</definedName>
    <definedName name="BEx98WYSAS39FWGYTMQ8QGIT81TF" localSheetId="0" hidden="1">#REF!</definedName>
    <definedName name="BEx98WYSAS39FWGYTMQ8QGIT81TF" localSheetId="2" hidden="1">#REF!</definedName>
    <definedName name="BEx98WYSAS39FWGYTMQ8QGIT81TF" localSheetId="4" hidden="1">#REF!</definedName>
    <definedName name="BEx98WYSAS39FWGYTMQ8QGIT81TF" localSheetId="5" hidden="1">#REF!</definedName>
    <definedName name="BEx98WYSAS39FWGYTMQ8QGIT81TF" localSheetId="17" hidden="1">#REF!</definedName>
    <definedName name="BEx98WYSAS39FWGYTMQ8QGIT81TF" localSheetId="7" hidden="1">#REF!</definedName>
    <definedName name="BEx98WYSAS39FWGYTMQ8QGIT81TF" localSheetId="8" hidden="1">#REF!</definedName>
    <definedName name="BEx98WYSAS39FWGYTMQ8QGIT81TF" localSheetId="9" hidden="1">#REF!</definedName>
    <definedName name="BEx98WYSAS39FWGYTMQ8QGIT81TF" localSheetId="11" hidden="1">#REF!</definedName>
    <definedName name="BEx98WYSAS39FWGYTMQ8QGIT81TF" localSheetId="12" hidden="1">#REF!</definedName>
    <definedName name="BEx98WYSAS39FWGYTMQ8QGIT81TF" localSheetId="13" hidden="1">#REF!</definedName>
    <definedName name="BEx98WYSAS39FWGYTMQ8QGIT81TF" localSheetId="14" hidden="1">#REF!</definedName>
    <definedName name="BEx98WYSAS39FWGYTMQ8QGIT81TF" localSheetId="22" hidden="1">#REF!</definedName>
    <definedName name="BEx98WYSAS39FWGYTMQ8QGIT81TF" localSheetId="19" hidden="1">#REF!</definedName>
    <definedName name="BEx98WYSAS39FWGYTMQ8QGIT81TF" localSheetId="21" hidden="1">#REF!</definedName>
    <definedName name="BEx98WYSAS39FWGYTMQ8QGIT81TF" hidden="1">#REF!</definedName>
    <definedName name="BEx990461P2YAJ7BRK25INFYZ7RQ" localSheetId="23" hidden="1">#REF!</definedName>
    <definedName name="BEx990461P2YAJ7BRK25INFYZ7RQ" localSheetId="27" hidden="1">#REF!</definedName>
    <definedName name="BEx990461P2YAJ7BRK25INFYZ7RQ" localSheetId="16" hidden="1">#REF!</definedName>
    <definedName name="BEx990461P2YAJ7BRK25INFYZ7RQ" localSheetId="0" hidden="1">#REF!</definedName>
    <definedName name="BEx990461P2YAJ7BRK25INFYZ7RQ" localSheetId="2" hidden="1">#REF!</definedName>
    <definedName name="BEx990461P2YAJ7BRK25INFYZ7RQ" localSheetId="4" hidden="1">#REF!</definedName>
    <definedName name="BEx990461P2YAJ7BRK25INFYZ7RQ" localSheetId="5" hidden="1">#REF!</definedName>
    <definedName name="BEx990461P2YAJ7BRK25INFYZ7RQ" localSheetId="17" hidden="1">#REF!</definedName>
    <definedName name="BEx990461P2YAJ7BRK25INFYZ7RQ" localSheetId="7" hidden="1">#REF!</definedName>
    <definedName name="BEx990461P2YAJ7BRK25INFYZ7RQ" localSheetId="8" hidden="1">#REF!</definedName>
    <definedName name="BEx990461P2YAJ7BRK25INFYZ7RQ" localSheetId="9" hidden="1">#REF!</definedName>
    <definedName name="BEx990461P2YAJ7BRK25INFYZ7RQ" localSheetId="11" hidden="1">#REF!</definedName>
    <definedName name="BEx990461P2YAJ7BRK25INFYZ7RQ" localSheetId="12" hidden="1">#REF!</definedName>
    <definedName name="BEx990461P2YAJ7BRK25INFYZ7RQ" localSheetId="13" hidden="1">#REF!</definedName>
    <definedName name="BEx990461P2YAJ7BRK25INFYZ7RQ" localSheetId="14" hidden="1">#REF!</definedName>
    <definedName name="BEx990461P2YAJ7BRK25INFYZ7RQ" localSheetId="22" hidden="1">#REF!</definedName>
    <definedName name="BEx990461P2YAJ7BRK25INFYZ7RQ" localSheetId="19" hidden="1">#REF!</definedName>
    <definedName name="BEx990461P2YAJ7BRK25INFYZ7RQ" localSheetId="21" hidden="1">#REF!</definedName>
    <definedName name="BEx990461P2YAJ7BRK25INFYZ7RQ" hidden="1">#REF!</definedName>
    <definedName name="BEx9915UVD4G7RA3IMLFZ0LG3UA2" localSheetId="23" hidden="1">#REF!</definedName>
    <definedName name="BEx9915UVD4G7RA3IMLFZ0LG3UA2" localSheetId="27" hidden="1">#REF!</definedName>
    <definedName name="BEx9915UVD4G7RA3IMLFZ0LG3UA2" localSheetId="16" hidden="1">#REF!</definedName>
    <definedName name="BEx9915UVD4G7RA3IMLFZ0LG3UA2" localSheetId="0" hidden="1">#REF!</definedName>
    <definedName name="BEx9915UVD4G7RA3IMLFZ0LG3UA2" localSheetId="2" hidden="1">#REF!</definedName>
    <definedName name="BEx9915UVD4G7RA3IMLFZ0LG3UA2" localSheetId="4" hidden="1">#REF!</definedName>
    <definedName name="BEx9915UVD4G7RA3IMLFZ0LG3UA2" localSheetId="5" hidden="1">#REF!</definedName>
    <definedName name="BEx9915UVD4G7RA3IMLFZ0LG3UA2" localSheetId="17" hidden="1">#REF!</definedName>
    <definedName name="BEx9915UVD4G7RA3IMLFZ0LG3UA2" localSheetId="7" hidden="1">#REF!</definedName>
    <definedName name="BEx9915UVD4G7RA3IMLFZ0LG3UA2" localSheetId="8" hidden="1">#REF!</definedName>
    <definedName name="BEx9915UVD4G7RA3IMLFZ0LG3UA2" localSheetId="9" hidden="1">#REF!</definedName>
    <definedName name="BEx9915UVD4G7RA3IMLFZ0LG3UA2" localSheetId="11" hidden="1">#REF!</definedName>
    <definedName name="BEx9915UVD4G7RA3IMLFZ0LG3UA2" localSheetId="12" hidden="1">#REF!</definedName>
    <definedName name="BEx9915UVD4G7RA3IMLFZ0LG3UA2" localSheetId="13" hidden="1">#REF!</definedName>
    <definedName name="BEx9915UVD4G7RA3IMLFZ0LG3UA2" localSheetId="14" hidden="1">#REF!</definedName>
    <definedName name="BEx9915UVD4G7RA3IMLFZ0LG3UA2" localSheetId="22" hidden="1">#REF!</definedName>
    <definedName name="BEx9915UVD4G7RA3IMLFZ0LG3UA2" localSheetId="19" hidden="1">#REF!</definedName>
    <definedName name="BEx9915UVD4G7RA3IMLFZ0LG3UA2" localSheetId="21" hidden="1">#REF!</definedName>
    <definedName name="BEx9915UVD4G7RA3IMLFZ0LG3UA2" hidden="1">#REF!</definedName>
    <definedName name="BEx991M410V3S2PKCJGQ30O6JT6H" localSheetId="23" hidden="1">#REF!</definedName>
    <definedName name="BEx991M410V3S2PKCJGQ30O6JT6H" localSheetId="27" hidden="1">#REF!</definedName>
    <definedName name="BEx991M410V3S2PKCJGQ30O6JT6H" localSheetId="16" hidden="1">#REF!</definedName>
    <definedName name="BEx991M410V3S2PKCJGQ30O6JT6H" localSheetId="0" hidden="1">#REF!</definedName>
    <definedName name="BEx991M410V3S2PKCJGQ30O6JT6H" localSheetId="2" hidden="1">#REF!</definedName>
    <definedName name="BEx991M410V3S2PKCJGQ30O6JT6H" localSheetId="4" hidden="1">#REF!</definedName>
    <definedName name="BEx991M410V3S2PKCJGQ30O6JT6H" localSheetId="5" hidden="1">#REF!</definedName>
    <definedName name="BEx991M410V3S2PKCJGQ30O6JT6H" localSheetId="17" hidden="1">#REF!</definedName>
    <definedName name="BEx991M410V3S2PKCJGQ30O6JT6H" localSheetId="7" hidden="1">#REF!</definedName>
    <definedName name="BEx991M410V3S2PKCJGQ30O6JT6H" localSheetId="8" hidden="1">#REF!</definedName>
    <definedName name="BEx991M410V3S2PKCJGQ30O6JT6H" localSheetId="9" hidden="1">#REF!</definedName>
    <definedName name="BEx991M410V3S2PKCJGQ30O6JT6H" localSheetId="11" hidden="1">#REF!</definedName>
    <definedName name="BEx991M410V3S2PKCJGQ30O6JT6H" localSheetId="12" hidden="1">#REF!</definedName>
    <definedName name="BEx991M410V3S2PKCJGQ30O6JT6H" localSheetId="13" hidden="1">#REF!</definedName>
    <definedName name="BEx991M410V3S2PKCJGQ30O6JT6H" localSheetId="14" hidden="1">#REF!</definedName>
    <definedName name="BEx991M410V3S2PKCJGQ30O6JT6H" localSheetId="22" hidden="1">#REF!</definedName>
    <definedName name="BEx991M410V3S2PKCJGQ30O6JT6H" localSheetId="19" hidden="1">#REF!</definedName>
    <definedName name="BEx991M410V3S2PKCJGQ30O6JT6H" localSheetId="21" hidden="1">#REF!</definedName>
    <definedName name="BEx991M410V3S2PKCJGQ30O6JT6H" hidden="1">#REF!</definedName>
    <definedName name="BEx992CZON8AO7U7V88VN1JBO0MG" localSheetId="23" hidden="1">#REF!</definedName>
    <definedName name="BEx992CZON8AO7U7V88VN1JBO0MG" localSheetId="27" hidden="1">#REF!</definedName>
    <definedName name="BEx992CZON8AO7U7V88VN1JBO0MG" localSheetId="16" hidden="1">#REF!</definedName>
    <definedName name="BEx992CZON8AO7U7V88VN1JBO0MG" localSheetId="0" hidden="1">#REF!</definedName>
    <definedName name="BEx992CZON8AO7U7V88VN1JBO0MG" localSheetId="2" hidden="1">#REF!</definedName>
    <definedName name="BEx992CZON8AO7U7V88VN1JBO0MG" localSheetId="4" hidden="1">#REF!</definedName>
    <definedName name="BEx992CZON8AO7U7V88VN1JBO0MG" localSheetId="5" hidden="1">#REF!</definedName>
    <definedName name="BEx992CZON8AO7U7V88VN1JBO0MG" localSheetId="17" hidden="1">#REF!</definedName>
    <definedName name="BEx992CZON8AO7U7V88VN1JBO0MG" localSheetId="7" hidden="1">#REF!</definedName>
    <definedName name="BEx992CZON8AO7U7V88VN1JBO0MG" localSheetId="8" hidden="1">#REF!</definedName>
    <definedName name="BEx992CZON8AO7U7V88VN1JBO0MG" localSheetId="9" hidden="1">#REF!</definedName>
    <definedName name="BEx992CZON8AO7U7V88VN1JBO0MG" localSheetId="11" hidden="1">#REF!</definedName>
    <definedName name="BEx992CZON8AO7U7V88VN1JBO0MG" localSheetId="12" hidden="1">#REF!</definedName>
    <definedName name="BEx992CZON8AO7U7V88VN1JBO0MG" localSheetId="13" hidden="1">#REF!</definedName>
    <definedName name="BEx992CZON8AO7U7V88VN1JBO0MG" localSheetId="14" hidden="1">#REF!</definedName>
    <definedName name="BEx992CZON8AO7U7V88VN1JBO0MG" localSheetId="22" hidden="1">#REF!</definedName>
    <definedName name="BEx992CZON8AO7U7V88VN1JBO0MG" localSheetId="19" hidden="1">#REF!</definedName>
    <definedName name="BEx992CZON8AO7U7V88VN1JBO0MG" localSheetId="21" hidden="1">#REF!</definedName>
    <definedName name="BEx992CZON8AO7U7V88VN1JBO0MG" hidden="1">#REF!</definedName>
    <definedName name="BEx9952469XMFGSPXL7CMXHPJF90" localSheetId="23" hidden="1">#REF!</definedName>
    <definedName name="BEx9952469XMFGSPXL7CMXHPJF90" localSheetId="27" hidden="1">#REF!</definedName>
    <definedName name="BEx9952469XMFGSPXL7CMXHPJF90" localSheetId="16" hidden="1">#REF!</definedName>
    <definedName name="BEx9952469XMFGSPXL7CMXHPJF90" localSheetId="0" hidden="1">#REF!</definedName>
    <definedName name="BEx9952469XMFGSPXL7CMXHPJF90" localSheetId="2" hidden="1">#REF!</definedName>
    <definedName name="BEx9952469XMFGSPXL7CMXHPJF90" localSheetId="4" hidden="1">#REF!</definedName>
    <definedName name="BEx9952469XMFGSPXL7CMXHPJF90" localSheetId="5" hidden="1">#REF!</definedName>
    <definedName name="BEx9952469XMFGSPXL7CMXHPJF90" localSheetId="17" hidden="1">#REF!</definedName>
    <definedName name="BEx9952469XMFGSPXL7CMXHPJF90" localSheetId="7" hidden="1">#REF!</definedName>
    <definedName name="BEx9952469XMFGSPXL7CMXHPJF90" localSheetId="8" hidden="1">#REF!</definedName>
    <definedName name="BEx9952469XMFGSPXL7CMXHPJF90" localSheetId="9" hidden="1">#REF!</definedName>
    <definedName name="BEx9952469XMFGSPXL7CMXHPJF90" localSheetId="11" hidden="1">#REF!</definedName>
    <definedName name="BEx9952469XMFGSPXL7CMXHPJF90" localSheetId="12" hidden="1">#REF!</definedName>
    <definedName name="BEx9952469XMFGSPXL7CMXHPJF90" localSheetId="13" hidden="1">#REF!</definedName>
    <definedName name="BEx9952469XMFGSPXL7CMXHPJF90" localSheetId="14" hidden="1">#REF!</definedName>
    <definedName name="BEx9952469XMFGSPXL7CMXHPJF90" localSheetId="22" hidden="1">#REF!</definedName>
    <definedName name="BEx9952469XMFGSPXL7CMXHPJF90" localSheetId="19" hidden="1">#REF!</definedName>
    <definedName name="BEx9952469XMFGSPXL7CMXHPJF90" localSheetId="21" hidden="1">#REF!</definedName>
    <definedName name="BEx9952469XMFGSPXL7CMXHPJF90" hidden="1">#REF!</definedName>
    <definedName name="BEx99B77I7TUSHRR4HIZ9FU2EIUT" localSheetId="23" hidden="1">#REF!</definedName>
    <definedName name="BEx99B77I7TUSHRR4HIZ9FU2EIUT" localSheetId="27" hidden="1">#REF!</definedName>
    <definedName name="BEx99B77I7TUSHRR4HIZ9FU2EIUT" localSheetId="16" hidden="1">#REF!</definedName>
    <definedName name="BEx99B77I7TUSHRR4HIZ9FU2EIUT" localSheetId="0" hidden="1">#REF!</definedName>
    <definedName name="BEx99B77I7TUSHRR4HIZ9FU2EIUT" localSheetId="2" hidden="1">#REF!</definedName>
    <definedName name="BEx99B77I7TUSHRR4HIZ9FU2EIUT" localSheetId="4" hidden="1">#REF!</definedName>
    <definedName name="BEx99B77I7TUSHRR4HIZ9FU2EIUT" localSheetId="5" hidden="1">#REF!</definedName>
    <definedName name="BEx99B77I7TUSHRR4HIZ9FU2EIUT" localSheetId="17" hidden="1">#REF!</definedName>
    <definedName name="BEx99B77I7TUSHRR4HIZ9FU2EIUT" localSheetId="7" hidden="1">#REF!</definedName>
    <definedName name="BEx99B77I7TUSHRR4HIZ9FU2EIUT" localSheetId="8" hidden="1">#REF!</definedName>
    <definedName name="BEx99B77I7TUSHRR4HIZ9FU2EIUT" localSheetId="9" hidden="1">#REF!</definedName>
    <definedName name="BEx99B77I7TUSHRR4HIZ9FU2EIUT" localSheetId="11" hidden="1">#REF!</definedName>
    <definedName name="BEx99B77I7TUSHRR4HIZ9FU2EIUT" localSheetId="12" hidden="1">#REF!</definedName>
    <definedName name="BEx99B77I7TUSHRR4HIZ9FU2EIUT" localSheetId="13" hidden="1">#REF!</definedName>
    <definedName name="BEx99B77I7TUSHRR4HIZ9FU2EIUT" localSheetId="14" hidden="1">#REF!</definedName>
    <definedName name="BEx99B77I7TUSHRR4HIZ9FU2EIUT" localSheetId="22" hidden="1">#REF!</definedName>
    <definedName name="BEx99B77I7TUSHRR4HIZ9FU2EIUT" localSheetId="19" hidden="1">#REF!</definedName>
    <definedName name="BEx99B77I7TUSHRR4HIZ9FU2EIUT" localSheetId="21" hidden="1">#REF!</definedName>
    <definedName name="BEx99B77I7TUSHRR4HIZ9FU2EIUT" hidden="1">#REF!</definedName>
    <definedName name="BEx99EHWKKHZB66Q30C7QIXU3BVM" localSheetId="23" hidden="1">#REF!</definedName>
    <definedName name="BEx99EHWKKHZB66Q30C7QIXU3BVM" localSheetId="27" hidden="1">#REF!</definedName>
    <definedName name="BEx99EHWKKHZB66Q30C7QIXU3BVM" localSheetId="16" hidden="1">#REF!</definedName>
    <definedName name="BEx99EHWKKHZB66Q30C7QIXU3BVM" localSheetId="0" hidden="1">#REF!</definedName>
    <definedName name="BEx99EHWKKHZB66Q30C7QIXU3BVM" localSheetId="2" hidden="1">#REF!</definedName>
    <definedName name="BEx99EHWKKHZB66Q30C7QIXU3BVM" localSheetId="4" hidden="1">#REF!</definedName>
    <definedName name="BEx99EHWKKHZB66Q30C7QIXU3BVM" localSheetId="5" hidden="1">#REF!</definedName>
    <definedName name="BEx99EHWKKHZB66Q30C7QIXU3BVM" localSheetId="17" hidden="1">#REF!</definedName>
    <definedName name="BEx99EHWKKHZB66Q30C7QIXU3BVM" localSheetId="7" hidden="1">#REF!</definedName>
    <definedName name="BEx99EHWKKHZB66Q30C7QIXU3BVM" localSheetId="8" hidden="1">#REF!</definedName>
    <definedName name="BEx99EHWKKHZB66Q30C7QIXU3BVM" localSheetId="9" hidden="1">#REF!</definedName>
    <definedName name="BEx99EHWKKHZB66Q30C7QIXU3BVM" localSheetId="11" hidden="1">#REF!</definedName>
    <definedName name="BEx99EHWKKHZB66Q30C7QIXU3BVM" localSheetId="12" hidden="1">#REF!</definedName>
    <definedName name="BEx99EHWKKHZB66Q30C7QIXU3BVM" localSheetId="13" hidden="1">#REF!</definedName>
    <definedName name="BEx99EHWKKHZB66Q30C7QIXU3BVM" localSheetId="14" hidden="1">#REF!</definedName>
    <definedName name="BEx99EHWKKHZB66Q30C7QIXU3BVM" localSheetId="22" hidden="1">#REF!</definedName>
    <definedName name="BEx99EHWKKHZB66Q30C7QIXU3BVM" localSheetId="19" hidden="1">#REF!</definedName>
    <definedName name="BEx99EHWKKHZB66Q30C7QIXU3BVM" localSheetId="21" hidden="1">#REF!</definedName>
    <definedName name="BEx99EHWKKHZB66Q30C7QIXU3BVM" hidden="1">#REF!</definedName>
    <definedName name="BEx99IE6TEODZ443HP0AYCXVTNOV" localSheetId="23" hidden="1">#REF!</definedName>
    <definedName name="BEx99IE6TEODZ443HP0AYCXVTNOV" localSheetId="27" hidden="1">#REF!</definedName>
    <definedName name="BEx99IE6TEODZ443HP0AYCXVTNOV" localSheetId="16" hidden="1">#REF!</definedName>
    <definedName name="BEx99IE6TEODZ443HP0AYCXVTNOV" localSheetId="0" hidden="1">#REF!</definedName>
    <definedName name="BEx99IE6TEODZ443HP0AYCXVTNOV" localSheetId="2" hidden="1">#REF!</definedName>
    <definedName name="BEx99IE6TEODZ443HP0AYCXVTNOV" localSheetId="4" hidden="1">#REF!</definedName>
    <definedName name="BEx99IE6TEODZ443HP0AYCXVTNOV" localSheetId="5" hidden="1">#REF!</definedName>
    <definedName name="BEx99IE6TEODZ443HP0AYCXVTNOV" localSheetId="17" hidden="1">#REF!</definedName>
    <definedName name="BEx99IE6TEODZ443HP0AYCXVTNOV" localSheetId="7" hidden="1">#REF!</definedName>
    <definedName name="BEx99IE6TEODZ443HP0AYCXVTNOV" localSheetId="8" hidden="1">#REF!</definedName>
    <definedName name="BEx99IE6TEODZ443HP0AYCXVTNOV" localSheetId="9" hidden="1">#REF!</definedName>
    <definedName name="BEx99IE6TEODZ443HP0AYCXVTNOV" localSheetId="11" hidden="1">#REF!</definedName>
    <definedName name="BEx99IE6TEODZ443HP0AYCXVTNOV" localSheetId="12" hidden="1">#REF!</definedName>
    <definedName name="BEx99IE6TEODZ443HP0AYCXVTNOV" localSheetId="13" hidden="1">#REF!</definedName>
    <definedName name="BEx99IE6TEODZ443HP0AYCXVTNOV" localSheetId="14" hidden="1">#REF!</definedName>
    <definedName name="BEx99IE6TEODZ443HP0AYCXVTNOV" localSheetId="22" hidden="1">#REF!</definedName>
    <definedName name="BEx99IE6TEODZ443HP0AYCXVTNOV" localSheetId="19" hidden="1">#REF!</definedName>
    <definedName name="BEx99IE6TEODZ443HP0AYCXVTNOV" localSheetId="21" hidden="1">#REF!</definedName>
    <definedName name="BEx99IE6TEODZ443HP0AYCXVTNOV" hidden="1">#REF!</definedName>
    <definedName name="BEx99Q6PH5F3OQKCCAAO75PYDEFN" localSheetId="23" hidden="1">#REF!</definedName>
    <definedName name="BEx99Q6PH5F3OQKCCAAO75PYDEFN" localSheetId="27" hidden="1">#REF!</definedName>
    <definedName name="BEx99Q6PH5F3OQKCCAAO75PYDEFN" localSheetId="16" hidden="1">#REF!</definedName>
    <definedName name="BEx99Q6PH5F3OQKCCAAO75PYDEFN" localSheetId="0" hidden="1">#REF!</definedName>
    <definedName name="BEx99Q6PH5F3OQKCCAAO75PYDEFN" localSheetId="2" hidden="1">#REF!</definedName>
    <definedName name="BEx99Q6PH5F3OQKCCAAO75PYDEFN" localSheetId="4" hidden="1">#REF!</definedName>
    <definedName name="BEx99Q6PH5F3OQKCCAAO75PYDEFN" localSheetId="5" hidden="1">#REF!</definedName>
    <definedName name="BEx99Q6PH5F3OQKCCAAO75PYDEFN" localSheetId="17" hidden="1">#REF!</definedName>
    <definedName name="BEx99Q6PH5F3OQKCCAAO75PYDEFN" localSheetId="7" hidden="1">#REF!</definedName>
    <definedName name="BEx99Q6PH5F3OQKCCAAO75PYDEFN" localSheetId="8" hidden="1">#REF!</definedName>
    <definedName name="BEx99Q6PH5F3OQKCCAAO75PYDEFN" localSheetId="9" hidden="1">#REF!</definedName>
    <definedName name="BEx99Q6PH5F3OQKCCAAO75PYDEFN" localSheetId="11" hidden="1">#REF!</definedName>
    <definedName name="BEx99Q6PH5F3OQKCCAAO75PYDEFN" localSheetId="12" hidden="1">#REF!</definedName>
    <definedName name="BEx99Q6PH5F3OQKCCAAO75PYDEFN" localSheetId="13" hidden="1">#REF!</definedName>
    <definedName name="BEx99Q6PH5F3OQKCCAAO75PYDEFN" localSheetId="14" hidden="1">#REF!</definedName>
    <definedName name="BEx99Q6PH5F3OQKCCAAO75PYDEFN" localSheetId="22" hidden="1">#REF!</definedName>
    <definedName name="BEx99Q6PH5F3OQKCCAAO75PYDEFN" localSheetId="19" hidden="1">#REF!</definedName>
    <definedName name="BEx99Q6PH5F3OQKCCAAO75PYDEFN" localSheetId="21" hidden="1">#REF!</definedName>
    <definedName name="BEx99Q6PH5F3OQKCCAAO75PYDEFN" hidden="1">#REF!</definedName>
    <definedName name="BEx99RU5I4O0109P2FW9DN4IU3QX" localSheetId="23" hidden="1">#REF!</definedName>
    <definedName name="BEx99RU5I4O0109P2FW9DN4IU3QX" localSheetId="27" hidden="1">#REF!</definedName>
    <definedName name="BEx99RU5I4O0109P2FW9DN4IU3QX" localSheetId="16" hidden="1">#REF!</definedName>
    <definedName name="BEx99RU5I4O0109P2FW9DN4IU3QX" localSheetId="0" hidden="1">#REF!</definedName>
    <definedName name="BEx99RU5I4O0109P2FW9DN4IU3QX" localSheetId="2" hidden="1">#REF!</definedName>
    <definedName name="BEx99RU5I4O0109P2FW9DN4IU3QX" localSheetId="4" hidden="1">#REF!</definedName>
    <definedName name="BEx99RU5I4O0109P2FW9DN4IU3QX" localSheetId="5" hidden="1">#REF!</definedName>
    <definedName name="BEx99RU5I4O0109P2FW9DN4IU3QX" localSheetId="17" hidden="1">#REF!</definedName>
    <definedName name="BEx99RU5I4O0109P2FW9DN4IU3QX" localSheetId="7" hidden="1">#REF!</definedName>
    <definedName name="BEx99RU5I4O0109P2FW9DN4IU3QX" localSheetId="8" hidden="1">#REF!</definedName>
    <definedName name="BEx99RU5I4O0109P2FW9DN4IU3QX" localSheetId="9" hidden="1">#REF!</definedName>
    <definedName name="BEx99RU5I4O0109P2FW9DN4IU3QX" localSheetId="11" hidden="1">#REF!</definedName>
    <definedName name="BEx99RU5I4O0109P2FW9DN4IU3QX" localSheetId="12" hidden="1">#REF!</definedName>
    <definedName name="BEx99RU5I4O0109P2FW9DN4IU3QX" localSheetId="13" hidden="1">#REF!</definedName>
    <definedName name="BEx99RU5I4O0109P2FW9DN4IU3QX" localSheetId="14" hidden="1">#REF!</definedName>
    <definedName name="BEx99RU5I4O0109P2FW9DN4IU3QX" localSheetId="22" hidden="1">#REF!</definedName>
    <definedName name="BEx99RU5I4O0109P2FW9DN4IU3QX" localSheetId="19" hidden="1">#REF!</definedName>
    <definedName name="BEx99RU5I4O0109P2FW9DN4IU3QX" localSheetId="21" hidden="1">#REF!</definedName>
    <definedName name="BEx99RU5I4O0109P2FW9DN4IU3QX" hidden="1">#REF!</definedName>
    <definedName name="BEx99WBYT2D6UUC1PT7A40ENYID4" localSheetId="23" hidden="1">#REF!</definedName>
    <definedName name="BEx99WBYT2D6UUC1PT7A40ENYID4" localSheetId="27" hidden="1">#REF!</definedName>
    <definedName name="BEx99WBYT2D6UUC1PT7A40ENYID4" localSheetId="16" hidden="1">#REF!</definedName>
    <definedName name="BEx99WBYT2D6UUC1PT7A40ENYID4" localSheetId="0" hidden="1">#REF!</definedName>
    <definedName name="BEx99WBYT2D6UUC1PT7A40ENYID4" localSheetId="2" hidden="1">#REF!</definedName>
    <definedName name="BEx99WBYT2D6UUC1PT7A40ENYID4" localSheetId="4" hidden="1">#REF!</definedName>
    <definedName name="BEx99WBYT2D6UUC1PT7A40ENYID4" localSheetId="5" hidden="1">#REF!</definedName>
    <definedName name="BEx99WBYT2D6UUC1PT7A40ENYID4" localSheetId="17" hidden="1">#REF!</definedName>
    <definedName name="BEx99WBYT2D6UUC1PT7A40ENYID4" localSheetId="7" hidden="1">#REF!</definedName>
    <definedName name="BEx99WBYT2D6UUC1PT7A40ENYID4" localSheetId="8" hidden="1">#REF!</definedName>
    <definedName name="BEx99WBYT2D6UUC1PT7A40ENYID4" localSheetId="9" hidden="1">#REF!</definedName>
    <definedName name="BEx99WBYT2D6UUC1PT7A40ENYID4" localSheetId="11" hidden="1">#REF!</definedName>
    <definedName name="BEx99WBYT2D6UUC1PT7A40ENYID4" localSheetId="12" hidden="1">#REF!</definedName>
    <definedName name="BEx99WBYT2D6UUC1PT7A40ENYID4" localSheetId="13" hidden="1">#REF!</definedName>
    <definedName name="BEx99WBYT2D6UUC1PT7A40ENYID4" localSheetId="14" hidden="1">#REF!</definedName>
    <definedName name="BEx99WBYT2D6UUC1PT7A40ENYID4" localSheetId="22" hidden="1">#REF!</definedName>
    <definedName name="BEx99WBYT2D6UUC1PT7A40ENYID4" localSheetId="19" hidden="1">#REF!</definedName>
    <definedName name="BEx99WBYT2D6UUC1PT7A40ENYID4" localSheetId="21" hidden="1">#REF!</definedName>
    <definedName name="BEx99WBYT2D6UUC1PT7A40ENYID4" hidden="1">#REF!</definedName>
    <definedName name="BEx99WS2X3RTQE9O764SS5G2FPE6" localSheetId="23" hidden="1">#REF!</definedName>
    <definedName name="BEx99WS2X3RTQE9O764SS5G2FPE6" localSheetId="27" hidden="1">#REF!</definedName>
    <definedName name="BEx99WS2X3RTQE9O764SS5G2FPE6" localSheetId="16" hidden="1">#REF!</definedName>
    <definedName name="BEx99WS2X3RTQE9O764SS5G2FPE6" localSheetId="0" hidden="1">#REF!</definedName>
    <definedName name="BEx99WS2X3RTQE9O764SS5G2FPE6" localSheetId="2" hidden="1">#REF!</definedName>
    <definedName name="BEx99WS2X3RTQE9O764SS5G2FPE6" localSheetId="4" hidden="1">#REF!</definedName>
    <definedName name="BEx99WS2X3RTQE9O764SS5G2FPE6" localSheetId="5" hidden="1">#REF!</definedName>
    <definedName name="BEx99WS2X3RTQE9O764SS5G2FPE6" localSheetId="17" hidden="1">#REF!</definedName>
    <definedName name="BEx99WS2X3RTQE9O764SS5G2FPE6" localSheetId="7" hidden="1">#REF!</definedName>
    <definedName name="BEx99WS2X3RTQE9O764SS5G2FPE6" localSheetId="8" hidden="1">#REF!</definedName>
    <definedName name="BEx99WS2X3RTQE9O764SS5G2FPE6" localSheetId="9" hidden="1">#REF!</definedName>
    <definedName name="BEx99WS2X3RTQE9O764SS5G2FPE6" localSheetId="11" hidden="1">#REF!</definedName>
    <definedName name="BEx99WS2X3RTQE9O764SS5G2FPE6" localSheetId="12" hidden="1">#REF!</definedName>
    <definedName name="BEx99WS2X3RTQE9O764SS5G2FPE6" localSheetId="13" hidden="1">#REF!</definedName>
    <definedName name="BEx99WS2X3RTQE9O764SS5G2FPE6" localSheetId="14" hidden="1">#REF!</definedName>
    <definedName name="BEx99WS2X3RTQE9O764SS5G2FPE6" localSheetId="22" hidden="1">#REF!</definedName>
    <definedName name="BEx99WS2X3RTQE9O764SS5G2FPE6" localSheetId="19" hidden="1">#REF!</definedName>
    <definedName name="BEx99WS2X3RTQE9O764SS5G2FPE6" localSheetId="21" hidden="1">#REF!</definedName>
    <definedName name="BEx99WS2X3RTQE9O764SS5G2FPE6" hidden="1">#REF!</definedName>
    <definedName name="BEx99ZRZ4I7FHDPGRAT5VW7NVBPU" localSheetId="23" hidden="1">#REF!</definedName>
    <definedName name="BEx99ZRZ4I7FHDPGRAT5VW7NVBPU" localSheetId="27" hidden="1">#REF!</definedName>
    <definedName name="BEx99ZRZ4I7FHDPGRAT5VW7NVBPU" localSheetId="16" hidden="1">#REF!</definedName>
    <definedName name="BEx99ZRZ4I7FHDPGRAT5VW7NVBPU" localSheetId="0" hidden="1">#REF!</definedName>
    <definedName name="BEx99ZRZ4I7FHDPGRAT5VW7NVBPU" localSheetId="2" hidden="1">#REF!</definedName>
    <definedName name="BEx99ZRZ4I7FHDPGRAT5VW7NVBPU" localSheetId="4" hidden="1">#REF!</definedName>
    <definedName name="BEx99ZRZ4I7FHDPGRAT5VW7NVBPU" localSheetId="5" hidden="1">#REF!</definedName>
    <definedName name="BEx99ZRZ4I7FHDPGRAT5VW7NVBPU" localSheetId="17" hidden="1">#REF!</definedName>
    <definedName name="BEx99ZRZ4I7FHDPGRAT5VW7NVBPU" localSheetId="7" hidden="1">#REF!</definedName>
    <definedName name="BEx99ZRZ4I7FHDPGRAT5VW7NVBPU" localSheetId="8" hidden="1">#REF!</definedName>
    <definedName name="BEx99ZRZ4I7FHDPGRAT5VW7NVBPU" localSheetId="9" hidden="1">#REF!</definedName>
    <definedName name="BEx99ZRZ4I7FHDPGRAT5VW7NVBPU" localSheetId="11" hidden="1">#REF!</definedName>
    <definedName name="BEx99ZRZ4I7FHDPGRAT5VW7NVBPU" localSheetId="12" hidden="1">#REF!</definedName>
    <definedName name="BEx99ZRZ4I7FHDPGRAT5VW7NVBPU" localSheetId="13" hidden="1">#REF!</definedName>
    <definedName name="BEx99ZRZ4I7FHDPGRAT5VW7NVBPU" localSheetId="14" hidden="1">#REF!</definedName>
    <definedName name="BEx99ZRZ4I7FHDPGRAT5VW7NVBPU" localSheetId="22" hidden="1">#REF!</definedName>
    <definedName name="BEx99ZRZ4I7FHDPGRAT5VW7NVBPU" localSheetId="19" hidden="1">#REF!</definedName>
    <definedName name="BEx99ZRZ4I7FHDPGRAT5VW7NVBPU" localSheetId="21" hidden="1">#REF!</definedName>
    <definedName name="BEx99ZRZ4I7FHDPGRAT5VW7NVBPU" hidden="1">#REF!</definedName>
    <definedName name="BEx9AT5E3ZSHKSOL35O38L8HF9TH" localSheetId="23" hidden="1">#REF!</definedName>
    <definedName name="BEx9AT5E3ZSHKSOL35O38L8HF9TH" localSheetId="27" hidden="1">#REF!</definedName>
    <definedName name="BEx9AT5E3ZSHKSOL35O38L8HF9TH" localSheetId="16" hidden="1">#REF!</definedName>
    <definedName name="BEx9AT5E3ZSHKSOL35O38L8HF9TH" localSheetId="0" hidden="1">#REF!</definedName>
    <definedName name="BEx9AT5E3ZSHKSOL35O38L8HF9TH" localSheetId="2" hidden="1">#REF!</definedName>
    <definedName name="BEx9AT5E3ZSHKSOL35O38L8HF9TH" localSheetId="4" hidden="1">#REF!</definedName>
    <definedName name="BEx9AT5E3ZSHKSOL35O38L8HF9TH" localSheetId="5" hidden="1">#REF!</definedName>
    <definedName name="BEx9AT5E3ZSHKSOL35O38L8HF9TH" localSheetId="17" hidden="1">#REF!</definedName>
    <definedName name="BEx9AT5E3ZSHKSOL35O38L8HF9TH" localSheetId="7" hidden="1">#REF!</definedName>
    <definedName name="BEx9AT5E3ZSHKSOL35O38L8HF9TH" localSheetId="8" hidden="1">#REF!</definedName>
    <definedName name="BEx9AT5E3ZSHKSOL35O38L8HF9TH" localSheetId="9" hidden="1">#REF!</definedName>
    <definedName name="BEx9AT5E3ZSHKSOL35O38L8HF9TH" localSheetId="11" hidden="1">#REF!</definedName>
    <definedName name="BEx9AT5E3ZSHKSOL35O38L8HF9TH" localSheetId="12" hidden="1">#REF!</definedName>
    <definedName name="BEx9AT5E3ZSHKSOL35O38L8HF9TH" localSheetId="13" hidden="1">#REF!</definedName>
    <definedName name="BEx9AT5E3ZSHKSOL35O38L8HF9TH" localSheetId="14" hidden="1">#REF!</definedName>
    <definedName name="BEx9AT5E3ZSHKSOL35O38L8HF9TH" localSheetId="22" hidden="1">#REF!</definedName>
    <definedName name="BEx9AT5E3ZSHKSOL35O38L8HF9TH" localSheetId="19" hidden="1">#REF!</definedName>
    <definedName name="BEx9AT5E3ZSHKSOL35O38L8HF9TH" localSheetId="21" hidden="1">#REF!</definedName>
    <definedName name="BEx9AT5E3ZSHKSOL35O38L8HF9TH" hidden="1">#REF!</definedName>
    <definedName name="BEx9ATW9WB5CNKQR5HKK7Y2GHYGR" localSheetId="23" hidden="1">#REF!</definedName>
    <definedName name="BEx9ATW9WB5CNKQR5HKK7Y2GHYGR" localSheetId="27" hidden="1">#REF!</definedName>
    <definedName name="BEx9ATW9WB5CNKQR5HKK7Y2GHYGR" localSheetId="16" hidden="1">#REF!</definedName>
    <definedName name="BEx9ATW9WB5CNKQR5HKK7Y2GHYGR" localSheetId="0" hidden="1">#REF!</definedName>
    <definedName name="BEx9ATW9WB5CNKQR5HKK7Y2GHYGR" localSheetId="2" hidden="1">#REF!</definedName>
    <definedName name="BEx9ATW9WB5CNKQR5HKK7Y2GHYGR" localSheetId="4" hidden="1">#REF!</definedName>
    <definedName name="BEx9ATW9WB5CNKQR5HKK7Y2GHYGR" localSheetId="5" hidden="1">#REF!</definedName>
    <definedName name="BEx9ATW9WB5CNKQR5HKK7Y2GHYGR" localSheetId="17" hidden="1">#REF!</definedName>
    <definedName name="BEx9ATW9WB5CNKQR5HKK7Y2GHYGR" localSheetId="7" hidden="1">#REF!</definedName>
    <definedName name="BEx9ATW9WB5CNKQR5HKK7Y2GHYGR" localSheetId="8" hidden="1">#REF!</definedName>
    <definedName name="BEx9ATW9WB5CNKQR5HKK7Y2GHYGR" localSheetId="9" hidden="1">#REF!</definedName>
    <definedName name="BEx9ATW9WB5CNKQR5HKK7Y2GHYGR" localSheetId="11" hidden="1">#REF!</definedName>
    <definedName name="BEx9ATW9WB5CNKQR5HKK7Y2GHYGR" localSheetId="12" hidden="1">#REF!</definedName>
    <definedName name="BEx9ATW9WB5CNKQR5HKK7Y2GHYGR" localSheetId="13" hidden="1">#REF!</definedName>
    <definedName name="BEx9ATW9WB5CNKQR5HKK7Y2GHYGR" localSheetId="14" hidden="1">#REF!</definedName>
    <definedName name="BEx9ATW9WB5CNKQR5HKK7Y2GHYGR" localSheetId="22" hidden="1">#REF!</definedName>
    <definedName name="BEx9ATW9WB5CNKQR5HKK7Y2GHYGR" localSheetId="19" hidden="1">#REF!</definedName>
    <definedName name="BEx9ATW9WB5CNKQR5HKK7Y2GHYGR" localSheetId="21" hidden="1">#REF!</definedName>
    <definedName name="BEx9ATW9WB5CNKQR5HKK7Y2GHYGR" hidden="1">#REF!</definedName>
    <definedName name="BEx9AV8W1FAWF5BHATYEN47X12JN" localSheetId="23" hidden="1">#REF!</definedName>
    <definedName name="BEx9AV8W1FAWF5BHATYEN47X12JN" localSheetId="27" hidden="1">#REF!</definedName>
    <definedName name="BEx9AV8W1FAWF5BHATYEN47X12JN" localSheetId="16" hidden="1">#REF!</definedName>
    <definedName name="BEx9AV8W1FAWF5BHATYEN47X12JN" localSheetId="0" hidden="1">#REF!</definedName>
    <definedName name="BEx9AV8W1FAWF5BHATYEN47X12JN" localSheetId="2" hidden="1">#REF!</definedName>
    <definedName name="BEx9AV8W1FAWF5BHATYEN47X12JN" localSheetId="4" hidden="1">#REF!</definedName>
    <definedName name="BEx9AV8W1FAWF5BHATYEN47X12JN" localSheetId="5" hidden="1">#REF!</definedName>
    <definedName name="BEx9AV8W1FAWF5BHATYEN47X12JN" localSheetId="17" hidden="1">#REF!</definedName>
    <definedName name="BEx9AV8W1FAWF5BHATYEN47X12JN" localSheetId="7" hidden="1">#REF!</definedName>
    <definedName name="BEx9AV8W1FAWF5BHATYEN47X12JN" localSheetId="8" hidden="1">#REF!</definedName>
    <definedName name="BEx9AV8W1FAWF5BHATYEN47X12JN" localSheetId="9" hidden="1">#REF!</definedName>
    <definedName name="BEx9AV8W1FAWF5BHATYEN47X12JN" localSheetId="11" hidden="1">#REF!</definedName>
    <definedName name="BEx9AV8W1FAWF5BHATYEN47X12JN" localSheetId="12" hidden="1">#REF!</definedName>
    <definedName name="BEx9AV8W1FAWF5BHATYEN47X12JN" localSheetId="13" hidden="1">#REF!</definedName>
    <definedName name="BEx9AV8W1FAWF5BHATYEN47X12JN" localSheetId="14" hidden="1">#REF!</definedName>
    <definedName name="BEx9AV8W1FAWF5BHATYEN47X12JN" localSheetId="22" hidden="1">#REF!</definedName>
    <definedName name="BEx9AV8W1FAWF5BHATYEN47X12JN" localSheetId="19" hidden="1">#REF!</definedName>
    <definedName name="BEx9AV8W1FAWF5BHATYEN47X12JN" localSheetId="21" hidden="1">#REF!</definedName>
    <definedName name="BEx9AV8W1FAWF5BHATYEN47X12JN" hidden="1">#REF!</definedName>
    <definedName name="BEx9B8A5186FNTQQNLIO5LK02ABI" localSheetId="23" hidden="1">#REF!</definedName>
    <definedName name="BEx9B8A5186FNTQQNLIO5LK02ABI" localSheetId="27" hidden="1">#REF!</definedName>
    <definedName name="BEx9B8A5186FNTQQNLIO5LK02ABI" localSheetId="16" hidden="1">#REF!</definedName>
    <definedName name="BEx9B8A5186FNTQQNLIO5LK02ABI" localSheetId="0" hidden="1">#REF!</definedName>
    <definedName name="BEx9B8A5186FNTQQNLIO5LK02ABI" localSheetId="2" hidden="1">#REF!</definedName>
    <definedName name="BEx9B8A5186FNTQQNLIO5LK02ABI" localSheetId="4" hidden="1">#REF!</definedName>
    <definedName name="BEx9B8A5186FNTQQNLIO5LK02ABI" localSheetId="5" hidden="1">#REF!</definedName>
    <definedName name="BEx9B8A5186FNTQQNLIO5LK02ABI" localSheetId="17" hidden="1">#REF!</definedName>
    <definedName name="BEx9B8A5186FNTQQNLIO5LK02ABI" localSheetId="7" hidden="1">#REF!</definedName>
    <definedName name="BEx9B8A5186FNTQQNLIO5LK02ABI" localSheetId="8" hidden="1">#REF!</definedName>
    <definedName name="BEx9B8A5186FNTQQNLIO5LK02ABI" localSheetId="9" hidden="1">#REF!</definedName>
    <definedName name="BEx9B8A5186FNTQQNLIO5LK02ABI" localSheetId="11" hidden="1">#REF!</definedName>
    <definedName name="BEx9B8A5186FNTQQNLIO5LK02ABI" localSheetId="12" hidden="1">#REF!</definedName>
    <definedName name="BEx9B8A5186FNTQQNLIO5LK02ABI" localSheetId="13" hidden="1">#REF!</definedName>
    <definedName name="BEx9B8A5186FNTQQNLIO5LK02ABI" localSheetId="14" hidden="1">#REF!</definedName>
    <definedName name="BEx9B8A5186FNTQQNLIO5LK02ABI" localSheetId="22" hidden="1">#REF!</definedName>
    <definedName name="BEx9B8A5186FNTQQNLIO5LK02ABI" localSheetId="19" hidden="1">#REF!</definedName>
    <definedName name="BEx9B8A5186FNTQQNLIO5LK02ABI" localSheetId="21" hidden="1">#REF!</definedName>
    <definedName name="BEx9B8A5186FNTQQNLIO5LK02ABI" hidden="1">#REF!</definedName>
    <definedName name="BEx9B8VR20E2CILU4CDQUQQ9ONXK" localSheetId="23" hidden="1">#REF!</definedName>
    <definedName name="BEx9B8VR20E2CILU4CDQUQQ9ONXK" localSheetId="27" hidden="1">#REF!</definedName>
    <definedName name="BEx9B8VR20E2CILU4CDQUQQ9ONXK" localSheetId="16" hidden="1">#REF!</definedName>
    <definedName name="BEx9B8VR20E2CILU4CDQUQQ9ONXK" localSheetId="0" hidden="1">#REF!</definedName>
    <definedName name="BEx9B8VR20E2CILU4CDQUQQ9ONXK" localSheetId="2" hidden="1">#REF!</definedName>
    <definedName name="BEx9B8VR20E2CILU4CDQUQQ9ONXK" localSheetId="4" hidden="1">#REF!</definedName>
    <definedName name="BEx9B8VR20E2CILU4CDQUQQ9ONXK" localSheetId="5" hidden="1">#REF!</definedName>
    <definedName name="BEx9B8VR20E2CILU4CDQUQQ9ONXK" localSheetId="17" hidden="1">#REF!</definedName>
    <definedName name="BEx9B8VR20E2CILU4CDQUQQ9ONXK" localSheetId="7" hidden="1">#REF!</definedName>
    <definedName name="BEx9B8VR20E2CILU4CDQUQQ9ONXK" localSheetId="8" hidden="1">#REF!</definedName>
    <definedName name="BEx9B8VR20E2CILU4CDQUQQ9ONXK" localSheetId="9" hidden="1">#REF!</definedName>
    <definedName name="BEx9B8VR20E2CILU4CDQUQQ9ONXK" localSheetId="11" hidden="1">#REF!</definedName>
    <definedName name="BEx9B8VR20E2CILU4CDQUQQ9ONXK" localSheetId="12" hidden="1">#REF!</definedName>
    <definedName name="BEx9B8VR20E2CILU4CDQUQQ9ONXK" localSheetId="13" hidden="1">#REF!</definedName>
    <definedName name="BEx9B8VR20E2CILU4CDQUQQ9ONXK" localSheetId="14" hidden="1">#REF!</definedName>
    <definedName name="BEx9B8VR20E2CILU4CDQUQQ9ONXK" localSheetId="22" hidden="1">#REF!</definedName>
    <definedName name="BEx9B8VR20E2CILU4CDQUQQ9ONXK" localSheetId="19" hidden="1">#REF!</definedName>
    <definedName name="BEx9B8VR20E2CILU4CDQUQQ9ONXK" localSheetId="21" hidden="1">#REF!</definedName>
    <definedName name="BEx9B8VR20E2CILU4CDQUQQ9ONXK" hidden="1">#REF!</definedName>
    <definedName name="BEx9B917EUP13X6FQ3NPQL76XM5V" localSheetId="23" hidden="1">#REF!</definedName>
    <definedName name="BEx9B917EUP13X6FQ3NPQL76XM5V" localSheetId="27" hidden="1">#REF!</definedName>
    <definedName name="BEx9B917EUP13X6FQ3NPQL76XM5V" localSheetId="16" hidden="1">#REF!</definedName>
    <definedName name="BEx9B917EUP13X6FQ3NPQL76XM5V" localSheetId="0" hidden="1">#REF!</definedName>
    <definedName name="BEx9B917EUP13X6FQ3NPQL76XM5V" localSheetId="2" hidden="1">#REF!</definedName>
    <definedName name="BEx9B917EUP13X6FQ3NPQL76XM5V" localSheetId="4" hidden="1">#REF!</definedName>
    <definedName name="BEx9B917EUP13X6FQ3NPQL76XM5V" localSheetId="5" hidden="1">#REF!</definedName>
    <definedName name="BEx9B917EUP13X6FQ3NPQL76XM5V" localSheetId="17" hidden="1">#REF!</definedName>
    <definedName name="BEx9B917EUP13X6FQ3NPQL76XM5V" localSheetId="7" hidden="1">#REF!</definedName>
    <definedName name="BEx9B917EUP13X6FQ3NPQL76XM5V" localSheetId="8" hidden="1">#REF!</definedName>
    <definedName name="BEx9B917EUP13X6FQ3NPQL76XM5V" localSheetId="9" hidden="1">#REF!</definedName>
    <definedName name="BEx9B917EUP13X6FQ3NPQL76XM5V" localSheetId="11" hidden="1">#REF!</definedName>
    <definedName name="BEx9B917EUP13X6FQ3NPQL76XM5V" localSheetId="12" hidden="1">#REF!</definedName>
    <definedName name="BEx9B917EUP13X6FQ3NPQL76XM5V" localSheetId="13" hidden="1">#REF!</definedName>
    <definedName name="BEx9B917EUP13X6FQ3NPQL76XM5V" localSheetId="14" hidden="1">#REF!</definedName>
    <definedName name="BEx9B917EUP13X6FQ3NPQL76XM5V" localSheetId="22" hidden="1">#REF!</definedName>
    <definedName name="BEx9B917EUP13X6FQ3NPQL76XM5V" localSheetId="19" hidden="1">#REF!</definedName>
    <definedName name="BEx9B917EUP13X6FQ3NPQL76XM5V" localSheetId="21" hidden="1">#REF!</definedName>
    <definedName name="BEx9B917EUP13X6FQ3NPQL76XM5V" hidden="1">#REF!</definedName>
    <definedName name="BEx9BAJ5WYEQ623HUT9NNCMP3RUG" localSheetId="23" hidden="1">#REF!</definedName>
    <definedName name="BEx9BAJ5WYEQ623HUT9NNCMP3RUG" localSheetId="27" hidden="1">#REF!</definedName>
    <definedName name="BEx9BAJ5WYEQ623HUT9NNCMP3RUG" localSheetId="16" hidden="1">#REF!</definedName>
    <definedName name="BEx9BAJ5WYEQ623HUT9NNCMP3RUG" localSheetId="0" hidden="1">#REF!</definedName>
    <definedName name="BEx9BAJ5WYEQ623HUT9NNCMP3RUG" localSheetId="2" hidden="1">#REF!</definedName>
    <definedName name="BEx9BAJ5WYEQ623HUT9NNCMP3RUG" localSheetId="4" hidden="1">#REF!</definedName>
    <definedName name="BEx9BAJ5WYEQ623HUT9NNCMP3RUG" localSheetId="5" hidden="1">#REF!</definedName>
    <definedName name="BEx9BAJ5WYEQ623HUT9NNCMP3RUG" localSheetId="17" hidden="1">#REF!</definedName>
    <definedName name="BEx9BAJ5WYEQ623HUT9NNCMP3RUG" localSheetId="7" hidden="1">#REF!</definedName>
    <definedName name="BEx9BAJ5WYEQ623HUT9NNCMP3RUG" localSheetId="8" hidden="1">#REF!</definedName>
    <definedName name="BEx9BAJ5WYEQ623HUT9NNCMP3RUG" localSheetId="9" hidden="1">#REF!</definedName>
    <definedName name="BEx9BAJ5WYEQ623HUT9NNCMP3RUG" localSheetId="11" hidden="1">#REF!</definedName>
    <definedName name="BEx9BAJ5WYEQ623HUT9NNCMP3RUG" localSheetId="12" hidden="1">#REF!</definedName>
    <definedName name="BEx9BAJ5WYEQ623HUT9NNCMP3RUG" localSheetId="13" hidden="1">#REF!</definedName>
    <definedName name="BEx9BAJ5WYEQ623HUT9NNCMP3RUG" localSheetId="14" hidden="1">#REF!</definedName>
    <definedName name="BEx9BAJ5WYEQ623HUT9NNCMP3RUG" localSheetId="22" hidden="1">#REF!</definedName>
    <definedName name="BEx9BAJ5WYEQ623HUT9NNCMP3RUG" localSheetId="19" hidden="1">#REF!</definedName>
    <definedName name="BEx9BAJ5WYEQ623HUT9NNCMP3RUG" localSheetId="21" hidden="1">#REF!</definedName>
    <definedName name="BEx9BAJ5WYEQ623HUT9NNCMP3RUG" hidden="1">#REF!</definedName>
    <definedName name="BEx9BE9Z7EFJCFDYJJOY5KFTGDF4" localSheetId="23" hidden="1">#REF!</definedName>
    <definedName name="BEx9BE9Z7EFJCFDYJJOY5KFTGDF4" localSheetId="27" hidden="1">#REF!</definedName>
    <definedName name="BEx9BE9Z7EFJCFDYJJOY5KFTGDF4" localSheetId="16" hidden="1">#REF!</definedName>
    <definedName name="BEx9BE9Z7EFJCFDYJJOY5KFTGDF4" localSheetId="0" hidden="1">#REF!</definedName>
    <definedName name="BEx9BE9Z7EFJCFDYJJOY5KFTGDF4" localSheetId="2" hidden="1">#REF!</definedName>
    <definedName name="BEx9BE9Z7EFJCFDYJJOY5KFTGDF4" localSheetId="4" hidden="1">#REF!</definedName>
    <definedName name="BEx9BE9Z7EFJCFDYJJOY5KFTGDF4" localSheetId="5" hidden="1">#REF!</definedName>
    <definedName name="BEx9BE9Z7EFJCFDYJJOY5KFTGDF4" localSheetId="17" hidden="1">#REF!</definedName>
    <definedName name="BEx9BE9Z7EFJCFDYJJOY5KFTGDF4" localSheetId="7" hidden="1">#REF!</definedName>
    <definedName name="BEx9BE9Z7EFJCFDYJJOY5KFTGDF4" localSheetId="8" hidden="1">#REF!</definedName>
    <definedName name="BEx9BE9Z7EFJCFDYJJOY5KFTGDF4" localSheetId="9" hidden="1">#REF!</definedName>
    <definedName name="BEx9BE9Z7EFJCFDYJJOY5KFTGDF4" localSheetId="11" hidden="1">#REF!</definedName>
    <definedName name="BEx9BE9Z7EFJCFDYJJOY5KFTGDF4" localSheetId="12" hidden="1">#REF!</definedName>
    <definedName name="BEx9BE9Z7EFJCFDYJJOY5KFTGDF4" localSheetId="13" hidden="1">#REF!</definedName>
    <definedName name="BEx9BE9Z7EFJCFDYJJOY5KFTGDF4" localSheetId="14" hidden="1">#REF!</definedName>
    <definedName name="BEx9BE9Z7EFJCFDYJJOY5KFTGDF4" localSheetId="22" hidden="1">#REF!</definedName>
    <definedName name="BEx9BE9Z7EFJCFDYJJOY5KFTGDF4" localSheetId="19" hidden="1">#REF!</definedName>
    <definedName name="BEx9BE9Z7EFJCFDYJJOY5KFTGDF4" localSheetId="21" hidden="1">#REF!</definedName>
    <definedName name="BEx9BE9Z7EFJCFDYJJOY5KFTGDF4" hidden="1">#REF!</definedName>
    <definedName name="BEx9BSIJN2O0MG8CXAMCAOADEMTO" localSheetId="23" hidden="1">#REF!</definedName>
    <definedName name="BEx9BSIJN2O0MG8CXAMCAOADEMTO" localSheetId="27" hidden="1">#REF!</definedName>
    <definedName name="BEx9BSIJN2O0MG8CXAMCAOADEMTO" localSheetId="16" hidden="1">#REF!</definedName>
    <definedName name="BEx9BSIJN2O0MG8CXAMCAOADEMTO" localSheetId="0" hidden="1">#REF!</definedName>
    <definedName name="BEx9BSIJN2O0MG8CXAMCAOADEMTO" localSheetId="2" hidden="1">#REF!</definedName>
    <definedName name="BEx9BSIJN2O0MG8CXAMCAOADEMTO" localSheetId="4" hidden="1">#REF!</definedName>
    <definedName name="BEx9BSIJN2O0MG8CXAMCAOADEMTO" localSheetId="5" hidden="1">#REF!</definedName>
    <definedName name="BEx9BSIJN2O0MG8CXAMCAOADEMTO" localSheetId="17" hidden="1">#REF!</definedName>
    <definedName name="BEx9BSIJN2O0MG8CXAMCAOADEMTO" localSheetId="7" hidden="1">#REF!</definedName>
    <definedName name="BEx9BSIJN2O0MG8CXAMCAOADEMTO" localSheetId="8" hidden="1">#REF!</definedName>
    <definedName name="BEx9BSIJN2O0MG8CXAMCAOADEMTO" localSheetId="9" hidden="1">#REF!</definedName>
    <definedName name="BEx9BSIJN2O0MG8CXAMCAOADEMTO" localSheetId="11" hidden="1">#REF!</definedName>
    <definedName name="BEx9BSIJN2O0MG8CXAMCAOADEMTO" localSheetId="12" hidden="1">#REF!</definedName>
    <definedName name="BEx9BSIJN2O0MG8CXAMCAOADEMTO" localSheetId="13" hidden="1">#REF!</definedName>
    <definedName name="BEx9BSIJN2O0MG8CXAMCAOADEMTO" localSheetId="14" hidden="1">#REF!</definedName>
    <definedName name="BEx9BSIJN2O0MG8CXAMCAOADEMTO" localSheetId="22" hidden="1">#REF!</definedName>
    <definedName name="BEx9BSIJN2O0MG8CXAMCAOADEMTO" localSheetId="19" hidden="1">#REF!</definedName>
    <definedName name="BEx9BSIJN2O0MG8CXAMCAOADEMTO" localSheetId="21" hidden="1">#REF!</definedName>
    <definedName name="BEx9BSIJN2O0MG8CXAMCAOADEMTO" hidden="1">#REF!</definedName>
    <definedName name="BEx9BU0BBJO3ITPCO4T9FIVEVJY7" localSheetId="23" hidden="1">#REF!</definedName>
    <definedName name="BEx9BU0BBJO3ITPCO4T9FIVEVJY7" localSheetId="27" hidden="1">#REF!</definedName>
    <definedName name="BEx9BU0BBJO3ITPCO4T9FIVEVJY7" localSheetId="16" hidden="1">#REF!</definedName>
    <definedName name="BEx9BU0BBJO3ITPCO4T9FIVEVJY7" localSheetId="0" hidden="1">#REF!</definedName>
    <definedName name="BEx9BU0BBJO3ITPCO4T9FIVEVJY7" localSheetId="2" hidden="1">#REF!</definedName>
    <definedName name="BEx9BU0BBJO3ITPCO4T9FIVEVJY7" localSheetId="4" hidden="1">#REF!</definedName>
    <definedName name="BEx9BU0BBJO3ITPCO4T9FIVEVJY7" localSheetId="5" hidden="1">#REF!</definedName>
    <definedName name="BEx9BU0BBJO3ITPCO4T9FIVEVJY7" localSheetId="17" hidden="1">#REF!</definedName>
    <definedName name="BEx9BU0BBJO3ITPCO4T9FIVEVJY7" localSheetId="7" hidden="1">#REF!</definedName>
    <definedName name="BEx9BU0BBJO3ITPCO4T9FIVEVJY7" localSheetId="8" hidden="1">#REF!</definedName>
    <definedName name="BEx9BU0BBJO3ITPCO4T9FIVEVJY7" localSheetId="9" hidden="1">#REF!</definedName>
    <definedName name="BEx9BU0BBJO3ITPCO4T9FIVEVJY7" localSheetId="11" hidden="1">#REF!</definedName>
    <definedName name="BEx9BU0BBJO3ITPCO4T9FIVEVJY7" localSheetId="12" hidden="1">#REF!</definedName>
    <definedName name="BEx9BU0BBJO3ITPCO4T9FIVEVJY7" localSheetId="13" hidden="1">#REF!</definedName>
    <definedName name="BEx9BU0BBJO3ITPCO4T9FIVEVJY7" localSheetId="14" hidden="1">#REF!</definedName>
    <definedName name="BEx9BU0BBJO3ITPCO4T9FIVEVJY7" localSheetId="22" hidden="1">#REF!</definedName>
    <definedName name="BEx9BU0BBJO3ITPCO4T9FIVEVJY7" localSheetId="19" hidden="1">#REF!</definedName>
    <definedName name="BEx9BU0BBJO3ITPCO4T9FIVEVJY7" localSheetId="21" hidden="1">#REF!</definedName>
    <definedName name="BEx9BU0BBJO3ITPCO4T9FIVEVJY7" hidden="1">#REF!</definedName>
    <definedName name="BEx9BYSYW7QCPXS2NAVLFAU5Y2Z2" localSheetId="23" hidden="1">#REF!</definedName>
    <definedName name="BEx9BYSYW7QCPXS2NAVLFAU5Y2Z2" localSheetId="27" hidden="1">#REF!</definedName>
    <definedName name="BEx9BYSYW7QCPXS2NAVLFAU5Y2Z2" localSheetId="16" hidden="1">#REF!</definedName>
    <definedName name="BEx9BYSYW7QCPXS2NAVLFAU5Y2Z2" localSheetId="0" hidden="1">#REF!</definedName>
    <definedName name="BEx9BYSYW7QCPXS2NAVLFAU5Y2Z2" localSheetId="2" hidden="1">#REF!</definedName>
    <definedName name="BEx9BYSYW7QCPXS2NAVLFAU5Y2Z2" localSheetId="4" hidden="1">#REF!</definedName>
    <definedName name="BEx9BYSYW7QCPXS2NAVLFAU5Y2Z2" localSheetId="5" hidden="1">#REF!</definedName>
    <definedName name="BEx9BYSYW7QCPXS2NAVLFAU5Y2Z2" localSheetId="17" hidden="1">#REF!</definedName>
    <definedName name="BEx9BYSYW7QCPXS2NAVLFAU5Y2Z2" localSheetId="7" hidden="1">#REF!</definedName>
    <definedName name="BEx9BYSYW7QCPXS2NAVLFAU5Y2Z2" localSheetId="8" hidden="1">#REF!</definedName>
    <definedName name="BEx9BYSYW7QCPXS2NAVLFAU5Y2Z2" localSheetId="9" hidden="1">#REF!</definedName>
    <definedName name="BEx9BYSYW7QCPXS2NAVLFAU5Y2Z2" localSheetId="11" hidden="1">#REF!</definedName>
    <definedName name="BEx9BYSYW7QCPXS2NAVLFAU5Y2Z2" localSheetId="12" hidden="1">#REF!</definedName>
    <definedName name="BEx9BYSYW7QCPXS2NAVLFAU5Y2Z2" localSheetId="13" hidden="1">#REF!</definedName>
    <definedName name="BEx9BYSYW7QCPXS2NAVLFAU5Y2Z2" localSheetId="14" hidden="1">#REF!</definedName>
    <definedName name="BEx9BYSYW7QCPXS2NAVLFAU5Y2Z2" localSheetId="22" hidden="1">#REF!</definedName>
    <definedName name="BEx9BYSYW7QCPXS2NAVLFAU5Y2Z2" localSheetId="19" hidden="1">#REF!</definedName>
    <definedName name="BEx9BYSYW7QCPXS2NAVLFAU5Y2Z2" localSheetId="21" hidden="1">#REF!</definedName>
    <definedName name="BEx9BYSYW7QCPXS2NAVLFAU5Y2Z2" hidden="1">#REF!</definedName>
    <definedName name="BEx9C590HJ2O31IWJB73C1HR74AI" localSheetId="23" hidden="1">#REF!</definedName>
    <definedName name="BEx9C590HJ2O31IWJB73C1HR74AI" localSheetId="27" hidden="1">#REF!</definedName>
    <definedName name="BEx9C590HJ2O31IWJB73C1HR74AI" localSheetId="16" hidden="1">#REF!</definedName>
    <definedName name="BEx9C590HJ2O31IWJB73C1HR74AI" localSheetId="0" hidden="1">#REF!</definedName>
    <definedName name="BEx9C590HJ2O31IWJB73C1HR74AI" localSheetId="2" hidden="1">#REF!</definedName>
    <definedName name="BEx9C590HJ2O31IWJB73C1HR74AI" localSheetId="4" hidden="1">#REF!</definedName>
    <definedName name="BEx9C590HJ2O31IWJB73C1HR74AI" localSheetId="5" hidden="1">#REF!</definedName>
    <definedName name="BEx9C590HJ2O31IWJB73C1HR74AI" localSheetId="17" hidden="1">#REF!</definedName>
    <definedName name="BEx9C590HJ2O31IWJB73C1HR74AI" localSheetId="7" hidden="1">#REF!</definedName>
    <definedName name="BEx9C590HJ2O31IWJB73C1HR74AI" localSheetId="8" hidden="1">#REF!</definedName>
    <definedName name="BEx9C590HJ2O31IWJB73C1HR74AI" localSheetId="9" hidden="1">#REF!</definedName>
    <definedName name="BEx9C590HJ2O31IWJB73C1HR74AI" localSheetId="11" hidden="1">#REF!</definedName>
    <definedName name="BEx9C590HJ2O31IWJB73C1HR74AI" localSheetId="12" hidden="1">#REF!</definedName>
    <definedName name="BEx9C590HJ2O31IWJB73C1HR74AI" localSheetId="13" hidden="1">#REF!</definedName>
    <definedName name="BEx9C590HJ2O31IWJB73C1HR74AI" localSheetId="14" hidden="1">#REF!</definedName>
    <definedName name="BEx9C590HJ2O31IWJB73C1HR74AI" localSheetId="22" hidden="1">#REF!</definedName>
    <definedName name="BEx9C590HJ2O31IWJB73C1HR74AI" localSheetId="19" hidden="1">#REF!</definedName>
    <definedName name="BEx9C590HJ2O31IWJB73C1HR74AI" localSheetId="21" hidden="1">#REF!</definedName>
    <definedName name="BEx9C590HJ2O31IWJB73C1HR74AI" hidden="1">#REF!</definedName>
    <definedName name="BEx9CCQRMYYOGIOYTOM73VKDIPS1" localSheetId="23" hidden="1">#REF!</definedName>
    <definedName name="BEx9CCQRMYYOGIOYTOM73VKDIPS1" localSheetId="27" hidden="1">#REF!</definedName>
    <definedName name="BEx9CCQRMYYOGIOYTOM73VKDIPS1" localSheetId="16" hidden="1">#REF!</definedName>
    <definedName name="BEx9CCQRMYYOGIOYTOM73VKDIPS1" localSheetId="0" hidden="1">#REF!</definedName>
    <definedName name="BEx9CCQRMYYOGIOYTOM73VKDIPS1" localSheetId="2" hidden="1">#REF!</definedName>
    <definedName name="BEx9CCQRMYYOGIOYTOM73VKDIPS1" localSheetId="4" hidden="1">#REF!</definedName>
    <definedName name="BEx9CCQRMYYOGIOYTOM73VKDIPS1" localSheetId="5" hidden="1">#REF!</definedName>
    <definedName name="BEx9CCQRMYYOGIOYTOM73VKDIPS1" localSheetId="17" hidden="1">#REF!</definedName>
    <definedName name="BEx9CCQRMYYOGIOYTOM73VKDIPS1" localSheetId="7" hidden="1">#REF!</definedName>
    <definedName name="BEx9CCQRMYYOGIOYTOM73VKDIPS1" localSheetId="8" hidden="1">#REF!</definedName>
    <definedName name="BEx9CCQRMYYOGIOYTOM73VKDIPS1" localSheetId="9" hidden="1">#REF!</definedName>
    <definedName name="BEx9CCQRMYYOGIOYTOM73VKDIPS1" localSheetId="11" hidden="1">#REF!</definedName>
    <definedName name="BEx9CCQRMYYOGIOYTOM73VKDIPS1" localSheetId="12" hidden="1">#REF!</definedName>
    <definedName name="BEx9CCQRMYYOGIOYTOM73VKDIPS1" localSheetId="13" hidden="1">#REF!</definedName>
    <definedName name="BEx9CCQRMYYOGIOYTOM73VKDIPS1" localSheetId="14" hidden="1">#REF!</definedName>
    <definedName name="BEx9CCQRMYYOGIOYTOM73VKDIPS1" localSheetId="22" hidden="1">#REF!</definedName>
    <definedName name="BEx9CCQRMYYOGIOYTOM73VKDIPS1" localSheetId="19" hidden="1">#REF!</definedName>
    <definedName name="BEx9CCQRMYYOGIOYTOM73VKDIPS1" localSheetId="21" hidden="1">#REF!</definedName>
    <definedName name="BEx9CCQRMYYOGIOYTOM73VKDIPS1" hidden="1">#REF!</definedName>
    <definedName name="BEx9CM6JVXIG9S6EAZMR899UW190" localSheetId="23" hidden="1">#REF!</definedName>
    <definedName name="BEx9CM6JVXIG9S6EAZMR899UW190" localSheetId="27" hidden="1">#REF!</definedName>
    <definedName name="BEx9CM6JVXIG9S6EAZMR899UW190" localSheetId="16" hidden="1">#REF!</definedName>
    <definedName name="BEx9CM6JVXIG9S6EAZMR899UW190" localSheetId="0" hidden="1">#REF!</definedName>
    <definedName name="BEx9CM6JVXIG9S6EAZMR899UW190" localSheetId="2" hidden="1">#REF!</definedName>
    <definedName name="BEx9CM6JVXIG9S6EAZMR899UW190" localSheetId="4" hidden="1">#REF!</definedName>
    <definedName name="BEx9CM6JVXIG9S6EAZMR899UW190" localSheetId="5" hidden="1">#REF!</definedName>
    <definedName name="BEx9CM6JVXIG9S6EAZMR899UW190" localSheetId="17" hidden="1">#REF!</definedName>
    <definedName name="BEx9CM6JVXIG9S6EAZMR899UW190" localSheetId="7" hidden="1">#REF!</definedName>
    <definedName name="BEx9CM6JVXIG9S6EAZMR899UW190" localSheetId="8" hidden="1">#REF!</definedName>
    <definedName name="BEx9CM6JVXIG9S6EAZMR899UW190" localSheetId="9" hidden="1">#REF!</definedName>
    <definedName name="BEx9CM6JVXIG9S6EAZMR899UW190" localSheetId="11" hidden="1">#REF!</definedName>
    <definedName name="BEx9CM6JVXIG9S6EAZMR899UW190" localSheetId="12" hidden="1">#REF!</definedName>
    <definedName name="BEx9CM6JVXIG9S6EAZMR899UW190" localSheetId="13" hidden="1">#REF!</definedName>
    <definedName name="BEx9CM6JVXIG9S6EAZMR899UW190" localSheetId="14" hidden="1">#REF!</definedName>
    <definedName name="BEx9CM6JVXIG9S6EAZMR899UW190" localSheetId="22" hidden="1">#REF!</definedName>
    <definedName name="BEx9CM6JVXIG9S6EAZMR899UW190" localSheetId="19" hidden="1">#REF!</definedName>
    <definedName name="BEx9CM6JVXIG9S6EAZMR899UW190" localSheetId="21" hidden="1">#REF!</definedName>
    <definedName name="BEx9CM6JVXIG9S6EAZMR899UW190" hidden="1">#REF!</definedName>
    <definedName name="BEx9D160NRGTDVT2ML4H9A7UKR4T" localSheetId="23" hidden="1">#REF!</definedName>
    <definedName name="BEx9D160NRGTDVT2ML4H9A7UKR4T" localSheetId="27" hidden="1">#REF!</definedName>
    <definedName name="BEx9D160NRGTDVT2ML4H9A7UKR4T" localSheetId="16" hidden="1">#REF!</definedName>
    <definedName name="BEx9D160NRGTDVT2ML4H9A7UKR4T" localSheetId="0" hidden="1">#REF!</definedName>
    <definedName name="BEx9D160NRGTDVT2ML4H9A7UKR4T" localSheetId="2" hidden="1">#REF!</definedName>
    <definedName name="BEx9D160NRGTDVT2ML4H9A7UKR4T" localSheetId="4" hidden="1">#REF!</definedName>
    <definedName name="BEx9D160NRGTDVT2ML4H9A7UKR4T" localSheetId="5" hidden="1">#REF!</definedName>
    <definedName name="BEx9D160NRGTDVT2ML4H9A7UKR4T" localSheetId="17" hidden="1">#REF!</definedName>
    <definedName name="BEx9D160NRGTDVT2ML4H9A7UKR4T" localSheetId="7" hidden="1">#REF!</definedName>
    <definedName name="BEx9D160NRGTDVT2ML4H9A7UKR4T" localSheetId="8" hidden="1">#REF!</definedName>
    <definedName name="BEx9D160NRGTDVT2ML4H9A7UKR4T" localSheetId="9" hidden="1">#REF!</definedName>
    <definedName name="BEx9D160NRGTDVT2ML4H9A7UKR4T" localSheetId="11" hidden="1">#REF!</definedName>
    <definedName name="BEx9D160NRGTDVT2ML4H9A7UKR4T" localSheetId="12" hidden="1">#REF!</definedName>
    <definedName name="BEx9D160NRGTDVT2ML4H9A7UKR4T" localSheetId="13" hidden="1">#REF!</definedName>
    <definedName name="BEx9D160NRGTDVT2ML4H9A7UKR4T" localSheetId="14" hidden="1">#REF!</definedName>
    <definedName name="BEx9D160NRGTDVT2ML4H9A7UKR4T" localSheetId="22" hidden="1">#REF!</definedName>
    <definedName name="BEx9D160NRGTDVT2ML4H9A7UKR4T" localSheetId="19" hidden="1">#REF!</definedName>
    <definedName name="BEx9D160NRGTDVT2ML4H9A7UKR4T" localSheetId="21" hidden="1">#REF!</definedName>
    <definedName name="BEx9D160NRGTDVT2ML4H9A7UKR4T" hidden="1">#REF!</definedName>
    <definedName name="BEx9D1BC9FT19KY0INAABNDBAMR1" localSheetId="23" hidden="1">#REF!</definedName>
    <definedName name="BEx9D1BC9FT19KY0INAABNDBAMR1" localSheetId="27" hidden="1">#REF!</definedName>
    <definedName name="BEx9D1BC9FT19KY0INAABNDBAMR1" localSheetId="16" hidden="1">#REF!</definedName>
    <definedName name="BEx9D1BC9FT19KY0INAABNDBAMR1" localSheetId="0" hidden="1">#REF!</definedName>
    <definedName name="BEx9D1BC9FT19KY0INAABNDBAMR1" localSheetId="2" hidden="1">#REF!</definedName>
    <definedName name="BEx9D1BC9FT19KY0INAABNDBAMR1" localSheetId="4" hidden="1">#REF!</definedName>
    <definedName name="BEx9D1BC9FT19KY0INAABNDBAMR1" localSheetId="5" hidden="1">#REF!</definedName>
    <definedName name="BEx9D1BC9FT19KY0INAABNDBAMR1" localSheetId="17" hidden="1">#REF!</definedName>
    <definedName name="BEx9D1BC9FT19KY0INAABNDBAMR1" localSheetId="7" hidden="1">#REF!</definedName>
    <definedName name="BEx9D1BC9FT19KY0INAABNDBAMR1" localSheetId="8" hidden="1">#REF!</definedName>
    <definedName name="BEx9D1BC9FT19KY0INAABNDBAMR1" localSheetId="9" hidden="1">#REF!</definedName>
    <definedName name="BEx9D1BC9FT19KY0INAABNDBAMR1" localSheetId="11" hidden="1">#REF!</definedName>
    <definedName name="BEx9D1BC9FT19KY0INAABNDBAMR1" localSheetId="12" hidden="1">#REF!</definedName>
    <definedName name="BEx9D1BC9FT19KY0INAABNDBAMR1" localSheetId="13" hidden="1">#REF!</definedName>
    <definedName name="BEx9D1BC9FT19KY0INAABNDBAMR1" localSheetId="14" hidden="1">#REF!</definedName>
    <definedName name="BEx9D1BC9FT19KY0INAABNDBAMR1" localSheetId="22" hidden="1">#REF!</definedName>
    <definedName name="BEx9D1BC9FT19KY0INAABNDBAMR1" localSheetId="19" hidden="1">#REF!</definedName>
    <definedName name="BEx9D1BC9FT19KY0INAABNDBAMR1" localSheetId="21" hidden="1">#REF!</definedName>
    <definedName name="BEx9D1BC9FT19KY0INAABNDBAMR1" hidden="1">#REF!</definedName>
    <definedName name="BEx9D1MB15VSARB7IKBMZYU0JJBI" localSheetId="23" hidden="1">#REF!</definedName>
    <definedName name="BEx9D1MB15VSARB7IKBMZYU0JJBI" localSheetId="27" hidden="1">#REF!</definedName>
    <definedName name="BEx9D1MB15VSARB7IKBMZYU0JJBI" localSheetId="16" hidden="1">#REF!</definedName>
    <definedName name="BEx9D1MB15VSARB7IKBMZYU0JJBI" localSheetId="0" hidden="1">#REF!</definedName>
    <definedName name="BEx9D1MB15VSARB7IKBMZYU0JJBI" localSheetId="2" hidden="1">#REF!</definedName>
    <definedName name="BEx9D1MB15VSARB7IKBMZYU0JJBI" localSheetId="4" hidden="1">#REF!</definedName>
    <definedName name="BEx9D1MB15VSARB7IKBMZYU0JJBI" localSheetId="5" hidden="1">#REF!</definedName>
    <definedName name="BEx9D1MB15VSARB7IKBMZYU0JJBI" localSheetId="17" hidden="1">#REF!</definedName>
    <definedName name="BEx9D1MB15VSARB7IKBMZYU0JJBI" localSheetId="7" hidden="1">#REF!</definedName>
    <definedName name="BEx9D1MB15VSARB7IKBMZYU0JJBI" localSheetId="8" hidden="1">#REF!</definedName>
    <definedName name="BEx9D1MB15VSARB7IKBMZYU0JJBI" localSheetId="9" hidden="1">#REF!</definedName>
    <definedName name="BEx9D1MB15VSARB7IKBMZYU0JJBI" localSheetId="11" hidden="1">#REF!</definedName>
    <definedName name="BEx9D1MB15VSARB7IKBMZYU0JJBI" localSheetId="12" hidden="1">#REF!</definedName>
    <definedName name="BEx9D1MB15VSARB7IKBMZYU0JJBI" localSheetId="13" hidden="1">#REF!</definedName>
    <definedName name="BEx9D1MB15VSARB7IKBMZYU0JJBI" localSheetId="14" hidden="1">#REF!</definedName>
    <definedName name="BEx9D1MB15VSARB7IKBMZYU0JJBI" localSheetId="22" hidden="1">#REF!</definedName>
    <definedName name="BEx9D1MB15VSARB7IKBMZYU0JJBI" localSheetId="19" hidden="1">#REF!</definedName>
    <definedName name="BEx9D1MB15VSARB7IKBMZYU0JJBI" localSheetId="21" hidden="1">#REF!</definedName>
    <definedName name="BEx9D1MB15VSARB7IKBMZYU0JJBI" hidden="1">#REF!</definedName>
    <definedName name="BEx9DN6ZMF18Q39MPMXSDJTZQNJ3" localSheetId="23" hidden="1">#REF!</definedName>
    <definedName name="BEx9DN6ZMF18Q39MPMXSDJTZQNJ3" localSheetId="27" hidden="1">#REF!</definedName>
    <definedName name="BEx9DN6ZMF18Q39MPMXSDJTZQNJ3" localSheetId="16" hidden="1">#REF!</definedName>
    <definedName name="BEx9DN6ZMF18Q39MPMXSDJTZQNJ3" localSheetId="0" hidden="1">#REF!</definedName>
    <definedName name="BEx9DN6ZMF18Q39MPMXSDJTZQNJ3" localSheetId="2" hidden="1">#REF!</definedName>
    <definedName name="BEx9DN6ZMF18Q39MPMXSDJTZQNJ3" localSheetId="4" hidden="1">#REF!</definedName>
    <definedName name="BEx9DN6ZMF18Q39MPMXSDJTZQNJ3" localSheetId="5" hidden="1">#REF!</definedName>
    <definedName name="BEx9DN6ZMF18Q39MPMXSDJTZQNJ3" localSheetId="17" hidden="1">#REF!</definedName>
    <definedName name="BEx9DN6ZMF18Q39MPMXSDJTZQNJ3" localSheetId="7" hidden="1">#REF!</definedName>
    <definedName name="BEx9DN6ZMF18Q39MPMXSDJTZQNJ3" localSheetId="8" hidden="1">#REF!</definedName>
    <definedName name="BEx9DN6ZMF18Q39MPMXSDJTZQNJ3" localSheetId="9" hidden="1">#REF!</definedName>
    <definedName name="BEx9DN6ZMF18Q39MPMXSDJTZQNJ3" localSheetId="11" hidden="1">#REF!</definedName>
    <definedName name="BEx9DN6ZMF18Q39MPMXSDJTZQNJ3" localSheetId="12" hidden="1">#REF!</definedName>
    <definedName name="BEx9DN6ZMF18Q39MPMXSDJTZQNJ3" localSheetId="13" hidden="1">#REF!</definedName>
    <definedName name="BEx9DN6ZMF18Q39MPMXSDJTZQNJ3" localSheetId="14" hidden="1">#REF!</definedName>
    <definedName name="BEx9DN6ZMF18Q39MPMXSDJTZQNJ3" localSheetId="22" hidden="1">#REF!</definedName>
    <definedName name="BEx9DN6ZMF18Q39MPMXSDJTZQNJ3" localSheetId="19" hidden="1">#REF!</definedName>
    <definedName name="BEx9DN6ZMF18Q39MPMXSDJTZQNJ3" localSheetId="21" hidden="1">#REF!</definedName>
    <definedName name="BEx9DN6ZMF18Q39MPMXSDJTZQNJ3" hidden="1">#REF!</definedName>
    <definedName name="BEx9DZXN85O544CD9O60K126YYAU" localSheetId="23" hidden="1">#REF!</definedName>
    <definedName name="BEx9DZXN85O544CD9O60K126YYAU" localSheetId="27" hidden="1">#REF!</definedName>
    <definedName name="BEx9DZXN85O544CD9O60K126YYAU" localSheetId="16" hidden="1">#REF!</definedName>
    <definedName name="BEx9DZXN85O544CD9O60K126YYAU" localSheetId="0" hidden="1">#REF!</definedName>
    <definedName name="BEx9DZXN85O544CD9O60K126YYAU" localSheetId="2" hidden="1">#REF!</definedName>
    <definedName name="BEx9DZXN85O544CD9O60K126YYAU" localSheetId="4" hidden="1">#REF!</definedName>
    <definedName name="BEx9DZXN85O544CD9O60K126YYAU" localSheetId="5" hidden="1">#REF!</definedName>
    <definedName name="BEx9DZXN85O544CD9O60K126YYAU" localSheetId="17" hidden="1">#REF!</definedName>
    <definedName name="BEx9DZXN85O544CD9O60K126YYAU" localSheetId="7" hidden="1">#REF!</definedName>
    <definedName name="BEx9DZXN85O544CD9O60K126YYAU" localSheetId="8" hidden="1">#REF!</definedName>
    <definedName name="BEx9DZXN85O544CD9O60K126YYAU" localSheetId="9" hidden="1">#REF!</definedName>
    <definedName name="BEx9DZXN85O544CD9O60K126YYAU" localSheetId="11" hidden="1">#REF!</definedName>
    <definedName name="BEx9DZXN85O544CD9O60K126YYAU" localSheetId="12" hidden="1">#REF!</definedName>
    <definedName name="BEx9DZXN85O544CD9O60K126YYAU" localSheetId="13" hidden="1">#REF!</definedName>
    <definedName name="BEx9DZXN85O544CD9O60K126YYAU" localSheetId="14" hidden="1">#REF!</definedName>
    <definedName name="BEx9DZXN85O544CD9O60K126YYAU" localSheetId="22" hidden="1">#REF!</definedName>
    <definedName name="BEx9DZXN85O544CD9O60K126YYAU" localSheetId="19" hidden="1">#REF!</definedName>
    <definedName name="BEx9DZXN85O544CD9O60K126YYAU" localSheetId="21" hidden="1">#REF!</definedName>
    <definedName name="BEx9DZXN85O544CD9O60K126YYAU" hidden="1">#REF!</definedName>
    <definedName name="BEx9E14TDNSEMI784W0OTIEQMWN6" localSheetId="23" hidden="1">#REF!</definedName>
    <definedName name="BEx9E14TDNSEMI784W0OTIEQMWN6" localSheetId="27" hidden="1">#REF!</definedName>
    <definedName name="BEx9E14TDNSEMI784W0OTIEQMWN6" localSheetId="16" hidden="1">#REF!</definedName>
    <definedName name="BEx9E14TDNSEMI784W0OTIEQMWN6" localSheetId="0" hidden="1">#REF!</definedName>
    <definedName name="BEx9E14TDNSEMI784W0OTIEQMWN6" localSheetId="2" hidden="1">#REF!</definedName>
    <definedName name="BEx9E14TDNSEMI784W0OTIEQMWN6" localSheetId="4" hidden="1">#REF!</definedName>
    <definedName name="BEx9E14TDNSEMI784W0OTIEQMWN6" localSheetId="5" hidden="1">#REF!</definedName>
    <definedName name="BEx9E14TDNSEMI784W0OTIEQMWN6" localSheetId="17" hidden="1">#REF!</definedName>
    <definedName name="BEx9E14TDNSEMI784W0OTIEQMWN6" localSheetId="7" hidden="1">#REF!</definedName>
    <definedName name="BEx9E14TDNSEMI784W0OTIEQMWN6" localSheetId="8" hidden="1">#REF!</definedName>
    <definedName name="BEx9E14TDNSEMI784W0OTIEQMWN6" localSheetId="9" hidden="1">#REF!</definedName>
    <definedName name="BEx9E14TDNSEMI784W0OTIEQMWN6" localSheetId="11" hidden="1">#REF!</definedName>
    <definedName name="BEx9E14TDNSEMI784W0OTIEQMWN6" localSheetId="12" hidden="1">#REF!</definedName>
    <definedName name="BEx9E14TDNSEMI784W0OTIEQMWN6" localSheetId="13" hidden="1">#REF!</definedName>
    <definedName name="BEx9E14TDNSEMI784W0OTIEQMWN6" localSheetId="14" hidden="1">#REF!</definedName>
    <definedName name="BEx9E14TDNSEMI784W0OTIEQMWN6" localSheetId="22" hidden="1">#REF!</definedName>
    <definedName name="BEx9E14TDNSEMI784W0OTIEQMWN6" localSheetId="19" hidden="1">#REF!</definedName>
    <definedName name="BEx9E14TDNSEMI784W0OTIEQMWN6" localSheetId="21" hidden="1">#REF!</definedName>
    <definedName name="BEx9E14TDNSEMI784W0OTIEQMWN6" hidden="1">#REF!</definedName>
    <definedName name="BEx9E14TGNBYGMDDG9NETDK4SYAW" localSheetId="23" hidden="1">#REF!</definedName>
    <definedName name="BEx9E14TGNBYGMDDG9NETDK4SYAW" localSheetId="27" hidden="1">#REF!</definedName>
    <definedName name="BEx9E14TGNBYGMDDG9NETDK4SYAW" localSheetId="16" hidden="1">#REF!</definedName>
    <definedName name="BEx9E14TGNBYGMDDG9NETDK4SYAW" localSheetId="0" hidden="1">#REF!</definedName>
    <definedName name="BEx9E14TGNBYGMDDG9NETDK4SYAW" localSheetId="2" hidden="1">#REF!</definedName>
    <definedName name="BEx9E14TGNBYGMDDG9NETDK4SYAW" localSheetId="4" hidden="1">#REF!</definedName>
    <definedName name="BEx9E14TGNBYGMDDG9NETDK4SYAW" localSheetId="5" hidden="1">#REF!</definedName>
    <definedName name="BEx9E14TGNBYGMDDG9NETDK4SYAW" localSheetId="17" hidden="1">#REF!</definedName>
    <definedName name="BEx9E14TGNBYGMDDG9NETDK4SYAW" localSheetId="7" hidden="1">#REF!</definedName>
    <definedName name="BEx9E14TGNBYGMDDG9NETDK4SYAW" localSheetId="8" hidden="1">#REF!</definedName>
    <definedName name="BEx9E14TGNBYGMDDG9NETDK4SYAW" localSheetId="9" hidden="1">#REF!</definedName>
    <definedName name="BEx9E14TGNBYGMDDG9NETDK4SYAW" localSheetId="11" hidden="1">#REF!</definedName>
    <definedName name="BEx9E14TGNBYGMDDG9NETDK4SYAW" localSheetId="12" hidden="1">#REF!</definedName>
    <definedName name="BEx9E14TGNBYGMDDG9NETDK4SYAW" localSheetId="13" hidden="1">#REF!</definedName>
    <definedName name="BEx9E14TGNBYGMDDG9NETDK4SYAW" localSheetId="14" hidden="1">#REF!</definedName>
    <definedName name="BEx9E14TGNBYGMDDG9NETDK4SYAW" localSheetId="22" hidden="1">#REF!</definedName>
    <definedName name="BEx9E14TGNBYGMDDG9NETDK4SYAW" localSheetId="19" hidden="1">#REF!</definedName>
    <definedName name="BEx9E14TGNBYGMDDG9NETDK4SYAW" localSheetId="21" hidden="1">#REF!</definedName>
    <definedName name="BEx9E14TGNBYGMDDG9NETDK4SYAW" hidden="1">#REF!</definedName>
    <definedName name="BEx9E2BZ2B1R41FMGJCJ7JLGLUAJ" localSheetId="23" hidden="1">#REF!</definedName>
    <definedName name="BEx9E2BZ2B1R41FMGJCJ7JLGLUAJ" localSheetId="27" hidden="1">#REF!</definedName>
    <definedName name="BEx9E2BZ2B1R41FMGJCJ7JLGLUAJ" localSheetId="16" hidden="1">#REF!</definedName>
    <definedName name="BEx9E2BZ2B1R41FMGJCJ7JLGLUAJ" localSheetId="0" hidden="1">#REF!</definedName>
    <definedName name="BEx9E2BZ2B1R41FMGJCJ7JLGLUAJ" localSheetId="2" hidden="1">#REF!</definedName>
    <definedName name="BEx9E2BZ2B1R41FMGJCJ7JLGLUAJ" localSheetId="4" hidden="1">#REF!</definedName>
    <definedName name="BEx9E2BZ2B1R41FMGJCJ7JLGLUAJ" localSheetId="5" hidden="1">#REF!</definedName>
    <definedName name="BEx9E2BZ2B1R41FMGJCJ7JLGLUAJ" localSheetId="17" hidden="1">#REF!</definedName>
    <definedName name="BEx9E2BZ2B1R41FMGJCJ7JLGLUAJ" localSheetId="7" hidden="1">#REF!</definedName>
    <definedName name="BEx9E2BZ2B1R41FMGJCJ7JLGLUAJ" localSheetId="8" hidden="1">#REF!</definedName>
    <definedName name="BEx9E2BZ2B1R41FMGJCJ7JLGLUAJ" localSheetId="9" hidden="1">#REF!</definedName>
    <definedName name="BEx9E2BZ2B1R41FMGJCJ7JLGLUAJ" localSheetId="11" hidden="1">#REF!</definedName>
    <definedName name="BEx9E2BZ2B1R41FMGJCJ7JLGLUAJ" localSheetId="12" hidden="1">#REF!</definedName>
    <definedName name="BEx9E2BZ2B1R41FMGJCJ7JLGLUAJ" localSheetId="13" hidden="1">#REF!</definedName>
    <definedName name="BEx9E2BZ2B1R41FMGJCJ7JLGLUAJ" localSheetId="14" hidden="1">#REF!</definedName>
    <definedName name="BEx9E2BZ2B1R41FMGJCJ7JLGLUAJ" localSheetId="22" hidden="1">#REF!</definedName>
    <definedName name="BEx9E2BZ2B1R41FMGJCJ7JLGLUAJ" localSheetId="19" hidden="1">#REF!</definedName>
    <definedName name="BEx9E2BZ2B1R41FMGJCJ7JLGLUAJ" localSheetId="21" hidden="1">#REF!</definedName>
    <definedName name="BEx9E2BZ2B1R41FMGJCJ7JLGLUAJ" hidden="1">#REF!</definedName>
    <definedName name="BEx9EG9KBJ77M8LEOR9ITOKN5KXY" localSheetId="23" hidden="1">#REF!</definedName>
    <definedName name="BEx9EG9KBJ77M8LEOR9ITOKN5KXY" localSheetId="27" hidden="1">#REF!</definedName>
    <definedName name="BEx9EG9KBJ77M8LEOR9ITOKN5KXY" localSheetId="16" hidden="1">#REF!</definedName>
    <definedName name="BEx9EG9KBJ77M8LEOR9ITOKN5KXY" localSheetId="0" hidden="1">#REF!</definedName>
    <definedName name="BEx9EG9KBJ77M8LEOR9ITOKN5KXY" localSheetId="2" hidden="1">#REF!</definedName>
    <definedName name="BEx9EG9KBJ77M8LEOR9ITOKN5KXY" localSheetId="4" hidden="1">#REF!</definedName>
    <definedName name="BEx9EG9KBJ77M8LEOR9ITOKN5KXY" localSheetId="5" hidden="1">#REF!</definedName>
    <definedName name="BEx9EG9KBJ77M8LEOR9ITOKN5KXY" localSheetId="17" hidden="1">#REF!</definedName>
    <definedName name="BEx9EG9KBJ77M8LEOR9ITOKN5KXY" localSheetId="7" hidden="1">#REF!</definedName>
    <definedName name="BEx9EG9KBJ77M8LEOR9ITOKN5KXY" localSheetId="8" hidden="1">#REF!</definedName>
    <definedName name="BEx9EG9KBJ77M8LEOR9ITOKN5KXY" localSheetId="9" hidden="1">#REF!</definedName>
    <definedName name="BEx9EG9KBJ77M8LEOR9ITOKN5KXY" localSheetId="11" hidden="1">#REF!</definedName>
    <definedName name="BEx9EG9KBJ77M8LEOR9ITOKN5KXY" localSheetId="12" hidden="1">#REF!</definedName>
    <definedName name="BEx9EG9KBJ77M8LEOR9ITOKN5KXY" localSheetId="13" hidden="1">#REF!</definedName>
    <definedName name="BEx9EG9KBJ77M8LEOR9ITOKN5KXY" localSheetId="14" hidden="1">#REF!</definedName>
    <definedName name="BEx9EG9KBJ77M8LEOR9ITOKN5KXY" localSheetId="22" hidden="1">#REF!</definedName>
    <definedName name="BEx9EG9KBJ77M8LEOR9ITOKN5KXY" localSheetId="19" hidden="1">#REF!</definedName>
    <definedName name="BEx9EG9KBJ77M8LEOR9ITOKN5KXY" localSheetId="21" hidden="1">#REF!</definedName>
    <definedName name="BEx9EG9KBJ77M8LEOR9ITOKN5KXY" hidden="1">#REF!</definedName>
    <definedName name="BEx9EMK6HAJJMVYZTN5AUIV7O1E6" localSheetId="23" hidden="1">#REF!</definedName>
    <definedName name="BEx9EMK6HAJJMVYZTN5AUIV7O1E6" localSheetId="27" hidden="1">#REF!</definedName>
    <definedName name="BEx9EMK6HAJJMVYZTN5AUIV7O1E6" localSheetId="16" hidden="1">#REF!</definedName>
    <definedName name="BEx9EMK6HAJJMVYZTN5AUIV7O1E6" localSheetId="0" hidden="1">#REF!</definedName>
    <definedName name="BEx9EMK6HAJJMVYZTN5AUIV7O1E6" localSheetId="2" hidden="1">#REF!</definedName>
    <definedName name="BEx9EMK6HAJJMVYZTN5AUIV7O1E6" localSheetId="4" hidden="1">#REF!</definedName>
    <definedName name="BEx9EMK6HAJJMVYZTN5AUIV7O1E6" localSheetId="5" hidden="1">#REF!</definedName>
    <definedName name="BEx9EMK6HAJJMVYZTN5AUIV7O1E6" localSheetId="17" hidden="1">#REF!</definedName>
    <definedName name="BEx9EMK6HAJJMVYZTN5AUIV7O1E6" localSheetId="7" hidden="1">#REF!</definedName>
    <definedName name="BEx9EMK6HAJJMVYZTN5AUIV7O1E6" localSheetId="8" hidden="1">#REF!</definedName>
    <definedName name="BEx9EMK6HAJJMVYZTN5AUIV7O1E6" localSheetId="9" hidden="1">#REF!</definedName>
    <definedName name="BEx9EMK6HAJJMVYZTN5AUIV7O1E6" localSheetId="11" hidden="1">#REF!</definedName>
    <definedName name="BEx9EMK6HAJJMVYZTN5AUIV7O1E6" localSheetId="12" hidden="1">#REF!</definedName>
    <definedName name="BEx9EMK6HAJJMVYZTN5AUIV7O1E6" localSheetId="13" hidden="1">#REF!</definedName>
    <definedName name="BEx9EMK6HAJJMVYZTN5AUIV7O1E6" localSheetId="14" hidden="1">#REF!</definedName>
    <definedName name="BEx9EMK6HAJJMVYZTN5AUIV7O1E6" localSheetId="22" hidden="1">#REF!</definedName>
    <definedName name="BEx9EMK6HAJJMVYZTN5AUIV7O1E6" localSheetId="19" hidden="1">#REF!</definedName>
    <definedName name="BEx9EMK6HAJJMVYZTN5AUIV7O1E6" localSheetId="21" hidden="1">#REF!</definedName>
    <definedName name="BEx9EMK6HAJJMVYZTN5AUIV7O1E6" hidden="1">#REF!</definedName>
    <definedName name="BEx9ENB8RPU9FA3QW16IGB6LK1CH" localSheetId="23" hidden="1">#REF!</definedName>
    <definedName name="BEx9ENB8RPU9FA3QW16IGB6LK1CH" localSheetId="27" hidden="1">#REF!</definedName>
    <definedName name="BEx9ENB8RPU9FA3QW16IGB6LK1CH" localSheetId="16" hidden="1">#REF!</definedName>
    <definedName name="BEx9ENB8RPU9FA3QW16IGB6LK1CH" localSheetId="0" hidden="1">#REF!</definedName>
    <definedName name="BEx9ENB8RPU9FA3QW16IGB6LK1CH" localSheetId="2" hidden="1">#REF!</definedName>
    <definedName name="BEx9ENB8RPU9FA3QW16IGB6LK1CH" localSheetId="4" hidden="1">#REF!</definedName>
    <definedName name="BEx9ENB8RPU9FA3QW16IGB6LK1CH" localSheetId="5" hidden="1">#REF!</definedName>
    <definedName name="BEx9ENB8RPU9FA3QW16IGB6LK1CH" localSheetId="17" hidden="1">#REF!</definedName>
    <definedName name="BEx9ENB8RPU9FA3QW16IGB6LK1CH" localSheetId="7" hidden="1">#REF!</definedName>
    <definedName name="BEx9ENB8RPU9FA3QW16IGB6LK1CH" localSheetId="8" hidden="1">#REF!</definedName>
    <definedName name="BEx9ENB8RPU9FA3QW16IGB6LK1CH" localSheetId="9" hidden="1">#REF!</definedName>
    <definedName name="BEx9ENB8RPU9FA3QW16IGB6LK1CH" localSheetId="11" hidden="1">#REF!</definedName>
    <definedName name="BEx9ENB8RPU9FA3QW16IGB6LK1CH" localSheetId="12" hidden="1">#REF!</definedName>
    <definedName name="BEx9ENB8RPU9FA3QW16IGB6LK1CH" localSheetId="13" hidden="1">#REF!</definedName>
    <definedName name="BEx9ENB8RPU9FA3QW16IGB6LK1CH" localSheetId="14" hidden="1">#REF!</definedName>
    <definedName name="BEx9ENB8RPU9FA3QW16IGB6LK1CH" localSheetId="22" hidden="1">#REF!</definedName>
    <definedName name="BEx9ENB8RPU9FA3QW16IGB6LK1CH" localSheetId="19" hidden="1">#REF!</definedName>
    <definedName name="BEx9ENB8RPU9FA3QW16IGB6LK1CH" localSheetId="21" hidden="1">#REF!</definedName>
    <definedName name="BEx9ENB8RPU9FA3QW16IGB6LK1CH" hidden="1">#REF!</definedName>
    <definedName name="BEx9EQLVZHYQ1TPX7WH3SOWXCZLE" localSheetId="23" hidden="1">#REF!</definedName>
    <definedName name="BEx9EQLVZHYQ1TPX7WH3SOWXCZLE" localSheetId="27" hidden="1">#REF!</definedName>
    <definedName name="BEx9EQLVZHYQ1TPX7WH3SOWXCZLE" localSheetId="16" hidden="1">#REF!</definedName>
    <definedName name="BEx9EQLVZHYQ1TPX7WH3SOWXCZLE" localSheetId="0" hidden="1">#REF!</definedName>
    <definedName name="BEx9EQLVZHYQ1TPX7WH3SOWXCZLE" localSheetId="2" hidden="1">#REF!</definedName>
    <definedName name="BEx9EQLVZHYQ1TPX7WH3SOWXCZLE" localSheetId="4" hidden="1">#REF!</definedName>
    <definedName name="BEx9EQLVZHYQ1TPX7WH3SOWXCZLE" localSheetId="5" hidden="1">#REF!</definedName>
    <definedName name="BEx9EQLVZHYQ1TPX7WH3SOWXCZLE" localSheetId="17" hidden="1">#REF!</definedName>
    <definedName name="BEx9EQLVZHYQ1TPX7WH3SOWXCZLE" localSheetId="7" hidden="1">#REF!</definedName>
    <definedName name="BEx9EQLVZHYQ1TPX7WH3SOWXCZLE" localSheetId="8" hidden="1">#REF!</definedName>
    <definedName name="BEx9EQLVZHYQ1TPX7WH3SOWXCZLE" localSheetId="9" hidden="1">#REF!</definedName>
    <definedName name="BEx9EQLVZHYQ1TPX7WH3SOWXCZLE" localSheetId="11" hidden="1">#REF!</definedName>
    <definedName name="BEx9EQLVZHYQ1TPX7WH3SOWXCZLE" localSheetId="12" hidden="1">#REF!</definedName>
    <definedName name="BEx9EQLVZHYQ1TPX7WH3SOWXCZLE" localSheetId="13" hidden="1">#REF!</definedName>
    <definedName name="BEx9EQLVZHYQ1TPX7WH3SOWXCZLE" localSheetId="14" hidden="1">#REF!</definedName>
    <definedName name="BEx9EQLVZHYQ1TPX7WH3SOWXCZLE" localSheetId="22" hidden="1">#REF!</definedName>
    <definedName name="BEx9EQLVZHYQ1TPX7WH3SOWXCZLE" localSheetId="19" hidden="1">#REF!</definedName>
    <definedName name="BEx9EQLVZHYQ1TPX7WH3SOWXCZLE" localSheetId="21" hidden="1">#REF!</definedName>
    <definedName name="BEx9EQLVZHYQ1TPX7WH3SOWXCZLE" hidden="1">#REF!</definedName>
    <definedName name="BEx9ETLU0EK5LGEM1QCNYN2S8O5F" localSheetId="23" hidden="1">#REF!</definedName>
    <definedName name="BEx9ETLU0EK5LGEM1QCNYN2S8O5F" localSheetId="27" hidden="1">#REF!</definedName>
    <definedName name="BEx9ETLU0EK5LGEM1QCNYN2S8O5F" localSheetId="16" hidden="1">#REF!</definedName>
    <definedName name="BEx9ETLU0EK5LGEM1QCNYN2S8O5F" localSheetId="0" hidden="1">#REF!</definedName>
    <definedName name="BEx9ETLU0EK5LGEM1QCNYN2S8O5F" localSheetId="2" hidden="1">#REF!</definedName>
    <definedName name="BEx9ETLU0EK5LGEM1QCNYN2S8O5F" localSheetId="4" hidden="1">#REF!</definedName>
    <definedName name="BEx9ETLU0EK5LGEM1QCNYN2S8O5F" localSheetId="5" hidden="1">#REF!</definedName>
    <definedName name="BEx9ETLU0EK5LGEM1QCNYN2S8O5F" localSheetId="17" hidden="1">#REF!</definedName>
    <definedName name="BEx9ETLU0EK5LGEM1QCNYN2S8O5F" localSheetId="7" hidden="1">#REF!</definedName>
    <definedName name="BEx9ETLU0EK5LGEM1QCNYN2S8O5F" localSheetId="8" hidden="1">#REF!</definedName>
    <definedName name="BEx9ETLU0EK5LGEM1QCNYN2S8O5F" localSheetId="9" hidden="1">#REF!</definedName>
    <definedName name="BEx9ETLU0EK5LGEM1QCNYN2S8O5F" localSheetId="11" hidden="1">#REF!</definedName>
    <definedName name="BEx9ETLU0EK5LGEM1QCNYN2S8O5F" localSheetId="12" hidden="1">#REF!</definedName>
    <definedName name="BEx9ETLU0EK5LGEM1QCNYN2S8O5F" localSheetId="13" hidden="1">#REF!</definedName>
    <definedName name="BEx9ETLU0EK5LGEM1QCNYN2S8O5F" localSheetId="14" hidden="1">#REF!</definedName>
    <definedName name="BEx9ETLU0EK5LGEM1QCNYN2S8O5F" localSheetId="22" hidden="1">#REF!</definedName>
    <definedName name="BEx9ETLU0EK5LGEM1QCNYN2S8O5F" localSheetId="19" hidden="1">#REF!</definedName>
    <definedName name="BEx9ETLU0EK5LGEM1QCNYN2S8O5F" localSheetId="21" hidden="1">#REF!</definedName>
    <definedName name="BEx9ETLU0EK5LGEM1QCNYN2S8O5F" hidden="1">#REF!</definedName>
    <definedName name="BEx9F0710LGLAU3161O0O346N58H" localSheetId="23" hidden="1">#REF!</definedName>
    <definedName name="BEx9F0710LGLAU3161O0O346N58H" localSheetId="27" hidden="1">#REF!</definedName>
    <definedName name="BEx9F0710LGLAU3161O0O346N58H" localSheetId="16" hidden="1">#REF!</definedName>
    <definedName name="BEx9F0710LGLAU3161O0O346N58H" localSheetId="0" hidden="1">#REF!</definedName>
    <definedName name="BEx9F0710LGLAU3161O0O346N58H" localSheetId="2" hidden="1">#REF!</definedName>
    <definedName name="BEx9F0710LGLAU3161O0O346N58H" localSheetId="4" hidden="1">#REF!</definedName>
    <definedName name="BEx9F0710LGLAU3161O0O346N58H" localSheetId="5" hidden="1">#REF!</definedName>
    <definedName name="BEx9F0710LGLAU3161O0O346N58H" localSheetId="17" hidden="1">#REF!</definedName>
    <definedName name="BEx9F0710LGLAU3161O0O346N58H" localSheetId="7" hidden="1">#REF!</definedName>
    <definedName name="BEx9F0710LGLAU3161O0O346N58H" localSheetId="8" hidden="1">#REF!</definedName>
    <definedName name="BEx9F0710LGLAU3161O0O346N58H" localSheetId="9" hidden="1">#REF!</definedName>
    <definedName name="BEx9F0710LGLAU3161O0O346N58H" localSheetId="11" hidden="1">#REF!</definedName>
    <definedName name="BEx9F0710LGLAU3161O0O346N58H" localSheetId="12" hidden="1">#REF!</definedName>
    <definedName name="BEx9F0710LGLAU3161O0O346N58H" localSheetId="13" hidden="1">#REF!</definedName>
    <definedName name="BEx9F0710LGLAU3161O0O346N58H" localSheetId="14" hidden="1">#REF!</definedName>
    <definedName name="BEx9F0710LGLAU3161O0O346N58H" localSheetId="22" hidden="1">#REF!</definedName>
    <definedName name="BEx9F0710LGLAU3161O0O346N58H" localSheetId="19" hidden="1">#REF!</definedName>
    <definedName name="BEx9F0710LGLAU3161O0O346N58H" localSheetId="21" hidden="1">#REF!</definedName>
    <definedName name="BEx9F0710LGLAU3161O0O346N58H" hidden="1">#REF!</definedName>
    <definedName name="BEx9F0Y2ESUNE3U7TQDLMPE9BO67" localSheetId="23" hidden="1">#REF!</definedName>
    <definedName name="BEx9F0Y2ESUNE3U7TQDLMPE9BO67" localSheetId="27" hidden="1">#REF!</definedName>
    <definedName name="BEx9F0Y2ESUNE3U7TQDLMPE9BO67" localSheetId="16" hidden="1">#REF!</definedName>
    <definedName name="BEx9F0Y2ESUNE3U7TQDLMPE9BO67" localSheetId="0" hidden="1">#REF!</definedName>
    <definedName name="BEx9F0Y2ESUNE3U7TQDLMPE9BO67" localSheetId="2" hidden="1">#REF!</definedName>
    <definedName name="BEx9F0Y2ESUNE3U7TQDLMPE9BO67" localSheetId="4" hidden="1">#REF!</definedName>
    <definedName name="BEx9F0Y2ESUNE3U7TQDLMPE9BO67" localSheetId="5" hidden="1">#REF!</definedName>
    <definedName name="BEx9F0Y2ESUNE3U7TQDLMPE9BO67" localSheetId="17" hidden="1">#REF!</definedName>
    <definedName name="BEx9F0Y2ESUNE3U7TQDLMPE9BO67" localSheetId="7" hidden="1">#REF!</definedName>
    <definedName name="BEx9F0Y2ESUNE3U7TQDLMPE9BO67" localSheetId="8" hidden="1">#REF!</definedName>
    <definedName name="BEx9F0Y2ESUNE3U7TQDLMPE9BO67" localSheetId="9" hidden="1">#REF!</definedName>
    <definedName name="BEx9F0Y2ESUNE3U7TQDLMPE9BO67" localSheetId="11" hidden="1">#REF!</definedName>
    <definedName name="BEx9F0Y2ESUNE3U7TQDLMPE9BO67" localSheetId="12" hidden="1">#REF!</definedName>
    <definedName name="BEx9F0Y2ESUNE3U7TQDLMPE9BO67" localSheetId="13" hidden="1">#REF!</definedName>
    <definedName name="BEx9F0Y2ESUNE3U7TQDLMPE9BO67" localSheetId="14" hidden="1">#REF!</definedName>
    <definedName name="BEx9F0Y2ESUNE3U7TQDLMPE9BO67" localSheetId="22" hidden="1">#REF!</definedName>
    <definedName name="BEx9F0Y2ESUNE3U7TQDLMPE9BO67" localSheetId="19" hidden="1">#REF!</definedName>
    <definedName name="BEx9F0Y2ESUNE3U7TQDLMPE9BO67" localSheetId="21" hidden="1">#REF!</definedName>
    <definedName name="BEx9F0Y2ESUNE3U7TQDLMPE9BO67" hidden="1">#REF!</definedName>
    <definedName name="BEx9F439L1R726MJFX2EP39XIBPY" localSheetId="23" hidden="1">#REF!</definedName>
    <definedName name="BEx9F439L1R726MJFX2EP39XIBPY" localSheetId="27" hidden="1">#REF!</definedName>
    <definedName name="BEx9F439L1R726MJFX2EP39XIBPY" localSheetId="16" hidden="1">#REF!</definedName>
    <definedName name="BEx9F439L1R726MJFX2EP39XIBPY" localSheetId="0" hidden="1">#REF!</definedName>
    <definedName name="BEx9F439L1R726MJFX2EP39XIBPY" localSheetId="2" hidden="1">#REF!</definedName>
    <definedName name="BEx9F439L1R726MJFX2EP39XIBPY" localSheetId="4" hidden="1">#REF!</definedName>
    <definedName name="BEx9F439L1R726MJFX2EP39XIBPY" localSheetId="5" hidden="1">#REF!</definedName>
    <definedName name="BEx9F439L1R726MJFX2EP39XIBPY" localSheetId="17" hidden="1">#REF!</definedName>
    <definedName name="BEx9F439L1R726MJFX2EP39XIBPY" localSheetId="7" hidden="1">#REF!</definedName>
    <definedName name="BEx9F439L1R726MJFX2EP39XIBPY" localSheetId="8" hidden="1">#REF!</definedName>
    <definedName name="BEx9F439L1R726MJFX2EP39XIBPY" localSheetId="9" hidden="1">#REF!</definedName>
    <definedName name="BEx9F439L1R726MJFX2EP39XIBPY" localSheetId="11" hidden="1">#REF!</definedName>
    <definedName name="BEx9F439L1R726MJFX2EP39XIBPY" localSheetId="12" hidden="1">#REF!</definedName>
    <definedName name="BEx9F439L1R726MJFX2EP39XIBPY" localSheetId="13" hidden="1">#REF!</definedName>
    <definedName name="BEx9F439L1R726MJFX2EP39XIBPY" localSheetId="14" hidden="1">#REF!</definedName>
    <definedName name="BEx9F439L1R726MJFX2EP39XIBPY" localSheetId="22" hidden="1">#REF!</definedName>
    <definedName name="BEx9F439L1R726MJFX2EP39XIBPY" localSheetId="19" hidden="1">#REF!</definedName>
    <definedName name="BEx9F439L1R726MJFX2EP39XIBPY" localSheetId="21" hidden="1">#REF!</definedName>
    <definedName name="BEx9F439L1R726MJFX2EP39XIBPY" hidden="1">#REF!</definedName>
    <definedName name="BEx9F5W18ZGFOKGRE8PR6T1MO6GT" localSheetId="23" hidden="1">#REF!</definedName>
    <definedName name="BEx9F5W18ZGFOKGRE8PR6T1MO6GT" localSheetId="27" hidden="1">#REF!</definedName>
    <definedName name="BEx9F5W18ZGFOKGRE8PR6T1MO6GT" localSheetId="16" hidden="1">#REF!</definedName>
    <definedName name="BEx9F5W18ZGFOKGRE8PR6T1MO6GT" localSheetId="0" hidden="1">#REF!</definedName>
    <definedName name="BEx9F5W18ZGFOKGRE8PR6T1MO6GT" localSheetId="2" hidden="1">#REF!</definedName>
    <definedName name="BEx9F5W18ZGFOKGRE8PR6T1MO6GT" localSheetId="4" hidden="1">#REF!</definedName>
    <definedName name="BEx9F5W18ZGFOKGRE8PR6T1MO6GT" localSheetId="5" hidden="1">#REF!</definedName>
    <definedName name="BEx9F5W18ZGFOKGRE8PR6T1MO6GT" localSheetId="17" hidden="1">#REF!</definedName>
    <definedName name="BEx9F5W18ZGFOKGRE8PR6T1MO6GT" localSheetId="7" hidden="1">#REF!</definedName>
    <definedName name="BEx9F5W18ZGFOKGRE8PR6T1MO6GT" localSheetId="8" hidden="1">#REF!</definedName>
    <definedName name="BEx9F5W18ZGFOKGRE8PR6T1MO6GT" localSheetId="9" hidden="1">#REF!</definedName>
    <definedName name="BEx9F5W18ZGFOKGRE8PR6T1MO6GT" localSheetId="11" hidden="1">#REF!</definedName>
    <definedName name="BEx9F5W18ZGFOKGRE8PR6T1MO6GT" localSheetId="12" hidden="1">#REF!</definedName>
    <definedName name="BEx9F5W18ZGFOKGRE8PR6T1MO6GT" localSheetId="13" hidden="1">#REF!</definedName>
    <definedName name="BEx9F5W18ZGFOKGRE8PR6T1MO6GT" localSheetId="14" hidden="1">#REF!</definedName>
    <definedName name="BEx9F5W18ZGFOKGRE8PR6T1MO6GT" localSheetId="22" hidden="1">#REF!</definedName>
    <definedName name="BEx9F5W18ZGFOKGRE8PR6T1MO6GT" localSheetId="19" hidden="1">#REF!</definedName>
    <definedName name="BEx9F5W18ZGFOKGRE8PR6T1MO6GT" localSheetId="21" hidden="1">#REF!</definedName>
    <definedName name="BEx9F5W18ZGFOKGRE8PR6T1MO6GT" hidden="1">#REF!</definedName>
    <definedName name="BEx9F78N4HY0XFGBQ4UJRD52L1EI" localSheetId="23" hidden="1">#REF!</definedName>
    <definedName name="BEx9F78N4HY0XFGBQ4UJRD52L1EI" localSheetId="27" hidden="1">#REF!</definedName>
    <definedName name="BEx9F78N4HY0XFGBQ4UJRD52L1EI" localSheetId="16" hidden="1">#REF!</definedName>
    <definedName name="BEx9F78N4HY0XFGBQ4UJRD52L1EI" localSheetId="0" hidden="1">#REF!</definedName>
    <definedName name="BEx9F78N4HY0XFGBQ4UJRD52L1EI" localSheetId="2" hidden="1">#REF!</definedName>
    <definedName name="BEx9F78N4HY0XFGBQ4UJRD52L1EI" localSheetId="4" hidden="1">#REF!</definedName>
    <definedName name="BEx9F78N4HY0XFGBQ4UJRD52L1EI" localSheetId="5" hidden="1">#REF!</definedName>
    <definedName name="BEx9F78N4HY0XFGBQ4UJRD52L1EI" localSheetId="17" hidden="1">#REF!</definedName>
    <definedName name="BEx9F78N4HY0XFGBQ4UJRD52L1EI" localSheetId="7" hidden="1">#REF!</definedName>
    <definedName name="BEx9F78N4HY0XFGBQ4UJRD52L1EI" localSheetId="8" hidden="1">#REF!</definedName>
    <definedName name="BEx9F78N4HY0XFGBQ4UJRD52L1EI" localSheetId="9" hidden="1">#REF!</definedName>
    <definedName name="BEx9F78N4HY0XFGBQ4UJRD52L1EI" localSheetId="11" hidden="1">#REF!</definedName>
    <definedName name="BEx9F78N4HY0XFGBQ4UJRD52L1EI" localSheetId="12" hidden="1">#REF!</definedName>
    <definedName name="BEx9F78N4HY0XFGBQ4UJRD52L1EI" localSheetId="13" hidden="1">#REF!</definedName>
    <definedName name="BEx9F78N4HY0XFGBQ4UJRD52L1EI" localSheetId="14" hidden="1">#REF!</definedName>
    <definedName name="BEx9F78N4HY0XFGBQ4UJRD52L1EI" localSheetId="22" hidden="1">#REF!</definedName>
    <definedName name="BEx9F78N4HY0XFGBQ4UJRD52L1EI" localSheetId="19" hidden="1">#REF!</definedName>
    <definedName name="BEx9F78N4HY0XFGBQ4UJRD52L1EI" localSheetId="21" hidden="1">#REF!</definedName>
    <definedName name="BEx9F78N4HY0XFGBQ4UJRD52L1EI" hidden="1">#REF!</definedName>
    <definedName name="BEx9FF16LOQP5QIR4UHW5EIFGQB8" localSheetId="23" hidden="1">#REF!</definedName>
    <definedName name="BEx9FF16LOQP5QIR4UHW5EIFGQB8" localSheetId="27" hidden="1">#REF!</definedName>
    <definedName name="BEx9FF16LOQP5QIR4UHW5EIFGQB8" localSheetId="16" hidden="1">#REF!</definedName>
    <definedName name="BEx9FF16LOQP5QIR4UHW5EIFGQB8" localSheetId="0" hidden="1">#REF!</definedName>
    <definedName name="BEx9FF16LOQP5QIR4UHW5EIFGQB8" localSheetId="2" hidden="1">#REF!</definedName>
    <definedName name="BEx9FF16LOQP5QIR4UHW5EIFGQB8" localSheetId="4" hidden="1">#REF!</definedName>
    <definedName name="BEx9FF16LOQP5QIR4UHW5EIFGQB8" localSheetId="5" hidden="1">#REF!</definedName>
    <definedName name="BEx9FF16LOQP5QIR4UHW5EIFGQB8" localSheetId="17" hidden="1">#REF!</definedName>
    <definedName name="BEx9FF16LOQP5QIR4UHW5EIFGQB8" localSheetId="7" hidden="1">#REF!</definedName>
    <definedName name="BEx9FF16LOQP5QIR4UHW5EIFGQB8" localSheetId="8" hidden="1">#REF!</definedName>
    <definedName name="BEx9FF16LOQP5QIR4UHW5EIFGQB8" localSheetId="9" hidden="1">#REF!</definedName>
    <definedName name="BEx9FF16LOQP5QIR4UHW5EIFGQB8" localSheetId="11" hidden="1">#REF!</definedName>
    <definedName name="BEx9FF16LOQP5QIR4UHW5EIFGQB8" localSheetId="12" hidden="1">#REF!</definedName>
    <definedName name="BEx9FF16LOQP5QIR4UHW5EIFGQB8" localSheetId="13" hidden="1">#REF!</definedName>
    <definedName name="BEx9FF16LOQP5QIR4UHW5EIFGQB8" localSheetId="14" hidden="1">#REF!</definedName>
    <definedName name="BEx9FF16LOQP5QIR4UHW5EIFGQB8" localSheetId="22" hidden="1">#REF!</definedName>
    <definedName name="BEx9FF16LOQP5QIR4UHW5EIFGQB8" localSheetId="19" hidden="1">#REF!</definedName>
    <definedName name="BEx9FF16LOQP5QIR4UHW5EIFGQB8" localSheetId="21" hidden="1">#REF!</definedName>
    <definedName name="BEx9FF16LOQP5QIR4UHW5EIFGQB8" hidden="1">#REF!</definedName>
    <definedName name="BEx9FJTSRCZ3ZXT3QVBJT5NF8T7V" localSheetId="23" hidden="1">#REF!</definedName>
    <definedName name="BEx9FJTSRCZ3ZXT3QVBJT5NF8T7V" localSheetId="27" hidden="1">#REF!</definedName>
    <definedName name="BEx9FJTSRCZ3ZXT3QVBJT5NF8T7V" localSheetId="16" hidden="1">#REF!</definedName>
    <definedName name="BEx9FJTSRCZ3ZXT3QVBJT5NF8T7V" localSheetId="0" hidden="1">#REF!</definedName>
    <definedName name="BEx9FJTSRCZ3ZXT3QVBJT5NF8T7V" localSheetId="2" hidden="1">#REF!</definedName>
    <definedName name="BEx9FJTSRCZ3ZXT3QVBJT5NF8T7V" localSheetId="4" hidden="1">#REF!</definedName>
    <definedName name="BEx9FJTSRCZ3ZXT3QVBJT5NF8T7V" localSheetId="5" hidden="1">#REF!</definedName>
    <definedName name="BEx9FJTSRCZ3ZXT3QVBJT5NF8T7V" localSheetId="17" hidden="1">#REF!</definedName>
    <definedName name="BEx9FJTSRCZ3ZXT3QVBJT5NF8T7V" localSheetId="7" hidden="1">#REF!</definedName>
    <definedName name="BEx9FJTSRCZ3ZXT3QVBJT5NF8T7V" localSheetId="8" hidden="1">#REF!</definedName>
    <definedName name="BEx9FJTSRCZ3ZXT3QVBJT5NF8T7V" localSheetId="9" hidden="1">#REF!</definedName>
    <definedName name="BEx9FJTSRCZ3ZXT3QVBJT5NF8T7V" localSheetId="11" hidden="1">#REF!</definedName>
    <definedName name="BEx9FJTSRCZ3ZXT3QVBJT5NF8T7V" localSheetId="12" hidden="1">#REF!</definedName>
    <definedName name="BEx9FJTSRCZ3ZXT3QVBJT5NF8T7V" localSheetId="13" hidden="1">#REF!</definedName>
    <definedName name="BEx9FJTSRCZ3ZXT3QVBJT5NF8T7V" localSheetId="14" hidden="1">#REF!</definedName>
    <definedName name="BEx9FJTSRCZ3ZXT3QVBJT5NF8T7V" localSheetId="22" hidden="1">#REF!</definedName>
    <definedName name="BEx9FJTSRCZ3ZXT3QVBJT5NF8T7V" localSheetId="19" hidden="1">#REF!</definedName>
    <definedName name="BEx9FJTSRCZ3ZXT3QVBJT5NF8T7V" localSheetId="21" hidden="1">#REF!</definedName>
    <definedName name="BEx9FJTSRCZ3ZXT3QVBJT5NF8T7V" hidden="1">#REF!</definedName>
    <definedName name="BEx9FRBEEYPS5HLS3XT34AKZN94G" localSheetId="23" hidden="1">#REF!</definedName>
    <definedName name="BEx9FRBEEYPS5HLS3XT34AKZN94G" localSheetId="27" hidden="1">#REF!</definedName>
    <definedName name="BEx9FRBEEYPS5HLS3XT34AKZN94G" localSheetId="16" hidden="1">#REF!</definedName>
    <definedName name="BEx9FRBEEYPS5HLS3XT34AKZN94G" localSheetId="0" hidden="1">#REF!</definedName>
    <definedName name="BEx9FRBEEYPS5HLS3XT34AKZN94G" localSheetId="2" hidden="1">#REF!</definedName>
    <definedName name="BEx9FRBEEYPS5HLS3XT34AKZN94G" localSheetId="4" hidden="1">#REF!</definedName>
    <definedName name="BEx9FRBEEYPS5HLS3XT34AKZN94G" localSheetId="5" hidden="1">#REF!</definedName>
    <definedName name="BEx9FRBEEYPS5HLS3XT34AKZN94G" localSheetId="17" hidden="1">#REF!</definedName>
    <definedName name="BEx9FRBEEYPS5HLS3XT34AKZN94G" localSheetId="7" hidden="1">#REF!</definedName>
    <definedName name="BEx9FRBEEYPS5HLS3XT34AKZN94G" localSheetId="8" hidden="1">#REF!</definedName>
    <definedName name="BEx9FRBEEYPS5HLS3XT34AKZN94G" localSheetId="9" hidden="1">#REF!</definedName>
    <definedName name="BEx9FRBEEYPS5HLS3XT34AKZN94G" localSheetId="11" hidden="1">#REF!</definedName>
    <definedName name="BEx9FRBEEYPS5HLS3XT34AKZN94G" localSheetId="12" hidden="1">#REF!</definedName>
    <definedName name="BEx9FRBEEYPS5HLS3XT34AKZN94G" localSheetId="13" hidden="1">#REF!</definedName>
    <definedName name="BEx9FRBEEYPS5HLS3XT34AKZN94G" localSheetId="14" hidden="1">#REF!</definedName>
    <definedName name="BEx9FRBEEYPS5HLS3XT34AKZN94G" localSheetId="22" hidden="1">#REF!</definedName>
    <definedName name="BEx9FRBEEYPS5HLS3XT34AKZN94G" localSheetId="19" hidden="1">#REF!</definedName>
    <definedName name="BEx9FRBEEYPS5HLS3XT34AKZN94G" localSheetId="21" hidden="1">#REF!</definedName>
    <definedName name="BEx9FRBEEYPS5HLS3XT34AKZN94G" hidden="1">#REF!</definedName>
    <definedName name="BEx9G5USBCNYNA7HGVW92D800SKX" localSheetId="23" hidden="1">#REF!</definedName>
    <definedName name="BEx9G5USBCNYNA7HGVW92D800SKX" localSheetId="27" hidden="1">#REF!</definedName>
    <definedName name="BEx9G5USBCNYNA7HGVW92D800SKX" localSheetId="16" hidden="1">#REF!</definedName>
    <definedName name="BEx9G5USBCNYNA7HGVW92D800SKX" localSheetId="0" hidden="1">#REF!</definedName>
    <definedName name="BEx9G5USBCNYNA7HGVW92D800SKX" localSheetId="2" hidden="1">#REF!</definedName>
    <definedName name="BEx9G5USBCNYNA7HGVW92D800SKX" localSheetId="4" hidden="1">#REF!</definedName>
    <definedName name="BEx9G5USBCNYNA7HGVW92D800SKX" localSheetId="5" hidden="1">#REF!</definedName>
    <definedName name="BEx9G5USBCNYNA7HGVW92D800SKX" localSheetId="17" hidden="1">#REF!</definedName>
    <definedName name="BEx9G5USBCNYNA7HGVW92D800SKX" localSheetId="7" hidden="1">#REF!</definedName>
    <definedName name="BEx9G5USBCNYNA7HGVW92D800SKX" localSheetId="8" hidden="1">#REF!</definedName>
    <definedName name="BEx9G5USBCNYNA7HGVW92D800SKX" localSheetId="9" hidden="1">#REF!</definedName>
    <definedName name="BEx9G5USBCNYNA7HGVW92D800SKX" localSheetId="11" hidden="1">#REF!</definedName>
    <definedName name="BEx9G5USBCNYNA7HGVW92D800SKX" localSheetId="12" hidden="1">#REF!</definedName>
    <definedName name="BEx9G5USBCNYNA7HGVW92D800SKX" localSheetId="13" hidden="1">#REF!</definedName>
    <definedName name="BEx9G5USBCNYNA7HGVW92D800SKX" localSheetId="14" hidden="1">#REF!</definedName>
    <definedName name="BEx9G5USBCNYNA7HGVW92D800SKX" localSheetId="22" hidden="1">#REF!</definedName>
    <definedName name="BEx9G5USBCNYNA7HGVW92D800SKX" localSheetId="19" hidden="1">#REF!</definedName>
    <definedName name="BEx9G5USBCNYNA7HGVW92D800SKX" localSheetId="21" hidden="1">#REF!</definedName>
    <definedName name="BEx9G5USBCNYNA7HGVW92D800SKX" hidden="1">#REF!</definedName>
    <definedName name="BEx9G7CPXG7HR6N6FHPU2DBBUIKG" localSheetId="23" hidden="1">#REF!</definedName>
    <definedName name="BEx9G7CPXG7HR6N6FHPU2DBBUIKG" localSheetId="27" hidden="1">#REF!</definedName>
    <definedName name="BEx9G7CPXG7HR6N6FHPU2DBBUIKG" localSheetId="16" hidden="1">#REF!</definedName>
    <definedName name="BEx9G7CPXG7HR6N6FHPU2DBBUIKG" localSheetId="0" hidden="1">#REF!</definedName>
    <definedName name="BEx9G7CPXG7HR6N6FHPU2DBBUIKG" localSheetId="2" hidden="1">#REF!</definedName>
    <definedName name="BEx9G7CPXG7HR6N6FHPU2DBBUIKG" localSheetId="4" hidden="1">#REF!</definedName>
    <definedName name="BEx9G7CPXG7HR6N6FHPU2DBBUIKG" localSheetId="5" hidden="1">#REF!</definedName>
    <definedName name="BEx9G7CPXG7HR6N6FHPU2DBBUIKG" localSheetId="17" hidden="1">#REF!</definedName>
    <definedName name="BEx9G7CPXG7HR6N6FHPU2DBBUIKG" localSheetId="7" hidden="1">#REF!</definedName>
    <definedName name="BEx9G7CPXG7HR6N6FHPU2DBBUIKG" localSheetId="8" hidden="1">#REF!</definedName>
    <definedName name="BEx9G7CPXG7HR6N6FHPU2DBBUIKG" localSheetId="9" hidden="1">#REF!</definedName>
    <definedName name="BEx9G7CPXG7HR6N6FHPU2DBBUIKG" localSheetId="11" hidden="1">#REF!</definedName>
    <definedName name="BEx9G7CPXG7HR6N6FHPU2DBBUIKG" localSheetId="12" hidden="1">#REF!</definedName>
    <definedName name="BEx9G7CPXG7HR6N6FHPU2DBBUIKG" localSheetId="13" hidden="1">#REF!</definedName>
    <definedName name="BEx9G7CPXG7HR6N6FHPU2DBBUIKG" localSheetId="14" hidden="1">#REF!</definedName>
    <definedName name="BEx9G7CPXG7HR6N6FHPU2DBBUIKG" localSheetId="22" hidden="1">#REF!</definedName>
    <definedName name="BEx9G7CPXG7HR6N6FHPU2DBBUIKG" localSheetId="19" hidden="1">#REF!</definedName>
    <definedName name="BEx9G7CPXG7HR6N6FHPU2DBBUIKG" localSheetId="21" hidden="1">#REF!</definedName>
    <definedName name="BEx9G7CPXG7HR6N6FHPU2DBBUIKG" hidden="1">#REF!</definedName>
    <definedName name="BEx9GDY4D8ZPQJCYFIMYM0V0C51Y" localSheetId="23" hidden="1">#REF!</definedName>
    <definedName name="BEx9GDY4D8ZPQJCYFIMYM0V0C51Y" localSheetId="27" hidden="1">#REF!</definedName>
    <definedName name="BEx9GDY4D8ZPQJCYFIMYM0V0C51Y" localSheetId="16" hidden="1">#REF!</definedName>
    <definedName name="BEx9GDY4D8ZPQJCYFIMYM0V0C51Y" localSheetId="0" hidden="1">#REF!</definedName>
    <definedName name="BEx9GDY4D8ZPQJCYFIMYM0V0C51Y" localSheetId="2" hidden="1">#REF!</definedName>
    <definedName name="BEx9GDY4D8ZPQJCYFIMYM0V0C51Y" localSheetId="4" hidden="1">#REF!</definedName>
    <definedName name="BEx9GDY4D8ZPQJCYFIMYM0V0C51Y" localSheetId="5" hidden="1">#REF!</definedName>
    <definedName name="BEx9GDY4D8ZPQJCYFIMYM0V0C51Y" localSheetId="17" hidden="1">#REF!</definedName>
    <definedName name="BEx9GDY4D8ZPQJCYFIMYM0V0C51Y" localSheetId="7" hidden="1">#REF!</definedName>
    <definedName name="BEx9GDY4D8ZPQJCYFIMYM0V0C51Y" localSheetId="8" hidden="1">#REF!</definedName>
    <definedName name="BEx9GDY4D8ZPQJCYFIMYM0V0C51Y" localSheetId="9" hidden="1">#REF!</definedName>
    <definedName name="BEx9GDY4D8ZPQJCYFIMYM0V0C51Y" localSheetId="11" hidden="1">#REF!</definedName>
    <definedName name="BEx9GDY4D8ZPQJCYFIMYM0V0C51Y" localSheetId="12" hidden="1">#REF!</definedName>
    <definedName name="BEx9GDY4D8ZPQJCYFIMYM0V0C51Y" localSheetId="13" hidden="1">#REF!</definedName>
    <definedName name="BEx9GDY4D8ZPQJCYFIMYM0V0C51Y" localSheetId="14" hidden="1">#REF!</definedName>
    <definedName name="BEx9GDY4D8ZPQJCYFIMYM0V0C51Y" localSheetId="22" hidden="1">#REF!</definedName>
    <definedName name="BEx9GDY4D8ZPQJCYFIMYM0V0C51Y" localSheetId="19" hidden="1">#REF!</definedName>
    <definedName name="BEx9GDY4D8ZPQJCYFIMYM0V0C51Y" localSheetId="21" hidden="1">#REF!</definedName>
    <definedName name="BEx9GDY4D8ZPQJCYFIMYM0V0C51Y" hidden="1">#REF!</definedName>
    <definedName name="BEx9GGY04V0ZWI6O9KZH4KSBB389" localSheetId="23" hidden="1">#REF!</definedName>
    <definedName name="BEx9GGY04V0ZWI6O9KZH4KSBB389" localSheetId="27" hidden="1">#REF!</definedName>
    <definedName name="BEx9GGY04V0ZWI6O9KZH4KSBB389" localSheetId="16" hidden="1">#REF!</definedName>
    <definedName name="BEx9GGY04V0ZWI6O9KZH4KSBB389" localSheetId="0" hidden="1">#REF!</definedName>
    <definedName name="BEx9GGY04V0ZWI6O9KZH4KSBB389" localSheetId="2" hidden="1">#REF!</definedName>
    <definedName name="BEx9GGY04V0ZWI6O9KZH4KSBB389" localSheetId="4" hidden="1">#REF!</definedName>
    <definedName name="BEx9GGY04V0ZWI6O9KZH4KSBB389" localSheetId="5" hidden="1">#REF!</definedName>
    <definedName name="BEx9GGY04V0ZWI6O9KZH4KSBB389" localSheetId="17" hidden="1">#REF!</definedName>
    <definedName name="BEx9GGY04V0ZWI6O9KZH4KSBB389" localSheetId="7" hidden="1">#REF!</definedName>
    <definedName name="BEx9GGY04V0ZWI6O9KZH4KSBB389" localSheetId="8" hidden="1">#REF!</definedName>
    <definedName name="BEx9GGY04V0ZWI6O9KZH4KSBB389" localSheetId="9" hidden="1">#REF!</definedName>
    <definedName name="BEx9GGY04V0ZWI6O9KZH4KSBB389" localSheetId="11" hidden="1">#REF!</definedName>
    <definedName name="BEx9GGY04V0ZWI6O9KZH4KSBB389" localSheetId="12" hidden="1">#REF!</definedName>
    <definedName name="BEx9GGY04V0ZWI6O9KZH4KSBB389" localSheetId="13" hidden="1">#REF!</definedName>
    <definedName name="BEx9GGY04V0ZWI6O9KZH4KSBB389" localSheetId="14" hidden="1">#REF!</definedName>
    <definedName name="BEx9GGY04V0ZWI6O9KZH4KSBB389" localSheetId="22" hidden="1">#REF!</definedName>
    <definedName name="BEx9GGY04V0ZWI6O9KZH4KSBB389" localSheetId="19" hidden="1">#REF!</definedName>
    <definedName name="BEx9GGY04V0ZWI6O9KZH4KSBB389" localSheetId="21" hidden="1">#REF!</definedName>
    <definedName name="BEx9GGY04V0ZWI6O9KZH4KSBB389" hidden="1">#REF!</definedName>
    <definedName name="BEx9GMC7TE8SDTCO5PHODBUF4SM1" localSheetId="23" hidden="1">#REF!</definedName>
    <definedName name="BEx9GMC7TE8SDTCO5PHODBUF4SM1" localSheetId="27" hidden="1">#REF!</definedName>
    <definedName name="BEx9GMC7TE8SDTCO5PHODBUF4SM1" localSheetId="16" hidden="1">#REF!</definedName>
    <definedName name="BEx9GMC7TE8SDTCO5PHODBUF4SM1" localSheetId="0" hidden="1">#REF!</definedName>
    <definedName name="BEx9GMC7TE8SDTCO5PHODBUF4SM1" localSheetId="2" hidden="1">#REF!</definedName>
    <definedName name="BEx9GMC7TE8SDTCO5PHODBUF4SM1" localSheetId="4" hidden="1">#REF!</definedName>
    <definedName name="BEx9GMC7TE8SDTCO5PHODBUF4SM1" localSheetId="5" hidden="1">#REF!</definedName>
    <definedName name="BEx9GMC7TE8SDTCO5PHODBUF4SM1" localSheetId="17" hidden="1">#REF!</definedName>
    <definedName name="BEx9GMC7TE8SDTCO5PHODBUF4SM1" localSheetId="7" hidden="1">#REF!</definedName>
    <definedName name="BEx9GMC7TE8SDTCO5PHODBUF4SM1" localSheetId="8" hidden="1">#REF!</definedName>
    <definedName name="BEx9GMC7TE8SDTCO5PHODBUF4SM1" localSheetId="9" hidden="1">#REF!</definedName>
    <definedName name="BEx9GMC7TE8SDTCO5PHODBUF4SM1" localSheetId="11" hidden="1">#REF!</definedName>
    <definedName name="BEx9GMC7TE8SDTCO5PHODBUF4SM1" localSheetId="12" hidden="1">#REF!</definedName>
    <definedName name="BEx9GMC7TE8SDTCO5PHODBUF4SM1" localSheetId="13" hidden="1">#REF!</definedName>
    <definedName name="BEx9GMC7TE8SDTCO5PHODBUF4SM1" localSheetId="14" hidden="1">#REF!</definedName>
    <definedName name="BEx9GMC7TE8SDTCO5PHODBUF4SM1" localSheetId="22" hidden="1">#REF!</definedName>
    <definedName name="BEx9GMC7TE8SDTCO5PHODBUF4SM1" localSheetId="19" hidden="1">#REF!</definedName>
    <definedName name="BEx9GMC7TE8SDTCO5PHODBUF4SM1" localSheetId="21" hidden="1">#REF!</definedName>
    <definedName name="BEx9GMC7TE8SDTCO5PHODBUF4SM1" hidden="1">#REF!</definedName>
    <definedName name="BEx9GMN0B495HEAOG6JQK9D7HUPC" localSheetId="23" hidden="1">#REF!</definedName>
    <definedName name="BEx9GMN0B495HEAOG6JQK9D7HUPC" localSheetId="27" hidden="1">#REF!</definedName>
    <definedName name="BEx9GMN0B495HEAOG6JQK9D7HUPC" localSheetId="16" hidden="1">#REF!</definedName>
    <definedName name="BEx9GMN0B495HEAOG6JQK9D7HUPC" localSheetId="0" hidden="1">#REF!</definedName>
    <definedName name="BEx9GMN0B495HEAOG6JQK9D7HUPC" localSheetId="2" hidden="1">#REF!</definedName>
    <definedName name="BEx9GMN0B495HEAOG6JQK9D7HUPC" localSheetId="4" hidden="1">#REF!</definedName>
    <definedName name="BEx9GMN0B495HEAOG6JQK9D7HUPC" localSheetId="5" hidden="1">#REF!</definedName>
    <definedName name="BEx9GMN0B495HEAOG6JQK9D7HUPC" localSheetId="17" hidden="1">#REF!</definedName>
    <definedName name="BEx9GMN0B495HEAOG6JQK9D7HUPC" localSheetId="7" hidden="1">#REF!</definedName>
    <definedName name="BEx9GMN0B495HEAOG6JQK9D7HUPC" localSheetId="8" hidden="1">#REF!</definedName>
    <definedName name="BEx9GMN0B495HEAOG6JQK9D7HUPC" localSheetId="9" hidden="1">#REF!</definedName>
    <definedName name="BEx9GMN0B495HEAOG6JQK9D7HUPC" localSheetId="11" hidden="1">#REF!</definedName>
    <definedName name="BEx9GMN0B495HEAOG6JQK9D7HUPC" localSheetId="12" hidden="1">#REF!</definedName>
    <definedName name="BEx9GMN0B495HEAOG6JQK9D7HUPC" localSheetId="13" hidden="1">#REF!</definedName>
    <definedName name="BEx9GMN0B495HEAOG6JQK9D7HUPC" localSheetId="14" hidden="1">#REF!</definedName>
    <definedName name="BEx9GMN0B495HEAOG6JQK9D7HUPC" localSheetId="22" hidden="1">#REF!</definedName>
    <definedName name="BEx9GMN0B495HEAOG6JQK9D7HUPC" localSheetId="19" hidden="1">#REF!</definedName>
    <definedName name="BEx9GMN0B495HEAOG6JQK9D7HUPC" localSheetId="21" hidden="1">#REF!</definedName>
    <definedName name="BEx9GMN0B495HEAOG6JQK9D7HUPC" hidden="1">#REF!</definedName>
    <definedName name="BEx9GNOPB6OZ2RH3FCDNJR38RJOS" localSheetId="23" hidden="1">#REF!</definedName>
    <definedName name="BEx9GNOPB6OZ2RH3FCDNJR38RJOS" localSheetId="27" hidden="1">#REF!</definedName>
    <definedName name="BEx9GNOPB6OZ2RH3FCDNJR38RJOS" localSheetId="16" hidden="1">#REF!</definedName>
    <definedName name="BEx9GNOPB6OZ2RH3FCDNJR38RJOS" localSheetId="0" hidden="1">#REF!</definedName>
    <definedName name="BEx9GNOPB6OZ2RH3FCDNJR38RJOS" localSheetId="2" hidden="1">#REF!</definedName>
    <definedName name="BEx9GNOPB6OZ2RH3FCDNJR38RJOS" localSheetId="4" hidden="1">#REF!</definedName>
    <definedName name="BEx9GNOPB6OZ2RH3FCDNJR38RJOS" localSheetId="5" hidden="1">#REF!</definedName>
    <definedName name="BEx9GNOPB6OZ2RH3FCDNJR38RJOS" localSheetId="17" hidden="1">#REF!</definedName>
    <definedName name="BEx9GNOPB6OZ2RH3FCDNJR38RJOS" localSheetId="7" hidden="1">#REF!</definedName>
    <definedName name="BEx9GNOPB6OZ2RH3FCDNJR38RJOS" localSheetId="8" hidden="1">#REF!</definedName>
    <definedName name="BEx9GNOPB6OZ2RH3FCDNJR38RJOS" localSheetId="9" hidden="1">#REF!</definedName>
    <definedName name="BEx9GNOPB6OZ2RH3FCDNJR38RJOS" localSheetId="11" hidden="1">#REF!</definedName>
    <definedName name="BEx9GNOPB6OZ2RH3FCDNJR38RJOS" localSheetId="12" hidden="1">#REF!</definedName>
    <definedName name="BEx9GNOPB6OZ2RH3FCDNJR38RJOS" localSheetId="13" hidden="1">#REF!</definedName>
    <definedName name="BEx9GNOPB6OZ2RH3FCDNJR38RJOS" localSheetId="14" hidden="1">#REF!</definedName>
    <definedName name="BEx9GNOPB6OZ2RH3FCDNJR38RJOS" localSheetId="22" hidden="1">#REF!</definedName>
    <definedName name="BEx9GNOPB6OZ2RH3FCDNJR38RJOS" localSheetId="19" hidden="1">#REF!</definedName>
    <definedName name="BEx9GNOPB6OZ2RH3FCDNJR38RJOS" localSheetId="21" hidden="1">#REF!</definedName>
    <definedName name="BEx9GNOPB6OZ2RH3FCDNJR38RJOS" hidden="1">#REF!</definedName>
    <definedName name="BEx9GUQALUWCD30UKUQGSWW8KBQ7" localSheetId="23" hidden="1">#REF!</definedName>
    <definedName name="BEx9GUQALUWCD30UKUQGSWW8KBQ7" localSheetId="27" hidden="1">#REF!</definedName>
    <definedName name="BEx9GUQALUWCD30UKUQGSWW8KBQ7" localSheetId="16" hidden="1">#REF!</definedName>
    <definedName name="BEx9GUQALUWCD30UKUQGSWW8KBQ7" localSheetId="0" hidden="1">#REF!</definedName>
    <definedName name="BEx9GUQALUWCD30UKUQGSWW8KBQ7" localSheetId="2" hidden="1">#REF!</definedName>
    <definedName name="BEx9GUQALUWCD30UKUQGSWW8KBQ7" localSheetId="4" hidden="1">#REF!</definedName>
    <definedName name="BEx9GUQALUWCD30UKUQGSWW8KBQ7" localSheetId="5" hidden="1">#REF!</definedName>
    <definedName name="BEx9GUQALUWCD30UKUQGSWW8KBQ7" localSheetId="17" hidden="1">#REF!</definedName>
    <definedName name="BEx9GUQALUWCD30UKUQGSWW8KBQ7" localSheetId="7" hidden="1">#REF!</definedName>
    <definedName name="BEx9GUQALUWCD30UKUQGSWW8KBQ7" localSheetId="8" hidden="1">#REF!</definedName>
    <definedName name="BEx9GUQALUWCD30UKUQGSWW8KBQ7" localSheetId="9" hidden="1">#REF!</definedName>
    <definedName name="BEx9GUQALUWCD30UKUQGSWW8KBQ7" localSheetId="11" hidden="1">#REF!</definedName>
    <definedName name="BEx9GUQALUWCD30UKUQGSWW8KBQ7" localSheetId="12" hidden="1">#REF!</definedName>
    <definedName name="BEx9GUQALUWCD30UKUQGSWW8KBQ7" localSheetId="13" hidden="1">#REF!</definedName>
    <definedName name="BEx9GUQALUWCD30UKUQGSWW8KBQ7" localSheetId="14" hidden="1">#REF!</definedName>
    <definedName name="BEx9GUQALUWCD30UKUQGSWW8KBQ7" localSheetId="22" hidden="1">#REF!</definedName>
    <definedName name="BEx9GUQALUWCD30UKUQGSWW8KBQ7" localSheetId="19" hidden="1">#REF!</definedName>
    <definedName name="BEx9GUQALUWCD30UKUQGSWW8KBQ7" localSheetId="21" hidden="1">#REF!</definedName>
    <definedName name="BEx9GUQALUWCD30UKUQGSWW8KBQ7" hidden="1">#REF!</definedName>
    <definedName name="BEx9GY6BVFQGCLMOWVT6PIC9WP5X" localSheetId="23" hidden="1">#REF!</definedName>
    <definedName name="BEx9GY6BVFQGCLMOWVT6PIC9WP5X" localSheetId="27" hidden="1">#REF!</definedName>
    <definedName name="BEx9GY6BVFQGCLMOWVT6PIC9WP5X" localSheetId="16" hidden="1">#REF!</definedName>
    <definedName name="BEx9GY6BVFQGCLMOWVT6PIC9WP5X" localSheetId="0" hidden="1">#REF!</definedName>
    <definedName name="BEx9GY6BVFQGCLMOWVT6PIC9WP5X" localSheetId="2" hidden="1">#REF!</definedName>
    <definedName name="BEx9GY6BVFQGCLMOWVT6PIC9WP5X" localSheetId="4" hidden="1">#REF!</definedName>
    <definedName name="BEx9GY6BVFQGCLMOWVT6PIC9WP5X" localSheetId="5" hidden="1">#REF!</definedName>
    <definedName name="BEx9GY6BVFQGCLMOWVT6PIC9WP5X" localSheetId="17" hidden="1">#REF!</definedName>
    <definedName name="BEx9GY6BVFQGCLMOWVT6PIC9WP5X" localSheetId="7" hidden="1">#REF!</definedName>
    <definedName name="BEx9GY6BVFQGCLMOWVT6PIC9WP5X" localSheetId="8" hidden="1">#REF!</definedName>
    <definedName name="BEx9GY6BVFQGCLMOWVT6PIC9WP5X" localSheetId="9" hidden="1">#REF!</definedName>
    <definedName name="BEx9GY6BVFQGCLMOWVT6PIC9WP5X" localSheetId="11" hidden="1">#REF!</definedName>
    <definedName name="BEx9GY6BVFQGCLMOWVT6PIC9WP5X" localSheetId="12" hidden="1">#REF!</definedName>
    <definedName name="BEx9GY6BVFQGCLMOWVT6PIC9WP5X" localSheetId="13" hidden="1">#REF!</definedName>
    <definedName name="BEx9GY6BVFQGCLMOWVT6PIC9WP5X" localSheetId="14" hidden="1">#REF!</definedName>
    <definedName name="BEx9GY6BVFQGCLMOWVT6PIC9WP5X" localSheetId="22" hidden="1">#REF!</definedName>
    <definedName name="BEx9GY6BVFQGCLMOWVT6PIC9WP5X" localSheetId="19" hidden="1">#REF!</definedName>
    <definedName name="BEx9GY6BVFQGCLMOWVT6PIC9WP5X" localSheetId="21" hidden="1">#REF!</definedName>
    <definedName name="BEx9GY6BVFQGCLMOWVT6PIC9WP5X" hidden="1">#REF!</definedName>
    <definedName name="BEx9GZ2P3FDHKXEBXX2VS0BG2NP2" localSheetId="23" hidden="1">#REF!</definedName>
    <definedName name="BEx9GZ2P3FDHKXEBXX2VS0BG2NP2" localSheetId="27" hidden="1">#REF!</definedName>
    <definedName name="BEx9GZ2P3FDHKXEBXX2VS0BG2NP2" localSheetId="16" hidden="1">#REF!</definedName>
    <definedName name="BEx9GZ2P3FDHKXEBXX2VS0BG2NP2" localSheetId="0" hidden="1">#REF!</definedName>
    <definedName name="BEx9GZ2P3FDHKXEBXX2VS0BG2NP2" localSheetId="2" hidden="1">#REF!</definedName>
    <definedName name="BEx9GZ2P3FDHKXEBXX2VS0BG2NP2" localSheetId="4" hidden="1">#REF!</definedName>
    <definedName name="BEx9GZ2P3FDHKXEBXX2VS0BG2NP2" localSheetId="5" hidden="1">#REF!</definedName>
    <definedName name="BEx9GZ2P3FDHKXEBXX2VS0BG2NP2" localSheetId="17" hidden="1">#REF!</definedName>
    <definedName name="BEx9GZ2P3FDHKXEBXX2VS0BG2NP2" localSheetId="7" hidden="1">#REF!</definedName>
    <definedName name="BEx9GZ2P3FDHKXEBXX2VS0BG2NP2" localSheetId="8" hidden="1">#REF!</definedName>
    <definedName name="BEx9GZ2P3FDHKXEBXX2VS0BG2NP2" localSheetId="9" hidden="1">#REF!</definedName>
    <definedName name="BEx9GZ2P3FDHKXEBXX2VS0BG2NP2" localSheetId="11" hidden="1">#REF!</definedName>
    <definedName name="BEx9GZ2P3FDHKXEBXX2VS0BG2NP2" localSheetId="12" hidden="1">#REF!</definedName>
    <definedName name="BEx9GZ2P3FDHKXEBXX2VS0BG2NP2" localSheetId="13" hidden="1">#REF!</definedName>
    <definedName name="BEx9GZ2P3FDHKXEBXX2VS0BG2NP2" localSheetId="14" hidden="1">#REF!</definedName>
    <definedName name="BEx9GZ2P3FDHKXEBXX2VS0BG2NP2" localSheetId="22" hidden="1">#REF!</definedName>
    <definedName name="BEx9GZ2P3FDHKXEBXX2VS0BG2NP2" localSheetId="19" hidden="1">#REF!</definedName>
    <definedName name="BEx9GZ2P3FDHKXEBXX2VS0BG2NP2" localSheetId="21" hidden="1">#REF!</definedName>
    <definedName name="BEx9GZ2P3FDHKXEBXX2VS0BG2NP2" hidden="1">#REF!</definedName>
    <definedName name="BEx9H04IB14E1437FF2OIRRWBSD7" localSheetId="23" hidden="1">#REF!</definedName>
    <definedName name="BEx9H04IB14E1437FF2OIRRWBSD7" localSheetId="27" hidden="1">#REF!</definedName>
    <definedName name="BEx9H04IB14E1437FF2OIRRWBSD7" localSheetId="16" hidden="1">#REF!</definedName>
    <definedName name="BEx9H04IB14E1437FF2OIRRWBSD7" localSheetId="0" hidden="1">#REF!</definedName>
    <definedName name="BEx9H04IB14E1437FF2OIRRWBSD7" localSheetId="2" hidden="1">#REF!</definedName>
    <definedName name="BEx9H04IB14E1437FF2OIRRWBSD7" localSheetId="4" hidden="1">#REF!</definedName>
    <definedName name="BEx9H04IB14E1437FF2OIRRWBSD7" localSheetId="5" hidden="1">#REF!</definedName>
    <definedName name="BEx9H04IB14E1437FF2OIRRWBSD7" localSheetId="17" hidden="1">#REF!</definedName>
    <definedName name="BEx9H04IB14E1437FF2OIRRWBSD7" localSheetId="7" hidden="1">#REF!</definedName>
    <definedName name="BEx9H04IB14E1437FF2OIRRWBSD7" localSheetId="8" hidden="1">#REF!</definedName>
    <definedName name="BEx9H04IB14E1437FF2OIRRWBSD7" localSheetId="9" hidden="1">#REF!</definedName>
    <definedName name="BEx9H04IB14E1437FF2OIRRWBSD7" localSheetId="11" hidden="1">#REF!</definedName>
    <definedName name="BEx9H04IB14E1437FF2OIRRWBSD7" localSheetId="12" hidden="1">#REF!</definedName>
    <definedName name="BEx9H04IB14E1437FF2OIRRWBSD7" localSheetId="13" hidden="1">#REF!</definedName>
    <definedName name="BEx9H04IB14E1437FF2OIRRWBSD7" localSheetId="14" hidden="1">#REF!</definedName>
    <definedName name="BEx9H04IB14E1437FF2OIRRWBSD7" localSheetId="22" hidden="1">#REF!</definedName>
    <definedName name="BEx9H04IB14E1437FF2OIRRWBSD7" localSheetId="19" hidden="1">#REF!</definedName>
    <definedName name="BEx9H04IB14E1437FF2OIRRWBSD7" localSheetId="21" hidden="1">#REF!</definedName>
    <definedName name="BEx9H04IB14E1437FF2OIRRWBSD7" hidden="1">#REF!</definedName>
    <definedName name="BEx9H5O1KDZJCW91Q29VRPY5YS6P" localSheetId="23" hidden="1">#REF!</definedName>
    <definedName name="BEx9H5O1KDZJCW91Q29VRPY5YS6P" localSheetId="27" hidden="1">#REF!</definedName>
    <definedName name="BEx9H5O1KDZJCW91Q29VRPY5YS6P" localSheetId="16" hidden="1">#REF!</definedName>
    <definedName name="BEx9H5O1KDZJCW91Q29VRPY5YS6P" localSheetId="0" hidden="1">#REF!</definedName>
    <definedName name="BEx9H5O1KDZJCW91Q29VRPY5YS6P" localSheetId="2" hidden="1">#REF!</definedName>
    <definedName name="BEx9H5O1KDZJCW91Q29VRPY5YS6P" localSheetId="4" hidden="1">#REF!</definedName>
    <definedName name="BEx9H5O1KDZJCW91Q29VRPY5YS6P" localSheetId="5" hidden="1">#REF!</definedName>
    <definedName name="BEx9H5O1KDZJCW91Q29VRPY5YS6P" localSheetId="17" hidden="1">#REF!</definedName>
    <definedName name="BEx9H5O1KDZJCW91Q29VRPY5YS6P" localSheetId="7" hidden="1">#REF!</definedName>
    <definedName name="BEx9H5O1KDZJCW91Q29VRPY5YS6P" localSheetId="8" hidden="1">#REF!</definedName>
    <definedName name="BEx9H5O1KDZJCW91Q29VRPY5YS6P" localSheetId="9" hidden="1">#REF!</definedName>
    <definedName name="BEx9H5O1KDZJCW91Q29VRPY5YS6P" localSheetId="11" hidden="1">#REF!</definedName>
    <definedName name="BEx9H5O1KDZJCW91Q29VRPY5YS6P" localSheetId="12" hidden="1">#REF!</definedName>
    <definedName name="BEx9H5O1KDZJCW91Q29VRPY5YS6P" localSheetId="13" hidden="1">#REF!</definedName>
    <definedName name="BEx9H5O1KDZJCW91Q29VRPY5YS6P" localSheetId="14" hidden="1">#REF!</definedName>
    <definedName name="BEx9H5O1KDZJCW91Q29VRPY5YS6P" localSheetId="22" hidden="1">#REF!</definedName>
    <definedName name="BEx9H5O1KDZJCW91Q29VRPY5YS6P" localSheetId="19" hidden="1">#REF!</definedName>
    <definedName name="BEx9H5O1KDZJCW91Q29VRPY5YS6P" localSheetId="21" hidden="1">#REF!</definedName>
    <definedName name="BEx9H5O1KDZJCW91Q29VRPY5YS6P" hidden="1">#REF!</definedName>
    <definedName name="BEx9H8YR0E906F1JXZMBX3LNT004" localSheetId="23" hidden="1">#REF!</definedName>
    <definedName name="BEx9H8YR0E906F1JXZMBX3LNT004" localSheetId="27" hidden="1">#REF!</definedName>
    <definedName name="BEx9H8YR0E906F1JXZMBX3LNT004" localSheetId="16" hidden="1">#REF!</definedName>
    <definedName name="BEx9H8YR0E906F1JXZMBX3LNT004" localSheetId="0" hidden="1">#REF!</definedName>
    <definedName name="BEx9H8YR0E906F1JXZMBX3LNT004" localSheetId="2" hidden="1">#REF!</definedName>
    <definedName name="BEx9H8YR0E906F1JXZMBX3LNT004" localSheetId="4" hidden="1">#REF!</definedName>
    <definedName name="BEx9H8YR0E906F1JXZMBX3LNT004" localSheetId="5" hidden="1">#REF!</definedName>
    <definedName name="BEx9H8YR0E906F1JXZMBX3LNT004" localSheetId="17" hidden="1">#REF!</definedName>
    <definedName name="BEx9H8YR0E906F1JXZMBX3LNT004" localSheetId="7" hidden="1">#REF!</definedName>
    <definedName name="BEx9H8YR0E906F1JXZMBX3LNT004" localSheetId="8" hidden="1">#REF!</definedName>
    <definedName name="BEx9H8YR0E906F1JXZMBX3LNT004" localSheetId="9" hidden="1">#REF!</definedName>
    <definedName name="BEx9H8YR0E906F1JXZMBX3LNT004" localSheetId="11" hidden="1">#REF!</definedName>
    <definedName name="BEx9H8YR0E906F1JXZMBX3LNT004" localSheetId="12" hidden="1">#REF!</definedName>
    <definedName name="BEx9H8YR0E906F1JXZMBX3LNT004" localSheetId="13" hidden="1">#REF!</definedName>
    <definedName name="BEx9H8YR0E906F1JXZMBX3LNT004" localSheetId="14" hidden="1">#REF!</definedName>
    <definedName name="BEx9H8YR0E906F1JXZMBX3LNT004" localSheetId="22" hidden="1">#REF!</definedName>
    <definedName name="BEx9H8YR0E906F1JXZMBX3LNT004" localSheetId="19" hidden="1">#REF!</definedName>
    <definedName name="BEx9H8YR0E906F1JXZMBX3LNT004" localSheetId="21" hidden="1">#REF!</definedName>
    <definedName name="BEx9H8YR0E906F1JXZMBX3LNT004" hidden="1">#REF!</definedName>
    <definedName name="BEx9I1QKLI6OOUPQLUQ0EF0355X6" localSheetId="23" hidden="1">#REF!</definedName>
    <definedName name="BEx9I1QKLI6OOUPQLUQ0EF0355X6" localSheetId="27" hidden="1">#REF!</definedName>
    <definedName name="BEx9I1QKLI6OOUPQLUQ0EF0355X6" localSheetId="16" hidden="1">#REF!</definedName>
    <definedName name="BEx9I1QKLI6OOUPQLUQ0EF0355X6" localSheetId="0" hidden="1">#REF!</definedName>
    <definedName name="BEx9I1QKLI6OOUPQLUQ0EF0355X6" localSheetId="2" hidden="1">#REF!</definedName>
    <definedName name="BEx9I1QKLI6OOUPQLUQ0EF0355X6" localSheetId="4" hidden="1">#REF!</definedName>
    <definedName name="BEx9I1QKLI6OOUPQLUQ0EF0355X6" localSheetId="5" hidden="1">#REF!</definedName>
    <definedName name="BEx9I1QKLI6OOUPQLUQ0EF0355X6" localSheetId="17" hidden="1">#REF!</definedName>
    <definedName name="BEx9I1QKLI6OOUPQLUQ0EF0355X6" localSheetId="7" hidden="1">#REF!</definedName>
    <definedName name="BEx9I1QKLI6OOUPQLUQ0EF0355X6" localSheetId="8" hidden="1">#REF!</definedName>
    <definedName name="BEx9I1QKLI6OOUPQLUQ0EF0355X6" localSheetId="9" hidden="1">#REF!</definedName>
    <definedName name="BEx9I1QKLI6OOUPQLUQ0EF0355X6" localSheetId="11" hidden="1">#REF!</definedName>
    <definedName name="BEx9I1QKLI6OOUPQLUQ0EF0355X6" localSheetId="12" hidden="1">#REF!</definedName>
    <definedName name="BEx9I1QKLI6OOUPQLUQ0EF0355X6" localSheetId="13" hidden="1">#REF!</definedName>
    <definedName name="BEx9I1QKLI6OOUPQLUQ0EF0355X6" localSheetId="14" hidden="1">#REF!</definedName>
    <definedName name="BEx9I1QKLI6OOUPQLUQ0EF0355X6" localSheetId="22" hidden="1">#REF!</definedName>
    <definedName name="BEx9I1QKLI6OOUPQLUQ0EF0355X6" localSheetId="19" hidden="1">#REF!</definedName>
    <definedName name="BEx9I1QKLI6OOUPQLUQ0EF0355X6" localSheetId="21" hidden="1">#REF!</definedName>
    <definedName name="BEx9I1QKLI6OOUPQLUQ0EF0355X6" hidden="1">#REF!</definedName>
    <definedName name="BEx9I8XIG7E5NB48QQHXP23FIN60" localSheetId="23" hidden="1">#REF!</definedName>
    <definedName name="BEx9I8XIG7E5NB48QQHXP23FIN60" localSheetId="27" hidden="1">#REF!</definedName>
    <definedName name="BEx9I8XIG7E5NB48QQHXP23FIN60" localSheetId="16" hidden="1">#REF!</definedName>
    <definedName name="BEx9I8XIG7E5NB48QQHXP23FIN60" localSheetId="0" hidden="1">#REF!</definedName>
    <definedName name="BEx9I8XIG7E5NB48QQHXP23FIN60" localSheetId="2" hidden="1">#REF!</definedName>
    <definedName name="BEx9I8XIG7E5NB48QQHXP23FIN60" localSheetId="4" hidden="1">#REF!</definedName>
    <definedName name="BEx9I8XIG7E5NB48QQHXP23FIN60" localSheetId="5" hidden="1">#REF!</definedName>
    <definedName name="BEx9I8XIG7E5NB48QQHXP23FIN60" localSheetId="17" hidden="1">#REF!</definedName>
    <definedName name="BEx9I8XIG7E5NB48QQHXP23FIN60" localSheetId="7" hidden="1">#REF!</definedName>
    <definedName name="BEx9I8XIG7E5NB48QQHXP23FIN60" localSheetId="8" hidden="1">#REF!</definedName>
    <definedName name="BEx9I8XIG7E5NB48QQHXP23FIN60" localSheetId="9" hidden="1">#REF!</definedName>
    <definedName name="BEx9I8XIG7E5NB48QQHXP23FIN60" localSheetId="11" hidden="1">#REF!</definedName>
    <definedName name="BEx9I8XIG7E5NB48QQHXP23FIN60" localSheetId="12" hidden="1">#REF!</definedName>
    <definedName name="BEx9I8XIG7E5NB48QQHXP23FIN60" localSheetId="13" hidden="1">#REF!</definedName>
    <definedName name="BEx9I8XIG7E5NB48QQHXP23FIN60" localSheetId="14" hidden="1">#REF!</definedName>
    <definedName name="BEx9I8XIG7E5NB48QQHXP23FIN60" localSheetId="22" hidden="1">#REF!</definedName>
    <definedName name="BEx9I8XIG7E5NB48QQHXP23FIN60" localSheetId="19" hidden="1">#REF!</definedName>
    <definedName name="BEx9I8XIG7E5NB48QQHXP23FIN60" localSheetId="21" hidden="1">#REF!</definedName>
    <definedName name="BEx9I8XIG7E5NB48QQHXP23FIN60" hidden="1">#REF!</definedName>
    <definedName name="BEx9IQRF01ATLVK0YE60ARKQJ68L" localSheetId="23" hidden="1">#REF!</definedName>
    <definedName name="BEx9IQRF01ATLVK0YE60ARKQJ68L" localSheetId="27" hidden="1">#REF!</definedName>
    <definedName name="BEx9IQRF01ATLVK0YE60ARKQJ68L" localSheetId="16" hidden="1">#REF!</definedName>
    <definedName name="BEx9IQRF01ATLVK0YE60ARKQJ68L" localSheetId="0" hidden="1">#REF!</definedName>
    <definedName name="BEx9IQRF01ATLVK0YE60ARKQJ68L" localSheetId="2" hidden="1">#REF!</definedName>
    <definedName name="BEx9IQRF01ATLVK0YE60ARKQJ68L" localSheetId="4" hidden="1">#REF!</definedName>
    <definedName name="BEx9IQRF01ATLVK0YE60ARKQJ68L" localSheetId="5" hidden="1">#REF!</definedName>
    <definedName name="BEx9IQRF01ATLVK0YE60ARKQJ68L" localSheetId="17" hidden="1">#REF!</definedName>
    <definedName name="BEx9IQRF01ATLVK0YE60ARKQJ68L" localSheetId="7" hidden="1">#REF!</definedName>
    <definedName name="BEx9IQRF01ATLVK0YE60ARKQJ68L" localSheetId="8" hidden="1">#REF!</definedName>
    <definedName name="BEx9IQRF01ATLVK0YE60ARKQJ68L" localSheetId="9" hidden="1">#REF!</definedName>
    <definedName name="BEx9IQRF01ATLVK0YE60ARKQJ68L" localSheetId="11" hidden="1">#REF!</definedName>
    <definedName name="BEx9IQRF01ATLVK0YE60ARKQJ68L" localSheetId="12" hidden="1">#REF!</definedName>
    <definedName name="BEx9IQRF01ATLVK0YE60ARKQJ68L" localSheetId="13" hidden="1">#REF!</definedName>
    <definedName name="BEx9IQRF01ATLVK0YE60ARKQJ68L" localSheetId="14" hidden="1">#REF!</definedName>
    <definedName name="BEx9IQRF01ATLVK0YE60ARKQJ68L" localSheetId="22" hidden="1">#REF!</definedName>
    <definedName name="BEx9IQRF01ATLVK0YE60ARKQJ68L" localSheetId="19" hidden="1">#REF!</definedName>
    <definedName name="BEx9IQRF01ATLVK0YE60ARKQJ68L" localSheetId="21" hidden="1">#REF!</definedName>
    <definedName name="BEx9IQRF01ATLVK0YE60ARKQJ68L" hidden="1">#REF!</definedName>
    <definedName name="BEx9IT5QNZWKM6YQ5WER0DC2PMMU" localSheetId="23" hidden="1">#REF!</definedName>
    <definedName name="BEx9IT5QNZWKM6YQ5WER0DC2PMMU" localSheetId="27" hidden="1">#REF!</definedName>
    <definedName name="BEx9IT5QNZWKM6YQ5WER0DC2PMMU" localSheetId="16" hidden="1">#REF!</definedName>
    <definedName name="BEx9IT5QNZWKM6YQ5WER0DC2PMMU" localSheetId="0" hidden="1">#REF!</definedName>
    <definedName name="BEx9IT5QNZWKM6YQ5WER0DC2PMMU" localSheetId="2" hidden="1">#REF!</definedName>
    <definedName name="BEx9IT5QNZWKM6YQ5WER0DC2PMMU" localSheetId="4" hidden="1">#REF!</definedName>
    <definedName name="BEx9IT5QNZWKM6YQ5WER0DC2PMMU" localSheetId="5" hidden="1">#REF!</definedName>
    <definedName name="BEx9IT5QNZWKM6YQ5WER0DC2PMMU" localSheetId="17" hidden="1">#REF!</definedName>
    <definedName name="BEx9IT5QNZWKM6YQ5WER0DC2PMMU" localSheetId="7" hidden="1">#REF!</definedName>
    <definedName name="BEx9IT5QNZWKM6YQ5WER0DC2PMMU" localSheetId="8" hidden="1">#REF!</definedName>
    <definedName name="BEx9IT5QNZWKM6YQ5WER0DC2PMMU" localSheetId="9" hidden="1">#REF!</definedName>
    <definedName name="BEx9IT5QNZWKM6YQ5WER0DC2PMMU" localSheetId="11" hidden="1">#REF!</definedName>
    <definedName name="BEx9IT5QNZWKM6YQ5WER0DC2PMMU" localSheetId="12" hidden="1">#REF!</definedName>
    <definedName name="BEx9IT5QNZWKM6YQ5WER0DC2PMMU" localSheetId="13" hidden="1">#REF!</definedName>
    <definedName name="BEx9IT5QNZWKM6YQ5WER0DC2PMMU" localSheetId="14" hidden="1">#REF!</definedName>
    <definedName name="BEx9IT5QNZWKM6YQ5WER0DC2PMMU" localSheetId="22" hidden="1">#REF!</definedName>
    <definedName name="BEx9IT5QNZWKM6YQ5WER0DC2PMMU" localSheetId="19" hidden="1">#REF!</definedName>
    <definedName name="BEx9IT5QNZWKM6YQ5WER0DC2PMMU" localSheetId="21" hidden="1">#REF!</definedName>
    <definedName name="BEx9IT5QNZWKM6YQ5WER0DC2PMMU" hidden="1">#REF!</definedName>
    <definedName name="BEx9IUICG3HZWG57MG3NXCEX4LQI" localSheetId="23" hidden="1">#REF!</definedName>
    <definedName name="BEx9IUICG3HZWG57MG3NXCEX4LQI" localSheetId="27" hidden="1">#REF!</definedName>
    <definedName name="BEx9IUICG3HZWG57MG3NXCEX4LQI" localSheetId="16" hidden="1">#REF!</definedName>
    <definedName name="BEx9IUICG3HZWG57MG3NXCEX4LQI" localSheetId="0" hidden="1">#REF!</definedName>
    <definedName name="BEx9IUICG3HZWG57MG3NXCEX4LQI" localSheetId="2" hidden="1">#REF!</definedName>
    <definedName name="BEx9IUICG3HZWG57MG3NXCEX4LQI" localSheetId="4" hidden="1">#REF!</definedName>
    <definedName name="BEx9IUICG3HZWG57MG3NXCEX4LQI" localSheetId="5" hidden="1">#REF!</definedName>
    <definedName name="BEx9IUICG3HZWG57MG3NXCEX4LQI" localSheetId="17" hidden="1">#REF!</definedName>
    <definedName name="BEx9IUICG3HZWG57MG3NXCEX4LQI" localSheetId="7" hidden="1">#REF!</definedName>
    <definedName name="BEx9IUICG3HZWG57MG3NXCEX4LQI" localSheetId="8" hidden="1">#REF!</definedName>
    <definedName name="BEx9IUICG3HZWG57MG3NXCEX4LQI" localSheetId="9" hidden="1">#REF!</definedName>
    <definedName name="BEx9IUICG3HZWG57MG3NXCEX4LQI" localSheetId="11" hidden="1">#REF!</definedName>
    <definedName name="BEx9IUICG3HZWG57MG3NXCEX4LQI" localSheetId="12" hidden="1">#REF!</definedName>
    <definedName name="BEx9IUICG3HZWG57MG3NXCEX4LQI" localSheetId="13" hidden="1">#REF!</definedName>
    <definedName name="BEx9IUICG3HZWG57MG3NXCEX4LQI" localSheetId="14" hidden="1">#REF!</definedName>
    <definedName name="BEx9IUICG3HZWG57MG3NXCEX4LQI" localSheetId="22" hidden="1">#REF!</definedName>
    <definedName name="BEx9IUICG3HZWG57MG3NXCEX4LQI" localSheetId="19" hidden="1">#REF!</definedName>
    <definedName name="BEx9IUICG3HZWG57MG3NXCEX4LQI" localSheetId="21" hidden="1">#REF!</definedName>
    <definedName name="BEx9IUICG3HZWG57MG3NXCEX4LQI" hidden="1">#REF!</definedName>
    <definedName name="BEx9IW5LYJF40GS78FJNXO9O667A" localSheetId="23" hidden="1">#REF!</definedName>
    <definedName name="BEx9IW5LYJF40GS78FJNXO9O667A" localSheetId="27" hidden="1">#REF!</definedName>
    <definedName name="BEx9IW5LYJF40GS78FJNXO9O667A" localSheetId="16" hidden="1">#REF!</definedName>
    <definedName name="BEx9IW5LYJF40GS78FJNXO9O667A" localSheetId="0" hidden="1">#REF!</definedName>
    <definedName name="BEx9IW5LYJF40GS78FJNXO9O667A" localSheetId="2" hidden="1">#REF!</definedName>
    <definedName name="BEx9IW5LYJF40GS78FJNXO9O667A" localSheetId="4" hidden="1">#REF!</definedName>
    <definedName name="BEx9IW5LYJF40GS78FJNXO9O667A" localSheetId="5" hidden="1">#REF!</definedName>
    <definedName name="BEx9IW5LYJF40GS78FJNXO9O667A" localSheetId="17" hidden="1">#REF!</definedName>
    <definedName name="BEx9IW5LYJF40GS78FJNXO9O667A" localSheetId="7" hidden="1">#REF!</definedName>
    <definedName name="BEx9IW5LYJF40GS78FJNXO9O667A" localSheetId="8" hidden="1">#REF!</definedName>
    <definedName name="BEx9IW5LYJF40GS78FJNXO9O667A" localSheetId="9" hidden="1">#REF!</definedName>
    <definedName name="BEx9IW5LYJF40GS78FJNXO9O667A" localSheetId="11" hidden="1">#REF!</definedName>
    <definedName name="BEx9IW5LYJF40GS78FJNXO9O667A" localSheetId="12" hidden="1">#REF!</definedName>
    <definedName name="BEx9IW5LYJF40GS78FJNXO9O667A" localSheetId="13" hidden="1">#REF!</definedName>
    <definedName name="BEx9IW5LYJF40GS78FJNXO9O667A" localSheetId="14" hidden="1">#REF!</definedName>
    <definedName name="BEx9IW5LYJF40GS78FJNXO9O667A" localSheetId="22" hidden="1">#REF!</definedName>
    <definedName name="BEx9IW5LYJF40GS78FJNXO9O667A" localSheetId="19" hidden="1">#REF!</definedName>
    <definedName name="BEx9IW5LYJF40GS78FJNXO9O667A" localSheetId="21" hidden="1">#REF!</definedName>
    <definedName name="BEx9IW5LYJF40GS78FJNXO9O667A" hidden="1">#REF!</definedName>
    <definedName name="BEx9IW5MFLXTVCJHVUZTUH93AXOS" localSheetId="23" hidden="1">#REF!</definedName>
    <definedName name="BEx9IW5MFLXTVCJHVUZTUH93AXOS" localSheetId="27" hidden="1">#REF!</definedName>
    <definedName name="BEx9IW5MFLXTVCJHVUZTUH93AXOS" localSheetId="16" hidden="1">#REF!</definedName>
    <definedName name="BEx9IW5MFLXTVCJHVUZTUH93AXOS" localSheetId="0" hidden="1">#REF!</definedName>
    <definedName name="BEx9IW5MFLXTVCJHVUZTUH93AXOS" localSheetId="2" hidden="1">#REF!</definedName>
    <definedName name="BEx9IW5MFLXTVCJHVUZTUH93AXOS" localSheetId="4" hidden="1">#REF!</definedName>
    <definedName name="BEx9IW5MFLXTVCJHVUZTUH93AXOS" localSheetId="5" hidden="1">#REF!</definedName>
    <definedName name="BEx9IW5MFLXTVCJHVUZTUH93AXOS" localSheetId="17" hidden="1">#REF!</definedName>
    <definedName name="BEx9IW5MFLXTVCJHVUZTUH93AXOS" localSheetId="7" hidden="1">#REF!</definedName>
    <definedName name="BEx9IW5MFLXTVCJHVUZTUH93AXOS" localSheetId="8" hidden="1">#REF!</definedName>
    <definedName name="BEx9IW5MFLXTVCJHVUZTUH93AXOS" localSheetId="9" hidden="1">#REF!</definedName>
    <definedName name="BEx9IW5MFLXTVCJHVUZTUH93AXOS" localSheetId="11" hidden="1">#REF!</definedName>
    <definedName name="BEx9IW5MFLXTVCJHVUZTUH93AXOS" localSheetId="12" hidden="1">#REF!</definedName>
    <definedName name="BEx9IW5MFLXTVCJHVUZTUH93AXOS" localSheetId="13" hidden="1">#REF!</definedName>
    <definedName name="BEx9IW5MFLXTVCJHVUZTUH93AXOS" localSheetId="14" hidden="1">#REF!</definedName>
    <definedName name="BEx9IW5MFLXTVCJHVUZTUH93AXOS" localSheetId="22" hidden="1">#REF!</definedName>
    <definedName name="BEx9IW5MFLXTVCJHVUZTUH93AXOS" localSheetId="19" hidden="1">#REF!</definedName>
    <definedName name="BEx9IW5MFLXTVCJHVUZTUH93AXOS" localSheetId="21" hidden="1">#REF!</definedName>
    <definedName name="BEx9IW5MFLXTVCJHVUZTUH93AXOS" hidden="1">#REF!</definedName>
    <definedName name="BEx9IXCSPSZC80YZUPRCYTG326KV" localSheetId="23" hidden="1">#REF!</definedName>
    <definedName name="BEx9IXCSPSZC80YZUPRCYTG326KV" localSheetId="27" hidden="1">#REF!</definedName>
    <definedName name="BEx9IXCSPSZC80YZUPRCYTG326KV" localSheetId="16" hidden="1">#REF!</definedName>
    <definedName name="BEx9IXCSPSZC80YZUPRCYTG326KV" localSheetId="0" hidden="1">#REF!</definedName>
    <definedName name="BEx9IXCSPSZC80YZUPRCYTG326KV" localSheetId="2" hidden="1">#REF!</definedName>
    <definedName name="BEx9IXCSPSZC80YZUPRCYTG326KV" localSheetId="4" hidden="1">#REF!</definedName>
    <definedName name="BEx9IXCSPSZC80YZUPRCYTG326KV" localSheetId="5" hidden="1">#REF!</definedName>
    <definedName name="BEx9IXCSPSZC80YZUPRCYTG326KV" localSheetId="17" hidden="1">#REF!</definedName>
    <definedName name="BEx9IXCSPSZC80YZUPRCYTG326KV" localSheetId="7" hidden="1">#REF!</definedName>
    <definedName name="BEx9IXCSPSZC80YZUPRCYTG326KV" localSheetId="8" hidden="1">#REF!</definedName>
    <definedName name="BEx9IXCSPSZC80YZUPRCYTG326KV" localSheetId="9" hidden="1">#REF!</definedName>
    <definedName name="BEx9IXCSPSZC80YZUPRCYTG326KV" localSheetId="11" hidden="1">#REF!</definedName>
    <definedName name="BEx9IXCSPSZC80YZUPRCYTG326KV" localSheetId="12" hidden="1">#REF!</definedName>
    <definedName name="BEx9IXCSPSZC80YZUPRCYTG326KV" localSheetId="13" hidden="1">#REF!</definedName>
    <definedName name="BEx9IXCSPSZC80YZUPRCYTG326KV" localSheetId="14" hidden="1">#REF!</definedName>
    <definedName name="BEx9IXCSPSZC80YZUPRCYTG326KV" localSheetId="22" hidden="1">#REF!</definedName>
    <definedName name="BEx9IXCSPSZC80YZUPRCYTG326KV" localSheetId="19" hidden="1">#REF!</definedName>
    <definedName name="BEx9IXCSPSZC80YZUPRCYTG326KV" localSheetId="21" hidden="1">#REF!</definedName>
    <definedName name="BEx9IXCSPSZC80YZUPRCYTG326KV" hidden="1">#REF!</definedName>
    <definedName name="BEx9IYUQSBZ0GG9ZT1QKX83F42F1" localSheetId="23" hidden="1">#REF!</definedName>
    <definedName name="BEx9IYUQSBZ0GG9ZT1QKX83F42F1" localSheetId="27" hidden="1">#REF!</definedName>
    <definedName name="BEx9IYUQSBZ0GG9ZT1QKX83F42F1" localSheetId="16" hidden="1">#REF!</definedName>
    <definedName name="BEx9IYUQSBZ0GG9ZT1QKX83F42F1" localSheetId="0" hidden="1">#REF!</definedName>
    <definedName name="BEx9IYUQSBZ0GG9ZT1QKX83F42F1" localSheetId="2" hidden="1">#REF!</definedName>
    <definedName name="BEx9IYUQSBZ0GG9ZT1QKX83F42F1" localSheetId="4" hidden="1">#REF!</definedName>
    <definedName name="BEx9IYUQSBZ0GG9ZT1QKX83F42F1" localSheetId="5" hidden="1">#REF!</definedName>
    <definedName name="BEx9IYUQSBZ0GG9ZT1QKX83F42F1" localSheetId="17" hidden="1">#REF!</definedName>
    <definedName name="BEx9IYUQSBZ0GG9ZT1QKX83F42F1" localSheetId="7" hidden="1">#REF!</definedName>
    <definedName name="BEx9IYUQSBZ0GG9ZT1QKX83F42F1" localSheetId="8" hidden="1">#REF!</definedName>
    <definedName name="BEx9IYUQSBZ0GG9ZT1QKX83F42F1" localSheetId="9" hidden="1">#REF!</definedName>
    <definedName name="BEx9IYUQSBZ0GG9ZT1QKX83F42F1" localSheetId="11" hidden="1">#REF!</definedName>
    <definedName name="BEx9IYUQSBZ0GG9ZT1QKX83F42F1" localSheetId="12" hidden="1">#REF!</definedName>
    <definedName name="BEx9IYUQSBZ0GG9ZT1QKX83F42F1" localSheetId="13" hidden="1">#REF!</definedName>
    <definedName name="BEx9IYUQSBZ0GG9ZT1QKX83F42F1" localSheetId="14" hidden="1">#REF!</definedName>
    <definedName name="BEx9IYUQSBZ0GG9ZT1QKX83F42F1" localSheetId="22" hidden="1">#REF!</definedName>
    <definedName name="BEx9IYUQSBZ0GG9ZT1QKX83F42F1" localSheetId="19" hidden="1">#REF!</definedName>
    <definedName name="BEx9IYUQSBZ0GG9ZT1QKX83F42F1" localSheetId="21" hidden="1">#REF!</definedName>
    <definedName name="BEx9IYUQSBZ0GG9ZT1QKX83F42F1" hidden="1">#REF!</definedName>
    <definedName name="BEx9IZR39NHDGOM97H4E6F81RTQW" localSheetId="23" hidden="1">#REF!</definedName>
    <definedName name="BEx9IZR39NHDGOM97H4E6F81RTQW" localSheetId="27" hidden="1">#REF!</definedName>
    <definedName name="BEx9IZR39NHDGOM97H4E6F81RTQW" localSheetId="16" hidden="1">#REF!</definedName>
    <definedName name="BEx9IZR39NHDGOM97H4E6F81RTQW" localSheetId="0" hidden="1">#REF!</definedName>
    <definedName name="BEx9IZR39NHDGOM97H4E6F81RTQW" localSheetId="2" hidden="1">#REF!</definedName>
    <definedName name="BEx9IZR39NHDGOM97H4E6F81RTQW" localSheetId="4" hidden="1">#REF!</definedName>
    <definedName name="BEx9IZR39NHDGOM97H4E6F81RTQW" localSheetId="5" hidden="1">#REF!</definedName>
    <definedName name="BEx9IZR39NHDGOM97H4E6F81RTQW" localSheetId="17" hidden="1">#REF!</definedName>
    <definedName name="BEx9IZR39NHDGOM97H4E6F81RTQW" localSheetId="7" hidden="1">#REF!</definedName>
    <definedName name="BEx9IZR39NHDGOM97H4E6F81RTQW" localSheetId="8" hidden="1">#REF!</definedName>
    <definedName name="BEx9IZR39NHDGOM97H4E6F81RTQW" localSheetId="9" hidden="1">#REF!</definedName>
    <definedName name="BEx9IZR39NHDGOM97H4E6F81RTQW" localSheetId="11" hidden="1">#REF!</definedName>
    <definedName name="BEx9IZR39NHDGOM97H4E6F81RTQW" localSheetId="12" hidden="1">#REF!</definedName>
    <definedName name="BEx9IZR39NHDGOM97H4E6F81RTQW" localSheetId="13" hidden="1">#REF!</definedName>
    <definedName name="BEx9IZR39NHDGOM97H4E6F81RTQW" localSheetId="14" hidden="1">#REF!</definedName>
    <definedName name="BEx9IZR39NHDGOM97H4E6F81RTQW" localSheetId="22" hidden="1">#REF!</definedName>
    <definedName name="BEx9IZR39NHDGOM97H4E6F81RTQW" localSheetId="19" hidden="1">#REF!</definedName>
    <definedName name="BEx9IZR39NHDGOM97H4E6F81RTQW" localSheetId="21" hidden="1">#REF!</definedName>
    <definedName name="BEx9IZR39NHDGOM97H4E6F81RTQW" hidden="1">#REF!</definedName>
    <definedName name="BEx9J6CH5E7YZPER7HXEIOIKGPCA" localSheetId="23" hidden="1">#REF!</definedName>
    <definedName name="BEx9J6CH5E7YZPER7HXEIOIKGPCA" localSheetId="27" hidden="1">#REF!</definedName>
    <definedName name="BEx9J6CH5E7YZPER7HXEIOIKGPCA" localSheetId="16" hidden="1">#REF!</definedName>
    <definedName name="BEx9J6CH5E7YZPER7HXEIOIKGPCA" localSheetId="0" hidden="1">#REF!</definedName>
    <definedName name="BEx9J6CH5E7YZPER7HXEIOIKGPCA" localSheetId="2" hidden="1">#REF!</definedName>
    <definedName name="BEx9J6CH5E7YZPER7HXEIOIKGPCA" localSheetId="4" hidden="1">#REF!</definedName>
    <definedName name="BEx9J6CH5E7YZPER7HXEIOIKGPCA" localSheetId="5" hidden="1">#REF!</definedName>
    <definedName name="BEx9J6CH5E7YZPER7HXEIOIKGPCA" localSheetId="17" hidden="1">#REF!</definedName>
    <definedName name="BEx9J6CH5E7YZPER7HXEIOIKGPCA" localSheetId="7" hidden="1">#REF!</definedName>
    <definedName name="BEx9J6CH5E7YZPER7HXEIOIKGPCA" localSheetId="8" hidden="1">#REF!</definedName>
    <definedName name="BEx9J6CH5E7YZPER7HXEIOIKGPCA" localSheetId="9" hidden="1">#REF!</definedName>
    <definedName name="BEx9J6CH5E7YZPER7HXEIOIKGPCA" localSheetId="11" hidden="1">#REF!</definedName>
    <definedName name="BEx9J6CH5E7YZPER7HXEIOIKGPCA" localSheetId="12" hidden="1">#REF!</definedName>
    <definedName name="BEx9J6CH5E7YZPER7HXEIOIKGPCA" localSheetId="13" hidden="1">#REF!</definedName>
    <definedName name="BEx9J6CH5E7YZPER7HXEIOIKGPCA" localSheetId="14" hidden="1">#REF!</definedName>
    <definedName name="BEx9J6CH5E7YZPER7HXEIOIKGPCA" localSheetId="22" hidden="1">#REF!</definedName>
    <definedName name="BEx9J6CH5E7YZPER7HXEIOIKGPCA" localSheetId="19" hidden="1">#REF!</definedName>
    <definedName name="BEx9J6CH5E7YZPER7HXEIOIKGPCA" localSheetId="21" hidden="1">#REF!</definedName>
    <definedName name="BEx9J6CH5E7YZPER7HXEIOIKGPCA" hidden="1">#REF!</definedName>
    <definedName name="BEx9JJTZKVUJAVPTRE0RAVTEH41G" localSheetId="23" hidden="1">#REF!</definedName>
    <definedName name="BEx9JJTZKVUJAVPTRE0RAVTEH41G" localSheetId="27" hidden="1">#REF!</definedName>
    <definedName name="BEx9JJTZKVUJAVPTRE0RAVTEH41G" localSheetId="16" hidden="1">#REF!</definedName>
    <definedName name="BEx9JJTZKVUJAVPTRE0RAVTEH41G" localSheetId="0" hidden="1">#REF!</definedName>
    <definedName name="BEx9JJTZKVUJAVPTRE0RAVTEH41G" localSheetId="2" hidden="1">#REF!</definedName>
    <definedName name="BEx9JJTZKVUJAVPTRE0RAVTEH41G" localSheetId="4" hidden="1">#REF!</definedName>
    <definedName name="BEx9JJTZKVUJAVPTRE0RAVTEH41G" localSheetId="5" hidden="1">#REF!</definedName>
    <definedName name="BEx9JJTZKVUJAVPTRE0RAVTEH41G" localSheetId="17" hidden="1">#REF!</definedName>
    <definedName name="BEx9JJTZKVUJAVPTRE0RAVTEH41G" localSheetId="7" hidden="1">#REF!</definedName>
    <definedName name="BEx9JJTZKVUJAVPTRE0RAVTEH41G" localSheetId="8" hidden="1">#REF!</definedName>
    <definedName name="BEx9JJTZKVUJAVPTRE0RAVTEH41G" localSheetId="9" hidden="1">#REF!</definedName>
    <definedName name="BEx9JJTZKVUJAVPTRE0RAVTEH41G" localSheetId="11" hidden="1">#REF!</definedName>
    <definedName name="BEx9JJTZKVUJAVPTRE0RAVTEH41G" localSheetId="12" hidden="1">#REF!</definedName>
    <definedName name="BEx9JJTZKVUJAVPTRE0RAVTEH41G" localSheetId="13" hidden="1">#REF!</definedName>
    <definedName name="BEx9JJTZKVUJAVPTRE0RAVTEH41G" localSheetId="14" hidden="1">#REF!</definedName>
    <definedName name="BEx9JJTZKVUJAVPTRE0RAVTEH41G" localSheetId="22" hidden="1">#REF!</definedName>
    <definedName name="BEx9JJTZKVUJAVPTRE0RAVTEH41G" localSheetId="19" hidden="1">#REF!</definedName>
    <definedName name="BEx9JJTZKVUJAVPTRE0RAVTEH41G" localSheetId="21" hidden="1">#REF!</definedName>
    <definedName name="BEx9JJTZKVUJAVPTRE0RAVTEH41G" hidden="1">#REF!</definedName>
    <definedName name="BEx9JLBYK239B3F841C7YG1GT7ST" localSheetId="23" hidden="1">#REF!</definedName>
    <definedName name="BEx9JLBYK239B3F841C7YG1GT7ST" localSheetId="27" hidden="1">#REF!</definedName>
    <definedName name="BEx9JLBYK239B3F841C7YG1GT7ST" localSheetId="16" hidden="1">#REF!</definedName>
    <definedName name="BEx9JLBYK239B3F841C7YG1GT7ST" localSheetId="0" hidden="1">#REF!</definedName>
    <definedName name="BEx9JLBYK239B3F841C7YG1GT7ST" localSheetId="2" hidden="1">#REF!</definedName>
    <definedName name="BEx9JLBYK239B3F841C7YG1GT7ST" localSheetId="4" hidden="1">#REF!</definedName>
    <definedName name="BEx9JLBYK239B3F841C7YG1GT7ST" localSheetId="5" hidden="1">#REF!</definedName>
    <definedName name="BEx9JLBYK239B3F841C7YG1GT7ST" localSheetId="17" hidden="1">#REF!</definedName>
    <definedName name="BEx9JLBYK239B3F841C7YG1GT7ST" localSheetId="7" hidden="1">#REF!</definedName>
    <definedName name="BEx9JLBYK239B3F841C7YG1GT7ST" localSheetId="8" hidden="1">#REF!</definedName>
    <definedName name="BEx9JLBYK239B3F841C7YG1GT7ST" localSheetId="9" hidden="1">#REF!</definedName>
    <definedName name="BEx9JLBYK239B3F841C7YG1GT7ST" localSheetId="11" hidden="1">#REF!</definedName>
    <definedName name="BEx9JLBYK239B3F841C7YG1GT7ST" localSheetId="12" hidden="1">#REF!</definedName>
    <definedName name="BEx9JLBYK239B3F841C7YG1GT7ST" localSheetId="13" hidden="1">#REF!</definedName>
    <definedName name="BEx9JLBYK239B3F841C7YG1GT7ST" localSheetId="14" hidden="1">#REF!</definedName>
    <definedName name="BEx9JLBYK239B3F841C7YG1GT7ST" localSheetId="22" hidden="1">#REF!</definedName>
    <definedName name="BEx9JLBYK239B3F841C7YG1GT7ST" localSheetId="19" hidden="1">#REF!</definedName>
    <definedName name="BEx9JLBYK239B3F841C7YG1GT7ST" localSheetId="21" hidden="1">#REF!</definedName>
    <definedName name="BEx9JLBYK239B3F841C7YG1GT7ST" hidden="1">#REF!</definedName>
    <definedName name="BExAW4IIW5D0MDY6TJ3G4FOLPYIR" localSheetId="23" hidden="1">#REF!</definedName>
    <definedName name="BExAW4IIW5D0MDY6TJ3G4FOLPYIR" localSheetId="27" hidden="1">#REF!</definedName>
    <definedName name="BExAW4IIW5D0MDY6TJ3G4FOLPYIR" localSheetId="16" hidden="1">#REF!</definedName>
    <definedName name="BExAW4IIW5D0MDY6TJ3G4FOLPYIR" localSheetId="0" hidden="1">#REF!</definedName>
    <definedName name="BExAW4IIW5D0MDY6TJ3G4FOLPYIR" localSheetId="2" hidden="1">#REF!</definedName>
    <definedName name="BExAW4IIW5D0MDY6TJ3G4FOLPYIR" localSheetId="4" hidden="1">#REF!</definedName>
    <definedName name="BExAW4IIW5D0MDY6TJ3G4FOLPYIR" localSheetId="5" hidden="1">#REF!</definedName>
    <definedName name="BExAW4IIW5D0MDY6TJ3G4FOLPYIR" localSheetId="17" hidden="1">#REF!</definedName>
    <definedName name="BExAW4IIW5D0MDY6TJ3G4FOLPYIR" localSheetId="7" hidden="1">#REF!</definedName>
    <definedName name="BExAW4IIW5D0MDY6TJ3G4FOLPYIR" localSheetId="8" hidden="1">#REF!</definedName>
    <definedName name="BExAW4IIW5D0MDY6TJ3G4FOLPYIR" localSheetId="9" hidden="1">#REF!</definedName>
    <definedName name="BExAW4IIW5D0MDY6TJ3G4FOLPYIR" localSheetId="11" hidden="1">#REF!</definedName>
    <definedName name="BExAW4IIW5D0MDY6TJ3G4FOLPYIR" localSheetId="12" hidden="1">#REF!</definedName>
    <definedName name="BExAW4IIW5D0MDY6TJ3G4FOLPYIR" localSheetId="13" hidden="1">#REF!</definedName>
    <definedName name="BExAW4IIW5D0MDY6TJ3G4FOLPYIR" localSheetId="14" hidden="1">#REF!</definedName>
    <definedName name="BExAW4IIW5D0MDY6TJ3G4FOLPYIR" localSheetId="22" hidden="1">#REF!</definedName>
    <definedName name="BExAW4IIW5D0MDY6TJ3G4FOLPYIR" localSheetId="19" hidden="1">#REF!</definedName>
    <definedName name="BExAW4IIW5D0MDY6TJ3G4FOLPYIR" localSheetId="21" hidden="1">#REF!</definedName>
    <definedName name="BExAW4IIW5D0MDY6TJ3G4FOLPYIR" hidden="1">#REF!</definedName>
    <definedName name="BExAWNP1B2E9Q88TW48NH41C0FTZ" localSheetId="23" hidden="1">#REF!</definedName>
    <definedName name="BExAWNP1B2E9Q88TW48NH41C0FTZ" localSheetId="27" hidden="1">#REF!</definedName>
    <definedName name="BExAWNP1B2E9Q88TW48NH41C0FTZ" localSheetId="16" hidden="1">#REF!</definedName>
    <definedName name="BExAWNP1B2E9Q88TW48NH41C0FTZ" localSheetId="0" hidden="1">#REF!</definedName>
    <definedName name="BExAWNP1B2E9Q88TW48NH41C0FTZ" localSheetId="2" hidden="1">#REF!</definedName>
    <definedName name="BExAWNP1B2E9Q88TW48NH41C0FTZ" localSheetId="4" hidden="1">#REF!</definedName>
    <definedName name="BExAWNP1B2E9Q88TW48NH41C0FTZ" localSheetId="5" hidden="1">#REF!</definedName>
    <definedName name="BExAWNP1B2E9Q88TW48NH41C0FTZ" localSheetId="17" hidden="1">#REF!</definedName>
    <definedName name="BExAWNP1B2E9Q88TW48NH41C0FTZ" localSheetId="7" hidden="1">#REF!</definedName>
    <definedName name="BExAWNP1B2E9Q88TW48NH41C0FTZ" localSheetId="8" hidden="1">#REF!</definedName>
    <definedName name="BExAWNP1B2E9Q88TW48NH41C0FTZ" localSheetId="9" hidden="1">#REF!</definedName>
    <definedName name="BExAWNP1B2E9Q88TW48NH41C0FTZ" localSheetId="11" hidden="1">#REF!</definedName>
    <definedName name="BExAWNP1B2E9Q88TW48NH41C0FTZ" localSheetId="12" hidden="1">#REF!</definedName>
    <definedName name="BExAWNP1B2E9Q88TW48NH41C0FTZ" localSheetId="13" hidden="1">#REF!</definedName>
    <definedName name="BExAWNP1B2E9Q88TW48NH41C0FTZ" localSheetId="14" hidden="1">#REF!</definedName>
    <definedName name="BExAWNP1B2E9Q88TW48NH41C0FTZ" localSheetId="22" hidden="1">#REF!</definedName>
    <definedName name="BExAWNP1B2E9Q88TW48NH41C0FTZ" localSheetId="19" hidden="1">#REF!</definedName>
    <definedName name="BExAWNP1B2E9Q88TW48NH41C0FTZ" localSheetId="21" hidden="1">#REF!</definedName>
    <definedName name="BExAWNP1B2E9Q88TW48NH41C0FTZ" hidden="1">#REF!</definedName>
    <definedName name="BExAWUFQXTIPQ308ERZPSVPTUMYN" localSheetId="23" hidden="1">#REF!</definedName>
    <definedName name="BExAWUFQXTIPQ308ERZPSVPTUMYN" localSheetId="27" hidden="1">#REF!</definedName>
    <definedName name="BExAWUFQXTIPQ308ERZPSVPTUMYN" localSheetId="16" hidden="1">#REF!</definedName>
    <definedName name="BExAWUFQXTIPQ308ERZPSVPTUMYN" localSheetId="0" hidden="1">#REF!</definedName>
    <definedName name="BExAWUFQXTIPQ308ERZPSVPTUMYN" localSheetId="2" hidden="1">#REF!</definedName>
    <definedName name="BExAWUFQXTIPQ308ERZPSVPTUMYN" localSheetId="4" hidden="1">#REF!</definedName>
    <definedName name="BExAWUFQXTIPQ308ERZPSVPTUMYN" localSheetId="5" hidden="1">#REF!</definedName>
    <definedName name="BExAWUFQXTIPQ308ERZPSVPTUMYN" localSheetId="17" hidden="1">#REF!</definedName>
    <definedName name="BExAWUFQXTIPQ308ERZPSVPTUMYN" localSheetId="7" hidden="1">#REF!</definedName>
    <definedName name="BExAWUFQXTIPQ308ERZPSVPTUMYN" localSheetId="8" hidden="1">#REF!</definedName>
    <definedName name="BExAWUFQXTIPQ308ERZPSVPTUMYN" localSheetId="9" hidden="1">#REF!</definedName>
    <definedName name="BExAWUFQXTIPQ308ERZPSVPTUMYN" localSheetId="11" hidden="1">#REF!</definedName>
    <definedName name="BExAWUFQXTIPQ308ERZPSVPTUMYN" localSheetId="12" hidden="1">#REF!</definedName>
    <definedName name="BExAWUFQXTIPQ308ERZPSVPTUMYN" localSheetId="13" hidden="1">#REF!</definedName>
    <definedName name="BExAWUFQXTIPQ308ERZPSVPTUMYN" localSheetId="14" hidden="1">#REF!</definedName>
    <definedName name="BExAWUFQXTIPQ308ERZPSVPTUMYN" localSheetId="22" hidden="1">#REF!</definedName>
    <definedName name="BExAWUFQXTIPQ308ERZPSVPTUMYN" localSheetId="19" hidden="1">#REF!</definedName>
    <definedName name="BExAWUFQXTIPQ308ERZPSVPTUMYN" localSheetId="21" hidden="1">#REF!</definedName>
    <definedName name="BExAWUFQXTIPQ308ERZPSVPTUMYN" hidden="1">#REF!</definedName>
    <definedName name="BExAWY6O96OQO2R036QK2DI37EKV" localSheetId="23" hidden="1">#REF!</definedName>
    <definedName name="BExAWY6O96OQO2R036QK2DI37EKV" localSheetId="27" hidden="1">#REF!</definedName>
    <definedName name="BExAWY6O96OQO2R036QK2DI37EKV" localSheetId="16" hidden="1">#REF!</definedName>
    <definedName name="BExAWY6O96OQO2R036QK2DI37EKV" localSheetId="0" hidden="1">#REF!</definedName>
    <definedName name="BExAWY6O96OQO2R036QK2DI37EKV" localSheetId="2" hidden="1">#REF!</definedName>
    <definedName name="BExAWY6O96OQO2R036QK2DI37EKV" localSheetId="4" hidden="1">#REF!</definedName>
    <definedName name="BExAWY6O96OQO2R036QK2DI37EKV" localSheetId="5" hidden="1">#REF!</definedName>
    <definedName name="BExAWY6O96OQO2R036QK2DI37EKV" localSheetId="17" hidden="1">#REF!</definedName>
    <definedName name="BExAWY6O96OQO2R036QK2DI37EKV" localSheetId="7" hidden="1">#REF!</definedName>
    <definedName name="BExAWY6O96OQO2R036QK2DI37EKV" localSheetId="8" hidden="1">#REF!</definedName>
    <definedName name="BExAWY6O96OQO2R036QK2DI37EKV" localSheetId="9" hidden="1">#REF!</definedName>
    <definedName name="BExAWY6O96OQO2R036QK2DI37EKV" localSheetId="11" hidden="1">#REF!</definedName>
    <definedName name="BExAWY6O96OQO2R036QK2DI37EKV" localSheetId="12" hidden="1">#REF!</definedName>
    <definedName name="BExAWY6O96OQO2R036QK2DI37EKV" localSheetId="13" hidden="1">#REF!</definedName>
    <definedName name="BExAWY6O96OQO2R036QK2DI37EKV" localSheetId="14" hidden="1">#REF!</definedName>
    <definedName name="BExAWY6O96OQO2R036QK2DI37EKV" localSheetId="22" hidden="1">#REF!</definedName>
    <definedName name="BExAWY6O96OQO2R036QK2DI37EKV" localSheetId="19" hidden="1">#REF!</definedName>
    <definedName name="BExAWY6O96OQO2R036QK2DI37EKV" localSheetId="21" hidden="1">#REF!</definedName>
    <definedName name="BExAWY6O96OQO2R036QK2DI37EKV" hidden="1">#REF!</definedName>
    <definedName name="BExAX410NB4F2XOB84OR2197H8M5" localSheetId="23" hidden="1">#REF!</definedName>
    <definedName name="BExAX410NB4F2XOB84OR2197H8M5" localSheetId="27" hidden="1">#REF!</definedName>
    <definedName name="BExAX410NB4F2XOB84OR2197H8M5" localSheetId="16" hidden="1">#REF!</definedName>
    <definedName name="BExAX410NB4F2XOB84OR2197H8M5" localSheetId="0" hidden="1">#REF!</definedName>
    <definedName name="BExAX410NB4F2XOB84OR2197H8M5" localSheetId="2" hidden="1">#REF!</definedName>
    <definedName name="BExAX410NB4F2XOB84OR2197H8M5" localSheetId="4" hidden="1">#REF!</definedName>
    <definedName name="BExAX410NB4F2XOB84OR2197H8M5" localSheetId="5" hidden="1">#REF!</definedName>
    <definedName name="BExAX410NB4F2XOB84OR2197H8M5" localSheetId="17" hidden="1">#REF!</definedName>
    <definedName name="BExAX410NB4F2XOB84OR2197H8M5" localSheetId="7" hidden="1">#REF!</definedName>
    <definedName name="BExAX410NB4F2XOB84OR2197H8M5" localSheetId="8" hidden="1">#REF!</definedName>
    <definedName name="BExAX410NB4F2XOB84OR2197H8M5" localSheetId="9" hidden="1">#REF!</definedName>
    <definedName name="BExAX410NB4F2XOB84OR2197H8M5" localSheetId="11" hidden="1">#REF!</definedName>
    <definedName name="BExAX410NB4F2XOB84OR2197H8M5" localSheetId="12" hidden="1">#REF!</definedName>
    <definedName name="BExAX410NB4F2XOB84OR2197H8M5" localSheetId="13" hidden="1">#REF!</definedName>
    <definedName name="BExAX410NB4F2XOB84OR2197H8M5" localSheetId="14" hidden="1">#REF!</definedName>
    <definedName name="BExAX410NB4F2XOB84OR2197H8M5" localSheetId="22" hidden="1">#REF!</definedName>
    <definedName name="BExAX410NB4F2XOB84OR2197H8M5" localSheetId="19" hidden="1">#REF!</definedName>
    <definedName name="BExAX410NB4F2XOB84OR2197H8M5" localSheetId="21" hidden="1">#REF!</definedName>
    <definedName name="BExAX410NB4F2XOB84OR2197H8M5" hidden="1">#REF!</definedName>
    <definedName name="BExAX8TNG8LQ5Q4904SAYQIPGBSV" localSheetId="23" hidden="1">#REF!</definedName>
    <definedName name="BExAX8TNG8LQ5Q4904SAYQIPGBSV" localSheetId="27" hidden="1">#REF!</definedName>
    <definedName name="BExAX8TNG8LQ5Q4904SAYQIPGBSV" localSheetId="16" hidden="1">#REF!</definedName>
    <definedName name="BExAX8TNG8LQ5Q4904SAYQIPGBSV" localSheetId="0" hidden="1">#REF!</definedName>
    <definedName name="BExAX8TNG8LQ5Q4904SAYQIPGBSV" localSheetId="2" hidden="1">#REF!</definedName>
    <definedName name="BExAX8TNG8LQ5Q4904SAYQIPGBSV" localSheetId="4" hidden="1">#REF!</definedName>
    <definedName name="BExAX8TNG8LQ5Q4904SAYQIPGBSV" localSheetId="5" hidden="1">#REF!</definedName>
    <definedName name="BExAX8TNG8LQ5Q4904SAYQIPGBSV" localSheetId="17" hidden="1">#REF!</definedName>
    <definedName name="BExAX8TNG8LQ5Q4904SAYQIPGBSV" localSheetId="7" hidden="1">#REF!</definedName>
    <definedName name="BExAX8TNG8LQ5Q4904SAYQIPGBSV" localSheetId="8" hidden="1">#REF!</definedName>
    <definedName name="BExAX8TNG8LQ5Q4904SAYQIPGBSV" localSheetId="9" hidden="1">#REF!</definedName>
    <definedName name="BExAX8TNG8LQ5Q4904SAYQIPGBSV" localSheetId="11" hidden="1">#REF!</definedName>
    <definedName name="BExAX8TNG8LQ5Q4904SAYQIPGBSV" localSheetId="12" hidden="1">#REF!</definedName>
    <definedName name="BExAX8TNG8LQ5Q4904SAYQIPGBSV" localSheetId="13" hidden="1">#REF!</definedName>
    <definedName name="BExAX8TNG8LQ5Q4904SAYQIPGBSV" localSheetId="14" hidden="1">#REF!</definedName>
    <definedName name="BExAX8TNG8LQ5Q4904SAYQIPGBSV" localSheetId="22" hidden="1">#REF!</definedName>
    <definedName name="BExAX8TNG8LQ5Q4904SAYQIPGBSV" localSheetId="19" hidden="1">#REF!</definedName>
    <definedName name="BExAX8TNG8LQ5Q4904SAYQIPGBSV" localSheetId="21" hidden="1">#REF!</definedName>
    <definedName name="BExAX8TNG8LQ5Q4904SAYQIPGBSV" hidden="1">#REF!</definedName>
    <definedName name="BExAX9KPAVIVUVU3XREDCV1BIYZL" localSheetId="23" hidden="1">#REF!</definedName>
    <definedName name="BExAX9KPAVIVUVU3XREDCV1BIYZL" localSheetId="27" hidden="1">#REF!</definedName>
    <definedName name="BExAX9KPAVIVUVU3XREDCV1BIYZL" localSheetId="16" hidden="1">#REF!</definedName>
    <definedName name="BExAX9KPAVIVUVU3XREDCV1BIYZL" localSheetId="0" hidden="1">#REF!</definedName>
    <definedName name="BExAX9KPAVIVUVU3XREDCV1BIYZL" localSheetId="2" hidden="1">#REF!</definedName>
    <definedName name="BExAX9KPAVIVUVU3XREDCV1BIYZL" localSheetId="4" hidden="1">#REF!</definedName>
    <definedName name="BExAX9KPAVIVUVU3XREDCV1BIYZL" localSheetId="5" hidden="1">#REF!</definedName>
    <definedName name="BExAX9KPAVIVUVU3XREDCV1BIYZL" localSheetId="17" hidden="1">#REF!</definedName>
    <definedName name="BExAX9KPAVIVUVU3XREDCV1BIYZL" localSheetId="7" hidden="1">#REF!</definedName>
    <definedName name="BExAX9KPAVIVUVU3XREDCV1BIYZL" localSheetId="8" hidden="1">#REF!</definedName>
    <definedName name="BExAX9KPAVIVUVU3XREDCV1BIYZL" localSheetId="9" hidden="1">#REF!</definedName>
    <definedName name="BExAX9KPAVIVUVU3XREDCV1BIYZL" localSheetId="11" hidden="1">#REF!</definedName>
    <definedName name="BExAX9KPAVIVUVU3XREDCV1BIYZL" localSheetId="12" hidden="1">#REF!</definedName>
    <definedName name="BExAX9KPAVIVUVU3XREDCV1BIYZL" localSheetId="13" hidden="1">#REF!</definedName>
    <definedName name="BExAX9KPAVIVUVU3XREDCV1BIYZL" localSheetId="14" hidden="1">#REF!</definedName>
    <definedName name="BExAX9KPAVIVUVU3XREDCV1BIYZL" localSheetId="22" hidden="1">#REF!</definedName>
    <definedName name="BExAX9KPAVIVUVU3XREDCV1BIYZL" localSheetId="19" hidden="1">#REF!</definedName>
    <definedName name="BExAX9KPAVIVUVU3XREDCV1BIYZL" localSheetId="21" hidden="1">#REF!</definedName>
    <definedName name="BExAX9KPAVIVUVU3XREDCV1BIYZL" hidden="1">#REF!</definedName>
    <definedName name="BExAXPB35BNVXZYF2XS6UP3LP0QH" localSheetId="23" hidden="1">#REF!</definedName>
    <definedName name="BExAXPB35BNVXZYF2XS6UP3LP0QH" localSheetId="27" hidden="1">#REF!</definedName>
    <definedName name="BExAXPB35BNVXZYF2XS6UP3LP0QH" localSheetId="16" hidden="1">#REF!</definedName>
    <definedName name="BExAXPB35BNVXZYF2XS6UP3LP0QH" localSheetId="0" hidden="1">#REF!</definedName>
    <definedName name="BExAXPB35BNVXZYF2XS6UP3LP0QH" localSheetId="2" hidden="1">#REF!</definedName>
    <definedName name="BExAXPB35BNVXZYF2XS6UP3LP0QH" localSheetId="4" hidden="1">#REF!</definedName>
    <definedName name="BExAXPB35BNVXZYF2XS6UP3LP0QH" localSheetId="5" hidden="1">#REF!</definedName>
    <definedName name="BExAXPB35BNVXZYF2XS6UP3LP0QH" localSheetId="17" hidden="1">#REF!</definedName>
    <definedName name="BExAXPB35BNVXZYF2XS6UP3LP0QH" localSheetId="7" hidden="1">#REF!</definedName>
    <definedName name="BExAXPB35BNVXZYF2XS6UP3LP0QH" localSheetId="8" hidden="1">#REF!</definedName>
    <definedName name="BExAXPB35BNVXZYF2XS6UP3LP0QH" localSheetId="9" hidden="1">#REF!</definedName>
    <definedName name="BExAXPB35BNVXZYF2XS6UP3LP0QH" localSheetId="11" hidden="1">#REF!</definedName>
    <definedName name="BExAXPB35BNVXZYF2XS6UP3LP0QH" localSheetId="12" hidden="1">#REF!</definedName>
    <definedName name="BExAXPB35BNVXZYF2XS6UP3LP0QH" localSheetId="13" hidden="1">#REF!</definedName>
    <definedName name="BExAXPB35BNVXZYF2XS6UP3LP0QH" localSheetId="14" hidden="1">#REF!</definedName>
    <definedName name="BExAXPB35BNVXZYF2XS6UP3LP0QH" localSheetId="22" hidden="1">#REF!</definedName>
    <definedName name="BExAXPB35BNVXZYF2XS6UP3LP0QH" localSheetId="19" hidden="1">#REF!</definedName>
    <definedName name="BExAXPB35BNVXZYF2XS6UP3LP0QH" localSheetId="21" hidden="1">#REF!</definedName>
    <definedName name="BExAXPB35BNVXZYF2XS6UP3LP0QH" hidden="1">#REF!</definedName>
    <definedName name="BExAXWSRVPK0GCZ2UFU10UOP01IY" localSheetId="23" hidden="1">#REF!</definedName>
    <definedName name="BExAXWSRVPK0GCZ2UFU10UOP01IY" localSheetId="27" hidden="1">#REF!</definedName>
    <definedName name="BExAXWSRVPK0GCZ2UFU10UOP01IY" localSheetId="16" hidden="1">#REF!</definedName>
    <definedName name="BExAXWSRVPK0GCZ2UFU10UOP01IY" localSheetId="0" hidden="1">#REF!</definedName>
    <definedName name="BExAXWSRVPK0GCZ2UFU10UOP01IY" localSheetId="2" hidden="1">#REF!</definedName>
    <definedName name="BExAXWSRVPK0GCZ2UFU10UOP01IY" localSheetId="4" hidden="1">#REF!</definedName>
    <definedName name="BExAXWSRVPK0GCZ2UFU10UOP01IY" localSheetId="5" hidden="1">#REF!</definedName>
    <definedName name="BExAXWSRVPK0GCZ2UFU10UOP01IY" localSheetId="17" hidden="1">#REF!</definedName>
    <definedName name="BExAXWSRVPK0GCZ2UFU10UOP01IY" localSheetId="7" hidden="1">#REF!</definedName>
    <definedName name="BExAXWSRVPK0GCZ2UFU10UOP01IY" localSheetId="8" hidden="1">#REF!</definedName>
    <definedName name="BExAXWSRVPK0GCZ2UFU10UOP01IY" localSheetId="9" hidden="1">#REF!</definedName>
    <definedName name="BExAXWSRVPK0GCZ2UFU10UOP01IY" localSheetId="11" hidden="1">#REF!</definedName>
    <definedName name="BExAXWSRVPK0GCZ2UFU10UOP01IY" localSheetId="12" hidden="1">#REF!</definedName>
    <definedName name="BExAXWSRVPK0GCZ2UFU10UOP01IY" localSheetId="13" hidden="1">#REF!</definedName>
    <definedName name="BExAXWSRVPK0GCZ2UFU10UOP01IY" localSheetId="14" hidden="1">#REF!</definedName>
    <definedName name="BExAXWSRVPK0GCZ2UFU10UOP01IY" localSheetId="22" hidden="1">#REF!</definedName>
    <definedName name="BExAXWSRVPK0GCZ2UFU10UOP01IY" localSheetId="19" hidden="1">#REF!</definedName>
    <definedName name="BExAXWSRVPK0GCZ2UFU10UOP01IY" localSheetId="21" hidden="1">#REF!</definedName>
    <definedName name="BExAXWSRVPK0GCZ2UFU10UOP01IY" hidden="1">#REF!</definedName>
    <definedName name="BExAY0EAT2LXR5MFGM0DLIB45PLO" localSheetId="23" hidden="1">#REF!</definedName>
    <definedName name="BExAY0EAT2LXR5MFGM0DLIB45PLO" localSheetId="27" hidden="1">#REF!</definedName>
    <definedName name="BExAY0EAT2LXR5MFGM0DLIB45PLO" localSheetId="16" hidden="1">#REF!</definedName>
    <definedName name="BExAY0EAT2LXR5MFGM0DLIB45PLO" localSheetId="0" hidden="1">#REF!</definedName>
    <definedName name="BExAY0EAT2LXR5MFGM0DLIB45PLO" localSheetId="2" hidden="1">#REF!</definedName>
    <definedName name="BExAY0EAT2LXR5MFGM0DLIB45PLO" localSheetId="4" hidden="1">#REF!</definedName>
    <definedName name="BExAY0EAT2LXR5MFGM0DLIB45PLO" localSheetId="5" hidden="1">#REF!</definedName>
    <definedName name="BExAY0EAT2LXR5MFGM0DLIB45PLO" localSheetId="17" hidden="1">#REF!</definedName>
    <definedName name="BExAY0EAT2LXR5MFGM0DLIB45PLO" localSheetId="7" hidden="1">#REF!</definedName>
    <definedName name="BExAY0EAT2LXR5MFGM0DLIB45PLO" localSheetId="8" hidden="1">#REF!</definedName>
    <definedName name="BExAY0EAT2LXR5MFGM0DLIB45PLO" localSheetId="9" hidden="1">#REF!</definedName>
    <definedName name="BExAY0EAT2LXR5MFGM0DLIB45PLO" localSheetId="11" hidden="1">#REF!</definedName>
    <definedName name="BExAY0EAT2LXR5MFGM0DLIB45PLO" localSheetId="12" hidden="1">#REF!</definedName>
    <definedName name="BExAY0EAT2LXR5MFGM0DLIB45PLO" localSheetId="13" hidden="1">#REF!</definedName>
    <definedName name="BExAY0EAT2LXR5MFGM0DLIB45PLO" localSheetId="14" hidden="1">#REF!</definedName>
    <definedName name="BExAY0EAT2LXR5MFGM0DLIB45PLO" localSheetId="22" hidden="1">#REF!</definedName>
    <definedName name="BExAY0EAT2LXR5MFGM0DLIB45PLO" localSheetId="19" hidden="1">#REF!</definedName>
    <definedName name="BExAY0EAT2LXR5MFGM0DLIB45PLO" localSheetId="21" hidden="1">#REF!</definedName>
    <definedName name="BExAY0EAT2LXR5MFGM0DLIB45PLO" hidden="1">#REF!</definedName>
    <definedName name="BExAY6JK0AK9EBIJSPEJNOIDE40W" localSheetId="23" hidden="1">#REF!</definedName>
    <definedName name="BExAY6JK0AK9EBIJSPEJNOIDE40W" localSheetId="27" hidden="1">#REF!</definedName>
    <definedName name="BExAY6JK0AK9EBIJSPEJNOIDE40W" localSheetId="16" hidden="1">#REF!</definedName>
    <definedName name="BExAY6JK0AK9EBIJSPEJNOIDE40W" localSheetId="0" hidden="1">#REF!</definedName>
    <definedName name="BExAY6JK0AK9EBIJSPEJNOIDE40W" localSheetId="2" hidden="1">#REF!</definedName>
    <definedName name="BExAY6JK0AK9EBIJSPEJNOIDE40W" localSheetId="4" hidden="1">#REF!</definedName>
    <definedName name="BExAY6JK0AK9EBIJSPEJNOIDE40W" localSheetId="5" hidden="1">#REF!</definedName>
    <definedName name="BExAY6JK0AK9EBIJSPEJNOIDE40W" localSheetId="17" hidden="1">#REF!</definedName>
    <definedName name="BExAY6JK0AK9EBIJSPEJNOIDE40W" localSheetId="7" hidden="1">#REF!</definedName>
    <definedName name="BExAY6JK0AK9EBIJSPEJNOIDE40W" localSheetId="8" hidden="1">#REF!</definedName>
    <definedName name="BExAY6JK0AK9EBIJSPEJNOIDE40W" localSheetId="9" hidden="1">#REF!</definedName>
    <definedName name="BExAY6JK0AK9EBIJSPEJNOIDE40W" localSheetId="11" hidden="1">#REF!</definedName>
    <definedName name="BExAY6JK0AK9EBIJSPEJNOIDE40W" localSheetId="12" hidden="1">#REF!</definedName>
    <definedName name="BExAY6JK0AK9EBIJSPEJNOIDE40W" localSheetId="13" hidden="1">#REF!</definedName>
    <definedName name="BExAY6JK0AK9EBIJSPEJNOIDE40W" localSheetId="14" hidden="1">#REF!</definedName>
    <definedName name="BExAY6JK0AK9EBIJSPEJNOIDE40W" localSheetId="22" hidden="1">#REF!</definedName>
    <definedName name="BExAY6JK0AK9EBIJSPEJNOIDE40W" localSheetId="19" hidden="1">#REF!</definedName>
    <definedName name="BExAY6JK0AK9EBIJSPEJNOIDE40W" localSheetId="21" hidden="1">#REF!</definedName>
    <definedName name="BExAY6JK0AK9EBIJSPEJNOIDE40W" hidden="1">#REF!</definedName>
    <definedName name="BExAYE6LNIEBR9DSNI5JGNITGKIT" localSheetId="23" hidden="1">#REF!</definedName>
    <definedName name="BExAYE6LNIEBR9DSNI5JGNITGKIT" localSheetId="27" hidden="1">#REF!</definedName>
    <definedName name="BExAYE6LNIEBR9DSNI5JGNITGKIT" localSheetId="16" hidden="1">#REF!</definedName>
    <definedName name="BExAYE6LNIEBR9DSNI5JGNITGKIT" localSheetId="0" hidden="1">#REF!</definedName>
    <definedName name="BExAYE6LNIEBR9DSNI5JGNITGKIT" localSheetId="2" hidden="1">#REF!</definedName>
    <definedName name="BExAYE6LNIEBR9DSNI5JGNITGKIT" localSheetId="4" hidden="1">#REF!</definedName>
    <definedName name="BExAYE6LNIEBR9DSNI5JGNITGKIT" localSheetId="5" hidden="1">#REF!</definedName>
    <definedName name="BExAYE6LNIEBR9DSNI5JGNITGKIT" localSheetId="17" hidden="1">#REF!</definedName>
    <definedName name="BExAYE6LNIEBR9DSNI5JGNITGKIT" localSheetId="7" hidden="1">#REF!</definedName>
    <definedName name="BExAYE6LNIEBR9DSNI5JGNITGKIT" localSheetId="8" hidden="1">#REF!</definedName>
    <definedName name="BExAYE6LNIEBR9DSNI5JGNITGKIT" localSheetId="9" hidden="1">#REF!</definedName>
    <definedName name="BExAYE6LNIEBR9DSNI5JGNITGKIT" localSheetId="11" hidden="1">#REF!</definedName>
    <definedName name="BExAYE6LNIEBR9DSNI5JGNITGKIT" localSheetId="12" hidden="1">#REF!</definedName>
    <definedName name="BExAYE6LNIEBR9DSNI5JGNITGKIT" localSheetId="13" hidden="1">#REF!</definedName>
    <definedName name="BExAYE6LNIEBR9DSNI5JGNITGKIT" localSheetId="14" hidden="1">#REF!</definedName>
    <definedName name="BExAYE6LNIEBR9DSNI5JGNITGKIT" localSheetId="22" hidden="1">#REF!</definedName>
    <definedName name="BExAYE6LNIEBR9DSNI5JGNITGKIT" localSheetId="19" hidden="1">#REF!</definedName>
    <definedName name="BExAYE6LNIEBR9DSNI5JGNITGKIT" localSheetId="21" hidden="1">#REF!</definedName>
    <definedName name="BExAYE6LNIEBR9DSNI5JGNITGKIT" hidden="1">#REF!</definedName>
    <definedName name="BExAYHMLXGGO25P8HYB2S75DEB4F" localSheetId="23" hidden="1">#REF!</definedName>
    <definedName name="BExAYHMLXGGO25P8HYB2S75DEB4F" localSheetId="27" hidden="1">#REF!</definedName>
    <definedName name="BExAYHMLXGGO25P8HYB2S75DEB4F" localSheetId="16" hidden="1">#REF!</definedName>
    <definedName name="BExAYHMLXGGO25P8HYB2S75DEB4F" localSheetId="0" hidden="1">#REF!</definedName>
    <definedName name="BExAYHMLXGGO25P8HYB2S75DEB4F" localSheetId="2" hidden="1">#REF!</definedName>
    <definedName name="BExAYHMLXGGO25P8HYB2S75DEB4F" localSheetId="4" hidden="1">#REF!</definedName>
    <definedName name="BExAYHMLXGGO25P8HYB2S75DEB4F" localSheetId="5" hidden="1">#REF!</definedName>
    <definedName name="BExAYHMLXGGO25P8HYB2S75DEB4F" localSheetId="17" hidden="1">#REF!</definedName>
    <definedName name="BExAYHMLXGGO25P8HYB2S75DEB4F" localSheetId="7" hidden="1">#REF!</definedName>
    <definedName name="BExAYHMLXGGO25P8HYB2S75DEB4F" localSheetId="8" hidden="1">#REF!</definedName>
    <definedName name="BExAYHMLXGGO25P8HYB2S75DEB4F" localSheetId="9" hidden="1">#REF!</definedName>
    <definedName name="BExAYHMLXGGO25P8HYB2S75DEB4F" localSheetId="11" hidden="1">#REF!</definedName>
    <definedName name="BExAYHMLXGGO25P8HYB2S75DEB4F" localSheetId="12" hidden="1">#REF!</definedName>
    <definedName name="BExAYHMLXGGO25P8HYB2S75DEB4F" localSheetId="13" hidden="1">#REF!</definedName>
    <definedName name="BExAYHMLXGGO25P8HYB2S75DEB4F" localSheetId="14" hidden="1">#REF!</definedName>
    <definedName name="BExAYHMLXGGO25P8HYB2S75DEB4F" localSheetId="22" hidden="1">#REF!</definedName>
    <definedName name="BExAYHMLXGGO25P8HYB2S75DEB4F" localSheetId="19" hidden="1">#REF!</definedName>
    <definedName name="BExAYHMLXGGO25P8HYB2S75DEB4F" localSheetId="21" hidden="1">#REF!</definedName>
    <definedName name="BExAYHMLXGGO25P8HYB2S75DEB4F" hidden="1">#REF!</definedName>
    <definedName name="BExAYKXAUWGDOPG952TEJ2UKZKWN" localSheetId="23" hidden="1">#REF!</definedName>
    <definedName name="BExAYKXAUWGDOPG952TEJ2UKZKWN" localSheetId="27" hidden="1">#REF!</definedName>
    <definedName name="BExAYKXAUWGDOPG952TEJ2UKZKWN" localSheetId="16" hidden="1">#REF!</definedName>
    <definedName name="BExAYKXAUWGDOPG952TEJ2UKZKWN" localSheetId="0" hidden="1">#REF!</definedName>
    <definedName name="BExAYKXAUWGDOPG952TEJ2UKZKWN" localSheetId="2" hidden="1">#REF!</definedName>
    <definedName name="BExAYKXAUWGDOPG952TEJ2UKZKWN" localSheetId="4" hidden="1">#REF!</definedName>
    <definedName name="BExAYKXAUWGDOPG952TEJ2UKZKWN" localSheetId="5" hidden="1">#REF!</definedName>
    <definedName name="BExAYKXAUWGDOPG952TEJ2UKZKWN" localSheetId="17" hidden="1">#REF!</definedName>
    <definedName name="BExAYKXAUWGDOPG952TEJ2UKZKWN" localSheetId="7" hidden="1">#REF!</definedName>
    <definedName name="BExAYKXAUWGDOPG952TEJ2UKZKWN" localSheetId="8" hidden="1">#REF!</definedName>
    <definedName name="BExAYKXAUWGDOPG952TEJ2UKZKWN" localSheetId="9" hidden="1">#REF!</definedName>
    <definedName name="BExAYKXAUWGDOPG952TEJ2UKZKWN" localSheetId="11" hidden="1">#REF!</definedName>
    <definedName name="BExAYKXAUWGDOPG952TEJ2UKZKWN" localSheetId="12" hidden="1">#REF!</definedName>
    <definedName name="BExAYKXAUWGDOPG952TEJ2UKZKWN" localSheetId="13" hidden="1">#REF!</definedName>
    <definedName name="BExAYKXAUWGDOPG952TEJ2UKZKWN" localSheetId="14" hidden="1">#REF!</definedName>
    <definedName name="BExAYKXAUWGDOPG952TEJ2UKZKWN" localSheetId="22" hidden="1">#REF!</definedName>
    <definedName name="BExAYKXAUWGDOPG952TEJ2UKZKWN" localSheetId="19" hidden="1">#REF!</definedName>
    <definedName name="BExAYKXAUWGDOPG952TEJ2UKZKWN" localSheetId="21" hidden="1">#REF!</definedName>
    <definedName name="BExAYKXAUWGDOPG952TEJ2UKZKWN" hidden="1">#REF!</definedName>
    <definedName name="BExAYP9TDTI2MBP6EYE0H39CPMXN" localSheetId="23" hidden="1">#REF!</definedName>
    <definedName name="BExAYP9TDTI2MBP6EYE0H39CPMXN" localSheetId="27" hidden="1">#REF!</definedName>
    <definedName name="BExAYP9TDTI2MBP6EYE0H39CPMXN" localSheetId="16" hidden="1">#REF!</definedName>
    <definedName name="BExAYP9TDTI2MBP6EYE0H39CPMXN" localSheetId="0" hidden="1">#REF!</definedName>
    <definedName name="BExAYP9TDTI2MBP6EYE0H39CPMXN" localSheetId="2" hidden="1">#REF!</definedName>
    <definedName name="BExAYP9TDTI2MBP6EYE0H39CPMXN" localSheetId="4" hidden="1">#REF!</definedName>
    <definedName name="BExAYP9TDTI2MBP6EYE0H39CPMXN" localSheetId="5" hidden="1">#REF!</definedName>
    <definedName name="BExAYP9TDTI2MBP6EYE0H39CPMXN" localSheetId="17" hidden="1">#REF!</definedName>
    <definedName name="BExAYP9TDTI2MBP6EYE0H39CPMXN" localSheetId="7" hidden="1">#REF!</definedName>
    <definedName name="BExAYP9TDTI2MBP6EYE0H39CPMXN" localSheetId="8" hidden="1">#REF!</definedName>
    <definedName name="BExAYP9TDTI2MBP6EYE0H39CPMXN" localSheetId="9" hidden="1">#REF!</definedName>
    <definedName name="BExAYP9TDTI2MBP6EYE0H39CPMXN" localSheetId="11" hidden="1">#REF!</definedName>
    <definedName name="BExAYP9TDTI2MBP6EYE0H39CPMXN" localSheetId="12" hidden="1">#REF!</definedName>
    <definedName name="BExAYP9TDTI2MBP6EYE0H39CPMXN" localSheetId="13" hidden="1">#REF!</definedName>
    <definedName name="BExAYP9TDTI2MBP6EYE0H39CPMXN" localSheetId="14" hidden="1">#REF!</definedName>
    <definedName name="BExAYP9TDTI2MBP6EYE0H39CPMXN" localSheetId="22" hidden="1">#REF!</definedName>
    <definedName name="BExAYP9TDTI2MBP6EYE0H39CPMXN" localSheetId="19" hidden="1">#REF!</definedName>
    <definedName name="BExAYP9TDTI2MBP6EYE0H39CPMXN" localSheetId="21" hidden="1">#REF!</definedName>
    <definedName name="BExAYP9TDTI2MBP6EYE0H39CPMXN" hidden="1">#REF!</definedName>
    <definedName name="BExAYPPWJPWDKU59O051WMGB7O0J" localSheetId="23" hidden="1">#REF!</definedName>
    <definedName name="BExAYPPWJPWDKU59O051WMGB7O0J" localSheetId="27" hidden="1">#REF!</definedName>
    <definedName name="BExAYPPWJPWDKU59O051WMGB7O0J" localSheetId="16" hidden="1">#REF!</definedName>
    <definedName name="BExAYPPWJPWDKU59O051WMGB7O0J" localSheetId="0" hidden="1">#REF!</definedName>
    <definedName name="BExAYPPWJPWDKU59O051WMGB7O0J" localSheetId="2" hidden="1">#REF!</definedName>
    <definedName name="BExAYPPWJPWDKU59O051WMGB7O0J" localSheetId="4" hidden="1">#REF!</definedName>
    <definedName name="BExAYPPWJPWDKU59O051WMGB7O0J" localSheetId="5" hidden="1">#REF!</definedName>
    <definedName name="BExAYPPWJPWDKU59O051WMGB7O0J" localSheetId="17" hidden="1">#REF!</definedName>
    <definedName name="BExAYPPWJPWDKU59O051WMGB7O0J" localSheetId="7" hidden="1">#REF!</definedName>
    <definedName name="BExAYPPWJPWDKU59O051WMGB7O0J" localSheetId="8" hidden="1">#REF!</definedName>
    <definedName name="BExAYPPWJPWDKU59O051WMGB7O0J" localSheetId="9" hidden="1">#REF!</definedName>
    <definedName name="BExAYPPWJPWDKU59O051WMGB7O0J" localSheetId="11" hidden="1">#REF!</definedName>
    <definedName name="BExAYPPWJPWDKU59O051WMGB7O0J" localSheetId="12" hidden="1">#REF!</definedName>
    <definedName name="BExAYPPWJPWDKU59O051WMGB7O0J" localSheetId="13" hidden="1">#REF!</definedName>
    <definedName name="BExAYPPWJPWDKU59O051WMGB7O0J" localSheetId="14" hidden="1">#REF!</definedName>
    <definedName name="BExAYPPWJPWDKU59O051WMGB7O0J" localSheetId="22" hidden="1">#REF!</definedName>
    <definedName name="BExAYPPWJPWDKU59O051WMGB7O0J" localSheetId="19" hidden="1">#REF!</definedName>
    <definedName name="BExAYPPWJPWDKU59O051WMGB7O0J" localSheetId="21" hidden="1">#REF!</definedName>
    <definedName name="BExAYPPWJPWDKU59O051WMGB7O0J" hidden="1">#REF!</definedName>
    <definedName name="BExAYR2JZCJBUH6F1LZC2A7JIVRJ" localSheetId="23" hidden="1">#REF!</definedName>
    <definedName name="BExAYR2JZCJBUH6F1LZC2A7JIVRJ" localSheetId="27" hidden="1">#REF!</definedName>
    <definedName name="BExAYR2JZCJBUH6F1LZC2A7JIVRJ" localSheetId="16" hidden="1">#REF!</definedName>
    <definedName name="BExAYR2JZCJBUH6F1LZC2A7JIVRJ" localSheetId="0" hidden="1">#REF!</definedName>
    <definedName name="BExAYR2JZCJBUH6F1LZC2A7JIVRJ" localSheetId="2" hidden="1">#REF!</definedName>
    <definedName name="BExAYR2JZCJBUH6F1LZC2A7JIVRJ" localSheetId="4" hidden="1">#REF!</definedName>
    <definedName name="BExAYR2JZCJBUH6F1LZC2A7JIVRJ" localSheetId="5" hidden="1">#REF!</definedName>
    <definedName name="BExAYR2JZCJBUH6F1LZC2A7JIVRJ" localSheetId="17" hidden="1">#REF!</definedName>
    <definedName name="BExAYR2JZCJBUH6F1LZC2A7JIVRJ" localSheetId="7" hidden="1">#REF!</definedName>
    <definedName name="BExAYR2JZCJBUH6F1LZC2A7JIVRJ" localSheetId="8" hidden="1">#REF!</definedName>
    <definedName name="BExAYR2JZCJBUH6F1LZC2A7JIVRJ" localSheetId="9" hidden="1">#REF!</definedName>
    <definedName name="BExAYR2JZCJBUH6F1LZC2A7JIVRJ" localSheetId="11" hidden="1">#REF!</definedName>
    <definedName name="BExAYR2JZCJBUH6F1LZC2A7JIVRJ" localSheetId="12" hidden="1">#REF!</definedName>
    <definedName name="BExAYR2JZCJBUH6F1LZC2A7JIVRJ" localSheetId="13" hidden="1">#REF!</definedName>
    <definedName name="BExAYR2JZCJBUH6F1LZC2A7JIVRJ" localSheetId="14" hidden="1">#REF!</definedName>
    <definedName name="BExAYR2JZCJBUH6F1LZC2A7JIVRJ" localSheetId="22" hidden="1">#REF!</definedName>
    <definedName name="BExAYR2JZCJBUH6F1LZC2A7JIVRJ" localSheetId="19" hidden="1">#REF!</definedName>
    <definedName name="BExAYR2JZCJBUH6F1LZC2A7JIVRJ" localSheetId="21" hidden="1">#REF!</definedName>
    <definedName name="BExAYR2JZCJBUH6F1LZC2A7JIVRJ" hidden="1">#REF!</definedName>
    <definedName name="BExAYTGVRD3DLKO75RFPMBKCIWB8" localSheetId="23" hidden="1">#REF!</definedName>
    <definedName name="BExAYTGVRD3DLKO75RFPMBKCIWB8" localSheetId="27" hidden="1">#REF!</definedName>
    <definedName name="BExAYTGVRD3DLKO75RFPMBKCIWB8" localSheetId="16" hidden="1">#REF!</definedName>
    <definedName name="BExAYTGVRD3DLKO75RFPMBKCIWB8" localSheetId="0" hidden="1">#REF!</definedName>
    <definedName name="BExAYTGVRD3DLKO75RFPMBKCIWB8" localSheetId="2" hidden="1">#REF!</definedName>
    <definedName name="BExAYTGVRD3DLKO75RFPMBKCIWB8" localSheetId="4" hidden="1">#REF!</definedName>
    <definedName name="BExAYTGVRD3DLKO75RFPMBKCIWB8" localSheetId="5" hidden="1">#REF!</definedName>
    <definedName name="BExAYTGVRD3DLKO75RFPMBKCIWB8" localSheetId="17" hidden="1">#REF!</definedName>
    <definedName name="BExAYTGVRD3DLKO75RFPMBKCIWB8" localSheetId="7" hidden="1">#REF!</definedName>
    <definedName name="BExAYTGVRD3DLKO75RFPMBKCIWB8" localSheetId="8" hidden="1">#REF!</definedName>
    <definedName name="BExAYTGVRD3DLKO75RFPMBKCIWB8" localSheetId="9" hidden="1">#REF!</definedName>
    <definedName name="BExAYTGVRD3DLKO75RFPMBKCIWB8" localSheetId="11" hidden="1">#REF!</definedName>
    <definedName name="BExAYTGVRD3DLKO75RFPMBKCIWB8" localSheetId="12" hidden="1">#REF!</definedName>
    <definedName name="BExAYTGVRD3DLKO75RFPMBKCIWB8" localSheetId="13" hidden="1">#REF!</definedName>
    <definedName name="BExAYTGVRD3DLKO75RFPMBKCIWB8" localSheetId="14" hidden="1">#REF!</definedName>
    <definedName name="BExAYTGVRD3DLKO75RFPMBKCIWB8" localSheetId="22" hidden="1">#REF!</definedName>
    <definedName name="BExAYTGVRD3DLKO75RFPMBKCIWB8" localSheetId="19" hidden="1">#REF!</definedName>
    <definedName name="BExAYTGVRD3DLKO75RFPMBKCIWB8" localSheetId="21" hidden="1">#REF!</definedName>
    <definedName name="BExAYTGVRD3DLKO75RFPMBKCIWB8" hidden="1">#REF!</definedName>
    <definedName name="BExAYY9H9COOT46HJLPVDLTO12UL" localSheetId="23" hidden="1">#REF!</definedName>
    <definedName name="BExAYY9H9COOT46HJLPVDLTO12UL" localSheetId="27" hidden="1">#REF!</definedName>
    <definedName name="BExAYY9H9COOT46HJLPVDLTO12UL" localSheetId="16" hidden="1">#REF!</definedName>
    <definedName name="BExAYY9H9COOT46HJLPVDLTO12UL" localSheetId="0" hidden="1">#REF!</definedName>
    <definedName name="BExAYY9H9COOT46HJLPVDLTO12UL" localSheetId="2" hidden="1">#REF!</definedName>
    <definedName name="BExAYY9H9COOT46HJLPVDLTO12UL" localSheetId="4" hidden="1">#REF!</definedName>
    <definedName name="BExAYY9H9COOT46HJLPVDLTO12UL" localSheetId="5" hidden="1">#REF!</definedName>
    <definedName name="BExAYY9H9COOT46HJLPVDLTO12UL" localSheetId="17" hidden="1">#REF!</definedName>
    <definedName name="BExAYY9H9COOT46HJLPVDLTO12UL" localSheetId="7" hidden="1">#REF!</definedName>
    <definedName name="BExAYY9H9COOT46HJLPVDLTO12UL" localSheetId="8" hidden="1">#REF!</definedName>
    <definedName name="BExAYY9H9COOT46HJLPVDLTO12UL" localSheetId="9" hidden="1">#REF!</definedName>
    <definedName name="BExAYY9H9COOT46HJLPVDLTO12UL" localSheetId="11" hidden="1">#REF!</definedName>
    <definedName name="BExAYY9H9COOT46HJLPVDLTO12UL" localSheetId="12" hidden="1">#REF!</definedName>
    <definedName name="BExAYY9H9COOT46HJLPVDLTO12UL" localSheetId="13" hidden="1">#REF!</definedName>
    <definedName name="BExAYY9H9COOT46HJLPVDLTO12UL" localSheetId="14" hidden="1">#REF!</definedName>
    <definedName name="BExAYY9H9COOT46HJLPVDLTO12UL" localSheetId="22" hidden="1">#REF!</definedName>
    <definedName name="BExAYY9H9COOT46HJLPVDLTO12UL" localSheetId="19" hidden="1">#REF!</definedName>
    <definedName name="BExAYY9H9COOT46HJLPVDLTO12UL" localSheetId="21" hidden="1">#REF!</definedName>
    <definedName name="BExAYY9H9COOT46HJLPVDLTO12UL" hidden="1">#REF!</definedName>
    <definedName name="BExAYYKAQA3KDMQ890FIE5M9SPBL" localSheetId="23" hidden="1">#REF!</definedName>
    <definedName name="BExAYYKAQA3KDMQ890FIE5M9SPBL" localSheetId="27" hidden="1">#REF!</definedName>
    <definedName name="BExAYYKAQA3KDMQ890FIE5M9SPBL" localSheetId="16" hidden="1">#REF!</definedName>
    <definedName name="BExAYYKAQA3KDMQ890FIE5M9SPBL" localSheetId="0" hidden="1">#REF!</definedName>
    <definedName name="BExAYYKAQA3KDMQ890FIE5M9SPBL" localSheetId="2" hidden="1">#REF!</definedName>
    <definedName name="BExAYYKAQA3KDMQ890FIE5M9SPBL" localSheetId="4" hidden="1">#REF!</definedName>
    <definedName name="BExAYYKAQA3KDMQ890FIE5M9SPBL" localSheetId="5" hidden="1">#REF!</definedName>
    <definedName name="BExAYYKAQA3KDMQ890FIE5M9SPBL" localSheetId="17" hidden="1">#REF!</definedName>
    <definedName name="BExAYYKAQA3KDMQ890FIE5M9SPBL" localSheetId="7" hidden="1">#REF!</definedName>
    <definedName name="BExAYYKAQA3KDMQ890FIE5M9SPBL" localSheetId="8" hidden="1">#REF!</definedName>
    <definedName name="BExAYYKAQA3KDMQ890FIE5M9SPBL" localSheetId="9" hidden="1">#REF!</definedName>
    <definedName name="BExAYYKAQA3KDMQ890FIE5M9SPBL" localSheetId="11" hidden="1">#REF!</definedName>
    <definedName name="BExAYYKAQA3KDMQ890FIE5M9SPBL" localSheetId="12" hidden="1">#REF!</definedName>
    <definedName name="BExAYYKAQA3KDMQ890FIE5M9SPBL" localSheetId="13" hidden="1">#REF!</definedName>
    <definedName name="BExAYYKAQA3KDMQ890FIE5M9SPBL" localSheetId="14" hidden="1">#REF!</definedName>
    <definedName name="BExAYYKAQA3KDMQ890FIE5M9SPBL" localSheetId="22" hidden="1">#REF!</definedName>
    <definedName name="BExAYYKAQA3KDMQ890FIE5M9SPBL" localSheetId="19" hidden="1">#REF!</definedName>
    <definedName name="BExAYYKAQA3KDMQ890FIE5M9SPBL" localSheetId="21" hidden="1">#REF!</definedName>
    <definedName name="BExAYYKAQA3KDMQ890FIE5M9SPBL" hidden="1">#REF!</definedName>
    <definedName name="BExAZ6SY0EU69GC3CWI5EOO0YLFG" localSheetId="23" hidden="1">#REF!</definedName>
    <definedName name="BExAZ6SY0EU69GC3CWI5EOO0YLFG" localSheetId="27" hidden="1">#REF!</definedName>
    <definedName name="BExAZ6SY0EU69GC3CWI5EOO0YLFG" localSheetId="16" hidden="1">#REF!</definedName>
    <definedName name="BExAZ6SY0EU69GC3CWI5EOO0YLFG" localSheetId="0" hidden="1">#REF!</definedName>
    <definedName name="BExAZ6SY0EU69GC3CWI5EOO0YLFG" localSheetId="2" hidden="1">#REF!</definedName>
    <definedName name="BExAZ6SY0EU69GC3CWI5EOO0YLFG" localSheetId="4" hidden="1">#REF!</definedName>
    <definedName name="BExAZ6SY0EU69GC3CWI5EOO0YLFG" localSheetId="5" hidden="1">#REF!</definedName>
    <definedName name="BExAZ6SY0EU69GC3CWI5EOO0YLFG" localSheetId="17" hidden="1">#REF!</definedName>
    <definedName name="BExAZ6SY0EU69GC3CWI5EOO0YLFG" localSheetId="7" hidden="1">#REF!</definedName>
    <definedName name="BExAZ6SY0EU69GC3CWI5EOO0YLFG" localSheetId="8" hidden="1">#REF!</definedName>
    <definedName name="BExAZ6SY0EU69GC3CWI5EOO0YLFG" localSheetId="9" hidden="1">#REF!</definedName>
    <definedName name="BExAZ6SY0EU69GC3CWI5EOO0YLFG" localSheetId="11" hidden="1">#REF!</definedName>
    <definedName name="BExAZ6SY0EU69GC3CWI5EOO0YLFG" localSheetId="12" hidden="1">#REF!</definedName>
    <definedName name="BExAZ6SY0EU69GC3CWI5EOO0YLFG" localSheetId="13" hidden="1">#REF!</definedName>
    <definedName name="BExAZ6SY0EU69GC3CWI5EOO0YLFG" localSheetId="14" hidden="1">#REF!</definedName>
    <definedName name="BExAZ6SY0EU69GC3CWI5EOO0YLFG" localSheetId="22" hidden="1">#REF!</definedName>
    <definedName name="BExAZ6SY0EU69GC3CWI5EOO0YLFG" localSheetId="19" hidden="1">#REF!</definedName>
    <definedName name="BExAZ6SY0EU69GC3CWI5EOO0YLFG" localSheetId="21" hidden="1">#REF!</definedName>
    <definedName name="BExAZ6SY0EU69GC3CWI5EOO0YLFG" hidden="1">#REF!</definedName>
    <definedName name="BExAZ6YEEBJV0PCKFE137K2Y3A8M" localSheetId="23" hidden="1">#REF!</definedName>
    <definedName name="BExAZ6YEEBJV0PCKFE137K2Y3A8M" localSheetId="27" hidden="1">#REF!</definedName>
    <definedName name="BExAZ6YEEBJV0PCKFE137K2Y3A8M" localSheetId="16" hidden="1">#REF!</definedName>
    <definedName name="BExAZ6YEEBJV0PCKFE137K2Y3A8M" localSheetId="0" hidden="1">#REF!</definedName>
    <definedName name="BExAZ6YEEBJV0PCKFE137K2Y3A8M" localSheetId="2" hidden="1">#REF!</definedName>
    <definedName name="BExAZ6YEEBJV0PCKFE137K2Y3A8M" localSheetId="4" hidden="1">#REF!</definedName>
    <definedName name="BExAZ6YEEBJV0PCKFE137K2Y3A8M" localSheetId="5" hidden="1">#REF!</definedName>
    <definedName name="BExAZ6YEEBJV0PCKFE137K2Y3A8M" localSheetId="17" hidden="1">#REF!</definedName>
    <definedName name="BExAZ6YEEBJV0PCKFE137K2Y3A8M" localSheetId="7" hidden="1">#REF!</definedName>
    <definedName name="BExAZ6YEEBJV0PCKFE137K2Y3A8M" localSheetId="8" hidden="1">#REF!</definedName>
    <definedName name="BExAZ6YEEBJV0PCKFE137K2Y3A8M" localSheetId="9" hidden="1">#REF!</definedName>
    <definedName name="BExAZ6YEEBJV0PCKFE137K2Y3A8M" localSheetId="11" hidden="1">#REF!</definedName>
    <definedName name="BExAZ6YEEBJV0PCKFE137K2Y3A8M" localSheetId="12" hidden="1">#REF!</definedName>
    <definedName name="BExAZ6YEEBJV0PCKFE137K2Y3A8M" localSheetId="13" hidden="1">#REF!</definedName>
    <definedName name="BExAZ6YEEBJV0PCKFE137K2Y3A8M" localSheetId="14" hidden="1">#REF!</definedName>
    <definedName name="BExAZ6YEEBJV0PCKFE137K2Y3A8M" localSheetId="22" hidden="1">#REF!</definedName>
    <definedName name="BExAZ6YEEBJV0PCKFE137K2Y3A8M" localSheetId="19" hidden="1">#REF!</definedName>
    <definedName name="BExAZ6YEEBJV0PCKFE137K2Y3A8M" localSheetId="21" hidden="1">#REF!</definedName>
    <definedName name="BExAZ6YEEBJV0PCKFE137K2Y3A8M" hidden="1">#REF!</definedName>
    <definedName name="BExAZAP844MJ4GSAIYNYHQ7FECC3" localSheetId="23" hidden="1">#REF!</definedName>
    <definedName name="BExAZAP844MJ4GSAIYNYHQ7FECC3" localSheetId="27" hidden="1">#REF!</definedName>
    <definedName name="BExAZAP844MJ4GSAIYNYHQ7FECC3" localSheetId="16" hidden="1">#REF!</definedName>
    <definedName name="BExAZAP844MJ4GSAIYNYHQ7FECC3" localSheetId="0" hidden="1">#REF!</definedName>
    <definedName name="BExAZAP844MJ4GSAIYNYHQ7FECC3" localSheetId="2" hidden="1">#REF!</definedName>
    <definedName name="BExAZAP844MJ4GSAIYNYHQ7FECC3" localSheetId="4" hidden="1">#REF!</definedName>
    <definedName name="BExAZAP844MJ4GSAIYNYHQ7FECC3" localSheetId="5" hidden="1">#REF!</definedName>
    <definedName name="BExAZAP844MJ4GSAIYNYHQ7FECC3" localSheetId="17" hidden="1">#REF!</definedName>
    <definedName name="BExAZAP844MJ4GSAIYNYHQ7FECC3" localSheetId="7" hidden="1">#REF!</definedName>
    <definedName name="BExAZAP844MJ4GSAIYNYHQ7FECC3" localSheetId="8" hidden="1">#REF!</definedName>
    <definedName name="BExAZAP844MJ4GSAIYNYHQ7FECC3" localSheetId="9" hidden="1">#REF!</definedName>
    <definedName name="BExAZAP844MJ4GSAIYNYHQ7FECC3" localSheetId="11" hidden="1">#REF!</definedName>
    <definedName name="BExAZAP844MJ4GSAIYNYHQ7FECC3" localSheetId="12" hidden="1">#REF!</definedName>
    <definedName name="BExAZAP844MJ4GSAIYNYHQ7FECC3" localSheetId="13" hidden="1">#REF!</definedName>
    <definedName name="BExAZAP844MJ4GSAIYNYHQ7FECC3" localSheetId="14" hidden="1">#REF!</definedName>
    <definedName name="BExAZAP844MJ4GSAIYNYHQ7FECC3" localSheetId="22" hidden="1">#REF!</definedName>
    <definedName name="BExAZAP844MJ4GSAIYNYHQ7FECC3" localSheetId="19" hidden="1">#REF!</definedName>
    <definedName name="BExAZAP844MJ4GSAIYNYHQ7FECC3" localSheetId="21" hidden="1">#REF!</definedName>
    <definedName name="BExAZAP844MJ4GSAIYNYHQ7FECC3" hidden="1">#REF!</definedName>
    <definedName name="BExAZCNEGB4JYHC8CZ51KTN890US" localSheetId="23" hidden="1">#REF!</definedName>
    <definedName name="BExAZCNEGB4JYHC8CZ51KTN890US" localSheetId="27" hidden="1">#REF!</definedName>
    <definedName name="BExAZCNEGB4JYHC8CZ51KTN890US" localSheetId="16" hidden="1">#REF!</definedName>
    <definedName name="BExAZCNEGB4JYHC8CZ51KTN890US" localSheetId="0" hidden="1">#REF!</definedName>
    <definedName name="BExAZCNEGB4JYHC8CZ51KTN890US" localSheetId="2" hidden="1">#REF!</definedName>
    <definedName name="BExAZCNEGB4JYHC8CZ51KTN890US" localSheetId="4" hidden="1">#REF!</definedName>
    <definedName name="BExAZCNEGB4JYHC8CZ51KTN890US" localSheetId="5" hidden="1">#REF!</definedName>
    <definedName name="BExAZCNEGB4JYHC8CZ51KTN890US" localSheetId="17" hidden="1">#REF!</definedName>
    <definedName name="BExAZCNEGB4JYHC8CZ51KTN890US" localSheetId="7" hidden="1">#REF!</definedName>
    <definedName name="BExAZCNEGB4JYHC8CZ51KTN890US" localSheetId="8" hidden="1">#REF!</definedName>
    <definedName name="BExAZCNEGB4JYHC8CZ51KTN890US" localSheetId="9" hidden="1">#REF!</definedName>
    <definedName name="BExAZCNEGB4JYHC8CZ51KTN890US" localSheetId="11" hidden="1">#REF!</definedName>
    <definedName name="BExAZCNEGB4JYHC8CZ51KTN890US" localSheetId="12" hidden="1">#REF!</definedName>
    <definedName name="BExAZCNEGB4JYHC8CZ51KTN890US" localSheetId="13" hidden="1">#REF!</definedName>
    <definedName name="BExAZCNEGB4JYHC8CZ51KTN890US" localSheetId="14" hidden="1">#REF!</definedName>
    <definedName name="BExAZCNEGB4JYHC8CZ51KTN890US" localSheetId="22" hidden="1">#REF!</definedName>
    <definedName name="BExAZCNEGB4JYHC8CZ51KTN890US" localSheetId="19" hidden="1">#REF!</definedName>
    <definedName name="BExAZCNEGB4JYHC8CZ51KTN890US" localSheetId="21" hidden="1">#REF!</definedName>
    <definedName name="BExAZCNEGB4JYHC8CZ51KTN890US" hidden="1">#REF!</definedName>
    <definedName name="BExAZFCI302YFYRDJYQDWQQL0Q0O" localSheetId="23" hidden="1">#REF!</definedName>
    <definedName name="BExAZFCI302YFYRDJYQDWQQL0Q0O" localSheetId="27" hidden="1">#REF!</definedName>
    <definedName name="BExAZFCI302YFYRDJYQDWQQL0Q0O" localSheetId="16" hidden="1">#REF!</definedName>
    <definedName name="BExAZFCI302YFYRDJYQDWQQL0Q0O" localSheetId="0" hidden="1">#REF!</definedName>
    <definedName name="BExAZFCI302YFYRDJYQDWQQL0Q0O" localSheetId="2" hidden="1">#REF!</definedName>
    <definedName name="BExAZFCI302YFYRDJYQDWQQL0Q0O" localSheetId="4" hidden="1">#REF!</definedName>
    <definedName name="BExAZFCI302YFYRDJYQDWQQL0Q0O" localSheetId="5" hidden="1">#REF!</definedName>
    <definedName name="BExAZFCI302YFYRDJYQDWQQL0Q0O" localSheetId="17" hidden="1">#REF!</definedName>
    <definedName name="BExAZFCI302YFYRDJYQDWQQL0Q0O" localSheetId="7" hidden="1">#REF!</definedName>
    <definedName name="BExAZFCI302YFYRDJYQDWQQL0Q0O" localSheetId="8" hidden="1">#REF!</definedName>
    <definedName name="BExAZFCI302YFYRDJYQDWQQL0Q0O" localSheetId="9" hidden="1">#REF!</definedName>
    <definedName name="BExAZFCI302YFYRDJYQDWQQL0Q0O" localSheetId="11" hidden="1">#REF!</definedName>
    <definedName name="BExAZFCI302YFYRDJYQDWQQL0Q0O" localSheetId="12" hidden="1">#REF!</definedName>
    <definedName name="BExAZFCI302YFYRDJYQDWQQL0Q0O" localSheetId="13" hidden="1">#REF!</definedName>
    <definedName name="BExAZFCI302YFYRDJYQDWQQL0Q0O" localSheetId="14" hidden="1">#REF!</definedName>
    <definedName name="BExAZFCI302YFYRDJYQDWQQL0Q0O" localSheetId="22" hidden="1">#REF!</definedName>
    <definedName name="BExAZFCI302YFYRDJYQDWQQL0Q0O" localSheetId="19" hidden="1">#REF!</definedName>
    <definedName name="BExAZFCI302YFYRDJYQDWQQL0Q0O" localSheetId="21" hidden="1">#REF!</definedName>
    <definedName name="BExAZFCI302YFYRDJYQDWQQL0Q0O" hidden="1">#REF!</definedName>
    <definedName name="BExAZJE2UOL40XUAU2RB53X5K20P" localSheetId="23" hidden="1">#REF!</definedName>
    <definedName name="BExAZJE2UOL40XUAU2RB53X5K20P" localSheetId="27" hidden="1">#REF!</definedName>
    <definedName name="BExAZJE2UOL40XUAU2RB53X5K20P" localSheetId="16" hidden="1">#REF!</definedName>
    <definedName name="BExAZJE2UOL40XUAU2RB53X5K20P" localSheetId="0" hidden="1">#REF!</definedName>
    <definedName name="BExAZJE2UOL40XUAU2RB53X5K20P" localSheetId="2" hidden="1">#REF!</definedName>
    <definedName name="BExAZJE2UOL40XUAU2RB53X5K20P" localSheetId="4" hidden="1">#REF!</definedName>
    <definedName name="BExAZJE2UOL40XUAU2RB53X5K20P" localSheetId="5" hidden="1">#REF!</definedName>
    <definedName name="BExAZJE2UOL40XUAU2RB53X5K20P" localSheetId="17" hidden="1">#REF!</definedName>
    <definedName name="BExAZJE2UOL40XUAU2RB53X5K20P" localSheetId="7" hidden="1">#REF!</definedName>
    <definedName name="BExAZJE2UOL40XUAU2RB53X5K20P" localSheetId="8" hidden="1">#REF!</definedName>
    <definedName name="BExAZJE2UOL40XUAU2RB53X5K20P" localSheetId="9" hidden="1">#REF!</definedName>
    <definedName name="BExAZJE2UOL40XUAU2RB53X5K20P" localSheetId="11" hidden="1">#REF!</definedName>
    <definedName name="BExAZJE2UOL40XUAU2RB53X5K20P" localSheetId="12" hidden="1">#REF!</definedName>
    <definedName name="BExAZJE2UOL40XUAU2RB53X5K20P" localSheetId="13" hidden="1">#REF!</definedName>
    <definedName name="BExAZJE2UOL40XUAU2RB53X5K20P" localSheetId="14" hidden="1">#REF!</definedName>
    <definedName name="BExAZJE2UOL40XUAU2RB53X5K20P" localSheetId="22" hidden="1">#REF!</definedName>
    <definedName name="BExAZJE2UOL40XUAU2RB53X5K20P" localSheetId="19" hidden="1">#REF!</definedName>
    <definedName name="BExAZJE2UOL40XUAU2RB53X5K20P" localSheetId="21" hidden="1">#REF!</definedName>
    <definedName name="BExAZJE2UOL40XUAU2RB53X5K20P" hidden="1">#REF!</definedName>
    <definedName name="BExAZLHLST9OP89R1HJMC1POQG8H" localSheetId="23" hidden="1">#REF!</definedName>
    <definedName name="BExAZLHLST9OP89R1HJMC1POQG8H" localSheetId="27" hidden="1">#REF!</definedName>
    <definedName name="BExAZLHLST9OP89R1HJMC1POQG8H" localSheetId="16" hidden="1">#REF!</definedName>
    <definedName name="BExAZLHLST9OP89R1HJMC1POQG8H" localSheetId="0" hidden="1">#REF!</definedName>
    <definedName name="BExAZLHLST9OP89R1HJMC1POQG8H" localSheetId="2" hidden="1">#REF!</definedName>
    <definedName name="BExAZLHLST9OP89R1HJMC1POQG8H" localSheetId="4" hidden="1">#REF!</definedName>
    <definedName name="BExAZLHLST9OP89R1HJMC1POQG8H" localSheetId="5" hidden="1">#REF!</definedName>
    <definedName name="BExAZLHLST9OP89R1HJMC1POQG8H" localSheetId="17" hidden="1">#REF!</definedName>
    <definedName name="BExAZLHLST9OP89R1HJMC1POQG8H" localSheetId="7" hidden="1">#REF!</definedName>
    <definedName name="BExAZLHLST9OP89R1HJMC1POQG8H" localSheetId="8" hidden="1">#REF!</definedName>
    <definedName name="BExAZLHLST9OP89R1HJMC1POQG8H" localSheetId="9" hidden="1">#REF!</definedName>
    <definedName name="BExAZLHLST9OP89R1HJMC1POQG8H" localSheetId="11" hidden="1">#REF!</definedName>
    <definedName name="BExAZLHLST9OP89R1HJMC1POQG8H" localSheetId="12" hidden="1">#REF!</definedName>
    <definedName name="BExAZLHLST9OP89R1HJMC1POQG8H" localSheetId="13" hidden="1">#REF!</definedName>
    <definedName name="BExAZLHLST9OP89R1HJMC1POQG8H" localSheetId="14" hidden="1">#REF!</definedName>
    <definedName name="BExAZLHLST9OP89R1HJMC1POQG8H" localSheetId="22" hidden="1">#REF!</definedName>
    <definedName name="BExAZLHLST9OP89R1HJMC1POQG8H" localSheetId="19" hidden="1">#REF!</definedName>
    <definedName name="BExAZLHLST9OP89R1HJMC1POQG8H" localSheetId="21" hidden="1">#REF!</definedName>
    <definedName name="BExAZLHLST9OP89R1HJMC1POQG8H" hidden="1">#REF!</definedName>
    <definedName name="BExAZMDYMIAA7RX1BMCKU1VLBRGY" localSheetId="23" hidden="1">#REF!</definedName>
    <definedName name="BExAZMDYMIAA7RX1BMCKU1VLBRGY" localSheetId="27" hidden="1">#REF!</definedName>
    <definedName name="BExAZMDYMIAA7RX1BMCKU1VLBRGY" localSheetId="16" hidden="1">#REF!</definedName>
    <definedName name="BExAZMDYMIAA7RX1BMCKU1VLBRGY" localSheetId="0" hidden="1">#REF!</definedName>
    <definedName name="BExAZMDYMIAA7RX1BMCKU1VLBRGY" localSheetId="2" hidden="1">#REF!</definedName>
    <definedName name="BExAZMDYMIAA7RX1BMCKU1VLBRGY" localSheetId="4" hidden="1">#REF!</definedName>
    <definedName name="BExAZMDYMIAA7RX1BMCKU1VLBRGY" localSheetId="5" hidden="1">#REF!</definedName>
    <definedName name="BExAZMDYMIAA7RX1BMCKU1VLBRGY" localSheetId="17" hidden="1">#REF!</definedName>
    <definedName name="BExAZMDYMIAA7RX1BMCKU1VLBRGY" localSheetId="7" hidden="1">#REF!</definedName>
    <definedName name="BExAZMDYMIAA7RX1BMCKU1VLBRGY" localSheetId="8" hidden="1">#REF!</definedName>
    <definedName name="BExAZMDYMIAA7RX1BMCKU1VLBRGY" localSheetId="9" hidden="1">#REF!</definedName>
    <definedName name="BExAZMDYMIAA7RX1BMCKU1VLBRGY" localSheetId="11" hidden="1">#REF!</definedName>
    <definedName name="BExAZMDYMIAA7RX1BMCKU1VLBRGY" localSheetId="12" hidden="1">#REF!</definedName>
    <definedName name="BExAZMDYMIAA7RX1BMCKU1VLBRGY" localSheetId="13" hidden="1">#REF!</definedName>
    <definedName name="BExAZMDYMIAA7RX1BMCKU1VLBRGY" localSheetId="14" hidden="1">#REF!</definedName>
    <definedName name="BExAZMDYMIAA7RX1BMCKU1VLBRGY" localSheetId="22" hidden="1">#REF!</definedName>
    <definedName name="BExAZMDYMIAA7RX1BMCKU1VLBRGY" localSheetId="19" hidden="1">#REF!</definedName>
    <definedName name="BExAZMDYMIAA7RX1BMCKU1VLBRGY" localSheetId="21" hidden="1">#REF!</definedName>
    <definedName name="BExAZMDYMIAA7RX1BMCKU1VLBRGY" hidden="1">#REF!</definedName>
    <definedName name="BExAZNL6BHI8DCQWXOX4I2P839UX" localSheetId="23" hidden="1">#REF!</definedName>
    <definedName name="BExAZNL6BHI8DCQWXOX4I2P839UX" localSheetId="27" hidden="1">#REF!</definedName>
    <definedName name="BExAZNL6BHI8DCQWXOX4I2P839UX" localSheetId="16" hidden="1">#REF!</definedName>
    <definedName name="BExAZNL6BHI8DCQWXOX4I2P839UX" localSheetId="0" hidden="1">#REF!</definedName>
    <definedName name="BExAZNL6BHI8DCQWXOX4I2P839UX" localSheetId="2" hidden="1">#REF!</definedName>
    <definedName name="BExAZNL6BHI8DCQWXOX4I2P839UX" localSheetId="4" hidden="1">#REF!</definedName>
    <definedName name="BExAZNL6BHI8DCQWXOX4I2P839UX" localSheetId="5" hidden="1">#REF!</definedName>
    <definedName name="BExAZNL6BHI8DCQWXOX4I2P839UX" localSheetId="17" hidden="1">#REF!</definedName>
    <definedName name="BExAZNL6BHI8DCQWXOX4I2P839UX" localSheetId="7" hidden="1">#REF!</definedName>
    <definedName name="BExAZNL6BHI8DCQWXOX4I2P839UX" localSheetId="8" hidden="1">#REF!</definedName>
    <definedName name="BExAZNL6BHI8DCQWXOX4I2P839UX" localSheetId="9" hidden="1">#REF!</definedName>
    <definedName name="BExAZNL6BHI8DCQWXOX4I2P839UX" localSheetId="11" hidden="1">#REF!</definedName>
    <definedName name="BExAZNL6BHI8DCQWXOX4I2P839UX" localSheetId="12" hidden="1">#REF!</definedName>
    <definedName name="BExAZNL6BHI8DCQWXOX4I2P839UX" localSheetId="13" hidden="1">#REF!</definedName>
    <definedName name="BExAZNL6BHI8DCQWXOX4I2P839UX" localSheetId="14" hidden="1">#REF!</definedName>
    <definedName name="BExAZNL6BHI8DCQWXOX4I2P839UX" localSheetId="22" hidden="1">#REF!</definedName>
    <definedName name="BExAZNL6BHI8DCQWXOX4I2P839UX" localSheetId="19" hidden="1">#REF!</definedName>
    <definedName name="BExAZNL6BHI8DCQWXOX4I2P839UX" localSheetId="21" hidden="1">#REF!</definedName>
    <definedName name="BExAZNL6BHI8DCQWXOX4I2P839UX" hidden="1">#REF!</definedName>
    <definedName name="BExAZRMWSONMCG9KDUM4KAQ7BONM" localSheetId="23" hidden="1">#REF!</definedName>
    <definedName name="BExAZRMWSONMCG9KDUM4KAQ7BONM" localSheetId="27" hidden="1">#REF!</definedName>
    <definedName name="BExAZRMWSONMCG9KDUM4KAQ7BONM" localSheetId="16" hidden="1">#REF!</definedName>
    <definedName name="BExAZRMWSONMCG9KDUM4KAQ7BONM" localSheetId="0" hidden="1">#REF!</definedName>
    <definedName name="BExAZRMWSONMCG9KDUM4KAQ7BONM" localSheetId="2" hidden="1">#REF!</definedName>
    <definedName name="BExAZRMWSONMCG9KDUM4KAQ7BONM" localSheetId="4" hidden="1">#REF!</definedName>
    <definedName name="BExAZRMWSONMCG9KDUM4KAQ7BONM" localSheetId="5" hidden="1">#REF!</definedName>
    <definedName name="BExAZRMWSONMCG9KDUM4KAQ7BONM" localSheetId="17" hidden="1">#REF!</definedName>
    <definedName name="BExAZRMWSONMCG9KDUM4KAQ7BONM" localSheetId="7" hidden="1">#REF!</definedName>
    <definedName name="BExAZRMWSONMCG9KDUM4KAQ7BONM" localSheetId="8" hidden="1">#REF!</definedName>
    <definedName name="BExAZRMWSONMCG9KDUM4KAQ7BONM" localSheetId="9" hidden="1">#REF!</definedName>
    <definedName name="BExAZRMWSONMCG9KDUM4KAQ7BONM" localSheetId="11" hidden="1">#REF!</definedName>
    <definedName name="BExAZRMWSONMCG9KDUM4KAQ7BONM" localSheetId="12" hidden="1">#REF!</definedName>
    <definedName name="BExAZRMWSONMCG9KDUM4KAQ7BONM" localSheetId="13" hidden="1">#REF!</definedName>
    <definedName name="BExAZRMWSONMCG9KDUM4KAQ7BONM" localSheetId="14" hidden="1">#REF!</definedName>
    <definedName name="BExAZRMWSONMCG9KDUM4KAQ7BONM" localSheetId="22" hidden="1">#REF!</definedName>
    <definedName name="BExAZRMWSONMCG9KDUM4KAQ7BONM" localSheetId="19" hidden="1">#REF!</definedName>
    <definedName name="BExAZRMWSONMCG9KDUM4KAQ7BONM" localSheetId="21" hidden="1">#REF!</definedName>
    <definedName name="BExAZRMWSONMCG9KDUM4KAQ7BONM" hidden="1">#REF!</definedName>
    <definedName name="BExAZSOJNQ5N3LM4XA17IH7NIY7G" localSheetId="23" hidden="1">#REF!</definedName>
    <definedName name="BExAZSOJNQ5N3LM4XA17IH7NIY7G" localSheetId="27" hidden="1">#REF!</definedName>
    <definedName name="BExAZSOJNQ5N3LM4XA17IH7NIY7G" localSheetId="16" hidden="1">#REF!</definedName>
    <definedName name="BExAZSOJNQ5N3LM4XA17IH7NIY7G" localSheetId="0" hidden="1">#REF!</definedName>
    <definedName name="BExAZSOJNQ5N3LM4XA17IH7NIY7G" localSheetId="2" hidden="1">#REF!</definedName>
    <definedName name="BExAZSOJNQ5N3LM4XA17IH7NIY7G" localSheetId="4" hidden="1">#REF!</definedName>
    <definedName name="BExAZSOJNQ5N3LM4XA17IH7NIY7G" localSheetId="5" hidden="1">#REF!</definedName>
    <definedName name="BExAZSOJNQ5N3LM4XA17IH7NIY7G" localSheetId="17" hidden="1">#REF!</definedName>
    <definedName name="BExAZSOJNQ5N3LM4XA17IH7NIY7G" localSheetId="7" hidden="1">#REF!</definedName>
    <definedName name="BExAZSOJNQ5N3LM4XA17IH7NIY7G" localSheetId="8" hidden="1">#REF!</definedName>
    <definedName name="BExAZSOJNQ5N3LM4XA17IH7NIY7G" localSheetId="9" hidden="1">#REF!</definedName>
    <definedName name="BExAZSOJNQ5N3LM4XA17IH7NIY7G" localSheetId="11" hidden="1">#REF!</definedName>
    <definedName name="BExAZSOJNQ5N3LM4XA17IH7NIY7G" localSheetId="12" hidden="1">#REF!</definedName>
    <definedName name="BExAZSOJNQ5N3LM4XA17IH7NIY7G" localSheetId="13" hidden="1">#REF!</definedName>
    <definedName name="BExAZSOJNQ5N3LM4XA17IH7NIY7G" localSheetId="14" hidden="1">#REF!</definedName>
    <definedName name="BExAZSOJNQ5N3LM4XA17IH7NIY7G" localSheetId="22" hidden="1">#REF!</definedName>
    <definedName name="BExAZSOJNQ5N3LM4XA17IH7NIY7G" localSheetId="19" hidden="1">#REF!</definedName>
    <definedName name="BExAZSOJNQ5N3LM4XA17IH7NIY7G" localSheetId="21" hidden="1">#REF!</definedName>
    <definedName name="BExAZSOJNQ5N3LM4XA17IH7NIY7G" hidden="1">#REF!</definedName>
    <definedName name="BExAZTFG4SJRG4TW6JXRF7N08JFI" localSheetId="23" hidden="1">#REF!</definedName>
    <definedName name="BExAZTFG4SJRG4TW6JXRF7N08JFI" localSheetId="27" hidden="1">#REF!</definedName>
    <definedName name="BExAZTFG4SJRG4TW6JXRF7N08JFI" localSheetId="16" hidden="1">#REF!</definedName>
    <definedName name="BExAZTFG4SJRG4TW6JXRF7N08JFI" localSheetId="0" hidden="1">#REF!</definedName>
    <definedName name="BExAZTFG4SJRG4TW6JXRF7N08JFI" localSheetId="2" hidden="1">#REF!</definedName>
    <definedName name="BExAZTFG4SJRG4TW6JXRF7N08JFI" localSheetId="4" hidden="1">#REF!</definedName>
    <definedName name="BExAZTFG4SJRG4TW6JXRF7N08JFI" localSheetId="5" hidden="1">#REF!</definedName>
    <definedName name="BExAZTFG4SJRG4TW6JXRF7N08JFI" localSheetId="17" hidden="1">#REF!</definedName>
    <definedName name="BExAZTFG4SJRG4TW6JXRF7N08JFI" localSheetId="7" hidden="1">#REF!</definedName>
    <definedName name="BExAZTFG4SJRG4TW6JXRF7N08JFI" localSheetId="8" hidden="1">#REF!</definedName>
    <definedName name="BExAZTFG4SJRG4TW6JXRF7N08JFI" localSheetId="9" hidden="1">#REF!</definedName>
    <definedName name="BExAZTFG4SJRG4TW6JXRF7N08JFI" localSheetId="11" hidden="1">#REF!</definedName>
    <definedName name="BExAZTFG4SJRG4TW6JXRF7N08JFI" localSheetId="12" hidden="1">#REF!</definedName>
    <definedName name="BExAZTFG4SJRG4TW6JXRF7N08JFI" localSheetId="13" hidden="1">#REF!</definedName>
    <definedName name="BExAZTFG4SJRG4TW6JXRF7N08JFI" localSheetId="14" hidden="1">#REF!</definedName>
    <definedName name="BExAZTFG4SJRG4TW6JXRF7N08JFI" localSheetId="22" hidden="1">#REF!</definedName>
    <definedName name="BExAZTFG4SJRG4TW6JXRF7N08JFI" localSheetId="19" hidden="1">#REF!</definedName>
    <definedName name="BExAZTFG4SJRG4TW6JXRF7N08JFI" localSheetId="21" hidden="1">#REF!</definedName>
    <definedName name="BExAZTFG4SJRG4TW6JXRF7N08JFI" hidden="1">#REF!</definedName>
    <definedName name="BExAZUS4A8OHDZK0MWAOCCCKTH73" localSheetId="23" hidden="1">#REF!</definedName>
    <definedName name="BExAZUS4A8OHDZK0MWAOCCCKTH73" localSheetId="27" hidden="1">#REF!</definedName>
    <definedName name="BExAZUS4A8OHDZK0MWAOCCCKTH73" localSheetId="16" hidden="1">#REF!</definedName>
    <definedName name="BExAZUS4A8OHDZK0MWAOCCCKTH73" localSheetId="0" hidden="1">#REF!</definedName>
    <definedName name="BExAZUS4A8OHDZK0MWAOCCCKTH73" localSheetId="2" hidden="1">#REF!</definedName>
    <definedName name="BExAZUS4A8OHDZK0MWAOCCCKTH73" localSheetId="4" hidden="1">#REF!</definedName>
    <definedName name="BExAZUS4A8OHDZK0MWAOCCCKTH73" localSheetId="5" hidden="1">#REF!</definedName>
    <definedName name="BExAZUS4A8OHDZK0MWAOCCCKTH73" localSheetId="17" hidden="1">#REF!</definedName>
    <definedName name="BExAZUS4A8OHDZK0MWAOCCCKTH73" localSheetId="7" hidden="1">#REF!</definedName>
    <definedName name="BExAZUS4A8OHDZK0MWAOCCCKTH73" localSheetId="8" hidden="1">#REF!</definedName>
    <definedName name="BExAZUS4A8OHDZK0MWAOCCCKTH73" localSheetId="9" hidden="1">#REF!</definedName>
    <definedName name="BExAZUS4A8OHDZK0MWAOCCCKTH73" localSheetId="11" hidden="1">#REF!</definedName>
    <definedName name="BExAZUS4A8OHDZK0MWAOCCCKTH73" localSheetId="12" hidden="1">#REF!</definedName>
    <definedName name="BExAZUS4A8OHDZK0MWAOCCCKTH73" localSheetId="13" hidden="1">#REF!</definedName>
    <definedName name="BExAZUS4A8OHDZK0MWAOCCCKTH73" localSheetId="14" hidden="1">#REF!</definedName>
    <definedName name="BExAZUS4A8OHDZK0MWAOCCCKTH73" localSheetId="22" hidden="1">#REF!</definedName>
    <definedName name="BExAZUS4A8OHDZK0MWAOCCCKTH73" localSheetId="19" hidden="1">#REF!</definedName>
    <definedName name="BExAZUS4A8OHDZK0MWAOCCCKTH73" localSheetId="21" hidden="1">#REF!</definedName>
    <definedName name="BExAZUS4A8OHDZK0MWAOCCCKTH73" hidden="1">#REF!</definedName>
    <definedName name="BExAZX6FECVK3E07KXM2XPYKGM6U" localSheetId="23" hidden="1">#REF!</definedName>
    <definedName name="BExAZX6FECVK3E07KXM2XPYKGM6U" localSheetId="27" hidden="1">#REF!</definedName>
    <definedName name="BExAZX6FECVK3E07KXM2XPYKGM6U" localSheetId="16" hidden="1">#REF!</definedName>
    <definedName name="BExAZX6FECVK3E07KXM2XPYKGM6U" localSheetId="0" hidden="1">#REF!</definedName>
    <definedName name="BExAZX6FECVK3E07KXM2XPYKGM6U" localSheetId="2" hidden="1">#REF!</definedName>
    <definedName name="BExAZX6FECVK3E07KXM2XPYKGM6U" localSheetId="4" hidden="1">#REF!</definedName>
    <definedName name="BExAZX6FECVK3E07KXM2XPYKGM6U" localSheetId="5" hidden="1">#REF!</definedName>
    <definedName name="BExAZX6FECVK3E07KXM2XPYKGM6U" localSheetId="17" hidden="1">#REF!</definedName>
    <definedName name="BExAZX6FECVK3E07KXM2XPYKGM6U" localSheetId="7" hidden="1">#REF!</definedName>
    <definedName name="BExAZX6FECVK3E07KXM2XPYKGM6U" localSheetId="8" hidden="1">#REF!</definedName>
    <definedName name="BExAZX6FECVK3E07KXM2XPYKGM6U" localSheetId="9" hidden="1">#REF!</definedName>
    <definedName name="BExAZX6FECVK3E07KXM2XPYKGM6U" localSheetId="11" hidden="1">#REF!</definedName>
    <definedName name="BExAZX6FECVK3E07KXM2XPYKGM6U" localSheetId="12" hidden="1">#REF!</definedName>
    <definedName name="BExAZX6FECVK3E07KXM2XPYKGM6U" localSheetId="13" hidden="1">#REF!</definedName>
    <definedName name="BExAZX6FECVK3E07KXM2XPYKGM6U" localSheetId="14" hidden="1">#REF!</definedName>
    <definedName name="BExAZX6FECVK3E07KXM2XPYKGM6U" localSheetId="22" hidden="1">#REF!</definedName>
    <definedName name="BExAZX6FECVK3E07KXM2XPYKGM6U" localSheetId="19" hidden="1">#REF!</definedName>
    <definedName name="BExAZX6FECVK3E07KXM2XPYKGM6U" localSheetId="21" hidden="1">#REF!</definedName>
    <definedName name="BExAZX6FECVK3E07KXM2XPYKGM6U" hidden="1">#REF!</definedName>
    <definedName name="BExB012NJ8GASTNNPBRRFTLHIOC9" localSheetId="23" hidden="1">#REF!</definedName>
    <definedName name="BExB012NJ8GASTNNPBRRFTLHIOC9" localSheetId="27" hidden="1">#REF!</definedName>
    <definedName name="BExB012NJ8GASTNNPBRRFTLHIOC9" localSheetId="16" hidden="1">#REF!</definedName>
    <definedName name="BExB012NJ8GASTNNPBRRFTLHIOC9" localSheetId="0" hidden="1">#REF!</definedName>
    <definedName name="BExB012NJ8GASTNNPBRRFTLHIOC9" localSheetId="2" hidden="1">#REF!</definedName>
    <definedName name="BExB012NJ8GASTNNPBRRFTLHIOC9" localSheetId="4" hidden="1">#REF!</definedName>
    <definedName name="BExB012NJ8GASTNNPBRRFTLHIOC9" localSheetId="5" hidden="1">#REF!</definedName>
    <definedName name="BExB012NJ8GASTNNPBRRFTLHIOC9" localSheetId="17" hidden="1">#REF!</definedName>
    <definedName name="BExB012NJ8GASTNNPBRRFTLHIOC9" localSheetId="7" hidden="1">#REF!</definedName>
    <definedName name="BExB012NJ8GASTNNPBRRFTLHIOC9" localSheetId="8" hidden="1">#REF!</definedName>
    <definedName name="BExB012NJ8GASTNNPBRRFTLHIOC9" localSheetId="9" hidden="1">#REF!</definedName>
    <definedName name="BExB012NJ8GASTNNPBRRFTLHIOC9" localSheetId="11" hidden="1">#REF!</definedName>
    <definedName name="BExB012NJ8GASTNNPBRRFTLHIOC9" localSheetId="12" hidden="1">#REF!</definedName>
    <definedName name="BExB012NJ8GASTNNPBRRFTLHIOC9" localSheetId="13" hidden="1">#REF!</definedName>
    <definedName name="BExB012NJ8GASTNNPBRRFTLHIOC9" localSheetId="14" hidden="1">#REF!</definedName>
    <definedName name="BExB012NJ8GASTNNPBRRFTLHIOC9" localSheetId="22" hidden="1">#REF!</definedName>
    <definedName name="BExB012NJ8GASTNNPBRRFTLHIOC9" localSheetId="19" hidden="1">#REF!</definedName>
    <definedName name="BExB012NJ8GASTNNPBRRFTLHIOC9" localSheetId="21" hidden="1">#REF!</definedName>
    <definedName name="BExB012NJ8GASTNNPBRRFTLHIOC9" hidden="1">#REF!</definedName>
    <definedName name="BExB072HHXVMUC0VYNGG48GRSH5Q" localSheetId="23" hidden="1">#REF!</definedName>
    <definedName name="BExB072HHXVMUC0VYNGG48GRSH5Q" localSheetId="27" hidden="1">#REF!</definedName>
    <definedName name="BExB072HHXVMUC0VYNGG48GRSH5Q" localSheetId="16" hidden="1">#REF!</definedName>
    <definedName name="BExB072HHXVMUC0VYNGG48GRSH5Q" localSheetId="0" hidden="1">#REF!</definedName>
    <definedName name="BExB072HHXVMUC0VYNGG48GRSH5Q" localSheetId="2" hidden="1">#REF!</definedName>
    <definedName name="BExB072HHXVMUC0VYNGG48GRSH5Q" localSheetId="4" hidden="1">#REF!</definedName>
    <definedName name="BExB072HHXVMUC0VYNGG48GRSH5Q" localSheetId="5" hidden="1">#REF!</definedName>
    <definedName name="BExB072HHXVMUC0VYNGG48GRSH5Q" localSheetId="17" hidden="1">#REF!</definedName>
    <definedName name="BExB072HHXVMUC0VYNGG48GRSH5Q" localSheetId="7" hidden="1">#REF!</definedName>
    <definedName name="BExB072HHXVMUC0VYNGG48GRSH5Q" localSheetId="8" hidden="1">#REF!</definedName>
    <definedName name="BExB072HHXVMUC0VYNGG48GRSH5Q" localSheetId="9" hidden="1">#REF!</definedName>
    <definedName name="BExB072HHXVMUC0VYNGG48GRSH5Q" localSheetId="11" hidden="1">#REF!</definedName>
    <definedName name="BExB072HHXVMUC0VYNGG48GRSH5Q" localSheetId="12" hidden="1">#REF!</definedName>
    <definedName name="BExB072HHXVMUC0VYNGG48GRSH5Q" localSheetId="13" hidden="1">#REF!</definedName>
    <definedName name="BExB072HHXVMUC0VYNGG48GRSH5Q" localSheetId="14" hidden="1">#REF!</definedName>
    <definedName name="BExB072HHXVMUC0VYNGG48GRSH5Q" localSheetId="22" hidden="1">#REF!</definedName>
    <definedName name="BExB072HHXVMUC0VYNGG48GRSH5Q" localSheetId="19" hidden="1">#REF!</definedName>
    <definedName name="BExB072HHXVMUC0VYNGG48GRSH5Q" localSheetId="21" hidden="1">#REF!</definedName>
    <definedName name="BExB072HHXVMUC0VYNGG48GRSH5Q" hidden="1">#REF!</definedName>
    <definedName name="BExB0FRDEYDEUEAB1W8KD6D965XA" localSheetId="23" hidden="1">#REF!</definedName>
    <definedName name="BExB0FRDEYDEUEAB1W8KD6D965XA" localSheetId="27" hidden="1">#REF!</definedName>
    <definedName name="BExB0FRDEYDEUEAB1W8KD6D965XA" localSheetId="16" hidden="1">#REF!</definedName>
    <definedName name="BExB0FRDEYDEUEAB1W8KD6D965XA" localSheetId="0" hidden="1">#REF!</definedName>
    <definedName name="BExB0FRDEYDEUEAB1W8KD6D965XA" localSheetId="2" hidden="1">#REF!</definedName>
    <definedName name="BExB0FRDEYDEUEAB1W8KD6D965XA" localSheetId="4" hidden="1">#REF!</definedName>
    <definedName name="BExB0FRDEYDEUEAB1W8KD6D965XA" localSheetId="5" hidden="1">#REF!</definedName>
    <definedName name="BExB0FRDEYDEUEAB1W8KD6D965XA" localSheetId="17" hidden="1">#REF!</definedName>
    <definedName name="BExB0FRDEYDEUEAB1W8KD6D965XA" localSheetId="7" hidden="1">#REF!</definedName>
    <definedName name="BExB0FRDEYDEUEAB1W8KD6D965XA" localSheetId="8" hidden="1">#REF!</definedName>
    <definedName name="BExB0FRDEYDEUEAB1W8KD6D965XA" localSheetId="9" hidden="1">#REF!</definedName>
    <definedName name="BExB0FRDEYDEUEAB1W8KD6D965XA" localSheetId="11" hidden="1">#REF!</definedName>
    <definedName name="BExB0FRDEYDEUEAB1W8KD6D965XA" localSheetId="12" hidden="1">#REF!</definedName>
    <definedName name="BExB0FRDEYDEUEAB1W8KD6D965XA" localSheetId="13" hidden="1">#REF!</definedName>
    <definedName name="BExB0FRDEYDEUEAB1W8KD6D965XA" localSheetId="14" hidden="1">#REF!</definedName>
    <definedName name="BExB0FRDEYDEUEAB1W8KD6D965XA" localSheetId="22" hidden="1">#REF!</definedName>
    <definedName name="BExB0FRDEYDEUEAB1W8KD6D965XA" localSheetId="19" hidden="1">#REF!</definedName>
    <definedName name="BExB0FRDEYDEUEAB1W8KD6D965XA" localSheetId="21" hidden="1">#REF!</definedName>
    <definedName name="BExB0FRDEYDEUEAB1W8KD6D965XA" hidden="1">#REF!</definedName>
    <definedName name="BExB0GIGLDV7P55ZR51C0HG15PA2" localSheetId="23" hidden="1">#REF!</definedName>
    <definedName name="BExB0GIGLDV7P55ZR51C0HG15PA2" localSheetId="27" hidden="1">#REF!</definedName>
    <definedName name="BExB0GIGLDV7P55ZR51C0HG15PA2" localSheetId="16" hidden="1">#REF!</definedName>
    <definedName name="BExB0GIGLDV7P55ZR51C0HG15PA2" localSheetId="0" hidden="1">#REF!</definedName>
    <definedName name="BExB0GIGLDV7P55ZR51C0HG15PA2" localSheetId="2" hidden="1">#REF!</definedName>
    <definedName name="BExB0GIGLDV7P55ZR51C0HG15PA2" localSheetId="4" hidden="1">#REF!</definedName>
    <definedName name="BExB0GIGLDV7P55ZR51C0HG15PA2" localSheetId="5" hidden="1">#REF!</definedName>
    <definedName name="BExB0GIGLDV7P55ZR51C0HG15PA2" localSheetId="17" hidden="1">#REF!</definedName>
    <definedName name="BExB0GIGLDV7P55ZR51C0HG15PA2" localSheetId="7" hidden="1">#REF!</definedName>
    <definedName name="BExB0GIGLDV7P55ZR51C0HG15PA2" localSheetId="8" hidden="1">#REF!</definedName>
    <definedName name="BExB0GIGLDV7P55ZR51C0HG15PA2" localSheetId="9" hidden="1">#REF!</definedName>
    <definedName name="BExB0GIGLDV7P55ZR51C0HG15PA2" localSheetId="11" hidden="1">#REF!</definedName>
    <definedName name="BExB0GIGLDV7P55ZR51C0HG15PA2" localSheetId="12" hidden="1">#REF!</definedName>
    <definedName name="BExB0GIGLDV7P55ZR51C0HG15PA2" localSheetId="13" hidden="1">#REF!</definedName>
    <definedName name="BExB0GIGLDV7P55ZR51C0HG15PA2" localSheetId="14" hidden="1">#REF!</definedName>
    <definedName name="BExB0GIGLDV7P55ZR51C0HG15PA2" localSheetId="22" hidden="1">#REF!</definedName>
    <definedName name="BExB0GIGLDV7P55ZR51C0HG15PA2" localSheetId="19" hidden="1">#REF!</definedName>
    <definedName name="BExB0GIGLDV7P55ZR51C0HG15PA2" localSheetId="21" hidden="1">#REF!</definedName>
    <definedName name="BExB0GIGLDV7P55ZR51C0HG15PA2" hidden="1">#REF!</definedName>
    <definedName name="BExB0KPCN7YJORQAYUCF4YKIKPMC" localSheetId="23" hidden="1">#REF!</definedName>
    <definedName name="BExB0KPCN7YJORQAYUCF4YKIKPMC" localSheetId="27" hidden="1">#REF!</definedName>
    <definedName name="BExB0KPCN7YJORQAYUCF4YKIKPMC" localSheetId="16" hidden="1">#REF!</definedName>
    <definedName name="BExB0KPCN7YJORQAYUCF4YKIKPMC" localSheetId="0" hidden="1">#REF!</definedName>
    <definedName name="BExB0KPCN7YJORQAYUCF4YKIKPMC" localSheetId="2" hidden="1">#REF!</definedName>
    <definedName name="BExB0KPCN7YJORQAYUCF4YKIKPMC" localSheetId="4" hidden="1">#REF!</definedName>
    <definedName name="BExB0KPCN7YJORQAYUCF4YKIKPMC" localSheetId="5" hidden="1">#REF!</definedName>
    <definedName name="BExB0KPCN7YJORQAYUCF4YKIKPMC" localSheetId="17" hidden="1">#REF!</definedName>
    <definedName name="BExB0KPCN7YJORQAYUCF4YKIKPMC" localSheetId="7" hidden="1">#REF!</definedName>
    <definedName name="BExB0KPCN7YJORQAYUCF4YKIKPMC" localSheetId="8" hidden="1">#REF!</definedName>
    <definedName name="BExB0KPCN7YJORQAYUCF4YKIKPMC" localSheetId="9" hidden="1">#REF!</definedName>
    <definedName name="BExB0KPCN7YJORQAYUCF4YKIKPMC" localSheetId="11" hidden="1">#REF!</definedName>
    <definedName name="BExB0KPCN7YJORQAYUCF4YKIKPMC" localSheetId="12" hidden="1">#REF!</definedName>
    <definedName name="BExB0KPCN7YJORQAYUCF4YKIKPMC" localSheetId="13" hidden="1">#REF!</definedName>
    <definedName name="BExB0KPCN7YJORQAYUCF4YKIKPMC" localSheetId="14" hidden="1">#REF!</definedName>
    <definedName name="BExB0KPCN7YJORQAYUCF4YKIKPMC" localSheetId="22" hidden="1">#REF!</definedName>
    <definedName name="BExB0KPCN7YJORQAYUCF4YKIKPMC" localSheetId="19" hidden="1">#REF!</definedName>
    <definedName name="BExB0KPCN7YJORQAYUCF4YKIKPMC" localSheetId="21" hidden="1">#REF!</definedName>
    <definedName name="BExB0KPCN7YJORQAYUCF4YKIKPMC" hidden="1">#REF!</definedName>
    <definedName name="BExB0VHQD6ORZS0MIC86QWHCE4UC" localSheetId="23" hidden="1">#REF!</definedName>
    <definedName name="BExB0VHQD6ORZS0MIC86QWHCE4UC" localSheetId="27" hidden="1">#REF!</definedName>
    <definedName name="BExB0VHQD6ORZS0MIC86QWHCE4UC" localSheetId="16" hidden="1">#REF!</definedName>
    <definedName name="BExB0VHQD6ORZS0MIC86QWHCE4UC" localSheetId="0" hidden="1">#REF!</definedName>
    <definedName name="BExB0VHQD6ORZS0MIC86QWHCE4UC" localSheetId="2" hidden="1">#REF!</definedName>
    <definedName name="BExB0VHQD6ORZS0MIC86QWHCE4UC" localSheetId="4" hidden="1">#REF!</definedName>
    <definedName name="BExB0VHQD6ORZS0MIC86QWHCE4UC" localSheetId="5" hidden="1">#REF!</definedName>
    <definedName name="BExB0VHQD6ORZS0MIC86QWHCE4UC" localSheetId="17" hidden="1">#REF!</definedName>
    <definedName name="BExB0VHQD6ORZS0MIC86QWHCE4UC" localSheetId="7" hidden="1">#REF!</definedName>
    <definedName name="BExB0VHQD6ORZS0MIC86QWHCE4UC" localSheetId="8" hidden="1">#REF!</definedName>
    <definedName name="BExB0VHQD6ORZS0MIC86QWHCE4UC" localSheetId="9" hidden="1">#REF!</definedName>
    <definedName name="BExB0VHQD6ORZS0MIC86QWHCE4UC" localSheetId="11" hidden="1">#REF!</definedName>
    <definedName name="BExB0VHQD6ORZS0MIC86QWHCE4UC" localSheetId="12" hidden="1">#REF!</definedName>
    <definedName name="BExB0VHQD6ORZS0MIC86QWHCE4UC" localSheetId="13" hidden="1">#REF!</definedName>
    <definedName name="BExB0VHQD6ORZS0MIC86QWHCE4UC" localSheetId="14" hidden="1">#REF!</definedName>
    <definedName name="BExB0VHQD6ORZS0MIC86QWHCE4UC" localSheetId="22" hidden="1">#REF!</definedName>
    <definedName name="BExB0VHQD6ORZS0MIC86QWHCE4UC" localSheetId="19" hidden="1">#REF!</definedName>
    <definedName name="BExB0VHQD6ORZS0MIC86QWHCE4UC" localSheetId="21" hidden="1">#REF!</definedName>
    <definedName name="BExB0VHQD6ORZS0MIC86QWHCE4UC" hidden="1">#REF!</definedName>
    <definedName name="BExB0WE4PI3NOBXXVO9CTEN4DIU2" localSheetId="23" hidden="1">#REF!</definedName>
    <definedName name="BExB0WE4PI3NOBXXVO9CTEN4DIU2" localSheetId="27" hidden="1">#REF!</definedName>
    <definedName name="BExB0WE4PI3NOBXXVO9CTEN4DIU2" localSheetId="16" hidden="1">#REF!</definedName>
    <definedName name="BExB0WE4PI3NOBXXVO9CTEN4DIU2" localSheetId="0" hidden="1">#REF!</definedName>
    <definedName name="BExB0WE4PI3NOBXXVO9CTEN4DIU2" localSheetId="2" hidden="1">#REF!</definedName>
    <definedName name="BExB0WE4PI3NOBXXVO9CTEN4DIU2" localSheetId="4" hidden="1">#REF!</definedName>
    <definedName name="BExB0WE4PI3NOBXXVO9CTEN4DIU2" localSheetId="5" hidden="1">#REF!</definedName>
    <definedName name="BExB0WE4PI3NOBXXVO9CTEN4DIU2" localSheetId="17" hidden="1">#REF!</definedName>
    <definedName name="BExB0WE4PI3NOBXXVO9CTEN4DIU2" localSheetId="7" hidden="1">#REF!</definedName>
    <definedName name="BExB0WE4PI3NOBXXVO9CTEN4DIU2" localSheetId="8" hidden="1">#REF!</definedName>
    <definedName name="BExB0WE4PI3NOBXXVO9CTEN4DIU2" localSheetId="9" hidden="1">#REF!</definedName>
    <definedName name="BExB0WE4PI3NOBXXVO9CTEN4DIU2" localSheetId="11" hidden="1">#REF!</definedName>
    <definedName name="BExB0WE4PI3NOBXXVO9CTEN4DIU2" localSheetId="12" hidden="1">#REF!</definedName>
    <definedName name="BExB0WE4PI3NOBXXVO9CTEN4DIU2" localSheetId="13" hidden="1">#REF!</definedName>
    <definedName name="BExB0WE4PI3NOBXXVO9CTEN4DIU2" localSheetId="14" hidden="1">#REF!</definedName>
    <definedName name="BExB0WE4PI3NOBXXVO9CTEN4DIU2" localSheetId="22" hidden="1">#REF!</definedName>
    <definedName name="BExB0WE4PI3NOBXXVO9CTEN4DIU2" localSheetId="19" hidden="1">#REF!</definedName>
    <definedName name="BExB0WE4PI3NOBXXVO9CTEN4DIU2" localSheetId="21" hidden="1">#REF!</definedName>
    <definedName name="BExB0WE4PI3NOBXXVO9CTEN4DIU2" hidden="1">#REF!</definedName>
    <definedName name="BExB0Z8O1CQF2CWFBBHE8SNISDAO" localSheetId="23" hidden="1">#REF!</definedName>
    <definedName name="BExB0Z8O1CQF2CWFBBHE8SNISDAO" localSheetId="27" hidden="1">#REF!</definedName>
    <definedName name="BExB0Z8O1CQF2CWFBBHE8SNISDAO" localSheetId="16" hidden="1">#REF!</definedName>
    <definedName name="BExB0Z8O1CQF2CWFBBHE8SNISDAO" localSheetId="0" hidden="1">#REF!</definedName>
    <definedName name="BExB0Z8O1CQF2CWFBBHE8SNISDAO" localSheetId="2" hidden="1">#REF!</definedName>
    <definedName name="BExB0Z8O1CQF2CWFBBHE8SNISDAO" localSheetId="4" hidden="1">#REF!</definedName>
    <definedName name="BExB0Z8O1CQF2CWFBBHE8SNISDAO" localSheetId="5" hidden="1">#REF!</definedName>
    <definedName name="BExB0Z8O1CQF2CWFBBHE8SNISDAO" localSheetId="17" hidden="1">#REF!</definedName>
    <definedName name="BExB0Z8O1CQF2CWFBBHE8SNISDAO" localSheetId="7" hidden="1">#REF!</definedName>
    <definedName name="BExB0Z8O1CQF2CWFBBHE8SNISDAO" localSheetId="8" hidden="1">#REF!</definedName>
    <definedName name="BExB0Z8O1CQF2CWFBBHE8SNISDAO" localSheetId="9" hidden="1">#REF!</definedName>
    <definedName name="BExB0Z8O1CQF2CWFBBHE8SNISDAO" localSheetId="11" hidden="1">#REF!</definedName>
    <definedName name="BExB0Z8O1CQF2CWFBBHE8SNISDAO" localSheetId="12" hidden="1">#REF!</definedName>
    <definedName name="BExB0Z8O1CQF2CWFBBHE8SNISDAO" localSheetId="13" hidden="1">#REF!</definedName>
    <definedName name="BExB0Z8O1CQF2CWFBBHE8SNISDAO" localSheetId="14" hidden="1">#REF!</definedName>
    <definedName name="BExB0Z8O1CQF2CWFBBHE8SNISDAO" localSheetId="22" hidden="1">#REF!</definedName>
    <definedName name="BExB0Z8O1CQF2CWFBBHE8SNISDAO" localSheetId="19" hidden="1">#REF!</definedName>
    <definedName name="BExB0Z8O1CQF2CWFBBHE8SNISDAO" localSheetId="21" hidden="1">#REF!</definedName>
    <definedName name="BExB0Z8O1CQF2CWFBBHE8SNISDAO" hidden="1">#REF!</definedName>
    <definedName name="BExB10QNIVITUYS55OAEKK3VLJFE" localSheetId="23" hidden="1">#REF!</definedName>
    <definedName name="BExB10QNIVITUYS55OAEKK3VLJFE" localSheetId="27" hidden="1">#REF!</definedName>
    <definedName name="BExB10QNIVITUYS55OAEKK3VLJFE" localSheetId="16" hidden="1">#REF!</definedName>
    <definedName name="BExB10QNIVITUYS55OAEKK3VLJFE" localSheetId="0" hidden="1">#REF!</definedName>
    <definedName name="BExB10QNIVITUYS55OAEKK3VLJFE" localSheetId="2" hidden="1">#REF!</definedName>
    <definedName name="BExB10QNIVITUYS55OAEKK3VLJFE" localSheetId="4" hidden="1">#REF!</definedName>
    <definedName name="BExB10QNIVITUYS55OAEKK3VLJFE" localSheetId="5" hidden="1">#REF!</definedName>
    <definedName name="BExB10QNIVITUYS55OAEKK3VLJFE" localSheetId="17" hidden="1">#REF!</definedName>
    <definedName name="BExB10QNIVITUYS55OAEKK3VLJFE" localSheetId="7" hidden="1">#REF!</definedName>
    <definedName name="BExB10QNIVITUYS55OAEKK3VLJFE" localSheetId="8" hidden="1">#REF!</definedName>
    <definedName name="BExB10QNIVITUYS55OAEKK3VLJFE" localSheetId="9" hidden="1">#REF!</definedName>
    <definedName name="BExB10QNIVITUYS55OAEKK3VLJFE" localSheetId="11" hidden="1">#REF!</definedName>
    <definedName name="BExB10QNIVITUYS55OAEKK3VLJFE" localSheetId="12" hidden="1">#REF!</definedName>
    <definedName name="BExB10QNIVITUYS55OAEKK3VLJFE" localSheetId="13" hidden="1">#REF!</definedName>
    <definedName name="BExB10QNIVITUYS55OAEKK3VLJFE" localSheetId="14" hidden="1">#REF!</definedName>
    <definedName name="BExB10QNIVITUYS55OAEKK3VLJFE" localSheetId="22" hidden="1">#REF!</definedName>
    <definedName name="BExB10QNIVITUYS55OAEKK3VLJFE" localSheetId="19" hidden="1">#REF!</definedName>
    <definedName name="BExB10QNIVITUYS55OAEKK3VLJFE" localSheetId="21" hidden="1">#REF!</definedName>
    <definedName name="BExB10QNIVITUYS55OAEKK3VLJFE" hidden="1">#REF!</definedName>
    <definedName name="BExB15ZDRY4CIJ911DONP0KCY9KU" localSheetId="23" hidden="1">#REF!</definedName>
    <definedName name="BExB15ZDRY4CIJ911DONP0KCY9KU" localSheetId="27" hidden="1">#REF!</definedName>
    <definedName name="BExB15ZDRY4CIJ911DONP0KCY9KU" localSheetId="16" hidden="1">#REF!</definedName>
    <definedName name="BExB15ZDRY4CIJ911DONP0KCY9KU" localSheetId="0" hidden="1">#REF!</definedName>
    <definedName name="BExB15ZDRY4CIJ911DONP0KCY9KU" localSheetId="2" hidden="1">#REF!</definedName>
    <definedName name="BExB15ZDRY4CIJ911DONP0KCY9KU" localSheetId="4" hidden="1">#REF!</definedName>
    <definedName name="BExB15ZDRY4CIJ911DONP0KCY9KU" localSheetId="5" hidden="1">#REF!</definedName>
    <definedName name="BExB15ZDRY4CIJ911DONP0KCY9KU" localSheetId="17" hidden="1">#REF!</definedName>
    <definedName name="BExB15ZDRY4CIJ911DONP0KCY9KU" localSheetId="7" hidden="1">#REF!</definedName>
    <definedName name="BExB15ZDRY4CIJ911DONP0KCY9KU" localSheetId="8" hidden="1">#REF!</definedName>
    <definedName name="BExB15ZDRY4CIJ911DONP0KCY9KU" localSheetId="9" hidden="1">#REF!</definedName>
    <definedName name="BExB15ZDRY4CIJ911DONP0KCY9KU" localSheetId="11" hidden="1">#REF!</definedName>
    <definedName name="BExB15ZDRY4CIJ911DONP0KCY9KU" localSheetId="12" hidden="1">#REF!</definedName>
    <definedName name="BExB15ZDRY4CIJ911DONP0KCY9KU" localSheetId="13" hidden="1">#REF!</definedName>
    <definedName name="BExB15ZDRY4CIJ911DONP0KCY9KU" localSheetId="14" hidden="1">#REF!</definedName>
    <definedName name="BExB15ZDRY4CIJ911DONP0KCY9KU" localSheetId="22" hidden="1">#REF!</definedName>
    <definedName name="BExB15ZDRY4CIJ911DONP0KCY9KU" localSheetId="19" hidden="1">#REF!</definedName>
    <definedName name="BExB15ZDRY4CIJ911DONP0KCY9KU" localSheetId="21" hidden="1">#REF!</definedName>
    <definedName name="BExB15ZDRY4CIJ911DONP0KCY9KU" hidden="1">#REF!</definedName>
    <definedName name="BExB16VQY0O0RLZYJFU3OFEONVTE" localSheetId="23" hidden="1">#REF!</definedName>
    <definedName name="BExB16VQY0O0RLZYJFU3OFEONVTE" localSheetId="27" hidden="1">#REF!</definedName>
    <definedName name="BExB16VQY0O0RLZYJFU3OFEONVTE" localSheetId="16" hidden="1">#REF!</definedName>
    <definedName name="BExB16VQY0O0RLZYJFU3OFEONVTE" localSheetId="0" hidden="1">#REF!</definedName>
    <definedName name="BExB16VQY0O0RLZYJFU3OFEONVTE" localSheetId="2" hidden="1">#REF!</definedName>
    <definedName name="BExB16VQY0O0RLZYJFU3OFEONVTE" localSheetId="4" hidden="1">#REF!</definedName>
    <definedName name="BExB16VQY0O0RLZYJFU3OFEONVTE" localSheetId="5" hidden="1">#REF!</definedName>
    <definedName name="BExB16VQY0O0RLZYJFU3OFEONVTE" localSheetId="17" hidden="1">#REF!</definedName>
    <definedName name="BExB16VQY0O0RLZYJFU3OFEONVTE" localSheetId="7" hidden="1">#REF!</definedName>
    <definedName name="BExB16VQY0O0RLZYJFU3OFEONVTE" localSheetId="8" hidden="1">#REF!</definedName>
    <definedName name="BExB16VQY0O0RLZYJFU3OFEONVTE" localSheetId="9" hidden="1">#REF!</definedName>
    <definedName name="BExB16VQY0O0RLZYJFU3OFEONVTE" localSheetId="11" hidden="1">#REF!</definedName>
    <definedName name="BExB16VQY0O0RLZYJFU3OFEONVTE" localSheetId="12" hidden="1">#REF!</definedName>
    <definedName name="BExB16VQY0O0RLZYJFU3OFEONVTE" localSheetId="13" hidden="1">#REF!</definedName>
    <definedName name="BExB16VQY0O0RLZYJFU3OFEONVTE" localSheetId="14" hidden="1">#REF!</definedName>
    <definedName name="BExB16VQY0O0RLZYJFU3OFEONVTE" localSheetId="22" hidden="1">#REF!</definedName>
    <definedName name="BExB16VQY0O0RLZYJFU3OFEONVTE" localSheetId="19" hidden="1">#REF!</definedName>
    <definedName name="BExB16VQY0O0RLZYJFU3OFEONVTE" localSheetId="21" hidden="1">#REF!</definedName>
    <definedName name="BExB16VQY0O0RLZYJFU3OFEONVTE" hidden="1">#REF!</definedName>
    <definedName name="BExB1FKNY2UO4W5FUGFHJOA2WFGG" localSheetId="23" hidden="1">#REF!</definedName>
    <definedName name="BExB1FKNY2UO4W5FUGFHJOA2WFGG" localSheetId="27" hidden="1">#REF!</definedName>
    <definedName name="BExB1FKNY2UO4W5FUGFHJOA2WFGG" localSheetId="16" hidden="1">#REF!</definedName>
    <definedName name="BExB1FKNY2UO4W5FUGFHJOA2WFGG" localSheetId="0" hidden="1">#REF!</definedName>
    <definedName name="BExB1FKNY2UO4W5FUGFHJOA2WFGG" localSheetId="2" hidden="1">#REF!</definedName>
    <definedName name="BExB1FKNY2UO4W5FUGFHJOA2WFGG" localSheetId="4" hidden="1">#REF!</definedName>
    <definedName name="BExB1FKNY2UO4W5FUGFHJOA2WFGG" localSheetId="5" hidden="1">#REF!</definedName>
    <definedName name="BExB1FKNY2UO4W5FUGFHJOA2WFGG" localSheetId="17" hidden="1">#REF!</definedName>
    <definedName name="BExB1FKNY2UO4W5FUGFHJOA2WFGG" localSheetId="7" hidden="1">#REF!</definedName>
    <definedName name="BExB1FKNY2UO4W5FUGFHJOA2WFGG" localSheetId="8" hidden="1">#REF!</definedName>
    <definedName name="BExB1FKNY2UO4W5FUGFHJOA2WFGG" localSheetId="9" hidden="1">#REF!</definedName>
    <definedName name="BExB1FKNY2UO4W5FUGFHJOA2WFGG" localSheetId="11" hidden="1">#REF!</definedName>
    <definedName name="BExB1FKNY2UO4W5FUGFHJOA2WFGG" localSheetId="12" hidden="1">#REF!</definedName>
    <definedName name="BExB1FKNY2UO4W5FUGFHJOA2WFGG" localSheetId="13" hidden="1">#REF!</definedName>
    <definedName name="BExB1FKNY2UO4W5FUGFHJOA2WFGG" localSheetId="14" hidden="1">#REF!</definedName>
    <definedName name="BExB1FKNY2UO4W5FUGFHJOA2WFGG" localSheetId="22" hidden="1">#REF!</definedName>
    <definedName name="BExB1FKNY2UO4W5FUGFHJOA2WFGG" localSheetId="19" hidden="1">#REF!</definedName>
    <definedName name="BExB1FKNY2UO4W5FUGFHJOA2WFGG" localSheetId="21" hidden="1">#REF!</definedName>
    <definedName name="BExB1FKNY2UO4W5FUGFHJOA2WFGG" hidden="1">#REF!</definedName>
    <definedName name="BExB1GMD0PIDGTFBGQOPRWQSP9I4" localSheetId="23" hidden="1">#REF!</definedName>
    <definedName name="BExB1GMD0PIDGTFBGQOPRWQSP9I4" localSheetId="27" hidden="1">#REF!</definedName>
    <definedName name="BExB1GMD0PIDGTFBGQOPRWQSP9I4" localSheetId="16" hidden="1">#REF!</definedName>
    <definedName name="BExB1GMD0PIDGTFBGQOPRWQSP9I4" localSheetId="0" hidden="1">#REF!</definedName>
    <definedName name="BExB1GMD0PIDGTFBGQOPRWQSP9I4" localSheetId="2" hidden="1">#REF!</definedName>
    <definedName name="BExB1GMD0PIDGTFBGQOPRWQSP9I4" localSheetId="4" hidden="1">#REF!</definedName>
    <definedName name="BExB1GMD0PIDGTFBGQOPRWQSP9I4" localSheetId="5" hidden="1">#REF!</definedName>
    <definedName name="BExB1GMD0PIDGTFBGQOPRWQSP9I4" localSheetId="17" hidden="1">#REF!</definedName>
    <definedName name="BExB1GMD0PIDGTFBGQOPRWQSP9I4" localSheetId="7" hidden="1">#REF!</definedName>
    <definedName name="BExB1GMD0PIDGTFBGQOPRWQSP9I4" localSheetId="8" hidden="1">#REF!</definedName>
    <definedName name="BExB1GMD0PIDGTFBGQOPRWQSP9I4" localSheetId="9" hidden="1">#REF!</definedName>
    <definedName name="BExB1GMD0PIDGTFBGQOPRWQSP9I4" localSheetId="11" hidden="1">#REF!</definedName>
    <definedName name="BExB1GMD0PIDGTFBGQOPRWQSP9I4" localSheetId="12" hidden="1">#REF!</definedName>
    <definedName name="BExB1GMD0PIDGTFBGQOPRWQSP9I4" localSheetId="13" hidden="1">#REF!</definedName>
    <definedName name="BExB1GMD0PIDGTFBGQOPRWQSP9I4" localSheetId="14" hidden="1">#REF!</definedName>
    <definedName name="BExB1GMD0PIDGTFBGQOPRWQSP9I4" localSheetId="22" hidden="1">#REF!</definedName>
    <definedName name="BExB1GMD0PIDGTFBGQOPRWQSP9I4" localSheetId="19" hidden="1">#REF!</definedName>
    <definedName name="BExB1GMD0PIDGTFBGQOPRWQSP9I4" localSheetId="21" hidden="1">#REF!</definedName>
    <definedName name="BExB1GMD0PIDGTFBGQOPRWQSP9I4" hidden="1">#REF!</definedName>
    <definedName name="BExB1HZ0FHGNOS2URJWFD5G55OMO" localSheetId="23" hidden="1">#REF!</definedName>
    <definedName name="BExB1HZ0FHGNOS2URJWFD5G55OMO" localSheetId="27" hidden="1">#REF!</definedName>
    <definedName name="BExB1HZ0FHGNOS2URJWFD5G55OMO" localSheetId="16" hidden="1">#REF!</definedName>
    <definedName name="BExB1HZ0FHGNOS2URJWFD5G55OMO" localSheetId="0" hidden="1">#REF!</definedName>
    <definedName name="BExB1HZ0FHGNOS2URJWFD5G55OMO" localSheetId="2" hidden="1">#REF!</definedName>
    <definedName name="BExB1HZ0FHGNOS2URJWFD5G55OMO" localSheetId="4" hidden="1">#REF!</definedName>
    <definedName name="BExB1HZ0FHGNOS2URJWFD5G55OMO" localSheetId="5" hidden="1">#REF!</definedName>
    <definedName name="BExB1HZ0FHGNOS2URJWFD5G55OMO" localSheetId="17" hidden="1">#REF!</definedName>
    <definedName name="BExB1HZ0FHGNOS2URJWFD5G55OMO" localSheetId="7" hidden="1">#REF!</definedName>
    <definedName name="BExB1HZ0FHGNOS2URJWFD5G55OMO" localSheetId="8" hidden="1">#REF!</definedName>
    <definedName name="BExB1HZ0FHGNOS2URJWFD5G55OMO" localSheetId="9" hidden="1">#REF!</definedName>
    <definedName name="BExB1HZ0FHGNOS2URJWFD5G55OMO" localSheetId="11" hidden="1">#REF!</definedName>
    <definedName name="BExB1HZ0FHGNOS2URJWFD5G55OMO" localSheetId="12" hidden="1">#REF!</definedName>
    <definedName name="BExB1HZ0FHGNOS2URJWFD5G55OMO" localSheetId="13" hidden="1">#REF!</definedName>
    <definedName name="BExB1HZ0FHGNOS2URJWFD5G55OMO" localSheetId="14" hidden="1">#REF!</definedName>
    <definedName name="BExB1HZ0FHGNOS2URJWFD5G55OMO" localSheetId="22" hidden="1">#REF!</definedName>
    <definedName name="BExB1HZ0FHGNOS2URJWFD5G55OMO" localSheetId="19" hidden="1">#REF!</definedName>
    <definedName name="BExB1HZ0FHGNOS2URJWFD5G55OMO" localSheetId="21" hidden="1">#REF!</definedName>
    <definedName name="BExB1HZ0FHGNOS2URJWFD5G55OMO" hidden="1">#REF!</definedName>
    <definedName name="BExB1Q29OO6LNFNT1EQLA3KYE7MX" localSheetId="23" hidden="1">#REF!</definedName>
    <definedName name="BExB1Q29OO6LNFNT1EQLA3KYE7MX" localSheetId="27" hidden="1">#REF!</definedName>
    <definedName name="BExB1Q29OO6LNFNT1EQLA3KYE7MX" localSheetId="16" hidden="1">#REF!</definedName>
    <definedName name="BExB1Q29OO6LNFNT1EQLA3KYE7MX" localSheetId="0" hidden="1">#REF!</definedName>
    <definedName name="BExB1Q29OO6LNFNT1EQLA3KYE7MX" localSheetId="2" hidden="1">#REF!</definedName>
    <definedName name="BExB1Q29OO6LNFNT1EQLA3KYE7MX" localSheetId="4" hidden="1">#REF!</definedName>
    <definedName name="BExB1Q29OO6LNFNT1EQLA3KYE7MX" localSheetId="5" hidden="1">#REF!</definedName>
    <definedName name="BExB1Q29OO6LNFNT1EQLA3KYE7MX" localSheetId="17" hidden="1">#REF!</definedName>
    <definedName name="BExB1Q29OO6LNFNT1EQLA3KYE7MX" localSheetId="7" hidden="1">#REF!</definedName>
    <definedName name="BExB1Q29OO6LNFNT1EQLA3KYE7MX" localSheetId="8" hidden="1">#REF!</definedName>
    <definedName name="BExB1Q29OO6LNFNT1EQLA3KYE7MX" localSheetId="9" hidden="1">#REF!</definedName>
    <definedName name="BExB1Q29OO6LNFNT1EQLA3KYE7MX" localSheetId="11" hidden="1">#REF!</definedName>
    <definedName name="BExB1Q29OO6LNFNT1EQLA3KYE7MX" localSheetId="12" hidden="1">#REF!</definedName>
    <definedName name="BExB1Q29OO6LNFNT1EQLA3KYE7MX" localSheetId="13" hidden="1">#REF!</definedName>
    <definedName name="BExB1Q29OO6LNFNT1EQLA3KYE7MX" localSheetId="14" hidden="1">#REF!</definedName>
    <definedName name="BExB1Q29OO6LNFNT1EQLA3KYE7MX" localSheetId="22" hidden="1">#REF!</definedName>
    <definedName name="BExB1Q29OO6LNFNT1EQLA3KYE7MX" localSheetId="19" hidden="1">#REF!</definedName>
    <definedName name="BExB1Q29OO6LNFNT1EQLA3KYE7MX" localSheetId="21" hidden="1">#REF!</definedName>
    <definedName name="BExB1Q29OO6LNFNT1EQLA3KYE7MX" hidden="1">#REF!</definedName>
    <definedName name="BExB1TNRV5EBWZEHYLHI76T0FVA7" localSheetId="23" hidden="1">#REF!</definedName>
    <definedName name="BExB1TNRV5EBWZEHYLHI76T0FVA7" localSheetId="27" hidden="1">#REF!</definedName>
    <definedName name="BExB1TNRV5EBWZEHYLHI76T0FVA7" localSheetId="16" hidden="1">#REF!</definedName>
    <definedName name="BExB1TNRV5EBWZEHYLHI76T0FVA7" localSheetId="0" hidden="1">#REF!</definedName>
    <definedName name="BExB1TNRV5EBWZEHYLHI76T0FVA7" localSheetId="2" hidden="1">#REF!</definedName>
    <definedName name="BExB1TNRV5EBWZEHYLHI76T0FVA7" localSheetId="4" hidden="1">#REF!</definedName>
    <definedName name="BExB1TNRV5EBWZEHYLHI76T0FVA7" localSheetId="5" hidden="1">#REF!</definedName>
    <definedName name="BExB1TNRV5EBWZEHYLHI76T0FVA7" localSheetId="17" hidden="1">#REF!</definedName>
    <definedName name="BExB1TNRV5EBWZEHYLHI76T0FVA7" localSheetId="7" hidden="1">#REF!</definedName>
    <definedName name="BExB1TNRV5EBWZEHYLHI76T0FVA7" localSheetId="8" hidden="1">#REF!</definedName>
    <definedName name="BExB1TNRV5EBWZEHYLHI76T0FVA7" localSheetId="9" hidden="1">#REF!</definedName>
    <definedName name="BExB1TNRV5EBWZEHYLHI76T0FVA7" localSheetId="11" hidden="1">#REF!</definedName>
    <definedName name="BExB1TNRV5EBWZEHYLHI76T0FVA7" localSheetId="12" hidden="1">#REF!</definedName>
    <definedName name="BExB1TNRV5EBWZEHYLHI76T0FVA7" localSheetId="13" hidden="1">#REF!</definedName>
    <definedName name="BExB1TNRV5EBWZEHYLHI76T0FVA7" localSheetId="14" hidden="1">#REF!</definedName>
    <definedName name="BExB1TNRV5EBWZEHYLHI76T0FVA7" localSheetId="22" hidden="1">#REF!</definedName>
    <definedName name="BExB1TNRV5EBWZEHYLHI76T0FVA7" localSheetId="19" hidden="1">#REF!</definedName>
    <definedName name="BExB1TNRV5EBWZEHYLHI76T0FVA7" localSheetId="21" hidden="1">#REF!</definedName>
    <definedName name="BExB1TNRV5EBWZEHYLHI76T0FVA7" hidden="1">#REF!</definedName>
    <definedName name="BExB1WI6M8I0EEP1ANUQZCFY24EV" localSheetId="23" hidden="1">#REF!</definedName>
    <definedName name="BExB1WI6M8I0EEP1ANUQZCFY24EV" localSheetId="27" hidden="1">#REF!</definedName>
    <definedName name="BExB1WI6M8I0EEP1ANUQZCFY24EV" localSheetId="16" hidden="1">#REF!</definedName>
    <definedName name="BExB1WI6M8I0EEP1ANUQZCFY24EV" localSheetId="0" hidden="1">#REF!</definedName>
    <definedName name="BExB1WI6M8I0EEP1ANUQZCFY24EV" localSheetId="2" hidden="1">#REF!</definedName>
    <definedName name="BExB1WI6M8I0EEP1ANUQZCFY24EV" localSheetId="4" hidden="1">#REF!</definedName>
    <definedName name="BExB1WI6M8I0EEP1ANUQZCFY24EV" localSheetId="5" hidden="1">#REF!</definedName>
    <definedName name="BExB1WI6M8I0EEP1ANUQZCFY24EV" localSheetId="17" hidden="1">#REF!</definedName>
    <definedName name="BExB1WI6M8I0EEP1ANUQZCFY24EV" localSheetId="7" hidden="1">#REF!</definedName>
    <definedName name="BExB1WI6M8I0EEP1ANUQZCFY24EV" localSheetId="8" hidden="1">#REF!</definedName>
    <definedName name="BExB1WI6M8I0EEP1ANUQZCFY24EV" localSheetId="9" hidden="1">#REF!</definedName>
    <definedName name="BExB1WI6M8I0EEP1ANUQZCFY24EV" localSheetId="11" hidden="1">#REF!</definedName>
    <definedName name="BExB1WI6M8I0EEP1ANUQZCFY24EV" localSheetId="12" hidden="1">#REF!</definedName>
    <definedName name="BExB1WI6M8I0EEP1ANUQZCFY24EV" localSheetId="13" hidden="1">#REF!</definedName>
    <definedName name="BExB1WI6M8I0EEP1ANUQZCFY24EV" localSheetId="14" hidden="1">#REF!</definedName>
    <definedName name="BExB1WI6M8I0EEP1ANUQZCFY24EV" localSheetId="22" hidden="1">#REF!</definedName>
    <definedName name="BExB1WI6M8I0EEP1ANUQZCFY24EV" localSheetId="19" hidden="1">#REF!</definedName>
    <definedName name="BExB1WI6M8I0EEP1ANUQZCFY24EV" localSheetId="21" hidden="1">#REF!</definedName>
    <definedName name="BExB1WI6M8I0EEP1ANUQZCFY24EV" hidden="1">#REF!</definedName>
    <definedName name="BExB203OWC9QZA3BYOKQ18L4FUJE" localSheetId="23" hidden="1">#REF!</definedName>
    <definedName name="BExB203OWC9QZA3BYOKQ18L4FUJE" localSheetId="27" hidden="1">#REF!</definedName>
    <definedName name="BExB203OWC9QZA3BYOKQ18L4FUJE" localSheetId="16" hidden="1">#REF!</definedName>
    <definedName name="BExB203OWC9QZA3BYOKQ18L4FUJE" localSheetId="0" hidden="1">#REF!</definedName>
    <definedName name="BExB203OWC9QZA3BYOKQ18L4FUJE" localSheetId="2" hidden="1">#REF!</definedName>
    <definedName name="BExB203OWC9QZA3BYOKQ18L4FUJE" localSheetId="4" hidden="1">#REF!</definedName>
    <definedName name="BExB203OWC9QZA3BYOKQ18L4FUJE" localSheetId="5" hidden="1">#REF!</definedName>
    <definedName name="BExB203OWC9QZA3BYOKQ18L4FUJE" localSheetId="17" hidden="1">#REF!</definedName>
    <definedName name="BExB203OWC9QZA3BYOKQ18L4FUJE" localSheetId="7" hidden="1">#REF!</definedName>
    <definedName name="BExB203OWC9QZA3BYOKQ18L4FUJE" localSheetId="8" hidden="1">#REF!</definedName>
    <definedName name="BExB203OWC9QZA3BYOKQ18L4FUJE" localSheetId="9" hidden="1">#REF!</definedName>
    <definedName name="BExB203OWC9QZA3BYOKQ18L4FUJE" localSheetId="11" hidden="1">#REF!</definedName>
    <definedName name="BExB203OWC9QZA3BYOKQ18L4FUJE" localSheetId="12" hidden="1">#REF!</definedName>
    <definedName name="BExB203OWC9QZA3BYOKQ18L4FUJE" localSheetId="13" hidden="1">#REF!</definedName>
    <definedName name="BExB203OWC9QZA3BYOKQ18L4FUJE" localSheetId="14" hidden="1">#REF!</definedName>
    <definedName name="BExB203OWC9QZA3BYOKQ18L4FUJE" localSheetId="22" hidden="1">#REF!</definedName>
    <definedName name="BExB203OWC9QZA3BYOKQ18L4FUJE" localSheetId="19" hidden="1">#REF!</definedName>
    <definedName name="BExB203OWC9QZA3BYOKQ18L4FUJE" localSheetId="21" hidden="1">#REF!</definedName>
    <definedName name="BExB203OWC9QZA3BYOKQ18L4FUJE" hidden="1">#REF!</definedName>
    <definedName name="BExB2CJHTU7C591BR4WRL5L2F2K6" localSheetId="23" hidden="1">#REF!</definedName>
    <definedName name="BExB2CJHTU7C591BR4WRL5L2F2K6" localSheetId="27" hidden="1">#REF!</definedName>
    <definedName name="BExB2CJHTU7C591BR4WRL5L2F2K6" localSheetId="16" hidden="1">#REF!</definedName>
    <definedName name="BExB2CJHTU7C591BR4WRL5L2F2K6" localSheetId="0" hidden="1">#REF!</definedName>
    <definedName name="BExB2CJHTU7C591BR4WRL5L2F2K6" localSheetId="2" hidden="1">#REF!</definedName>
    <definedName name="BExB2CJHTU7C591BR4WRL5L2F2K6" localSheetId="4" hidden="1">#REF!</definedName>
    <definedName name="BExB2CJHTU7C591BR4WRL5L2F2K6" localSheetId="5" hidden="1">#REF!</definedName>
    <definedName name="BExB2CJHTU7C591BR4WRL5L2F2K6" localSheetId="17" hidden="1">#REF!</definedName>
    <definedName name="BExB2CJHTU7C591BR4WRL5L2F2K6" localSheetId="7" hidden="1">#REF!</definedName>
    <definedName name="BExB2CJHTU7C591BR4WRL5L2F2K6" localSheetId="8" hidden="1">#REF!</definedName>
    <definedName name="BExB2CJHTU7C591BR4WRL5L2F2K6" localSheetId="9" hidden="1">#REF!</definedName>
    <definedName name="BExB2CJHTU7C591BR4WRL5L2F2K6" localSheetId="11" hidden="1">#REF!</definedName>
    <definedName name="BExB2CJHTU7C591BR4WRL5L2F2K6" localSheetId="12" hidden="1">#REF!</definedName>
    <definedName name="BExB2CJHTU7C591BR4WRL5L2F2K6" localSheetId="13" hidden="1">#REF!</definedName>
    <definedName name="BExB2CJHTU7C591BR4WRL5L2F2K6" localSheetId="14" hidden="1">#REF!</definedName>
    <definedName name="BExB2CJHTU7C591BR4WRL5L2F2K6" localSheetId="22" hidden="1">#REF!</definedName>
    <definedName name="BExB2CJHTU7C591BR4WRL5L2F2K6" localSheetId="19" hidden="1">#REF!</definedName>
    <definedName name="BExB2CJHTU7C591BR4WRL5L2F2K6" localSheetId="21" hidden="1">#REF!</definedName>
    <definedName name="BExB2CJHTU7C591BR4WRL5L2F2K6" hidden="1">#REF!</definedName>
    <definedName name="BExB2K1AV4PGNS1O6C7D7AO411AX" localSheetId="23" hidden="1">#REF!</definedName>
    <definedName name="BExB2K1AV4PGNS1O6C7D7AO411AX" localSheetId="27" hidden="1">#REF!</definedName>
    <definedName name="BExB2K1AV4PGNS1O6C7D7AO411AX" localSheetId="16" hidden="1">#REF!</definedName>
    <definedName name="BExB2K1AV4PGNS1O6C7D7AO411AX" localSheetId="0" hidden="1">#REF!</definedName>
    <definedName name="BExB2K1AV4PGNS1O6C7D7AO411AX" localSheetId="2" hidden="1">#REF!</definedName>
    <definedName name="BExB2K1AV4PGNS1O6C7D7AO411AX" localSheetId="4" hidden="1">#REF!</definedName>
    <definedName name="BExB2K1AV4PGNS1O6C7D7AO411AX" localSheetId="5" hidden="1">#REF!</definedName>
    <definedName name="BExB2K1AV4PGNS1O6C7D7AO411AX" localSheetId="17" hidden="1">#REF!</definedName>
    <definedName name="BExB2K1AV4PGNS1O6C7D7AO411AX" localSheetId="7" hidden="1">#REF!</definedName>
    <definedName name="BExB2K1AV4PGNS1O6C7D7AO411AX" localSheetId="8" hidden="1">#REF!</definedName>
    <definedName name="BExB2K1AV4PGNS1O6C7D7AO411AX" localSheetId="9" hidden="1">#REF!</definedName>
    <definedName name="BExB2K1AV4PGNS1O6C7D7AO411AX" localSheetId="11" hidden="1">#REF!</definedName>
    <definedName name="BExB2K1AV4PGNS1O6C7D7AO411AX" localSheetId="12" hidden="1">#REF!</definedName>
    <definedName name="BExB2K1AV4PGNS1O6C7D7AO411AX" localSheetId="13" hidden="1">#REF!</definedName>
    <definedName name="BExB2K1AV4PGNS1O6C7D7AO411AX" localSheetId="14" hidden="1">#REF!</definedName>
    <definedName name="BExB2K1AV4PGNS1O6C7D7AO411AX" localSheetId="22" hidden="1">#REF!</definedName>
    <definedName name="BExB2K1AV4PGNS1O6C7D7AO411AX" localSheetId="19" hidden="1">#REF!</definedName>
    <definedName name="BExB2K1AV4PGNS1O6C7D7AO411AX" localSheetId="21" hidden="1">#REF!</definedName>
    <definedName name="BExB2K1AV4PGNS1O6C7D7AO411AX" hidden="1">#REF!</definedName>
    <definedName name="BExB2O2UYHKI324YE324E1N7FVIB" localSheetId="23" hidden="1">#REF!</definedName>
    <definedName name="BExB2O2UYHKI324YE324E1N7FVIB" localSheetId="27" hidden="1">#REF!</definedName>
    <definedName name="BExB2O2UYHKI324YE324E1N7FVIB" localSheetId="16" hidden="1">#REF!</definedName>
    <definedName name="BExB2O2UYHKI324YE324E1N7FVIB" localSheetId="0" hidden="1">#REF!</definedName>
    <definedName name="BExB2O2UYHKI324YE324E1N7FVIB" localSheetId="2" hidden="1">#REF!</definedName>
    <definedName name="BExB2O2UYHKI324YE324E1N7FVIB" localSheetId="4" hidden="1">#REF!</definedName>
    <definedName name="BExB2O2UYHKI324YE324E1N7FVIB" localSheetId="5" hidden="1">#REF!</definedName>
    <definedName name="BExB2O2UYHKI324YE324E1N7FVIB" localSheetId="17" hidden="1">#REF!</definedName>
    <definedName name="BExB2O2UYHKI324YE324E1N7FVIB" localSheetId="7" hidden="1">#REF!</definedName>
    <definedName name="BExB2O2UYHKI324YE324E1N7FVIB" localSheetId="8" hidden="1">#REF!</definedName>
    <definedName name="BExB2O2UYHKI324YE324E1N7FVIB" localSheetId="9" hidden="1">#REF!</definedName>
    <definedName name="BExB2O2UYHKI324YE324E1N7FVIB" localSheetId="11" hidden="1">#REF!</definedName>
    <definedName name="BExB2O2UYHKI324YE324E1N7FVIB" localSheetId="12" hidden="1">#REF!</definedName>
    <definedName name="BExB2O2UYHKI324YE324E1N7FVIB" localSheetId="13" hidden="1">#REF!</definedName>
    <definedName name="BExB2O2UYHKI324YE324E1N7FVIB" localSheetId="14" hidden="1">#REF!</definedName>
    <definedName name="BExB2O2UYHKI324YE324E1N7FVIB" localSheetId="22" hidden="1">#REF!</definedName>
    <definedName name="BExB2O2UYHKI324YE324E1N7FVIB" localSheetId="19" hidden="1">#REF!</definedName>
    <definedName name="BExB2O2UYHKI324YE324E1N7FVIB" localSheetId="21" hidden="1">#REF!</definedName>
    <definedName name="BExB2O2UYHKI324YE324E1N7FVIB" hidden="1">#REF!</definedName>
    <definedName name="BExB2Q0VJ0MU2URO3JOVUAVHEI3V" localSheetId="23" hidden="1">#REF!</definedName>
    <definedName name="BExB2Q0VJ0MU2URO3JOVUAVHEI3V" localSheetId="27" hidden="1">#REF!</definedName>
    <definedName name="BExB2Q0VJ0MU2URO3JOVUAVHEI3V" localSheetId="16" hidden="1">#REF!</definedName>
    <definedName name="BExB2Q0VJ0MU2URO3JOVUAVHEI3V" localSheetId="0" hidden="1">#REF!</definedName>
    <definedName name="BExB2Q0VJ0MU2URO3JOVUAVHEI3V" localSheetId="2" hidden="1">#REF!</definedName>
    <definedName name="BExB2Q0VJ0MU2URO3JOVUAVHEI3V" localSheetId="4" hidden="1">#REF!</definedName>
    <definedName name="BExB2Q0VJ0MU2URO3JOVUAVHEI3V" localSheetId="5" hidden="1">#REF!</definedName>
    <definedName name="BExB2Q0VJ0MU2URO3JOVUAVHEI3V" localSheetId="17" hidden="1">#REF!</definedName>
    <definedName name="BExB2Q0VJ0MU2URO3JOVUAVHEI3V" localSheetId="7" hidden="1">#REF!</definedName>
    <definedName name="BExB2Q0VJ0MU2URO3JOVUAVHEI3V" localSheetId="8" hidden="1">#REF!</definedName>
    <definedName name="BExB2Q0VJ0MU2URO3JOVUAVHEI3V" localSheetId="9" hidden="1">#REF!</definedName>
    <definedName name="BExB2Q0VJ0MU2URO3JOVUAVHEI3V" localSheetId="11" hidden="1">#REF!</definedName>
    <definedName name="BExB2Q0VJ0MU2URO3JOVUAVHEI3V" localSheetId="12" hidden="1">#REF!</definedName>
    <definedName name="BExB2Q0VJ0MU2URO3JOVUAVHEI3V" localSheetId="13" hidden="1">#REF!</definedName>
    <definedName name="BExB2Q0VJ0MU2URO3JOVUAVHEI3V" localSheetId="14" hidden="1">#REF!</definedName>
    <definedName name="BExB2Q0VJ0MU2URO3JOVUAVHEI3V" localSheetId="22" hidden="1">#REF!</definedName>
    <definedName name="BExB2Q0VJ0MU2URO3JOVUAVHEI3V" localSheetId="19" hidden="1">#REF!</definedName>
    <definedName name="BExB2Q0VJ0MU2URO3JOVUAVHEI3V" localSheetId="21" hidden="1">#REF!</definedName>
    <definedName name="BExB2Q0VJ0MU2URO3JOVUAVHEI3V" hidden="1">#REF!</definedName>
    <definedName name="BExB30IP1DNKNQ6PZ5ERUGR5MK4Z" localSheetId="23" hidden="1">#REF!</definedName>
    <definedName name="BExB30IP1DNKNQ6PZ5ERUGR5MK4Z" localSheetId="27" hidden="1">#REF!</definedName>
    <definedName name="BExB30IP1DNKNQ6PZ5ERUGR5MK4Z" localSheetId="16" hidden="1">#REF!</definedName>
    <definedName name="BExB30IP1DNKNQ6PZ5ERUGR5MK4Z" localSheetId="0" hidden="1">#REF!</definedName>
    <definedName name="BExB30IP1DNKNQ6PZ5ERUGR5MK4Z" localSheetId="2" hidden="1">#REF!</definedName>
    <definedName name="BExB30IP1DNKNQ6PZ5ERUGR5MK4Z" localSheetId="4" hidden="1">#REF!</definedName>
    <definedName name="BExB30IP1DNKNQ6PZ5ERUGR5MK4Z" localSheetId="5" hidden="1">#REF!</definedName>
    <definedName name="BExB30IP1DNKNQ6PZ5ERUGR5MK4Z" localSheetId="17" hidden="1">#REF!</definedName>
    <definedName name="BExB30IP1DNKNQ6PZ5ERUGR5MK4Z" localSheetId="7" hidden="1">#REF!</definedName>
    <definedName name="BExB30IP1DNKNQ6PZ5ERUGR5MK4Z" localSheetId="8" hidden="1">#REF!</definedName>
    <definedName name="BExB30IP1DNKNQ6PZ5ERUGR5MK4Z" localSheetId="9" hidden="1">#REF!</definedName>
    <definedName name="BExB30IP1DNKNQ6PZ5ERUGR5MK4Z" localSheetId="11" hidden="1">#REF!</definedName>
    <definedName name="BExB30IP1DNKNQ6PZ5ERUGR5MK4Z" localSheetId="12" hidden="1">#REF!</definedName>
    <definedName name="BExB30IP1DNKNQ6PZ5ERUGR5MK4Z" localSheetId="13" hidden="1">#REF!</definedName>
    <definedName name="BExB30IP1DNKNQ6PZ5ERUGR5MK4Z" localSheetId="14" hidden="1">#REF!</definedName>
    <definedName name="BExB30IP1DNKNQ6PZ5ERUGR5MK4Z" localSheetId="22" hidden="1">#REF!</definedName>
    <definedName name="BExB30IP1DNKNQ6PZ5ERUGR5MK4Z" localSheetId="19" hidden="1">#REF!</definedName>
    <definedName name="BExB30IP1DNKNQ6PZ5ERUGR5MK4Z" localSheetId="21" hidden="1">#REF!</definedName>
    <definedName name="BExB30IP1DNKNQ6PZ5ERUGR5MK4Z" hidden="1">#REF!</definedName>
    <definedName name="BExB385QW2BSSBXS953SSQN2ISSW" localSheetId="23" hidden="1">#REF!</definedName>
    <definedName name="BExB385QW2BSSBXS953SSQN2ISSW" localSheetId="27" hidden="1">#REF!</definedName>
    <definedName name="BExB385QW2BSSBXS953SSQN2ISSW" localSheetId="16" hidden="1">#REF!</definedName>
    <definedName name="BExB385QW2BSSBXS953SSQN2ISSW" localSheetId="0" hidden="1">#REF!</definedName>
    <definedName name="BExB385QW2BSSBXS953SSQN2ISSW" localSheetId="2" hidden="1">#REF!</definedName>
    <definedName name="BExB385QW2BSSBXS953SSQN2ISSW" localSheetId="4" hidden="1">#REF!</definedName>
    <definedName name="BExB385QW2BSSBXS953SSQN2ISSW" localSheetId="5" hidden="1">#REF!</definedName>
    <definedName name="BExB385QW2BSSBXS953SSQN2ISSW" localSheetId="17" hidden="1">#REF!</definedName>
    <definedName name="BExB385QW2BSSBXS953SSQN2ISSW" localSheetId="7" hidden="1">#REF!</definedName>
    <definedName name="BExB385QW2BSSBXS953SSQN2ISSW" localSheetId="8" hidden="1">#REF!</definedName>
    <definedName name="BExB385QW2BSSBXS953SSQN2ISSW" localSheetId="9" hidden="1">#REF!</definedName>
    <definedName name="BExB385QW2BSSBXS953SSQN2ISSW" localSheetId="11" hidden="1">#REF!</definedName>
    <definedName name="BExB385QW2BSSBXS953SSQN2ISSW" localSheetId="12" hidden="1">#REF!</definedName>
    <definedName name="BExB385QW2BSSBXS953SSQN2ISSW" localSheetId="13" hidden="1">#REF!</definedName>
    <definedName name="BExB385QW2BSSBXS953SSQN2ISSW" localSheetId="14" hidden="1">#REF!</definedName>
    <definedName name="BExB385QW2BSSBXS953SSQN2ISSW" localSheetId="22" hidden="1">#REF!</definedName>
    <definedName name="BExB385QW2BSSBXS953SSQN2ISSW" localSheetId="19" hidden="1">#REF!</definedName>
    <definedName name="BExB385QW2BSSBXS953SSQN2ISSW" localSheetId="21" hidden="1">#REF!</definedName>
    <definedName name="BExB385QW2BSSBXS953SSQN2ISSW" hidden="1">#REF!</definedName>
    <definedName name="BExB3DEMEV5D9G8FDHD4NQ9X2YNT" localSheetId="23" hidden="1">#REF!</definedName>
    <definedName name="BExB3DEMEV5D9G8FDHD4NQ9X2YNT" localSheetId="27" hidden="1">#REF!</definedName>
    <definedName name="BExB3DEMEV5D9G8FDHD4NQ9X2YNT" localSheetId="16" hidden="1">#REF!</definedName>
    <definedName name="BExB3DEMEV5D9G8FDHD4NQ9X2YNT" localSheetId="0" hidden="1">#REF!</definedName>
    <definedName name="BExB3DEMEV5D9G8FDHD4NQ9X2YNT" localSheetId="2" hidden="1">#REF!</definedName>
    <definedName name="BExB3DEMEV5D9G8FDHD4NQ9X2YNT" localSheetId="4" hidden="1">#REF!</definedName>
    <definedName name="BExB3DEMEV5D9G8FDHD4NQ9X2YNT" localSheetId="5" hidden="1">#REF!</definedName>
    <definedName name="BExB3DEMEV5D9G8FDHD4NQ9X2YNT" localSheetId="17" hidden="1">#REF!</definedName>
    <definedName name="BExB3DEMEV5D9G8FDHD4NQ9X2YNT" localSheetId="7" hidden="1">#REF!</definedName>
    <definedName name="BExB3DEMEV5D9G8FDHD4NQ9X2YNT" localSheetId="8" hidden="1">#REF!</definedName>
    <definedName name="BExB3DEMEV5D9G8FDHD4NQ9X2YNT" localSheetId="9" hidden="1">#REF!</definedName>
    <definedName name="BExB3DEMEV5D9G8FDHD4NQ9X2YNT" localSheetId="11" hidden="1">#REF!</definedName>
    <definedName name="BExB3DEMEV5D9G8FDHD4NQ9X2YNT" localSheetId="12" hidden="1">#REF!</definedName>
    <definedName name="BExB3DEMEV5D9G8FDHD4NQ9X2YNT" localSheetId="13" hidden="1">#REF!</definedName>
    <definedName name="BExB3DEMEV5D9G8FDHD4NQ9X2YNT" localSheetId="14" hidden="1">#REF!</definedName>
    <definedName name="BExB3DEMEV5D9G8FDHD4NQ9X2YNT" localSheetId="22" hidden="1">#REF!</definedName>
    <definedName name="BExB3DEMEV5D9G8FDHD4NQ9X2YNT" localSheetId="19" hidden="1">#REF!</definedName>
    <definedName name="BExB3DEMEV5D9G8FDHD4NQ9X2YNT" localSheetId="21" hidden="1">#REF!</definedName>
    <definedName name="BExB3DEMEV5D9G8FDHD4NQ9X2YNT" hidden="1">#REF!</definedName>
    <definedName name="BExB3RXU8AJQ86I5RXEWLGGR7R7C" localSheetId="23" hidden="1">#REF!</definedName>
    <definedName name="BExB3RXU8AJQ86I5RXEWLGGR7R7C" localSheetId="27" hidden="1">#REF!</definedName>
    <definedName name="BExB3RXU8AJQ86I5RXEWLGGR7R7C" localSheetId="16" hidden="1">#REF!</definedName>
    <definedName name="BExB3RXU8AJQ86I5RXEWLGGR7R7C" localSheetId="0" hidden="1">#REF!</definedName>
    <definedName name="BExB3RXU8AJQ86I5RXEWLGGR7R7C" localSheetId="2" hidden="1">#REF!</definedName>
    <definedName name="BExB3RXU8AJQ86I5RXEWLGGR7R7C" localSheetId="4" hidden="1">#REF!</definedName>
    <definedName name="BExB3RXU8AJQ86I5RXEWLGGR7R7C" localSheetId="5" hidden="1">#REF!</definedName>
    <definedName name="BExB3RXU8AJQ86I5RXEWLGGR7R7C" localSheetId="17" hidden="1">#REF!</definedName>
    <definedName name="BExB3RXU8AJQ86I5RXEWLGGR7R7C" localSheetId="7" hidden="1">#REF!</definedName>
    <definedName name="BExB3RXU8AJQ86I5RXEWLGGR7R7C" localSheetId="8" hidden="1">#REF!</definedName>
    <definedName name="BExB3RXU8AJQ86I5RXEWLGGR7R7C" localSheetId="9" hidden="1">#REF!</definedName>
    <definedName name="BExB3RXU8AJQ86I5RXEWLGGR7R7C" localSheetId="11" hidden="1">#REF!</definedName>
    <definedName name="BExB3RXU8AJQ86I5RXEWLGGR7R7C" localSheetId="12" hidden="1">#REF!</definedName>
    <definedName name="BExB3RXU8AJQ86I5RXEWLGGR7R7C" localSheetId="13" hidden="1">#REF!</definedName>
    <definedName name="BExB3RXU8AJQ86I5RXEWLGGR7R7C" localSheetId="14" hidden="1">#REF!</definedName>
    <definedName name="BExB3RXU8AJQ86I5RXEWLGGR7R7C" localSheetId="22" hidden="1">#REF!</definedName>
    <definedName name="BExB3RXU8AJQ86I5RXEWLGGR7R7C" localSheetId="19" hidden="1">#REF!</definedName>
    <definedName name="BExB3RXU8AJQ86I5RXEWLGGR7R7C" localSheetId="21" hidden="1">#REF!</definedName>
    <definedName name="BExB3RXU8AJQ86I5RXEWLGGR7R7C" hidden="1">#REF!</definedName>
    <definedName name="BExB442RX0T3L6HUL6X5T21CENW6" localSheetId="23" hidden="1">#REF!</definedName>
    <definedName name="BExB442RX0T3L6HUL6X5T21CENW6" localSheetId="27" hidden="1">#REF!</definedName>
    <definedName name="BExB442RX0T3L6HUL6X5T21CENW6" localSheetId="16" hidden="1">#REF!</definedName>
    <definedName name="BExB442RX0T3L6HUL6X5T21CENW6" localSheetId="0" hidden="1">#REF!</definedName>
    <definedName name="BExB442RX0T3L6HUL6X5T21CENW6" localSheetId="2" hidden="1">#REF!</definedName>
    <definedName name="BExB442RX0T3L6HUL6X5T21CENW6" localSheetId="4" hidden="1">#REF!</definedName>
    <definedName name="BExB442RX0T3L6HUL6X5T21CENW6" localSheetId="5" hidden="1">#REF!</definedName>
    <definedName name="BExB442RX0T3L6HUL6X5T21CENW6" localSheetId="17" hidden="1">#REF!</definedName>
    <definedName name="BExB442RX0T3L6HUL6X5T21CENW6" localSheetId="7" hidden="1">#REF!</definedName>
    <definedName name="BExB442RX0T3L6HUL6X5T21CENW6" localSheetId="8" hidden="1">#REF!</definedName>
    <definedName name="BExB442RX0T3L6HUL6X5T21CENW6" localSheetId="9" hidden="1">#REF!</definedName>
    <definedName name="BExB442RX0T3L6HUL6X5T21CENW6" localSheetId="11" hidden="1">#REF!</definedName>
    <definedName name="BExB442RX0T3L6HUL6X5T21CENW6" localSheetId="12" hidden="1">#REF!</definedName>
    <definedName name="BExB442RX0T3L6HUL6X5T21CENW6" localSheetId="13" hidden="1">#REF!</definedName>
    <definedName name="BExB442RX0T3L6HUL6X5T21CENW6" localSheetId="14" hidden="1">#REF!</definedName>
    <definedName name="BExB442RX0T3L6HUL6X5T21CENW6" localSheetId="22" hidden="1">#REF!</definedName>
    <definedName name="BExB442RX0T3L6HUL6X5T21CENW6" localSheetId="19" hidden="1">#REF!</definedName>
    <definedName name="BExB442RX0T3L6HUL6X5T21CENW6" localSheetId="21" hidden="1">#REF!</definedName>
    <definedName name="BExB442RX0T3L6HUL6X5T21CENW6" hidden="1">#REF!</definedName>
    <definedName name="BExB4ADD0L7417CII901XTFKXD1J" localSheetId="23" hidden="1">#REF!</definedName>
    <definedName name="BExB4ADD0L7417CII901XTFKXD1J" localSheetId="27" hidden="1">#REF!</definedName>
    <definedName name="BExB4ADD0L7417CII901XTFKXD1J" localSheetId="16" hidden="1">#REF!</definedName>
    <definedName name="BExB4ADD0L7417CII901XTFKXD1J" localSheetId="0" hidden="1">#REF!</definedName>
    <definedName name="BExB4ADD0L7417CII901XTFKXD1J" localSheetId="2" hidden="1">#REF!</definedName>
    <definedName name="BExB4ADD0L7417CII901XTFKXD1J" localSheetId="4" hidden="1">#REF!</definedName>
    <definedName name="BExB4ADD0L7417CII901XTFKXD1J" localSheetId="5" hidden="1">#REF!</definedName>
    <definedName name="BExB4ADD0L7417CII901XTFKXD1J" localSheetId="17" hidden="1">#REF!</definedName>
    <definedName name="BExB4ADD0L7417CII901XTFKXD1J" localSheetId="7" hidden="1">#REF!</definedName>
    <definedName name="BExB4ADD0L7417CII901XTFKXD1J" localSheetId="8" hidden="1">#REF!</definedName>
    <definedName name="BExB4ADD0L7417CII901XTFKXD1J" localSheetId="9" hidden="1">#REF!</definedName>
    <definedName name="BExB4ADD0L7417CII901XTFKXD1J" localSheetId="11" hidden="1">#REF!</definedName>
    <definedName name="BExB4ADD0L7417CII901XTFKXD1J" localSheetId="12" hidden="1">#REF!</definedName>
    <definedName name="BExB4ADD0L7417CII901XTFKXD1J" localSheetId="13" hidden="1">#REF!</definedName>
    <definedName name="BExB4ADD0L7417CII901XTFKXD1J" localSheetId="14" hidden="1">#REF!</definedName>
    <definedName name="BExB4ADD0L7417CII901XTFKXD1J" localSheetId="22" hidden="1">#REF!</definedName>
    <definedName name="BExB4ADD0L7417CII901XTFKXD1J" localSheetId="19" hidden="1">#REF!</definedName>
    <definedName name="BExB4ADD0L7417CII901XTFKXD1J" localSheetId="21" hidden="1">#REF!</definedName>
    <definedName name="BExB4ADD0L7417CII901XTFKXD1J" hidden="1">#REF!</definedName>
    <definedName name="BExB4DYU06HCGRIPBSWRCXK804UM" localSheetId="23" hidden="1">#REF!</definedName>
    <definedName name="BExB4DYU06HCGRIPBSWRCXK804UM" localSheetId="27" hidden="1">#REF!</definedName>
    <definedName name="BExB4DYU06HCGRIPBSWRCXK804UM" localSheetId="16" hidden="1">#REF!</definedName>
    <definedName name="BExB4DYU06HCGRIPBSWRCXK804UM" localSheetId="0" hidden="1">#REF!</definedName>
    <definedName name="BExB4DYU06HCGRIPBSWRCXK804UM" localSheetId="2" hidden="1">#REF!</definedName>
    <definedName name="BExB4DYU06HCGRIPBSWRCXK804UM" localSheetId="4" hidden="1">#REF!</definedName>
    <definedName name="BExB4DYU06HCGRIPBSWRCXK804UM" localSheetId="5" hidden="1">#REF!</definedName>
    <definedName name="BExB4DYU06HCGRIPBSWRCXK804UM" localSheetId="17" hidden="1">#REF!</definedName>
    <definedName name="BExB4DYU06HCGRIPBSWRCXK804UM" localSheetId="7" hidden="1">#REF!</definedName>
    <definedName name="BExB4DYU06HCGRIPBSWRCXK804UM" localSheetId="8" hidden="1">#REF!</definedName>
    <definedName name="BExB4DYU06HCGRIPBSWRCXK804UM" localSheetId="9" hidden="1">#REF!</definedName>
    <definedName name="BExB4DYU06HCGRIPBSWRCXK804UM" localSheetId="11" hidden="1">#REF!</definedName>
    <definedName name="BExB4DYU06HCGRIPBSWRCXK804UM" localSheetId="12" hidden="1">#REF!</definedName>
    <definedName name="BExB4DYU06HCGRIPBSWRCXK804UM" localSheetId="13" hidden="1">#REF!</definedName>
    <definedName name="BExB4DYU06HCGRIPBSWRCXK804UM" localSheetId="14" hidden="1">#REF!</definedName>
    <definedName name="BExB4DYU06HCGRIPBSWRCXK804UM" localSheetId="22" hidden="1">#REF!</definedName>
    <definedName name="BExB4DYU06HCGRIPBSWRCXK804UM" localSheetId="19" hidden="1">#REF!</definedName>
    <definedName name="BExB4DYU06HCGRIPBSWRCXK804UM" localSheetId="21" hidden="1">#REF!</definedName>
    <definedName name="BExB4DYU06HCGRIPBSWRCXK804UM" hidden="1">#REF!</definedName>
    <definedName name="BExB4HEZO4E597Q5M4M10LT8TLY3" localSheetId="23" hidden="1">#REF!</definedName>
    <definedName name="BExB4HEZO4E597Q5M4M10LT8TLY3" localSheetId="27" hidden="1">#REF!</definedName>
    <definedName name="BExB4HEZO4E597Q5M4M10LT8TLY3" localSheetId="16" hidden="1">#REF!</definedName>
    <definedName name="BExB4HEZO4E597Q5M4M10LT8TLY3" localSheetId="0" hidden="1">#REF!</definedName>
    <definedName name="BExB4HEZO4E597Q5M4M10LT8TLY3" localSheetId="2" hidden="1">#REF!</definedName>
    <definedName name="BExB4HEZO4E597Q5M4M10LT8TLY3" localSheetId="4" hidden="1">#REF!</definedName>
    <definedName name="BExB4HEZO4E597Q5M4M10LT8TLY3" localSheetId="5" hidden="1">#REF!</definedName>
    <definedName name="BExB4HEZO4E597Q5M4M10LT8TLY3" localSheetId="17" hidden="1">#REF!</definedName>
    <definedName name="BExB4HEZO4E597Q5M4M10LT8TLY3" localSheetId="7" hidden="1">#REF!</definedName>
    <definedName name="BExB4HEZO4E597Q5M4M10LT8TLY3" localSheetId="8" hidden="1">#REF!</definedName>
    <definedName name="BExB4HEZO4E597Q5M4M10LT8TLY3" localSheetId="9" hidden="1">#REF!</definedName>
    <definedName name="BExB4HEZO4E597Q5M4M10LT8TLY3" localSheetId="11" hidden="1">#REF!</definedName>
    <definedName name="BExB4HEZO4E597Q5M4M10LT8TLY3" localSheetId="12" hidden="1">#REF!</definedName>
    <definedName name="BExB4HEZO4E597Q5M4M10LT8TLY3" localSheetId="13" hidden="1">#REF!</definedName>
    <definedName name="BExB4HEZO4E597Q5M4M10LT8TLY3" localSheetId="14" hidden="1">#REF!</definedName>
    <definedName name="BExB4HEZO4E597Q5M4M10LT8TLY3" localSheetId="22" hidden="1">#REF!</definedName>
    <definedName name="BExB4HEZO4E597Q5M4M10LT8TLY3" localSheetId="19" hidden="1">#REF!</definedName>
    <definedName name="BExB4HEZO4E597Q5M4M10LT8TLY3" localSheetId="21" hidden="1">#REF!</definedName>
    <definedName name="BExB4HEZO4E597Q5M4M10LT8TLY3" hidden="1">#REF!</definedName>
    <definedName name="BExB4X01APD3Z8ZW6MVX1P8NAO7G" localSheetId="23" hidden="1">#REF!</definedName>
    <definedName name="BExB4X01APD3Z8ZW6MVX1P8NAO7G" localSheetId="27" hidden="1">#REF!</definedName>
    <definedName name="BExB4X01APD3Z8ZW6MVX1P8NAO7G" localSheetId="16" hidden="1">#REF!</definedName>
    <definedName name="BExB4X01APD3Z8ZW6MVX1P8NAO7G" localSheetId="0" hidden="1">#REF!</definedName>
    <definedName name="BExB4X01APD3Z8ZW6MVX1P8NAO7G" localSheetId="2" hidden="1">#REF!</definedName>
    <definedName name="BExB4X01APD3Z8ZW6MVX1P8NAO7G" localSheetId="4" hidden="1">#REF!</definedName>
    <definedName name="BExB4X01APD3Z8ZW6MVX1P8NAO7G" localSheetId="5" hidden="1">#REF!</definedName>
    <definedName name="BExB4X01APD3Z8ZW6MVX1P8NAO7G" localSheetId="17" hidden="1">#REF!</definedName>
    <definedName name="BExB4X01APD3Z8ZW6MVX1P8NAO7G" localSheetId="7" hidden="1">#REF!</definedName>
    <definedName name="BExB4X01APD3Z8ZW6MVX1P8NAO7G" localSheetId="8" hidden="1">#REF!</definedName>
    <definedName name="BExB4X01APD3Z8ZW6MVX1P8NAO7G" localSheetId="9" hidden="1">#REF!</definedName>
    <definedName name="BExB4X01APD3Z8ZW6MVX1P8NAO7G" localSheetId="11" hidden="1">#REF!</definedName>
    <definedName name="BExB4X01APD3Z8ZW6MVX1P8NAO7G" localSheetId="12" hidden="1">#REF!</definedName>
    <definedName name="BExB4X01APD3Z8ZW6MVX1P8NAO7G" localSheetId="13" hidden="1">#REF!</definedName>
    <definedName name="BExB4X01APD3Z8ZW6MVX1P8NAO7G" localSheetId="14" hidden="1">#REF!</definedName>
    <definedName name="BExB4X01APD3Z8ZW6MVX1P8NAO7G" localSheetId="22" hidden="1">#REF!</definedName>
    <definedName name="BExB4X01APD3Z8ZW6MVX1P8NAO7G" localSheetId="19" hidden="1">#REF!</definedName>
    <definedName name="BExB4X01APD3Z8ZW6MVX1P8NAO7G" localSheetId="21" hidden="1">#REF!</definedName>
    <definedName name="BExB4X01APD3Z8ZW6MVX1P8NAO7G" hidden="1">#REF!</definedName>
    <definedName name="BExB4Z3EZBGYYI33U0KQ8NEIH8PY" localSheetId="23" hidden="1">#REF!</definedName>
    <definedName name="BExB4Z3EZBGYYI33U0KQ8NEIH8PY" localSheetId="27" hidden="1">#REF!</definedName>
    <definedName name="BExB4Z3EZBGYYI33U0KQ8NEIH8PY" localSheetId="16" hidden="1">#REF!</definedName>
    <definedName name="BExB4Z3EZBGYYI33U0KQ8NEIH8PY" localSheetId="0" hidden="1">#REF!</definedName>
    <definedName name="BExB4Z3EZBGYYI33U0KQ8NEIH8PY" localSheetId="2" hidden="1">#REF!</definedName>
    <definedName name="BExB4Z3EZBGYYI33U0KQ8NEIH8PY" localSheetId="4" hidden="1">#REF!</definedName>
    <definedName name="BExB4Z3EZBGYYI33U0KQ8NEIH8PY" localSheetId="5" hidden="1">#REF!</definedName>
    <definedName name="BExB4Z3EZBGYYI33U0KQ8NEIH8PY" localSheetId="17" hidden="1">#REF!</definedName>
    <definedName name="BExB4Z3EZBGYYI33U0KQ8NEIH8PY" localSheetId="7" hidden="1">#REF!</definedName>
    <definedName name="BExB4Z3EZBGYYI33U0KQ8NEIH8PY" localSheetId="8" hidden="1">#REF!</definedName>
    <definedName name="BExB4Z3EZBGYYI33U0KQ8NEIH8PY" localSheetId="9" hidden="1">#REF!</definedName>
    <definedName name="BExB4Z3EZBGYYI33U0KQ8NEIH8PY" localSheetId="11" hidden="1">#REF!</definedName>
    <definedName name="BExB4Z3EZBGYYI33U0KQ8NEIH8PY" localSheetId="12" hidden="1">#REF!</definedName>
    <definedName name="BExB4Z3EZBGYYI33U0KQ8NEIH8PY" localSheetId="13" hidden="1">#REF!</definedName>
    <definedName name="BExB4Z3EZBGYYI33U0KQ8NEIH8PY" localSheetId="14" hidden="1">#REF!</definedName>
    <definedName name="BExB4Z3EZBGYYI33U0KQ8NEIH8PY" localSheetId="22" hidden="1">#REF!</definedName>
    <definedName name="BExB4Z3EZBGYYI33U0KQ8NEIH8PY" localSheetId="19" hidden="1">#REF!</definedName>
    <definedName name="BExB4Z3EZBGYYI33U0KQ8NEIH8PY" localSheetId="21" hidden="1">#REF!</definedName>
    <definedName name="BExB4Z3EZBGYYI33U0KQ8NEIH8PY" hidden="1">#REF!</definedName>
    <definedName name="BExB4ZJOLU1PXBMG4TPCCLTRMNRE" localSheetId="23" hidden="1">#REF!</definedName>
    <definedName name="BExB4ZJOLU1PXBMG4TPCCLTRMNRE" localSheetId="27" hidden="1">#REF!</definedName>
    <definedName name="BExB4ZJOLU1PXBMG4TPCCLTRMNRE" localSheetId="16" hidden="1">#REF!</definedName>
    <definedName name="BExB4ZJOLU1PXBMG4TPCCLTRMNRE" localSheetId="0" hidden="1">#REF!</definedName>
    <definedName name="BExB4ZJOLU1PXBMG4TPCCLTRMNRE" localSheetId="2" hidden="1">#REF!</definedName>
    <definedName name="BExB4ZJOLU1PXBMG4TPCCLTRMNRE" localSheetId="4" hidden="1">#REF!</definedName>
    <definedName name="BExB4ZJOLU1PXBMG4TPCCLTRMNRE" localSheetId="5" hidden="1">#REF!</definedName>
    <definedName name="BExB4ZJOLU1PXBMG4TPCCLTRMNRE" localSheetId="17" hidden="1">#REF!</definedName>
    <definedName name="BExB4ZJOLU1PXBMG4TPCCLTRMNRE" localSheetId="7" hidden="1">#REF!</definedName>
    <definedName name="BExB4ZJOLU1PXBMG4TPCCLTRMNRE" localSheetId="8" hidden="1">#REF!</definedName>
    <definedName name="BExB4ZJOLU1PXBMG4TPCCLTRMNRE" localSheetId="9" hidden="1">#REF!</definedName>
    <definedName name="BExB4ZJOLU1PXBMG4TPCCLTRMNRE" localSheetId="11" hidden="1">#REF!</definedName>
    <definedName name="BExB4ZJOLU1PXBMG4TPCCLTRMNRE" localSheetId="12" hidden="1">#REF!</definedName>
    <definedName name="BExB4ZJOLU1PXBMG4TPCCLTRMNRE" localSheetId="13" hidden="1">#REF!</definedName>
    <definedName name="BExB4ZJOLU1PXBMG4TPCCLTRMNRE" localSheetId="14" hidden="1">#REF!</definedName>
    <definedName name="BExB4ZJOLU1PXBMG4TPCCLTRMNRE" localSheetId="22" hidden="1">#REF!</definedName>
    <definedName name="BExB4ZJOLU1PXBMG4TPCCLTRMNRE" localSheetId="19" hidden="1">#REF!</definedName>
    <definedName name="BExB4ZJOLU1PXBMG4TPCCLTRMNRE" localSheetId="21" hidden="1">#REF!</definedName>
    <definedName name="BExB4ZJOLU1PXBMG4TPCCLTRMNRE" hidden="1">#REF!</definedName>
    <definedName name="BExB4ZZSDPL4Q05BMVT5TUN0IGKT" localSheetId="23" hidden="1">#REF!</definedName>
    <definedName name="BExB4ZZSDPL4Q05BMVT5TUN0IGKT" localSheetId="27" hidden="1">#REF!</definedName>
    <definedName name="BExB4ZZSDPL4Q05BMVT5TUN0IGKT" localSheetId="16" hidden="1">#REF!</definedName>
    <definedName name="BExB4ZZSDPL4Q05BMVT5TUN0IGKT" localSheetId="0" hidden="1">#REF!</definedName>
    <definedName name="BExB4ZZSDPL4Q05BMVT5TUN0IGKT" localSheetId="2" hidden="1">#REF!</definedName>
    <definedName name="BExB4ZZSDPL4Q05BMVT5TUN0IGKT" localSheetId="4" hidden="1">#REF!</definedName>
    <definedName name="BExB4ZZSDPL4Q05BMVT5TUN0IGKT" localSheetId="5" hidden="1">#REF!</definedName>
    <definedName name="BExB4ZZSDPL4Q05BMVT5TUN0IGKT" localSheetId="17" hidden="1">#REF!</definedName>
    <definedName name="BExB4ZZSDPL4Q05BMVT5TUN0IGKT" localSheetId="7" hidden="1">#REF!</definedName>
    <definedName name="BExB4ZZSDPL4Q05BMVT5TUN0IGKT" localSheetId="8" hidden="1">#REF!</definedName>
    <definedName name="BExB4ZZSDPL4Q05BMVT5TUN0IGKT" localSheetId="9" hidden="1">#REF!</definedName>
    <definedName name="BExB4ZZSDPL4Q05BMVT5TUN0IGKT" localSheetId="11" hidden="1">#REF!</definedName>
    <definedName name="BExB4ZZSDPL4Q05BMVT5TUN0IGKT" localSheetId="12" hidden="1">#REF!</definedName>
    <definedName name="BExB4ZZSDPL4Q05BMVT5TUN0IGKT" localSheetId="13" hidden="1">#REF!</definedName>
    <definedName name="BExB4ZZSDPL4Q05BMVT5TUN0IGKT" localSheetId="14" hidden="1">#REF!</definedName>
    <definedName name="BExB4ZZSDPL4Q05BMVT5TUN0IGKT" localSheetId="22" hidden="1">#REF!</definedName>
    <definedName name="BExB4ZZSDPL4Q05BMVT5TUN0IGKT" localSheetId="19" hidden="1">#REF!</definedName>
    <definedName name="BExB4ZZSDPL4Q05BMVT5TUN0IGKT" localSheetId="21" hidden="1">#REF!</definedName>
    <definedName name="BExB4ZZSDPL4Q05BMVT5TUN0IGKT" hidden="1">#REF!</definedName>
    <definedName name="BExB55368XW7UX657ZSPC6BFE92S" localSheetId="23" hidden="1">#REF!</definedName>
    <definedName name="BExB55368XW7UX657ZSPC6BFE92S" localSheetId="27" hidden="1">#REF!</definedName>
    <definedName name="BExB55368XW7UX657ZSPC6BFE92S" localSheetId="16" hidden="1">#REF!</definedName>
    <definedName name="BExB55368XW7UX657ZSPC6BFE92S" localSheetId="0" hidden="1">#REF!</definedName>
    <definedName name="BExB55368XW7UX657ZSPC6BFE92S" localSheetId="2" hidden="1">#REF!</definedName>
    <definedName name="BExB55368XW7UX657ZSPC6BFE92S" localSheetId="4" hidden="1">#REF!</definedName>
    <definedName name="BExB55368XW7UX657ZSPC6BFE92S" localSheetId="5" hidden="1">#REF!</definedName>
    <definedName name="BExB55368XW7UX657ZSPC6BFE92S" localSheetId="17" hidden="1">#REF!</definedName>
    <definedName name="BExB55368XW7UX657ZSPC6BFE92S" localSheetId="7" hidden="1">#REF!</definedName>
    <definedName name="BExB55368XW7UX657ZSPC6BFE92S" localSheetId="8" hidden="1">#REF!</definedName>
    <definedName name="BExB55368XW7UX657ZSPC6BFE92S" localSheetId="9" hidden="1">#REF!</definedName>
    <definedName name="BExB55368XW7UX657ZSPC6BFE92S" localSheetId="11" hidden="1">#REF!</definedName>
    <definedName name="BExB55368XW7UX657ZSPC6BFE92S" localSheetId="12" hidden="1">#REF!</definedName>
    <definedName name="BExB55368XW7UX657ZSPC6BFE92S" localSheetId="13" hidden="1">#REF!</definedName>
    <definedName name="BExB55368XW7UX657ZSPC6BFE92S" localSheetId="14" hidden="1">#REF!</definedName>
    <definedName name="BExB55368XW7UX657ZSPC6BFE92S" localSheetId="22" hidden="1">#REF!</definedName>
    <definedName name="BExB55368XW7UX657ZSPC6BFE92S" localSheetId="19" hidden="1">#REF!</definedName>
    <definedName name="BExB55368XW7UX657ZSPC6BFE92S" localSheetId="21" hidden="1">#REF!</definedName>
    <definedName name="BExB55368XW7UX657ZSPC6BFE92S" hidden="1">#REF!</definedName>
    <definedName name="BExB57MZEPL2SA2ONPK66YFLZWJU" localSheetId="23" hidden="1">#REF!</definedName>
    <definedName name="BExB57MZEPL2SA2ONPK66YFLZWJU" localSheetId="27" hidden="1">#REF!</definedName>
    <definedName name="BExB57MZEPL2SA2ONPK66YFLZWJU" localSheetId="16" hidden="1">#REF!</definedName>
    <definedName name="BExB57MZEPL2SA2ONPK66YFLZWJU" localSheetId="0" hidden="1">#REF!</definedName>
    <definedName name="BExB57MZEPL2SA2ONPK66YFLZWJU" localSheetId="2" hidden="1">#REF!</definedName>
    <definedName name="BExB57MZEPL2SA2ONPK66YFLZWJU" localSheetId="4" hidden="1">#REF!</definedName>
    <definedName name="BExB57MZEPL2SA2ONPK66YFLZWJU" localSheetId="5" hidden="1">#REF!</definedName>
    <definedName name="BExB57MZEPL2SA2ONPK66YFLZWJU" localSheetId="17" hidden="1">#REF!</definedName>
    <definedName name="BExB57MZEPL2SA2ONPK66YFLZWJU" localSheetId="7" hidden="1">#REF!</definedName>
    <definedName name="BExB57MZEPL2SA2ONPK66YFLZWJU" localSheetId="8" hidden="1">#REF!</definedName>
    <definedName name="BExB57MZEPL2SA2ONPK66YFLZWJU" localSheetId="9" hidden="1">#REF!</definedName>
    <definedName name="BExB57MZEPL2SA2ONPK66YFLZWJU" localSheetId="11" hidden="1">#REF!</definedName>
    <definedName name="BExB57MZEPL2SA2ONPK66YFLZWJU" localSheetId="12" hidden="1">#REF!</definedName>
    <definedName name="BExB57MZEPL2SA2ONPK66YFLZWJU" localSheetId="13" hidden="1">#REF!</definedName>
    <definedName name="BExB57MZEPL2SA2ONPK66YFLZWJU" localSheetId="14" hidden="1">#REF!</definedName>
    <definedName name="BExB57MZEPL2SA2ONPK66YFLZWJU" localSheetId="22" hidden="1">#REF!</definedName>
    <definedName name="BExB57MZEPL2SA2ONPK66YFLZWJU" localSheetId="19" hidden="1">#REF!</definedName>
    <definedName name="BExB57MZEPL2SA2ONPK66YFLZWJU" localSheetId="21" hidden="1">#REF!</definedName>
    <definedName name="BExB57MZEPL2SA2ONPK66YFLZWJU" hidden="1">#REF!</definedName>
    <definedName name="BExB5833OAOJ22VK1YK47FHUSVK2" localSheetId="23" hidden="1">#REF!</definedName>
    <definedName name="BExB5833OAOJ22VK1YK47FHUSVK2" localSheetId="27" hidden="1">#REF!</definedName>
    <definedName name="BExB5833OAOJ22VK1YK47FHUSVK2" localSheetId="16" hidden="1">#REF!</definedName>
    <definedName name="BExB5833OAOJ22VK1YK47FHUSVK2" localSheetId="0" hidden="1">#REF!</definedName>
    <definedName name="BExB5833OAOJ22VK1YK47FHUSVK2" localSheetId="2" hidden="1">#REF!</definedName>
    <definedName name="BExB5833OAOJ22VK1YK47FHUSVK2" localSheetId="4" hidden="1">#REF!</definedName>
    <definedName name="BExB5833OAOJ22VK1YK47FHUSVK2" localSheetId="5" hidden="1">#REF!</definedName>
    <definedName name="BExB5833OAOJ22VK1YK47FHUSVK2" localSheetId="17" hidden="1">#REF!</definedName>
    <definedName name="BExB5833OAOJ22VK1YK47FHUSVK2" localSheetId="7" hidden="1">#REF!</definedName>
    <definedName name="BExB5833OAOJ22VK1YK47FHUSVK2" localSheetId="8" hidden="1">#REF!</definedName>
    <definedName name="BExB5833OAOJ22VK1YK47FHUSVK2" localSheetId="9" hidden="1">#REF!</definedName>
    <definedName name="BExB5833OAOJ22VK1YK47FHUSVK2" localSheetId="11" hidden="1">#REF!</definedName>
    <definedName name="BExB5833OAOJ22VK1YK47FHUSVK2" localSheetId="12" hidden="1">#REF!</definedName>
    <definedName name="BExB5833OAOJ22VK1YK47FHUSVK2" localSheetId="13" hidden="1">#REF!</definedName>
    <definedName name="BExB5833OAOJ22VK1YK47FHUSVK2" localSheetId="14" hidden="1">#REF!</definedName>
    <definedName name="BExB5833OAOJ22VK1YK47FHUSVK2" localSheetId="22" hidden="1">#REF!</definedName>
    <definedName name="BExB5833OAOJ22VK1YK47FHUSVK2" localSheetId="19" hidden="1">#REF!</definedName>
    <definedName name="BExB5833OAOJ22VK1YK47FHUSVK2" localSheetId="21" hidden="1">#REF!</definedName>
    <definedName name="BExB5833OAOJ22VK1YK47FHUSVK2" hidden="1">#REF!</definedName>
    <definedName name="BExB58JDIHS42JZT9DJJMKA8QFCO" localSheetId="23" hidden="1">#REF!</definedName>
    <definedName name="BExB58JDIHS42JZT9DJJMKA8QFCO" localSheetId="27" hidden="1">#REF!</definedName>
    <definedName name="BExB58JDIHS42JZT9DJJMKA8QFCO" localSheetId="16" hidden="1">#REF!</definedName>
    <definedName name="BExB58JDIHS42JZT9DJJMKA8QFCO" localSheetId="0" hidden="1">#REF!</definedName>
    <definedName name="BExB58JDIHS42JZT9DJJMKA8QFCO" localSheetId="2" hidden="1">#REF!</definedName>
    <definedName name="BExB58JDIHS42JZT9DJJMKA8QFCO" localSheetId="4" hidden="1">#REF!</definedName>
    <definedName name="BExB58JDIHS42JZT9DJJMKA8QFCO" localSheetId="5" hidden="1">#REF!</definedName>
    <definedName name="BExB58JDIHS42JZT9DJJMKA8QFCO" localSheetId="17" hidden="1">#REF!</definedName>
    <definedName name="BExB58JDIHS42JZT9DJJMKA8QFCO" localSheetId="7" hidden="1">#REF!</definedName>
    <definedName name="BExB58JDIHS42JZT9DJJMKA8QFCO" localSheetId="8" hidden="1">#REF!</definedName>
    <definedName name="BExB58JDIHS42JZT9DJJMKA8QFCO" localSheetId="9" hidden="1">#REF!</definedName>
    <definedName name="BExB58JDIHS42JZT9DJJMKA8QFCO" localSheetId="11" hidden="1">#REF!</definedName>
    <definedName name="BExB58JDIHS42JZT9DJJMKA8QFCO" localSheetId="12" hidden="1">#REF!</definedName>
    <definedName name="BExB58JDIHS42JZT9DJJMKA8QFCO" localSheetId="13" hidden="1">#REF!</definedName>
    <definedName name="BExB58JDIHS42JZT9DJJMKA8QFCO" localSheetId="14" hidden="1">#REF!</definedName>
    <definedName name="BExB58JDIHS42JZT9DJJMKA8QFCO" localSheetId="22" hidden="1">#REF!</definedName>
    <definedName name="BExB58JDIHS42JZT9DJJMKA8QFCO" localSheetId="19" hidden="1">#REF!</definedName>
    <definedName name="BExB58JDIHS42JZT9DJJMKA8QFCO" localSheetId="21" hidden="1">#REF!</definedName>
    <definedName name="BExB58JDIHS42JZT9DJJMKA8QFCO" hidden="1">#REF!</definedName>
    <definedName name="BExB58U5FQC5JWV9CGC83HLLZUZI" localSheetId="23" hidden="1">#REF!</definedName>
    <definedName name="BExB58U5FQC5JWV9CGC83HLLZUZI" localSheetId="27" hidden="1">#REF!</definedName>
    <definedName name="BExB58U5FQC5JWV9CGC83HLLZUZI" localSheetId="16" hidden="1">#REF!</definedName>
    <definedName name="BExB58U5FQC5JWV9CGC83HLLZUZI" localSheetId="0" hidden="1">#REF!</definedName>
    <definedName name="BExB58U5FQC5JWV9CGC83HLLZUZI" localSheetId="2" hidden="1">#REF!</definedName>
    <definedName name="BExB58U5FQC5JWV9CGC83HLLZUZI" localSheetId="4" hidden="1">#REF!</definedName>
    <definedName name="BExB58U5FQC5JWV9CGC83HLLZUZI" localSheetId="5" hidden="1">#REF!</definedName>
    <definedName name="BExB58U5FQC5JWV9CGC83HLLZUZI" localSheetId="17" hidden="1">#REF!</definedName>
    <definedName name="BExB58U5FQC5JWV9CGC83HLLZUZI" localSheetId="7" hidden="1">#REF!</definedName>
    <definedName name="BExB58U5FQC5JWV9CGC83HLLZUZI" localSheetId="8" hidden="1">#REF!</definedName>
    <definedName name="BExB58U5FQC5JWV9CGC83HLLZUZI" localSheetId="9" hidden="1">#REF!</definedName>
    <definedName name="BExB58U5FQC5JWV9CGC83HLLZUZI" localSheetId="11" hidden="1">#REF!</definedName>
    <definedName name="BExB58U5FQC5JWV9CGC83HLLZUZI" localSheetId="12" hidden="1">#REF!</definedName>
    <definedName name="BExB58U5FQC5JWV9CGC83HLLZUZI" localSheetId="13" hidden="1">#REF!</definedName>
    <definedName name="BExB58U5FQC5JWV9CGC83HLLZUZI" localSheetId="14" hidden="1">#REF!</definedName>
    <definedName name="BExB58U5FQC5JWV9CGC83HLLZUZI" localSheetId="22" hidden="1">#REF!</definedName>
    <definedName name="BExB58U5FQC5JWV9CGC83HLLZUZI" localSheetId="19" hidden="1">#REF!</definedName>
    <definedName name="BExB58U5FQC5JWV9CGC83HLLZUZI" localSheetId="21" hidden="1">#REF!</definedName>
    <definedName name="BExB58U5FQC5JWV9CGC83HLLZUZI" hidden="1">#REF!</definedName>
    <definedName name="BExB5EDO9XUKHF74X3HAU2WPPHZH" localSheetId="23" hidden="1">#REF!</definedName>
    <definedName name="BExB5EDO9XUKHF74X3HAU2WPPHZH" localSheetId="27" hidden="1">#REF!</definedName>
    <definedName name="BExB5EDO9XUKHF74X3HAU2WPPHZH" localSheetId="16" hidden="1">#REF!</definedName>
    <definedName name="BExB5EDO9XUKHF74X3HAU2WPPHZH" localSheetId="0" hidden="1">#REF!</definedName>
    <definedName name="BExB5EDO9XUKHF74X3HAU2WPPHZH" localSheetId="2" hidden="1">#REF!</definedName>
    <definedName name="BExB5EDO9XUKHF74X3HAU2WPPHZH" localSheetId="4" hidden="1">#REF!</definedName>
    <definedName name="BExB5EDO9XUKHF74X3HAU2WPPHZH" localSheetId="5" hidden="1">#REF!</definedName>
    <definedName name="BExB5EDO9XUKHF74X3HAU2WPPHZH" localSheetId="17" hidden="1">#REF!</definedName>
    <definedName name="BExB5EDO9XUKHF74X3HAU2WPPHZH" localSheetId="7" hidden="1">#REF!</definedName>
    <definedName name="BExB5EDO9XUKHF74X3HAU2WPPHZH" localSheetId="8" hidden="1">#REF!</definedName>
    <definedName name="BExB5EDO9XUKHF74X3HAU2WPPHZH" localSheetId="9" hidden="1">#REF!</definedName>
    <definedName name="BExB5EDO9XUKHF74X3HAU2WPPHZH" localSheetId="11" hidden="1">#REF!</definedName>
    <definedName name="BExB5EDO9XUKHF74X3HAU2WPPHZH" localSheetId="12" hidden="1">#REF!</definedName>
    <definedName name="BExB5EDO9XUKHF74X3HAU2WPPHZH" localSheetId="13" hidden="1">#REF!</definedName>
    <definedName name="BExB5EDO9XUKHF74X3HAU2WPPHZH" localSheetId="14" hidden="1">#REF!</definedName>
    <definedName name="BExB5EDO9XUKHF74X3HAU2WPPHZH" localSheetId="22" hidden="1">#REF!</definedName>
    <definedName name="BExB5EDO9XUKHF74X3HAU2WPPHZH" localSheetId="19" hidden="1">#REF!</definedName>
    <definedName name="BExB5EDO9XUKHF74X3HAU2WPPHZH" localSheetId="21" hidden="1">#REF!</definedName>
    <definedName name="BExB5EDO9XUKHF74X3HAU2WPPHZH" hidden="1">#REF!</definedName>
    <definedName name="BExB5EDOQKZIQXT13IG1KLCZ474G" localSheetId="23" hidden="1">#REF!</definedName>
    <definedName name="BExB5EDOQKZIQXT13IG1KLCZ474G" localSheetId="27" hidden="1">#REF!</definedName>
    <definedName name="BExB5EDOQKZIQXT13IG1KLCZ474G" localSheetId="16" hidden="1">#REF!</definedName>
    <definedName name="BExB5EDOQKZIQXT13IG1KLCZ474G" localSheetId="0" hidden="1">#REF!</definedName>
    <definedName name="BExB5EDOQKZIQXT13IG1KLCZ474G" localSheetId="2" hidden="1">#REF!</definedName>
    <definedName name="BExB5EDOQKZIQXT13IG1KLCZ474G" localSheetId="4" hidden="1">#REF!</definedName>
    <definedName name="BExB5EDOQKZIQXT13IG1KLCZ474G" localSheetId="5" hidden="1">#REF!</definedName>
    <definedName name="BExB5EDOQKZIQXT13IG1KLCZ474G" localSheetId="17" hidden="1">#REF!</definedName>
    <definedName name="BExB5EDOQKZIQXT13IG1KLCZ474G" localSheetId="7" hidden="1">#REF!</definedName>
    <definedName name="BExB5EDOQKZIQXT13IG1KLCZ474G" localSheetId="8" hidden="1">#REF!</definedName>
    <definedName name="BExB5EDOQKZIQXT13IG1KLCZ474G" localSheetId="9" hidden="1">#REF!</definedName>
    <definedName name="BExB5EDOQKZIQXT13IG1KLCZ474G" localSheetId="11" hidden="1">#REF!</definedName>
    <definedName name="BExB5EDOQKZIQXT13IG1KLCZ474G" localSheetId="12" hidden="1">#REF!</definedName>
    <definedName name="BExB5EDOQKZIQXT13IG1KLCZ474G" localSheetId="13" hidden="1">#REF!</definedName>
    <definedName name="BExB5EDOQKZIQXT13IG1KLCZ474G" localSheetId="14" hidden="1">#REF!</definedName>
    <definedName name="BExB5EDOQKZIQXT13IG1KLCZ474G" localSheetId="22" hidden="1">#REF!</definedName>
    <definedName name="BExB5EDOQKZIQXT13IG1KLCZ474G" localSheetId="19" hidden="1">#REF!</definedName>
    <definedName name="BExB5EDOQKZIQXT13IG1KLCZ474G" localSheetId="21" hidden="1">#REF!</definedName>
    <definedName name="BExB5EDOQKZIQXT13IG1KLCZ474G" hidden="1">#REF!</definedName>
    <definedName name="BExB5G6EH68AYEP1UT0GHUEL3SLN" localSheetId="23" hidden="1">#REF!</definedName>
    <definedName name="BExB5G6EH68AYEP1UT0GHUEL3SLN" localSheetId="27" hidden="1">#REF!</definedName>
    <definedName name="BExB5G6EH68AYEP1UT0GHUEL3SLN" localSheetId="16" hidden="1">#REF!</definedName>
    <definedName name="BExB5G6EH68AYEP1UT0GHUEL3SLN" localSheetId="0" hidden="1">#REF!</definedName>
    <definedName name="BExB5G6EH68AYEP1UT0GHUEL3SLN" localSheetId="2" hidden="1">#REF!</definedName>
    <definedName name="BExB5G6EH68AYEP1UT0GHUEL3SLN" localSheetId="4" hidden="1">#REF!</definedName>
    <definedName name="BExB5G6EH68AYEP1UT0GHUEL3SLN" localSheetId="5" hidden="1">#REF!</definedName>
    <definedName name="BExB5G6EH68AYEP1UT0GHUEL3SLN" localSheetId="17" hidden="1">#REF!</definedName>
    <definedName name="BExB5G6EH68AYEP1UT0GHUEL3SLN" localSheetId="7" hidden="1">#REF!</definedName>
    <definedName name="BExB5G6EH68AYEP1UT0GHUEL3SLN" localSheetId="8" hidden="1">#REF!</definedName>
    <definedName name="BExB5G6EH68AYEP1UT0GHUEL3SLN" localSheetId="9" hidden="1">#REF!</definedName>
    <definedName name="BExB5G6EH68AYEP1UT0GHUEL3SLN" localSheetId="11" hidden="1">#REF!</definedName>
    <definedName name="BExB5G6EH68AYEP1UT0GHUEL3SLN" localSheetId="12" hidden="1">#REF!</definedName>
    <definedName name="BExB5G6EH68AYEP1UT0GHUEL3SLN" localSheetId="13" hidden="1">#REF!</definedName>
    <definedName name="BExB5G6EH68AYEP1UT0GHUEL3SLN" localSheetId="14" hidden="1">#REF!</definedName>
    <definedName name="BExB5G6EH68AYEP1UT0GHUEL3SLN" localSheetId="22" hidden="1">#REF!</definedName>
    <definedName name="BExB5G6EH68AYEP1UT0GHUEL3SLN" localSheetId="19" hidden="1">#REF!</definedName>
    <definedName name="BExB5G6EH68AYEP1UT0GHUEL3SLN" localSheetId="21" hidden="1">#REF!</definedName>
    <definedName name="BExB5G6EH68AYEP1UT0GHUEL3SLN" hidden="1">#REF!</definedName>
    <definedName name="BExB5LVGGXMNUN3D3452G3J62MKF" localSheetId="23" hidden="1">#REF!</definedName>
    <definedName name="BExB5LVGGXMNUN3D3452G3J62MKF" localSheetId="27" hidden="1">#REF!</definedName>
    <definedName name="BExB5LVGGXMNUN3D3452G3J62MKF" localSheetId="16" hidden="1">#REF!</definedName>
    <definedName name="BExB5LVGGXMNUN3D3452G3J62MKF" localSheetId="0" hidden="1">#REF!</definedName>
    <definedName name="BExB5LVGGXMNUN3D3452G3J62MKF" localSheetId="2" hidden="1">#REF!</definedName>
    <definedName name="BExB5LVGGXMNUN3D3452G3J62MKF" localSheetId="4" hidden="1">#REF!</definedName>
    <definedName name="BExB5LVGGXMNUN3D3452G3J62MKF" localSheetId="5" hidden="1">#REF!</definedName>
    <definedName name="BExB5LVGGXMNUN3D3452G3J62MKF" localSheetId="17" hidden="1">#REF!</definedName>
    <definedName name="BExB5LVGGXMNUN3D3452G3J62MKF" localSheetId="7" hidden="1">#REF!</definedName>
    <definedName name="BExB5LVGGXMNUN3D3452G3J62MKF" localSheetId="8" hidden="1">#REF!</definedName>
    <definedName name="BExB5LVGGXMNUN3D3452G3J62MKF" localSheetId="9" hidden="1">#REF!</definedName>
    <definedName name="BExB5LVGGXMNUN3D3452G3J62MKF" localSheetId="11" hidden="1">#REF!</definedName>
    <definedName name="BExB5LVGGXMNUN3D3452G3J62MKF" localSheetId="12" hidden="1">#REF!</definedName>
    <definedName name="BExB5LVGGXMNUN3D3452G3J62MKF" localSheetId="13" hidden="1">#REF!</definedName>
    <definedName name="BExB5LVGGXMNUN3D3452G3J62MKF" localSheetId="14" hidden="1">#REF!</definedName>
    <definedName name="BExB5LVGGXMNUN3D3452G3J62MKF" localSheetId="22" hidden="1">#REF!</definedName>
    <definedName name="BExB5LVGGXMNUN3D3452G3J62MKF" localSheetId="19" hidden="1">#REF!</definedName>
    <definedName name="BExB5LVGGXMNUN3D3452G3J62MKF" localSheetId="21" hidden="1">#REF!</definedName>
    <definedName name="BExB5LVGGXMNUN3D3452G3J62MKF" hidden="1">#REF!</definedName>
    <definedName name="BExB5QYVEZWFE5DQVHAM760EV05X" localSheetId="23" hidden="1">#REF!</definedName>
    <definedName name="BExB5QYVEZWFE5DQVHAM760EV05X" localSheetId="27" hidden="1">#REF!</definedName>
    <definedName name="BExB5QYVEZWFE5DQVHAM760EV05X" localSheetId="16" hidden="1">#REF!</definedName>
    <definedName name="BExB5QYVEZWFE5DQVHAM760EV05X" localSheetId="0" hidden="1">#REF!</definedName>
    <definedName name="BExB5QYVEZWFE5DQVHAM760EV05X" localSheetId="2" hidden="1">#REF!</definedName>
    <definedName name="BExB5QYVEZWFE5DQVHAM760EV05X" localSheetId="4" hidden="1">#REF!</definedName>
    <definedName name="BExB5QYVEZWFE5DQVHAM760EV05X" localSheetId="5" hidden="1">#REF!</definedName>
    <definedName name="BExB5QYVEZWFE5DQVHAM760EV05X" localSheetId="17" hidden="1">#REF!</definedName>
    <definedName name="BExB5QYVEZWFE5DQVHAM760EV05X" localSheetId="7" hidden="1">#REF!</definedName>
    <definedName name="BExB5QYVEZWFE5DQVHAM760EV05X" localSheetId="8" hidden="1">#REF!</definedName>
    <definedName name="BExB5QYVEZWFE5DQVHAM760EV05X" localSheetId="9" hidden="1">#REF!</definedName>
    <definedName name="BExB5QYVEZWFE5DQVHAM760EV05X" localSheetId="11" hidden="1">#REF!</definedName>
    <definedName name="BExB5QYVEZWFE5DQVHAM760EV05X" localSheetId="12" hidden="1">#REF!</definedName>
    <definedName name="BExB5QYVEZWFE5DQVHAM760EV05X" localSheetId="13" hidden="1">#REF!</definedName>
    <definedName name="BExB5QYVEZWFE5DQVHAM760EV05X" localSheetId="14" hidden="1">#REF!</definedName>
    <definedName name="BExB5QYVEZWFE5DQVHAM760EV05X" localSheetId="22" hidden="1">#REF!</definedName>
    <definedName name="BExB5QYVEZWFE5DQVHAM760EV05X" localSheetId="19" hidden="1">#REF!</definedName>
    <definedName name="BExB5QYVEZWFE5DQVHAM760EV05X" localSheetId="21" hidden="1">#REF!</definedName>
    <definedName name="BExB5QYVEZWFE5DQVHAM760EV05X" hidden="1">#REF!</definedName>
    <definedName name="BExB5U9IRH14EMOE0YGIE3WIVLFS" localSheetId="23" hidden="1">#REF!</definedName>
    <definedName name="BExB5U9IRH14EMOE0YGIE3WIVLFS" localSheetId="27" hidden="1">#REF!</definedName>
    <definedName name="BExB5U9IRH14EMOE0YGIE3WIVLFS" localSheetId="16" hidden="1">#REF!</definedName>
    <definedName name="BExB5U9IRH14EMOE0YGIE3WIVLFS" localSheetId="0" hidden="1">#REF!</definedName>
    <definedName name="BExB5U9IRH14EMOE0YGIE3WIVLFS" localSheetId="2" hidden="1">#REF!</definedName>
    <definedName name="BExB5U9IRH14EMOE0YGIE3WIVLFS" localSheetId="4" hidden="1">#REF!</definedName>
    <definedName name="BExB5U9IRH14EMOE0YGIE3WIVLFS" localSheetId="5" hidden="1">#REF!</definedName>
    <definedName name="BExB5U9IRH14EMOE0YGIE3WIVLFS" localSheetId="17" hidden="1">#REF!</definedName>
    <definedName name="BExB5U9IRH14EMOE0YGIE3WIVLFS" localSheetId="7" hidden="1">#REF!</definedName>
    <definedName name="BExB5U9IRH14EMOE0YGIE3WIVLFS" localSheetId="8" hidden="1">#REF!</definedName>
    <definedName name="BExB5U9IRH14EMOE0YGIE3WIVLFS" localSheetId="9" hidden="1">#REF!</definedName>
    <definedName name="BExB5U9IRH14EMOE0YGIE3WIVLFS" localSheetId="11" hidden="1">#REF!</definedName>
    <definedName name="BExB5U9IRH14EMOE0YGIE3WIVLFS" localSheetId="12" hidden="1">#REF!</definedName>
    <definedName name="BExB5U9IRH14EMOE0YGIE3WIVLFS" localSheetId="13" hidden="1">#REF!</definedName>
    <definedName name="BExB5U9IRH14EMOE0YGIE3WIVLFS" localSheetId="14" hidden="1">#REF!</definedName>
    <definedName name="BExB5U9IRH14EMOE0YGIE3WIVLFS" localSheetId="22" hidden="1">#REF!</definedName>
    <definedName name="BExB5U9IRH14EMOE0YGIE3WIVLFS" localSheetId="19" hidden="1">#REF!</definedName>
    <definedName name="BExB5U9IRH14EMOE0YGIE3WIVLFS" localSheetId="21" hidden="1">#REF!</definedName>
    <definedName name="BExB5U9IRH14EMOE0YGIE3WIVLFS" hidden="1">#REF!</definedName>
    <definedName name="BExB5V5WWQYPK4GCSYZQALJYGC94" localSheetId="23" hidden="1">#REF!</definedName>
    <definedName name="BExB5V5WWQYPK4GCSYZQALJYGC94" localSheetId="27" hidden="1">#REF!</definedName>
    <definedName name="BExB5V5WWQYPK4GCSYZQALJYGC94" localSheetId="16" hidden="1">#REF!</definedName>
    <definedName name="BExB5V5WWQYPK4GCSYZQALJYGC94" localSheetId="0" hidden="1">#REF!</definedName>
    <definedName name="BExB5V5WWQYPK4GCSYZQALJYGC94" localSheetId="2" hidden="1">#REF!</definedName>
    <definedName name="BExB5V5WWQYPK4GCSYZQALJYGC94" localSheetId="4" hidden="1">#REF!</definedName>
    <definedName name="BExB5V5WWQYPK4GCSYZQALJYGC94" localSheetId="5" hidden="1">#REF!</definedName>
    <definedName name="BExB5V5WWQYPK4GCSYZQALJYGC94" localSheetId="17" hidden="1">#REF!</definedName>
    <definedName name="BExB5V5WWQYPK4GCSYZQALJYGC94" localSheetId="7" hidden="1">#REF!</definedName>
    <definedName name="BExB5V5WWQYPK4GCSYZQALJYGC94" localSheetId="8" hidden="1">#REF!</definedName>
    <definedName name="BExB5V5WWQYPK4GCSYZQALJYGC94" localSheetId="9" hidden="1">#REF!</definedName>
    <definedName name="BExB5V5WWQYPK4GCSYZQALJYGC94" localSheetId="11" hidden="1">#REF!</definedName>
    <definedName name="BExB5V5WWQYPK4GCSYZQALJYGC94" localSheetId="12" hidden="1">#REF!</definedName>
    <definedName name="BExB5V5WWQYPK4GCSYZQALJYGC94" localSheetId="13" hidden="1">#REF!</definedName>
    <definedName name="BExB5V5WWQYPK4GCSYZQALJYGC94" localSheetId="14" hidden="1">#REF!</definedName>
    <definedName name="BExB5V5WWQYPK4GCSYZQALJYGC94" localSheetId="22" hidden="1">#REF!</definedName>
    <definedName name="BExB5V5WWQYPK4GCSYZQALJYGC94" localSheetId="19" hidden="1">#REF!</definedName>
    <definedName name="BExB5V5WWQYPK4GCSYZQALJYGC94" localSheetId="21" hidden="1">#REF!</definedName>
    <definedName name="BExB5V5WWQYPK4GCSYZQALJYGC94" hidden="1">#REF!</definedName>
    <definedName name="BExB5VWYMOV6BAIH7XUBBVPU7MMD" localSheetId="23" hidden="1">#REF!</definedName>
    <definedName name="BExB5VWYMOV6BAIH7XUBBVPU7MMD" localSheetId="27" hidden="1">#REF!</definedName>
    <definedName name="BExB5VWYMOV6BAIH7XUBBVPU7MMD" localSheetId="16" hidden="1">#REF!</definedName>
    <definedName name="BExB5VWYMOV6BAIH7XUBBVPU7MMD" localSheetId="0" hidden="1">#REF!</definedName>
    <definedName name="BExB5VWYMOV6BAIH7XUBBVPU7MMD" localSheetId="2" hidden="1">#REF!</definedName>
    <definedName name="BExB5VWYMOV6BAIH7XUBBVPU7MMD" localSheetId="4" hidden="1">#REF!</definedName>
    <definedName name="BExB5VWYMOV6BAIH7XUBBVPU7MMD" localSheetId="5" hidden="1">#REF!</definedName>
    <definedName name="BExB5VWYMOV6BAIH7XUBBVPU7MMD" localSheetId="17" hidden="1">#REF!</definedName>
    <definedName name="BExB5VWYMOV6BAIH7XUBBVPU7MMD" localSheetId="7" hidden="1">#REF!</definedName>
    <definedName name="BExB5VWYMOV6BAIH7XUBBVPU7MMD" localSheetId="8" hidden="1">#REF!</definedName>
    <definedName name="BExB5VWYMOV6BAIH7XUBBVPU7MMD" localSheetId="9" hidden="1">#REF!</definedName>
    <definedName name="BExB5VWYMOV6BAIH7XUBBVPU7MMD" localSheetId="11" hidden="1">#REF!</definedName>
    <definedName name="BExB5VWYMOV6BAIH7XUBBVPU7MMD" localSheetId="12" hidden="1">#REF!</definedName>
    <definedName name="BExB5VWYMOV6BAIH7XUBBVPU7MMD" localSheetId="13" hidden="1">#REF!</definedName>
    <definedName name="BExB5VWYMOV6BAIH7XUBBVPU7MMD" localSheetId="14" hidden="1">#REF!</definedName>
    <definedName name="BExB5VWYMOV6BAIH7XUBBVPU7MMD" localSheetId="22" hidden="1">#REF!</definedName>
    <definedName name="BExB5VWYMOV6BAIH7XUBBVPU7MMD" localSheetId="19" hidden="1">#REF!</definedName>
    <definedName name="BExB5VWYMOV6BAIH7XUBBVPU7MMD" localSheetId="21" hidden="1">#REF!</definedName>
    <definedName name="BExB5VWYMOV6BAIH7XUBBVPU7MMD" hidden="1">#REF!</definedName>
    <definedName name="BExB610DZWIJP1B72U9QM42COH2B" localSheetId="23" hidden="1">#REF!</definedName>
    <definedName name="BExB610DZWIJP1B72U9QM42COH2B" localSheetId="27" hidden="1">#REF!</definedName>
    <definedName name="BExB610DZWIJP1B72U9QM42COH2B" localSheetId="16" hidden="1">#REF!</definedName>
    <definedName name="BExB610DZWIJP1B72U9QM42COH2B" localSheetId="0" hidden="1">#REF!</definedName>
    <definedName name="BExB610DZWIJP1B72U9QM42COH2B" localSheetId="2" hidden="1">#REF!</definedName>
    <definedName name="BExB610DZWIJP1B72U9QM42COH2B" localSheetId="4" hidden="1">#REF!</definedName>
    <definedName name="BExB610DZWIJP1B72U9QM42COH2B" localSheetId="5" hidden="1">#REF!</definedName>
    <definedName name="BExB610DZWIJP1B72U9QM42COH2B" localSheetId="17" hidden="1">#REF!</definedName>
    <definedName name="BExB610DZWIJP1B72U9QM42COH2B" localSheetId="7" hidden="1">#REF!</definedName>
    <definedName name="BExB610DZWIJP1B72U9QM42COH2B" localSheetId="8" hidden="1">#REF!</definedName>
    <definedName name="BExB610DZWIJP1B72U9QM42COH2B" localSheetId="9" hidden="1">#REF!</definedName>
    <definedName name="BExB610DZWIJP1B72U9QM42COH2B" localSheetId="11" hidden="1">#REF!</definedName>
    <definedName name="BExB610DZWIJP1B72U9QM42COH2B" localSheetId="12" hidden="1">#REF!</definedName>
    <definedName name="BExB610DZWIJP1B72U9QM42COH2B" localSheetId="13" hidden="1">#REF!</definedName>
    <definedName name="BExB610DZWIJP1B72U9QM42COH2B" localSheetId="14" hidden="1">#REF!</definedName>
    <definedName name="BExB610DZWIJP1B72U9QM42COH2B" localSheetId="22" hidden="1">#REF!</definedName>
    <definedName name="BExB610DZWIJP1B72U9QM42COH2B" localSheetId="19" hidden="1">#REF!</definedName>
    <definedName name="BExB610DZWIJP1B72U9QM42COH2B" localSheetId="21" hidden="1">#REF!</definedName>
    <definedName name="BExB610DZWIJP1B72U9QM42COH2B" hidden="1">#REF!</definedName>
    <definedName name="BExB64AX81KEVMGZDXB25NB459SW" localSheetId="23" hidden="1">#REF!</definedName>
    <definedName name="BExB64AX81KEVMGZDXB25NB459SW" localSheetId="27" hidden="1">#REF!</definedName>
    <definedName name="BExB64AX81KEVMGZDXB25NB459SW" localSheetId="16" hidden="1">#REF!</definedName>
    <definedName name="BExB64AX81KEVMGZDXB25NB459SW" localSheetId="0" hidden="1">#REF!</definedName>
    <definedName name="BExB64AX81KEVMGZDXB25NB459SW" localSheetId="2" hidden="1">#REF!</definedName>
    <definedName name="BExB64AX81KEVMGZDXB25NB459SW" localSheetId="4" hidden="1">#REF!</definedName>
    <definedName name="BExB64AX81KEVMGZDXB25NB459SW" localSheetId="5" hidden="1">#REF!</definedName>
    <definedName name="BExB64AX81KEVMGZDXB25NB459SW" localSheetId="17" hidden="1">#REF!</definedName>
    <definedName name="BExB64AX81KEVMGZDXB25NB459SW" localSheetId="7" hidden="1">#REF!</definedName>
    <definedName name="BExB64AX81KEVMGZDXB25NB459SW" localSheetId="8" hidden="1">#REF!</definedName>
    <definedName name="BExB64AX81KEVMGZDXB25NB459SW" localSheetId="9" hidden="1">#REF!</definedName>
    <definedName name="BExB64AX81KEVMGZDXB25NB459SW" localSheetId="11" hidden="1">#REF!</definedName>
    <definedName name="BExB64AX81KEVMGZDXB25NB459SW" localSheetId="12" hidden="1">#REF!</definedName>
    <definedName name="BExB64AX81KEVMGZDXB25NB459SW" localSheetId="13" hidden="1">#REF!</definedName>
    <definedName name="BExB64AX81KEVMGZDXB25NB459SW" localSheetId="14" hidden="1">#REF!</definedName>
    <definedName name="BExB64AX81KEVMGZDXB25NB459SW" localSheetId="22" hidden="1">#REF!</definedName>
    <definedName name="BExB64AX81KEVMGZDXB25NB459SW" localSheetId="19" hidden="1">#REF!</definedName>
    <definedName name="BExB64AX81KEVMGZDXB25NB459SW" localSheetId="21" hidden="1">#REF!</definedName>
    <definedName name="BExB64AX81KEVMGZDXB25NB459SW" hidden="1">#REF!</definedName>
    <definedName name="BExB6C3FUAKK9ML5T767NMWGA9YB" localSheetId="23" hidden="1">#REF!</definedName>
    <definedName name="BExB6C3FUAKK9ML5T767NMWGA9YB" localSheetId="27" hidden="1">#REF!</definedName>
    <definedName name="BExB6C3FUAKK9ML5T767NMWGA9YB" localSheetId="16" hidden="1">#REF!</definedName>
    <definedName name="BExB6C3FUAKK9ML5T767NMWGA9YB" localSheetId="0" hidden="1">#REF!</definedName>
    <definedName name="BExB6C3FUAKK9ML5T767NMWGA9YB" localSheetId="2" hidden="1">#REF!</definedName>
    <definedName name="BExB6C3FUAKK9ML5T767NMWGA9YB" localSheetId="4" hidden="1">#REF!</definedName>
    <definedName name="BExB6C3FUAKK9ML5T767NMWGA9YB" localSheetId="5" hidden="1">#REF!</definedName>
    <definedName name="BExB6C3FUAKK9ML5T767NMWGA9YB" localSheetId="17" hidden="1">#REF!</definedName>
    <definedName name="BExB6C3FUAKK9ML5T767NMWGA9YB" localSheetId="7" hidden="1">#REF!</definedName>
    <definedName name="BExB6C3FUAKK9ML5T767NMWGA9YB" localSheetId="8" hidden="1">#REF!</definedName>
    <definedName name="BExB6C3FUAKK9ML5T767NMWGA9YB" localSheetId="9" hidden="1">#REF!</definedName>
    <definedName name="BExB6C3FUAKK9ML5T767NMWGA9YB" localSheetId="11" hidden="1">#REF!</definedName>
    <definedName name="BExB6C3FUAKK9ML5T767NMWGA9YB" localSheetId="12" hidden="1">#REF!</definedName>
    <definedName name="BExB6C3FUAKK9ML5T767NMWGA9YB" localSheetId="13" hidden="1">#REF!</definedName>
    <definedName name="BExB6C3FUAKK9ML5T767NMWGA9YB" localSheetId="14" hidden="1">#REF!</definedName>
    <definedName name="BExB6C3FUAKK9ML5T767NMWGA9YB" localSheetId="22" hidden="1">#REF!</definedName>
    <definedName name="BExB6C3FUAKK9ML5T767NMWGA9YB" localSheetId="19" hidden="1">#REF!</definedName>
    <definedName name="BExB6C3FUAKK9ML5T767NMWGA9YB" localSheetId="21" hidden="1">#REF!</definedName>
    <definedName name="BExB6C3FUAKK9ML5T767NMWGA9YB" hidden="1">#REF!</definedName>
    <definedName name="BExB6C8X6JYRLKZKK17VE3QUNL3D" localSheetId="23" hidden="1">#REF!</definedName>
    <definedName name="BExB6C8X6JYRLKZKK17VE3QUNL3D" localSheetId="27" hidden="1">#REF!</definedName>
    <definedName name="BExB6C8X6JYRLKZKK17VE3QUNL3D" localSheetId="16" hidden="1">#REF!</definedName>
    <definedName name="BExB6C8X6JYRLKZKK17VE3QUNL3D" localSheetId="0" hidden="1">#REF!</definedName>
    <definedName name="BExB6C8X6JYRLKZKK17VE3QUNL3D" localSheetId="2" hidden="1">#REF!</definedName>
    <definedName name="BExB6C8X6JYRLKZKK17VE3QUNL3D" localSheetId="4" hidden="1">#REF!</definedName>
    <definedName name="BExB6C8X6JYRLKZKK17VE3QUNL3D" localSheetId="5" hidden="1">#REF!</definedName>
    <definedName name="BExB6C8X6JYRLKZKK17VE3QUNL3D" localSheetId="17" hidden="1">#REF!</definedName>
    <definedName name="BExB6C8X6JYRLKZKK17VE3QUNL3D" localSheetId="7" hidden="1">#REF!</definedName>
    <definedName name="BExB6C8X6JYRLKZKK17VE3QUNL3D" localSheetId="8" hidden="1">#REF!</definedName>
    <definedName name="BExB6C8X6JYRLKZKK17VE3QUNL3D" localSheetId="9" hidden="1">#REF!</definedName>
    <definedName name="BExB6C8X6JYRLKZKK17VE3QUNL3D" localSheetId="11" hidden="1">#REF!</definedName>
    <definedName name="BExB6C8X6JYRLKZKK17VE3QUNL3D" localSheetId="12" hidden="1">#REF!</definedName>
    <definedName name="BExB6C8X6JYRLKZKK17VE3QUNL3D" localSheetId="13" hidden="1">#REF!</definedName>
    <definedName name="BExB6C8X6JYRLKZKK17VE3QUNL3D" localSheetId="14" hidden="1">#REF!</definedName>
    <definedName name="BExB6C8X6JYRLKZKK17VE3QUNL3D" localSheetId="22" hidden="1">#REF!</definedName>
    <definedName name="BExB6C8X6JYRLKZKK17VE3QUNL3D" localSheetId="19" hidden="1">#REF!</definedName>
    <definedName name="BExB6C8X6JYRLKZKK17VE3QUNL3D" localSheetId="21" hidden="1">#REF!</definedName>
    <definedName name="BExB6C8X6JYRLKZKK17VE3QUNL3D" hidden="1">#REF!</definedName>
    <definedName name="BExB6HN3QRFPXM71MDUK21BKM7PF" localSheetId="23" hidden="1">#REF!</definedName>
    <definedName name="BExB6HN3QRFPXM71MDUK21BKM7PF" localSheetId="27" hidden="1">#REF!</definedName>
    <definedName name="BExB6HN3QRFPXM71MDUK21BKM7PF" localSheetId="16" hidden="1">#REF!</definedName>
    <definedName name="BExB6HN3QRFPXM71MDUK21BKM7PF" localSheetId="0" hidden="1">#REF!</definedName>
    <definedName name="BExB6HN3QRFPXM71MDUK21BKM7PF" localSheetId="2" hidden="1">#REF!</definedName>
    <definedName name="BExB6HN3QRFPXM71MDUK21BKM7PF" localSheetId="4" hidden="1">#REF!</definedName>
    <definedName name="BExB6HN3QRFPXM71MDUK21BKM7PF" localSheetId="5" hidden="1">#REF!</definedName>
    <definedName name="BExB6HN3QRFPXM71MDUK21BKM7PF" localSheetId="17" hidden="1">#REF!</definedName>
    <definedName name="BExB6HN3QRFPXM71MDUK21BKM7PF" localSheetId="7" hidden="1">#REF!</definedName>
    <definedName name="BExB6HN3QRFPXM71MDUK21BKM7PF" localSheetId="8" hidden="1">#REF!</definedName>
    <definedName name="BExB6HN3QRFPXM71MDUK21BKM7PF" localSheetId="9" hidden="1">#REF!</definedName>
    <definedName name="BExB6HN3QRFPXM71MDUK21BKM7PF" localSheetId="11" hidden="1">#REF!</definedName>
    <definedName name="BExB6HN3QRFPXM71MDUK21BKM7PF" localSheetId="12" hidden="1">#REF!</definedName>
    <definedName name="BExB6HN3QRFPXM71MDUK21BKM7PF" localSheetId="13" hidden="1">#REF!</definedName>
    <definedName name="BExB6HN3QRFPXM71MDUK21BKM7PF" localSheetId="14" hidden="1">#REF!</definedName>
    <definedName name="BExB6HN3QRFPXM71MDUK21BKM7PF" localSheetId="22" hidden="1">#REF!</definedName>
    <definedName name="BExB6HN3QRFPXM71MDUK21BKM7PF" localSheetId="19" hidden="1">#REF!</definedName>
    <definedName name="BExB6HN3QRFPXM71MDUK21BKM7PF" localSheetId="21" hidden="1">#REF!</definedName>
    <definedName name="BExB6HN3QRFPXM71MDUK21BKM7PF" hidden="1">#REF!</definedName>
    <definedName name="BExB6I39SKL5BMHHDD9EED7FQD9Z" localSheetId="23" hidden="1">#REF!</definedName>
    <definedName name="BExB6I39SKL5BMHHDD9EED7FQD9Z" localSheetId="27" hidden="1">#REF!</definedName>
    <definedName name="BExB6I39SKL5BMHHDD9EED7FQD9Z" localSheetId="16" hidden="1">#REF!</definedName>
    <definedName name="BExB6I39SKL5BMHHDD9EED7FQD9Z" localSheetId="0" hidden="1">#REF!</definedName>
    <definedName name="BExB6I39SKL5BMHHDD9EED7FQD9Z" localSheetId="2" hidden="1">#REF!</definedName>
    <definedName name="BExB6I39SKL5BMHHDD9EED7FQD9Z" localSheetId="4" hidden="1">#REF!</definedName>
    <definedName name="BExB6I39SKL5BMHHDD9EED7FQD9Z" localSheetId="5" hidden="1">#REF!</definedName>
    <definedName name="BExB6I39SKL5BMHHDD9EED7FQD9Z" localSheetId="17" hidden="1">#REF!</definedName>
    <definedName name="BExB6I39SKL5BMHHDD9EED7FQD9Z" localSheetId="7" hidden="1">#REF!</definedName>
    <definedName name="BExB6I39SKL5BMHHDD9EED7FQD9Z" localSheetId="8" hidden="1">#REF!</definedName>
    <definedName name="BExB6I39SKL5BMHHDD9EED7FQD9Z" localSheetId="9" hidden="1">#REF!</definedName>
    <definedName name="BExB6I39SKL5BMHHDD9EED7FQD9Z" localSheetId="11" hidden="1">#REF!</definedName>
    <definedName name="BExB6I39SKL5BMHHDD9EED7FQD9Z" localSheetId="12" hidden="1">#REF!</definedName>
    <definedName name="BExB6I39SKL5BMHHDD9EED7FQD9Z" localSheetId="13" hidden="1">#REF!</definedName>
    <definedName name="BExB6I39SKL5BMHHDD9EED7FQD9Z" localSheetId="14" hidden="1">#REF!</definedName>
    <definedName name="BExB6I39SKL5BMHHDD9EED7FQD9Z" localSheetId="22" hidden="1">#REF!</definedName>
    <definedName name="BExB6I39SKL5BMHHDD9EED7FQD9Z" localSheetId="19" hidden="1">#REF!</definedName>
    <definedName name="BExB6I39SKL5BMHHDD9EED7FQD9Z" localSheetId="21" hidden="1">#REF!</definedName>
    <definedName name="BExB6I39SKL5BMHHDD9EED7FQD9Z" hidden="1">#REF!</definedName>
    <definedName name="BExB6IZMHCZ3LB7N73KD90YB1HBZ" localSheetId="23" hidden="1">#REF!</definedName>
    <definedName name="BExB6IZMHCZ3LB7N73KD90YB1HBZ" localSheetId="27" hidden="1">#REF!</definedName>
    <definedName name="BExB6IZMHCZ3LB7N73KD90YB1HBZ" localSheetId="16" hidden="1">#REF!</definedName>
    <definedName name="BExB6IZMHCZ3LB7N73KD90YB1HBZ" localSheetId="0" hidden="1">#REF!</definedName>
    <definedName name="BExB6IZMHCZ3LB7N73KD90YB1HBZ" localSheetId="2" hidden="1">#REF!</definedName>
    <definedName name="BExB6IZMHCZ3LB7N73KD90YB1HBZ" localSheetId="4" hidden="1">#REF!</definedName>
    <definedName name="BExB6IZMHCZ3LB7N73KD90YB1HBZ" localSheetId="5" hidden="1">#REF!</definedName>
    <definedName name="BExB6IZMHCZ3LB7N73KD90YB1HBZ" localSheetId="17" hidden="1">#REF!</definedName>
    <definedName name="BExB6IZMHCZ3LB7N73KD90YB1HBZ" localSheetId="7" hidden="1">#REF!</definedName>
    <definedName name="BExB6IZMHCZ3LB7N73KD90YB1HBZ" localSheetId="8" hidden="1">#REF!</definedName>
    <definedName name="BExB6IZMHCZ3LB7N73KD90YB1HBZ" localSheetId="9" hidden="1">#REF!</definedName>
    <definedName name="BExB6IZMHCZ3LB7N73KD90YB1HBZ" localSheetId="11" hidden="1">#REF!</definedName>
    <definedName name="BExB6IZMHCZ3LB7N73KD90YB1HBZ" localSheetId="12" hidden="1">#REF!</definedName>
    <definedName name="BExB6IZMHCZ3LB7N73KD90YB1HBZ" localSheetId="13" hidden="1">#REF!</definedName>
    <definedName name="BExB6IZMHCZ3LB7N73KD90YB1HBZ" localSheetId="14" hidden="1">#REF!</definedName>
    <definedName name="BExB6IZMHCZ3LB7N73KD90YB1HBZ" localSheetId="22" hidden="1">#REF!</definedName>
    <definedName name="BExB6IZMHCZ3LB7N73KD90YB1HBZ" localSheetId="19" hidden="1">#REF!</definedName>
    <definedName name="BExB6IZMHCZ3LB7N73KD90YB1HBZ" localSheetId="21" hidden="1">#REF!</definedName>
    <definedName name="BExB6IZMHCZ3LB7N73KD90YB1HBZ" hidden="1">#REF!</definedName>
    <definedName name="BExB719SGNX4Y8NE6JEXC555K596" localSheetId="23" hidden="1">#REF!</definedName>
    <definedName name="BExB719SGNX4Y8NE6JEXC555K596" localSheetId="27" hidden="1">#REF!</definedName>
    <definedName name="BExB719SGNX4Y8NE6JEXC555K596" localSheetId="16" hidden="1">#REF!</definedName>
    <definedName name="BExB719SGNX4Y8NE6JEXC555K596" localSheetId="0" hidden="1">#REF!</definedName>
    <definedName name="BExB719SGNX4Y8NE6JEXC555K596" localSheetId="2" hidden="1">#REF!</definedName>
    <definedName name="BExB719SGNX4Y8NE6JEXC555K596" localSheetId="4" hidden="1">#REF!</definedName>
    <definedName name="BExB719SGNX4Y8NE6JEXC555K596" localSheetId="5" hidden="1">#REF!</definedName>
    <definedName name="BExB719SGNX4Y8NE6JEXC555K596" localSheetId="17" hidden="1">#REF!</definedName>
    <definedName name="BExB719SGNX4Y8NE6JEXC555K596" localSheetId="7" hidden="1">#REF!</definedName>
    <definedName name="BExB719SGNX4Y8NE6JEXC555K596" localSheetId="8" hidden="1">#REF!</definedName>
    <definedName name="BExB719SGNX4Y8NE6JEXC555K596" localSheetId="9" hidden="1">#REF!</definedName>
    <definedName name="BExB719SGNX4Y8NE6JEXC555K596" localSheetId="11" hidden="1">#REF!</definedName>
    <definedName name="BExB719SGNX4Y8NE6JEXC555K596" localSheetId="12" hidden="1">#REF!</definedName>
    <definedName name="BExB719SGNX4Y8NE6JEXC555K596" localSheetId="13" hidden="1">#REF!</definedName>
    <definedName name="BExB719SGNX4Y8NE6JEXC555K596" localSheetId="14" hidden="1">#REF!</definedName>
    <definedName name="BExB719SGNX4Y8NE6JEXC555K596" localSheetId="22" hidden="1">#REF!</definedName>
    <definedName name="BExB719SGNX4Y8NE6JEXC555K596" localSheetId="19" hidden="1">#REF!</definedName>
    <definedName name="BExB719SGNX4Y8NE6JEXC555K596" localSheetId="21" hidden="1">#REF!</definedName>
    <definedName name="BExB719SGNX4Y8NE6JEXC555K596" hidden="1">#REF!</definedName>
    <definedName name="BExB7265DCHKS7V2OWRBXCZTEIW9" localSheetId="23" hidden="1">#REF!</definedName>
    <definedName name="BExB7265DCHKS7V2OWRBXCZTEIW9" localSheetId="27" hidden="1">#REF!</definedName>
    <definedName name="BExB7265DCHKS7V2OWRBXCZTEIW9" localSheetId="16" hidden="1">#REF!</definedName>
    <definedName name="BExB7265DCHKS7V2OWRBXCZTEIW9" localSheetId="0" hidden="1">#REF!</definedName>
    <definedName name="BExB7265DCHKS7V2OWRBXCZTEIW9" localSheetId="2" hidden="1">#REF!</definedName>
    <definedName name="BExB7265DCHKS7V2OWRBXCZTEIW9" localSheetId="4" hidden="1">#REF!</definedName>
    <definedName name="BExB7265DCHKS7V2OWRBXCZTEIW9" localSheetId="5" hidden="1">#REF!</definedName>
    <definedName name="BExB7265DCHKS7V2OWRBXCZTEIW9" localSheetId="17" hidden="1">#REF!</definedName>
    <definedName name="BExB7265DCHKS7V2OWRBXCZTEIW9" localSheetId="7" hidden="1">#REF!</definedName>
    <definedName name="BExB7265DCHKS7V2OWRBXCZTEIW9" localSheetId="8" hidden="1">#REF!</definedName>
    <definedName name="BExB7265DCHKS7V2OWRBXCZTEIW9" localSheetId="9" hidden="1">#REF!</definedName>
    <definedName name="BExB7265DCHKS7V2OWRBXCZTEIW9" localSheetId="11" hidden="1">#REF!</definedName>
    <definedName name="BExB7265DCHKS7V2OWRBXCZTEIW9" localSheetId="12" hidden="1">#REF!</definedName>
    <definedName name="BExB7265DCHKS7V2OWRBXCZTEIW9" localSheetId="13" hidden="1">#REF!</definedName>
    <definedName name="BExB7265DCHKS7V2OWRBXCZTEIW9" localSheetId="14" hidden="1">#REF!</definedName>
    <definedName name="BExB7265DCHKS7V2OWRBXCZTEIW9" localSheetId="22" hidden="1">#REF!</definedName>
    <definedName name="BExB7265DCHKS7V2OWRBXCZTEIW9" localSheetId="19" hidden="1">#REF!</definedName>
    <definedName name="BExB7265DCHKS7V2OWRBXCZTEIW9" localSheetId="21" hidden="1">#REF!</definedName>
    <definedName name="BExB7265DCHKS7V2OWRBXCZTEIW9" hidden="1">#REF!</definedName>
    <definedName name="BExB74PS5P9G0P09Y6DZSCX0FLTJ" localSheetId="23" hidden="1">#REF!</definedName>
    <definedName name="BExB74PS5P9G0P09Y6DZSCX0FLTJ" localSheetId="27" hidden="1">#REF!</definedName>
    <definedName name="BExB74PS5P9G0P09Y6DZSCX0FLTJ" localSheetId="16" hidden="1">#REF!</definedName>
    <definedName name="BExB74PS5P9G0P09Y6DZSCX0FLTJ" localSheetId="0" hidden="1">#REF!</definedName>
    <definedName name="BExB74PS5P9G0P09Y6DZSCX0FLTJ" localSheetId="2" hidden="1">#REF!</definedName>
    <definedName name="BExB74PS5P9G0P09Y6DZSCX0FLTJ" localSheetId="4" hidden="1">#REF!</definedName>
    <definedName name="BExB74PS5P9G0P09Y6DZSCX0FLTJ" localSheetId="5" hidden="1">#REF!</definedName>
    <definedName name="BExB74PS5P9G0P09Y6DZSCX0FLTJ" localSheetId="17" hidden="1">#REF!</definedName>
    <definedName name="BExB74PS5P9G0P09Y6DZSCX0FLTJ" localSheetId="7" hidden="1">#REF!</definedName>
    <definedName name="BExB74PS5P9G0P09Y6DZSCX0FLTJ" localSheetId="8" hidden="1">#REF!</definedName>
    <definedName name="BExB74PS5P9G0P09Y6DZSCX0FLTJ" localSheetId="9" hidden="1">#REF!</definedName>
    <definedName name="BExB74PS5P9G0P09Y6DZSCX0FLTJ" localSheetId="11" hidden="1">#REF!</definedName>
    <definedName name="BExB74PS5P9G0P09Y6DZSCX0FLTJ" localSheetId="12" hidden="1">#REF!</definedName>
    <definedName name="BExB74PS5P9G0P09Y6DZSCX0FLTJ" localSheetId="13" hidden="1">#REF!</definedName>
    <definedName name="BExB74PS5P9G0P09Y6DZSCX0FLTJ" localSheetId="14" hidden="1">#REF!</definedName>
    <definedName name="BExB74PS5P9G0P09Y6DZSCX0FLTJ" localSheetId="22" hidden="1">#REF!</definedName>
    <definedName name="BExB74PS5P9G0P09Y6DZSCX0FLTJ" localSheetId="19" hidden="1">#REF!</definedName>
    <definedName name="BExB74PS5P9G0P09Y6DZSCX0FLTJ" localSheetId="21" hidden="1">#REF!</definedName>
    <definedName name="BExB74PS5P9G0P09Y6DZSCX0FLTJ" hidden="1">#REF!</definedName>
    <definedName name="BExB78RH79J0MIF7H8CAZ0CFE88Q" localSheetId="23" hidden="1">#REF!</definedName>
    <definedName name="BExB78RH79J0MIF7H8CAZ0CFE88Q" localSheetId="27" hidden="1">#REF!</definedName>
    <definedName name="BExB78RH79J0MIF7H8CAZ0CFE88Q" localSheetId="16" hidden="1">#REF!</definedName>
    <definedName name="BExB78RH79J0MIF7H8CAZ0CFE88Q" localSheetId="0" hidden="1">#REF!</definedName>
    <definedName name="BExB78RH79J0MIF7H8CAZ0CFE88Q" localSheetId="2" hidden="1">#REF!</definedName>
    <definedName name="BExB78RH79J0MIF7H8CAZ0CFE88Q" localSheetId="4" hidden="1">#REF!</definedName>
    <definedName name="BExB78RH79J0MIF7H8CAZ0CFE88Q" localSheetId="5" hidden="1">#REF!</definedName>
    <definedName name="BExB78RH79J0MIF7H8CAZ0CFE88Q" localSheetId="17" hidden="1">#REF!</definedName>
    <definedName name="BExB78RH79J0MIF7H8CAZ0CFE88Q" localSheetId="7" hidden="1">#REF!</definedName>
    <definedName name="BExB78RH79J0MIF7H8CAZ0CFE88Q" localSheetId="8" hidden="1">#REF!</definedName>
    <definedName name="BExB78RH79J0MIF7H8CAZ0CFE88Q" localSheetId="9" hidden="1">#REF!</definedName>
    <definedName name="BExB78RH79J0MIF7H8CAZ0CFE88Q" localSheetId="11" hidden="1">#REF!</definedName>
    <definedName name="BExB78RH79J0MIF7H8CAZ0CFE88Q" localSheetId="12" hidden="1">#REF!</definedName>
    <definedName name="BExB78RH79J0MIF7H8CAZ0CFE88Q" localSheetId="13" hidden="1">#REF!</definedName>
    <definedName name="BExB78RH79J0MIF7H8CAZ0CFE88Q" localSheetId="14" hidden="1">#REF!</definedName>
    <definedName name="BExB78RH79J0MIF7H8CAZ0CFE88Q" localSheetId="22" hidden="1">#REF!</definedName>
    <definedName name="BExB78RH79J0MIF7H8CAZ0CFE88Q" localSheetId="19" hidden="1">#REF!</definedName>
    <definedName name="BExB78RH79J0MIF7H8CAZ0CFE88Q" localSheetId="21" hidden="1">#REF!</definedName>
    <definedName name="BExB78RH79J0MIF7H8CAZ0CFE88Q" hidden="1">#REF!</definedName>
    <definedName name="BExB7ELT09HGDVO5BJC1ZY9D09GZ" localSheetId="23" hidden="1">#REF!</definedName>
    <definedName name="BExB7ELT09HGDVO5BJC1ZY9D09GZ" localSheetId="27" hidden="1">#REF!</definedName>
    <definedName name="BExB7ELT09HGDVO5BJC1ZY9D09GZ" localSheetId="16" hidden="1">#REF!</definedName>
    <definedName name="BExB7ELT09HGDVO5BJC1ZY9D09GZ" localSheetId="0" hidden="1">#REF!</definedName>
    <definedName name="BExB7ELT09HGDVO5BJC1ZY9D09GZ" localSheetId="2" hidden="1">#REF!</definedName>
    <definedName name="BExB7ELT09HGDVO5BJC1ZY9D09GZ" localSheetId="4" hidden="1">#REF!</definedName>
    <definedName name="BExB7ELT09HGDVO5BJC1ZY9D09GZ" localSheetId="5" hidden="1">#REF!</definedName>
    <definedName name="BExB7ELT09HGDVO5BJC1ZY9D09GZ" localSheetId="17" hidden="1">#REF!</definedName>
    <definedName name="BExB7ELT09HGDVO5BJC1ZY9D09GZ" localSheetId="7" hidden="1">#REF!</definedName>
    <definedName name="BExB7ELT09HGDVO5BJC1ZY9D09GZ" localSheetId="8" hidden="1">#REF!</definedName>
    <definedName name="BExB7ELT09HGDVO5BJC1ZY9D09GZ" localSheetId="9" hidden="1">#REF!</definedName>
    <definedName name="BExB7ELT09HGDVO5BJC1ZY9D09GZ" localSheetId="11" hidden="1">#REF!</definedName>
    <definedName name="BExB7ELT09HGDVO5BJC1ZY9D09GZ" localSheetId="12" hidden="1">#REF!</definedName>
    <definedName name="BExB7ELT09HGDVO5BJC1ZY9D09GZ" localSheetId="13" hidden="1">#REF!</definedName>
    <definedName name="BExB7ELT09HGDVO5BJC1ZY9D09GZ" localSheetId="14" hidden="1">#REF!</definedName>
    <definedName name="BExB7ELT09HGDVO5BJC1ZY9D09GZ" localSheetId="22" hidden="1">#REF!</definedName>
    <definedName name="BExB7ELT09HGDVO5BJC1ZY9D09GZ" localSheetId="19" hidden="1">#REF!</definedName>
    <definedName name="BExB7ELT09HGDVO5BJC1ZY9D09GZ" localSheetId="21" hidden="1">#REF!</definedName>
    <definedName name="BExB7ELT09HGDVO5BJC1ZY9D09GZ" hidden="1">#REF!</definedName>
    <definedName name="BExB7F7EIHG0MYMQYUVG9HIZPHMZ" localSheetId="23" hidden="1">#REF!</definedName>
    <definedName name="BExB7F7EIHG0MYMQYUVG9HIZPHMZ" localSheetId="27" hidden="1">#REF!</definedName>
    <definedName name="BExB7F7EIHG0MYMQYUVG9HIZPHMZ" localSheetId="16" hidden="1">#REF!</definedName>
    <definedName name="BExB7F7EIHG0MYMQYUVG9HIZPHMZ" localSheetId="0" hidden="1">#REF!</definedName>
    <definedName name="BExB7F7EIHG0MYMQYUVG9HIZPHMZ" localSheetId="2" hidden="1">#REF!</definedName>
    <definedName name="BExB7F7EIHG0MYMQYUVG9HIZPHMZ" localSheetId="4" hidden="1">#REF!</definedName>
    <definedName name="BExB7F7EIHG0MYMQYUVG9HIZPHMZ" localSheetId="5" hidden="1">#REF!</definedName>
    <definedName name="BExB7F7EIHG0MYMQYUVG9HIZPHMZ" localSheetId="17" hidden="1">#REF!</definedName>
    <definedName name="BExB7F7EIHG0MYMQYUVG9HIZPHMZ" localSheetId="7" hidden="1">#REF!</definedName>
    <definedName name="BExB7F7EIHG0MYMQYUVG9HIZPHMZ" localSheetId="8" hidden="1">#REF!</definedName>
    <definedName name="BExB7F7EIHG0MYMQYUVG9HIZPHMZ" localSheetId="9" hidden="1">#REF!</definedName>
    <definedName name="BExB7F7EIHG0MYMQYUVG9HIZPHMZ" localSheetId="11" hidden="1">#REF!</definedName>
    <definedName name="BExB7F7EIHG0MYMQYUVG9HIZPHMZ" localSheetId="12" hidden="1">#REF!</definedName>
    <definedName name="BExB7F7EIHG0MYMQYUVG9HIZPHMZ" localSheetId="13" hidden="1">#REF!</definedName>
    <definedName name="BExB7F7EIHG0MYMQYUVG9HIZPHMZ" localSheetId="14" hidden="1">#REF!</definedName>
    <definedName name="BExB7F7EIHG0MYMQYUVG9HIZPHMZ" localSheetId="22" hidden="1">#REF!</definedName>
    <definedName name="BExB7F7EIHG0MYMQYUVG9HIZPHMZ" localSheetId="19" hidden="1">#REF!</definedName>
    <definedName name="BExB7F7EIHG0MYMQYUVG9HIZPHMZ" localSheetId="21" hidden="1">#REF!</definedName>
    <definedName name="BExB7F7EIHG0MYMQYUVG9HIZPHMZ" hidden="1">#REF!</definedName>
    <definedName name="BExB806PAXX70XUTA3ZI7OORD78R" localSheetId="23" hidden="1">#REF!</definedName>
    <definedName name="BExB806PAXX70XUTA3ZI7OORD78R" localSheetId="27" hidden="1">#REF!</definedName>
    <definedName name="BExB806PAXX70XUTA3ZI7OORD78R" localSheetId="16" hidden="1">#REF!</definedName>
    <definedName name="BExB806PAXX70XUTA3ZI7OORD78R" localSheetId="0" hidden="1">#REF!</definedName>
    <definedName name="BExB806PAXX70XUTA3ZI7OORD78R" localSheetId="2" hidden="1">#REF!</definedName>
    <definedName name="BExB806PAXX70XUTA3ZI7OORD78R" localSheetId="4" hidden="1">#REF!</definedName>
    <definedName name="BExB806PAXX70XUTA3ZI7OORD78R" localSheetId="5" hidden="1">#REF!</definedName>
    <definedName name="BExB806PAXX70XUTA3ZI7OORD78R" localSheetId="17" hidden="1">#REF!</definedName>
    <definedName name="BExB806PAXX70XUTA3ZI7OORD78R" localSheetId="7" hidden="1">#REF!</definedName>
    <definedName name="BExB806PAXX70XUTA3ZI7OORD78R" localSheetId="8" hidden="1">#REF!</definedName>
    <definedName name="BExB806PAXX70XUTA3ZI7OORD78R" localSheetId="9" hidden="1">#REF!</definedName>
    <definedName name="BExB806PAXX70XUTA3ZI7OORD78R" localSheetId="11" hidden="1">#REF!</definedName>
    <definedName name="BExB806PAXX70XUTA3ZI7OORD78R" localSheetId="12" hidden="1">#REF!</definedName>
    <definedName name="BExB806PAXX70XUTA3ZI7OORD78R" localSheetId="13" hidden="1">#REF!</definedName>
    <definedName name="BExB806PAXX70XUTA3ZI7OORD78R" localSheetId="14" hidden="1">#REF!</definedName>
    <definedName name="BExB806PAXX70XUTA3ZI7OORD78R" localSheetId="22" hidden="1">#REF!</definedName>
    <definedName name="BExB806PAXX70XUTA3ZI7OORD78R" localSheetId="19" hidden="1">#REF!</definedName>
    <definedName name="BExB806PAXX70XUTA3ZI7OORD78R" localSheetId="21" hidden="1">#REF!</definedName>
    <definedName name="BExB806PAXX70XUTA3ZI7OORD78R" hidden="1">#REF!</definedName>
    <definedName name="BExB83199EQQS6I5HE7WADNCK8OE" localSheetId="23" hidden="1">#REF!</definedName>
    <definedName name="BExB83199EQQS6I5HE7WADNCK8OE" localSheetId="27" hidden="1">#REF!</definedName>
    <definedName name="BExB83199EQQS6I5HE7WADNCK8OE" localSheetId="16" hidden="1">#REF!</definedName>
    <definedName name="BExB83199EQQS6I5HE7WADNCK8OE" localSheetId="0" hidden="1">#REF!</definedName>
    <definedName name="BExB83199EQQS6I5HE7WADNCK8OE" localSheetId="2" hidden="1">#REF!</definedName>
    <definedName name="BExB83199EQQS6I5HE7WADNCK8OE" localSheetId="4" hidden="1">#REF!</definedName>
    <definedName name="BExB83199EQQS6I5HE7WADNCK8OE" localSheetId="5" hidden="1">#REF!</definedName>
    <definedName name="BExB83199EQQS6I5HE7WADNCK8OE" localSheetId="17" hidden="1">#REF!</definedName>
    <definedName name="BExB83199EQQS6I5HE7WADNCK8OE" localSheetId="7" hidden="1">#REF!</definedName>
    <definedName name="BExB83199EQQS6I5HE7WADNCK8OE" localSheetId="8" hidden="1">#REF!</definedName>
    <definedName name="BExB83199EQQS6I5HE7WADNCK8OE" localSheetId="9" hidden="1">#REF!</definedName>
    <definedName name="BExB83199EQQS6I5HE7WADNCK8OE" localSheetId="11" hidden="1">#REF!</definedName>
    <definedName name="BExB83199EQQS6I5HE7WADNCK8OE" localSheetId="12" hidden="1">#REF!</definedName>
    <definedName name="BExB83199EQQS6I5HE7WADNCK8OE" localSheetId="13" hidden="1">#REF!</definedName>
    <definedName name="BExB83199EQQS6I5HE7WADNCK8OE" localSheetId="14" hidden="1">#REF!</definedName>
    <definedName name="BExB83199EQQS6I5HE7WADNCK8OE" localSheetId="22" hidden="1">#REF!</definedName>
    <definedName name="BExB83199EQQS6I5HE7WADNCK8OE" localSheetId="19" hidden="1">#REF!</definedName>
    <definedName name="BExB83199EQQS6I5HE7WADNCK8OE" localSheetId="21" hidden="1">#REF!</definedName>
    <definedName name="BExB83199EQQS6I5HE7WADNCK8OE" hidden="1">#REF!</definedName>
    <definedName name="BExB8HF4UBVZKQCSRFRUQL2EE6VL" localSheetId="23" hidden="1">#REF!</definedName>
    <definedName name="BExB8HF4UBVZKQCSRFRUQL2EE6VL" localSheetId="27" hidden="1">#REF!</definedName>
    <definedName name="BExB8HF4UBVZKQCSRFRUQL2EE6VL" localSheetId="16" hidden="1">#REF!</definedName>
    <definedName name="BExB8HF4UBVZKQCSRFRUQL2EE6VL" localSheetId="0" hidden="1">#REF!</definedName>
    <definedName name="BExB8HF4UBVZKQCSRFRUQL2EE6VL" localSheetId="2" hidden="1">#REF!</definedName>
    <definedName name="BExB8HF4UBVZKQCSRFRUQL2EE6VL" localSheetId="4" hidden="1">#REF!</definedName>
    <definedName name="BExB8HF4UBVZKQCSRFRUQL2EE6VL" localSheetId="5" hidden="1">#REF!</definedName>
    <definedName name="BExB8HF4UBVZKQCSRFRUQL2EE6VL" localSheetId="17" hidden="1">#REF!</definedName>
    <definedName name="BExB8HF4UBVZKQCSRFRUQL2EE6VL" localSheetId="7" hidden="1">#REF!</definedName>
    <definedName name="BExB8HF4UBVZKQCSRFRUQL2EE6VL" localSheetId="8" hidden="1">#REF!</definedName>
    <definedName name="BExB8HF4UBVZKQCSRFRUQL2EE6VL" localSheetId="9" hidden="1">#REF!</definedName>
    <definedName name="BExB8HF4UBVZKQCSRFRUQL2EE6VL" localSheetId="11" hidden="1">#REF!</definedName>
    <definedName name="BExB8HF4UBVZKQCSRFRUQL2EE6VL" localSheetId="12" hidden="1">#REF!</definedName>
    <definedName name="BExB8HF4UBVZKQCSRFRUQL2EE6VL" localSheetId="13" hidden="1">#REF!</definedName>
    <definedName name="BExB8HF4UBVZKQCSRFRUQL2EE6VL" localSheetId="14" hidden="1">#REF!</definedName>
    <definedName name="BExB8HF4UBVZKQCSRFRUQL2EE6VL" localSheetId="22" hidden="1">#REF!</definedName>
    <definedName name="BExB8HF4UBVZKQCSRFRUQL2EE6VL" localSheetId="19" hidden="1">#REF!</definedName>
    <definedName name="BExB8HF4UBVZKQCSRFRUQL2EE6VL" localSheetId="21" hidden="1">#REF!</definedName>
    <definedName name="BExB8HF4UBVZKQCSRFRUQL2EE6VL" hidden="1">#REF!</definedName>
    <definedName name="BExB8HKHKZ1ORJZUYGG2M4VSCC39" localSheetId="23" hidden="1">#REF!</definedName>
    <definedName name="BExB8HKHKZ1ORJZUYGG2M4VSCC39" localSheetId="27" hidden="1">#REF!</definedName>
    <definedName name="BExB8HKHKZ1ORJZUYGG2M4VSCC39" localSheetId="16" hidden="1">#REF!</definedName>
    <definedName name="BExB8HKHKZ1ORJZUYGG2M4VSCC39" localSheetId="0" hidden="1">#REF!</definedName>
    <definedName name="BExB8HKHKZ1ORJZUYGG2M4VSCC39" localSheetId="2" hidden="1">#REF!</definedName>
    <definedName name="BExB8HKHKZ1ORJZUYGG2M4VSCC39" localSheetId="4" hidden="1">#REF!</definedName>
    <definedName name="BExB8HKHKZ1ORJZUYGG2M4VSCC39" localSheetId="5" hidden="1">#REF!</definedName>
    <definedName name="BExB8HKHKZ1ORJZUYGG2M4VSCC39" localSheetId="17" hidden="1">#REF!</definedName>
    <definedName name="BExB8HKHKZ1ORJZUYGG2M4VSCC39" localSheetId="7" hidden="1">#REF!</definedName>
    <definedName name="BExB8HKHKZ1ORJZUYGG2M4VSCC39" localSheetId="8" hidden="1">#REF!</definedName>
    <definedName name="BExB8HKHKZ1ORJZUYGG2M4VSCC39" localSheetId="9" hidden="1">#REF!</definedName>
    <definedName name="BExB8HKHKZ1ORJZUYGG2M4VSCC39" localSheetId="11" hidden="1">#REF!</definedName>
    <definedName name="BExB8HKHKZ1ORJZUYGG2M4VSCC39" localSheetId="12" hidden="1">#REF!</definedName>
    <definedName name="BExB8HKHKZ1ORJZUYGG2M4VSCC39" localSheetId="13" hidden="1">#REF!</definedName>
    <definedName name="BExB8HKHKZ1ORJZUYGG2M4VSCC39" localSheetId="14" hidden="1">#REF!</definedName>
    <definedName name="BExB8HKHKZ1ORJZUYGG2M4VSCC39" localSheetId="22" hidden="1">#REF!</definedName>
    <definedName name="BExB8HKHKZ1ORJZUYGG2M4VSCC39" localSheetId="19" hidden="1">#REF!</definedName>
    <definedName name="BExB8HKHKZ1ORJZUYGG2M4VSCC39" localSheetId="21" hidden="1">#REF!</definedName>
    <definedName name="BExB8HKHKZ1ORJZUYGG2M4VSCC39" hidden="1">#REF!</definedName>
    <definedName name="BExB8HV9YUS1Q77M9SNFRKDLU5HS" localSheetId="23" hidden="1">#REF!</definedName>
    <definedName name="BExB8HV9YUS1Q77M9SNFRKDLU5HS" localSheetId="27" hidden="1">#REF!</definedName>
    <definedName name="BExB8HV9YUS1Q77M9SNFRKDLU5HS" localSheetId="16" hidden="1">#REF!</definedName>
    <definedName name="BExB8HV9YUS1Q77M9SNFRKDLU5HS" localSheetId="0" hidden="1">#REF!</definedName>
    <definedName name="BExB8HV9YUS1Q77M9SNFRKDLU5HS" localSheetId="2" hidden="1">#REF!</definedName>
    <definedName name="BExB8HV9YUS1Q77M9SNFRKDLU5HS" localSheetId="4" hidden="1">#REF!</definedName>
    <definedName name="BExB8HV9YUS1Q77M9SNFRKDLU5HS" localSheetId="5" hidden="1">#REF!</definedName>
    <definedName name="BExB8HV9YUS1Q77M9SNFRKDLU5HS" localSheetId="17" hidden="1">#REF!</definedName>
    <definedName name="BExB8HV9YUS1Q77M9SNFRKDLU5HS" localSheetId="7" hidden="1">#REF!</definedName>
    <definedName name="BExB8HV9YUS1Q77M9SNFRKDLU5HS" localSheetId="8" hidden="1">#REF!</definedName>
    <definedName name="BExB8HV9YUS1Q77M9SNFRKDLU5HS" localSheetId="9" hidden="1">#REF!</definedName>
    <definedName name="BExB8HV9YUS1Q77M9SNFRKDLU5HS" localSheetId="11" hidden="1">#REF!</definedName>
    <definedName name="BExB8HV9YUS1Q77M9SNFRKDLU5HS" localSheetId="12" hidden="1">#REF!</definedName>
    <definedName name="BExB8HV9YUS1Q77M9SNFRKDLU5HS" localSheetId="13" hidden="1">#REF!</definedName>
    <definedName name="BExB8HV9YUS1Q77M9SNFRKDLU5HS" localSheetId="14" hidden="1">#REF!</definedName>
    <definedName name="BExB8HV9YUS1Q77M9SNFRKDLU5HS" localSheetId="22" hidden="1">#REF!</definedName>
    <definedName name="BExB8HV9YUS1Q77M9SNFRKDLU5HS" localSheetId="19" hidden="1">#REF!</definedName>
    <definedName name="BExB8HV9YUS1Q77M9SNFRKDLU5HS" localSheetId="21" hidden="1">#REF!</definedName>
    <definedName name="BExB8HV9YUS1Q77M9SNFRKDLU5HS" hidden="1">#REF!</definedName>
    <definedName name="BExB8QPH8DC5BESEVPSMBCWVN6PO" localSheetId="23" hidden="1">#REF!</definedName>
    <definedName name="BExB8QPH8DC5BESEVPSMBCWVN6PO" localSheetId="27" hidden="1">#REF!</definedName>
    <definedName name="BExB8QPH8DC5BESEVPSMBCWVN6PO" localSheetId="16" hidden="1">#REF!</definedName>
    <definedName name="BExB8QPH8DC5BESEVPSMBCWVN6PO" localSheetId="0" hidden="1">#REF!</definedName>
    <definedName name="BExB8QPH8DC5BESEVPSMBCWVN6PO" localSheetId="2" hidden="1">#REF!</definedName>
    <definedName name="BExB8QPH8DC5BESEVPSMBCWVN6PO" localSheetId="4" hidden="1">#REF!</definedName>
    <definedName name="BExB8QPH8DC5BESEVPSMBCWVN6PO" localSheetId="5" hidden="1">#REF!</definedName>
    <definedName name="BExB8QPH8DC5BESEVPSMBCWVN6PO" localSheetId="17" hidden="1">#REF!</definedName>
    <definedName name="BExB8QPH8DC5BESEVPSMBCWVN6PO" localSheetId="7" hidden="1">#REF!</definedName>
    <definedName name="BExB8QPH8DC5BESEVPSMBCWVN6PO" localSheetId="8" hidden="1">#REF!</definedName>
    <definedName name="BExB8QPH8DC5BESEVPSMBCWVN6PO" localSheetId="9" hidden="1">#REF!</definedName>
    <definedName name="BExB8QPH8DC5BESEVPSMBCWVN6PO" localSheetId="11" hidden="1">#REF!</definedName>
    <definedName name="BExB8QPH8DC5BESEVPSMBCWVN6PO" localSheetId="12" hidden="1">#REF!</definedName>
    <definedName name="BExB8QPH8DC5BESEVPSMBCWVN6PO" localSheetId="13" hidden="1">#REF!</definedName>
    <definedName name="BExB8QPH8DC5BESEVPSMBCWVN6PO" localSheetId="14" hidden="1">#REF!</definedName>
    <definedName name="BExB8QPH8DC5BESEVPSMBCWVN6PO" localSheetId="22" hidden="1">#REF!</definedName>
    <definedName name="BExB8QPH8DC5BESEVPSMBCWVN6PO" localSheetId="19" hidden="1">#REF!</definedName>
    <definedName name="BExB8QPH8DC5BESEVPSMBCWVN6PO" localSheetId="21" hidden="1">#REF!</definedName>
    <definedName name="BExB8QPH8DC5BESEVPSMBCWVN6PO" hidden="1">#REF!</definedName>
    <definedName name="BExB8U5N0D85YR8APKN3PPKG0FWP" localSheetId="23" hidden="1">#REF!</definedName>
    <definedName name="BExB8U5N0D85YR8APKN3PPKG0FWP" localSheetId="27" hidden="1">#REF!</definedName>
    <definedName name="BExB8U5N0D85YR8APKN3PPKG0FWP" localSheetId="16" hidden="1">#REF!</definedName>
    <definedName name="BExB8U5N0D85YR8APKN3PPKG0FWP" localSheetId="0" hidden="1">#REF!</definedName>
    <definedName name="BExB8U5N0D85YR8APKN3PPKG0FWP" localSheetId="2" hidden="1">#REF!</definedName>
    <definedName name="BExB8U5N0D85YR8APKN3PPKG0FWP" localSheetId="4" hidden="1">#REF!</definedName>
    <definedName name="BExB8U5N0D85YR8APKN3PPKG0FWP" localSheetId="5" hidden="1">#REF!</definedName>
    <definedName name="BExB8U5N0D85YR8APKN3PPKG0FWP" localSheetId="17" hidden="1">#REF!</definedName>
    <definedName name="BExB8U5N0D85YR8APKN3PPKG0FWP" localSheetId="7" hidden="1">#REF!</definedName>
    <definedName name="BExB8U5N0D85YR8APKN3PPKG0FWP" localSheetId="8" hidden="1">#REF!</definedName>
    <definedName name="BExB8U5N0D85YR8APKN3PPKG0FWP" localSheetId="9" hidden="1">#REF!</definedName>
    <definedName name="BExB8U5N0D85YR8APKN3PPKG0FWP" localSheetId="11" hidden="1">#REF!</definedName>
    <definedName name="BExB8U5N0D85YR8APKN3PPKG0FWP" localSheetId="12" hidden="1">#REF!</definedName>
    <definedName name="BExB8U5N0D85YR8APKN3PPKG0FWP" localSheetId="13" hidden="1">#REF!</definedName>
    <definedName name="BExB8U5N0D85YR8APKN3PPKG0FWP" localSheetId="14" hidden="1">#REF!</definedName>
    <definedName name="BExB8U5N0D85YR8APKN3PPKG0FWP" localSheetId="22" hidden="1">#REF!</definedName>
    <definedName name="BExB8U5N0D85YR8APKN3PPKG0FWP" localSheetId="19" hidden="1">#REF!</definedName>
    <definedName name="BExB8U5N0D85YR8APKN3PPKG0FWP" localSheetId="21" hidden="1">#REF!</definedName>
    <definedName name="BExB8U5N0D85YR8APKN3PPKG0FWP" hidden="1">#REF!</definedName>
    <definedName name="BExB93G413CK5DKO7925ZHSOBGIN" localSheetId="23" hidden="1">#REF!</definedName>
    <definedName name="BExB93G413CK5DKO7925ZHSOBGIN" localSheetId="27" hidden="1">#REF!</definedName>
    <definedName name="BExB93G413CK5DKO7925ZHSOBGIN" localSheetId="16" hidden="1">#REF!</definedName>
    <definedName name="BExB93G413CK5DKO7925ZHSOBGIN" localSheetId="0" hidden="1">#REF!</definedName>
    <definedName name="BExB93G413CK5DKO7925ZHSOBGIN" localSheetId="2" hidden="1">#REF!</definedName>
    <definedName name="BExB93G413CK5DKO7925ZHSOBGIN" localSheetId="4" hidden="1">#REF!</definedName>
    <definedName name="BExB93G413CK5DKO7925ZHSOBGIN" localSheetId="5" hidden="1">#REF!</definedName>
    <definedName name="BExB93G413CK5DKO7925ZHSOBGIN" localSheetId="17" hidden="1">#REF!</definedName>
    <definedName name="BExB93G413CK5DKO7925ZHSOBGIN" localSheetId="7" hidden="1">#REF!</definedName>
    <definedName name="BExB93G413CK5DKO7925ZHSOBGIN" localSheetId="8" hidden="1">#REF!</definedName>
    <definedName name="BExB93G413CK5DKO7925ZHSOBGIN" localSheetId="9" hidden="1">#REF!</definedName>
    <definedName name="BExB93G413CK5DKO7925ZHSOBGIN" localSheetId="11" hidden="1">#REF!</definedName>
    <definedName name="BExB93G413CK5DKO7925ZHSOBGIN" localSheetId="12" hidden="1">#REF!</definedName>
    <definedName name="BExB93G413CK5DKO7925ZHSOBGIN" localSheetId="13" hidden="1">#REF!</definedName>
    <definedName name="BExB93G413CK5DKO7925ZHSOBGIN" localSheetId="14" hidden="1">#REF!</definedName>
    <definedName name="BExB93G413CK5DKO7925ZHSOBGIN" localSheetId="22" hidden="1">#REF!</definedName>
    <definedName name="BExB93G413CK5DKO7925ZHSOBGIN" localSheetId="19" hidden="1">#REF!</definedName>
    <definedName name="BExB93G413CK5DKO7925ZHSOBGIN" localSheetId="21" hidden="1">#REF!</definedName>
    <definedName name="BExB93G413CK5DKO7925ZHSOBGIN" hidden="1">#REF!</definedName>
    <definedName name="BExB96LBXL1JW5A4PP93UJ9UDLKZ" localSheetId="23" hidden="1">#REF!</definedName>
    <definedName name="BExB96LBXL1JW5A4PP93UJ9UDLKZ" localSheetId="27" hidden="1">#REF!</definedName>
    <definedName name="BExB96LBXL1JW5A4PP93UJ9UDLKZ" localSheetId="16" hidden="1">#REF!</definedName>
    <definedName name="BExB96LBXL1JW5A4PP93UJ9UDLKZ" localSheetId="0" hidden="1">#REF!</definedName>
    <definedName name="BExB96LBXL1JW5A4PP93UJ9UDLKZ" localSheetId="2" hidden="1">#REF!</definedName>
    <definedName name="BExB96LBXL1JW5A4PP93UJ9UDLKZ" localSheetId="4" hidden="1">#REF!</definedName>
    <definedName name="BExB96LBXL1JW5A4PP93UJ9UDLKZ" localSheetId="5" hidden="1">#REF!</definedName>
    <definedName name="BExB96LBXL1JW5A4PP93UJ9UDLKZ" localSheetId="17" hidden="1">#REF!</definedName>
    <definedName name="BExB96LBXL1JW5A4PP93UJ9UDLKZ" localSheetId="7" hidden="1">#REF!</definedName>
    <definedName name="BExB96LBXL1JW5A4PP93UJ9UDLKZ" localSheetId="8" hidden="1">#REF!</definedName>
    <definedName name="BExB96LBXL1JW5A4PP93UJ9UDLKZ" localSheetId="9" hidden="1">#REF!</definedName>
    <definedName name="BExB96LBXL1JW5A4PP93UJ9UDLKZ" localSheetId="11" hidden="1">#REF!</definedName>
    <definedName name="BExB96LBXL1JW5A4PP93UJ9UDLKZ" localSheetId="12" hidden="1">#REF!</definedName>
    <definedName name="BExB96LBXL1JW5A4PP93UJ9UDLKZ" localSheetId="13" hidden="1">#REF!</definedName>
    <definedName name="BExB96LBXL1JW5A4PP93UJ9UDLKZ" localSheetId="14" hidden="1">#REF!</definedName>
    <definedName name="BExB96LBXL1JW5A4PP93UJ9UDLKZ" localSheetId="22" hidden="1">#REF!</definedName>
    <definedName name="BExB96LBXL1JW5A4PP93UJ9UDLKZ" localSheetId="19" hidden="1">#REF!</definedName>
    <definedName name="BExB96LBXL1JW5A4PP93UJ9UDLKZ" localSheetId="21" hidden="1">#REF!</definedName>
    <definedName name="BExB96LBXL1JW5A4PP93UJ9UDLKZ" hidden="1">#REF!</definedName>
    <definedName name="BExB9DHI5I2TJ2LXYPM98EE81L27" localSheetId="23" hidden="1">#REF!</definedName>
    <definedName name="BExB9DHI5I2TJ2LXYPM98EE81L27" localSheetId="27" hidden="1">#REF!</definedName>
    <definedName name="BExB9DHI5I2TJ2LXYPM98EE81L27" localSheetId="16" hidden="1">#REF!</definedName>
    <definedName name="BExB9DHI5I2TJ2LXYPM98EE81L27" localSheetId="0" hidden="1">#REF!</definedName>
    <definedName name="BExB9DHI5I2TJ2LXYPM98EE81L27" localSheetId="2" hidden="1">#REF!</definedName>
    <definedName name="BExB9DHI5I2TJ2LXYPM98EE81L27" localSheetId="4" hidden="1">#REF!</definedName>
    <definedName name="BExB9DHI5I2TJ2LXYPM98EE81L27" localSheetId="5" hidden="1">#REF!</definedName>
    <definedName name="BExB9DHI5I2TJ2LXYPM98EE81L27" localSheetId="17" hidden="1">#REF!</definedName>
    <definedName name="BExB9DHI5I2TJ2LXYPM98EE81L27" localSheetId="7" hidden="1">#REF!</definedName>
    <definedName name="BExB9DHI5I2TJ2LXYPM98EE81L27" localSheetId="8" hidden="1">#REF!</definedName>
    <definedName name="BExB9DHI5I2TJ2LXYPM98EE81L27" localSheetId="9" hidden="1">#REF!</definedName>
    <definedName name="BExB9DHI5I2TJ2LXYPM98EE81L27" localSheetId="11" hidden="1">#REF!</definedName>
    <definedName name="BExB9DHI5I2TJ2LXYPM98EE81L27" localSheetId="12" hidden="1">#REF!</definedName>
    <definedName name="BExB9DHI5I2TJ2LXYPM98EE81L27" localSheetId="13" hidden="1">#REF!</definedName>
    <definedName name="BExB9DHI5I2TJ2LXYPM98EE81L27" localSheetId="14" hidden="1">#REF!</definedName>
    <definedName name="BExB9DHI5I2TJ2LXYPM98EE81L27" localSheetId="22" hidden="1">#REF!</definedName>
    <definedName name="BExB9DHI5I2TJ2LXYPM98EE81L27" localSheetId="19" hidden="1">#REF!</definedName>
    <definedName name="BExB9DHI5I2TJ2LXYPM98EE81L27" localSheetId="21" hidden="1">#REF!</definedName>
    <definedName name="BExB9DHI5I2TJ2LXYPM98EE81L27" hidden="1">#REF!</definedName>
    <definedName name="BExB9G6LZG5OQUY0GZLHX066V3D4" localSheetId="23" hidden="1">#REF!</definedName>
    <definedName name="BExB9G6LZG5OQUY0GZLHX066V3D4" localSheetId="27" hidden="1">#REF!</definedName>
    <definedName name="BExB9G6LZG5OQUY0GZLHX066V3D4" localSheetId="16" hidden="1">#REF!</definedName>
    <definedName name="BExB9G6LZG5OQUY0GZLHX066V3D4" localSheetId="0" hidden="1">#REF!</definedName>
    <definedName name="BExB9G6LZG5OQUY0GZLHX066V3D4" localSheetId="2" hidden="1">#REF!</definedName>
    <definedName name="BExB9G6LZG5OQUY0GZLHX066V3D4" localSheetId="4" hidden="1">#REF!</definedName>
    <definedName name="BExB9G6LZG5OQUY0GZLHX066V3D4" localSheetId="5" hidden="1">#REF!</definedName>
    <definedName name="BExB9G6LZG5OQUY0GZLHX066V3D4" localSheetId="17" hidden="1">#REF!</definedName>
    <definedName name="BExB9G6LZG5OQUY0GZLHX066V3D4" localSheetId="7" hidden="1">#REF!</definedName>
    <definedName name="BExB9G6LZG5OQUY0GZLHX066V3D4" localSheetId="8" hidden="1">#REF!</definedName>
    <definedName name="BExB9G6LZG5OQUY0GZLHX066V3D4" localSheetId="9" hidden="1">#REF!</definedName>
    <definedName name="BExB9G6LZG5OQUY0GZLHX066V3D4" localSheetId="11" hidden="1">#REF!</definedName>
    <definedName name="BExB9G6LZG5OQUY0GZLHX066V3D4" localSheetId="12" hidden="1">#REF!</definedName>
    <definedName name="BExB9G6LZG5OQUY0GZLHX066V3D4" localSheetId="13" hidden="1">#REF!</definedName>
    <definedName name="BExB9G6LZG5OQUY0GZLHX066V3D4" localSheetId="14" hidden="1">#REF!</definedName>
    <definedName name="BExB9G6LZG5OQUY0GZLHX066V3D4" localSheetId="22" hidden="1">#REF!</definedName>
    <definedName name="BExB9G6LZG5OQUY0GZLHX066V3D4" localSheetId="19" hidden="1">#REF!</definedName>
    <definedName name="BExB9G6LZG5OQUY0GZLHX066V3D4" localSheetId="21" hidden="1">#REF!</definedName>
    <definedName name="BExB9G6LZG5OQUY0GZLHX066V3D4" hidden="1">#REF!</definedName>
    <definedName name="BExB9IFG9FW3RQUDIMDFKIYDB4HE" localSheetId="23" hidden="1">#REF!</definedName>
    <definedName name="BExB9IFG9FW3RQUDIMDFKIYDB4HE" localSheetId="27" hidden="1">#REF!</definedName>
    <definedName name="BExB9IFG9FW3RQUDIMDFKIYDB4HE" localSheetId="16" hidden="1">#REF!</definedName>
    <definedName name="BExB9IFG9FW3RQUDIMDFKIYDB4HE" localSheetId="0" hidden="1">#REF!</definedName>
    <definedName name="BExB9IFG9FW3RQUDIMDFKIYDB4HE" localSheetId="2" hidden="1">#REF!</definedName>
    <definedName name="BExB9IFG9FW3RQUDIMDFKIYDB4HE" localSheetId="4" hidden="1">#REF!</definedName>
    <definedName name="BExB9IFG9FW3RQUDIMDFKIYDB4HE" localSheetId="5" hidden="1">#REF!</definedName>
    <definedName name="BExB9IFG9FW3RQUDIMDFKIYDB4HE" localSheetId="17" hidden="1">#REF!</definedName>
    <definedName name="BExB9IFG9FW3RQUDIMDFKIYDB4HE" localSheetId="7" hidden="1">#REF!</definedName>
    <definedName name="BExB9IFG9FW3RQUDIMDFKIYDB4HE" localSheetId="8" hidden="1">#REF!</definedName>
    <definedName name="BExB9IFG9FW3RQUDIMDFKIYDB4HE" localSheetId="9" hidden="1">#REF!</definedName>
    <definedName name="BExB9IFG9FW3RQUDIMDFKIYDB4HE" localSheetId="11" hidden="1">#REF!</definedName>
    <definedName name="BExB9IFG9FW3RQUDIMDFKIYDB4HE" localSheetId="12" hidden="1">#REF!</definedName>
    <definedName name="BExB9IFG9FW3RQUDIMDFKIYDB4HE" localSheetId="13" hidden="1">#REF!</definedName>
    <definedName name="BExB9IFG9FW3RQUDIMDFKIYDB4HE" localSheetId="14" hidden="1">#REF!</definedName>
    <definedName name="BExB9IFG9FW3RQUDIMDFKIYDB4HE" localSheetId="22" hidden="1">#REF!</definedName>
    <definedName name="BExB9IFG9FW3RQUDIMDFKIYDB4HE" localSheetId="19" hidden="1">#REF!</definedName>
    <definedName name="BExB9IFG9FW3RQUDIMDFKIYDB4HE" localSheetId="21" hidden="1">#REF!</definedName>
    <definedName name="BExB9IFG9FW3RQUDIMDFKIYDB4HE" hidden="1">#REF!</definedName>
    <definedName name="BExB9NDIZ7LGMTL8351GRA6VK2K0" localSheetId="23" hidden="1">#REF!</definedName>
    <definedName name="BExB9NDIZ7LGMTL8351GRA6VK2K0" localSheetId="27" hidden="1">#REF!</definedName>
    <definedName name="BExB9NDIZ7LGMTL8351GRA6VK2K0" localSheetId="16" hidden="1">#REF!</definedName>
    <definedName name="BExB9NDIZ7LGMTL8351GRA6VK2K0" localSheetId="0" hidden="1">#REF!</definedName>
    <definedName name="BExB9NDIZ7LGMTL8351GRA6VK2K0" localSheetId="2" hidden="1">#REF!</definedName>
    <definedName name="BExB9NDIZ7LGMTL8351GRA6VK2K0" localSheetId="4" hidden="1">#REF!</definedName>
    <definedName name="BExB9NDIZ7LGMTL8351GRA6VK2K0" localSheetId="5" hidden="1">#REF!</definedName>
    <definedName name="BExB9NDIZ7LGMTL8351GRA6VK2K0" localSheetId="17" hidden="1">#REF!</definedName>
    <definedName name="BExB9NDIZ7LGMTL8351GRA6VK2K0" localSheetId="7" hidden="1">#REF!</definedName>
    <definedName name="BExB9NDIZ7LGMTL8351GRA6VK2K0" localSheetId="8" hidden="1">#REF!</definedName>
    <definedName name="BExB9NDIZ7LGMTL8351GRA6VK2K0" localSheetId="9" hidden="1">#REF!</definedName>
    <definedName name="BExB9NDIZ7LGMTL8351GRA6VK2K0" localSheetId="11" hidden="1">#REF!</definedName>
    <definedName name="BExB9NDIZ7LGMTL8351GRA6VK2K0" localSheetId="12" hidden="1">#REF!</definedName>
    <definedName name="BExB9NDIZ7LGMTL8351GRA6VK2K0" localSheetId="13" hidden="1">#REF!</definedName>
    <definedName name="BExB9NDIZ7LGMTL8351GRA6VK2K0" localSheetId="14" hidden="1">#REF!</definedName>
    <definedName name="BExB9NDIZ7LGMTL8351GRA6VK2K0" localSheetId="22" hidden="1">#REF!</definedName>
    <definedName name="BExB9NDIZ7LGMTL8351GRA6VK2K0" localSheetId="19" hidden="1">#REF!</definedName>
    <definedName name="BExB9NDIZ7LGMTL8351GRA6VK2K0" localSheetId="21" hidden="1">#REF!</definedName>
    <definedName name="BExB9NDIZ7LGMTL8351GRA6VK2K0" hidden="1">#REF!</definedName>
    <definedName name="BExB9Q2MZZHBGW8QQKVEYIMJBPIE" localSheetId="23" hidden="1">#REF!</definedName>
    <definedName name="BExB9Q2MZZHBGW8QQKVEYIMJBPIE" localSheetId="27" hidden="1">#REF!</definedName>
    <definedName name="BExB9Q2MZZHBGW8QQKVEYIMJBPIE" localSheetId="16" hidden="1">#REF!</definedName>
    <definedName name="BExB9Q2MZZHBGW8QQKVEYIMJBPIE" localSheetId="0" hidden="1">#REF!</definedName>
    <definedName name="BExB9Q2MZZHBGW8QQKVEYIMJBPIE" localSheetId="2" hidden="1">#REF!</definedName>
    <definedName name="BExB9Q2MZZHBGW8QQKVEYIMJBPIE" localSheetId="4" hidden="1">#REF!</definedName>
    <definedName name="BExB9Q2MZZHBGW8QQKVEYIMJBPIE" localSheetId="5" hidden="1">#REF!</definedName>
    <definedName name="BExB9Q2MZZHBGW8QQKVEYIMJBPIE" localSheetId="17" hidden="1">#REF!</definedName>
    <definedName name="BExB9Q2MZZHBGW8QQKVEYIMJBPIE" localSheetId="7" hidden="1">#REF!</definedName>
    <definedName name="BExB9Q2MZZHBGW8QQKVEYIMJBPIE" localSheetId="8" hidden="1">#REF!</definedName>
    <definedName name="BExB9Q2MZZHBGW8QQKVEYIMJBPIE" localSheetId="9" hidden="1">#REF!</definedName>
    <definedName name="BExB9Q2MZZHBGW8QQKVEYIMJBPIE" localSheetId="11" hidden="1">#REF!</definedName>
    <definedName name="BExB9Q2MZZHBGW8QQKVEYIMJBPIE" localSheetId="12" hidden="1">#REF!</definedName>
    <definedName name="BExB9Q2MZZHBGW8QQKVEYIMJBPIE" localSheetId="13" hidden="1">#REF!</definedName>
    <definedName name="BExB9Q2MZZHBGW8QQKVEYIMJBPIE" localSheetId="14" hidden="1">#REF!</definedName>
    <definedName name="BExB9Q2MZZHBGW8QQKVEYIMJBPIE" localSheetId="22" hidden="1">#REF!</definedName>
    <definedName name="BExB9Q2MZZHBGW8QQKVEYIMJBPIE" localSheetId="19" hidden="1">#REF!</definedName>
    <definedName name="BExB9Q2MZZHBGW8QQKVEYIMJBPIE" localSheetId="21" hidden="1">#REF!</definedName>
    <definedName name="BExB9Q2MZZHBGW8QQKVEYIMJBPIE" hidden="1">#REF!</definedName>
    <definedName name="BExBA1GON0EZRJ20UYPILAPLNQWM" localSheetId="23" hidden="1">#REF!</definedName>
    <definedName name="BExBA1GON0EZRJ20UYPILAPLNQWM" localSheetId="27" hidden="1">#REF!</definedName>
    <definedName name="BExBA1GON0EZRJ20UYPILAPLNQWM" localSheetId="16" hidden="1">#REF!</definedName>
    <definedName name="BExBA1GON0EZRJ20UYPILAPLNQWM" localSheetId="0" hidden="1">#REF!</definedName>
    <definedName name="BExBA1GON0EZRJ20UYPILAPLNQWM" localSheetId="2" hidden="1">#REF!</definedName>
    <definedName name="BExBA1GON0EZRJ20UYPILAPLNQWM" localSheetId="4" hidden="1">#REF!</definedName>
    <definedName name="BExBA1GON0EZRJ20UYPILAPLNQWM" localSheetId="5" hidden="1">#REF!</definedName>
    <definedName name="BExBA1GON0EZRJ20UYPILAPLNQWM" localSheetId="17" hidden="1">#REF!</definedName>
    <definedName name="BExBA1GON0EZRJ20UYPILAPLNQWM" localSheetId="7" hidden="1">#REF!</definedName>
    <definedName name="BExBA1GON0EZRJ20UYPILAPLNQWM" localSheetId="8" hidden="1">#REF!</definedName>
    <definedName name="BExBA1GON0EZRJ20UYPILAPLNQWM" localSheetId="9" hidden="1">#REF!</definedName>
    <definedName name="BExBA1GON0EZRJ20UYPILAPLNQWM" localSheetId="11" hidden="1">#REF!</definedName>
    <definedName name="BExBA1GON0EZRJ20UYPILAPLNQWM" localSheetId="12" hidden="1">#REF!</definedName>
    <definedName name="BExBA1GON0EZRJ20UYPILAPLNQWM" localSheetId="13" hidden="1">#REF!</definedName>
    <definedName name="BExBA1GON0EZRJ20UYPILAPLNQWM" localSheetId="14" hidden="1">#REF!</definedName>
    <definedName name="BExBA1GON0EZRJ20UYPILAPLNQWM" localSheetId="22" hidden="1">#REF!</definedName>
    <definedName name="BExBA1GON0EZRJ20UYPILAPLNQWM" localSheetId="19" hidden="1">#REF!</definedName>
    <definedName name="BExBA1GON0EZRJ20UYPILAPLNQWM" localSheetId="21" hidden="1">#REF!</definedName>
    <definedName name="BExBA1GON0EZRJ20UYPILAPLNQWM" hidden="1">#REF!</definedName>
    <definedName name="BExBA525BALJ5HMTDMMSM5WWJ1YW" localSheetId="23" hidden="1">#REF!</definedName>
    <definedName name="BExBA525BALJ5HMTDMMSM5WWJ1YW" localSheetId="27" hidden="1">#REF!</definedName>
    <definedName name="BExBA525BALJ5HMTDMMSM5WWJ1YW" localSheetId="16" hidden="1">#REF!</definedName>
    <definedName name="BExBA525BALJ5HMTDMMSM5WWJ1YW" localSheetId="0" hidden="1">#REF!</definedName>
    <definedName name="BExBA525BALJ5HMTDMMSM5WWJ1YW" localSheetId="2" hidden="1">#REF!</definedName>
    <definedName name="BExBA525BALJ5HMTDMMSM5WWJ1YW" localSheetId="4" hidden="1">#REF!</definedName>
    <definedName name="BExBA525BALJ5HMTDMMSM5WWJ1YW" localSheetId="5" hidden="1">#REF!</definedName>
    <definedName name="BExBA525BALJ5HMTDMMSM5WWJ1YW" localSheetId="17" hidden="1">#REF!</definedName>
    <definedName name="BExBA525BALJ5HMTDMMSM5WWJ1YW" localSheetId="7" hidden="1">#REF!</definedName>
    <definedName name="BExBA525BALJ5HMTDMMSM5WWJ1YW" localSheetId="8" hidden="1">#REF!</definedName>
    <definedName name="BExBA525BALJ5HMTDMMSM5WWJ1YW" localSheetId="9" hidden="1">#REF!</definedName>
    <definedName name="BExBA525BALJ5HMTDMMSM5WWJ1YW" localSheetId="11" hidden="1">#REF!</definedName>
    <definedName name="BExBA525BALJ5HMTDMMSM5WWJ1YW" localSheetId="12" hidden="1">#REF!</definedName>
    <definedName name="BExBA525BALJ5HMTDMMSM5WWJ1YW" localSheetId="13" hidden="1">#REF!</definedName>
    <definedName name="BExBA525BALJ5HMTDMMSM5WWJ1YW" localSheetId="14" hidden="1">#REF!</definedName>
    <definedName name="BExBA525BALJ5HMTDMMSM5WWJ1YW" localSheetId="22" hidden="1">#REF!</definedName>
    <definedName name="BExBA525BALJ5HMTDMMSM5WWJ1YW" localSheetId="19" hidden="1">#REF!</definedName>
    <definedName name="BExBA525BALJ5HMTDMMSM5WWJ1YW" localSheetId="21" hidden="1">#REF!</definedName>
    <definedName name="BExBA525BALJ5HMTDMMSM5WWJ1YW" hidden="1">#REF!</definedName>
    <definedName name="BExBA69ASGYRZW1G1DYIS9QRRTBN" localSheetId="23" hidden="1">#REF!</definedName>
    <definedName name="BExBA69ASGYRZW1G1DYIS9QRRTBN" localSheetId="27" hidden="1">#REF!</definedName>
    <definedName name="BExBA69ASGYRZW1G1DYIS9QRRTBN" localSheetId="16" hidden="1">#REF!</definedName>
    <definedName name="BExBA69ASGYRZW1G1DYIS9QRRTBN" localSheetId="0" hidden="1">#REF!</definedName>
    <definedName name="BExBA69ASGYRZW1G1DYIS9QRRTBN" localSheetId="2" hidden="1">#REF!</definedName>
    <definedName name="BExBA69ASGYRZW1G1DYIS9QRRTBN" localSheetId="4" hidden="1">#REF!</definedName>
    <definedName name="BExBA69ASGYRZW1G1DYIS9QRRTBN" localSheetId="5" hidden="1">#REF!</definedName>
    <definedName name="BExBA69ASGYRZW1G1DYIS9QRRTBN" localSheetId="17" hidden="1">#REF!</definedName>
    <definedName name="BExBA69ASGYRZW1G1DYIS9QRRTBN" localSheetId="7" hidden="1">#REF!</definedName>
    <definedName name="BExBA69ASGYRZW1G1DYIS9QRRTBN" localSheetId="8" hidden="1">#REF!</definedName>
    <definedName name="BExBA69ASGYRZW1G1DYIS9QRRTBN" localSheetId="9" hidden="1">#REF!</definedName>
    <definedName name="BExBA69ASGYRZW1G1DYIS9QRRTBN" localSheetId="11" hidden="1">#REF!</definedName>
    <definedName name="BExBA69ASGYRZW1G1DYIS9QRRTBN" localSheetId="12" hidden="1">#REF!</definedName>
    <definedName name="BExBA69ASGYRZW1G1DYIS9QRRTBN" localSheetId="13" hidden="1">#REF!</definedName>
    <definedName name="BExBA69ASGYRZW1G1DYIS9QRRTBN" localSheetId="14" hidden="1">#REF!</definedName>
    <definedName name="BExBA69ASGYRZW1G1DYIS9QRRTBN" localSheetId="22" hidden="1">#REF!</definedName>
    <definedName name="BExBA69ASGYRZW1G1DYIS9QRRTBN" localSheetId="19" hidden="1">#REF!</definedName>
    <definedName name="BExBA69ASGYRZW1G1DYIS9QRRTBN" localSheetId="21" hidden="1">#REF!</definedName>
    <definedName name="BExBA69ASGYRZW1G1DYIS9QRRTBN" hidden="1">#REF!</definedName>
    <definedName name="BExBA6K42582A14WFFWQ3Q8QQWB6" localSheetId="23" hidden="1">#REF!</definedName>
    <definedName name="BExBA6K42582A14WFFWQ3Q8QQWB6" localSheetId="27" hidden="1">#REF!</definedName>
    <definedName name="BExBA6K42582A14WFFWQ3Q8QQWB6" localSheetId="16" hidden="1">#REF!</definedName>
    <definedName name="BExBA6K42582A14WFFWQ3Q8QQWB6" localSheetId="0" hidden="1">#REF!</definedName>
    <definedName name="BExBA6K42582A14WFFWQ3Q8QQWB6" localSheetId="2" hidden="1">#REF!</definedName>
    <definedName name="BExBA6K42582A14WFFWQ3Q8QQWB6" localSheetId="4" hidden="1">#REF!</definedName>
    <definedName name="BExBA6K42582A14WFFWQ3Q8QQWB6" localSheetId="5" hidden="1">#REF!</definedName>
    <definedName name="BExBA6K42582A14WFFWQ3Q8QQWB6" localSheetId="17" hidden="1">#REF!</definedName>
    <definedName name="BExBA6K42582A14WFFWQ3Q8QQWB6" localSheetId="7" hidden="1">#REF!</definedName>
    <definedName name="BExBA6K42582A14WFFWQ3Q8QQWB6" localSheetId="8" hidden="1">#REF!</definedName>
    <definedName name="BExBA6K42582A14WFFWQ3Q8QQWB6" localSheetId="9" hidden="1">#REF!</definedName>
    <definedName name="BExBA6K42582A14WFFWQ3Q8QQWB6" localSheetId="11" hidden="1">#REF!</definedName>
    <definedName name="BExBA6K42582A14WFFWQ3Q8QQWB6" localSheetId="12" hidden="1">#REF!</definedName>
    <definedName name="BExBA6K42582A14WFFWQ3Q8QQWB6" localSheetId="13" hidden="1">#REF!</definedName>
    <definedName name="BExBA6K42582A14WFFWQ3Q8QQWB6" localSheetId="14" hidden="1">#REF!</definedName>
    <definedName name="BExBA6K42582A14WFFWQ3Q8QQWB6" localSheetId="22" hidden="1">#REF!</definedName>
    <definedName name="BExBA6K42582A14WFFWQ3Q8QQWB6" localSheetId="19" hidden="1">#REF!</definedName>
    <definedName name="BExBA6K42582A14WFFWQ3Q8QQWB6" localSheetId="21" hidden="1">#REF!</definedName>
    <definedName name="BExBA6K42582A14WFFWQ3Q8QQWB6" hidden="1">#REF!</definedName>
    <definedName name="BExBA8I5D4R8R2PYQ1K16TWGTOEP" localSheetId="23" hidden="1">#REF!</definedName>
    <definedName name="BExBA8I5D4R8R2PYQ1K16TWGTOEP" localSheetId="27" hidden="1">#REF!</definedName>
    <definedName name="BExBA8I5D4R8R2PYQ1K16TWGTOEP" localSheetId="16" hidden="1">#REF!</definedName>
    <definedName name="BExBA8I5D4R8R2PYQ1K16TWGTOEP" localSheetId="0" hidden="1">#REF!</definedName>
    <definedName name="BExBA8I5D4R8R2PYQ1K16TWGTOEP" localSheetId="2" hidden="1">#REF!</definedName>
    <definedName name="BExBA8I5D4R8R2PYQ1K16TWGTOEP" localSheetId="4" hidden="1">#REF!</definedName>
    <definedName name="BExBA8I5D4R8R2PYQ1K16TWGTOEP" localSheetId="5" hidden="1">#REF!</definedName>
    <definedName name="BExBA8I5D4R8R2PYQ1K16TWGTOEP" localSheetId="17" hidden="1">#REF!</definedName>
    <definedName name="BExBA8I5D4R8R2PYQ1K16TWGTOEP" localSheetId="7" hidden="1">#REF!</definedName>
    <definedName name="BExBA8I5D4R8R2PYQ1K16TWGTOEP" localSheetId="8" hidden="1">#REF!</definedName>
    <definedName name="BExBA8I5D4R8R2PYQ1K16TWGTOEP" localSheetId="9" hidden="1">#REF!</definedName>
    <definedName name="BExBA8I5D4R8R2PYQ1K16TWGTOEP" localSheetId="11" hidden="1">#REF!</definedName>
    <definedName name="BExBA8I5D4R8R2PYQ1K16TWGTOEP" localSheetId="12" hidden="1">#REF!</definedName>
    <definedName name="BExBA8I5D4R8R2PYQ1K16TWGTOEP" localSheetId="13" hidden="1">#REF!</definedName>
    <definedName name="BExBA8I5D4R8R2PYQ1K16TWGTOEP" localSheetId="14" hidden="1">#REF!</definedName>
    <definedName name="BExBA8I5D4R8R2PYQ1K16TWGTOEP" localSheetId="22" hidden="1">#REF!</definedName>
    <definedName name="BExBA8I5D4R8R2PYQ1K16TWGTOEP" localSheetId="19" hidden="1">#REF!</definedName>
    <definedName name="BExBA8I5D4R8R2PYQ1K16TWGTOEP" localSheetId="21" hidden="1">#REF!</definedName>
    <definedName name="BExBA8I5D4R8R2PYQ1K16TWGTOEP" hidden="1">#REF!</definedName>
    <definedName name="BExBA93PE0DGUUTA7LLSIGBIXWE5" localSheetId="23" hidden="1">#REF!</definedName>
    <definedName name="BExBA93PE0DGUUTA7LLSIGBIXWE5" localSheetId="27" hidden="1">#REF!</definedName>
    <definedName name="BExBA93PE0DGUUTA7LLSIGBIXWE5" localSheetId="16" hidden="1">#REF!</definedName>
    <definedName name="BExBA93PE0DGUUTA7LLSIGBIXWE5" localSheetId="0" hidden="1">#REF!</definedName>
    <definedName name="BExBA93PE0DGUUTA7LLSIGBIXWE5" localSheetId="2" hidden="1">#REF!</definedName>
    <definedName name="BExBA93PE0DGUUTA7LLSIGBIXWE5" localSheetId="4" hidden="1">#REF!</definedName>
    <definedName name="BExBA93PE0DGUUTA7LLSIGBIXWE5" localSheetId="5" hidden="1">#REF!</definedName>
    <definedName name="BExBA93PE0DGUUTA7LLSIGBIXWE5" localSheetId="17" hidden="1">#REF!</definedName>
    <definedName name="BExBA93PE0DGUUTA7LLSIGBIXWE5" localSheetId="7" hidden="1">#REF!</definedName>
    <definedName name="BExBA93PE0DGUUTA7LLSIGBIXWE5" localSheetId="8" hidden="1">#REF!</definedName>
    <definedName name="BExBA93PE0DGUUTA7LLSIGBIXWE5" localSheetId="9" hidden="1">#REF!</definedName>
    <definedName name="BExBA93PE0DGUUTA7LLSIGBIXWE5" localSheetId="11" hidden="1">#REF!</definedName>
    <definedName name="BExBA93PE0DGUUTA7LLSIGBIXWE5" localSheetId="12" hidden="1">#REF!</definedName>
    <definedName name="BExBA93PE0DGUUTA7LLSIGBIXWE5" localSheetId="13" hidden="1">#REF!</definedName>
    <definedName name="BExBA93PE0DGUUTA7LLSIGBIXWE5" localSheetId="14" hidden="1">#REF!</definedName>
    <definedName name="BExBA93PE0DGUUTA7LLSIGBIXWE5" localSheetId="22" hidden="1">#REF!</definedName>
    <definedName name="BExBA93PE0DGUUTA7LLSIGBIXWE5" localSheetId="19" hidden="1">#REF!</definedName>
    <definedName name="BExBA93PE0DGUUTA7LLSIGBIXWE5" localSheetId="21" hidden="1">#REF!</definedName>
    <definedName name="BExBA93PE0DGUUTA7LLSIGBIXWE5" hidden="1">#REF!</definedName>
    <definedName name="BExBABCQMR685CQ1SC8CECO7GTGB" localSheetId="23" hidden="1">#REF!</definedName>
    <definedName name="BExBABCQMR685CQ1SC8CECO7GTGB" localSheetId="27" hidden="1">#REF!</definedName>
    <definedName name="BExBABCQMR685CQ1SC8CECO7GTGB" localSheetId="16" hidden="1">#REF!</definedName>
    <definedName name="BExBABCQMR685CQ1SC8CECO7GTGB" localSheetId="0" hidden="1">#REF!</definedName>
    <definedName name="BExBABCQMR685CQ1SC8CECO7GTGB" localSheetId="2" hidden="1">#REF!</definedName>
    <definedName name="BExBABCQMR685CQ1SC8CECO7GTGB" localSheetId="4" hidden="1">#REF!</definedName>
    <definedName name="BExBABCQMR685CQ1SC8CECO7GTGB" localSheetId="5" hidden="1">#REF!</definedName>
    <definedName name="BExBABCQMR685CQ1SC8CECO7GTGB" localSheetId="17" hidden="1">#REF!</definedName>
    <definedName name="BExBABCQMR685CQ1SC8CECO7GTGB" localSheetId="7" hidden="1">#REF!</definedName>
    <definedName name="BExBABCQMR685CQ1SC8CECO7GTGB" localSheetId="8" hidden="1">#REF!</definedName>
    <definedName name="BExBABCQMR685CQ1SC8CECO7GTGB" localSheetId="9" hidden="1">#REF!</definedName>
    <definedName name="BExBABCQMR685CQ1SC8CECO7GTGB" localSheetId="11" hidden="1">#REF!</definedName>
    <definedName name="BExBABCQMR685CQ1SC8CECO7GTGB" localSheetId="12" hidden="1">#REF!</definedName>
    <definedName name="BExBABCQMR685CQ1SC8CECO7GTGB" localSheetId="13" hidden="1">#REF!</definedName>
    <definedName name="BExBABCQMR685CQ1SC8CECO7GTGB" localSheetId="14" hidden="1">#REF!</definedName>
    <definedName name="BExBABCQMR685CQ1SC8CECO7GTGB" localSheetId="22" hidden="1">#REF!</definedName>
    <definedName name="BExBABCQMR685CQ1SC8CECO7GTGB" localSheetId="19" hidden="1">#REF!</definedName>
    <definedName name="BExBABCQMR685CQ1SC8CECO7GTGB" localSheetId="21" hidden="1">#REF!</definedName>
    <definedName name="BExBABCQMR685CQ1SC8CECO7GTGB" hidden="1">#REF!</definedName>
    <definedName name="BExBAI8X0FKDQJ6YZJQDTTG4ZCWY" localSheetId="23" hidden="1">#REF!</definedName>
    <definedName name="BExBAI8X0FKDQJ6YZJQDTTG4ZCWY" localSheetId="27" hidden="1">#REF!</definedName>
    <definedName name="BExBAI8X0FKDQJ6YZJQDTTG4ZCWY" localSheetId="16" hidden="1">#REF!</definedName>
    <definedName name="BExBAI8X0FKDQJ6YZJQDTTG4ZCWY" localSheetId="0" hidden="1">#REF!</definedName>
    <definedName name="BExBAI8X0FKDQJ6YZJQDTTG4ZCWY" localSheetId="2" hidden="1">#REF!</definedName>
    <definedName name="BExBAI8X0FKDQJ6YZJQDTTG4ZCWY" localSheetId="4" hidden="1">#REF!</definedName>
    <definedName name="BExBAI8X0FKDQJ6YZJQDTTG4ZCWY" localSheetId="5" hidden="1">#REF!</definedName>
    <definedName name="BExBAI8X0FKDQJ6YZJQDTTG4ZCWY" localSheetId="17" hidden="1">#REF!</definedName>
    <definedName name="BExBAI8X0FKDQJ6YZJQDTTG4ZCWY" localSheetId="7" hidden="1">#REF!</definedName>
    <definedName name="BExBAI8X0FKDQJ6YZJQDTTG4ZCWY" localSheetId="8" hidden="1">#REF!</definedName>
    <definedName name="BExBAI8X0FKDQJ6YZJQDTTG4ZCWY" localSheetId="9" hidden="1">#REF!</definedName>
    <definedName name="BExBAI8X0FKDQJ6YZJQDTTG4ZCWY" localSheetId="11" hidden="1">#REF!</definedName>
    <definedName name="BExBAI8X0FKDQJ6YZJQDTTG4ZCWY" localSheetId="12" hidden="1">#REF!</definedName>
    <definedName name="BExBAI8X0FKDQJ6YZJQDTTG4ZCWY" localSheetId="13" hidden="1">#REF!</definedName>
    <definedName name="BExBAI8X0FKDQJ6YZJQDTTG4ZCWY" localSheetId="14" hidden="1">#REF!</definedName>
    <definedName name="BExBAI8X0FKDQJ6YZJQDTTG4ZCWY" localSheetId="22" hidden="1">#REF!</definedName>
    <definedName name="BExBAI8X0FKDQJ6YZJQDTTG4ZCWY" localSheetId="19" hidden="1">#REF!</definedName>
    <definedName name="BExBAI8X0FKDQJ6YZJQDTTG4ZCWY" localSheetId="21" hidden="1">#REF!</definedName>
    <definedName name="BExBAI8X0FKDQJ6YZJQDTTG4ZCWY" hidden="1">#REF!</definedName>
    <definedName name="BExBAKN7XIBAXCF9PCNVS038PCQO" localSheetId="23" hidden="1">#REF!</definedName>
    <definedName name="BExBAKN7XIBAXCF9PCNVS038PCQO" localSheetId="27" hidden="1">#REF!</definedName>
    <definedName name="BExBAKN7XIBAXCF9PCNVS038PCQO" localSheetId="16" hidden="1">#REF!</definedName>
    <definedName name="BExBAKN7XIBAXCF9PCNVS038PCQO" localSheetId="0" hidden="1">#REF!</definedName>
    <definedName name="BExBAKN7XIBAXCF9PCNVS038PCQO" localSheetId="2" hidden="1">#REF!</definedName>
    <definedName name="BExBAKN7XIBAXCF9PCNVS038PCQO" localSheetId="4" hidden="1">#REF!</definedName>
    <definedName name="BExBAKN7XIBAXCF9PCNVS038PCQO" localSheetId="5" hidden="1">#REF!</definedName>
    <definedName name="BExBAKN7XIBAXCF9PCNVS038PCQO" localSheetId="17" hidden="1">#REF!</definedName>
    <definedName name="BExBAKN7XIBAXCF9PCNVS038PCQO" localSheetId="7" hidden="1">#REF!</definedName>
    <definedName name="BExBAKN7XIBAXCF9PCNVS038PCQO" localSheetId="8" hidden="1">#REF!</definedName>
    <definedName name="BExBAKN7XIBAXCF9PCNVS038PCQO" localSheetId="9" hidden="1">#REF!</definedName>
    <definedName name="BExBAKN7XIBAXCF9PCNVS038PCQO" localSheetId="11" hidden="1">#REF!</definedName>
    <definedName name="BExBAKN7XIBAXCF9PCNVS038PCQO" localSheetId="12" hidden="1">#REF!</definedName>
    <definedName name="BExBAKN7XIBAXCF9PCNVS038PCQO" localSheetId="13" hidden="1">#REF!</definedName>
    <definedName name="BExBAKN7XIBAXCF9PCNVS038PCQO" localSheetId="14" hidden="1">#REF!</definedName>
    <definedName name="BExBAKN7XIBAXCF9PCNVS038PCQO" localSheetId="22" hidden="1">#REF!</definedName>
    <definedName name="BExBAKN7XIBAXCF9PCNVS038PCQO" localSheetId="19" hidden="1">#REF!</definedName>
    <definedName name="BExBAKN7XIBAXCF9PCNVS038PCQO" localSheetId="21" hidden="1">#REF!</definedName>
    <definedName name="BExBAKN7XIBAXCF9PCNVS038PCQO" hidden="1">#REF!</definedName>
    <definedName name="BExBAKXZ7PBW3DDKKA5MWC1ZUC7O" localSheetId="23" hidden="1">#REF!</definedName>
    <definedName name="BExBAKXZ7PBW3DDKKA5MWC1ZUC7O" localSheetId="27" hidden="1">#REF!</definedName>
    <definedName name="BExBAKXZ7PBW3DDKKA5MWC1ZUC7O" localSheetId="16" hidden="1">#REF!</definedName>
    <definedName name="BExBAKXZ7PBW3DDKKA5MWC1ZUC7O" localSheetId="0" hidden="1">#REF!</definedName>
    <definedName name="BExBAKXZ7PBW3DDKKA5MWC1ZUC7O" localSheetId="2" hidden="1">#REF!</definedName>
    <definedName name="BExBAKXZ7PBW3DDKKA5MWC1ZUC7O" localSheetId="4" hidden="1">#REF!</definedName>
    <definedName name="BExBAKXZ7PBW3DDKKA5MWC1ZUC7O" localSheetId="5" hidden="1">#REF!</definedName>
    <definedName name="BExBAKXZ7PBW3DDKKA5MWC1ZUC7O" localSheetId="17" hidden="1">#REF!</definedName>
    <definedName name="BExBAKXZ7PBW3DDKKA5MWC1ZUC7O" localSheetId="7" hidden="1">#REF!</definedName>
    <definedName name="BExBAKXZ7PBW3DDKKA5MWC1ZUC7O" localSheetId="8" hidden="1">#REF!</definedName>
    <definedName name="BExBAKXZ7PBW3DDKKA5MWC1ZUC7O" localSheetId="9" hidden="1">#REF!</definedName>
    <definedName name="BExBAKXZ7PBW3DDKKA5MWC1ZUC7O" localSheetId="11" hidden="1">#REF!</definedName>
    <definedName name="BExBAKXZ7PBW3DDKKA5MWC1ZUC7O" localSheetId="12" hidden="1">#REF!</definedName>
    <definedName name="BExBAKXZ7PBW3DDKKA5MWC1ZUC7O" localSheetId="13" hidden="1">#REF!</definedName>
    <definedName name="BExBAKXZ7PBW3DDKKA5MWC1ZUC7O" localSheetId="14" hidden="1">#REF!</definedName>
    <definedName name="BExBAKXZ7PBW3DDKKA5MWC1ZUC7O" localSheetId="22" hidden="1">#REF!</definedName>
    <definedName name="BExBAKXZ7PBW3DDKKA5MWC1ZUC7O" localSheetId="19" hidden="1">#REF!</definedName>
    <definedName name="BExBAKXZ7PBW3DDKKA5MWC1ZUC7O" localSheetId="21" hidden="1">#REF!</definedName>
    <definedName name="BExBAKXZ7PBW3DDKKA5MWC1ZUC7O" hidden="1">#REF!</definedName>
    <definedName name="BExBAO8NLXZXHO6KCIECSFCH3RR0" localSheetId="23" hidden="1">#REF!</definedName>
    <definedName name="BExBAO8NLXZXHO6KCIECSFCH3RR0" localSheetId="27" hidden="1">#REF!</definedName>
    <definedName name="BExBAO8NLXZXHO6KCIECSFCH3RR0" localSheetId="16" hidden="1">#REF!</definedName>
    <definedName name="BExBAO8NLXZXHO6KCIECSFCH3RR0" localSheetId="0" hidden="1">#REF!</definedName>
    <definedName name="BExBAO8NLXZXHO6KCIECSFCH3RR0" localSheetId="2" hidden="1">#REF!</definedName>
    <definedName name="BExBAO8NLXZXHO6KCIECSFCH3RR0" localSheetId="4" hidden="1">#REF!</definedName>
    <definedName name="BExBAO8NLXZXHO6KCIECSFCH3RR0" localSheetId="5" hidden="1">#REF!</definedName>
    <definedName name="BExBAO8NLXZXHO6KCIECSFCH3RR0" localSheetId="17" hidden="1">#REF!</definedName>
    <definedName name="BExBAO8NLXZXHO6KCIECSFCH3RR0" localSheetId="7" hidden="1">#REF!</definedName>
    <definedName name="BExBAO8NLXZXHO6KCIECSFCH3RR0" localSheetId="8" hidden="1">#REF!</definedName>
    <definedName name="BExBAO8NLXZXHO6KCIECSFCH3RR0" localSheetId="9" hidden="1">#REF!</definedName>
    <definedName name="BExBAO8NLXZXHO6KCIECSFCH3RR0" localSheetId="11" hidden="1">#REF!</definedName>
    <definedName name="BExBAO8NLXZXHO6KCIECSFCH3RR0" localSheetId="12" hidden="1">#REF!</definedName>
    <definedName name="BExBAO8NLXZXHO6KCIECSFCH3RR0" localSheetId="13" hidden="1">#REF!</definedName>
    <definedName name="BExBAO8NLXZXHO6KCIECSFCH3RR0" localSheetId="14" hidden="1">#REF!</definedName>
    <definedName name="BExBAO8NLXZXHO6KCIECSFCH3RR0" localSheetId="22" hidden="1">#REF!</definedName>
    <definedName name="BExBAO8NLXZXHO6KCIECSFCH3RR0" localSheetId="19" hidden="1">#REF!</definedName>
    <definedName name="BExBAO8NLXZXHO6KCIECSFCH3RR0" localSheetId="21" hidden="1">#REF!</definedName>
    <definedName name="BExBAO8NLXZXHO6KCIECSFCH3RR0" hidden="1">#REF!</definedName>
    <definedName name="BExBAOOT1KBSIEISN1ADL4RMY879" localSheetId="23" hidden="1">#REF!</definedName>
    <definedName name="BExBAOOT1KBSIEISN1ADL4RMY879" localSheetId="27" hidden="1">#REF!</definedName>
    <definedName name="BExBAOOT1KBSIEISN1ADL4RMY879" localSheetId="16" hidden="1">#REF!</definedName>
    <definedName name="BExBAOOT1KBSIEISN1ADL4RMY879" localSheetId="0" hidden="1">#REF!</definedName>
    <definedName name="BExBAOOT1KBSIEISN1ADL4RMY879" localSheetId="2" hidden="1">#REF!</definedName>
    <definedName name="BExBAOOT1KBSIEISN1ADL4RMY879" localSheetId="4" hidden="1">#REF!</definedName>
    <definedName name="BExBAOOT1KBSIEISN1ADL4RMY879" localSheetId="5" hidden="1">#REF!</definedName>
    <definedName name="BExBAOOT1KBSIEISN1ADL4RMY879" localSheetId="17" hidden="1">#REF!</definedName>
    <definedName name="BExBAOOT1KBSIEISN1ADL4RMY879" localSheetId="7" hidden="1">#REF!</definedName>
    <definedName name="BExBAOOT1KBSIEISN1ADL4RMY879" localSheetId="8" hidden="1">#REF!</definedName>
    <definedName name="BExBAOOT1KBSIEISN1ADL4RMY879" localSheetId="9" hidden="1">#REF!</definedName>
    <definedName name="BExBAOOT1KBSIEISN1ADL4RMY879" localSheetId="11" hidden="1">#REF!</definedName>
    <definedName name="BExBAOOT1KBSIEISN1ADL4RMY879" localSheetId="12" hidden="1">#REF!</definedName>
    <definedName name="BExBAOOT1KBSIEISN1ADL4RMY879" localSheetId="13" hidden="1">#REF!</definedName>
    <definedName name="BExBAOOT1KBSIEISN1ADL4RMY879" localSheetId="14" hidden="1">#REF!</definedName>
    <definedName name="BExBAOOT1KBSIEISN1ADL4RMY879" localSheetId="22" hidden="1">#REF!</definedName>
    <definedName name="BExBAOOT1KBSIEISN1ADL4RMY879" localSheetId="19" hidden="1">#REF!</definedName>
    <definedName name="BExBAOOT1KBSIEISN1ADL4RMY879" localSheetId="21" hidden="1">#REF!</definedName>
    <definedName name="BExBAOOT1KBSIEISN1ADL4RMY879" hidden="1">#REF!</definedName>
    <definedName name="BExBAVKX8Q09370X1GCZWJ4E91YJ" localSheetId="23" hidden="1">#REF!</definedName>
    <definedName name="BExBAVKX8Q09370X1GCZWJ4E91YJ" localSheetId="27" hidden="1">#REF!</definedName>
    <definedName name="BExBAVKX8Q09370X1GCZWJ4E91YJ" localSheetId="16" hidden="1">#REF!</definedName>
    <definedName name="BExBAVKX8Q09370X1GCZWJ4E91YJ" localSheetId="0" hidden="1">#REF!</definedName>
    <definedName name="BExBAVKX8Q09370X1GCZWJ4E91YJ" localSheetId="2" hidden="1">#REF!</definedName>
    <definedName name="BExBAVKX8Q09370X1GCZWJ4E91YJ" localSheetId="4" hidden="1">#REF!</definedName>
    <definedName name="BExBAVKX8Q09370X1GCZWJ4E91YJ" localSheetId="5" hidden="1">#REF!</definedName>
    <definedName name="BExBAVKX8Q09370X1GCZWJ4E91YJ" localSheetId="17" hidden="1">#REF!</definedName>
    <definedName name="BExBAVKX8Q09370X1GCZWJ4E91YJ" localSheetId="7" hidden="1">#REF!</definedName>
    <definedName name="BExBAVKX8Q09370X1GCZWJ4E91YJ" localSheetId="8" hidden="1">#REF!</definedName>
    <definedName name="BExBAVKX8Q09370X1GCZWJ4E91YJ" localSheetId="9" hidden="1">#REF!</definedName>
    <definedName name="BExBAVKX8Q09370X1GCZWJ4E91YJ" localSheetId="11" hidden="1">#REF!</definedName>
    <definedName name="BExBAVKX8Q09370X1GCZWJ4E91YJ" localSheetId="12" hidden="1">#REF!</definedName>
    <definedName name="BExBAVKX8Q09370X1GCZWJ4E91YJ" localSheetId="13" hidden="1">#REF!</definedName>
    <definedName name="BExBAVKX8Q09370X1GCZWJ4E91YJ" localSheetId="14" hidden="1">#REF!</definedName>
    <definedName name="BExBAVKX8Q09370X1GCZWJ4E91YJ" localSheetId="22" hidden="1">#REF!</definedName>
    <definedName name="BExBAVKX8Q09370X1GCZWJ4E91YJ" localSheetId="19" hidden="1">#REF!</definedName>
    <definedName name="BExBAVKX8Q09370X1GCZWJ4E91YJ" localSheetId="21" hidden="1">#REF!</definedName>
    <definedName name="BExBAVKX8Q09370X1GCZWJ4E91YJ" hidden="1">#REF!</definedName>
    <definedName name="BExBAX2X2ENJYO4QTR5VAIQ86L7B" localSheetId="23" hidden="1">#REF!</definedName>
    <definedName name="BExBAX2X2ENJYO4QTR5VAIQ86L7B" localSheetId="27" hidden="1">#REF!</definedName>
    <definedName name="BExBAX2X2ENJYO4QTR5VAIQ86L7B" localSheetId="16" hidden="1">#REF!</definedName>
    <definedName name="BExBAX2X2ENJYO4QTR5VAIQ86L7B" localSheetId="0" hidden="1">#REF!</definedName>
    <definedName name="BExBAX2X2ENJYO4QTR5VAIQ86L7B" localSheetId="2" hidden="1">#REF!</definedName>
    <definedName name="BExBAX2X2ENJYO4QTR5VAIQ86L7B" localSheetId="4" hidden="1">#REF!</definedName>
    <definedName name="BExBAX2X2ENJYO4QTR5VAIQ86L7B" localSheetId="5" hidden="1">#REF!</definedName>
    <definedName name="BExBAX2X2ENJYO4QTR5VAIQ86L7B" localSheetId="17" hidden="1">#REF!</definedName>
    <definedName name="BExBAX2X2ENJYO4QTR5VAIQ86L7B" localSheetId="7" hidden="1">#REF!</definedName>
    <definedName name="BExBAX2X2ENJYO4QTR5VAIQ86L7B" localSheetId="8" hidden="1">#REF!</definedName>
    <definedName name="BExBAX2X2ENJYO4QTR5VAIQ86L7B" localSheetId="9" hidden="1">#REF!</definedName>
    <definedName name="BExBAX2X2ENJYO4QTR5VAIQ86L7B" localSheetId="11" hidden="1">#REF!</definedName>
    <definedName name="BExBAX2X2ENJYO4QTR5VAIQ86L7B" localSheetId="12" hidden="1">#REF!</definedName>
    <definedName name="BExBAX2X2ENJYO4QTR5VAIQ86L7B" localSheetId="13" hidden="1">#REF!</definedName>
    <definedName name="BExBAX2X2ENJYO4QTR5VAIQ86L7B" localSheetId="14" hidden="1">#REF!</definedName>
    <definedName name="BExBAX2X2ENJYO4QTR5VAIQ86L7B" localSheetId="22" hidden="1">#REF!</definedName>
    <definedName name="BExBAX2X2ENJYO4QTR5VAIQ86L7B" localSheetId="19" hidden="1">#REF!</definedName>
    <definedName name="BExBAX2X2ENJYO4QTR5VAIQ86L7B" localSheetId="21" hidden="1">#REF!</definedName>
    <definedName name="BExBAX2X2ENJYO4QTR5VAIQ86L7B" hidden="1">#REF!</definedName>
    <definedName name="BExBAZ13D3F1DVJQ6YJ8JGUYEYJE" localSheetId="23" hidden="1">#REF!</definedName>
    <definedName name="BExBAZ13D3F1DVJQ6YJ8JGUYEYJE" localSheetId="27" hidden="1">#REF!</definedName>
    <definedName name="BExBAZ13D3F1DVJQ6YJ8JGUYEYJE" localSheetId="16" hidden="1">#REF!</definedName>
    <definedName name="BExBAZ13D3F1DVJQ6YJ8JGUYEYJE" localSheetId="0" hidden="1">#REF!</definedName>
    <definedName name="BExBAZ13D3F1DVJQ6YJ8JGUYEYJE" localSheetId="2" hidden="1">#REF!</definedName>
    <definedName name="BExBAZ13D3F1DVJQ6YJ8JGUYEYJE" localSheetId="4" hidden="1">#REF!</definedName>
    <definedName name="BExBAZ13D3F1DVJQ6YJ8JGUYEYJE" localSheetId="5" hidden="1">#REF!</definedName>
    <definedName name="BExBAZ13D3F1DVJQ6YJ8JGUYEYJE" localSheetId="17" hidden="1">#REF!</definedName>
    <definedName name="BExBAZ13D3F1DVJQ6YJ8JGUYEYJE" localSheetId="7" hidden="1">#REF!</definedName>
    <definedName name="BExBAZ13D3F1DVJQ6YJ8JGUYEYJE" localSheetId="8" hidden="1">#REF!</definedName>
    <definedName name="BExBAZ13D3F1DVJQ6YJ8JGUYEYJE" localSheetId="9" hidden="1">#REF!</definedName>
    <definedName name="BExBAZ13D3F1DVJQ6YJ8JGUYEYJE" localSheetId="11" hidden="1">#REF!</definedName>
    <definedName name="BExBAZ13D3F1DVJQ6YJ8JGUYEYJE" localSheetId="12" hidden="1">#REF!</definedName>
    <definedName name="BExBAZ13D3F1DVJQ6YJ8JGUYEYJE" localSheetId="13" hidden="1">#REF!</definedName>
    <definedName name="BExBAZ13D3F1DVJQ6YJ8JGUYEYJE" localSheetId="14" hidden="1">#REF!</definedName>
    <definedName name="BExBAZ13D3F1DVJQ6YJ8JGUYEYJE" localSheetId="22" hidden="1">#REF!</definedName>
    <definedName name="BExBAZ13D3F1DVJQ6YJ8JGUYEYJE" localSheetId="19" hidden="1">#REF!</definedName>
    <definedName name="BExBAZ13D3F1DVJQ6YJ8JGUYEYJE" localSheetId="21" hidden="1">#REF!</definedName>
    <definedName name="BExBAZ13D3F1DVJQ6YJ8JGUYEYJE" hidden="1">#REF!</definedName>
    <definedName name="BExBBMPCB1QOZY8WWEX4J21JDE6U" localSheetId="23" hidden="1">#REF!</definedName>
    <definedName name="BExBBMPCB1QOZY8WWEX4J21JDE6U" localSheetId="27" hidden="1">#REF!</definedName>
    <definedName name="BExBBMPCB1QOZY8WWEX4J21JDE6U" localSheetId="16" hidden="1">#REF!</definedName>
    <definedName name="BExBBMPCB1QOZY8WWEX4J21JDE6U" localSheetId="0" hidden="1">#REF!</definedName>
    <definedName name="BExBBMPCB1QOZY8WWEX4J21JDE6U" localSheetId="2" hidden="1">#REF!</definedName>
    <definedName name="BExBBMPCB1QOZY8WWEX4J21JDE6U" localSheetId="4" hidden="1">#REF!</definedName>
    <definedName name="BExBBMPCB1QOZY8WWEX4J21JDE6U" localSheetId="5" hidden="1">#REF!</definedName>
    <definedName name="BExBBMPCB1QOZY8WWEX4J21JDE6U" localSheetId="17" hidden="1">#REF!</definedName>
    <definedName name="BExBBMPCB1QOZY8WWEX4J21JDE6U" localSheetId="7" hidden="1">#REF!</definedName>
    <definedName name="BExBBMPCB1QOZY8WWEX4J21JDE6U" localSheetId="8" hidden="1">#REF!</definedName>
    <definedName name="BExBBMPCB1QOZY8WWEX4J21JDE6U" localSheetId="9" hidden="1">#REF!</definedName>
    <definedName name="BExBBMPCB1QOZY8WWEX4J21JDE6U" localSheetId="11" hidden="1">#REF!</definedName>
    <definedName name="BExBBMPCB1QOZY8WWEX4J21JDE6U" localSheetId="12" hidden="1">#REF!</definedName>
    <definedName name="BExBBMPCB1QOZY8WWEX4J21JDE6U" localSheetId="13" hidden="1">#REF!</definedName>
    <definedName name="BExBBMPCB1QOZY8WWEX4J21JDE6U" localSheetId="14" hidden="1">#REF!</definedName>
    <definedName name="BExBBMPCB1QOZY8WWEX4J21JDE6U" localSheetId="22" hidden="1">#REF!</definedName>
    <definedName name="BExBBMPCB1QOZY8WWEX4J21JDE6U" localSheetId="19" hidden="1">#REF!</definedName>
    <definedName name="BExBBMPCB1QOZY8WWEX4J21JDE6U" localSheetId="21" hidden="1">#REF!</definedName>
    <definedName name="BExBBMPCB1QOZY8WWEX4J21JDE6U" hidden="1">#REF!</definedName>
    <definedName name="BExBBU1QQWUE0YFG7O1TN0RFLSSG" localSheetId="23" hidden="1">#REF!</definedName>
    <definedName name="BExBBU1QQWUE0YFG7O1TN0RFLSSG" localSheetId="27" hidden="1">#REF!</definedName>
    <definedName name="BExBBU1QQWUE0YFG7O1TN0RFLSSG" localSheetId="16" hidden="1">#REF!</definedName>
    <definedName name="BExBBU1QQWUE0YFG7O1TN0RFLSSG" localSheetId="0" hidden="1">#REF!</definedName>
    <definedName name="BExBBU1QQWUE0YFG7O1TN0RFLSSG" localSheetId="2" hidden="1">#REF!</definedName>
    <definedName name="BExBBU1QQWUE0YFG7O1TN0RFLSSG" localSheetId="4" hidden="1">#REF!</definedName>
    <definedName name="BExBBU1QQWUE0YFG7O1TN0RFLSSG" localSheetId="5" hidden="1">#REF!</definedName>
    <definedName name="BExBBU1QQWUE0YFG7O1TN0RFLSSG" localSheetId="17" hidden="1">#REF!</definedName>
    <definedName name="BExBBU1QQWUE0YFG7O1TN0RFLSSG" localSheetId="7" hidden="1">#REF!</definedName>
    <definedName name="BExBBU1QQWUE0YFG7O1TN0RFLSSG" localSheetId="8" hidden="1">#REF!</definedName>
    <definedName name="BExBBU1QQWUE0YFG7O1TN0RFLSSG" localSheetId="9" hidden="1">#REF!</definedName>
    <definedName name="BExBBU1QQWUE0YFG7O1TN0RFLSSG" localSheetId="11" hidden="1">#REF!</definedName>
    <definedName name="BExBBU1QQWUE0YFG7O1TN0RFLSSG" localSheetId="12" hidden="1">#REF!</definedName>
    <definedName name="BExBBU1QQWUE0YFG7O1TN0RFLSSG" localSheetId="13" hidden="1">#REF!</definedName>
    <definedName name="BExBBU1QQWUE0YFG7O1TN0RFLSSG" localSheetId="14" hidden="1">#REF!</definedName>
    <definedName name="BExBBU1QQWUE0YFG7O1TN0RFLSSG" localSheetId="22" hidden="1">#REF!</definedName>
    <definedName name="BExBBU1QQWUE0YFG7O1TN0RFLSSG" localSheetId="19" hidden="1">#REF!</definedName>
    <definedName name="BExBBU1QQWUE0YFG7O1TN0RFLSSG" localSheetId="21" hidden="1">#REF!</definedName>
    <definedName name="BExBBU1QQWUE0YFG7O1TN0RFLSSG" hidden="1">#REF!</definedName>
    <definedName name="BExBBUCJQRR74Q7GPWDEZXYK2KJL" localSheetId="23" hidden="1">#REF!</definedName>
    <definedName name="BExBBUCJQRR74Q7GPWDEZXYK2KJL" localSheetId="27" hidden="1">#REF!</definedName>
    <definedName name="BExBBUCJQRR74Q7GPWDEZXYK2KJL" localSheetId="16" hidden="1">#REF!</definedName>
    <definedName name="BExBBUCJQRR74Q7GPWDEZXYK2KJL" localSheetId="0" hidden="1">#REF!</definedName>
    <definedName name="BExBBUCJQRR74Q7GPWDEZXYK2KJL" localSheetId="2" hidden="1">#REF!</definedName>
    <definedName name="BExBBUCJQRR74Q7GPWDEZXYK2KJL" localSheetId="4" hidden="1">#REF!</definedName>
    <definedName name="BExBBUCJQRR74Q7GPWDEZXYK2KJL" localSheetId="5" hidden="1">#REF!</definedName>
    <definedName name="BExBBUCJQRR74Q7GPWDEZXYK2KJL" localSheetId="17" hidden="1">#REF!</definedName>
    <definedName name="BExBBUCJQRR74Q7GPWDEZXYK2KJL" localSheetId="7" hidden="1">#REF!</definedName>
    <definedName name="BExBBUCJQRR74Q7GPWDEZXYK2KJL" localSheetId="8" hidden="1">#REF!</definedName>
    <definedName name="BExBBUCJQRR74Q7GPWDEZXYK2KJL" localSheetId="9" hidden="1">#REF!</definedName>
    <definedName name="BExBBUCJQRR74Q7GPWDEZXYK2KJL" localSheetId="11" hidden="1">#REF!</definedName>
    <definedName name="BExBBUCJQRR74Q7GPWDEZXYK2KJL" localSheetId="12" hidden="1">#REF!</definedName>
    <definedName name="BExBBUCJQRR74Q7GPWDEZXYK2KJL" localSheetId="13" hidden="1">#REF!</definedName>
    <definedName name="BExBBUCJQRR74Q7GPWDEZXYK2KJL" localSheetId="14" hidden="1">#REF!</definedName>
    <definedName name="BExBBUCJQRR74Q7GPWDEZXYK2KJL" localSheetId="22" hidden="1">#REF!</definedName>
    <definedName name="BExBBUCJQRR74Q7GPWDEZXYK2KJL" localSheetId="19" hidden="1">#REF!</definedName>
    <definedName name="BExBBUCJQRR74Q7GPWDEZXYK2KJL" localSheetId="21" hidden="1">#REF!</definedName>
    <definedName name="BExBBUCJQRR74Q7GPWDEZXYK2KJL" hidden="1">#REF!</definedName>
    <definedName name="BExBBV8XVMD9CKZY711T0BN7H3PM" localSheetId="23" hidden="1">#REF!</definedName>
    <definedName name="BExBBV8XVMD9CKZY711T0BN7H3PM" localSheetId="27" hidden="1">#REF!</definedName>
    <definedName name="BExBBV8XVMD9CKZY711T0BN7H3PM" localSheetId="16" hidden="1">#REF!</definedName>
    <definedName name="BExBBV8XVMD9CKZY711T0BN7H3PM" localSheetId="0" hidden="1">#REF!</definedName>
    <definedName name="BExBBV8XVMD9CKZY711T0BN7H3PM" localSheetId="2" hidden="1">#REF!</definedName>
    <definedName name="BExBBV8XVMD9CKZY711T0BN7H3PM" localSheetId="4" hidden="1">#REF!</definedName>
    <definedName name="BExBBV8XVMD9CKZY711T0BN7H3PM" localSheetId="5" hidden="1">#REF!</definedName>
    <definedName name="BExBBV8XVMD9CKZY711T0BN7H3PM" localSheetId="17" hidden="1">#REF!</definedName>
    <definedName name="BExBBV8XVMD9CKZY711T0BN7H3PM" localSheetId="7" hidden="1">#REF!</definedName>
    <definedName name="BExBBV8XVMD9CKZY711T0BN7H3PM" localSheetId="8" hidden="1">#REF!</definedName>
    <definedName name="BExBBV8XVMD9CKZY711T0BN7H3PM" localSheetId="9" hidden="1">#REF!</definedName>
    <definedName name="BExBBV8XVMD9CKZY711T0BN7H3PM" localSheetId="11" hidden="1">#REF!</definedName>
    <definedName name="BExBBV8XVMD9CKZY711T0BN7H3PM" localSheetId="12" hidden="1">#REF!</definedName>
    <definedName name="BExBBV8XVMD9CKZY711T0BN7H3PM" localSheetId="13" hidden="1">#REF!</definedName>
    <definedName name="BExBBV8XVMD9CKZY711T0BN7H3PM" localSheetId="14" hidden="1">#REF!</definedName>
    <definedName name="BExBBV8XVMD9CKZY711T0BN7H3PM" localSheetId="22" hidden="1">#REF!</definedName>
    <definedName name="BExBBV8XVMD9CKZY711T0BN7H3PM" localSheetId="19" hidden="1">#REF!</definedName>
    <definedName name="BExBBV8XVMD9CKZY711T0BN7H3PM" localSheetId="21" hidden="1">#REF!</definedName>
    <definedName name="BExBBV8XVMD9CKZY711T0BN7H3PM" hidden="1">#REF!</definedName>
    <definedName name="BExBC78HXWXHO3XAB6E8NVTBGLJS" localSheetId="23" hidden="1">#REF!</definedName>
    <definedName name="BExBC78HXWXHO3XAB6E8NVTBGLJS" localSheetId="27" hidden="1">#REF!</definedName>
    <definedName name="BExBC78HXWXHO3XAB6E8NVTBGLJS" localSheetId="16" hidden="1">#REF!</definedName>
    <definedName name="BExBC78HXWXHO3XAB6E8NVTBGLJS" localSheetId="0" hidden="1">#REF!</definedName>
    <definedName name="BExBC78HXWXHO3XAB6E8NVTBGLJS" localSheetId="2" hidden="1">#REF!</definedName>
    <definedName name="BExBC78HXWXHO3XAB6E8NVTBGLJS" localSheetId="4" hidden="1">#REF!</definedName>
    <definedName name="BExBC78HXWXHO3XAB6E8NVTBGLJS" localSheetId="5" hidden="1">#REF!</definedName>
    <definedName name="BExBC78HXWXHO3XAB6E8NVTBGLJS" localSheetId="17" hidden="1">#REF!</definedName>
    <definedName name="BExBC78HXWXHO3XAB6E8NVTBGLJS" localSheetId="7" hidden="1">#REF!</definedName>
    <definedName name="BExBC78HXWXHO3XAB6E8NVTBGLJS" localSheetId="8" hidden="1">#REF!</definedName>
    <definedName name="BExBC78HXWXHO3XAB6E8NVTBGLJS" localSheetId="9" hidden="1">#REF!</definedName>
    <definedName name="BExBC78HXWXHO3XAB6E8NVTBGLJS" localSheetId="11" hidden="1">#REF!</definedName>
    <definedName name="BExBC78HXWXHO3XAB6E8NVTBGLJS" localSheetId="12" hidden="1">#REF!</definedName>
    <definedName name="BExBC78HXWXHO3XAB6E8NVTBGLJS" localSheetId="13" hidden="1">#REF!</definedName>
    <definedName name="BExBC78HXWXHO3XAB6E8NVTBGLJS" localSheetId="14" hidden="1">#REF!</definedName>
    <definedName name="BExBC78HXWXHO3XAB6E8NVTBGLJS" localSheetId="22" hidden="1">#REF!</definedName>
    <definedName name="BExBC78HXWXHO3XAB6E8NVTBGLJS" localSheetId="19" hidden="1">#REF!</definedName>
    <definedName name="BExBC78HXWXHO3XAB6E8NVTBGLJS" localSheetId="21" hidden="1">#REF!</definedName>
    <definedName name="BExBC78HXWXHO3XAB6E8NVTBGLJS" hidden="1">#REF!</definedName>
    <definedName name="BExBCFH3SMGZ2IPHFB6BCM9O3W0H" localSheetId="23" hidden="1">#REF!</definedName>
    <definedName name="BExBCFH3SMGZ2IPHFB6BCM9O3W0H" localSheetId="27" hidden="1">#REF!</definedName>
    <definedName name="BExBCFH3SMGZ2IPHFB6BCM9O3W0H" localSheetId="16" hidden="1">#REF!</definedName>
    <definedName name="BExBCFH3SMGZ2IPHFB6BCM9O3W0H" localSheetId="0" hidden="1">#REF!</definedName>
    <definedName name="BExBCFH3SMGZ2IPHFB6BCM9O3W0H" localSheetId="2" hidden="1">#REF!</definedName>
    <definedName name="BExBCFH3SMGZ2IPHFB6BCM9O3W0H" localSheetId="4" hidden="1">#REF!</definedName>
    <definedName name="BExBCFH3SMGZ2IPHFB6BCM9O3W0H" localSheetId="5" hidden="1">#REF!</definedName>
    <definedName name="BExBCFH3SMGZ2IPHFB6BCM9O3W0H" localSheetId="17" hidden="1">#REF!</definedName>
    <definedName name="BExBCFH3SMGZ2IPHFB6BCM9O3W0H" localSheetId="7" hidden="1">#REF!</definedName>
    <definedName name="BExBCFH3SMGZ2IPHFB6BCM9O3W0H" localSheetId="8" hidden="1">#REF!</definedName>
    <definedName name="BExBCFH3SMGZ2IPHFB6BCM9O3W0H" localSheetId="9" hidden="1">#REF!</definedName>
    <definedName name="BExBCFH3SMGZ2IPHFB6BCM9O3W0H" localSheetId="11" hidden="1">#REF!</definedName>
    <definedName name="BExBCFH3SMGZ2IPHFB6BCM9O3W0H" localSheetId="12" hidden="1">#REF!</definedName>
    <definedName name="BExBCFH3SMGZ2IPHFB6BCM9O3W0H" localSheetId="13" hidden="1">#REF!</definedName>
    <definedName name="BExBCFH3SMGZ2IPHFB6BCM9O3W0H" localSheetId="14" hidden="1">#REF!</definedName>
    <definedName name="BExBCFH3SMGZ2IPHFB6BCM9O3W0H" localSheetId="22" hidden="1">#REF!</definedName>
    <definedName name="BExBCFH3SMGZ2IPHFB6BCM9O3W0H" localSheetId="19" hidden="1">#REF!</definedName>
    <definedName name="BExBCFH3SMGZ2IPHFB6BCM9O3W0H" localSheetId="21" hidden="1">#REF!</definedName>
    <definedName name="BExBCFH3SMGZ2IPHFB6BCM9O3W0H" hidden="1">#REF!</definedName>
    <definedName name="BExBCK9SCAABKOT9IP6TEPRR7YDT" localSheetId="23" hidden="1">#REF!</definedName>
    <definedName name="BExBCK9SCAABKOT9IP6TEPRR7YDT" localSheetId="27" hidden="1">#REF!</definedName>
    <definedName name="BExBCK9SCAABKOT9IP6TEPRR7YDT" localSheetId="16" hidden="1">#REF!</definedName>
    <definedName name="BExBCK9SCAABKOT9IP6TEPRR7YDT" localSheetId="0" hidden="1">#REF!</definedName>
    <definedName name="BExBCK9SCAABKOT9IP6TEPRR7YDT" localSheetId="2" hidden="1">#REF!</definedName>
    <definedName name="BExBCK9SCAABKOT9IP6TEPRR7YDT" localSheetId="4" hidden="1">#REF!</definedName>
    <definedName name="BExBCK9SCAABKOT9IP6TEPRR7YDT" localSheetId="5" hidden="1">#REF!</definedName>
    <definedName name="BExBCK9SCAABKOT9IP6TEPRR7YDT" localSheetId="17" hidden="1">#REF!</definedName>
    <definedName name="BExBCK9SCAABKOT9IP6TEPRR7YDT" localSheetId="7" hidden="1">#REF!</definedName>
    <definedName name="BExBCK9SCAABKOT9IP6TEPRR7YDT" localSheetId="8" hidden="1">#REF!</definedName>
    <definedName name="BExBCK9SCAABKOT9IP6TEPRR7YDT" localSheetId="9" hidden="1">#REF!</definedName>
    <definedName name="BExBCK9SCAABKOT9IP6TEPRR7YDT" localSheetId="11" hidden="1">#REF!</definedName>
    <definedName name="BExBCK9SCAABKOT9IP6TEPRR7YDT" localSheetId="12" hidden="1">#REF!</definedName>
    <definedName name="BExBCK9SCAABKOT9IP6TEPRR7YDT" localSheetId="13" hidden="1">#REF!</definedName>
    <definedName name="BExBCK9SCAABKOT9IP6TEPRR7YDT" localSheetId="14" hidden="1">#REF!</definedName>
    <definedName name="BExBCK9SCAABKOT9IP6TEPRR7YDT" localSheetId="22" hidden="1">#REF!</definedName>
    <definedName name="BExBCK9SCAABKOT9IP6TEPRR7YDT" localSheetId="19" hidden="1">#REF!</definedName>
    <definedName name="BExBCK9SCAABKOT9IP6TEPRR7YDT" localSheetId="21" hidden="1">#REF!</definedName>
    <definedName name="BExBCK9SCAABKOT9IP6TEPRR7YDT" hidden="1">#REF!</definedName>
    <definedName name="BExBCKKJTIRKC1RZJRTK65HHLX4W" localSheetId="23" hidden="1">#REF!</definedName>
    <definedName name="BExBCKKJTIRKC1RZJRTK65HHLX4W" localSheetId="27" hidden="1">#REF!</definedName>
    <definedName name="BExBCKKJTIRKC1RZJRTK65HHLX4W" localSheetId="16" hidden="1">#REF!</definedName>
    <definedName name="BExBCKKJTIRKC1RZJRTK65HHLX4W" localSheetId="0" hidden="1">#REF!</definedName>
    <definedName name="BExBCKKJTIRKC1RZJRTK65HHLX4W" localSheetId="2" hidden="1">#REF!</definedName>
    <definedName name="BExBCKKJTIRKC1RZJRTK65HHLX4W" localSheetId="4" hidden="1">#REF!</definedName>
    <definedName name="BExBCKKJTIRKC1RZJRTK65HHLX4W" localSheetId="5" hidden="1">#REF!</definedName>
    <definedName name="BExBCKKJTIRKC1RZJRTK65HHLX4W" localSheetId="17" hidden="1">#REF!</definedName>
    <definedName name="BExBCKKJTIRKC1RZJRTK65HHLX4W" localSheetId="7" hidden="1">#REF!</definedName>
    <definedName name="BExBCKKJTIRKC1RZJRTK65HHLX4W" localSheetId="8" hidden="1">#REF!</definedName>
    <definedName name="BExBCKKJTIRKC1RZJRTK65HHLX4W" localSheetId="9" hidden="1">#REF!</definedName>
    <definedName name="BExBCKKJTIRKC1RZJRTK65HHLX4W" localSheetId="11" hidden="1">#REF!</definedName>
    <definedName name="BExBCKKJTIRKC1RZJRTK65HHLX4W" localSheetId="12" hidden="1">#REF!</definedName>
    <definedName name="BExBCKKJTIRKC1RZJRTK65HHLX4W" localSheetId="13" hidden="1">#REF!</definedName>
    <definedName name="BExBCKKJTIRKC1RZJRTK65HHLX4W" localSheetId="14" hidden="1">#REF!</definedName>
    <definedName name="BExBCKKJTIRKC1RZJRTK65HHLX4W" localSheetId="22" hidden="1">#REF!</definedName>
    <definedName name="BExBCKKJTIRKC1RZJRTK65HHLX4W" localSheetId="19" hidden="1">#REF!</definedName>
    <definedName name="BExBCKKJTIRKC1RZJRTK65HHLX4W" localSheetId="21" hidden="1">#REF!</definedName>
    <definedName name="BExBCKKJTIRKC1RZJRTK65HHLX4W" hidden="1">#REF!</definedName>
    <definedName name="BExBCLMEPAN3XXX174TU8SS0627Q" localSheetId="23" hidden="1">#REF!</definedName>
    <definedName name="BExBCLMEPAN3XXX174TU8SS0627Q" localSheetId="27" hidden="1">#REF!</definedName>
    <definedName name="BExBCLMEPAN3XXX174TU8SS0627Q" localSheetId="16" hidden="1">#REF!</definedName>
    <definedName name="BExBCLMEPAN3XXX174TU8SS0627Q" localSheetId="0" hidden="1">#REF!</definedName>
    <definedName name="BExBCLMEPAN3XXX174TU8SS0627Q" localSheetId="2" hidden="1">#REF!</definedName>
    <definedName name="BExBCLMEPAN3XXX174TU8SS0627Q" localSheetId="4" hidden="1">#REF!</definedName>
    <definedName name="BExBCLMEPAN3XXX174TU8SS0627Q" localSheetId="5" hidden="1">#REF!</definedName>
    <definedName name="BExBCLMEPAN3XXX174TU8SS0627Q" localSheetId="17" hidden="1">#REF!</definedName>
    <definedName name="BExBCLMEPAN3XXX174TU8SS0627Q" localSheetId="7" hidden="1">#REF!</definedName>
    <definedName name="BExBCLMEPAN3XXX174TU8SS0627Q" localSheetId="8" hidden="1">#REF!</definedName>
    <definedName name="BExBCLMEPAN3XXX174TU8SS0627Q" localSheetId="9" hidden="1">#REF!</definedName>
    <definedName name="BExBCLMEPAN3XXX174TU8SS0627Q" localSheetId="11" hidden="1">#REF!</definedName>
    <definedName name="BExBCLMEPAN3XXX174TU8SS0627Q" localSheetId="12" hidden="1">#REF!</definedName>
    <definedName name="BExBCLMEPAN3XXX174TU8SS0627Q" localSheetId="13" hidden="1">#REF!</definedName>
    <definedName name="BExBCLMEPAN3XXX174TU8SS0627Q" localSheetId="14" hidden="1">#REF!</definedName>
    <definedName name="BExBCLMEPAN3XXX174TU8SS0627Q" localSheetId="22" hidden="1">#REF!</definedName>
    <definedName name="BExBCLMEPAN3XXX174TU8SS0627Q" localSheetId="19" hidden="1">#REF!</definedName>
    <definedName name="BExBCLMEPAN3XXX174TU8SS0627Q" localSheetId="21" hidden="1">#REF!</definedName>
    <definedName name="BExBCLMEPAN3XXX174TU8SS0627Q" hidden="1">#REF!</definedName>
    <definedName name="BExBCRBEYR2KZ8FAQFZ2NHY13WIY" localSheetId="23" hidden="1">#REF!</definedName>
    <definedName name="BExBCRBEYR2KZ8FAQFZ2NHY13WIY" localSheetId="27" hidden="1">#REF!</definedName>
    <definedName name="BExBCRBEYR2KZ8FAQFZ2NHY13WIY" localSheetId="16" hidden="1">#REF!</definedName>
    <definedName name="BExBCRBEYR2KZ8FAQFZ2NHY13WIY" localSheetId="0" hidden="1">#REF!</definedName>
    <definedName name="BExBCRBEYR2KZ8FAQFZ2NHY13WIY" localSheetId="2" hidden="1">#REF!</definedName>
    <definedName name="BExBCRBEYR2KZ8FAQFZ2NHY13WIY" localSheetId="4" hidden="1">#REF!</definedName>
    <definedName name="BExBCRBEYR2KZ8FAQFZ2NHY13WIY" localSheetId="5" hidden="1">#REF!</definedName>
    <definedName name="BExBCRBEYR2KZ8FAQFZ2NHY13WIY" localSheetId="17" hidden="1">#REF!</definedName>
    <definedName name="BExBCRBEYR2KZ8FAQFZ2NHY13WIY" localSheetId="7" hidden="1">#REF!</definedName>
    <definedName name="BExBCRBEYR2KZ8FAQFZ2NHY13WIY" localSheetId="8" hidden="1">#REF!</definedName>
    <definedName name="BExBCRBEYR2KZ8FAQFZ2NHY13WIY" localSheetId="9" hidden="1">#REF!</definedName>
    <definedName name="BExBCRBEYR2KZ8FAQFZ2NHY13WIY" localSheetId="11" hidden="1">#REF!</definedName>
    <definedName name="BExBCRBEYR2KZ8FAQFZ2NHY13WIY" localSheetId="12" hidden="1">#REF!</definedName>
    <definedName name="BExBCRBEYR2KZ8FAQFZ2NHY13WIY" localSheetId="13" hidden="1">#REF!</definedName>
    <definedName name="BExBCRBEYR2KZ8FAQFZ2NHY13WIY" localSheetId="14" hidden="1">#REF!</definedName>
    <definedName name="BExBCRBEYR2KZ8FAQFZ2NHY13WIY" localSheetId="22" hidden="1">#REF!</definedName>
    <definedName name="BExBCRBEYR2KZ8FAQFZ2NHY13WIY" localSheetId="19" hidden="1">#REF!</definedName>
    <definedName name="BExBCRBEYR2KZ8FAQFZ2NHY13WIY" localSheetId="21" hidden="1">#REF!</definedName>
    <definedName name="BExBCRBEYR2KZ8FAQFZ2NHY13WIY" hidden="1">#REF!</definedName>
    <definedName name="BExBD4I559NXSV6J07Q343TKYMVJ" localSheetId="23" hidden="1">#REF!</definedName>
    <definedName name="BExBD4I559NXSV6J07Q343TKYMVJ" localSheetId="27" hidden="1">#REF!</definedName>
    <definedName name="BExBD4I559NXSV6J07Q343TKYMVJ" localSheetId="16" hidden="1">#REF!</definedName>
    <definedName name="BExBD4I559NXSV6J07Q343TKYMVJ" localSheetId="0" hidden="1">#REF!</definedName>
    <definedName name="BExBD4I559NXSV6J07Q343TKYMVJ" localSheetId="2" hidden="1">#REF!</definedName>
    <definedName name="BExBD4I559NXSV6J07Q343TKYMVJ" localSheetId="4" hidden="1">#REF!</definedName>
    <definedName name="BExBD4I559NXSV6J07Q343TKYMVJ" localSheetId="5" hidden="1">#REF!</definedName>
    <definedName name="BExBD4I559NXSV6J07Q343TKYMVJ" localSheetId="17" hidden="1">#REF!</definedName>
    <definedName name="BExBD4I559NXSV6J07Q343TKYMVJ" localSheetId="7" hidden="1">#REF!</definedName>
    <definedName name="BExBD4I559NXSV6J07Q343TKYMVJ" localSheetId="8" hidden="1">#REF!</definedName>
    <definedName name="BExBD4I559NXSV6J07Q343TKYMVJ" localSheetId="9" hidden="1">#REF!</definedName>
    <definedName name="BExBD4I559NXSV6J07Q343TKYMVJ" localSheetId="11" hidden="1">#REF!</definedName>
    <definedName name="BExBD4I559NXSV6J07Q343TKYMVJ" localSheetId="12" hidden="1">#REF!</definedName>
    <definedName name="BExBD4I559NXSV6J07Q343TKYMVJ" localSheetId="13" hidden="1">#REF!</definedName>
    <definedName name="BExBD4I559NXSV6J07Q343TKYMVJ" localSheetId="14" hidden="1">#REF!</definedName>
    <definedName name="BExBD4I559NXSV6J07Q343TKYMVJ" localSheetId="22" hidden="1">#REF!</definedName>
    <definedName name="BExBD4I559NXSV6J07Q343TKYMVJ" localSheetId="19" hidden="1">#REF!</definedName>
    <definedName name="BExBD4I559NXSV6J07Q343TKYMVJ" localSheetId="21" hidden="1">#REF!</definedName>
    <definedName name="BExBD4I559NXSV6J07Q343TKYMVJ" hidden="1">#REF!</definedName>
    <definedName name="BExBD9W8C0W9N6L1AFL18JP4H94W" localSheetId="23" hidden="1">#REF!</definedName>
    <definedName name="BExBD9W8C0W9N6L1AFL18JP4H94W" localSheetId="27" hidden="1">#REF!</definedName>
    <definedName name="BExBD9W8C0W9N6L1AFL18JP4H94W" localSheetId="16" hidden="1">#REF!</definedName>
    <definedName name="BExBD9W8C0W9N6L1AFL18JP4H94W" localSheetId="0" hidden="1">#REF!</definedName>
    <definedName name="BExBD9W8C0W9N6L1AFL18JP4H94W" localSheetId="2" hidden="1">#REF!</definedName>
    <definedName name="BExBD9W8C0W9N6L1AFL18JP4H94W" localSheetId="4" hidden="1">#REF!</definedName>
    <definedName name="BExBD9W8C0W9N6L1AFL18JP4H94W" localSheetId="5" hidden="1">#REF!</definedName>
    <definedName name="BExBD9W8C0W9N6L1AFL18JP4H94W" localSheetId="17" hidden="1">#REF!</definedName>
    <definedName name="BExBD9W8C0W9N6L1AFL18JP4H94W" localSheetId="7" hidden="1">#REF!</definedName>
    <definedName name="BExBD9W8C0W9N6L1AFL18JP4H94W" localSheetId="8" hidden="1">#REF!</definedName>
    <definedName name="BExBD9W8C0W9N6L1AFL18JP4H94W" localSheetId="9" hidden="1">#REF!</definedName>
    <definedName name="BExBD9W8C0W9N6L1AFL18JP4H94W" localSheetId="11" hidden="1">#REF!</definedName>
    <definedName name="BExBD9W8C0W9N6L1AFL18JP4H94W" localSheetId="12" hidden="1">#REF!</definedName>
    <definedName name="BExBD9W8C0W9N6L1AFL18JP4H94W" localSheetId="13" hidden="1">#REF!</definedName>
    <definedName name="BExBD9W8C0W9N6L1AFL18JP4H94W" localSheetId="14" hidden="1">#REF!</definedName>
    <definedName name="BExBD9W8C0W9N6L1AFL18JP4H94W" localSheetId="22" hidden="1">#REF!</definedName>
    <definedName name="BExBD9W8C0W9N6L1AFL18JP4H94W" localSheetId="19" hidden="1">#REF!</definedName>
    <definedName name="BExBD9W8C0W9N6L1AFL18JP4H94W" localSheetId="21" hidden="1">#REF!</definedName>
    <definedName name="BExBD9W8C0W9N6L1AFL18JP4H94W" hidden="1">#REF!</definedName>
    <definedName name="BExBDBZQLTX3OGFYGULQFK5WEZU5" localSheetId="23" hidden="1">#REF!</definedName>
    <definedName name="BExBDBZQLTX3OGFYGULQFK5WEZU5" localSheetId="27" hidden="1">#REF!</definedName>
    <definedName name="BExBDBZQLTX3OGFYGULQFK5WEZU5" localSheetId="16" hidden="1">#REF!</definedName>
    <definedName name="BExBDBZQLTX3OGFYGULQFK5WEZU5" localSheetId="0" hidden="1">#REF!</definedName>
    <definedName name="BExBDBZQLTX3OGFYGULQFK5WEZU5" localSheetId="2" hidden="1">#REF!</definedName>
    <definedName name="BExBDBZQLTX3OGFYGULQFK5WEZU5" localSheetId="4" hidden="1">#REF!</definedName>
    <definedName name="BExBDBZQLTX3OGFYGULQFK5WEZU5" localSheetId="5" hidden="1">#REF!</definedName>
    <definedName name="BExBDBZQLTX3OGFYGULQFK5WEZU5" localSheetId="17" hidden="1">#REF!</definedName>
    <definedName name="BExBDBZQLTX3OGFYGULQFK5WEZU5" localSheetId="7" hidden="1">#REF!</definedName>
    <definedName name="BExBDBZQLTX3OGFYGULQFK5WEZU5" localSheetId="8" hidden="1">#REF!</definedName>
    <definedName name="BExBDBZQLTX3OGFYGULQFK5WEZU5" localSheetId="9" hidden="1">#REF!</definedName>
    <definedName name="BExBDBZQLTX3OGFYGULQFK5WEZU5" localSheetId="11" hidden="1">#REF!</definedName>
    <definedName name="BExBDBZQLTX3OGFYGULQFK5WEZU5" localSheetId="12" hidden="1">#REF!</definedName>
    <definedName name="BExBDBZQLTX3OGFYGULQFK5WEZU5" localSheetId="13" hidden="1">#REF!</definedName>
    <definedName name="BExBDBZQLTX3OGFYGULQFK5WEZU5" localSheetId="14" hidden="1">#REF!</definedName>
    <definedName name="BExBDBZQLTX3OGFYGULQFK5WEZU5" localSheetId="22" hidden="1">#REF!</definedName>
    <definedName name="BExBDBZQLTX3OGFYGULQFK5WEZU5" localSheetId="19" hidden="1">#REF!</definedName>
    <definedName name="BExBDBZQLTX3OGFYGULQFK5WEZU5" localSheetId="21" hidden="1">#REF!</definedName>
    <definedName name="BExBDBZQLTX3OGFYGULQFK5WEZU5" hidden="1">#REF!</definedName>
    <definedName name="BExBDJS9TUEU8Z84IV59E5V4T8K6" localSheetId="23" hidden="1">#REF!</definedName>
    <definedName name="BExBDJS9TUEU8Z84IV59E5V4T8K6" localSheetId="27" hidden="1">#REF!</definedName>
    <definedName name="BExBDJS9TUEU8Z84IV59E5V4T8K6" localSheetId="16" hidden="1">#REF!</definedName>
    <definedName name="BExBDJS9TUEU8Z84IV59E5V4T8K6" localSheetId="0" hidden="1">#REF!</definedName>
    <definedName name="BExBDJS9TUEU8Z84IV59E5V4T8K6" localSheetId="2" hidden="1">#REF!</definedName>
    <definedName name="BExBDJS9TUEU8Z84IV59E5V4T8K6" localSheetId="4" hidden="1">#REF!</definedName>
    <definedName name="BExBDJS9TUEU8Z84IV59E5V4T8K6" localSheetId="5" hidden="1">#REF!</definedName>
    <definedName name="BExBDJS9TUEU8Z84IV59E5V4T8K6" localSheetId="17" hidden="1">#REF!</definedName>
    <definedName name="BExBDJS9TUEU8Z84IV59E5V4T8K6" localSheetId="7" hidden="1">#REF!</definedName>
    <definedName name="BExBDJS9TUEU8Z84IV59E5V4T8K6" localSheetId="8" hidden="1">#REF!</definedName>
    <definedName name="BExBDJS9TUEU8Z84IV59E5V4T8K6" localSheetId="9" hidden="1">#REF!</definedName>
    <definedName name="BExBDJS9TUEU8Z84IV59E5V4T8K6" localSheetId="11" hidden="1">#REF!</definedName>
    <definedName name="BExBDJS9TUEU8Z84IV59E5V4T8K6" localSheetId="12" hidden="1">#REF!</definedName>
    <definedName name="BExBDJS9TUEU8Z84IV59E5V4T8K6" localSheetId="13" hidden="1">#REF!</definedName>
    <definedName name="BExBDJS9TUEU8Z84IV59E5V4T8K6" localSheetId="14" hidden="1">#REF!</definedName>
    <definedName name="BExBDJS9TUEU8Z84IV59E5V4T8K6" localSheetId="22" hidden="1">#REF!</definedName>
    <definedName name="BExBDJS9TUEU8Z84IV59E5V4T8K6" localSheetId="19" hidden="1">#REF!</definedName>
    <definedName name="BExBDJS9TUEU8Z84IV59E5V4T8K6" localSheetId="21" hidden="1">#REF!</definedName>
    <definedName name="BExBDJS9TUEU8Z84IV59E5V4T8K6" hidden="1">#REF!</definedName>
    <definedName name="BExBDKOMSVH4XMH52CFJ3F028I9R" localSheetId="23" hidden="1">#REF!</definedName>
    <definedName name="BExBDKOMSVH4XMH52CFJ3F028I9R" localSheetId="27" hidden="1">#REF!</definedName>
    <definedName name="BExBDKOMSVH4XMH52CFJ3F028I9R" localSheetId="16" hidden="1">#REF!</definedName>
    <definedName name="BExBDKOMSVH4XMH52CFJ3F028I9R" localSheetId="0" hidden="1">#REF!</definedName>
    <definedName name="BExBDKOMSVH4XMH52CFJ3F028I9R" localSheetId="2" hidden="1">#REF!</definedName>
    <definedName name="BExBDKOMSVH4XMH52CFJ3F028I9R" localSheetId="4" hidden="1">#REF!</definedName>
    <definedName name="BExBDKOMSVH4XMH52CFJ3F028I9R" localSheetId="5" hidden="1">#REF!</definedName>
    <definedName name="BExBDKOMSVH4XMH52CFJ3F028I9R" localSheetId="17" hidden="1">#REF!</definedName>
    <definedName name="BExBDKOMSVH4XMH52CFJ3F028I9R" localSheetId="7" hidden="1">#REF!</definedName>
    <definedName name="BExBDKOMSVH4XMH52CFJ3F028I9R" localSheetId="8" hidden="1">#REF!</definedName>
    <definedName name="BExBDKOMSVH4XMH52CFJ3F028I9R" localSheetId="9" hidden="1">#REF!</definedName>
    <definedName name="BExBDKOMSVH4XMH52CFJ3F028I9R" localSheetId="11" hidden="1">#REF!</definedName>
    <definedName name="BExBDKOMSVH4XMH52CFJ3F028I9R" localSheetId="12" hidden="1">#REF!</definedName>
    <definedName name="BExBDKOMSVH4XMH52CFJ3F028I9R" localSheetId="13" hidden="1">#REF!</definedName>
    <definedName name="BExBDKOMSVH4XMH52CFJ3F028I9R" localSheetId="14" hidden="1">#REF!</definedName>
    <definedName name="BExBDKOMSVH4XMH52CFJ3F028I9R" localSheetId="22" hidden="1">#REF!</definedName>
    <definedName name="BExBDKOMSVH4XMH52CFJ3F028I9R" localSheetId="19" hidden="1">#REF!</definedName>
    <definedName name="BExBDKOMSVH4XMH52CFJ3F028I9R" localSheetId="21" hidden="1">#REF!</definedName>
    <definedName name="BExBDKOMSVH4XMH52CFJ3F028I9R" hidden="1">#REF!</definedName>
    <definedName name="BExBDSRXVZQ0W5WXQMP5XD00GRRL" localSheetId="23" hidden="1">#REF!</definedName>
    <definedName name="BExBDSRXVZQ0W5WXQMP5XD00GRRL" localSheetId="27" hidden="1">#REF!</definedName>
    <definedName name="BExBDSRXVZQ0W5WXQMP5XD00GRRL" localSheetId="16" hidden="1">#REF!</definedName>
    <definedName name="BExBDSRXVZQ0W5WXQMP5XD00GRRL" localSheetId="0" hidden="1">#REF!</definedName>
    <definedName name="BExBDSRXVZQ0W5WXQMP5XD00GRRL" localSheetId="2" hidden="1">#REF!</definedName>
    <definedName name="BExBDSRXVZQ0W5WXQMP5XD00GRRL" localSheetId="4" hidden="1">#REF!</definedName>
    <definedName name="BExBDSRXVZQ0W5WXQMP5XD00GRRL" localSheetId="5" hidden="1">#REF!</definedName>
    <definedName name="BExBDSRXVZQ0W5WXQMP5XD00GRRL" localSheetId="17" hidden="1">#REF!</definedName>
    <definedName name="BExBDSRXVZQ0W5WXQMP5XD00GRRL" localSheetId="7" hidden="1">#REF!</definedName>
    <definedName name="BExBDSRXVZQ0W5WXQMP5XD00GRRL" localSheetId="8" hidden="1">#REF!</definedName>
    <definedName name="BExBDSRXVZQ0W5WXQMP5XD00GRRL" localSheetId="9" hidden="1">#REF!</definedName>
    <definedName name="BExBDSRXVZQ0W5WXQMP5XD00GRRL" localSheetId="11" hidden="1">#REF!</definedName>
    <definedName name="BExBDSRXVZQ0W5WXQMP5XD00GRRL" localSheetId="12" hidden="1">#REF!</definedName>
    <definedName name="BExBDSRXVZQ0W5WXQMP5XD00GRRL" localSheetId="13" hidden="1">#REF!</definedName>
    <definedName name="BExBDSRXVZQ0W5WXQMP5XD00GRRL" localSheetId="14" hidden="1">#REF!</definedName>
    <definedName name="BExBDSRXVZQ0W5WXQMP5XD00GRRL" localSheetId="22" hidden="1">#REF!</definedName>
    <definedName name="BExBDSRXVZQ0W5WXQMP5XD00GRRL" localSheetId="19" hidden="1">#REF!</definedName>
    <definedName name="BExBDSRXVZQ0W5WXQMP5XD00GRRL" localSheetId="21" hidden="1">#REF!</definedName>
    <definedName name="BExBDSRXVZQ0W5WXQMP5XD00GRRL" hidden="1">#REF!</definedName>
    <definedName name="BExBDTJ0J7XEHB9OATXFF5I8FZBJ" localSheetId="23" hidden="1">#REF!</definedName>
    <definedName name="BExBDTJ0J7XEHB9OATXFF5I8FZBJ" localSheetId="27" hidden="1">#REF!</definedName>
    <definedName name="BExBDTJ0J7XEHB9OATXFF5I8FZBJ" localSheetId="16" hidden="1">#REF!</definedName>
    <definedName name="BExBDTJ0J7XEHB9OATXFF5I8FZBJ" localSheetId="0" hidden="1">#REF!</definedName>
    <definedName name="BExBDTJ0J7XEHB9OATXFF5I8FZBJ" localSheetId="2" hidden="1">#REF!</definedName>
    <definedName name="BExBDTJ0J7XEHB9OATXFF5I8FZBJ" localSheetId="4" hidden="1">#REF!</definedName>
    <definedName name="BExBDTJ0J7XEHB9OATXFF5I8FZBJ" localSheetId="5" hidden="1">#REF!</definedName>
    <definedName name="BExBDTJ0J7XEHB9OATXFF5I8FZBJ" localSheetId="17" hidden="1">#REF!</definedName>
    <definedName name="BExBDTJ0J7XEHB9OATXFF5I8FZBJ" localSheetId="7" hidden="1">#REF!</definedName>
    <definedName name="BExBDTJ0J7XEHB9OATXFF5I8FZBJ" localSheetId="8" hidden="1">#REF!</definedName>
    <definedName name="BExBDTJ0J7XEHB9OATXFF5I8FZBJ" localSheetId="9" hidden="1">#REF!</definedName>
    <definedName name="BExBDTJ0J7XEHB9OATXFF5I8FZBJ" localSheetId="11" hidden="1">#REF!</definedName>
    <definedName name="BExBDTJ0J7XEHB9OATXFF5I8FZBJ" localSheetId="12" hidden="1">#REF!</definedName>
    <definedName name="BExBDTJ0J7XEHB9OATXFF5I8FZBJ" localSheetId="13" hidden="1">#REF!</definedName>
    <definedName name="BExBDTJ0J7XEHB9OATXFF5I8FZBJ" localSheetId="14" hidden="1">#REF!</definedName>
    <definedName name="BExBDTJ0J7XEHB9OATXFF5I8FZBJ" localSheetId="22" hidden="1">#REF!</definedName>
    <definedName name="BExBDTJ0J7XEHB9OATXFF5I8FZBJ" localSheetId="19" hidden="1">#REF!</definedName>
    <definedName name="BExBDTJ0J7XEHB9OATXFF5I8FZBJ" localSheetId="21" hidden="1">#REF!</definedName>
    <definedName name="BExBDTJ0J7XEHB9OATXFF5I8FZBJ" hidden="1">#REF!</definedName>
    <definedName name="BExBDUVGK3E1J4JY9ZYTS7V14BLY" localSheetId="23" hidden="1">#REF!</definedName>
    <definedName name="BExBDUVGK3E1J4JY9ZYTS7V14BLY" localSheetId="27" hidden="1">#REF!</definedName>
    <definedName name="BExBDUVGK3E1J4JY9ZYTS7V14BLY" localSheetId="16" hidden="1">#REF!</definedName>
    <definedName name="BExBDUVGK3E1J4JY9ZYTS7V14BLY" localSheetId="0" hidden="1">#REF!</definedName>
    <definedName name="BExBDUVGK3E1J4JY9ZYTS7V14BLY" localSheetId="2" hidden="1">#REF!</definedName>
    <definedName name="BExBDUVGK3E1J4JY9ZYTS7V14BLY" localSheetId="4" hidden="1">#REF!</definedName>
    <definedName name="BExBDUVGK3E1J4JY9ZYTS7V14BLY" localSheetId="5" hidden="1">#REF!</definedName>
    <definedName name="BExBDUVGK3E1J4JY9ZYTS7V14BLY" localSheetId="17" hidden="1">#REF!</definedName>
    <definedName name="BExBDUVGK3E1J4JY9ZYTS7V14BLY" localSheetId="7" hidden="1">#REF!</definedName>
    <definedName name="BExBDUVGK3E1J4JY9ZYTS7V14BLY" localSheetId="8" hidden="1">#REF!</definedName>
    <definedName name="BExBDUVGK3E1J4JY9ZYTS7V14BLY" localSheetId="9" hidden="1">#REF!</definedName>
    <definedName name="BExBDUVGK3E1J4JY9ZYTS7V14BLY" localSheetId="11" hidden="1">#REF!</definedName>
    <definedName name="BExBDUVGK3E1J4JY9ZYTS7V14BLY" localSheetId="12" hidden="1">#REF!</definedName>
    <definedName name="BExBDUVGK3E1J4JY9ZYTS7V14BLY" localSheetId="13" hidden="1">#REF!</definedName>
    <definedName name="BExBDUVGK3E1J4JY9ZYTS7V14BLY" localSheetId="14" hidden="1">#REF!</definedName>
    <definedName name="BExBDUVGK3E1J4JY9ZYTS7V14BLY" localSheetId="22" hidden="1">#REF!</definedName>
    <definedName name="BExBDUVGK3E1J4JY9ZYTS7V14BLY" localSheetId="19" hidden="1">#REF!</definedName>
    <definedName name="BExBDUVGK3E1J4JY9ZYTS7V14BLY" localSheetId="21" hidden="1">#REF!</definedName>
    <definedName name="BExBDUVGK3E1J4JY9ZYTS7V14BLY" hidden="1">#REF!</definedName>
    <definedName name="BExBE0KGY14GSWOGPU4HSJRLD2UD" localSheetId="23" hidden="1">#REF!</definedName>
    <definedName name="BExBE0KGY14GSWOGPU4HSJRLD2UD" localSheetId="27" hidden="1">#REF!</definedName>
    <definedName name="BExBE0KGY14GSWOGPU4HSJRLD2UD" localSheetId="16" hidden="1">#REF!</definedName>
    <definedName name="BExBE0KGY14GSWOGPU4HSJRLD2UD" localSheetId="0" hidden="1">#REF!</definedName>
    <definedName name="BExBE0KGY14GSWOGPU4HSJRLD2UD" localSheetId="2" hidden="1">#REF!</definedName>
    <definedName name="BExBE0KGY14GSWOGPU4HSJRLD2UD" localSheetId="4" hidden="1">#REF!</definedName>
    <definedName name="BExBE0KGY14GSWOGPU4HSJRLD2UD" localSheetId="5" hidden="1">#REF!</definedName>
    <definedName name="BExBE0KGY14GSWOGPU4HSJRLD2UD" localSheetId="17" hidden="1">#REF!</definedName>
    <definedName name="BExBE0KGY14GSWOGPU4HSJRLD2UD" localSheetId="7" hidden="1">#REF!</definedName>
    <definedName name="BExBE0KGY14GSWOGPU4HSJRLD2UD" localSheetId="8" hidden="1">#REF!</definedName>
    <definedName name="BExBE0KGY14GSWOGPU4HSJRLD2UD" localSheetId="9" hidden="1">#REF!</definedName>
    <definedName name="BExBE0KGY14GSWOGPU4HSJRLD2UD" localSheetId="11" hidden="1">#REF!</definedName>
    <definedName name="BExBE0KGY14GSWOGPU4HSJRLD2UD" localSheetId="12" hidden="1">#REF!</definedName>
    <definedName name="BExBE0KGY14GSWOGPU4HSJRLD2UD" localSheetId="13" hidden="1">#REF!</definedName>
    <definedName name="BExBE0KGY14GSWOGPU4HSJRLD2UD" localSheetId="14" hidden="1">#REF!</definedName>
    <definedName name="BExBE0KGY14GSWOGPU4HSJRLD2UD" localSheetId="22" hidden="1">#REF!</definedName>
    <definedName name="BExBE0KGY14GSWOGPU4HSJRLD2UD" localSheetId="19" hidden="1">#REF!</definedName>
    <definedName name="BExBE0KGY14GSWOGPU4HSJRLD2UD" localSheetId="21" hidden="1">#REF!</definedName>
    <definedName name="BExBE0KGY14GSWOGPU4HSJRLD2UD" hidden="1">#REF!</definedName>
    <definedName name="BExBE162OSBKD30I7T1DKKPT3I9I" localSheetId="23" hidden="1">#REF!</definedName>
    <definedName name="BExBE162OSBKD30I7T1DKKPT3I9I" localSheetId="27" hidden="1">#REF!</definedName>
    <definedName name="BExBE162OSBKD30I7T1DKKPT3I9I" localSheetId="16" hidden="1">#REF!</definedName>
    <definedName name="BExBE162OSBKD30I7T1DKKPT3I9I" localSheetId="0" hidden="1">#REF!</definedName>
    <definedName name="BExBE162OSBKD30I7T1DKKPT3I9I" localSheetId="2" hidden="1">#REF!</definedName>
    <definedName name="BExBE162OSBKD30I7T1DKKPT3I9I" localSheetId="4" hidden="1">#REF!</definedName>
    <definedName name="BExBE162OSBKD30I7T1DKKPT3I9I" localSheetId="5" hidden="1">#REF!</definedName>
    <definedName name="BExBE162OSBKD30I7T1DKKPT3I9I" localSheetId="17" hidden="1">#REF!</definedName>
    <definedName name="BExBE162OSBKD30I7T1DKKPT3I9I" localSheetId="7" hidden="1">#REF!</definedName>
    <definedName name="BExBE162OSBKD30I7T1DKKPT3I9I" localSheetId="8" hidden="1">#REF!</definedName>
    <definedName name="BExBE162OSBKD30I7T1DKKPT3I9I" localSheetId="9" hidden="1">#REF!</definedName>
    <definedName name="BExBE162OSBKD30I7T1DKKPT3I9I" localSheetId="11" hidden="1">#REF!</definedName>
    <definedName name="BExBE162OSBKD30I7T1DKKPT3I9I" localSheetId="12" hidden="1">#REF!</definedName>
    <definedName name="BExBE162OSBKD30I7T1DKKPT3I9I" localSheetId="13" hidden="1">#REF!</definedName>
    <definedName name="BExBE162OSBKD30I7T1DKKPT3I9I" localSheetId="14" hidden="1">#REF!</definedName>
    <definedName name="BExBE162OSBKD30I7T1DKKPT3I9I" localSheetId="22" hidden="1">#REF!</definedName>
    <definedName name="BExBE162OSBKD30I7T1DKKPT3I9I" localSheetId="19" hidden="1">#REF!</definedName>
    <definedName name="BExBE162OSBKD30I7T1DKKPT3I9I" localSheetId="21" hidden="1">#REF!</definedName>
    <definedName name="BExBE162OSBKD30I7T1DKKPT3I9I" hidden="1">#REF!</definedName>
    <definedName name="BExBEC9ATLQZF86W1M3APSM4HEOH" localSheetId="23" hidden="1">#REF!</definedName>
    <definedName name="BExBEC9ATLQZF86W1M3APSM4HEOH" localSheetId="27" hidden="1">#REF!</definedName>
    <definedName name="BExBEC9ATLQZF86W1M3APSM4HEOH" localSheetId="16" hidden="1">#REF!</definedName>
    <definedName name="BExBEC9ATLQZF86W1M3APSM4HEOH" localSheetId="0" hidden="1">#REF!</definedName>
    <definedName name="BExBEC9ATLQZF86W1M3APSM4HEOH" localSheetId="2" hidden="1">#REF!</definedName>
    <definedName name="BExBEC9ATLQZF86W1M3APSM4HEOH" localSheetId="4" hidden="1">#REF!</definedName>
    <definedName name="BExBEC9ATLQZF86W1M3APSM4HEOH" localSheetId="5" hidden="1">#REF!</definedName>
    <definedName name="BExBEC9ATLQZF86W1M3APSM4HEOH" localSheetId="17" hidden="1">#REF!</definedName>
    <definedName name="BExBEC9ATLQZF86W1M3APSM4HEOH" localSheetId="7" hidden="1">#REF!</definedName>
    <definedName name="BExBEC9ATLQZF86W1M3APSM4HEOH" localSheetId="8" hidden="1">#REF!</definedName>
    <definedName name="BExBEC9ATLQZF86W1M3APSM4HEOH" localSheetId="9" hidden="1">#REF!</definedName>
    <definedName name="BExBEC9ATLQZF86W1M3APSM4HEOH" localSheetId="11" hidden="1">#REF!</definedName>
    <definedName name="BExBEC9ATLQZF86W1M3APSM4HEOH" localSheetId="12" hidden="1">#REF!</definedName>
    <definedName name="BExBEC9ATLQZF86W1M3APSM4HEOH" localSheetId="13" hidden="1">#REF!</definedName>
    <definedName name="BExBEC9ATLQZF86W1M3APSM4HEOH" localSheetId="14" hidden="1">#REF!</definedName>
    <definedName name="BExBEC9ATLQZF86W1M3APSM4HEOH" localSheetId="22" hidden="1">#REF!</definedName>
    <definedName name="BExBEC9ATLQZF86W1M3APSM4HEOH" localSheetId="19" hidden="1">#REF!</definedName>
    <definedName name="BExBEC9ATLQZF86W1M3APSM4HEOH" localSheetId="21" hidden="1">#REF!</definedName>
    <definedName name="BExBEC9ATLQZF86W1M3APSM4HEOH" hidden="1">#REF!</definedName>
    <definedName name="BExBEXU4CFCM1P5CTZ4NE14PBGDA" localSheetId="23" hidden="1">#REF!</definedName>
    <definedName name="BExBEXU4CFCM1P5CTZ4NE14PBGDA" localSheetId="27" hidden="1">#REF!</definedName>
    <definedName name="BExBEXU4CFCM1P5CTZ4NE14PBGDA" localSheetId="16" hidden="1">#REF!</definedName>
    <definedName name="BExBEXU4CFCM1P5CTZ4NE14PBGDA" localSheetId="0" hidden="1">#REF!</definedName>
    <definedName name="BExBEXU4CFCM1P5CTZ4NE14PBGDA" localSheetId="2" hidden="1">#REF!</definedName>
    <definedName name="BExBEXU4CFCM1P5CTZ4NE14PBGDA" localSheetId="4" hidden="1">#REF!</definedName>
    <definedName name="BExBEXU4CFCM1P5CTZ4NE14PBGDA" localSheetId="5" hidden="1">#REF!</definedName>
    <definedName name="BExBEXU4CFCM1P5CTZ4NE14PBGDA" localSheetId="17" hidden="1">#REF!</definedName>
    <definedName name="BExBEXU4CFCM1P5CTZ4NE14PBGDA" localSheetId="7" hidden="1">#REF!</definedName>
    <definedName name="BExBEXU4CFCM1P5CTZ4NE14PBGDA" localSheetId="8" hidden="1">#REF!</definedName>
    <definedName name="BExBEXU4CFCM1P5CTZ4NE14PBGDA" localSheetId="9" hidden="1">#REF!</definedName>
    <definedName name="BExBEXU4CFCM1P5CTZ4NE14PBGDA" localSheetId="11" hidden="1">#REF!</definedName>
    <definedName name="BExBEXU4CFCM1P5CTZ4NE14PBGDA" localSheetId="12" hidden="1">#REF!</definedName>
    <definedName name="BExBEXU4CFCM1P5CTZ4NE14PBGDA" localSheetId="13" hidden="1">#REF!</definedName>
    <definedName name="BExBEXU4CFCM1P5CTZ4NE14PBGDA" localSheetId="14" hidden="1">#REF!</definedName>
    <definedName name="BExBEXU4CFCM1P5CTZ4NE14PBGDA" localSheetId="22" hidden="1">#REF!</definedName>
    <definedName name="BExBEXU4CFCM1P5CTZ4NE14PBGDA" localSheetId="19" hidden="1">#REF!</definedName>
    <definedName name="BExBEXU4CFCM1P5CTZ4NE14PBGDA" localSheetId="21" hidden="1">#REF!</definedName>
    <definedName name="BExBEXU4CFCM1P5CTZ4NE14PBGDA" hidden="1">#REF!</definedName>
    <definedName name="BExBEYFQJE9YK12A6JBMRFKEC7RN" localSheetId="23" hidden="1">#REF!</definedName>
    <definedName name="BExBEYFQJE9YK12A6JBMRFKEC7RN" localSheetId="27" hidden="1">#REF!</definedName>
    <definedName name="BExBEYFQJE9YK12A6JBMRFKEC7RN" localSheetId="16" hidden="1">#REF!</definedName>
    <definedName name="BExBEYFQJE9YK12A6JBMRFKEC7RN" localSheetId="0" hidden="1">#REF!</definedName>
    <definedName name="BExBEYFQJE9YK12A6JBMRFKEC7RN" localSheetId="2" hidden="1">#REF!</definedName>
    <definedName name="BExBEYFQJE9YK12A6JBMRFKEC7RN" localSheetId="4" hidden="1">#REF!</definedName>
    <definedName name="BExBEYFQJE9YK12A6JBMRFKEC7RN" localSheetId="5" hidden="1">#REF!</definedName>
    <definedName name="BExBEYFQJE9YK12A6JBMRFKEC7RN" localSheetId="17" hidden="1">#REF!</definedName>
    <definedName name="BExBEYFQJE9YK12A6JBMRFKEC7RN" localSheetId="7" hidden="1">#REF!</definedName>
    <definedName name="BExBEYFQJE9YK12A6JBMRFKEC7RN" localSheetId="8" hidden="1">#REF!</definedName>
    <definedName name="BExBEYFQJE9YK12A6JBMRFKEC7RN" localSheetId="9" hidden="1">#REF!</definedName>
    <definedName name="BExBEYFQJE9YK12A6JBMRFKEC7RN" localSheetId="11" hidden="1">#REF!</definedName>
    <definedName name="BExBEYFQJE9YK12A6JBMRFKEC7RN" localSheetId="12" hidden="1">#REF!</definedName>
    <definedName name="BExBEYFQJE9YK12A6JBMRFKEC7RN" localSheetId="13" hidden="1">#REF!</definedName>
    <definedName name="BExBEYFQJE9YK12A6JBMRFKEC7RN" localSheetId="14" hidden="1">#REF!</definedName>
    <definedName name="BExBEYFQJE9YK12A6JBMRFKEC7RN" localSheetId="22" hidden="1">#REF!</definedName>
    <definedName name="BExBEYFQJE9YK12A6JBMRFKEC7RN" localSheetId="19" hidden="1">#REF!</definedName>
    <definedName name="BExBEYFQJE9YK12A6JBMRFKEC7RN" localSheetId="21" hidden="1">#REF!</definedName>
    <definedName name="BExBEYFQJE9YK12A6JBMRFKEC7RN" hidden="1">#REF!</definedName>
    <definedName name="BExBG1ED81J2O4A2S5F5Y3BPHMCR" localSheetId="23" hidden="1">#REF!</definedName>
    <definedName name="BExBG1ED81J2O4A2S5F5Y3BPHMCR" localSheetId="27" hidden="1">#REF!</definedName>
    <definedName name="BExBG1ED81J2O4A2S5F5Y3BPHMCR" localSheetId="16" hidden="1">#REF!</definedName>
    <definedName name="BExBG1ED81J2O4A2S5F5Y3BPHMCR" localSheetId="0" hidden="1">#REF!</definedName>
    <definedName name="BExBG1ED81J2O4A2S5F5Y3BPHMCR" localSheetId="2" hidden="1">#REF!</definedName>
    <definedName name="BExBG1ED81J2O4A2S5F5Y3BPHMCR" localSheetId="4" hidden="1">#REF!</definedName>
    <definedName name="BExBG1ED81J2O4A2S5F5Y3BPHMCR" localSheetId="5" hidden="1">#REF!</definedName>
    <definedName name="BExBG1ED81J2O4A2S5F5Y3BPHMCR" localSheetId="17" hidden="1">#REF!</definedName>
    <definedName name="BExBG1ED81J2O4A2S5F5Y3BPHMCR" localSheetId="7" hidden="1">#REF!</definedName>
    <definedName name="BExBG1ED81J2O4A2S5F5Y3BPHMCR" localSheetId="8" hidden="1">#REF!</definedName>
    <definedName name="BExBG1ED81J2O4A2S5F5Y3BPHMCR" localSheetId="9" hidden="1">#REF!</definedName>
    <definedName name="BExBG1ED81J2O4A2S5F5Y3BPHMCR" localSheetId="11" hidden="1">#REF!</definedName>
    <definedName name="BExBG1ED81J2O4A2S5F5Y3BPHMCR" localSheetId="12" hidden="1">#REF!</definedName>
    <definedName name="BExBG1ED81J2O4A2S5F5Y3BPHMCR" localSheetId="13" hidden="1">#REF!</definedName>
    <definedName name="BExBG1ED81J2O4A2S5F5Y3BPHMCR" localSheetId="14" hidden="1">#REF!</definedName>
    <definedName name="BExBG1ED81J2O4A2S5F5Y3BPHMCR" localSheetId="22" hidden="1">#REF!</definedName>
    <definedName name="BExBG1ED81J2O4A2S5F5Y3BPHMCR" localSheetId="19" hidden="1">#REF!</definedName>
    <definedName name="BExBG1ED81J2O4A2S5F5Y3BPHMCR" localSheetId="21" hidden="1">#REF!</definedName>
    <definedName name="BExBG1ED81J2O4A2S5F5Y3BPHMCR" hidden="1">#REF!</definedName>
    <definedName name="BExCRK0K58VDM9V35DGI6VK8C92V" localSheetId="23" hidden="1">#REF!</definedName>
    <definedName name="BExCRK0K58VDM9V35DGI6VK8C92V" localSheetId="27" hidden="1">#REF!</definedName>
    <definedName name="BExCRK0K58VDM9V35DGI6VK8C92V" localSheetId="16" hidden="1">#REF!</definedName>
    <definedName name="BExCRK0K58VDM9V35DGI6VK8C92V" localSheetId="0" hidden="1">#REF!</definedName>
    <definedName name="BExCRK0K58VDM9V35DGI6VK8C92V" localSheetId="2" hidden="1">#REF!</definedName>
    <definedName name="BExCRK0K58VDM9V35DGI6VK8C92V" localSheetId="4" hidden="1">#REF!</definedName>
    <definedName name="BExCRK0K58VDM9V35DGI6VK8C92V" localSheetId="5" hidden="1">#REF!</definedName>
    <definedName name="BExCRK0K58VDM9V35DGI6VK8C92V" localSheetId="17" hidden="1">#REF!</definedName>
    <definedName name="BExCRK0K58VDM9V35DGI6VK8C92V" localSheetId="7" hidden="1">#REF!</definedName>
    <definedName name="BExCRK0K58VDM9V35DGI6VK8C92V" localSheetId="8" hidden="1">#REF!</definedName>
    <definedName name="BExCRK0K58VDM9V35DGI6VK8C92V" localSheetId="9" hidden="1">#REF!</definedName>
    <definedName name="BExCRK0K58VDM9V35DGI6VK8C92V" localSheetId="11" hidden="1">#REF!</definedName>
    <definedName name="BExCRK0K58VDM9V35DGI6VK8C92V" localSheetId="12" hidden="1">#REF!</definedName>
    <definedName name="BExCRK0K58VDM9V35DGI6VK8C92V" localSheetId="13" hidden="1">#REF!</definedName>
    <definedName name="BExCRK0K58VDM9V35DGI6VK8C92V" localSheetId="14" hidden="1">#REF!</definedName>
    <definedName name="BExCRK0K58VDM9V35DGI6VK8C92V" localSheetId="22" hidden="1">#REF!</definedName>
    <definedName name="BExCRK0K58VDM9V35DGI6VK8C92V" localSheetId="19" hidden="1">#REF!</definedName>
    <definedName name="BExCRK0K58VDM9V35DGI6VK8C92V" localSheetId="21" hidden="1">#REF!</definedName>
    <definedName name="BExCRK0K58VDM9V35DGI6VK8C92V" hidden="1">#REF!</definedName>
    <definedName name="BExCRLIHS7466WFJ3RPIUGGXYESZ" localSheetId="23" hidden="1">#REF!</definedName>
    <definedName name="BExCRLIHS7466WFJ3RPIUGGXYESZ" localSheetId="27" hidden="1">#REF!</definedName>
    <definedName name="BExCRLIHS7466WFJ3RPIUGGXYESZ" localSheetId="16" hidden="1">#REF!</definedName>
    <definedName name="BExCRLIHS7466WFJ3RPIUGGXYESZ" localSheetId="0" hidden="1">#REF!</definedName>
    <definedName name="BExCRLIHS7466WFJ3RPIUGGXYESZ" localSheetId="2" hidden="1">#REF!</definedName>
    <definedName name="BExCRLIHS7466WFJ3RPIUGGXYESZ" localSheetId="4" hidden="1">#REF!</definedName>
    <definedName name="BExCRLIHS7466WFJ3RPIUGGXYESZ" localSheetId="5" hidden="1">#REF!</definedName>
    <definedName name="BExCRLIHS7466WFJ3RPIUGGXYESZ" localSheetId="17" hidden="1">#REF!</definedName>
    <definedName name="BExCRLIHS7466WFJ3RPIUGGXYESZ" localSheetId="7" hidden="1">#REF!</definedName>
    <definedName name="BExCRLIHS7466WFJ3RPIUGGXYESZ" localSheetId="8" hidden="1">#REF!</definedName>
    <definedName name="BExCRLIHS7466WFJ3RPIUGGXYESZ" localSheetId="9" hidden="1">#REF!</definedName>
    <definedName name="BExCRLIHS7466WFJ3RPIUGGXYESZ" localSheetId="11" hidden="1">#REF!</definedName>
    <definedName name="BExCRLIHS7466WFJ3RPIUGGXYESZ" localSheetId="12" hidden="1">#REF!</definedName>
    <definedName name="BExCRLIHS7466WFJ3RPIUGGXYESZ" localSheetId="13" hidden="1">#REF!</definedName>
    <definedName name="BExCRLIHS7466WFJ3RPIUGGXYESZ" localSheetId="14" hidden="1">#REF!</definedName>
    <definedName name="BExCRLIHS7466WFJ3RPIUGGXYESZ" localSheetId="22" hidden="1">#REF!</definedName>
    <definedName name="BExCRLIHS7466WFJ3RPIUGGXYESZ" localSheetId="19" hidden="1">#REF!</definedName>
    <definedName name="BExCRLIHS7466WFJ3RPIUGGXYESZ" localSheetId="21" hidden="1">#REF!</definedName>
    <definedName name="BExCRLIHS7466WFJ3RPIUGGXYESZ" hidden="1">#REF!</definedName>
    <definedName name="BExCRXSXMF4LHAQZHN64FXJPMVZ7" localSheetId="23" hidden="1">#REF!</definedName>
    <definedName name="BExCRXSXMF4LHAQZHN64FXJPMVZ7" localSheetId="27" hidden="1">#REF!</definedName>
    <definedName name="BExCRXSXMF4LHAQZHN64FXJPMVZ7" localSheetId="16" hidden="1">#REF!</definedName>
    <definedName name="BExCRXSXMF4LHAQZHN64FXJPMVZ7" localSheetId="0" hidden="1">#REF!</definedName>
    <definedName name="BExCRXSXMF4LHAQZHN64FXJPMVZ7" localSheetId="2" hidden="1">#REF!</definedName>
    <definedName name="BExCRXSXMF4LHAQZHN64FXJPMVZ7" localSheetId="4" hidden="1">#REF!</definedName>
    <definedName name="BExCRXSXMF4LHAQZHN64FXJPMVZ7" localSheetId="5" hidden="1">#REF!</definedName>
    <definedName name="BExCRXSXMF4LHAQZHN64FXJPMVZ7" localSheetId="17" hidden="1">#REF!</definedName>
    <definedName name="BExCRXSXMF4LHAQZHN64FXJPMVZ7" localSheetId="7" hidden="1">#REF!</definedName>
    <definedName name="BExCRXSXMF4LHAQZHN64FXJPMVZ7" localSheetId="8" hidden="1">#REF!</definedName>
    <definedName name="BExCRXSXMF4LHAQZHN64FXJPMVZ7" localSheetId="9" hidden="1">#REF!</definedName>
    <definedName name="BExCRXSXMF4LHAQZHN64FXJPMVZ7" localSheetId="11" hidden="1">#REF!</definedName>
    <definedName name="BExCRXSXMF4LHAQZHN64FXJPMVZ7" localSheetId="12" hidden="1">#REF!</definedName>
    <definedName name="BExCRXSXMF4LHAQZHN64FXJPMVZ7" localSheetId="13" hidden="1">#REF!</definedName>
    <definedName name="BExCRXSXMF4LHAQZHN64FXJPMVZ7" localSheetId="14" hidden="1">#REF!</definedName>
    <definedName name="BExCRXSXMF4LHAQZHN64FXJPMVZ7" localSheetId="22" hidden="1">#REF!</definedName>
    <definedName name="BExCRXSXMF4LHAQZHN64FXJPMVZ7" localSheetId="19" hidden="1">#REF!</definedName>
    <definedName name="BExCRXSXMF4LHAQZHN64FXJPMVZ7" localSheetId="21" hidden="1">#REF!</definedName>
    <definedName name="BExCRXSXMF4LHAQZHN64FXJPMVZ7" hidden="1">#REF!</definedName>
    <definedName name="BExCS1EDDUEAEWHVYXHIP9I1WCJH" localSheetId="23" hidden="1">#REF!</definedName>
    <definedName name="BExCS1EDDUEAEWHVYXHIP9I1WCJH" localSheetId="27" hidden="1">#REF!</definedName>
    <definedName name="BExCS1EDDUEAEWHVYXHIP9I1WCJH" localSheetId="16" hidden="1">#REF!</definedName>
    <definedName name="BExCS1EDDUEAEWHVYXHIP9I1WCJH" localSheetId="0" hidden="1">#REF!</definedName>
    <definedName name="BExCS1EDDUEAEWHVYXHIP9I1WCJH" localSheetId="2" hidden="1">#REF!</definedName>
    <definedName name="BExCS1EDDUEAEWHVYXHIP9I1WCJH" localSheetId="4" hidden="1">#REF!</definedName>
    <definedName name="BExCS1EDDUEAEWHVYXHIP9I1WCJH" localSheetId="5" hidden="1">#REF!</definedName>
    <definedName name="BExCS1EDDUEAEWHVYXHIP9I1WCJH" localSheetId="17" hidden="1">#REF!</definedName>
    <definedName name="BExCS1EDDUEAEWHVYXHIP9I1WCJH" localSheetId="7" hidden="1">#REF!</definedName>
    <definedName name="BExCS1EDDUEAEWHVYXHIP9I1WCJH" localSheetId="8" hidden="1">#REF!</definedName>
    <definedName name="BExCS1EDDUEAEWHVYXHIP9I1WCJH" localSheetId="9" hidden="1">#REF!</definedName>
    <definedName name="BExCS1EDDUEAEWHVYXHIP9I1WCJH" localSheetId="11" hidden="1">#REF!</definedName>
    <definedName name="BExCS1EDDUEAEWHVYXHIP9I1WCJH" localSheetId="12" hidden="1">#REF!</definedName>
    <definedName name="BExCS1EDDUEAEWHVYXHIP9I1WCJH" localSheetId="13" hidden="1">#REF!</definedName>
    <definedName name="BExCS1EDDUEAEWHVYXHIP9I1WCJH" localSheetId="14" hidden="1">#REF!</definedName>
    <definedName name="BExCS1EDDUEAEWHVYXHIP9I1WCJH" localSheetId="22" hidden="1">#REF!</definedName>
    <definedName name="BExCS1EDDUEAEWHVYXHIP9I1WCJH" localSheetId="19" hidden="1">#REF!</definedName>
    <definedName name="BExCS1EDDUEAEWHVYXHIP9I1WCJH" localSheetId="21" hidden="1">#REF!</definedName>
    <definedName name="BExCS1EDDUEAEWHVYXHIP9I1WCJH" hidden="1">#REF!</definedName>
    <definedName name="BExCS1P5QG0X3OTHKX07RALOE5T5" localSheetId="23" hidden="1">#REF!</definedName>
    <definedName name="BExCS1P5QG0X3OTHKX07RALOE5T5" localSheetId="27" hidden="1">#REF!</definedName>
    <definedName name="BExCS1P5QG0X3OTHKX07RALOE5T5" localSheetId="16" hidden="1">#REF!</definedName>
    <definedName name="BExCS1P5QG0X3OTHKX07RALOE5T5" localSheetId="0" hidden="1">#REF!</definedName>
    <definedName name="BExCS1P5QG0X3OTHKX07RALOE5T5" localSheetId="2" hidden="1">#REF!</definedName>
    <definedName name="BExCS1P5QG0X3OTHKX07RALOE5T5" localSheetId="4" hidden="1">#REF!</definedName>
    <definedName name="BExCS1P5QG0X3OTHKX07RALOE5T5" localSheetId="5" hidden="1">#REF!</definedName>
    <definedName name="BExCS1P5QG0X3OTHKX07RALOE5T5" localSheetId="17" hidden="1">#REF!</definedName>
    <definedName name="BExCS1P5QG0X3OTHKX07RALOE5T5" localSheetId="7" hidden="1">#REF!</definedName>
    <definedName name="BExCS1P5QG0X3OTHKX07RALOE5T5" localSheetId="8" hidden="1">#REF!</definedName>
    <definedName name="BExCS1P5QG0X3OTHKX07RALOE5T5" localSheetId="9" hidden="1">#REF!</definedName>
    <definedName name="BExCS1P5QG0X3OTHKX07RALOE5T5" localSheetId="11" hidden="1">#REF!</definedName>
    <definedName name="BExCS1P5QG0X3OTHKX07RALOE5T5" localSheetId="12" hidden="1">#REF!</definedName>
    <definedName name="BExCS1P5QG0X3OTHKX07RALOE5T5" localSheetId="13" hidden="1">#REF!</definedName>
    <definedName name="BExCS1P5QG0X3OTHKX07RALOE5T5" localSheetId="14" hidden="1">#REF!</definedName>
    <definedName name="BExCS1P5QG0X3OTHKX07RALOE5T5" localSheetId="22" hidden="1">#REF!</definedName>
    <definedName name="BExCS1P5QG0X3OTHKX07RALOE5T5" localSheetId="19" hidden="1">#REF!</definedName>
    <definedName name="BExCS1P5QG0X3OTHKX07RALOE5T5" localSheetId="21" hidden="1">#REF!</definedName>
    <definedName name="BExCS1P5QG0X3OTHKX07RALOE5T5" hidden="1">#REF!</definedName>
    <definedName name="BExCS7ZPMHFJ4UJDAL8CQOLSZ13B" localSheetId="23" hidden="1">#REF!</definedName>
    <definedName name="BExCS7ZPMHFJ4UJDAL8CQOLSZ13B" localSheetId="27" hidden="1">#REF!</definedName>
    <definedName name="BExCS7ZPMHFJ4UJDAL8CQOLSZ13B" localSheetId="16" hidden="1">#REF!</definedName>
    <definedName name="BExCS7ZPMHFJ4UJDAL8CQOLSZ13B" localSheetId="0" hidden="1">#REF!</definedName>
    <definedName name="BExCS7ZPMHFJ4UJDAL8CQOLSZ13B" localSheetId="2" hidden="1">#REF!</definedName>
    <definedName name="BExCS7ZPMHFJ4UJDAL8CQOLSZ13B" localSheetId="4" hidden="1">#REF!</definedName>
    <definedName name="BExCS7ZPMHFJ4UJDAL8CQOLSZ13B" localSheetId="5" hidden="1">#REF!</definedName>
    <definedName name="BExCS7ZPMHFJ4UJDAL8CQOLSZ13B" localSheetId="17" hidden="1">#REF!</definedName>
    <definedName name="BExCS7ZPMHFJ4UJDAL8CQOLSZ13B" localSheetId="7" hidden="1">#REF!</definedName>
    <definedName name="BExCS7ZPMHFJ4UJDAL8CQOLSZ13B" localSheetId="8" hidden="1">#REF!</definedName>
    <definedName name="BExCS7ZPMHFJ4UJDAL8CQOLSZ13B" localSheetId="9" hidden="1">#REF!</definedName>
    <definedName name="BExCS7ZPMHFJ4UJDAL8CQOLSZ13B" localSheetId="11" hidden="1">#REF!</definedName>
    <definedName name="BExCS7ZPMHFJ4UJDAL8CQOLSZ13B" localSheetId="12" hidden="1">#REF!</definedName>
    <definedName name="BExCS7ZPMHFJ4UJDAL8CQOLSZ13B" localSheetId="13" hidden="1">#REF!</definedName>
    <definedName name="BExCS7ZPMHFJ4UJDAL8CQOLSZ13B" localSheetId="14" hidden="1">#REF!</definedName>
    <definedName name="BExCS7ZPMHFJ4UJDAL8CQOLSZ13B" localSheetId="22" hidden="1">#REF!</definedName>
    <definedName name="BExCS7ZPMHFJ4UJDAL8CQOLSZ13B" localSheetId="19" hidden="1">#REF!</definedName>
    <definedName name="BExCS7ZPMHFJ4UJDAL8CQOLSZ13B" localSheetId="21" hidden="1">#REF!</definedName>
    <definedName name="BExCS7ZPMHFJ4UJDAL8CQOLSZ13B" hidden="1">#REF!</definedName>
    <definedName name="BExCS8W4NJUZH9S1CYB6XSDLEPBW" localSheetId="23" hidden="1">#REF!</definedName>
    <definedName name="BExCS8W4NJUZH9S1CYB6XSDLEPBW" localSheetId="27" hidden="1">#REF!</definedName>
    <definedName name="BExCS8W4NJUZH9S1CYB6XSDLEPBW" localSheetId="16" hidden="1">#REF!</definedName>
    <definedName name="BExCS8W4NJUZH9S1CYB6XSDLEPBW" localSheetId="0" hidden="1">#REF!</definedName>
    <definedName name="BExCS8W4NJUZH9S1CYB6XSDLEPBW" localSheetId="2" hidden="1">#REF!</definedName>
    <definedName name="BExCS8W4NJUZH9S1CYB6XSDLEPBW" localSheetId="4" hidden="1">#REF!</definedName>
    <definedName name="BExCS8W4NJUZH9S1CYB6XSDLEPBW" localSheetId="5" hidden="1">#REF!</definedName>
    <definedName name="BExCS8W4NJUZH9S1CYB6XSDLEPBW" localSheetId="17" hidden="1">#REF!</definedName>
    <definedName name="BExCS8W4NJUZH9S1CYB6XSDLEPBW" localSheetId="7" hidden="1">#REF!</definedName>
    <definedName name="BExCS8W4NJUZH9S1CYB6XSDLEPBW" localSheetId="8" hidden="1">#REF!</definedName>
    <definedName name="BExCS8W4NJUZH9S1CYB6XSDLEPBW" localSheetId="9" hidden="1">#REF!</definedName>
    <definedName name="BExCS8W4NJUZH9S1CYB6XSDLEPBW" localSheetId="11" hidden="1">#REF!</definedName>
    <definedName name="BExCS8W4NJUZH9S1CYB6XSDLEPBW" localSheetId="12" hidden="1">#REF!</definedName>
    <definedName name="BExCS8W4NJUZH9S1CYB6XSDLEPBW" localSheetId="13" hidden="1">#REF!</definedName>
    <definedName name="BExCS8W4NJUZH9S1CYB6XSDLEPBW" localSheetId="14" hidden="1">#REF!</definedName>
    <definedName name="BExCS8W4NJUZH9S1CYB6XSDLEPBW" localSheetId="22" hidden="1">#REF!</definedName>
    <definedName name="BExCS8W4NJUZH9S1CYB6XSDLEPBW" localSheetId="19" hidden="1">#REF!</definedName>
    <definedName name="BExCS8W4NJUZH9S1CYB6XSDLEPBW" localSheetId="21" hidden="1">#REF!</definedName>
    <definedName name="BExCS8W4NJUZH9S1CYB6XSDLEPBW" hidden="1">#REF!</definedName>
    <definedName name="BExCSAE1M6G20R41J0Y24YNN0YC1" localSheetId="23" hidden="1">#REF!</definedName>
    <definedName name="BExCSAE1M6G20R41J0Y24YNN0YC1" localSheetId="27" hidden="1">#REF!</definedName>
    <definedName name="BExCSAE1M6G20R41J0Y24YNN0YC1" localSheetId="16" hidden="1">#REF!</definedName>
    <definedName name="BExCSAE1M6G20R41J0Y24YNN0YC1" localSheetId="0" hidden="1">#REF!</definedName>
    <definedName name="BExCSAE1M6G20R41J0Y24YNN0YC1" localSheetId="2" hidden="1">#REF!</definedName>
    <definedName name="BExCSAE1M6G20R41J0Y24YNN0YC1" localSheetId="4" hidden="1">#REF!</definedName>
    <definedName name="BExCSAE1M6G20R41J0Y24YNN0YC1" localSheetId="5" hidden="1">#REF!</definedName>
    <definedName name="BExCSAE1M6G20R41J0Y24YNN0YC1" localSheetId="17" hidden="1">#REF!</definedName>
    <definedName name="BExCSAE1M6G20R41J0Y24YNN0YC1" localSheetId="7" hidden="1">#REF!</definedName>
    <definedName name="BExCSAE1M6G20R41J0Y24YNN0YC1" localSheetId="8" hidden="1">#REF!</definedName>
    <definedName name="BExCSAE1M6G20R41J0Y24YNN0YC1" localSheetId="9" hidden="1">#REF!</definedName>
    <definedName name="BExCSAE1M6G20R41J0Y24YNN0YC1" localSheetId="11" hidden="1">#REF!</definedName>
    <definedName name="BExCSAE1M6G20R41J0Y24YNN0YC1" localSheetId="12" hidden="1">#REF!</definedName>
    <definedName name="BExCSAE1M6G20R41J0Y24YNN0YC1" localSheetId="13" hidden="1">#REF!</definedName>
    <definedName name="BExCSAE1M6G20R41J0Y24YNN0YC1" localSheetId="14" hidden="1">#REF!</definedName>
    <definedName name="BExCSAE1M6G20R41J0Y24YNN0YC1" localSheetId="22" hidden="1">#REF!</definedName>
    <definedName name="BExCSAE1M6G20R41J0Y24YNN0YC1" localSheetId="19" hidden="1">#REF!</definedName>
    <definedName name="BExCSAE1M6G20R41J0Y24YNN0YC1" localSheetId="21" hidden="1">#REF!</definedName>
    <definedName name="BExCSAE1M6G20R41J0Y24YNN0YC1" hidden="1">#REF!</definedName>
    <definedName name="BExCSAOUZOYKHN7HV511TO8VDJ02" localSheetId="23" hidden="1">#REF!</definedName>
    <definedName name="BExCSAOUZOYKHN7HV511TO8VDJ02" localSheetId="27" hidden="1">#REF!</definedName>
    <definedName name="BExCSAOUZOYKHN7HV511TO8VDJ02" localSheetId="16" hidden="1">#REF!</definedName>
    <definedName name="BExCSAOUZOYKHN7HV511TO8VDJ02" localSheetId="0" hidden="1">#REF!</definedName>
    <definedName name="BExCSAOUZOYKHN7HV511TO8VDJ02" localSheetId="2" hidden="1">#REF!</definedName>
    <definedName name="BExCSAOUZOYKHN7HV511TO8VDJ02" localSheetId="4" hidden="1">#REF!</definedName>
    <definedName name="BExCSAOUZOYKHN7HV511TO8VDJ02" localSheetId="5" hidden="1">#REF!</definedName>
    <definedName name="BExCSAOUZOYKHN7HV511TO8VDJ02" localSheetId="17" hidden="1">#REF!</definedName>
    <definedName name="BExCSAOUZOYKHN7HV511TO8VDJ02" localSheetId="7" hidden="1">#REF!</definedName>
    <definedName name="BExCSAOUZOYKHN7HV511TO8VDJ02" localSheetId="8" hidden="1">#REF!</definedName>
    <definedName name="BExCSAOUZOYKHN7HV511TO8VDJ02" localSheetId="9" hidden="1">#REF!</definedName>
    <definedName name="BExCSAOUZOYKHN7HV511TO8VDJ02" localSheetId="11" hidden="1">#REF!</definedName>
    <definedName name="BExCSAOUZOYKHN7HV511TO8VDJ02" localSheetId="12" hidden="1">#REF!</definedName>
    <definedName name="BExCSAOUZOYKHN7HV511TO8VDJ02" localSheetId="13" hidden="1">#REF!</definedName>
    <definedName name="BExCSAOUZOYKHN7HV511TO8VDJ02" localSheetId="14" hidden="1">#REF!</definedName>
    <definedName name="BExCSAOUZOYKHN7HV511TO8VDJ02" localSheetId="22" hidden="1">#REF!</definedName>
    <definedName name="BExCSAOUZOYKHN7HV511TO8VDJ02" localSheetId="19" hidden="1">#REF!</definedName>
    <definedName name="BExCSAOUZOYKHN7HV511TO8VDJ02" localSheetId="21" hidden="1">#REF!</definedName>
    <definedName name="BExCSAOUZOYKHN7HV511TO8VDJ02" hidden="1">#REF!</definedName>
    <definedName name="BExCSJ2XVKHN6ULCF7JML0TCRKEO" localSheetId="23" hidden="1">#REF!</definedName>
    <definedName name="BExCSJ2XVKHN6ULCF7JML0TCRKEO" localSheetId="27" hidden="1">#REF!</definedName>
    <definedName name="BExCSJ2XVKHN6ULCF7JML0TCRKEO" localSheetId="16" hidden="1">#REF!</definedName>
    <definedName name="BExCSJ2XVKHN6ULCF7JML0TCRKEO" localSheetId="0" hidden="1">#REF!</definedName>
    <definedName name="BExCSJ2XVKHN6ULCF7JML0TCRKEO" localSheetId="2" hidden="1">#REF!</definedName>
    <definedName name="BExCSJ2XVKHN6ULCF7JML0TCRKEO" localSheetId="4" hidden="1">#REF!</definedName>
    <definedName name="BExCSJ2XVKHN6ULCF7JML0TCRKEO" localSheetId="5" hidden="1">#REF!</definedName>
    <definedName name="BExCSJ2XVKHN6ULCF7JML0TCRKEO" localSheetId="17" hidden="1">#REF!</definedName>
    <definedName name="BExCSJ2XVKHN6ULCF7JML0TCRKEO" localSheetId="7" hidden="1">#REF!</definedName>
    <definedName name="BExCSJ2XVKHN6ULCF7JML0TCRKEO" localSheetId="8" hidden="1">#REF!</definedName>
    <definedName name="BExCSJ2XVKHN6ULCF7JML0TCRKEO" localSheetId="9" hidden="1">#REF!</definedName>
    <definedName name="BExCSJ2XVKHN6ULCF7JML0TCRKEO" localSheetId="11" hidden="1">#REF!</definedName>
    <definedName name="BExCSJ2XVKHN6ULCF7JML0TCRKEO" localSheetId="12" hidden="1">#REF!</definedName>
    <definedName name="BExCSJ2XVKHN6ULCF7JML0TCRKEO" localSheetId="13" hidden="1">#REF!</definedName>
    <definedName name="BExCSJ2XVKHN6ULCF7JML0TCRKEO" localSheetId="14" hidden="1">#REF!</definedName>
    <definedName name="BExCSJ2XVKHN6ULCF7JML0TCRKEO" localSheetId="22" hidden="1">#REF!</definedName>
    <definedName name="BExCSJ2XVKHN6ULCF7JML0TCRKEO" localSheetId="19" hidden="1">#REF!</definedName>
    <definedName name="BExCSJ2XVKHN6ULCF7JML0TCRKEO" localSheetId="21" hidden="1">#REF!</definedName>
    <definedName name="BExCSJ2XVKHN6ULCF7JML0TCRKEO" hidden="1">#REF!</definedName>
    <definedName name="BExCSMOFTXSUEC1T46LR1UPYRCX5" localSheetId="23" hidden="1">#REF!</definedName>
    <definedName name="BExCSMOFTXSUEC1T46LR1UPYRCX5" localSheetId="27" hidden="1">#REF!</definedName>
    <definedName name="BExCSMOFTXSUEC1T46LR1UPYRCX5" localSheetId="16" hidden="1">#REF!</definedName>
    <definedName name="BExCSMOFTXSUEC1T46LR1UPYRCX5" localSheetId="0" hidden="1">#REF!</definedName>
    <definedName name="BExCSMOFTXSUEC1T46LR1UPYRCX5" localSheetId="2" hidden="1">#REF!</definedName>
    <definedName name="BExCSMOFTXSUEC1T46LR1UPYRCX5" localSheetId="4" hidden="1">#REF!</definedName>
    <definedName name="BExCSMOFTXSUEC1T46LR1UPYRCX5" localSheetId="5" hidden="1">#REF!</definedName>
    <definedName name="BExCSMOFTXSUEC1T46LR1UPYRCX5" localSheetId="17" hidden="1">#REF!</definedName>
    <definedName name="BExCSMOFTXSUEC1T46LR1UPYRCX5" localSheetId="7" hidden="1">#REF!</definedName>
    <definedName name="BExCSMOFTXSUEC1T46LR1UPYRCX5" localSheetId="8" hidden="1">#REF!</definedName>
    <definedName name="BExCSMOFTXSUEC1T46LR1UPYRCX5" localSheetId="9" hidden="1">#REF!</definedName>
    <definedName name="BExCSMOFTXSUEC1T46LR1UPYRCX5" localSheetId="11" hidden="1">#REF!</definedName>
    <definedName name="BExCSMOFTXSUEC1T46LR1UPYRCX5" localSheetId="12" hidden="1">#REF!</definedName>
    <definedName name="BExCSMOFTXSUEC1T46LR1UPYRCX5" localSheetId="13" hidden="1">#REF!</definedName>
    <definedName name="BExCSMOFTXSUEC1T46LR1UPYRCX5" localSheetId="14" hidden="1">#REF!</definedName>
    <definedName name="BExCSMOFTXSUEC1T46LR1UPYRCX5" localSheetId="22" hidden="1">#REF!</definedName>
    <definedName name="BExCSMOFTXSUEC1T46LR1UPYRCX5" localSheetId="19" hidden="1">#REF!</definedName>
    <definedName name="BExCSMOFTXSUEC1T46LR1UPYRCX5" localSheetId="21" hidden="1">#REF!</definedName>
    <definedName name="BExCSMOFTXSUEC1T46LR1UPYRCX5" hidden="1">#REF!</definedName>
    <definedName name="BExCSSDG3TM6TPKS19E9QYJEELZ6" localSheetId="23" hidden="1">#REF!</definedName>
    <definedName name="BExCSSDG3TM6TPKS19E9QYJEELZ6" localSheetId="27" hidden="1">#REF!</definedName>
    <definedName name="BExCSSDG3TM6TPKS19E9QYJEELZ6" localSheetId="16" hidden="1">#REF!</definedName>
    <definedName name="BExCSSDG3TM6TPKS19E9QYJEELZ6" localSheetId="0" hidden="1">#REF!</definedName>
    <definedName name="BExCSSDG3TM6TPKS19E9QYJEELZ6" localSheetId="2" hidden="1">#REF!</definedName>
    <definedName name="BExCSSDG3TM6TPKS19E9QYJEELZ6" localSheetId="4" hidden="1">#REF!</definedName>
    <definedName name="BExCSSDG3TM6TPKS19E9QYJEELZ6" localSheetId="5" hidden="1">#REF!</definedName>
    <definedName name="BExCSSDG3TM6TPKS19E9QYJEELZ6" localSheetId="17" hidden="1">#REF!</definedName>
    <definedName name="BExCSSDG3TM6TPKS19E9QYJEELZ6" localSheetId="7" hidden="1">#REF!</definedName>
    <definedName name="BExCSSDG3TM6TPKS19E9QYJEELZ6" localSheetId="8" hidden="1">#REF!</definedName>
    <definedName name="BExCSSDG3TM6TPKS19E9QYJEELZ6" localSheetId="9" hidden="1">#REF!</definedName>
    <definedName name="BExCSSDG3TM6TPKS19E9QYJEELZ6" localSheetId="11" hidden="1">#REF!</definedName>
    <definedName name="BExCSSDG3TM6TPKS19E9QYJEELZ6" localSheetId="12" hidden="1">#REF!</definedName>
    <definedName name="BExCSSDG3TM6TPKS19E9QYJEELZ6" localSheetId="13" hidden="1">#REF!</definedName>
    <definedName name="BExCSSDG3TM6TPKS19E9QYJEELZ6" localSheetId="14" hidden="1">#REF!</definedName>
    <definedName name="BExCSSDG3TM6TPKS19E9QYJEELZ6" localSheetId="22" hidden="1">#REF!</definedName>
    <definedName name="BExCSSDG3TM6TPKS19E9QYJEELZ6" localSheetId="19" hidden="1">#REF!</definedName>
    <definedName name="BExCSSDG3TM6TPKS19E9QYJEELZ6" localSheetId="21" hidden="1">#REF!</definedName>
    <definedName name="BExCSSDG3TM6TPKS19E9QYJEELZ6" hidden="1">#REF!</definedName>
    <definedName name="BExCSZV7U67UWXL2HKJNM5W1E4OO" localSheetId="23" hidden="1">#REF!</definedName>
    <definedName name="BExCSZV7U67UWXL2HKJNM5W1E4OO" localSheetId="27" hidden="1">#REF!</definedName>
    <definedName name="BExCSZV7U67UWXL2HKJNM5W1E4OO" localSheetId="16" hidden="1">#REF!</definedName>
    <definedName name="BExCSZV7U67UWXL2HKJNM5W1E4OO" localSheetId="0" hidden="1">#REF!</definedName>
    <definedName name="BExCSZV7U67UWXL2HKJNM5W1E4OO" localSheetId="2" hidden="1">#REF!</definedName>
    <definedName name="BExCSZV7U67UWXL2HKJNM5W1E4OO" localSheetId="4" hidden="1">#REF!</definedName>
    <definedName name="BExCSZV7U67UWXL2HKJNM5W1E4OO" localSheetId="5" hidden="1">#REF!</definedName>
    <definedName name="BExCSZV7U67UWXL2HKJNM5W1E4OO" localSheetId="17" hidden="1">#REF!</definedName>
    <definedName name="BExCSZV7U67UWXL2HKJNM5W1E4OO" localSheetId="7" hidden="1">#REF!</definedName>
    <definedName name="BExCSZV7U67UWXL2HKJNM5W1E4OO" localSheetId="8" hidden="1">#REF!</definedName>
    <definedName name="BExCSZV7U67UWXL2HKJNM5W1E4OO" localSheetId="9" hidden="1">#REF!</definedName>
    <definedName name="BExCSZV7U67UWXL2HKJNM5W1E4OO" localSheetId="11" hidden="1">#REF!</definedName>
    <definedName name="BExCSZV7U67UWXL2HKJNM5W1E4OO" localSheetId="12" hidden="1">#REF!</definedName>
    <definedName name="BExCSZV7U67UWXL2HKJNM5W1E4OO" localSheetId="13" hidden="1">#REF!</definedName>
    <definedName name="BExCSZV7U67UWXL2HKJNM5W1E4OO" localSheetId="14" hidden="1">#REF!</definedName>
    <definedName name="BExCSZV7U67UWXL2HKJNM5W1E4OO" localSheetId="22" hidden="1">#REF!</definedName>
    <definedName name="BExCSZV7U67UWXL2HKJNM5W1E4OO" localSheetId="19" hidden="1">#REF!</definedName>
    <definedName name="BExCSZV7U67UWXL2HKJNM5W1E4OO" localSheetId="21" hidden="1">#REF!</definedName>
    <definedName name="BExCSZV7U67UWXL2HKJNM5W1E4OO" hidden="1">#REF!</definedName>
    <definedName name="BExCT4NSDT61OCH04Y2QIFIOP75H" localSheetId="23" hidden="1">#REF!</definedName>
    <definedName name="BExCT4NSDT61OCH04Y2QIFIOP75H" localSheetId="27" hidden="1">#REF!</definedName>
    <definedName name="BExCT4NSDT61OCH04Y2QIFIOP75H" localSheetId="16" hidden="1">#REF!</definedName>
    <definedName name="BExCT4NSDT61OCH04Y2QIFIOP75H" localSheetId="0" hidden="1">#REF!</definedName>
    <definedName name="BExCT4NSDT61OCH04Y2QIFIOP75H" localSheetId="2" hidden="1">#REF!</definedName>
    <definedName name="BExCT4NSDT61OCH04Y2QIFIOP75H" localSheetId="4" hidden="1">#REF!</definedName>
    <definedName name="BExCT4NSDT61OCH04Y2QIFIOP75H" localSheetId="5" hidden="1">#REF!</definedName>
    <definedName name="BExCT4NSDT61OCH04Y2QIFIOP75H" localSheetId="17" hidden="1">#REF!</definedName>
    <definedName name="BExCT4NSDT61OCH04Y2QIFIOP75H" localSheetId="7" hidden="1">#REF!</definedName>
    <definedName name="BExCT4NSDT61OCH04Y2QIFIOP75H" localSheetId="8" hidden="1">#REF!</definedName>
    <definedName name="BExCT4NSDT61OCH04Y2QIFIOP75H" localSheetId="9" hidden="1">#REF!</definedName>
    <definedName name="BExCT4NSDT61OCH04Y2QIFIOP75H" localSheetId="11" hidden="1">#REF!</definedName>
    <definedName name="BExCT4NSDT61OCH04Y2QIFIOP75H" localSheetId="12" hidden="1">#REF!</definedName>
    <definedName name="BExCT4NSDT61OCH04Y2QIFIOP75H" localSheetId="13" hidden="1">#REF!</definedName>
    <definedName name="BExCT4NSDT61OCH04Y2QIFIOP75H" localSheetId="14" hidden="1">#REF!</definedName>
    <definedName name="BExCT4NSDT61OCH04Y2QIFIOP75H" localSheetId="22" hidden="1">#REF!</definedName>
    <definedName name="BExCT4NSDT61OCH04Y2QIFIOP75H" localSheetId="19" hidden="1">#REF!</definedName>
    <definedName name="BExCT4NSDT61OCH04Y2QIFIOP75H" localSheetId="21" hidden="1">#REF!</definedName>
    <definedName name="BExCT4NSDT61OCH04Y2QIFIOP75H" hidden="1">#REF!</definedName>
    <definedName name="BExCTHZWIPJVLE56GATEFKPIKLK2" localSheetId="23" hidden="1">#REF!</definedName>
    <definedName name="BExCTHZWIPJVLE56GATEFKPIKLK2" localSheetId="27" hidden="1">#REF!</definedName>
    <definedName name="BExCTHZWIPJVLE56GATEFKPIKLK2" localSheetId="16" hidden="1">#REF!</definedName>
    <definedName name="BExCTHZWIPJVLE56GATEFKPIKLK2" localSheetId="0" hidden="1">#REF!</definedName>
    <definedName name="BExCTHZWIPJVLE56GATEFKPIKLK2" localSheetId="2" hidden="1">#REF!</definedName>
    <definedName name="BExCTHZWIPJVLE56GATEFKPIKLK2" localSheetId="4" hidden="1">#REF!</definedName>
    <definedName name="BExCTHZWIPJVLE56GATEFKPIKLK2" localSheetId="5" hidden="1">#REF!</definedName>
    <definedName name="BExCTHZWIPJVLE56GATEFKPIKLK2" localSheetId="17" hidden="1">#REF!</definedName>
    <definedName name="BExCTHZWIPJVLE56GATEFKPIKLK2" localSheetId="7" hidden="1">#REF!</definedName>
    <definedName name="BExCTHZWIPJVLE56GATEFKPIKLK2" localSheetId="8" hidden="1">#REF!</definedName>
    <definedName name="BExCTHZWIPJVLE56GATEFKPIKLK2" localSheetId="9" hidden="1">#REF!</definedName>
    <definedName name="BExCTHZWIPJVLE56GATEFKPIKLK2" localSheetId="11" hidden="1">#REF!</definedName>
    <definedName name="BExCTHZWIPJVLE56GATEFKPIKLK2" localSheetId="12" hidden="1">#REF!</definedName>
    <definedName name="BExCTHZWIPJVLE56GATEFKPIKLK2" localSheetId="13" hidden="1">#REF!</definedName>
    <definedName name="BExCTHZWIPJVLE56GATEFKPIKLK2" localSheetId="14" hidden="1">#REF!</definedName>
    <definedName name="BExCTHZWIPJVLE56GATEFKPIKLK2" localSheetId="22" hidden="1">#REF!</definedName>
    <definedName name="BExCTHZWIPJVLE56GATEFKPIKLK2" localSheetId="19" hidden="1">#REF!</definedName>
    <definedName name="BExCTHZWIPJVLE56GATEFKPIKLK2" localSheetId="21" hidden="1">#REF!</definedName>
    <definedName name="BExCTHZWIPJVLE56GATEFKPIKLK2" hidden="1">#REF!</definedName>
    <definedName name="BExCTW8G3VCZ55S09HTUGXKB1P2M" localSheetId="23" hidden="1">#REF!</definedName>
    <definedName name="BExCTW8G3VCZ55S09HTUGXKB1P2M" localSheetId="27" hidden="1">#REF!</definedName>
    <definedName name="BExCTW8G3VCZ55S09HTUGXKB1P2M" localSheetId="16" hidden="1">#REF!</definedName>
    <definedName name="BExCTW8G3VCZ55S09HTUGXKB1P2M" localSheetId="0" hidden="1">#REF!</definedName>
    <definedName name="BExCTW8G3VCZ55S09HTUGXKB1P2M" localSheetId="2" hidden="1">#REF!</definedName>
    <definedName name="BExCTW8G3VCZ55S09HTUGXKB1P2M" localSheetId="4" hidden="1">#REF!</definedName>
    <definedName name="BExCTW8G3VCZ55S09HTUGXKB1P2M" localSheetId="5" hidden="1">#REF!</definedName>
    <definedName name="BExCTW8G3VCZ55S09HTUGXKB1P2M" localSheetId="17" hidden="1">#REF!</definedName>
    <definedName name="BExCTW8G3VCZ55S09HTUGXKB1P2M" localSheetId="7" hidden="1">#REF!</definedName>
    <definedName name="BExCTW8G3VCZ55S09HTUGXKB1P2M" localSheetId="8" hidden="1">#REF!</definedName>
    <definedName name="BExCTW8G3VCZ55S09HTUGXKB1P2M" localSheetId="9" hidden="1">#REF!</definedName>
    <definedName name="BExCTW8G3VCZ55S09HTUGXKB1P2M" localSheetId="11" hidden="1">#REF!</definedName>
    <definedName name="BExCTW8G3VCZ55S09HTUGXKB1P2M" localSheetId="12" hidden="1">#REF!</definedName>
    <definedName name="BExCTW8G3VCZ55S09HTUGXKB1P2M" localSheetId="13" hidden="1">#REF!</definedName>
    <definedName name="BExCTW8G3VCZ55S09HTUGXKB1P2M" localSheetId="14" hidden="1">#REF!</definedName>
    <definedName name="BExCTW8G3VCZ55S09HTUGXKB1P2M" localSheetId="22" hidden="1">#REF!</definedName>
    <definedName name="BExCTW8G3VCZ55S09HTUGXKB1P2M" localSheetId="19" hidden="1">#REF!</definedName>
    <definedName name="BExCTW8G3VCZ55S09HTUGXKB1P2M" localSheetId="21" hidden="1">#REF!</definedName>
    <definedName name="BExCTW8G3VCZ55S09HTUGXKB1P2M" hidden="1">#REF!</definedName>
    <definedName name="BExCTYS2KX0QANOLT8LGZ9WV3S3T" localSheetId="23" hidden="1">#REF!</definedName>
    <definedName name="BExCTYS2KX0QANOLT8LGZ9WV3S3T" localSheetId="27" hidden="1">#REF!</definedName>
    <definedName name="BExCTYS2KX0QANOLT8LGZ9WV3S3T" localSheetId="16" hidden="1">#REF!</definedName>
    <definedName name="BExCTYS2KX0QANOLT8LGZ9WV3S3T" localSheetId="0" hidden="1">#REF!</definedName>
    <definedName name="BExCTYS2KX0QANOLT8LGZ9WV3S3T" localSheetId="2" hidden="1">#REF!</definedName>
    <definedName name="BExCTYS2KX0QANOLT8LGZ9WV3S3T" localSheetId="4" hidden="1">#REF!</definedName>
    <definedName name="BExCTYS2KX0QANOLT8LGZ9WV3S3T" localSheetId="5" hidden="1">#REF!</definedName>
    <definedName name="BExCTYS2KX0QANOLT8LGZ9WV3S3T" localSheetId="17" hidden="1">#REF!</definedName>
    <definedName name="BExCTYS2KX0QANOLT8LGZ9WV3S3T" localSheetId="7" hidden="1">#REF!</definedName>
    <definedName name="BExCTYS2KX0QANOLT8LGZ9WV3S3T" localSheetId="8" hidden="1">#REF!</definedName>
    <definedName name="BExCTYS2KX0QANOLT8LGZ9WV3S3T" localSheetId="9" hidden="1">#REF!</definedName>
    <definedName name="BExCTYS2KX0QANOLT8LGZ9WV3S3T" localSheetId="11" hidden="1">#REF!</definedName>
    <definedName name="BExCTYS2KX0QANOLT8LGZ9WV3S3T" localSheetId="12" hidden="1">#REF!</definedName>
    <definedName name="BExCTYS2KX0QANOLT8LGZ9WV3S3T" localSheetId="13" hidden="1">#REF!</definedName>
    <definedName name="BExCTYS2KX0QANOLT8LGZ9WV3S3T" localSheetId="14" hidden="1">#REF!</definedName>
    <definedName name="BExCTYS2KX0QANOLT8LGZ9WV3S3T" localSheetId="22" hidden="1">#REF!</definedName>
    <definedName name="BExCTYS2KX0QANOLT8LGZ9WV3S3T" localSheetId="19" hidden="1">#REF!</definedName>
    <definedName name="BExCTYS2KX0QANOLT8LGZ9WV3S3T" localSheetId="21" hidden="1">#REF!</definedName>
    <definedName name="BExCTYS2KX0QANOLT8LGZ9WV3S3T" hidden="1">#REF!</definedName>
    <definedName name="BExCTZ2V6H9TT6LFGK3SADZ2TIGQ" localSheetId="23" hidden="1">#REF!</definedName>
    <definedName name="BExCTZ2V6H9TT6LFGK3SADZ2TIGQ" localSheetId="27" hidden="1">#REF!</definedName>
    <definedName name="BExCTZ2V6H9TT6LFGK3SADZ2TIGQ" localSheetId="16" hidden="1">#REF!</definedName>
    <definedName name="BExCTZ2V6H9TT6LFGK3SADZ2TIGQ" localSheetId="0" hidden="1">#REF!</definedName>
    <definedName name="BExCTZ2V6H9TT6LFGK3SADZ2TIGQ" localSheetId="2" hidden="1">#REF!</definedName>
    <definedName name="BExCTZ2V6H9TT6LFGK3SADZ2TIGQ" localSheetId="4" hidden="1">#REF!</definedName>
    <definedName name="BExCTZ2V6H9TT6LFGK3SADZ2TIGQ" localSheetId="5" hidden="1">#REF!</definedName>
    <definedName name="BExCTZ2V6H9TT6LFGK3SADZ2TIGQ" localSheetId="17" hidden="1">#REF!</definedName>
    <definedName name="BExCTZ2V6H9TT6LFGK3SADZ2TIGQ" localSheetId="7" hidden="1">#REF!</definedName>
    <definedName name="BExCTZ2V6H9TT6LFGK3SADZ2TIGQ" localSheetId="8" hidden="1">#REF!</definedName>
    <definedName name="BExCTZ2V6H9TT6LFGK3SADZ2TIGQ" localSheetId="9" hidden="1">#REF!</definedName>
    <definedName name="BExCTZ2V6H9TT6LFGK3SADZ2TIGQ" localSheetId="11" hidden="1">#REF!</definedName>
    <definedName name="BExCTZ2V6H9TT6LFGK3SADZ2TIGQ" localSheetId="12" hidden="1">#REF!</definedName>
    <definedName name="BExCTZ2V6H9TT6LFGK3SADZ2TIGQ" localSheetId="13" hidden="1">#REF!</definedName>
    <definedName name="BExCTZ2V6H9TT6LFGK3SADZ2TIGQ" localSheetId="14" hidden="1">#REF!</definedName>
    <definedName name="BExCTZ2V6H9TT6LFGK3SADZ2TIGQ" localSheetId="22" hidden="1">#REF!</definedName>
    <definedName name="BExCTZ2V6H9TT6LFGK3SADZ2TIGQ" localSheetId="19" hidden="1">#REF!</definedName>
    <definedName name="BExCTZ2V6H9TT6LFGK3SADZ2TIGQ" localSheetId="21" hidden="1">#REF!</definedName>
    <definedName name="BExCTZ2V6H9TT6LFGK3SADZ2TIGQ" hidden="1">#REF!</definedName>
    <definedName name="BExCTZZ9JNES4EDHW97NP0EGQALX" localSheetId="23" hidden="1">#REF!</definedName>
    <definedName name="BExCTZZ9JNES4EDHW97NP0EGQALX" localSheetId="27" hidden="1">#REF!</definedName>
    <definedName name="BExCTZZ9JNES4EDHW97NP0EGQALX" localSheetId="16" hidden="1">#REF!</definedName>
    <definedName name="BExCTZZ9JNES4EDHW97NP0EGQALX" localSheetId="0" hidden="1">#REF!</definedName>
    <definedName name="BExCTZZ9JNES4EDHW97NP0EGQALX" localSheetId="2" hidden="1">#REF!</definedName>
    <definedName name="BExCTZZ9JNES4EDHW97NP0EGQALX" localSheetId="4" hidden="1">#REF!</definedName>
    <definedName name="BExCTZZ9JNES4EDHW97NP0EGQALX" localSheetId="5" hidden="1">#REF!</definedName>
    <definedName name="BExCTZZ9JNES4EDHW97NP0EGQALX" localSheetId="17" hidden="1">#REF!</definedName>
    <definedName name="BExCTZZ9JNES4EDHW97NP0EGQALX" localSheetId="7" hidden="1">#REF!</definedName>
    <definedName name="BExCTZZ9JNES4EDHW97NP0EGQALX" localSheetId="8" hidden="1">#REF!</definedName>
    <definedName name="BExCTZZ9JNES4EDHW97NP0EGQALX" localSheetId="9" hidden="1">#REF!</definedName>
    <definedName name="BExCTZZ9JNES4EDHW97NP0EGQALX" localSheetId="11" hidden="1">#REF!</definedName>
    <definedName name="BExCTZZ9JNES4EDHW97NP0EGQALX" localSheetId="12" hidden="1">#REF!</definedName>
    <definedName name="BExCTZZ9JNES4EDHW97NP0EGQALX" localSheetId="13" hidden="1">#REF!</definedName>
    <definedName name="BExCTZZ9JNES4EDHW97NP0EGQALX" localSheetId="14" hidden="1">#REF!</definedName>
    <definedName name="BExCTZZ9JNES4EDHW97NP0EGQALX" localSheetId="22" hidden="1">#REF!</definedName>
    <definedName name="BExCTZZ9JNES4EDHW97NP0EGQALX" localSheetId="19" hidden="1">#REF!</definedName>
    <definedName name="BExCTZZ9JNES4EDHW97NP0EGQALX" localSheetId="21" hidden="1">#REF!</definedName>
    <definedName name="BExCTZZ9JNES4EDHW97NP0EGQALX" hidden="1">#REF!</definedName>
    <definedName name="BExCU0A1V6NMZQ9ASYJ8QIVQ5UR2" localSheetId="23" hidden="1">#REF!</definedName>
    <definedName name="BExCU0A1V6NMZQ9ASYJ8QIVQ5UR2" localSheetId="27" hidden="1">#REF!</definedName>
    <definedName name="BExCU0A1V6NMZQ9ASYJ8QIVQ5UR2" localSheetId="16" hidden="1">#REF!</definedName>
    <definedName name="BExCU0A1V6NMZQ9ASYJ8QIVQ5UR2" localSheetId="0" hidden="1">#REF!</definedName>
    <definedName name="BExCU0A1V6NMZQ9ASYJ8QIVQ5UR2" localSheetId="2" hidden="1">#REF!</definedName>
    <definedName name="BExCU0A1V6NMZQ9ASYJ8QIVQ5UR2" localSheetId="4" hidden="1">#REF!</definedName>
    <definedName name="BExCU0A1V6NMZQ9ASYJ8QIVQ5UR2" localSheetId="5" hidden="1">#REF!</definedName>
    <definedName name="BExCU0A1V6NMZQ9ASYJ8QIVQ5UR2" localSheetId="17" hidden="1">#REF!</definedName>
    <definedName name="BExCU0A1V6NMZQ9ASYJ8QIVQ5UR2" localSheetId="7" hidden="1">#REF!</definedName>
    <definedName name="BExCU0A1V6NMZQ9ASYJ8QIVQ5UR2" localSheetId="8" hidden="1">#REF!</definedName>
    <definedName name="BExCU0A1V6NMZQ9ASYJ8QIVQ5UR2" localSheetId="9" hidden="1">#REF!</definedName>
    <definedName name="BExCU0A1V6NMZQ9ASYJ8QIVQ5UR2" localSheetId="11" hidden="1">#REF!</definedName>
    <definedName name="BExCU0A1V6NMZQ9ASYJ8QIVQ5UR2" localSheetId="12" hidden="1">#REF!</definedName>
    <definedName name="BExCU0A1V6NMZQ9ASYJ8QIVQ5UR2" localSheetId="13" hidden="1">#REF!</definedName>
    <definedName name="BExCU0A1V6NMZQ9ASYJ8QIVQ5UR2" localSheetId="14" hidden="1">#REF!</definedName>
    <definedName name="BExCU0A1V6NMZQ9ASYJ8QIVQ5UR2" localSheetId="22" hidden="1">#REF!</definedName>
    <definedName name="BExCU0A1V6NMZQ9ASYJ8QIVQ5UR2" localSheetId="19" hidden="1">#REF!</definedName>
    <definedName name="BExCU0A1V6NMZQ9ASYJ8QIVQ5UR2" localSheetId="21" hidden="1">#REF!</definedName>
    <definedName name="BExCU0A1V6NMZQ9ASYJ8QIVQ5UR2" hidden="1">#REF!</definedName>
    <definedName name="BExCU2834920JBHSPCRC4UF80OLL" localSheetId="23" hidden="1">#REF!</definedName>
    <definedName name="BExCU2834920JBHSPCRC4UF80OLL" localSheetId="27" hidden="1">#REF!</definedName>
    <definedName name="BExCU2834920JBHSPCRC4UF80OLL" localSheetId="16" hidden="1">#REF!</definedName>
    <definedName name="BExCU2834920JBHSPCRC4UF80OLL" localSheetId="0" hidden="1">#REF!</definedName>
    <definedName name="BExCU2834920JBHSPCRC4UF80OLL" localSheetId="2" hidden="1">#REF!</definedName>
    <definedName name="BExCU2834920JBHSPCRC4UF80OLL" localSheetId="4" hidden="1">#REF!</definedName>
    <definedName name="BExCU2834920JBHSPCRC4UF80OLL" localSheetId="5" hidden="1">#REF!</definedName>
    <definedName name="BExCU2834920JBHSPCRC4UF80OLL" localSheetId="17" hidden="1">#REF!</definedName>
    <definedName name="BExCU2834920JBHSPCRC4UF80OLL" localSheetId="7" hidden="1">#REF!</definedName>
    <definedName name="BExCU2834920JBHSPCRC4UF80OLL" localSheetId="8" hidden="1">#REF!</definedName>
    <definedName name="BExCU2834920JBHSPCRC4UF80OLL" localSheetId="9" hidden="1">#REF!</definedName>
    <definedName name="BExCU2834920JBHSPCRC4UF80OLL" localSheetId="11" hidden="1">#REF!</definedName>
    <definedName name="BExCU2834920JBHSPCRC4UF80OLL" localSheetId="12" hidden="1">#REF!</definedName>
    <definedName name="BExCU2834920JBHSPCRC4UF80OLL" localSheetId="13" hidden="1">#REF!</definedName>
    <definedName name="BExCU2834920JBHSPCRC4UF80OLL" localSheetId="14" hidden="1">#REF!</definedName>
    <definedName name="BExCU2834920JBHSPCRC4UF80OLL" localSheetId="22" hidden="1">#REF!</definedName>
    <definedName name="BExCU2834920JBHSPCRC4UF80OLL" localSheetId="19" hidden="1">#REF!</definedName>
    <definedName name="BExCU2834920JBHSPCRC4UF80OLL" localSheetId="21" hidden="1">#REF!</definedName>
    <definedName name="BExCU2834920JBHSPCRC4UF80OLL" hidden="1">#REF!</definedName>
    <definedName name="BExCU8O54I3P3WRYWY1CRP3S78QY" localSheetId="23" hidden="1">#REF!</definedName>
    <definedName name="BExCU8O54I3P3WRYWY1CRP3S78QY" localSheetId="27" hidden="1">#REF!</definedName>
    <definedName name="BExCU8O54I3P3WRYWY1CRP3S78QY" localSheetId="16" hidden="1">#REF!</definedName>
    <definedName name="BExCU8O54I3P3WRYWY1CRP3S78QY" localSheetId="0" hidden="1">#REF!</definedName>
    <definedName name="BExCU8O54I3P3WRYWY1CRP3S78QY" localSheetId="2" hidden="1">#REF!</definedName>
    <definedName name="BExCU8O54I3P3WRYWY1CRP3S78QY" localSheetId="4" hidden="1">#REF!</definedName>
    <definedName name="BExCU8O54I3P3WRYWY1CRP3S78QY" localSheetId="5" hidden="1">#REF!</definedName>
    <definedName name="BExCU8O54I3P3WRYWY1CRP3S78QY" localSheetId="17" hidden="1">#REF!</definedName>
    <definedName name="BExCU8O54I3P3WRYWY1CRP3S78QY" localSheetId="7" hidden="1">#REF!</definedName>
    <definedName name="BExCU8O54I3P3WRYWY1CRP3S78QY" localSheetId="8" hidden="1">#REF!</definedName>
    <definedName name="BExCU8O54I3P3WRYWY1CRP3S78QY" localSheetId="9" hidden="1">#REF!</definedName>
    <definedName name="BExCU8O54I3P3WRYWY1CRP3S78QY" localSheetId="11" hidden="1">#REF!</definedName>
    <definedName name="BExCU8O54I3P3WRYWY1CRP3S78QY" localSheetId="12" hidden="1">#REF!</definedName>
    <definedName name="BExCU8O54I3P3WRYWY1CRP3S78QY" localSheetId="13" hidden="1">#REF!</definedName>
    <definedName name="BExCU8O54I3P3WRYWY1CRP3S78QY" localSheetId="14" hidden="1">#REF!</definedName>
    <definedName name="BExCU8O54I3P3WRYWY1CRP3S78QY" localSheetId="22" hidden="1">#REF!</definedName>
    <definedName name="BExCU8O54I3P3WRYWY1CRP3S78QY" localSheetId="19" hidden="1">#REF!</definedName>
    <definedName name="BExCU8O54I3P3WRYWY1CRP3S78QY" localSheetId="21" hidden="1">#REF!</definedName>
    <definedName name="BExCU8O54I3P3WRYWY1CRP3S78QY" hidden="1">#REF!</definedName>
    <definedName name="BExCUDRJO23YOKT8GPWOVQ4XEHF5" localSheetId="23" hidden="1">#REF!</definedName>
    <definedName name="BExCUDRJO23YOKT8GPWOVQ4XEHF5" localSheetId="27" hidden="1">#REF!</definedName>
    <definedName name="BExCUDRJO23YOKT8GPWOVQ4XEHF5" localSheetId="16" hidden="1">#REF!</definedName>
    <definedName name="BExCUDRJO23YOKT8GPWOVQ4XEHF5" localSheetId="0" hidden="1">#REF!</definedName>
    <definedName name="BExCUDRJO23YOKT8GPWOVQ4XEHF5" localSheetId="2" hidden="1">#REF!</definedName>
    <definedName name="BExCUDRJO23YOKT8GPWOVQ4XEHF5" localSheetId="4" hidden="1">#REF!</definedName>
    <definedName name="BExCUDRJO23YOKT8GPWOVQ4XEHF5" localSheetId="5" hidden="1">#REF!</definedName>
    <definedName name="BExCUDRJO23YOKT8GPWOVQ4XEHF5" localSheetId="17" hidden="1">#REF!</definedName>
    <definedName name="BExCUDRJO23YOKT8GPWOVQ4XEHF5" localSheetId="7" hidden="1">#REF!</definedName>
    <definedName name="BExCUDRJO23YOKT8GPWOVQ4XEHF5" localSheetId="8" hidden="1">#REF!</definedName>
    <definedName name="BExCUDRJO23YOKT8GPWOVQ4XEHF5" localSheetId="9" hidden="1">#REF!</definedName>
    <definedName name="BExCUDRJO23YOKT8GPWOVQ4XEHF5" localSheetId="11" hidden="1">#REF!</definedName>
    <definedName name="BExCUDRJO23YOKT8GPWOVQ4XEHF5" localSheetId="12" hidden="1">#REF!</definedName>
    <definedName name="BExCUDRJO23YOKT8GPWOVQ4XEHF5" localSheetId="13" hidden="1">#REF!</definedName>
    <definedName name="BExCUDRJO23YOKT8GPWOVQ4XEHF5" localSheetId="14" hidden="1">#REF!</definedName>
    <definedName name="BExCUDRJO23YOKT8GPWOVQ4XEHF5" localSheetId="22" hidden="1">#REF!</definedName>
    <definedName name="BExCUDRJO23YOKT8GPWOVQ4XEHF5" localSheetId="19" hidden="1">#REF!</definedName>
    <definedName name="BExCUDRJO23YOKT8GPWOVQ4XEHF5" localSheetId="21" hidden="1">#REF!</definedName>
    <definedName name="BExCUDRJO23YOKT8GPWOVQ4XEHF5" hidden="1">#REF!</definedName>
    <definedName name="BExCULEOALM7SEHVMQC4B4N25MRM" localSheetId="23" hidden="1">#REF!</definedName>
    <definedName name="BExCULEOALM7SEHVMQC4B4N25MRM" localSheetId="27" hidden="1">#REF!</definedName>
    <definedName name="BExCULEOALM7SEHVMQC4B4N25MRM" localSheetId="16" hidden="1">#REF!</definedName>
    <definedName name="BExCULEOALM7SEHVMQC4B4N25MRM" localSheetId="0" hidden="1">#REF!</definedName>
    <definedName name="BExCULEOALM7SEHVMQC4B4N25MRM" localSheetId="2" hidden="1">#REF!</definedName>
    <definedName name="BExCULEOALM7SEHVMQC4B4N25MRM" localSheetId="4" hidden="1">#REF!</definedName>
    <definedName name="BExCULEOALM7SEHVMQC4B4N25MRM" localSheetId="5" hidden="1">#REF!</definedName>
    <definedName name="BExCULEOALM7SEHVMQC4B4N25MRM" localSheetId="17" hidden="1">#REF!</definedName>
    <definedName name="BExCULEOALM7SEHVMQC4B4N25MRM" localSheetId="7" hidden="1">#REF!</definedName>
    <definedName name="BExCULEOALM7SEHVMQC4B4N25MRM" localSheetId="8" hidden="1">#REF!</definedName>
    <definedName name="BExCULEOALM7SEHVMQC4B4N25MRM" localSheetId="9" hidden="1">#REF!</definedName>
    <definedName name="BExCULEOALM7SEHVMQC4B4N25MRM" localSheetId="11" hidden="1">#REF!</definedName>
    <definedName name="BExCULEOALM7SEHVMQC4B4N25MRM" localSheetId="12" hidden="1">#REF!</definedName>
    <definedName name="BExCULEOALM7SEHVMQC4B4N25MRM" localSheetId="13" hidden="1">#REF!</definedName>
    <definedName name="BExCULEOALM7SEHVMQC4B4N25MRM" localSheetId="14" hidden="1">#REF!</definedName>
    <definedName name="BExCULEOALM7SEHVMQC4B4N25MRM" localSheetId="22" hidden="1">#REF!</definedName>
    <definedName name="BExCULEOALM7SEHVMQC4B4N25MRM" localSheetId="19" hidden="1">#REF!</definedName>
    <definedName name="BExCULEOALM7SEHVMQC4B4N25MRM" localSheetId="21" hidden="1">#REF!</definedName>
    <definedName name="BExCULEOALM7SEHVMQC4B4N25MRM" hidden="1">#REF!</definedName>
    <definedName name="BExCUPAXFR16YMWL30ME3F3BSRDZ" localSheetId="23" hidden="1">#REF!</definedName>
    <definedName name="BExCUPAXFR16YMWL30ME3F3BSRDZ" localSheetId="27" hidden="1">#REF!</definedName>
    <definedName name="BExCUPAXFR16YMWL30ME3F3BSRDZ" localSheetId="16" hidden="1">#REF!</definedName>
    <definedName name="BExCUPAXFR16YMWL30ME3F3BSRDZ" localSheetId="0" hidden="1">#REF!</definedName>
    <definedName name="BExCUPAXFR16YMWL30ME3F3BSRDZ" localSheetId="2" hidden="1">#REF!</definedName>
    <definedName name="BExCUPAXFR16YMWL30ME3F3BSRDZ" localSheetId="4" hidden="1">#REF!</definedName>
    <definedName name="BExCUPAXFR16YMWL30ME3F3BSRDZ" localSheetId="5" hidden="1">#REF!</definedName>
    <definedName name="BExCUPAXFR16YMWL30ME3F3BSRDZ" localSheetId="17" hidden="1">#REF!</definedName>
    <definedName name="BExCUPAXFR16YMWL30ME3F3BSRDZ" localSheetId="7" hidden="1">#REF!</definedName>
    <definedName name="BExCUPAXFR16YMWL30ME3F3BSRDZ" localSheetId="8" hidden="1">#REF!</definedName>
    <definedName name="BExCUPAXFR16YMWL30ME3F3BSRDZ" localSheetId="9" hidden="1">#REF!</definedName>
    <definedName name="BExCUPAXFR16YMWL30ME3F3BSRDZ" localSheetId="11" hidden="1">#REF!</definedName>
    <definedName name="BExCUPAXFR16YMWL30ME3F3BSRDZ" localSheetId="12" hidden="1">#REF!</definedName>
    <definedName name="BExCUPAXFR16YMWL30ME3F3BSRDZ" localSheetId="13" hidden="1">#REF!</definedName>
    <definedName name="BExCUPAXFR16YMWL30ME3F3BSRDZ" localSheetId="14" hidden="1">#REF!</definedName>
    <definedName name="BExCUPAXFR16YMWL30ME3F3BSRDZ" localSheetId="22" hidden="1">#REF!</definedName>
    <definedName name="BExCUPAXFR16YMWL30ME3F3BSRDZ" localSheetId="19" hidden="1">#REF!</definedName>
    <definedName name="BExCUPAXFR16YMWL30ME3F3BSRDZ" localSheetId="21" hidden="1">#REF!</definedName>
    <definedName name="BExCUPAXFR16YMWL30ME3F3BSRDZ" hidden="1">#REF!</definedName>
    <definedName name="BExCUR94DHCE47PUUWEMT5QZOYR2" localSheetId="23" hidden="1">#REF!</definedName>
    <definedName name="BExCUR94DHCE47PUUWEMT5QZOYR2" localSheetId="27" hidden="1">#REF!</definedName>
    <definedName name="BExCUR94DHCE47PUUWEMT5QZOYR2" localSheetId="16" hidden="1">#REF!</definedName>
    <definedName name="BExCUR94DHCE47PUUWEMT5QZOYR2" localSheetId="0" hidden="1">#REF!</definedName>
    <definedName name="BExCUR94DHCE47PUUWEMT5QZOYR2" localSheetId="2" hidden="1">#REF!</definedName>
    <definedName name="BExCUR94DHCE47PUUWEMT5QZOYR2" localSheetId="4" hidden="1">#REF!</definedName>
    <definedName name="BExCUR94DHCE47PUUWEMT5QZOYR2" localSheetId="5" hidden="1">#REF!</definedName>
    <definedName name="BExCUR94DHCE47PUUWEMT5QZOYR2" localSheetId="17" hidden="1">#REF!</definedName>
    <definedName name="BExCUR94DHCE47PUUWEMT5QZOYR2" localSheetId="7" hidden="1">#REF!</definedName>
    <definedName name="BExCUR94DHCE47PUUWEMT5QZOYR2" localSheetId="8" hidden="1">#REF!</definedName>
    <definedName name="BExCUR94DHCE47PUUWEMT5QZOYR2" localSheetId="9" hidden="1">#REF!</definedName>
    <definedName name="BExCUR94DHCE47PUUWEMT5QZOYR2" localSheetId="11" hidden="1">#REF!</definedName>
    <definedName name="BExCUR94DHCE47PUUWEMT5QZOYR2" localSheetId="12" hidden="1">#REF!</definedName>
    <definedName name="BExCUR94DHCE47PUUWEMT5QZOYR2" localSheetId="13" hidden="1">#REF!</definedName>
    <definedName name="BExCUR94DHCE47PUUWEMT5QZOYR2" localSheetId="14" hidden="1">#REF!</definedName>
    <definedName name="BExCUR94DHCE47PUUWEMT5QZOYR2" localSheetId="22" hidden="1">#REF!</definedName>
    <definedName name="BExCUR94DHCE47PUUWEMT5QZOYR2" localSheetId="19" hidden="1">#REF!</definedName>
    <definedName name="BExCUR94DHCE47PUUWEMT5QZOYR2" localSheetId="21" hidden="1">#REF!</definedName>
    <definedName name="BExCUR94DHCE47PUUWEMT5QZOYR2" hidden="1">#REF!</definedName>
    <definedName name="BExCV5HJSTBNPQZVGYJY9AZ4IJ26" localSheetId="23" hidden="1">#REF!</definedName>
    <definedName name="BExCV5HJSTBNPQZVGYJY9AZ4IJ26" localSheetId="27" hidden="1">#REF!</definedName>
    <definedName name="BExCV5HJSTBNPQZVGYJY9AZ4IJ26" localSheetId="16" hidden="1">#REF!</definedName>
    <definedName name="BExCV5HJSTBNPQZVGYJY9AZ4IJ26" localSheetId="0" hidden="1">#REF!</definedName>
    <definedName name="BExCV5HJSTBNPQZVGYJY9AZ4IJ26" localSheetId="2" hidden="1">#REF!</definedName>
    <definedName name="BExCV5HJSTBNPQZVGYJY9AZ4IJ26" localSheetId="4" hidden="1">#REF!</definedName>
    <definedName name="BExCV5HJSTBNPQZVGYJY9AZ4IJ26" localSheetId="5" hidden="1">#REF!</definedName>
    <definedName name="BExCV5HJSTBNPQZVGYJY9AZ4IJ26" localSheetId="17" hidden="1">#REF!</definedName>
    <definedName name="BExCV5HJSTBNPQZVGYJY9AZ4IJ26" localSheetId="7" hidden="1">#REF!</definedName>
    <definedName name="BExCV5HJSTBNPQZVGYJY9AZ4IJ26" localSheetId="8" hidden="1">#REF!</definedName>
    <definedName name="BExCV5HJSTBNPQZVGYJY9AZ4IJ26" localSheetId="9" hidden="1">#REF!</definedName>
    <definedName name="BExCV5HJSTBNPQZVGYJY9AZ4IJ26" localSheetId="11" hidden="1">#REF!</definedName>
    <definedName name="BExCV5HJSTBNPQZVGYJY9AZ4IJ26" localSheetId="12" hidden="1">#REF!</definedName>
    <definedName name="BExCV5HJSTBNPQZVGYJY9AZ4IJ26" localSheetId="13" hidden="1">#REF!</definedName>
    <definedName name="BExCV5HJSTBNPQZVGYJY9AZ4IJ26" localSheetId="14" hidden="1">#REF!</definedName>
    <definedName name="BExCV5HJSTBNPQZVGYJY9AZ4IJ26" localSheetId="22" hidden="1">#REF!</definedName>
    <definedName name="BExCV5HJSTBNPQZVGYJY9AZ4IJ26" localSheetId="19" hidden="1">#REF!</definedName>
    <definedName name="BExCV5HJSTBNPQZVGYJY9AZ4IJ26" localSheetId="21" hidden="1">#REF!</definedName>
    <definedName name="BExCV5HJSTBNPQZVGYJY9AZ4IJ26" hidden="1">#REF!</definedName>
    <definedName name="BExCV634L7SVHGB0UDDTRRQ2Q72H" localSheetId="23" hidden="1">#REF!</definedName>
    <definedName name="BExCV634L7SVHGB0UDDTRRQ2Q72H" localSheetId="27" hidden="1">#REF!</definedName>
    <definedName name="BExCV634L7SVHGB0UDDTRRQ2Q72H" localSheetId="16" hidden="1">#REF!</definedName>
    <definedName name="BExCV634L7SVHGB0UDDTRRQ2Q72H" localSheetId="0" hidden="1">#REF!</definedName>
    <definedName name="BExCV634L7SVHGB0UDDTRRQ2Q72H" localSheetId="2" hidden="1">#REF!</definedName>
    <definedName name="BExCV634L7SVHGB0UDDTRRQ2Q72H" localSheetId="4" hidden="1">#REF!</definedName>
    <definedName name="BExCV634L7SVHGB0UDDTRRQ2Q72H" localSheetId="5" hidden="1">#REF!</definedName>
    <definedName name="BExCV634L7SVHGB0UDDTRRQ2Q72H" localSheetId="17" hidden="1">#REF!</definedName>
    <definedName name="BExCV634L7SVHGB0UDDTRRQ2Q72H" localSheetId="7" hidden="1">#REF!</definedName>
    <definedName name="BExCV634L7SVHGB0UDDTRRQ2Q72H" localSheetId="8" hidden="1">#REF!</definedName>
    <definedName name="BExCV634L7SVHGB0UDDTRRQ2Q72H" localSheetId="9" hidden="1">#REF!</definedName>
    <definedName name="BExCV634L7SVHGB0UDDTRRQ2Q72H" localSheetId="11" hidden="1">#REF!</definedName>
    <definedName name="BExCV634L7SVHGB0UDDTRRQ2Q72H" localSheetId="12" hidden="1">#REF!</definedName>
    <definedName name="BExCV634L7SVHGB0UDDTRRQ2Q72H" localSheetId="13" hidden="1">#REF!</definedName>
    <definedName name="BExCV634L7SVHGB0UDDTRRQ2Q72H" localSheetId="14" hidden="1">#REF!</definedName>
    <definedName name="BExCV634L7SVHGB0UDDTRRQ2Q72H" localSheetId="22" hidden="1">#REF!</definedName>
    <definedName name="BExCV634L7SVHGB0UDDTRRQ2Q72H" localSheetId="19" hidden="1">#REF!</definedName>
    <definedName name="BExCV634L7SVHGB0UDDTRRQ2Q72H" localSheetId="21" hidden="1">#REF!</definedName>
    <definedName name="BExCV634L7SVHGB0UDDTRRQ2Q72H" hidden="1">#REF!</definedName>
    <definedName name="BExCVBXGSXT9FWJRG62PX9S1RK83" localSheetId="23" hidden="1">#REF!</definedName>
    <definedName name="BExCVBXGSXT9FWJRG62PX9S1RK83" localSheetId="27" hidden="1">#REF!</definedName>
    <definedName name="BExCVBXGSXT9FWJRG62PX9S1RK83" localSheetId="16" hidden="1">#REF!</definedName>
    <definedName name="BExCVBXGSXT9FWJRG62PX9S1RK83" localSheetId="0" hidden="1">#REF!</definedName>
    <definedName name="BExCVBXGSXT9FWJRG62PX9S1RK83" localSheetId="2" hidden="1">#REF!</definedName>
    <definedName name="BExCVBXGSXT9FWJRG62PX9S1RK83" localSheetId="4" hidden="1">#REF!</definedName>
    <definedName name="BExCVBXGSXT9FWJRG62PX9S1RK83" localSheetId="5" hidden="1">#REF!</definedName>
    <definedName name="BExCVBXGSXT9FWJRG62PX9S1RK83" localSheetId="17" hidden="1">#REF!</definedName>
    <definedName name="BExCVBXGSXT9FWJRG62PX9S1RK83" localSheetId="7" hidden="1">#REF!</definedName>
    <definedName name="BExCVBXGSXT9FWJRG62PX9S1RK83" localSheetId="8" hidden="1">#REF!</definedName>
    <definedName name="BExCVBXGSXT9FWJRG62PX9S1RK83" localSheetId="9" hidden="1">#REF!</definedName>
    <definedName name="BExCVBXGSXT9FWJRG62PX9S1RK83" localSheetId="11" hidden="1">#REF!</definedName>
    <definedName name="BExCVBXGSXT9FWJRG62PX9S1RK83" localSheetId="12" hidden="1">#REF!</definedName>
    <definedName name="BExCVBXGSXT9FWJRG62PX9S1RK83" localSheetId="13" hidden="1">#REF!</definedName>
    <definedName name="BExCVBXGSXT9FWJRG62PX9S1RK83" localSheetId="14" hidden="1">#REF!</definedName>
    <definedName name="BExCVBXGSXT9FWJRG62PX9S1RK83" localSheetId="22" hidden="1">#REF!</definedName>
    <definedName name="BExCVBXGSXT9FWJRG62PX9S1RK83" localSheetId="19" hidden="1">#REF!</definedName>
    <definedName name="BExCVBXGSXT9FWJRG62PX9S1RK83" localSheetId="21" hidden="1">#REF!</definedName>
    <definedName name="BExCVBXGSXT9FWJRG62PX9S1RK83" hidden="1">#REF!</definedName>
    <definedName name="BExCVHBNLOHNFS0JAV3I1XGPNH9W" localSheetId="23" hidden="1">#REF!</definedName>
    <definedName name="BExCVHBNLOHNFS0JAV3I1XGPNH9W" localSheetId="27" hidden="1">#REF!</definedName>
    <definedName name="BExCVHBNLOHNFS0JAV3I1XGPNH9W" localSheetId="16" hidden="1">#REF!</definedName>
    <definedName name="BExCVHBNLOHNFS0JAV3I1XGPNH9W" localSheetId="0" hidden="1">#REF!</definedName>
    <definedName name="BExCVHBNLOHNFS0JAV3I1XGPNH9W" localSheetId="2" hidden="1">#REF!</definedName>
    <definedName name="BExCVHBNLOHNFS0JAV3I1XGPNH9W" localSheetId="4" hidden="1">#REF!</definedName>
    <definedName name="BExCVHBNLOHNFS0JAV3I1XGPNH9W" localSheetId="5" hidden="1">#REF!</definedName>
    <definedName name="BExCVHBNLOHNFS0JAV3I1XGPNH9W" localSheetId="17" hidden="1">#REF!</definedName>
    <definedName name="BExCVHBNLOHNFS0JAV3I1XGPNH9W" localSheetId="7" hidden="1">#REF!</definedName>
    <definedName name="BExCVHBNLOHNFS0JAV3I1XGPNH9W" localSheetId="8" hidden="1">#REF!</definedName>
    <definedName name="BExCVHBNLOHNFS0JAV3I1XGPNH9W" localSheetId="9" hidden="1">#REF!</definedName>
    <definedName name="BExCVHBNLOHNFS0JAV3I1XGPNH9W" localSheetId="11" hidden="1">#REF!</definedName>
    <definedName name="BExCVHBNLOHNFS0JAV3I1XGPNH9W" localSheetId="12" hidden="1">#REF!</definedName>
    <definedName name="BExCVHBNLOHNFS0JAV3I1XGPNH9W" localSheetId="13" hidden="1">#REF!</definedName>
    <definedName name="BExCVHBNLOHNFS0JAV3I1XGPNH9W" localSheetId="14" hidden="1">#REF!</definedName>
    <definedName name="BExCVHBNLOHNFS0JAV3I1XGPNH9W" localSheetId="22" hidden="1">#REF!</definedName>
    <definedName name="BExCVHBNLOHNFS0JAV3I1XGPNH9W" localSheetId="19" hidden="1">#REF!</definedName>
    <definedName name="BExCVHBNLOHNFS0JAV3I1XGPNH9W" localSheetId="21" hidden="1">#REF!</definedName>
    <definedName name="BExCVHBNLOHNFS0JAV3I1XGPNH9W" hidden="1">#REF!</definedName>
    <definedName name="BExCVI86R31A2IOZIEBY1FJLVILD" localSheetId="23" hidden="1">#REF!</definedName>
    <definedName name="BExCVI86R31A2IOZIEBY1FJLVILD" localSheetId="27" hidden="1">#REF!</definedName>
    <definedName name="BExCVI86R31A2IOZIEBY1FJLVILD" localSheetId="16" hidden="1">#REF!</definedName>
    <definedName name="BExCVI86R31A2IOZIEBY1FJLVILD" localSheetId="0" hidden="1">#REF!</definedName>
    <definedName name="BExCVI86R31A2IOZIEBY1FJLVILD" localSheetId="2" hidden="1">#REF!</definedName>
    <definedName name="BExCVI86R31A2IOZIEBY1FJLVILD" localSheetId="4" hidden="1">#REF!</definedName>
    <definedName name="BExCVI86R31A2IOZIEBY1FJLVILD" localSheetId="5" hidden="1">#REF!</definedName>
    <definedName name="BExCVI86R31A2IOZIEBY1FJLVILD" localSheetId="17" hidden="1">#REF!</definedName>
    <definedName name="BExCVI86R31A2IOZIEBY1FJLVILD" localSheetId="7" hidden="1">#REF!</definedName>
    <definedName name="BExCVI86R31A2IOZIEBY1FJLVILD" localSheetId="8" hidden="1">#REF!</definedName>
    <definedName name="BExCVI86R31A2IOZIEBY1FJLVILD" localSheetId="9" hidden="1">#REF!</definedName>
    <definedName name="BExCVI86R31A2IOZIEBY1FJLVILD" localSheetId="11" hidden="1">#REF!</definedName>
    <definedName name="BExCVI86R31A2IOZIEBY1FJLVILD" localSheetId="12" hidden="1">#REF!</definedName>
    <definedName name="BExCVI86R31A2IOZIEBY1FJLVILD" localSheetId="13" hidden="1">#REF!</definedName>
    <definedName name="BExCVI86R31A2IOZIEBY1FJLVILD" localSheetId="14" hidden="1">#REF!</definedName>
    <definedName name="BExCVI86R31A2IOZIEBY1FJLVILD" localSheetId="22" hidden="1">#REF!</definedName>
    <definedName name="BExCVI86R31A2IOZIEBY1FJLVILD" localSheetId="19" hidden="1">#REF!</definedName>
    <definedName name="BExCVI86R31A2IOZIEBY1FJLVILD" localSheetId="21" hidden="1">#REF!</definedName>
    <definedName name="BExCVI86R31A2IOZIEBY1FJLVILD" hidden="1">#REF!</definedName>
    <definedName name="BExCVKGZXE0I9EIXKBZVSGSEY2RR" localSheetId="23" hidden="1">#REF!</definedName>
    <definedName name="BExCVKGZXE0I9EIXKBZVSGSEY2RR" localSheetId="27" hidden="1">#REF!</definedName>
    <definedName name="BExCVKGZXE0I9EIXKBZVSGSEY2RR" localSheetId="16" hidden="1">#REF!</definedName>
    <definedName name="BExCVKGZXE0I9EIXKBZVSGSEY2RR" localSheetId="0" hidden="1">#REF!</definedName>
    <definedName name="BExCVKGZXE0I9EIXKBZVSGSEY2RR" localSheetId="2" hidden="1">#REF!</definedName>
    <definedName name="BExCVKGZXE0I9EIXKBZVSGSEY2RR" localSheetId="4" hidden="1">#REF!</definedName>
    <definedName name="BExCVKGZXE0I9EIXKBZVSGSEY2RR" localSheetId="5" hidden="1">#REF!</definedName>
    <definedName name="BExCVKGZXE0I9EIXKBZVSGSEY2RR" localSheetId="17" hidden="1">#REF!</definedName>
    <definedName name="BExCVKGZXE0I9EIXKBZVSGSEY2RR" localSheetId="7" hidden="1">#REF!</definedName>
    <definedName name="BExCVKGZXE0I9EIXKBZVSGSEY2RR" localSheetId="8" hidden="1">#REF!</definedName>
    <definedName name="BExCVKGZXE0I9EIXKBZVSGSEY2RR" localSheetId="9" hidden="1">#REF!</definedName>
    <definedName name="BExCVKGZXE0I9EIXKBZVSGSEY2RR" localSheetId="11" hidden="1">#REF!</definedName>
    <definedName name="BExCVKGZXE0I9EIXKBZVSGSEY2RR" localSheetId="12" hidden="1">#REF!</definedName>
    <definedName name="BExCVKGZXE0I9EIXKBZVSGSEY2RR" localSheetId="13" hidden="1">#REF!</definedName>
    <definedName name="BExCVKGZXE0I9EIXKBZVSGSEY2RR" localSheetId="14" hidden="1">#REF!</definedName>
    <definedName name="BExCVKGZXE0I9EIXKBZVSGSEY2RR" localSheetId="22" hidden="1">#REF!</definedName>
    <definedName name="BExCVKGZXE0I9EIXKBZVSGSEY2RR" localSheetId="19" hidden="1">#REF!</definedName>
    <definedName name="BExCVKGZXE0I9EIXKBZVSGSEY2RR" localSheetId="21" hidden="1">#REF!</definedName>
    <definedName name="BExCVKGZXE0I9EIXKBZVSGSEY2RR" hidden="1">#REF!</definedName>
    <definedName name="BExCVNROVORCSNX9HKHKPHY0URS3" localSheetId="23" hidden="1">#REF!</definedName>
    <definedName name="BExCVNROVORCSNX9HKHKPHY0URS3" localSheetId="27" hidden="1">#REF!</definedName>
    <definedName name="BExCVNROVORCSNX9HKHKPHY0URS3" localSheetId="16" hidden="1">#REF!</definedName>
    <definedName name="BExCVNROVORCSNX9HKHKPHY0URS3" localSheetId="0" hidden="1">#REF!</definedName>
    <definedName name="BExCVNROVORCSNX9HKHKPHY0URS3" localSheetId="2" hidden="1">#REF!</definedName>
    <definedName name="BExCVNROVORCSNX9HKHKPHY0URS3" localSheetId="4" hidden="1">#REF!</definedName>
    <definedName name="BExCVNROVORCSNX9HKHKPHY0URS3" localSheetId="5" hidden="1">#REF!</definedName>
    <definedName name="BExCVNROVORCSNX9HKHKPHY0URS3" localSheetId="17" hidden="1">#REF!</definedName>
    <definedName name="BExCVNROVORCSNX9HKHKPHY0URS3" localSheetId="7" hidden="1">#REF!</definedName>
    <definedName name="BExCVNROVORCSNX9HKHKPHY0URS3" localSheetId="8" hidden="1">#REF!</definedName>
    <definedName name="BExCVNROVORCSNX9HKHKPHY0URS3" localSheetId="9" hidden="1">#REF!</definedName>
    <definedName name="BExCVNROVORCSNX9HKHKPHY0URS3" localSheetId="11" hidden="1">#REF!</definedName>
    <definedName name="BExCVNROVORCSNX9HKHKPHY0URS3" localSheetId="12" hidden="1">#REF!</definedName>
    <definedName name="BExCVNROVORCSNX9HKHKPHY0URS3" localSheetId="13" hidden="1">#REF!</definedName>
    <definedName name="BExCVNROVORCSNX9HKHKPHY0URS3" localSheetId="14" hidden="1">#REF!</definedName>
    <definedName name="BExCVNROVORCSNX9HKHKPHY0URS3" localSheetId="22" hidden="1">#REF!</definedName>
    <definedName name="BExCVNROVORCSNX9HKHKPHY0URS3" localSheetId="19" hidden="1">#REF!</definedName>
    <definedName name="BExCVNROVORCSNX9HKHKPHY0URS3" localSheetId="21" hidden="1">#REF!</definedName>
    <definedName name="BExCVNROVORCSNX9HKHKPHY0URS3" hidden="1">#REF!</definedName>
    <definedName name="BExCVPEZON7VV6NOWII8VZMONPCJ" localSheetId="23" hidden="1">#REF!</definedName>
    <definedName name="BExCVPEZON7VV6NOWII8VZMONPCJ" localSheetId="27" hidden="1">#REF!</definedName>
    <definedName name="BExCVPEZON7VV6NOWII8VZMONPCJ" localSheetId="16" hidden="1">#REF!</definedName>
    <definedName name="BExCVPEZON7VV6NOWII8VZMONPCJ" localSheetId="0" hidden="1">#REF!</definedName>
    <definedName name="BExCVPEZON7VV6NOWII8VZMONPCJ" localSheetId="2" hidden="1">#REF!</definedName>
    <definedName name="BExCVPEZON7VV6NOWII8VZMONPCJ" localSheetId="4" hidden="1">#REF!</definedName>
    <definedName name="BExCVPEZON7VV6NOWII8VZMONPCJ" localSheetId="5" hidden="1">#REF!</definedName>
    <definedName name="BExCVPEZON7VV6NOWII8VZMONPCJ" localSheetId="17" hidden="1">#REF!</definedName>
    <definedName name="BExCVPEZON7VV6NOWII8VZMONPCJ" localSheetId="7" hidden="1">#REF!</definedName>
    <definedName name="BExCVPEZON7VV6NOWII8VZMONPCJ" localSheetId="8" hidden="1">#REF!</definedName>
    <definedName name="BExCVPEZON7VV6NOWII8VZMONPCJ" localSheetId="9" hidden="1">#REF!</definedName>
    <definedName name="BExCVPEZON7VV6NOWII8VZMONPCJ" localSheetId="11" hidden="1">#REF!</definedName>
    <definedName name="BExCVPEZON7VV6NOWII8VZMONPCJ" localSheetId="12" hidden="1">#REF!</definedName>
    <definedName name="BExCVPEZON7VV6NOWII8VZMONPCJ" localSheetId="13" hidden="1">#REF!</definedName>
    <definedName name="BExCVPEZON7VV6NOWII8VZMONPCJ" localSheetId="14" hidden="1">#REF!</definedName>
    <definedName name="BExCVPEZON7VV6NOWII8VZMONPCJ" localSheetId="22" hidden="1">#REF!</definedName>
    <definedName name="BExCVPEZON7VV6NOWII8VZMONPCJ" localSheetId="19" hidden="1">#REF!</definedName>
    <definedName name="BExCVPEZON7VV6NOWII8VZMONPCJ" localSheetId="21" hidden="1">#REF!</definedName>
    <definedName name="BExCVPEZON7VV6NOWII8VZMONPCJ" hidden="1">#REF!</definedName>
    <definedName name="BExCVV44WY5807WGMTGKPW0GT256" localSheetId="23" hidden="1">#REF!</definedName>
    <definedName name="BExCVV44WY5807WGMTGKPW0GT256" localSheetId="27" hidden="1">#REF!</definedName>
    <definedName name="BExCVV44WY5807WGMTGKPW0GT256" localSheetId="16" hidden="1">#REF!</definedName>
    <definedName name="BExCVV44WY5807WGMTGKPW0GT256" localSheetId="0" hidden="1">#REF!</definedName>
    <definedName name="BExCVV44WY5807WGMTGKPW0GT256" localSheetId="2" hidden="1">#REF!</definedName>
    <definedName name="BExCVV44WY5807WGMTGKPW0GT256" localSheetId="4" hidden="1">#REF!</definedName>
    <definedName name="BExCVV44WY5807WGMTGKPW0GT256" localSheetId="5" hidden="1">#REF!</definedName>
    <definedName name="BExCVV44WY5807WGMTGKPW0GT256" localSheetId="17" hidden="1">#REF!</definedName>
    <definedName name="BExCVV44WY5807WGMTGKPW0GT256" localSheetId="7" hidden="1">#REF!</definedName>
    <definedName name="BExCVV44WY5807WGMTGKPW0GT256" localSheetId="8" hidden="1">#REF!</definedName>
    <definedName name="BExCVV44WY5807WGMTGKPW0GT256" localSheetId="9" hidden="1">#REF!</definedName>
    <definedName name="BExCVV44WY5807WGMTGKPW0GT256" localSheetId="11" hidden="1">#REF!</definedName>
    <definedName name="BExCVV44WY5807WGMTGKPW0GT256" localSheetId="12" hidden="1">#REF!</definedName>
    <definedName name="BExCVV44WY5807WGMTGKPW0GT256" localSheetId="13" hidden="1">#REF!</definedName>
    <definedName name="BExCVV44WY5807WGMTGKPW0GT256" localSheetId="14" hidden="1">#REF!</definedName>
    <definedName name="BExCVV44WY5807WGMTGKPW0GT256" localSheetId="22" hidden="1">#REF!</definedName>
    <definedName name="BExCVV44WY5807WGMTGKPW0GT256" localSheetId="19" hidden="1">#REF!</definedName>
    <definedName name="BExCVV44WY5807WGMTGKPW0GT256" localSheetId="21" hidden="1">#REF!</definedName>
    <definedName name="BExCVV44WY5807WGMTGKPW0GT256" hidden="1">#REF!</definedName>
    <definedName name="BExCVZ5PN4V6MRBZ04PZJW3GEF8S" localSheetId="23" hidden="1">#REF!</definedName>
    <definedName name="BExCVZ5PN4V6MRBZ04PZJW3GEF8S" localSheetId="27" hidden="1">#REF!</definedName>
    <definedName name="BExCVZ5PN4V6MRBZ04PZJW3GEF8S" localSheetId="16" hidden="1">#REF!</definedName>
    <definedName name="BExCVZ5PN4V6MRBZ04PZJW3GEF8S" localSheetId="0" hidden="1">#REF!</definedName>
    <definedName name="BExCVZ5PN4V6MRBZ04PZJW3GEF8S" localSheetId="2" hidden="1">#REF!</definedName>
    <definedName name="BExCVZ5PN4V6MRBZ04PZJW3GEF8S" localSheetId="4" hidden="1">#REF!</definedName>
    <definedName name="BExCVZ5PN4V6MRBZ04PZJW3GEF8S" localSheetId="5" hidden="1">#REF!</definedName>
    <definedName name="BExCVZ5PN4V6MRBZ04PZJW3GEF8S" localSheetId="17" hidden="1">#REF!</definedName>
    <definedName name="BExCVZ5PN4V6MRBZ04PZJW3GEF8S" localSheetId="7" hidden="1">#REF!</definedName>
    <definedName name="BExCVZ5PN4V6MRBZ04PZJW3GEF8S" localSheetId="8" hidden="1">#REF!</definedName>
    <definedName name="BExCVZ5PN4V6MRBZ04PZJW3GEF8S" localSheetId="9" hidden="1">#REF!</definedName>
    <definedName name="BExCVZ5PN4V6MRBZ04PZJW3GEF8S" localSheetId="11" hidden="1">#REF!</definedName>
    <definedName name="BExCVZ5PN4V6MRBZ04PZJW3GEF8S" localSheetId="12" hidden="1">#REF!</definedName>
    <definedName name="BExCVZ5PN4V6MRBZ04PZJW3GEF8S" localSheetId="13" hidden="1">#REF!</definedName>
    <definedName name="BExCVZ5PN4V6MRBZ04PZJW3GEF8S" localSheetId="14" hidden="1">#REF!</definedName>
    <definedName name="BExCVZ5PN4V6MRBZ04PZJW3GEF8S" localSheetId="22" hidden="1">#REF!</definedName>
    <definedName name="BExCVZ5PN4V6MRBZ04PZJW3GEF8S" localSheetId="19" hidden="1">#REF!</definedName>
    <definedName name="BExCVZ5PN4V6MRBZ04PZJW3GEF8S" localSheetId="21" hidden="1">#REF!</definedName>
    <definedName name="BExCVZ5PN4V6MRBZ04PZJW3GEF8S" hidden="1">#REF!</definedName>
    <definedName name="BExCW13R0GWJYGXZBNCPAHQN4NR2" localSheetId="23" hidden="1">#REF!</definedName>
    <definedName name="BExCW13R0GWJYGXZBNCPAHQN4NR2" localSheetId="27" hidden="1">#REF!</definedName>
    <definedName name="BExCW13R0GWJYGXZBNCPAHQN4NR2" localSheetId="16" hidden="1">#REF!</definedName>
    <definedName name="BExCW13R0GWJYGXZBNCPAHQN4NR2" localSheetId="0" hidden="1">#REF!</definedName>
    <definedName name="BExCW13R0GWJYGXZBNCPAHQN4NR2" localSheetId="2" hidden="1">#REF!</definedName>
    <definedName name="BExCW13R0GWJYGXZBNCPAHQN4NR2" localSheetId="4" hidden="1">#REF!</definedName>
    <definedName name="BExCW13R0GWJYGXZBNCPAHQN4NR2" localSheetId="5" hidden="1">#REF!</definedName>
    <definedName name="BExCW13R0GWJYGXZBNCPAHQN4NR2" localSheetId="17" hidden="1">#REF!</definedName>
    <definedName name="BExCW13R0GWJYGXZBNCPAHQN4NR2" localSheetId="7" hidden="1">#REF!</definedName>
    <definedName name="BExCW13R0GWJYGXZBNCPAHQN4NR2" localSheetId="8" hidden="1">#REF!</definedName>
    <definedName name="BExCW13R0GWJYGXZBNCPAHQN4NR2" localSheetId="9" hidden="1">#REF!</definedName>
    <definedName name="BExCW13R0GWJYGXZBNCPAHQN4NR2" localSheetId="11" hidden="1">#REF!</definedName>
    <definedName name="BExCW13R0GWJYGXZBNCPAHQN4NR2" localSheetId="12" hidden="1">#REF!</definedName>
    <definedName name="BExCW13R0GWJYGXZBNCPAHQN4NR2" localSheetId="13" hidden="1">#REF!</definedName>
    <definedName name="BExCW13R0GWJYGXZBNCPAHQN4NR2" localSheetId="14" hidden="1">#REF!</definedName>
    <definedName name="BExCW13R0GWJYGXZBNCPAHQN4NR2" localSheetId="22" hidden="1">#REF!</definedName>
    <definedName name="BExCW13R0GWJYGXZBNCPAHQN4NR2" localSheetId="19" hidden="1">#REF!</definedName>
    <definedName name="BExCW13R0GWJYGXZBNCPAHQN4NR2" localSheetId="21" hidden="1">#REF!</definedName>
    <definedName name="BExCW13R0GWJYGXZBNCPAHQN4NR2" hidden="1">#REF!</definedName>
    <definedName name="BExCW9Y5HWU4RJTNX74O6L24VGCK" localSheetId="23" hidden="1">#REF!</definedName>
    <definedName name="BExCW9Y5HWU4RJTNX74O6L24VGCK" localSheetId="27" hidden="1">#REF!</definedName>
    <definedName name="BExCW9Y5HWU4RJTNX74O6L24VGCK" localSheetId="16" hidden="1">#REF!</definedName>
    <definedName name="BExCW9Y5HWU4RJTNX74O6L24VGCK" localSheetId="0" hidden="1">#REF!</definedName>
    <definedName name="BExCW9Y5HWU4RJTNX74O6L24VGCK" localSheetId="2" hidden="1">#REF!</definedName>
    <definedName name="BExCW9Y5HWU4RJTNX74O6L24VGCK" localSheetId="4" hidden="1">#REF!</definedName>
    <definedName name="BExCW9Y5HWU4RJTNX74O6L24VGCK" localSheetId="5" hidden="1">#REF!</definedName>
    <definedName name="BExCW9Y5HWU4RJTNX74O6L24VGCK" localSheetId="17" hidden="1">#REF!</definedName>
    <definedName name="BExCW9Y5HWU4RJTNX74O6L24VGCK" localSheetId="7" hidden="1">#REF!</definedName>
    <definedName name="BExCW9Y5HWU4RJTNX74O6L24VGCK" localSheetId="8" hidden="1">#REF!</definedName>
    <definedName name="BExCW9Y5HWU4RJTNX74O6L24VGCK" localSheetId="9" hidden="1">#REF!</definedName>
    <definedName name="BExCW9Y5HWU4RJTNX74O6L24VGCK" localSheetId="11" hidden="1">#REF!</definedName>
    <definedName name="BExCW9Y5HWU4RJTNX74O6L24VGCK" localSheetId="12" hidden="1">#REF!</definedName>
    <definedName name="BExCW9Y5HWU4RJTNX74O6L24VGCK" localSheetId="13" hidden="1">#REF!</definedName>
    <definedName name="BExCW9Y5HWU4RJTNX74O6L24VGCK" localSheetId="14" hidden="1">#REF!</definedName>
    <definedName name="BExCW9Y5HWU4RJTNX74O6L24VGCK" localSheetId="22" hidden="1">#REF!</definedName>
    <definedName name="BExCW9Y5HWU4RJTNX74O6L24VGCK" localSheetId="19" hidden="1">#REF!</definedName>
    <definedName name="BExCW9Y5HWU4RJTNX74O6L24VGCK" localSheetId="21" hidden="1">#REF!</definedName>
    <definedName name="BExCW9Y5HWU4RJTNX74O6L24VGCK" hidden="1">#REF!</definedName>
    <definedName name="BExCWHADQJRXWFDGV2KMANWIY1YN" localSheetId="23" hidden="1">#REF!</definedName>
    <definedName name="BExCWHADQJRXWFDGV2KMANWIY1YN" localSheetId="27" hidden="1">#REF!</definedName>
    <definedName name="BExCWHADQJRXWFDGV2KMANWIY1YN" localSheetId="16" hidden="1">#REF!</definedName>
    <definedName name="BExCWHADQJRXWFDGV2KMANWIY1YN" localSheetId="0" hidden="1">#REF!</definedName>
    <definedName name="BExCWHADQJRXWFDGV2KMANWIY1YN" localSheetId="2" hidden="1">#REF!</definedName>
    <definedName name="BExCWHADQJRXWFDGV2KMANWIY1YN" localSheetId="4" hidden="1">#REF!</definedName>
    <definedName name="BExCWHADQJRXWFDGV2KMANWIY1YN" localSheetId="5" hidden="1">#REF!</definedName>
    <definedName name="BExCWHADQJRXWFDGV2KMANWIY1YN" localSheetId="17" hidden="1">#REF!</definedName>
    <definedName name="BExCWHADQJRXWFDGV2KMANWIY1YN" localSheetId="7" hidden="1">#REF!</definedName>
    <definedName name="BExCWHADQJRXWFDGV2KMANWIY1YN" localSheetId="8" hidden="1">#REF!</definedName>
    <definedName name="BExCWHADQJRXWFDGV2KMANWIY1YN" localSheetId="9" hidden="1">#REF!</definedName>
    <definedName name="BExCWHADQJRXWFDGV2KMANWIY1YN" localSheetId="11" hidden="1">#REF!</definedName>
    <definedName name="BExCWHADQJRXWFDGV2KMANWIY1YN" localSheetId="12" hidden="1">#REF!</definedName>
    <definedName name="BExCWHADQJRXWFDGV2KMANWIY1YN" localSheetId="13" hidden="1">#REF!</definedName>
    <definedName name="BExCWHADQJRXWFDGV2KMANWIY1YN" localSheetId="14" hidden="1">#REF!</definedName>
    <definedName name="BExCWHADQJRXWFDGV2KMANWIY1YN" localSheetId="22" hidden="1">#REF!</definedName>
    <definedName name="BExCWHADQJRXWFDGV2KMANWIY1YN" localSheetId="19" hidden="1">#REF!</definedName>
    <definedName name="BExCWHADQJRXWFDGV2KMANWIY1YN" localSheetId="21" hidden="1">#REF!</definedName>
    <definedName name="BExCWHADQJRXWFDGV2KMANWIY1YN" hidden="1">#REF!</definedName>
    <definedName name="BExCWPDPESGZS07QGBLSBWDNVJLZ" localSheetId="23" hidden="1">#REF!</definedName>
    <definedName name="BExCWPDPESGZS07QGBLSBWDNVJLZ" localSheetId="27" hidden="1">#REF!</definedName>
    <definedName name="BExCWPDPESGZS07QGBLSBWDNVJLZ" localSheetId="16" hidden="1">#REF!</definedName>
    <definedName name="BExCWPDPESGZS07QGBLSBWDNVJLZ" localSheetId="0" hidden="1">#REF!</definedName>
    <definedName name="BExCWPDPESGZS07QGBLSBWDNVJLZ" localSheetId="2" hidden="1">#REF!</definedName>
    <definedName name="BExCWPDPESGZS07QGBLSBWDNVJLZ" localSheetId="4" hidden="1">#REF!</definedName>
    <definedName name="BExCWPDPESGZS07QGBLSBWDNVJLZ" localSheetId="5" hidden="1">#REF!</definedName>
    <definedName name="BExCWPDPESGZS07QGBLSBWDNVJLZ" localSheetId="17" hidden="1">#REF!</definedName>
    <definedName name="BExCWPDPESGZS07QGBLSBWDNVJLZ" localSheetId="7" hidden="1">#REF!</definedName>
    <definedName name="BExCWPDPESGZS07QGBLSBWDNVJLZ" localSheetId="8" hidden="1">#REF!</definedName>
    <definedName name="BExCWPDPESGZS07QGBLSBWDNVJLZ" localSheetId="9" hidden="1">#REF!</definedName>
    <definedName name="BExCWPDPESGZS07QGBLSBWDNVJLZ" localSheetId="11" hidden="1">#REF!</definedName>
    <definedName name="BExCWPDPESGZS07QGBLSBWDNVJLZ" localSheetId="12" hidden="1">#REF!</definedName>
    <definedName name="BExCWPDPESGZS07QGBLSBWDNVJLZ" localSheetId="13" hidden="1">#REF!</definedName>
    <definedName name="BExCWPDPESGZS07QGBLSBWDNVJLZ" localSheetId="14" hidden="1">#REF!</definedName>
    <definedName name="BExCWPDPESGZS07QGBLSBWDNVJLZ" localSheetId="22" hidden="1">#REF!</definedName>
    <definedName name="BExCWPDPESGZS07QGBLSBWDNVJLZ" localSheetId="19" hidden="1">#REF!</definedName>
    <definedName name="BExCWPDPESGZS07QGBLSBWDNVJLZ" localSheetId="21" hidden="1">#REF!</definedName>
    <definedName name="BExCWPDPESGZS07QGBLSBWDNVJLZ" hidden="1">#REF!</definedName>
    <definedName name="BExCWTVKHIVCRHF8GC39KI58YM5K" localSheetId="23" hidden="1">#REF!</definedName>
    <definedName name="BExCWTVKHIVCRHF8GC39KI58YM5K" localSheetId="27" hidden="1">#REF!</definedName>
    <definedName name="BExCWTVKHIVCRHF8GC39KI58YM5K" localSheetId="16" hidden="1">#REF!</definedName>
    <definedName name="BExCWTVKHIVCRHF8GC39KI58YM5K" localSheetId="0" hidden="1">#REF!</definedName>
    <definedName name="BExCWTVKHIVCRHF8GC39KI58YM5K" localSheetId="2" hidden="1">#REF!</definedName>
    <definedName name="BExCWTVKHIVCRHF8GC39KI58YM5K" localSheetId="4" hidden="1">#REF!</definedName>
    <definedName name="BExCWTVKHIVCRHF8GC39KI58YM5K" localSheetId="5" hidden="1">#REF!</definedName>
    <definedName name="BExCWTVKHIVCRHF8GC39KI58YM5K" localSheetId="17" hidden="1">#REF!</definedName>
    <definedName name="BExCWTVKHIVCRHF8GC39KI58YM5K" localSheetId="7" hidden="1">#REF!</definedName>
    <definedName name="BExCWTVKHIVCRHF8GC39KI58YM5K" localSheetId="8" hidden="1">#REF!</definedName>
    <definedName name="BExCWTVKHIVCRHF8GC39KI58YM5K" localSheetId="9" hidden="1">#REF!</definedName>
    <definedName name="BExCWTVKHIVCRHF8GC39KI58YM5K" localSheetId="11" hidden="1">#REF!</definedName>
    <definedName name="BExCWTVKHIVCRHF8GC39KI58YM5K" localSheetId="12" hidden="1">#REF!</definedName>
    <definedName name="BExCWTVKHIVCRHF8GC39KI58YM5K" localSheetId="13" hidden="1">#REF!</definedName>
    <definedName name="BExCWTVKHIVCRHF8GC39KI58YM5K" localSheetId="14" hidden="1">#REF!</definedName>
    <definedName name="BExCWTVKHIVCRHF8GC39KI58YM5K" localSheetId="22" hidden="1">#REF!</definedName>
    <definedName name="BExCWTVKHIVCRHF8GC39KI58YM5K" localSheetId="19" hidden="1">#REF!</definedName>
    <definedName name="BExCWTVKHIVCRHF8GC39KI58YM5K" localSheetId="21" hidden="1">#REF!</definedName>
    <definedName name="BExCWTVKHIVCRHF8GC39KI58YM5K" hidden="1">#REF!</definedName>
    <definedName name="BExCX2KGRZBRVLZNM8SUSIE6A0RL" localSheetId="23" hidden="1">#REF!</definedName>
    <definedName name="BExCX2KGRZBRVLZNM8SUSIE6A0RL" localSheetId="27" hidden="1">#REF!</definedName>
    <definedName name="BExCX2KGRZBRVLZNM8SUSIE6A0RL" localSheetId="16" hidden="1">#REF!</definedName>
    <definedName name="BExCX2KGRZBRVLZNM8SUSIE6A0RL" localSheetId="0" hidden="1">#REF!</definedName>
    <definedName name="BExCX2KGRZBRVLZNM8SUSIE6A0RL" localSheetId="2" hidden="1">#REF!</definedName>
    <definedName name="BExCX2KGRZBRVLZNM8SUSIE6A0RL" localSheetId="4" hidden="1">#REF!</definedName>
    <definedName name="BExCX2KGRZBRVLZNM8SUSIE6A0RL" localSheetId="5" hidden="1">#REF!</definedName>
    <definedName name="BExCX2KGRZBRVLZNM8SUSIE6A0RL" localSheetId="17" hidden="1">#REF!</definedName>
    <definedName name="BExCX2KGRZBRVLZNM8SUSIE6A0RL" localSheetId="7" hidden="1">#REF!</definedName>
    <definedName name="BExCX2KGRZBRVLZNM8SUSIE6A0RL" localSheetId="8" hidden="1">#REF!</definedName>
    <definedName name="BExCX2KGRZBRVLZNM8SUSIE6A0RL" localSheetId="9" hidden="1">#REF!</definedName>
    <definedName name="BExCX2KGRZBRVLZNM8SUSIE6A0RL" localSheetId="11" hidden="1">#REF!</definedName>
    <definedName name="BExCX2KGRZBRVLZNM8SUSIE6A0RL" localSheetId="12" hidden="1">#REF!</definedName>
    <definedName name="BExCX2KGRZBRVLZNM8SUSIE6A0RL" localSheetId="13" hidden="1">#REF!</definedName>
    <definedName name="BExCX2KGRZBRVLZNM8SUSIE6A0RL" localSheetId="14" hidden="1">#REF!</definedName>
    <definedName name="BExCX2KGRZBRVLZNM8SUSIE6A0RL" localSheetId="22" hidden="1">#REF!</definedName>
    <definedName name="BExCX2KGRZBRVLZNM8SUSIE6A0RL" localSheetId="19" hidden="1">#REF!</definedName>
    <definedName name="BExCX2KGRZBRVLZNM8SUSIE6A0RL" localSheetId="21" hidden="1">#REF!</definedName>
    <definedName name="BExCX2KGRZBRVLZNM8SUSIE6A0RL" hidden="1">#REF!</definedName>
    <definedName name="BExCX3X451T70LZ1VF95L7W4Y4TM" localSheetId="23" hidden="1">#REF!</definedName>
    <definedName name="BExCX3X451T70LZ1VF95L7W4Y4TM" localSheetId="27" hidden="1">#REF!</definedName>
    <definedName name="BExCX3X451T70LZ1VF95L7W4Y4TM" localSheetId="16" hidden="1">#REF!</definedName>
    <definedName name="BExCX3X451T70LZ1VF95L7W4Y4TM" localSheetId="0" hidden="1">#REF!</definedName>
    <definedName name="BExCX3X451T70LZ1VF95L7W4Y4TM" localSheetId="2" hidden="1">#REF!</definedName>
    <definedName name="BExCX3X451T70LZ1VF95L7W4Y4TM" localSheetId="4" hidden="1">#REF!</definedName>
    <definedName name="BExCX3X451T70LZ1VF95L7W4Y4TM" localSheetId="5" hidden="1">#REF!</definedName>
    <definedName name="BExCX3X451T70LZ1VF95L7W4Y4TM" localSheetId="17" hidden="1">#REF!</definedName>
    <definedName name="BExCX3X451T70LZ1VF95L7W4Y4TM" localSheetId="7" hidden="1">#REF!</definedName>
    <definedName name="BExCX3X451T70LZ1VF95L7W4Y4TM" localSheetId="8" hidden="1">#REF!</definedName>
    <definedName name="BExCX3X451T70LZ1VF95L7W4Y4TM" localSheetId="9" hidden="1">#REF!</definedName>
    <definedName name="BExCX3X451T70LZ1VF95L7W4Y4TM" localSheetId="11" hidden="1">#REF!</definedName>
    <definedName name="BExCX3X451T70LZ1VF95L7W4Y4TM" localSheetId="12" hidden="1">#REF!</definedName>
    <definedName name="BExCX3X451T70LZ1VF95L7W4Y4TM" localSheetId="13" hidden="1">#REF!</definedName>
    <definedName name="BExCX3X451T70LZ1VF95L7W4Y4TM" localSheetId="14" hidden="1">#REF!</definedName>
    <definedName name="BExCX3X451T70LZ1VF95L7W4Y4TM" localSheetId="22" hidden="1">#REF!</definedName>
    <definedName name="BExCX3X451T70LZ1VF95L7W4Y4TM" localSheetId="19" hidden="1">#REF!</definedName>
    <definedName name="BExCX3X451T70LZ1VF95L7W4Y4TM" localSheetId="21" hidden="1">#REF!</definedName>
    <definedName name="BExCX3X451T70LZ1VF95L7W4Y4TM" hidden="1">#REF!</definedName>
    <definedName name="BExCX4NZ2N1OUGXM7EV0U7VULJMM" localSheetId="23" hidden="1">#REF!</definedName>
    <definedName name="BExCX4NZ2N1OUGXM7EV0U7VULJMM" localSheetId="27" hidden="1">#REF!</definedName>
    <definedName name="BExCX4NZ2N1OUGXM7EV0U7VULJMM" localSheetId="16" hidden="1">#REF!</definedName>
    <definedName name="BExCX4NZ2N1OUGXM7EV0U7VULJMM" localSheetId="0" hidden="1">#REF!</definedName>
    <definedName name="BExCX4NZ2N1OUGXM7EV0U7VULJMM" localSheetId="2" hidden="1">#REF!</definedName>
    <definedName name="BExCX4NZ2N1OUGXM7EV0U7VULJMM" localSheetId="4" hidden="1">#REF!</definedName>
    <definedName name="BExCX4NZ2N1OUGXM7EV0U7VULJMM" localSheetId="5" hidden="1">#REF!</definedName>
    <definedName name="BExCX4NZ2N1OUGXM7EV0U7VULJMM" localSheetId="17" hidden="1">#REF!</definedName>
    <definedName name="BExCX4NZ2N1OUGXM7EV0U7VULJMM" localSheetId="7" hidden="1">#REF!</definedName>
    <definedName name="BExCX4NZ2N1OUGXM7EV0U7VULJMM" localSheetId="8" hidden="1">#REF!</definedName>
    <definedName name="BExCX4NZ2N1OUGXM7EV0U7VULJMM" localSheetId="9" hidden="1">#REF!</definedName>
    <definedName name="BExCX4NZ2N1OUGXM7EV0U7VULJMM" localSheetId="11" hidden="1">#REF!</definedName>
    <definedName name="BExCX4NZ2N1OUGXM7EV0U7VULJMM" localSheetId="12" hidden="1">#REF!</definedName>
    <definedName name="BExCX4NZ2N1OUGXM7EV0U7VULJMM" localSheetId="13" hidden="1">#REF!</definedName>
    <definedName name="BExCX4NZ2N1OUGXM7EV0U7VULJMM" localSheetId="14" hidden="1">#REF!</definedName>
    <definedName name="BExCX4NZ2N1OUGXM7EV0U7VULJMM" localSheetId="22" hidden="1">#REF!</definedName>
    <definedName name="BExCX4NZ2N1OUGXM7EV0U7VULJMM" localSheetId="19" hidden="1">#REF!</definedName>
    <definedName name="BExCX4NZ2N1OUGXM7EV0U7VULJMM" localSheetId="21" hidden="1">#REF!</definedName>
    <definedName name="BExCX4NZ2N1OUGXM7EV0U7VULJMM" hidden="1">#REF!</definedName>
    <definedName name="BExCXILMURGYMAH6N5LF5DV6K3GM" localSheetId="23" hidden="1">#REF!</definedName>
    <definedName name="BExCXILMURGYMAH6N5LF5DV6K3GM" localSheetId="27" hidden="1">#REF!</definedName>
    <definedName name="BExCXILMURGYMAH6N5LF5DV6K3GM" localSheetId="16" hidden="1">#REF!</definedName>
    <definedName name="BExCXILMURGYMAH6N5LF5DV6K3GM" localSheetId="0" hidden="1">#REF!</definedName>
    <definedName name="BExCXILMURGYMAH6N5LF5DV6K3GM" localSheetId="2" hidden="1">#REF!</definedName>
    <definedName name="BExCXILMURGYMAH6N5LF5DV6K3GM" localSheetId="4" hidden="1">#REF!</definedName>
    <definedName name="BExCXILMURGYMAH6N5LF5DV6K3GM" localSheetId="5" hidden="1">#REF!</definedName>
    <definedName name="BExCXILMURGYMAH6N5LF5DV6K3GM" localSheetId="17" hidden="1">#REF!</definedName>
    <definedName name="BExCXILMURGYMAH6N5LF5DV6K3GM" localSheetId="7" hidden="1">#REF!</definedName>
    <definedName name="BExCXILMURGYMAH6N5LF5DV6K3GM" localSheetId="8" hidden="1">#REF!</definedName>
    <definedName name="BExCXILMURGYMAH6N5LF5DV6K3GM" localSheetId="9" hidden="1">#REF!</definedName>
    <definedName name="BExCXILMURGYMAH6N5LF5DV6K3GM" localSheetId="11" hidden="1">#REF!</definedName>
    <definedName name="BExCXILMURGYMAH6N5LF5DV6K3GM" localSheetId="12" hidden="1">#REF!</definedName>
    <definedName name="BExCXILMURGYMAH6N5LF5DV6K3GM" localSheetId="13" hidden="1">#REF!</definedName>
    <definedName name="BExCXILMURGYMAH6N5LF5DV6K3GM" localSheetId="14" hidden="1">#REF!</definedName>
    <definedName name="BExCXILMURGYMAH6N5LF5DV6K3GM" localSheetId="22" hidden="1">#REF!</definedName>
    <definedName name="BExCXILMURGYMAH6N5LF5DV6K3GM" localSheetId="19" hidden="1">#REF!</definedName>
    <definedName name="BExCXILMURGYMAH6N5LF5DV6K3GM" localSheetId="21" hidden="1">#REF!</definedName>
    <definedName name="BExCXILMURGYMAH6N5LF5DV6K3GM" hidden="1">#REF!</definedName>
    <definedName name="BExCXQUFBMXQ1650735H48B1AZT3" localSheetId="23" hidden="1">#REF!</definedName>
    <definedName name="BExCXQUFBMXQ1650735H48B1AZT3" localSheetId="27" hidden="1">#REF!</definedName>
    <definedName name="BExCXQUFBMXQ1650735H48B1AZT3" localSheetId="16" hidden="1">#REF!</definedName>
    <definedName name="BExCXQUFBMXQ1650735H48B1AZT3" localSheetId="0" hidden="1">#REF!</definedName>
    <definedName name="BExCXQUFBMXQ1650735H48B1AZT3" localSheetId="2" hidden="1">#REF!</definedName>
    <definedName name="BExCXQUFBMXQ1650735H48B1AZT3" localSheetId="4" hidden="1">#REF!</definedName>
    <definedName name="BExCXQUFBMXQ1650735H48B1AZT3" localSheetId="5" hidden="1">#REF!</definedName>
    <definedName name="BExCXQUFBMXQ1650735H48B1AZT3" localSheetId="17" hidden="1">#REF!</definedName>
    <definedName name="BExCXQUFBMXQ1650735H48B1AZT3" localSheetId="7" hidden="1">#REF!</definedName>
    <definedName name="BExCXQUFBMXQ1650735H48B1AZT3" localSheetId="8" hidden="1">#REF!</definedName>
    <definedName name="BExCXQUFBMXQ1650735H48B1AZT3" localSheetId="9" hidden="1">#REF!</definedName>
    <definedName name="BExCXQUFBMXQ1650735H48B1AZT3" localSheetId="11" hidden="1">#REF!</definedName>
    <definedName name="BExCXQUFBMXQ1650735H48B1AZT3" localSheetId="12" hidden="1">#REF!</definedName>
    <definedName name="BExCXQUFBMXQ1650735H48B1AZT3" localSheetId="13" hidden="1">#REF!</definedName>
    <definedName name="BExCXQUFBMXQ1650735H48B1AZT3" localSheetId="14" hidden="1">#REF!</definedName>
    <definedName name="BExCXQUFBMXQ1650735H48B1AZT3" localSheetId="22" hidden="1">#REF!</definedName>
    <definedName name="BExCXQUFBMXQ1650735H48B1AZT3" localSheetId="19" hidden="1">#REF!</definedName>
    <definedName name="BExCXQUFBMXQ1650735H48B1AZT3" localSheetId="21" hidden="1">#REF!</definedName>
    <definedName name="BExCXQUFBMXQ1650735H48B1AZT3" hidden="1">#REF!</definedName>
    <definedName name="BExCXYSBKJ9SZQD7XS2WUS6SVBJO" localSheetId="23" hidden="1">#REF!</definedName>
    <definedName name="BExCXYSBKJ9SZQD7XS2WUS6SVBJO" localSheetId="27" hidden="1">#REF!</definedName>
    <definedName name="BExCXYSBKJ9SZQD7XS2WUS6SVBJO" localSheetId="16" hidden="1">#REF!</definedName>
    <definedName name="BExCXYSBKJ9SZQD7XS2WUS6SVBJO" localSheetId="0" hidden="1">#REF!</definedName>
    <definedName name="BExCXYSBKJ9SZQD7XS2WUS6SVBJO" localSheetId="2" hidden="1">#REF!</definedName>
    <definedName name="BExCXYSBKJ9SZQD7XS2WUS6SVBJO" localSheetId="4" hidden="1">#REF!</definedName>
    <definedName name="BExCXYSBKJ9SZQD7XS2WUS6SVBJO" localSheetId="5" hidden="1">#REF!</definedName>
    <definedName name="BExCXYSBKJ9SZQD7XS2WUS6SVBJO" localSheetId="17" hidden="1">#REF!</definedName>
    <definedName name="BExCXYSBKJ9SZQD7XS2WUS6SVBJO" localSheetId="7" hidden="1">#REF!</definedName>
    <definedName name="BExCXYSBKJ9SZQD7XS2WUS6SVBJO" localSheetId="8" hidden="1">#REF!</definedName>
    <definedName name="BExCXYSBKJ9SZQD7XS2WUS6SVBJO" localSheetId="9" hidden="1">#REF!</definedName>
    <definedName name="BExCXYSBKJ9SZQD7XS2WUS6SVBJO" localSheetId="11" hidden="1">#REF!</definedName>
    <definedName name="BExCXYSBKJ9SZQD7XS2WUS6SVBJO" localSheetId="12" hidden="1">#REF!</definedName>
    <definedName name="BExCXYSBKJ9SZQD7XS2WUS6SVBJO" localSheetId="13" hidden="1">#REF!</definedName>
    <definedName name="BExCXYSBKJ9SZQD7XS2WUS6SVBJO" localSheetId="14" hidden="1">#REF!</definedName>
    <definedName name="BExCXYSBKJ9SZQD7XS2WUS6SVBJO" localSheetId="22" hidden="1">#REF!</definedName>
    <definedName name="BExCXYSBKJ9SZQD7XS2WUS6SVBJO" localSheetId="19" hidden="1">#REF!</definedName>
    <definedName name="BExCXYSBKJ9SZQD7XS2WUS6SVBJO" localSheetId="21" hidden="1">#REF!</definedName>
    <definedName name="BExCXYSBKJ9SZQD7XS2WUS6SVBJO" hidden="1">#REF!</definedName>
    <definedName name="BExCXZ8DGK5ZE8467LFEHX6JNQHJ" localSheetId="23" hidden="1">#REF!</definedName>
    <definedName name="BExCXZ8DGK5ZE8467LFEHX6JNQHJ" localSheetId="27" hidden="1">#REF!</definedName>
    <definedName name="BExCXZ8DGK5ZE8467LFEHX6JNQHJ" localSheetId="16" hidden="1">#REF!</definedName>
    <definedName name="BExCXZ8DGK5ZE8467LFEHX6JNQHJ" localSheetId="0" hidden="1">#REF!</definedName>
    <definedName name="BExCXZ8DGK5ZE8467LFEHX6JNQHJ" localSheetId="2" hidden="1">#REF!</definedName>
    <definedName name="BExCXZ8DGK5ZE8467LFEHX6JNQHJ" localSheetId="4" hidden="1">#REF!</definedName>
    <definedName name="BExCXZ8DGK5ZE8467LFEHX6JNQHJ" localSheetId="5" hidden="1">#REF!</definedName>
    <definedName name="BExCXZ8DGK5ZE8467LFEHX6JNQHJ" localSheetId="17" hidden="1">#REF!</definedName>
    <definedName name="BExCXZ8DGK5ZE8467LFEHX6JNQHJ" localSheetId="7" hidden="1">#REF!</definedName>
    <definedName name="BExCXZ8DGK5ZE8467LFEHX6JNQHJ" localSheetId="8" hidden="1">#REF!</definedName>
    <definedName name="BExCXZ8DGK5ZE8467LFEHX6JNQHJ" localSheetId="9" hidden="1">#REF!</definedName>
    <definedName name="BExCXZ8DGK5ZE8467LFEHX6JNQHJ" localSheetId="11" hidden="1">#REF!</definedName>
    <definedName name="BExCXZ8DGK5ZE8467LFEHX6JNQHJ" localSheetId="12" hidden="1">#REF!</definedName>
    <definedName name="BExCXZ8DGK5ZE8467LFEHX6JNQHJ" localSheetId="13" hidden="1">#REF!</definedName>
    <definedName name="BExCXZ8DGK5ZE8467LFEHX6JNQHJ" localSheetId="14" hidden="1">#REF!</definedName>
    <definedName name="BExCXZ8DGK5ZE8467LFEHX6JNQHJ" localSheetId="22" hidden="1">#REF!</definedName>
    <definedName name="BExCXZ8DGK5ZE8467LFEHX6JNQHJ" localSheetId="19" hidden="1">#REF!</definedName>
    <definedName name="BExCXZ8DGK5ZE8467LFEHX6JNQHJ" localSheetId="21" hidden="1">#REF!</definedName>
    <definedName name="BExCXZ8DGK5ZE8467LFEHX6JNQHJ" hidden="1">#REF!</definedName>
    <definedName name="BExCY2DQO9VLA77Q7EG3T0XNXX4F" localSheetId="23" hidden="1">#REF!</definedName>
    <definedName name="BExCY2DQO9VLA77Q7EG3T0XNXX4F" localSheetId="27" hidden="1">#REF!</definedName>
    <definedName name="BExCY2DQO9VLA77Q7EG3T0XNXX4F" localSheetId="16" hidden="1">#REF!</definedName>
    <definedName name="BExCY2DQO9VLA77Q7EG3T0XNXX4F" localSheetId="0" hidden="1">#REF!</definedName>
    <definedName name="BExCY2DQO9VLA77Q7EG3T0XNXX4F" localSheetId="2" hidden="1">#REF!</definedName>
    <definedName name="BExCY2DQO9VLA77Q7EG3T0XNXX4F" localSheetId="4" hidden="1">#REF!</definedName>
    <definedName name="BExCY2DQO9VLA77Q7EG3T0XNXX4F" localSheetId="5" hidden="1">#REF!</definedName>
    <definedName name="BExCY2DQO9VLA77Q7EG3T0XNXX4F" localSheetId="17" hidden="1">#REF!</definedName>
    <definedName name="BExCY2DQO9VLA77Q7EG3T0XNXX4F" localSheetId="7" hidden="1">#REF!</definedName>
    <definedName name="BExCY2DQO9VLA77Q7EG3T0XNXX4F" localSheetId="8" hidden="1">#REF!</definedName>
    <definedName name="BExCY2DQO9VLA77Q7EG3T0XNXX4F" localSheetId="9" hidden="1">#REF!</definedName>
    <definedName name="BExCY2DQO9VLA77Q7EG3T0XNXX4F" localSheetId="11" hidden="1">#REF!</definedName>
    <definedName name="BExCY2DQO9VLA77Q7EG3T0XNXX4F" localSheetId="12" hidden="1">#REF!</definedName>
    <definedName name="BExCY2DQO9VLA77Q7EG3T0XNXX4F" localSheetId="13" hidden="1">#REF!</definedName>
    <definedName name="BExCY2DQO9VLA77Q7EG3T0XNXX4F" localSheetId="14" hidden="1">#REF!</definedName>
    <definedName name="BExCY2DQO9VLA77Q7EG3T0XNXX4F" localSheetId="22" hidden="1">#REF!</definedName>
    <definedName name="BExCY2DQO9VLA77Q7EG3T0XNXX4F" localSheetId="19" hidden="1">#REF!</definedName>
    <definedName name="BExCY2DQO9VLA77Q7EG3T0XNXX4F" localSheetId="21" hidden="1">#REF!</definedName>
    <definedName name="BExCY2DQO9VLA77Q7EG3T0XNXX4F" hidden="1">#REF!</definedName>
    <definedName name="BExCY5Z7X93Z8XUOEASK50W08S36" localSheetId="23" hidden="1">#REF!</definedName>
    <definedName name="BExCY5Z7X93Z8XUOEASK50W08S36" localSheetId="27" hidden="1">#REF!</definedName>
    <definedName name="BExCY5Z7X93Z8XUOEASK50W08S36" localSheetId="16" hidden="1">#REF!</definedName>
    <definedName name="BExCY5Z7X93Z8XUOEASK50W08S36" localSheetId="0" hidden="1">#REF!</definedName>
    <definedName name="BExCY5Z7X93Z8XUOEASK50W08S36" localSheetId="2" hidden="1">#REF!</definedName>
    <definedName name="BExCY5Z7X93Z8XUOEASK50W08S36" localSheetId="4" hidden="1">#REF!</definedName>
    <definedName name="BExCY5Z7X93Z8XUOEASK50W08S36" localSheetId="5" hidden="1">#REF!</definedName>
    <definedName name="BExCY5Z7X93Z8XUOEASK50W08S36" localSheetId="17" hidden="1">#REF!</definedName>
    <definedName name="BExCY5Z7X93Z8XUOEASK50W08S36" localSheetId="7" hidden="1">#REF!</definedName>
    <definedName name="BExCY5Z7X93Z8XUOEASK50W08S36" localSheetId="8" hidden="1">#REF!</definedName>
    <definedName name="BExCY5Z7X93Z8XUOEASK50W08S36" localSheetId="9" hidden="1">#REF!</definedName>
    <definedName name="BExCY5Z7X93Z8XUOEASK50W08S36" localSheetId="11" hidden="1">#REF!</definedName>
    <definedName name="BExCY5Z7X93Z8XUOEASK50W08S36" localSheetId="12" hidden="1">#REF!</definedName>
    <definedName name="BExCY5Z7X93Z8XUOEASK50W08S36" localSheetId="13" hidden="1">#REF!</definedName>
    <definedName name="BExCY5Z7X93Z8XUOEASK50W08S36" localSheetId="14" hidden="1">#REF!</definedName>
    <definedName name="BExCY5Z7X93Z8XUOEASK50W08S36" localSheetId="22" hidden="1">#REF!</definedName>
    <definedName name="BExCY5Z7X93Z8XUOEASK50W08S36" localSheetId="19" hidden="1">#REF!</definedName>
    <definedName name="BExCY5Z7X93Z8XUOEASK50W08S36" localSheetId="21" hidden="1">#REF!</definedName>
    <definedName name="BExCY5Z7X93Z8XUOEASK50W08S36" hidden="1">#REF!</definedName>
    <definedName name="BExCY6VMJ68MX3C981R5Q0BX5791" localSheetId="23" hidden="1">#REF!</definedName>
    <definedName name="BExCY6VMJ68MX3C981R5Q0BX5791" localSheetId="27" hidden="1">#REF!</definedName>
    <definedName name="BExCY6VMJ68MX3C981R5Q0BX5791" localSheetId="16" hidden="1">#REF!</definedName>
    <definedName name="BExCY6VMJ68MX3C981R5Q0BX5791" localSheetId="0" hidden="1">#REF!</definedName>
    <definedName name="BExCY6VMJ68MX3C981R5Q0BX5791" localSheetId="2" hidden="1">#REF!</definedName>
    <definedName name="BExCY6VMJ68MX3C981R5Q0BX5791" localSheetId="4" hidden="1">#REF!</definedName>
    <definedName name="BExCY6VMJ68MX3C981R5Q0BX5791" localSheetId="5" hidden="1">#REF!</definedName>
    <definedName name="BExCY6VMJ68MX3C981R5Q0BX5791" localSheetId="17" hidden="1">#REF!</definedName>
    <definedName name="BExCY6VMJ68MX3C981R5Q0BX5791" localSheetId="7" hidden="1">#REF!</definedName>
    <definedName name="BExCY6VMJ68MX3C981R5Q0BX5791" localSheetId="8" hidden="1">#REF!</definedName>
    <definedName name="BExCY6VMJ68MX3C981R5Q0BX5791" localSheetId="9" hidden="1">#REF!</definedName>
    <definedName name="BExCY6VMJ68MX3C981R5Q0BX5791" localSheetId="11" hidden="1">#REF!</definedName>
    <definedName name="BExCY6VMJ68MX3C981R5Q0BX5791" localSheetId="12" hidden="1">#REF!</definedName>
    <definedName name="BExCY6VMJ68MX3C981R5Q0BX5791" localSheetId="13" hidden="1">#REF!</definedName>
    <definedName name="BExCY6VMJ68MX3C981R5Q0BX5791" localSheetId="14" hidden="1">#REF!</definedName>
    <definedName name="BExCY6VMJ68MX3C981R5Q0BX5791" localSheetId="22" hidden="1">#REF!</definedName>
    <definedName name="BExCY6VMJ68MX3C981R5Q0BX5791" localSheetId="19" hidden="1">#REF!</definedName>
    <definedName name="BExCY6VMJ68MX3C981R5Q0BX5791" localSheetId="21" hidden="1">#REF!</definedName>
    <definedName name="BExCY6VMJ68MX3C981R5Q0BX5791" hidden="1">#REF!</definedName>
    <definedName name="BExCYAH2SAZCPW6XCB7V7PMMCAWO" localSheetId="23" hidden="1">#REF!</definedName>
    <definedName name="BExCYAH2SAZCPW6XCB7V7PMMCAWO" localSheetId="27" hidden="1">#REF!</definedName>
    <definedName name="BExCYAH2SAZCPW6XCB7V7PMMCAWO" localSheetId="16" hidden="1">#REF!</definedName>
    <definedName name="BExCYAH2SAZCPW6XCB7V7PMMCAWO" localSheetId="0" hidden="1">#REF!</definedName>
    <definedName name="BExCYAH2SAZCPW6XCB7V7PMMCAWO" localSheetId="2" hidden="1">#REF!</definedName>
    <definedName name="BExCYAH2SAZCPW6XCB7V7PMMCAWO" localSheetId="4" hidden="1">#REF!</definedName>
    <definedName name="BExCYAH2SAZCPW6XCB7V7PMMCAWO" localSheetId="5" hidden="1">#REF!</definedName>
    <definedName name="BExCYAH2SAZCPW6XCB7V7PMMCAWO" localSheetId="17" hidden="1">#REF!</definedName>
    <definedName name="BExCYAH2SAZCPW6XCB7V7PMMCAWO" localSheetId="7" hidden="1">#REF!</definedName>
    <definedName name="BExCYAH2SAZCPW6XCB7V7PMMCAWO" localSheetId="8" hidden="1">#REF!</definedName>
    <definedName name="BExCYAH2SAZCPW6XCB7V7PMMCAWO" localSheetId="9" hidden="1">#REF!</definedName>
    <definedName name="BExCYAH2SAZCPW6XCB7V7PMMCAWO" localSheetId="11" hidden="1">#REF!</definedName>
    <definedName name="BExCYAH2SAZCPW6XCB7V7PMMCAWO" localSheetId="12" hidden="1">#REF!</definedName>
    <definedName name="BExCYAH2SAZCPW6XCB7V7PMMCAWO" localSheetId="13" hidden="1">#REF!</definedName>
    <definedName name="BExCYAH2SAZCPW6XCB7V7PMMCAWO" localSheetId="14" hidden="1">#REF!</definedName>
    <definedName name="BExCYAH2SAZCPW6XCB7V7PMMCAWO" localSheetId="22" hidden="1">#REF!</definedName>
    <definedName name="BExCYAH2SAZCPW6XCB7V7PMMCAWO" localSheetId="19" hidden="1">#REF!</definedName>
    <definedName name="BExCYAH2SAZCPW6XCB7V7PMMCAWO" localSheetId="21" hidden="1">#REF!</definedName>
    <definedName name="BExCYAH2SAZCPW6XCB7V7PMMCAWO" hidden="1">#REF!</definedName>
    <definedName name="BExCYDGYM1UGUNTB331L2E4L5F34" localSheetId="23" hidden="1">#REF!</definedName>
    <definedName name="BExCYDGYM1UGUNTB331L2E4L5F34" localSheetId="27" hidden="1">#REF!</definedName>
    <definedName name="BExCYDGYM1UGUNTB331L2E4L5F34" localSheetId="16" hidden="1">#REF!</definedName>
    <definedName name="BExCYDGYM1UGUNTB331L2E4L5F34" localSheetId="0" hidden="1">#REF!</definedName>
    <definedName name="BExCYDGYM1UGUNTB331L2E4L5F34" localSheetId="2" hidden="1">#REF!</definedName>
    <definedName name="BExCYDGYM1UGUNTB331L2E4L5F34" localSheetId="4" hidden="1">#REF!</definedName>
    <definedName name="BExCYDGYM1UGUNTB331L2E4L5F34" localSheetId="5" hidden="1">#REF!</definedName>
    <definedName name="BExCYDGYM1UGUNTB331L2E4L5F34" localSheetId="17" hidden="1">#REF!</definedName>
    <definedName name="BExCYDGYM1UGUNTB331L2E4L5F34" localSheetId="7" hidden="1">#REF!</definedName>
    <definedName name="BExCYDGYM1UGUNTB331L2E4L5F34" localSheetId="8" hidden="1">#REF!</definedName>
    <definedName name="BExCYDGYM1UGUNTB331L2E4L5F34" localSheetId="9" hidden="1">#REF!</definedName>
    <definedName name="BExCYDGYM1UGUNTB331L2E4L5F34" localSheetId="11" hidden="1">#REF!</definedName>
    <definedName name="BExCYDGYM1UGUNTB331L2E4L5F34" localSheetId="12" hidden="1">#REF!</definedName>
    <definedName name="BExCYDGYM1UGUNTB331L2E4L5F34" localSheetId="13" hidden="1">#REF!</definedName>
    <definedName name="BExCYDGYM1UGUNTB331L2E4L5F34" localSheetId="14" hidden="1">#REF!</definedName>
    <definedName name="BExCYDGYM1UGUNTB331L2E4L5F34" localSheetId="22" hidden="1">#REF!</definedName>
    <definedName name="BExCYDGYM1UGUNTB331L2E4L5F34" localSheetId="19" hidden="1">#REF!</definedName>
    <definedName name="BExCYDGYM1UGUNTB331L2E4L5F34" localSheetId="21" hidden="1">#REF!</definedName>
    <definedName name="BExCYDGYM1UGUNTB331L2E4L5F34" hidden="1">#REF!</definedName>
    <definedName name="BExCYN7KCKU1F6EXMNPQPTKNOT6A" localSheetId="23" hidden="1">#REF!</definedName>
    <definedName name="BExCYN7KCKU1F6EXMNPQPTKNOT6A" localSheetId="27" hidden="1">#REF!</definedName>
    <definedName name="BExCYN7KCKU1F6EXMNPQPTKNOT6A" localSheetId="16" hidden="1">#REF!</definedName>
    <definedName name="BExCYN7KCKU1F6EXMNPQPTKNOT6A" localSheetId="0" hidden="1">#REF!</definedName>
    <definedName name="BExCYN7KCKU1F6EXMNPQPTKNOT6A" localSheetId="2" hidden="1">#REF!</definedName>
    <definedName name="BExCYN7KCKU1F6EXMNPQPTKNOT6A" localSheetId="4" hidden="1">#REF!</definedName>
    <definedName name="BExCYN7KCKU1F6EXMNPQPTKNOT6A" localSheetId="5" hidden="1">#REF!</definedName>
    <definedName name="BExCYN7KCKU1F6EXMNPQPTKNOT6A" localSheetId="17" hidden="1">#REF!</definedName>
    <definedName name="BExCYN7KCKU1F6EXMNPQPTKNOT6A" localSheetId="7" hidden="1">#REF!</definedName>
    <definedName name="BExCYN7KCKU1F6EXMNPQPTKNOT6A" localSheetId="8" hidden="1">#REF!</definedName>
    <definedName name="BExCYN7KCKU1F6EXMNPQPTKNOT6A" localSheetId="9" hidden="1">#REF!</definedName>
    <definedName name="BExCYN7KCKU1F6EXMNPQPTKNOT6A" localSheetId="11" hidden="1">#REF!</definedName>
    <definedName name="BExCYN7KCKU1F6EXMNPQPTKNOT6A" localSheetId="12" hidden="1">#REF!</definedName>
    <definedName name="BExCYN7KCKU1F6EXMNPQPTKNOT6A" localSheetId="13" hidden="1">#REF!</definedName>
    <definedName name="BExCYN7KCKU1F6EXMNPQPTKNOT6A" localSheetId="14" hidden="1">#REF!</definedName>
    <definedName name="BExCYN7KCKU1F6EXMNPQPTKNOT6A" localSheetId="22" hidden="1">#REF!</definedName>
    <definedName name="BExCYN7KCKU1F6EXMNPQPTKNOT6A" localSheetId="19" hidden="1">#REF!</definedName>
    <definedName name="BExCYN7KCKU1F6EXMNPQPTKNOT6A" localSheetId="21" hidden="1">#REF!</definedName>
    <definedName name="BExCYN7KCKU1F6EXMNPQPTKNOT6A" hidden="1">#REF!</definedName>
    <definedName name="BExCYPRC5HJE6N2XQTHCT6NXGP8N" localSheetId="23" hidden="1">#REF!</definedName>
    <definedName name="BExCYPRC5HJE6N2XQTHCT6NXGP8N" localSheetId="27" hidden="1">#REF!</definedName>
    <definedName name="BExCYPRC5HJE6N2XQTHCT6NXGP8N" localSheetId="16" hidden="1">#REF!</definedName>
    <definedName name="BExCYPRC5HJE6N2XQTHCT6NXGP8N" localSheetId="0" hidden="1">#REF!</definedName>
    <definedName name="BExCYPRC5HJE6N2XQTHCT6NXGP8N" localSheetId="2" hidden="1">#REF!</definedName>
    <definedName name="BExCYPRC5HJE6N2XQTHCT6NXGP8N" localSheetId="4" hidden="1">#REF!</definedName>
    <definedName name="BExCYPRC5HJE6N2XQTHCT6NXGP8N" localSheetId="5" hidden="1">#REF!</definedName>
    <definedName name="BExCYPRC5HJE6N2XQTHCT6NXGP8N" localSheetId="17" hidden="1">#REF!</definedName>
    <definedName name="BExCYPRC5HJE6N2XQTHCT6NXGP8N" localSheetId="7" hidden="1">#REF!</definedName>
    <definedName name="BExCYPRC5HJE6N2XQTHCT6NXGP8N" localSheetId="8" hidden="1">#REF!</definedName>
    <definedName name="BExCYPRC5HJE6N2XQTHCT6NXGP8N" localSheetId="9" hidden="1">#REF!</definedName>
    <definedName name="BExCYPRC5HJE6N2XQTHCT6NXGP8N" localSheetId="11" hidden="1">#REF!</definedName>
    <definedName name="BExCYPRC5HJE6N2XQTHCT6NXGP8N" localSheetId="12" hidden="1">#REF!</definedName>
    <definedName name="BExCYPRC5HJE6N2XQTHCT6NXGP8N" localSheetId="13" hidden="1">#REF!</definedName>
    <definedName name="BExCYPRC5HJE6N2XQTHCT6NXGP8N" localSheetId="14" hidden="1">#REF!</definedName>
    <definedName name="BExCYPRC5HJE6N2XQTHCT6NXGP8N" localSheetId="22" hidden="1">#REF!</definedName>
    <definedName name="BExCYPRC5HJE6N2XQTHCT6NXGP8N" localSheetId="19" hidden="1">#REF!</definedName>
    <definedName name="BExCYPRC5HJE6N2XQTHCT6NXGP8N" localSheetId="21" hidden="1">#REF!</definedName>
    <definedName name="BExCYPRC5HJE6N2XQTHCT6NXGP8N" hidden="1">#REF!</definedName>
    <definedName name="BExCYQCX9ES8ZWW2L35B12WDNT73" localSheetId="23" hidden="1">#REF!</definedName>
    <definedName name="BExCYQCX9ES8ZWW2L35B12WDNT73" localSheetId="27" hidden="1">#REF!</definedName>
    <definedName name="BExCYQCX9ES8ZWW2L35B12WDNT73" localSheetId="16" hidden="1">#REF!</definedName>
    <definedName name="BExCYQCX9ES8ZWW2L35B12WDNT73" localSheetId="0" hidden="1">#REF!</definedName>
    <definedName name="BExCYQCX9ES8ZWW2L35B12WDNT73" localSheetId="2" hidden="1">#REF!</definedName>
    <definedName name="BExCYQCX9ES8ZWW2L35B12WDNT73" localSheetId="4" hidden="1">#REF!</definedName>
    <definedName name="BExCYQCX9ES8ZWW2L35B12WDNT73" localSheetId="5" hidden="1">#REF!</definedName>
    <definedName name="BExCYQCX9ES8ZWW2L35B12WDNT73" localSheetId="17" hidden="1">#REF!</definedName>
    <definedName name="BExCYQCX9ES8ZWW2L35B12WDNT73" localSheetId="7" hidden="1">#REF!</definedName>
    <definedName name="BExCYQCX9ES8ZWW2L35B12WDNT73" localSheetId="8" hidden="1">#REF!</definedName>
    <definedName name="BExCYQCX9ES8ZWW2L35B12WDNT73" localSheetId="9" hidden="1">#REF!</definedName>
    <definedName name="BExCYQCX9ES8ZWW2L35B12WDNT73" localSheetId="11" hidden="1">#REF!</definedName>
    <definedName name="BExCYQCX9ES8ZWW2L35B12WDNT73" localSheetId="12" hidden="1">#REF!</definedName>
    <definedName name="BExCYQCX9ES8ZWW2L35B12WDNT73" localSheetId="13" hidden="1">#REF!</definedName>
    <definedName name="BExCYQCX9ES8ZWW2L35B12WDNT73" localSheetId="14" hidden="1">#REF!</definedName>
    <definedName name="BExCYQCX9ES8ZWW2L35B12WDNT73" localSheetId="22" hidden="1">#REF!</definedName>
    <definedName name="BExCYQCX9ES8ZWW2L35B12WDNT73" localSheetId="19" hidden="1">#REF!</definedName>
    <definedName name="BExCYQCX9ES8ZWW2L35B12WDNT73" localSheetId="21" hidden="1">#REF!</definedName>
    <definedName name="BExCYQCX9ES8ZWW2L35B12WDNT73" hidden="1">#REF!</definedName>
    <definedName name="BExCYSLQY2CYU7DQ3QI07UGGS6OW" localSheetId="23" hidden="1">#REF!</definedName>
    <definedName name="BExCYSLQY2CYU7DQ3QI07UGGS6OW" localSheetId="27" hidden="1">#REF!</definedName>
    <definedName name="BExCYSLQY2CYU7DQ3QI07UGGS6OW" localSheetId="16" hidden="1">#REF!</definedName>
    <definedName name="BExCYSLQY2CYU7DQ3QI07UGGS6OW" localSheetId="0" hidden="1">#REF!</definedName>
    <definedName name="BExCYSLQY2CYU7DQ3QI07UGGS6OW" localSheetId="2" hidden="1">#REF!</definedName>
    <definedName name="BExCYSLQY2CYU7DQ3QI07UGGS6OW" localSheetId="4" hidden="1">#REF!</definedName>
    <definedName name="BExCYSLQY2CYU7DQ3QI07UGGS6OW" localSheetId="5" hidden="1">#REF!</definedName>
    <definedName name="BExCYSLQY2CYU7DQ3QI07UGGS6OW" localSheetId="17" hidden="1">#REF!</definedName>
    <definedName name="BExCYSLQY2CYU7DQ3QI07UGGS6OW" localSheetId="7" hidden="1">#REF!</definedName>
    <definedName name="BExCYSLQY2CYU7DQ3QI07UGGS6OW" localSheetId="8" hidden="1">#REF!</definedName>
    <definedName name="BExCYSLQY2CYU7DQ3QI07UGGS6OW" localSheetId="9" hidden="1">#REF!</definedName>
    <definedName name="BExCYSLQY2CYU7DQ3QI07UGGS6OW" localSheetId="11" hidden="1">#REF!</definedName>
    <definedName name="BExCYSLQY2CYU7DQ3QI07UGGS6OW" localSheetId="12" hidden="1">#REF!</definedName>
    <definedName name="BExCYSLQY2CYU7DQ3QI07UGGS6OW" localSheetId="13" hidden="1">#REF!</definedName>
    <definedName name="BExCYSLQY2CYU7DQ3QI07UGGS6OW" localSheetId="14" hidden="1">#REF!</definedName>
    <definedName name="BExCYSLQY2CYU7DQ3QI07UGGS6OW" localSheetId="22" hidden="1">#REF!</definedName>
    <definedName name="BExCYSLQY2CYU7DQ3QI07UGGS6OW" localSheetId="19" hidden="1">#REF!</definedName>
    <definedName name="BExCYSLQY2CYU7DQ3QI07UGGS6OW" localSheetId="21" hidden="1">#REF!</definedName>
    <definedName name="BExCYSLQY2CYU7DQ3QI07UGGS6OW" hidden="1">#REF!</definedName>
    <definedName name="BExCYUK0I3UEXZNFDW71G6Z6D8XR" localSheetId="23" hidden="1">#REF!</definedName>
    <definedName name="BExCYUK0I3UEXZNFDW71G6Z6D8XR" localSheetId="27" hidden="1">#REF!</definedName>
    <definedName name="BExCYUK0I3UEXZNFDW71G6Z6D8XR" localSheetId="16" hidden="1">#REF!</definedName>
    <definedName name="BExCYUK0I3UEXZNFDW71G6Z6D8XR" localSheetId="0" hidden="1">#REF!</definedName>
    <definedName name="BExCYUK0I3UEXZNFDW71G6Z6D8XR" localSheetId="2" hidden="1">#REF!</definedName>
    <definedName name="BExCYUK0I3UEXZNFDW71G6Z6D8XR" localSheetId="4" hidden="1">#REF!</definedName>
    <definedName name="BExCYUK0I3UEXZNFDW71G6Z6D8XR" localSheetId="5" hidden="1">#REF!</definedName>
    <definedName name="BExCYUK0I3UEXZNFDW71G6Z6D8XR" localSheetId="17" hidden="1">#REF!</definedName>
    <definedName name="BExCYUK0I3UEXZNFDW71G6Z6D8XR" localSheetId="7" hidden="1">#REF!</definedName>
    <definedName name="BExCYUK0I3UEXZNFDW71G6Z6D8XR" localSheetId="8" hidden="1">#REF!</definedName>
    <definedName name="BExCYUK0I3UEXZNFDW71G6Z6D8XR" localSheetId="9" hidden="1">#REF!</definedName>
    <definedName name="BExCYUK0I3UEXZNFDW71G6Z6D8XR" localSheetId="11" hidden="1">#REF!</definedName>
    <definedName name="BExCYUK0I3UEXZNFDW71G6Z6D8XR" localSheetId="12" hidden="1">#REF!</definedName>
    <definedName name="BExCYUK0I3UEXZNFDW71G6Z6D8XR" localSheetId="13" hidden="1">#REF!</definedName>
    <definedName name="BExCYUK0I3UEXZNFDW71G6Z6D8XR" localSheetId="14" hidden="1">#REF!</definedName>
    <definedName name="BExCYUK0I3UEXZNFDW71G6Z6D8XR" localSheetId="22" hidden="1">#REF!</definedName>
    <definedName name="BExCYUK0I3UEXZNFDW71G6Z6D8XR" localSheetId="19" hidden="1">#REF!</definedName>
    <definedName name="BExCYUK0I3UEXZNFDW71G6Z6D8XR" localSheetId="21" hidden="1">#REF!</definedName>
    <definedName name="BExCYUK0I3UEXZNFDW71G6Z6D8XR" hidden="1">#REF!</definedName>
    <definedName name="BExCZFZCXMLY5DWESYJ9NGTJYQ8M" localSheetId="23" hidden="1">#REF!</definedName>
    <definedName name="BExCZFZCXMLY5DWESYJ9NGTJYQ8M" localSheetId="27" hidden="1">#REF!</definedName>
    <definedName name="BExCZFZCXMLY5DWESYJ9NGTJYQ8M" localSheetId="16" hidden="1">#REF!</definedName>
    <definedName name="BExCZFZCXMLY5DWESYJ9NGTJYQ8M" localSheetId="0" hidden="1">#REF!</definedName>
    <definedName name="BExCZFZCXMLY5DWESYJ9NGTJYQ8M" localSheetId="2" hidden="1">#REF!</definedName>
    <definedName name="BExCZFZCXMLY5DWESYJ9NGTJYQ8M" localSheetId="4" hidden="1">#REF!</definedName>
    <definedName name="BExCZFZCXMLY5DWESYJ9NGTJYQ8M" localSheetId="5" hidden="1">#REF!</definedName>
    <definedName name="BExCZFZCXMLY5DWESYJ9NGTJYQ8M" localSheetId="17" hidden="1">#REF!</definedName>
    <definedName name="BExCZFZCXMLY5DWESYJ9NGTJYQ8M" localSheetId="7" hidden="1">#REF!</definedName>
    <definedName name="BExCZFZCXMLY5DWESYJ9NGTJYQ8M" localSheetId="8" hidden="1">#REF!</definedName>
    <definedName name="BExCZFZCXMLY5DWESYJ9NGTJYQ8M" localSheetId="9" hidden="1">#REF!</definedName>
    <definedName name="BExCZFZCXMLY5DWESYJ9NGTJYQ8M" localSheetId="11" hidden="1">#REF!</definedName>
    <definedName name="BExCZFZCXMLY5DWESYJ9NGTJYQ8M" localSheetId="12" hidden="1">#REF!</definedName>
    <definedName name="BExCZFZCXMLY5DWESYJ9NGTJYQ8M" localSheetId="13" hidden="1">#REF!</definedName>
    <definedName name="BExCZFZCXMLY5DWESYJ9NGTJYQ8M" localSheetId="14" hidden="1">#REF!</definedName>
    <definedName name="BExCZFZCXMLY5DWESYJ9NGTJYQ8M" localSheetId="22" hidden="1">#REF!</definedName>
    <definedName name="BExCZFZCXMLY5DWESYJ9NGTJYQ8M" localSheetId="19" hidden="1">#REF!</definedName>
    <definedName name="BExCZFZCXMLY5DWESYJ9NGTJYQ8M" localSheetId="21" hidden="1">#REF!</definedName>
    <definedName name="BExCZFZCXMLY5DWESYJ9NGTJYQ8M" hidden="1">#REF!</definedName>
    <definedName name="BExCZJ4P8WS0BDT31WDXI0ROE7D6" localSheetId="23" hidden="1">#REF!</definedName>
    <definedName name="BExCZJ4P8WS0BDT31WDXI0ROE7D6" localSheetId="27" hidden="1">#REF!</definedName>
    <definedName name="BExCZJ4P8WS0BDT31WDXI0ROE7D6" localSheetId="16" hidden="1">#REF!</definedName>
    <definedName name="BExCZJ4P8WS0BDT31WDXI0ROE7D6" localSheetId="0" hidden="1">#REF!</definedName>
    <definedName name="BExCZJ4P8WS0BDT31WDXI0ROE7D6" localSheetId="2" hidden="1">#REF!</definedName>
    <definedName name="BExCZJ4P8WS0BDT31WDXI0ROE7D6" localSheetId="4" hidden="1">#REF!</definedName>
    <definedName name="BExCZJ4P8WS0BDT31WDXI0ROE7D6" localSheetId="5" hidden="1">#REF!</definedName>
    <definedName name="BExCZJ4P8WS0BDT31WDXI0ROE7D6" localSheetId="17" hidden="1">#REF!</definedName>
    <definedName name="BExCZJ4P8WS0BDT31WDXI0ROE7D6" localSheetId="7" hidden="1">#REF!</definedName>
    <definedName name="BExCZJ4P8WS0BDT31WDXI0ROE7D6" localSheetId="8" hidden="1">#REF!</definedName>
    <definedName name="BExCZJ4P8WS0BDT31WDXI0ROE7D6" localSheetId="9" hidden="1">#REF!</definedName>
    <definedName name="BExCZJ4P8WS0BDT31WDXI0ROE7D6" localSheetId="11" hidden="1">#REF!</definedName>
    <definedName name="BExCZJ4P8WS0BDT31WDXI0ROE7D6" localSheetId="12" hidden="1">#REF!</definedName>
    <definedName name="BExCZJ4P8WS0BDT31WDXI0ROE7D6" localSheetId="13" hidden="1">#REF!</definedName>
    <definedName name="BExCZJ4P8WS0BDT31WDXI0ROE7D6" localSheetId="14" hidden="1">#REF!</definedName>
    <definedName name="BExCZJ4P8WS0BDT31WDXI0ROE7D6" localSheetId="22" hidden="1">#REF!</definedName>
    <definedName name="BExCZJ4P8WS0BDT31WDXI0ROE7D6" localSheetId="19" hidden="1">#REF!</definedName>
    <definedName name="BExCZJ4P8WS0BDT31WDXI0ROE7D6" localSheetId="21" hidden="1">#REF!</definedName>
    <definedName name="BExCZJ4P8WS0BDT31WDXI0ROE7D6" hidden="1">#REF!</definedName>
    <definedName name="BExCZKH6NI0EE02L995IFVBD1J59" localSheetId="23" hidden="1">#REF!</definedName>
    <definedName name="BExCZKH6NI0EE02L995IFVBD1J59" localSheetId="27" hidden="1">#REF!</definedName>
    <definedName name="BExCZKH6NI0EE02L995IFVBD1J59" localSheetId="16" hidden="1">#REF!</definedName>
    <definedName name="BExCZKH6NI0EE02L995IFVBD1J59" localSheetId="0" hidden="1">#REF!</definedName>
    <definedName name="BExCZKH6NI0EE02L995IFVBD1J59" localSheetId="2" hidden="1">#REF!</definedName>
    <definedName name="BExCZKH6NI0EE02L995IFVBD1J59" localSheetId="4" hidden="1">#REF!</definedName>
    <definedName name="BExCZKH6NI0EE02L995IFVBD1J59" localSheetId="5" hidden="1">#REF!</definedName>
    <definedName name="BExCZKH6NI0EE02L995IFVBD1J59" localSheetId="17" hidden="1">#REF!</definedName>
    <definedName name="BExCZKH6NI0EE02L995IFVBD1J59" localSheetId="7" hidden="1">#REF!</definedName>
    <definedName name="BExCZKH6NI0EE02L995IFVBD1J59" localSheetId="8" hidden="1">#REF!</definedName>
    <definedName name="BExCZKH6NI0EE02L995IFVBD1J59" localSheetId="9" hidden="1">#REF!</definedName>
    <definedName name="BExCZKH6NI0EE02L995IFVBD1J59" localSheetId="11" hidden="1">#REF!</definedName>
    <definedName name="BExCZKH6NI0EE02L995IFVBD1J59" localSheetId="12" hidden="1">#REF!</definedName>
    <definedName name="BExCZKH6NI0EE02L995IFVBD1J59" localSheetId="13" hidden="1">#REF!</definedName>
    <definedName name="BExCZKH6NI0EE02L995IFVBD1J59" localSheetId="14" hidden="1">#REF!</definedName>
    <definedName name="BExCZKH6NI0EE02L995IFVBD1J59" localSheetId="22" hidden="1">#REF!</definedName>
    <definedName name="BExCZKH6NI0EE02L995IFVBD1J59" localSheetId="19" hidden="1">#REF!</definedName>
    <definedName name="BExCZKH6NI0EE02L995IFVBD1J59" localSheetId="21" hidden="1">#REF!</definedName>
    <definedName name="BExCZKH6NI0EE02L995IFVBD1J59" hidden="1">#REF!</definedName>
    <definedName name="BExCZNRWARGGHWLSC1PEDZFLF3JV" localSheetId="23" hidden="1">#REF!</definedName>
    <definedName name="BExCZNRWARGGHWLSC1PEDZFLF3JV" localSheetId="27" hidden="1">#REF!</definedName>
    <definedName name="BExCZNRWARGGHWLSC1PEDZFLF3JV" localSheetId="16" hidden="1">#REF!</definedName>
    <definedName name="BExCZNRWARGGHWLSC1PEDZFLF3JV" localSheetId="0" hidden="1">#REF!</definedName>
    <definedName name="BExCZNRWARGGHWLSC1PEDZFLF3JV" localSheetId="2" hidden="1">#REF!</definedName>
    <definedName name="BExCZNRWARGGHWLSC1PEDZFLF3JV" localSheetId="4" hidden="1">#REF!</definedName>
    <definedName name="BExCZNRWARGGHWLSC1PEDZFLF3JV" localSheetId="5" hidden="1">#REF!</definedName>
    <definedName name="BExCZNRWARGGHWLSC1PEDZFLF3JV" localSheetId="17" hidden="1">#REF!</definedName>
    <definedName name="BExCZNRWARGGHWLSC1PEDZFLF3JV" localSheetId="7" hidden="1">#REF!</definedName>
    <definedName name="BExCZNRWARGGHWLSC1PEDZFLF3JV" localSheetId="8" hidden="1">#REF!</definedName>
    <definedName name="BExCZNRWARGGHWLSC1PEDZFLF3JV" localSheetId="9" hidden="1">#REF!</definedName>
    <definedName name="BExCZNRWARGGHWLSC1PEDZFLF3JV" localSheetId="11" hidden="1">#REF!</definedName>
    <definedName name="BExCZNRWARGGHWLSC1PEDZFLF3JV" localSheetId="12" hidden="1">#REF!</definedName>
    <definedName name="BExCZNRWARGGHWLSC1PEDZFLF3JV" localSheetId="13" hidden="1">#REF!</definedName>
    <definedName name="BExCZNRWARGGHWLSC1PEDZFLF3JV" localSheetId="14" hidden="1">#REF!</definedName>
    <definedName name="BExCZNRWARGGHWLSC1PEDZFLF3JV" localSheetId="22" hidden="1">#REF!</definedName>
    <definedName name="BExCZNRWARGGHWLSC1PEDZFLF3JV" localSheetId="19" hidden="1">#REF!</definedName>
    <definedName name="BExCZNRWARGGHWLSC1PEDZFLF3JV" localSheetId="21" hidden="1">#REF!</definedName>
    <definedName name="BExCZNRWARGGHWLSC1PEDZFLF3JV" hidden="1">#REF!</definedName>
    <definedName name="BExCZP9TBB61HISZ2U5QMQSO2LBE" localSheetId="23" hidden="1">#REF!</definedName>
    <definedName name="BExCZP9TBB61HISZ2U5QMQSO2LBE" localSheetId="27" hidden="1">#REF!</definedName>
    <definedName name="BExCZP9TBB61HISZ2U5QMQSO2LBE" localSheetId="16" hidden="1">#REF!</definedName>
    <definedName name="BExCZP9TBB61HISZ2U5QMQSO2LBE" localSheetId="0" hidden="1">#REF!</definedName>
    <definedName name="BExCZP9TBB61HISZ2U5QMQSO2LBE" localSheetId="2" hidden="1">#REF!</definedName>
    <definedName name="BExCZP9TBB61HISZ2U5QMQSO2LBE" localSheetId="4" hidden="1">#REF!</definedName>
    <definedName name="BExCZP9TBB61HISZ2U5QMQSO2LBE" localSheetId="5" hidden="1">#REF!</definedName>
    <definedName name="BExCZP9TBB61HISZ2U5QMQSO2LBE" localSheetId="17" hidden="1">#REF!</definedName>
    <definedName name="BExCZP9TBB61HISZ2U5QMQSO2LBE" localSheetId="7" hidden="1">#REF!</definedName>
    <definedName name="BExCZP9TBB61HISZ2U5QMQSO2LBE" localSheetId="8" hidden="1">#REF!</definedName>
    <definedName name="BExCZP9TBB61HISZ2U5QMQSO2LBE" localSheetId="9" hidden="1">#REF!</definedName>
    <definedName name="BExCZP9TBB61HISZ2U5QMQSO2LBE" localSheetId="11" hidden="1">#REF!</definedName>
    <definedName name="BExCZP9TBB61HISZ2U5QMQSO2LBE" localSheetId="12" hidden="1">#REF!</definedName>
    <definedName name="BExCZP9TBB61HISZ2U5QMQSO2LBE" localSheetId="13" hidden="1">#REF!</definedName>
    <definedName name="BExCZP9TBB61HISZ2U5QMQSO2LBE" localSheetId="14" hidden="1">#REF!</definedName>
    <definedName name="BExCZP9TBB61HISZ2U5QMQSO2LBE" localSheetId="22" hidden="1">#REF!</definedName>
    <definedName name="BExCZP9TBB61HISZ2U5QMQSO2LBE" localSheetId="19" hidden="1">#REF!</definedName>
    <definedName name="BExCZP9TBB61HISZ2U5QMQSO2LBE" localSheetId="21" hidden="1">#REF!</definedName>
    <definedName name="BExCZP9TBB61HISZ2U5QMQSO2LBE" hidden="1">#REF!</definedName>
    <definedName name="BExCZUD9FEOJBKDJ51Z3JON9LKJ8" localSheetId="23" hidden="1">#REF!</definedName>
    <definedName name="BExCZUD9FEOJBKDJ51Z3JON9LKJ8" localSheetId="27" hidden="1">#REF!</definedName>
    <definedName name="BExCZUD9FEOJBKDJ51Z3JON9LKJ8" localSheetId="16" hidden="1">#REF!</definedName>
    <definedName name="BExCZUD9FEOJBKDJ51Z3JON9LKJ8" localSheetId="0" hidden="1">#REF!</definedName>
    <definedName name="BExCZUD9FEOJBKDJ51Z3JON9LKJ8" localSheetId="2" hidden="1">#REF!</definedName>
    <definedName name="BExCZUD9FEOJBKDJ51Z3JON9LKJ8" localSheetId="4" hidden="1">#REF!</definedName>
    <definedName name="BExCZUD9FEOJBKDJ51Z3JON9LKJ8" localSheetId="5" hidden="1">#REF!</definedName>
    <definedName name="BExCZUD9FEOJBKDJ51Z3JON9LKJ8" localSheetId="17" hidden="1">#REF!</definedName>
    <definedName name="BExCZUD9FEOJBKDJ51Z3JON9LKJ8" localSheetId="7" hidden="1">#REF!</definedName>
    <definedName name="BExCZUD9FEOJBKDJ51Z3JON9LKJ8" localSheetId="8" hidden="1">#REF!</definedName>
    <definedName name="BExCZUD9FEOJBKDJ51Z3JON9LKJ8" localSheetId="9" hidden="1">#REF!</definedName>
    <definedName name="BExCZUD9FEOJBKDJ51Z3JON9LKJ8" localSheetId="11" hidden="1">#REF!</definedName>
    <definedName name="BExCZUD9FEOJBKDJ51Z3JON9LKJ8" localSheetId="12" hidden="1">#REF!</definedName>
    <definedName name="BExCZUD9FEOJBKDJ51Z3JON9LKJ8" localSheetId="13" hidden="1">#REF!</definedName>
    <definedName name="BExCZUD9FEOJBKDJ51Z3JON9LKJ8" localSheetId="14" hidden="1">#REF!</definedName>
    <definedName name="BExCZUD9FEOJBKDJ51Z3JON9LKJ8" localSheetId="22" hidden="1">#REF!</definedName>
    <definedName name="BExCZUD9FEOJBKDJ51Z3JON9LKJ8" localSheetId="19" hidden="1">#REF!</definedName>
    <definedName name="BExCZUD9FEOJBKDJ51Z3JON9LKJ8" localSheetId="21" hidden="1">#REF!</definedName>
    <definedName name="BExCZUD9FEOJBKDJ51Z3JON9LKJ8" hidden="1">#REF!</definedName>
    <definedName name="BExD0AUOVQT3UL53T2KUVJNGD0QF" localSheetId="23" hidden="1">#REF!</definedName>
    <definedName name="BExD0AUOVQT3UL53T2KUVJNGD0QF" localSheetId="27" hidden="1">#REF!</definedName>
    <definedName name="BExD0AUOVQT3UL53T2KUVJNGD0QF" localSheetId="16" hidden="1">#REF!</definedName>
    <definedName name="BExD0AUOVQT3UL53T2KUVJNGD0QF" localSheetId="0" hidden="1">#REF!</definedName>
    <definedName name="BExD0AUOVQT3UL53T2KUVJNGD0QF" localSheetId="2" hidden="1">#REF!</definedName>
    <definedName name="BExD0AUOVQT3UL53T2KUVJNGD0QF" localSheetId="4" hidden="1">#REF!</definedName>
    <definedName name="BExD0AUOVQT3UL53T2KUVJNGD0QF" localSheetId="5" hidden="1">#REF!</definedName>
    <definedName name="BExD0AUOVQT3UL53T2KUVJNGD0QF" localSheetId="17" hidden="1">#REF!</definedName>
    <definedName name="BExD0AUOVQT3UL53T2KUVJNGD0QF" localSheetId="7" hidden="1">#REF!</definedName>
    <definedName name="BExD0AUOVQT3UL53T2KUVJNGD0QF" localSheetId="8" hidden="1">#REF!</definedName>
    <definedName name="BExD0AUOVQT3UL53T2KUVJNGD0QF" localSheetId="9" hidden="1">#REF!</definedName>
    <definedName name="BExD0AUOVQT3UL53T2KUVJNGD0QF" localSheetId="11" hidden="1">#REF!</definedName>
    <definedName name="BExD0AUOVQT3UL53T2KUVJNGD0QF" localSheetId="12" hidden="1">#REF!</definedName>
    <definedName name="BExD0AUOVQT3UL53T2KUVJNGD0QF" localSheetId="13" hidden="1">#REF!</definedName>
    <definedName name="BExD0AUOVQT3UL53T2KUVJNGD0QF" localSheetId="14" hidden="1">#REF!</definedName>
    <definedName name="BExD0AUOVQT3UL53T2KUVJNGD0QF" localSheetId="22" hidden="1">#REF!</definedName>
    <definedName name="BExD0AUOVQT3UL53T2KUVJNGD0QF" localSheetId="19" hidden="1">#REF!</definedName>
    <definedName name="BExD0AUOVQT3UL53T2KUVJNGD0QF" localSheetId="21" hidden="1">#REF!</definedName>
    <definedName name="BExD0AUOVQT3UL53T2KUVJNGD0QF" hidden="1">#REF!</definedName>
    <definedName name="BExD0HALIN0JR4JTPGDEVAEE5EX5" localSheetId="23" hidden="1">#REF!</definedName>
    <definedName name="BExD0HALIN0JR4JTPGDEVAEE5EX5" localSheetId="27" hidden="1">#REF!</definedName>
    <definedName name="BExD0HALIN0JR4JTPGDEVAEE5EX5" localSheetId="16" hidden="1">#REF!</definedName>
    <definedName name="BExD0HALIN0JR4JTPGDEVAEE5EX5" localSheetId="0" hidden="1">#REF!</definedName>
    <definedName name="BExD0HALIN0JR4JTPGDEVAEE5EX5" localSheetId="2" hidden="1">#REF!</definedName>
    <definedName name="BExD0HALIN0JR4JTPGDEVAEE5EX5" localSheetId="4" hidden="1">#REF!</definedName>
    <definedName name="BExD0HALIN0JR4JTPGDEVAEE5EX5" localSheetId="5" hidden="1">#REF!</definedName>
    <definedName name="BExD0HALIN0JR4JTPGDEVAEE5EX5" localSheetId="17" hidden="1">#REF!</definedName>
    <definedName name="BExD0HALIN0JR4JTPGDEVAEE5EX5" localSheetId="7" hidden="1">#REF!</definedName>
    <definedName name="BExD0HALIN0JR4JTPGDEVAEE5EX5" localSheetId="8" hidden="1">#REF!</definedName>
    <definedName name="BExD0HALIN0JR4JTPGDEVAEE5EX5" localSheetId="9" hidden="1">#REF!</definedName>
    <definedName name="BExD0HALIN0JR4JTPGDEVAEE5EX5" localSheetId="11" hidden="1">#REF!</definedName>
    <definedName name="BExD0HALIN0JR4JTPGDEVAEE5EX5" localSheetId="12" hidden="1">#REF!</definedName>
    <definedName name="BExD0HALIN0JR4JTPGDEVAEE5EX5" localSheetId="13" hidden="1">#REF!</definedName>
    <definedName name="BExD0HALIN0JR4JTPGDEVAEE5EX5" localSheetId="14" hidden="1">#REF!</definedName>
    <definedName name="BExD0HALIN0JR4JTPGDEVAEE5EX5" localSheetId="22" hidden="1">#REF!</definedName>
    <definedName name="BExD0HALIN0JR4JTPGDEVAEE5EX5" localSheetId="19" hidden="1">#REF!</definedName>
    <definedName name="BExD0HALIN0JR4JTPGDEVAEE5EX5" localSheetId="21" hidden="1">#REF!</definedName>
    <definedName name="BExD0HALIN0JR4JTPGDEVAEE5EX5" hidden="1">#REF!</definedName>
    <definedName name="BExD0LCCDPG16YLY5WQSZF1XI5DA" localSheetId="23" hidden="1">#REF!</definedName>
    <definedName name="BExD0LCCDPG16YLY5WQSZF1XI5DA" localSheetId="27" hidden="1">#REF!</definedName>
    <definedName name="BExD0LCCDPG16YLY5WQSZF1XI5DA" localSheetId="16" hidden="1">#REF!</definedName>
    <definedName name="BExD0LCCDPG16YLY5WQSZF1XI5DA" localSheetId="0" hidden="1">#REF!</definedName>
    <definedName name="BExD0LCCDPG16YLY5WQSZF1XI5DA" localSheetId="2" hidden="1">#REF!</definedName>
    <definedName name="BExD0LCCDPG16YLY5WQSZF1XI5DA" localSheetId="4" hidden="1">#REF!</definedName>
    <definedName name="BExD0LCCDPG16YLY5WQSZF1XI5DA" localSheetId="5" hidden="1">#REF!</definedName>
    <definedName name="BExD0LCCDPG16YLY5WQSZF1XI5DA" localSheetId="17" hidden="1">#REF!</definedName>
    <definedName name="BExD0LCCDPG16YLY5WQSZF1XI5DA" localSheetId="7" hidden="1">#REF!</definedName>
    <definedName name="BExD0LCCDPG16YLY5WQSZF1XI5DA" localSheetId="8" hidden="1">#REF!</definedName>
    <definedName name="BExD0LCCDPG16YLY5WQSZF1XI5DA" localSheetId="9" hidden="1">#REF!</definedName>
    <definedName name="BExD0LCCDPG16YLY5WQSZF1XI5DA" localSheetId="11" hidden="1">#REF!</definedName>
    <definedName name="BExD0LCCDPG16YLY5WQSZF1XI5DA" localSheetId="12" hidden="1">#REF!</definedName>
    <definedName name="BExD0LCCDPG16YLY5WQSZF1XI5DA" localSheetId="13" hidden="1">#REF!</definedName>
    <definedName name="BExD0LCCDPG16YLY5WQSZF1XI5DA" localSheetId="14" hidden="1">#REF!</definedName>
    <definedName name="BExD0LCCDPG16YLY5WQSZF1XI5DA" localSheetId="22" hidden="1">#REF!</definedName>
    <definedName name="BExD0LCCDPG16YLY5WQSZF1XI5DA" localSheetId="19" hidden="1">#REF!</definedName>
    <definedName name="BExD0LCCDPG16YLY5WQSZF1XI5DA" localSheetId="21" hidden="1">#REF!</definedName>
    <definedName name="BExD0LCCDPG16YLY5WQSZF1XI5DA" hidden="1">#REF!</definedName>
    <definedName name="BExD0RMWSB4TRECEHTH6NN4K9DFZ" localSheetId="23" hidden="1">#REF!</definedName>
    <definedName name="BExD0RMWSB4TRECEHTH6NN4K9DFZ" localSheetId="27" hidden="1">#REF!</definedName>
    <definedName name="BExD0RMWSB4TRECEHTH6NN4K9DFZ" localSheetId="16" hidden="1">#REF!</definedName>
    <definedName name="BExD0RMWSB4TRECEHTH6NN4K9DFZ" localSheetId="0" hidden="1">#REF!</definedName>
    <definedName name="BExD0RMWSB4TRECEHTH6NN4K9DFZ" localSheetId="2" hidden="1">#REF!</definedName>
    <definedName name="BExD0RMWSB4TRECEHTH6NN4K9DFZ" localSheetId="4" hidden="1">#REF!</definedName>
    <definedName name="BExD0RMWSB4TRECEHTH6NN4K9DFZ" localSheetId="5" hidden="1">#REF!</definedName>
    <definedName name="BExD0RMWSB4TRECEHTH6NN4K9DFZ" localSheetId="17" hidden="1">#REF!</definedName>
    <definedName name="BExD0RMWSB4TRECEHTH6NN4K9DFZ" localSheetId="7" hidden="1">#REF!</definedName>
    <definedName name="BExD0RMWSB4TRECEHTH6NN4K9DFZ" localSheetId="8" hidden="1">#REF!</definedName>
    <definedName name="BExD0RMWSB4TRECEHTH6NN4K9DFZ" localSheetId="9" hidden="1">#REF!</definedName>
    <definedName name="BExD0RMWSB4TRECEHTH6NN4K9DFZ" localSheetId="11" hidden="1">#REF!</definedName>
    <definedName name="BExD0RMWSB4TRECEHTH6NN4K9DFZ" localSheetId="12" hidden="1">#REF!</definedName>
    <definedName name="BExD0RMWSB4TRECEHTH6NN4K9DFZ" localSheetId="13" hidden="1">#REF!</definedName>
    <definedName name="BExD0RMWSB4TRECEHTH6NN4K9DFZ" localSheetId="14" hidden="1">#REF!</definedName>
    <definedName name="BExD0RMWSB4TRECEHTH6NN4K9DFZ" localSheetId="22" hidden="1">#REF!</definedName>
    <definedName name="BExD0RMWSB4TRECEHTH6NN4K9DFZ" localSheetId="19" hidden="1">#REF!</definedName>
    <definedName name="BExD0RMWSB4TRECEHTH6NN4K9DFZ" localSheetId="21" hidden="1">#REF!</definedName>
    <definedName name="BExD0RMWSB4TRECEHTH6NN4K9DFZ" hidden="1">#REF!</definedName>
    <definedName name="BExD0U6KG10QGVDI1XSHK0J10A2V" localSheetId="23" hidden="1">#REF!</definedName>
    <definedName name="BExD0U6KG10QGVDI1XSHK0J10A2V" localSheetId="27" hidden="1">#REF!</definedName>
    <definedName name="BExD0U6KG10QGVDI1XSHK0J10A2V" localSheetId="16" hidden="1">#REF!</definedName>
    <definedName name="BExD0U6KG10QGVDI1XSHK0J10A2V" localSheetId="0" hidden="1">#REF!</definedName>
    <definedName name="BExD0U6KG10QGVDI1XSHK0J10A2V" localSheetId="2" hidden="1">#REF!</definedName>
    <definedName name="BExD0U6KG10QGVDI1XSHK0J10A2V" localSheetId="4" hidden="1">#REF!</definedName>
    <definedName name="BExD0U6KG10QGVDI1XSHK0J10A2V" localSheetId="5" hidden="1">#REF!</definedName>
    <definedName name="BExD0U6KG10QGVDI1XSHK0J10A2V" localSheetId="17" hidden="1">#REF!</definedName>
    <definedName name="BExD0U6KG10QGVDI1XSHK0J10A2V" localSheetId="7" hidden="1">#REF!</definedName>
    <definedName name="BExD0U6KG10QGVDI1XSHK0J10A2V" localSheetId="8" hidden="1">#REF!</definedName>
    <definedName name="BExD0U6KG10QGVDI1XSHK0J10A2V" localSheetId="9" hidden="1">#REF!</definedName>
    <definedName name="BExD0U6KG10QGVDI1XSHK0J10A2V" localSheetId="11" hidden="1">#REF!</definedName>
    <definedName name="BExD0U6KG10QGVDI1XSHK0J10A2V" localSheetId="12" hidden="1">#REF!</definedName>
    <definedName name="BExD0U6KG10QGVDI1XSHK0J10A2V" localSheetId="13" hidden="1">#REF!</definedName>
    <definedName name="BExD0U6KG10QGVDI1XSHK0J10A2V" localSheetId="14" hidden="1">#REF!</definedName>
    <definedName name="BExD0U6KG10QGVDI1XSHK0J10A2V" localSheetId="22" hidden="1">#REF!</definedName>
    <definedName name="BExD0U6KG10QGVDI1XSHK0J10A2V" localSheetId="19" hidden="1">#REF!</definedName>
    <definedName name="BExD0U6KG10QGVDI1XSHK0J10A2V" localSheetId="21" hidden="1">#REF!</definedName>
    <definedName name="BExD0U6KG10QGVDI1XSHK0J10A2V" hidden="1">#REF!</definedName>
    <definedName name="BExD0WQ6EQ2G82IAJI3FDQKGZH18" localSheetId="23" hidden="1">#REF!</definedName>
    <definedName name="BExD0WQ6EQ2G82IAJI3FDQKGZH18" localSheetId="27" hidden="1">#REF!</definedName>
    <definedName name="BExD0WQ6EQ2G82IAJI3FDQKGZH18" localSheetId="16" hidden="1">#REF!</definedName>
    <definedName name="BExD0WQ6EQ2G82IAJI3FDQKGZH18" localSheetId="0" hidden="1">#REF!</definedName>
    <definedName name="BExD0WQ6EQ2G82IAJI3FDQKGZH18" localSheetId="2" hidden="1">#REF!</definedName>
    <definedName name="BExD0WQ6EQ2G82IAJI3FDQKGZH18" localSheetId="4" hidden="1">#REF!</definedName>
    <definedName name="BExD0WQ6EQ2G82IAJI3FDQKGZH18" localSheetId="5" hidden="1">#REF!</definedName>
    <definedName name="BExD0WQ6EQ2G82IAJI3FDQKGZH18" localSheetId="17" hidden="1">#REF!</definedName>
    <definedName name="BExD0WQ6EQ2G82IAJI3FDQKGZH18" localSheetId="7" hidden="1">#REF!</definedName>
    <definedName name="BExD0WQ6EQ2G82IAJI3FDQKGZH18" localSheetId="8" hidden="1">#REF!</definedName>
    <definedName name="BExD0WQ6EQ2G82IAJI3FDQKGZH18" localSheetId="9" hidden="1">#REF!</definedName>
    <definedName name="BExD0WQ6EQ2G82IAJI3FDQKGZH18" localSheetId="11" hidden="1">#REF!</definedName>
    <definedName name="BExD0WQ6EQ2G82IAJI3FDQKGZH18" localSheetId="12" hidden="1">#REF!</definedName>
    <definedName name="BExD0WQ6EQ2G82IAJI3FDQKGZH18" localSheetId="13" hidden="1">#REF!</definedName>
    <definedName name="BExD0WQ6EQ2G82IAJI3FDQKGZH18" localSheetId="14" hidden="1">#REF!</definedName>
    <definedName name="BExD0WQ6EQ2G82IAJI3FDQKGZH18" localSheetId="22" hidden="1">#REF!</definedName>
    <definedName name="BExD0WQ6EQ2G82IAJI3FDQKGZH18" localSheetId="19" hidden="1">#REF!</definedName>
    <definedName name="BExD0WQ6EQ2G82IAJI3FDQKGZH18" localSheetId="21" hidden="1">#REF!</definedName>
    <definedName name="BExD0WQ6EQ2G82IAJI3FDQKGZH18" hidden="1">#REF!</definedName>
    <definedName name="BExD13RUIBGRXDL4QDZ305UKUR12" localSheetId="23" hidden="1">#REF!</definedName>
    <definedName name="BExD13RUIBGRXDL4QDZ305UKUR12" localSheetId="27" hidden="1">#REF!</definedName>
    <definedName name="BExD13RUIBGRXDL4QDZ305UKUR12" localSheetId="16" hidden="1">#REF!</definedName>
    <definedName name="BExD13RUIBGRXDL4QDZ305UKUR12" localSheetId="0" hidden="1">#REF!</definedName>
    <definedName name="BExD13RUIBGRXDL4QDZ305UKUR12" localSheetId="2" hidden="1">#REF!</definedName>
    <definedName name="BExD13RUIBGRXDL4QDZ305UKUR12" localSheetId="4" hidden="1">#REF!</definedName>
    <definedName name="BExD13RUIBGRXDL4QDZ305UKUR12" localSheetId="5" hidden="1">#REF!</definedName>
    <definedName name="BExD13RUIBGRXDL4QDZ305UKUR12" localSheetId="17" hidden="1">#REF!</definedName>
    <definedName name="BExD13RUIBGRXDL4QDZ305UKUR12" localSheetId="7" hidden="1">#REF!</definedName>
    <definedName name="BExD13RUIBGRXDL4QDZ305UKUR12" localSheetId="8" hidden="1">#REF!</definedName>
    <definedName name="BExD13RUIBGRXDL4QDZ305UKUR12" localSheetId="9" hidden="1">#REF!</definedName>
    <definedName name="BExD13RUIBGRXDL4QDZ305UKUR12" localSheetId="11" hidden="1">#REF!</definedName>
    <definedName name="BExD13RUIBGRXDL4QDZ305UKUR12" localSheetId="12" hidden="1">#REF!</definedName>
    <definedName name="BExD13RUIBGRXDL4QDZ305UKUR12" localSheetId="13" hidden="1">#REF!</definedName>
    <definedName name="BExD13RUIBGRXDL4QDZ305UKUR12" localSheetId="14" hidden="1">#REF!</definedName>
    <definedName name="BExD13RUIBGRXDL4QDZ305UKUR12" localSheetId="22" hidden="1">#REF!</definedName>
    <definedName name="BExD13RUIBGRXDL4QDZ305UKUR12" localSheetId="19" hidden="1">#REF!</definedName>
    <definedName name="BExD13RUIBGRXDL4QDZ305UKUR12" localSheetId="21" hidden="1">#REF!</definedName>
    <definedName name="BExD13RUIBGRXDL4QDZ305UKUR12" hidden="1">#REF!</definedName>
    <definedName name="BExD14DETV5R4OOTMAXD5NAKWRO3" localSheetId="23" hidden="1">#REF!</definedName>
    <definedName name="BExD14DETV5R4OOTMAXD5NAKWRO3" localSheetId="27" hidden="1">#REF!</definedName>
    <definedName name="BExD14DETV5R4OOTMAXD5NAKWRO3" localSheetId="16" hidden="1">#REF!</definedName>
    <definedName name="BExD14DETV5R4OOTMAXD5NAKWRO3" localSheetId="0" hidden="1">#REF!</definedName>
    <definedName name="BExD14DETV5R4OOTMAXD5NAKWRO3" localSheetId="2" hidden="1">#REF!</definedName>
    <definedName name="BExD14DETV5R4OOTMAXD5NAKWRO3" localSheetId="4" hidden="1">#REF!</definedName>
    <definedName name="BExD14DETV5R4OOTMAXD5NAKWRO3" localSheetId="5" hidden="1">#REF!</definedName>
    <definedName name="BExD14DETV5R4OOTMAXD5NAKWRO3" localSheetId="17" hidden="1">#REF!</definedName>
    <definedName name="BExD14DETV5R4OOTMAXD5NAKWRO3" localSheetId="7" hidden="1">#REF!</definedName>
    <definedName name="BExD14DETV5R4OOTMAXD5NAKWRO3" localSheetId="8" hidden="1">#REF!</definedName>
    <definedName name="BExD14DETV5R4OOTMAXD5NAKWRO3" localSheetId="9" hidden="1">#REF!</definedName>
    <definedName name="BExD14DETV5R4OOTMAXD5NAKWRO3" localSheetId="11" hidden="1">#REF!</definedName>
    <definedName name="BExD14DETV5R4OOTMAXD5NAKWRO3" localSheetId="12" hidden="1">#REF!</definedName>
    <definedName name="BExD14DETV5R4OOTMAXD5NAKWRO3" localSheetId="13" hidden="1">#REF!</definedName>
    <definedName name="BExD14DETV5R4OOTMAXD5NAKWRO3" localSheetId="14" hidden="1">#REF!</definedName>
    <definedName name="BExD14DETV5R4OOTMAXD5NAKWRO3" localSheetId="22" hidden="1">#REF!</definedName>
    <definedName name="BExD14DETV5R4OOTMAXD5NAKWRO3" localSheetId="19" hidden="1">#REF!</definedName>
    <definedName name="BExD14DETV5R4OOTMAXD5NAKWRO3" localSheetId="21" hidden="1">#REF!</definedName>
    <definedName name="BExD14DETV5R4OOTMAXD5NAKWRO3" hidden="1">#REF!</definedName>
    <definedName name="BExD1MI40YRCBI7KT4S9YHQJUO06" localSheetId="23" hidden="1">#REF!</definedName>
    <definedName name="BExD1MI40YRCBI7KT4S9YHQJUO06" localSheetId="27" hidden="1">#REF!</definedName>
    <definedName name="BExD1MI40YRCBI7KT4S9YHQJUO06" localSheetId="16" hidden="1">#REF!</definedName>
    <definedName name="BExD1MI40YRCBI7KT4S9YHQJUO06" localSheetId="0" hidden="1">#REF!</definedName>
    <definedName name="BExD1MI40YRCBI7KT4S9YHQJUO06" localSheetId="2" hidden="1">#REF!</definedName>
    <definedName name="BExD1MI40YRCBI7KT4S9YHQJUO06" localSheetId="4" hidden="1">#REF!</definedName>
    <definedName name="BExD1MI40YRCBI7KT4S9YHQJUO06" localSheetId="5" hidden="1">#REF!</definedName>
    <definedName name="BExD1MI40YRCBI7KT4S9YHQJUO06" localSheetId="17" hidden="1">#REF!</definedName>
    <definedName name="BExD1MI40YRCBI7KT4S9YHQJUO06" localSheetId="7" hidden="1">#REF!</definedName>
    <definedName name="BExD1MI40YRCBI7KT4S9YHQJUO06" localSheetId="8" hidden="1">#REF!</definedName>
    <definedName name="BExD1MI40YRCBI7KT4S9YHQJUO06" localSheetId="9" hidden="1">#REF!</definedName>
    <definedName name="BExD1MI40YRCBI7KT4S9YHQJUO06" localSheetId="11" hidden="1">#REF!</definedName>
    <definedName name="BExD1MI40YRCBI7KT4S9YHQJUO06" localSheetId="12" hidden="1">#REF!</definedName>
    <definedName name="BExD1MI40YRCBI7KT4S9YHQJUO06" localSheetId="13" hidden="1">#REF!</definedName>
    <definedName name="BExD1MI40YRCBI7KT4S9YHQJUO06" localSheetId="14" hidden="1">#REF!</definedName>
    <definedName name="BExD1MI40YRCBI7KT4S9YHQJUO06" localSheetId="22" hidden="1">#REF!</definedName>
    <definedName name="BExD1MI40YRCBI7KT4S9YHQJUO06" localSheetId="19" hidden="1">#REF!</definedName>
    <definedName name="BExD1MI40YRCBI7KT4S9YHQJUO06" localSheetId="21" hidden="1">#REF!</definedName>
    <definedName name="BExD1MI40YRCBI7KT4S9YHQJUO06" hidden="1">#REF!</definedName>
    <definedName name="BExD1OAU9OXQAZA4D70HP72CU6GB" localSheetId="23" hidden="1">#REF!</definedName>
    <definedName name="BExD1OAU9OXQAZA4D70HP72CU6GB" localSheetId="27" hidden="1">#REF!</definedName>
    <definedName name="BExD1OAU9OXQAZA4D70HP72CU6GB" localSheetId="16" hidden="1">#REF!</definedName>
    <definedName name="BExD1OAU9OXQAZA4D70HP72CU6GB" localSheetId="0" hidden="1">#REF!</definedName>
    <definedName name="BExD1OAU9OXQAZA4D70HP72CU6GB" localSheetId="2" hidden="1">#REF!</definedName>
    <definedName name="BExD1OAU9OXQAZA4D70HP72CU6GB" localSheetId="4" hidden="1">#REF!</definedName>
    <definedName name="BExD1OAU9OXQAZA4D70HP72CU6GB" localSheetId="5" hidden="1">#REF!</definedName>
    <definedName name="BExD1OAU9OXQAZA4D70HP72CU6GB" localSheetId="17" hidden="1">#REF!</definedName>
    <definedName name="BExD1OAU9OXQAZA4D70HP72CU6GB" localSheetId="7" hidden="1">#REF!</definedName>
    <definedName name="BExD1OAU9OXQAZA4D70HP72CU6GB" localSheetId="8" hidden="1">#REF!</definedName>
    <definedName name="BExD1OAU9OXQAZA4D70HP72CU6GB" localSheetId="9" hidden="1">#REF!</definedName>
    <definedName name="BExD1OAU9OXQAZA4D70HP72CU6GB" localSheetId="11" hidden="1">#REF!</definedName>
    <definedName name="BExD1OAU9OXQAZA4D70HP72CU6GB" localSheetId="12" hidden="1">#REF!</definedName>
    <definedName name="BExD1OAU9OXQAZA4D70HP72CU6GB" localSheetId="13" hidden="1">#REF!</definedName>
    <definedName name="BExD1OAU9OXQAZA4D70HP72CU6GB" localSheetId="14" hidden="1">#REF!</definedName>
    <definedName name="BExD1OAU9OXQAZA4D70HP72CU6GB" localSheetId="22" hidden="1">#REF!</definedName>
    <definedName name="BExD1OAU9OXQAZA4D70HP72CU6GB" localSheetId="19" hidden="1">#REF!</definedName>
    <definedName name="BExD1OAU9OXQAZA4D70HP72CU6GB" localSheetId="21" hidden="1">#REF!</definedName>
    <definedName name="BExD1OAU9OXQAZA4D70HP72CU6GB" hidden="1">#REF!</definedName>
    <definedName name="BExD1T8WPV0G6YOX7WMAIZD8XNBK" localSheetId="23" hidden="1">#REF!</definedName>
    <definedName name="BExD1T8WPV0G6YOX7WMAIZD8XNBK" localSheetId="27" hidden="1">#REF!</definedName>
    <definedName name="BExD1T8WPV0G6YOX7WMAIZD8XNBK" localSheetId="16" hidden="1">#REF!</definedName>
    <definedName name="BExD1T8WPV0G6YOX7WMAIZD8XNBK" localSheetId="0" hidden="1">#REF!</definedName>
    <definedName name="BExD1T8WPV0G6YOX7WMAIZD8XNBK" localSheetId="2" hidden="1">#REF!</definedName>
    <definedName name="BExD1T8WPV0G6YOX7WMAIZD8XNBK" localSheetId="4" hidden="1">#REF!</definedName>
    <definedName name="BExD1T8WPV0G6YOX7WMAIZD8XNBK" localSheetId="5" hidden="1">#REF!</definedName>
    <definedName name="BExD1T8WPV0G6YOX7WMAIZD8XNBK" localSheetId="17" hidden="1">#REF!</definedName>
    <definedName name="BExD1T8WPV0G6YOX7WMAIZD8XNBK" localSheetId="7" hidden="1">#REF!</definedName>
    <definedName name="BExD1T8WPV0G6YOX7WMAIZD8XNBK" localSheetId="8" hidden="1">#REF!</definedName>
    <definedName name="BExD1T8WPV0G6YOX7WMAIZD8XNBK" localSheetId="9" hidden="1">#REF!</definedName>
    <definedName name="BExD1T8WPV0G6YOX7WMAIZD8XNBK" localSheetId="11" hidden="1">#REF!</definedName>
    <definedName name="BExD1T8WPV0G6YOX7WMAIZD8XNBK" localSheetId="12" hidden="1">#REF!</definedName>
    <definedName name="BExD1T8WPV0G6YOX7WMAIZD8XNBK" localSheetId="13" hidden="1">#REF!</definedName>
    <definedName name="BExD1T8WPV0G6YOX7WMAIZD8XNBK" localSheetId="14" hidden="1">#REF!</definedName>
    <definedName name="BExD1T8WPV0G6YOX7WMAIZD8XNBK" localSheetId="22" hidden="1">#REF!</definedName>
    <definedName name="BExD1T8WPV0G6YOX7WMAIZD8XNBK" localSheetId="19" hidden="1">#REF!</definedName>
    <definedName name="BExD1T8WPV0G6YOX7WMAIZD8XNBK" localSheetId="21" hidden="1">#REF!</definedName>
    <definedName name="BExD1T8WPV0G6YOX7WMAIZD8XNBK" hidden="1">#REF!</definedName>
    <definedName name="BExD1Y1JV61416YA1XRQHKWPZIE7" localSheetId="23" hidden="1">#REF!</definedName>
    <definedName name="BExD1Y1JV61416YA1XRQHKWPZIE7" localSheetId="27" hidden="1">#REF!</definedName>
    <definedName name="BExD1Y1JV61416YA1XRQHKWPZIE7" localSheetId="16" hidden="1">#REF!</definedName>
    <definedName name="BExD1Y1JV61416YA1XRQHKWPZIE7" localSheetId="0" hidden="1">#REF!</definedName>
    <definedName name="BExD1Y1JV61416YA1XRQHKWPZIE7" localSheetId="2" hidden="1">#REF!</definedName>
    <definedName name="BExD1Y1JV61416YA1XRQHKWPZIE7" localSheetId="4" hidden="1">#REF!</definedName>
    <definedName name="BExD1Y1JV61416YA1XRQHKWPZIE7" localSheetId="5" hidden="1">#REF!</definedName>
    <definedName name="BExD1Y1JV61416YA1XRQHKWPZIE7" localSheetId="17" hidden="1">#REF!</definedName>
    <definedName name="BExD1Y1JV61416YA1XRQHKWPZIE7" localSheetId="7" hidden="1">#REF!</definedName>
    <definedName name="BExD1Y1JV61416YA1XRQHKWPZIE7" localSheetId="8" hidden="1">#REF!</definedName>
    <definedName name="BExD1Y1JV61416YA1XRQHKWPZIE7" localSheetId="9" hidden="1">#REF!</definedName>
    <definedName name="BExD1Y1JV61416YA1XRQHKWPZIE7" localSheetId="11" hidden="1">#REF!</definedName>
    <definedName name="BExD1Y1JV61416YA1XRQHKWPZIE7" localSheetId="12" hidden="1">#REF!</definedName>
    <definedName name="BExD1Y1JV61416YA1XRQHKWPZIE7" localSheetId="13" hidden="1">#REF!</definedName>
    <definedName name="BExD1Y1JV61416YA1XRQHKWPZIE7" localSheetId="14" hidden="1">#REF!</definedName>
    <definedName name="BExD1Y1JV61416YA1XRQHKWPZIE7" localSheetId="22" hidden="1">#REF!</definedName>
    <definedName name="BExD1Y1JV61416YA1XRQHKWPZIE7" localSheetId="19" hidden="1">#REF!</definedName>
    <definedName name="BExD1Y1JV61416YA1XRQHKWPZIE7" localSheetId="21" hidden="1">#REF!</definedName>
    <definedName name="BExD1Y1JV61416YA1XRQHKWPZIE7" hidden="1">#REF!</definedName>
    <definedName name="BExD2CFHIRMBKN5KXE5QP4XXEWFS" localSheetId="23" hidden="1">#REF!</definedName>
    <definedName name="BExD2CFHIRMBKN5KXE5QP4XXEWFS" localSheetId="27" hidden="1">#REF!</definedName>
    <definedName name="BExD2CFHIRMBKN5KXE5QP4XXEWFS" localSheetId="16" hidden="1">#REF!</definedName>
    <definedName name="BExD2CFHIRMBKN5KXE5QP4XXEWFS" localSheetId="0" hidden="1">#REF!</definedName>
    <definedName name="BExD2CFHIRMBKN5KXE5QP4XXEWFS" localSheetId="2" hidden="1">#REF!</definedName>
    <definedName name="BExD2CFHIRMBKN5KXE5QP4XXEWFS" localSheetId="4" hidden="1">#REF!</definedName>
    <definedName name="BExD2CFHIRMBKN5KXE5QP4XXEWFS" localSheetId="5" hidden="1">#REF!</definedName>
    <definedName name="BExD2CFHIRMBKN5KXE5QP4XXEWFS" localSheetId="17" hidden="1">#REF!</definedName>
    <definedName name="BExD2CFHIRMBKN5KXE5QP4XXEWFS" localSheetId="7" hidden="1">#REF!</definedName>
    <definedName name="BExD2CFHIRMBKN5KXE5QP4XXEWFS" localSheetId="8" hidden="1">#REF!</definedName>
    <definedName name="BExD2CFHIRMBKN5KXE5QP4XXEWFS" localSheetId="9" hidden="1">#REF!</definedName>
    <definedName name="BExD2CFHIRMBKN5KXE5QP4XXEWFS" localSheetId="11" hidden="1">#REF!</definedName>
    <definedName name="BExD2CFHIRMBKN5KXE5QP4XXEWFS" localSheetId="12" hidden="1">#REF!</definedName>
    <definedName name="BExD2CFHIRMBKN5KXE5QP4XXEWFS" localSheetId="13" hidden="1">#REF!</definedName>
    <definedName name="BExD2CFHIRMBKN5KXE5QP4XXEWFS" localSheetId="14" hidden="1">#REF!</definedName>
    <definedName name="BExD2CFHIRMBKN5KXE5QP4XXEWFS" localSheetId="22" hidden="1">#REF!</definedName>
    <definedName name="BExD2CFHIRMBKN5KXE5QP4XXEWFS" localSheetId="19" hidden="1">#REF!</definedName>
    <definedName name="BExD2CFHIRMBKN5KXE5QP4XXEWFS" localSheetId="21" hidden="1">#REF!</definedName>
    <definedName name="BExD2CFHIRMBKN5KXE5QP4XXEWFS" hidden="1">#REF!</definedName>
    <definedName name="BExD2DMHH1HWXQ9W0YYMDP8AAX8Q" localSheetId="23" hidden="1">#REF!</definedName>
    <definedName name="BExD2DMHH1HWXQ9W0YYMDP8AAX8Q" localSheetId="27" hidden="1">#REF!</definedName>
    <definedName name="BExD2DMHH1HWXQ9W0YYMDP8AAX8Q" localSheetId="16" hidden="1">#REF!</definedName>
    <definedName name="BExD2DMHH1HWXQ9W0YYMDP8AAX8Q" localSheetId="0" hidden="1">#REF!</definedName>
    <definedName name="BExD2DMHH1HWXQ9W0YYMDP8AAX8Q" localSheetId="2" hidden="1">#REF!</definedName>
    <definedName name="BExD2DMHH1HWXQ9W0YYMDP8AAX8Q" localSheetId="4" hidden="1">#REF!</definedName>
    <definedName name="BExD2DMHH1HWXQ9W0YYMDP8AAX8Q" localSheetId="5" hidden="1">#REF!</definedName>
    <definedName name="BExD2DMHH1HWXQ9W0YYMDP8AAX8Q" localSheetId="17" hidden="1">#REF!</definedName>
    <definedName name="BExD2DMHH1HWXQ9W0YYMDP8AAX8Q" localSheetId="7" hidden="1">#REF!</definedName>
    <definedName name="BExD2DMHH1HWXQ9W0YYMDP8AAX8Q" localSheetId="8" hidden="1">#REF!</definedName>
    <definedName name="BExD2DMHH1HWXQ9W0YYMDP8AAX8Q" localSheetId="9" hidden="1">#REF!</definedName>
    <definedName name="BExD2DMHH1HWXQ9W0YYMDP8AAX8Q" localSheetId="11" hidden="1">#REF!</definedName>
    <definedName name="BExD2DMHH1HWXQ9W0YYMDP8AAX8Q" localSheetId="12" hidden="1">#REF!</definedName>
    <definedName name="BExD2DMHH1HWXQ9W0YYMDP8AAX8Q" localSheetId="13" hidden="1">#REF!</definedName>
    <definedName name="BExD2DMHH1HWXQ9W0YYMDP8AAX8Q" localSheetId="14" hidden="1">#REF!</definedName>
    <definedName name="BExD2DMHH1HWXQ9W0YYMDP8AAX8Q" localSheetId="22" hidden="1">#REF!</definedName>
    <definedName name="BExD2DMHH1HWXQ9W0YYMDP8AAX8Q" localSheetId="19" hidden="1">#REF!</definedName>
    <definedName name="BExD2DMHH1HWXQ9W0YYMDP8AAX8Q" localSheetId="21" hidden="1">#REF!</definedName>
    <definedName name="BExD2DMHH1HWXQ9W0YYMDP8AAX8Q" hidden="1">#REF!</definedName>
    <definedName name="BExD2HTPC7IWBAU6OSQ67MQA8BYZ" localSheetId="23" hidden="1">#REF!</definedName>
    <definedName name="BExD2HTPC7IWBAU6OSQ67MQA8BYZ" localSheetId="27" hidden="1">#REF!</definedName>
    <definedName name="BExD2HTPC7IWBAU6OSQ67MQA8BYZ" localSheetId="16" hidden="1">#REF!</definedName>
    <definedName name="BExD2HTPC7IWBAU6OSQ67MQA8BYZ" localSheetId="0" hidden="1">#REF!</definedName>
    <definedName name="BExD2HTPC7IWBAU6OSQ67MQA8BYZ" localSheetId="2" hidden="1">#REF!</definedName>
    <definedName name="BExD2HTPC7IWBAU6OSQ67MQA8BYZ" localSheetId="4" hidden="1">#REF!</definedName>
    <definedName name="BExD2HTPC7IWBAU6OSQ67MQA8BYZ" localSheetId="5" hidden="1">#REF!</definedName>
    <definedName name="BExD2HTPC7IWBAU6OSQ67MQA8BYZ" localSheetId="17" hidden="1">#REF!</definedName>
    <definedName name="BExD2HTPC7IWBAU6OSQ67MQA8BYZ" localSheetId="7" hidden="1">#REF!</definedName>
    <definedName name="BExD2HTPC7IWBAU6OSQ67MQA8BYZ" localSheetId="8" hidden="1">#REF!</definedName>
    <definedName name="BExD2HTPC7IWBAU6OSQ67MQA8BYZ" localSheetId="9" hidden="1">#REF!</definedName>
    <definedName name="BExD2HTPC7IWBAU6OSQ67MQA8BYZ" localSheetId="11" hidden="1">#REF!</definedName>
    <definedName name="BExD2HTPC7IWBAU6OSQ67MQA8BYZ" localSheetId="12" hidden="1">#REF!</definedName>
    <definedName name="BExD2HTPC7IWBAU6OSQ67MQA8BYZ" localSheetId="13" hidden="1">#REF!</definedName>
    <definedName name="BExD2HTPC7IWBAU6OSQ67MQA8BYZ" localSheetId="14" hidden="1">#REF!</definedName>
    <definedName name="BExD2HTPC7IWBAU6OSQ67MQA8BYZ" localSheetId="22" hidden="1">#REF!</definedName>
    <definedName name="BExD2HTPC7IWBAU6OSQ67MQA8BYZ" localSheetId="19" hidden="1">#REF!</definedName>
    <definedName name="BExD2HTPC7IWBAU6OSQ67MQA8BYZ" localSheetId="21" hidden="1">#REF!</definedName>
    <definedName name="BExD2HTPC7IWBAU6OSQ67MQA8BYZ" hidden="1">#REF!</definedName>
    <definedName name="BExD2PWTVQ2CXNG6B7UDL8FIMXBH" localSheetId="23" hidden="1">#REF!</definedName>
    <definedName name="BExD2PWTVQ2CXNG6B7UDL8FIMXBH" localSheetId="27" hidden="1">#REF!</definedName>
    <definedName name="BExD2PWTVQ2CXNG6B7UDL8FIMXBH" localSheetId="16" hidden="1">#REF!</definedName>
    <definedName name="BExD2PWTVQ2CXNG6B7UDL8FIMXBH" localSheetId="0" hidden="1">#REF!</definedName>
    <definedName name="BExD2PWTVQ2CXNG6B7UDL8FIMXBH" localSheetId="2" hidden="1">#REF!</definedName>
    <definedName name="BExD2PWTVQ2CXNG6B7UDL8FIMXBH" localSheetId="4" hidden="1">#REF!</definedName>
    <definedName name="BExD2PWTVQ2CXNG6B7UDL8FIMXBH" localSheetId="5" hidden="1">#REF!</definedName>
    <definedName name="BExD2PWTVQ2CXNG6B7UDL8FIMXBH" localSheetId="17" hidden="1">#REF!</definedName>
    <definedName name="BExD2PWTVQ2CXNG6B7UDL8FIMXBH" localSheetId="7" hidden="1">#REF!</definedName>
    <definedName name="BExD2PWTVQ2CXNG6B7UDL8FIMXBH" localSheetId="8" hidden="1">#REF!</definedName>
    <definedName name="BExD2PWTVQ2CXNG6B7UDL8FIMXBH" localSheetId="9" hidden="1">#REF!</definedName>
    <definedName name="BExD2PWTVQ2CXNG6B7UDL8FIMXBH" localSheetId="11" hidden="1">#REF!</definedName>
    <definedName name="BExD2PWTVQ2CXNG6B7UDL8FIMXBH" localSheetId="12" hidden="1">#REF!</definedName>
    <definedName name="BExD2PWTVQ2CXNG6B7UDL8FIMXBH" localSheetId="13" hidden="1">#REF!</definedName>
    <definedName name="BExD2PWTVQ2CXNG6B7UDL8FIMXBH" localSheetId="14" hidden="1">#REF!</definedName>
    <definedName name="BExD2PWTVQ2CXNG6B7UDL8FIMXBH" localSheetId="22" hidden="1">#REF!</definedName>
    <definedName name="BExD2PWTVQ2CXNG6B7UDL8FIMXBH" localSheetId="19" hidden="1">#REF!</definedName>
    <definedName name="BExD2PWTVQ2CXNG6B7UDL8FIMXBH" localSheetId="21" hidden="1">#REF!</definedName>
    <definedName name="BExD2PWTVQ2CXNG6B7UDL8FIMXBH" hidden="1">#REF!</definedName>
    <definedName name="BExD2X9AQ03EX1AVVX44CXLXRPTI" localSheetId="23" hidden="1">#REF!</definedName>
    <definedName name="BExD2X9AQ03EX1AVVX44CXLXRPTI" localSheetId="27" hidden="1">#REF!</definedName>
    <definedName name="BExD2X9AQ03EX1AVVX44CXLXRPTI" localSheetId="16" hidden="1">#REF!</definedName>
    <definedName name="BExD2X9AQ03EX1AVVX44CXLXRPTI" localSheetId="0" hidden="1">#REF!</definedName>
    <definedName name="BExD2X9AQ03EX1AVVX44CXLXRPTI" localSheetId="2" hidden="1">#REF!</definedName>
    <definedName name="BExD2X9AQ03EX1AVVX44CXLXRPTI" localSheetId="4" hidden="1">#REF!</definedName>
    <definedName name="BExD2X9AQ03EX1AVVX44CXLXRPTI" localSheetId="5" hidden="1">#REF!</definedName>
    <definedName name="BExD2X9AQ03EX1AVVX44CXLXRPTI" localSheetId="17" hidden="1">#REF!</definedName>
    <definedName name="BExD2X9AQ03EX1AVVX44CXLXRPTI" localSheetId="7" hidden="1">#REF!</definedName>
    <definedName name="BExD2X9AQ03EX1AVVX44CXLXRPTI" localSheetId="8" hidden="1">#REF!</definedName>
    <definedName name="BExD2X9AQ03EX1AVVX44CXLXRPTI" localSheetId="9" hidden="1">#REF!</definedName>
    <definedName name="BExD2X9AQ03EX1AVVX44CXLXRPTI" localSheetId="11" hidden="1">#REF!</definedName>
    <definedName name="BExD2X9AQ03EX1AVVX44CXLXRPTI" localSheetId="12" hidden="1">#REF!</definedName>
    <definedName name="BExD2X9AQ03EX1AVVX44CXLXRPTI" localSheetId="13" hidden="1">#REF!</definedName>
    <definedName name="BExD2X9AQ03EX1AVVX44CXLXRPTI" localSheetId="14" hidden="1">#REF!</definedName>
    <definedName name="BExD2X9AQ03EX1AVVX44CXLXRPTI" localSheetId="22" hidden="1">#REF!</definedName>
    <definedName name="BExD2X9AQ03EX1AVVX44CXLXRPTI" localSheetId="19" hidden="1">#REF!</definedName>
    <definedName name="BExD2X9AQ03EX1AVVX44CXLXRPTI" localSheetId="21" hidden="1">#REF!</definedName>
    <definedName name="BExD2X9AQ03EX1AVVX44CXLXRPTI" hidden="1">#REF!</definedName>
    <definedName name="BExD2ZNL9MWJOEL2575KJZBDP2A6" localSheetId="23" hidden="1">#REF!</definedName>
    <definedName name="BExD2ZNL9MWJOEL2575KJZBDP2A6" localSheetId="27" hidden="1">#REF!</definedName>
    <definedName name="BExD2ZNL9MWJOEL2575KJZBDP2A6" localSheetId="16" hidden="1">#REF!</definedName>
    <definedName name="BExD2ZNL9MWJOEL2575KJZBDP2A6" localSheetId="0" hidden="1">#REF!</definedName>
    <definedName name="BExD2ZNL9MWJOEL2575KJZBDP2A6" localSheetId="2" hidden="1">#REF!</definedName>
    <definedName name="BExD2ZNL9MWJOEL2575KJZBDP2A6" localSheetId="4" hidden="1">#REF!</definedName>
    <definedName name="BExD2ZNL9MWJOEL2575KJZBDP2A6" localSheetId="5" hidden="1">#REF!</definedName>
    <definedName name="BExD2ZNL9MWJOEL2575KJZBDP2A6" localSheetId="17" hidden="1">#REF!</definedName>
    <definedName name="BExD2ZNL9MWJOEL2575KJZBDP2A6" localSheetId="7" hidden="1">#REF!</definedName>
    <definedName name="BExD2ZNL9MWJOEL2575KJZBDP2A6" localSheetId="8" hidden="1">#REF!</definedName>
    <definedName name="BExD2ZNL9MWJOEL2575KJZBDP2A6" localSheetId="9" hidden="1">#REF!</definedName>
    <definedName name="BExD2ZNL9MWJOEL2575KJZBDP2A6" localSheetId="11" hidden="1">#REF!</definedName>
    <definedName name="BExD2ZNL9MWJOEL2575KJZBDP2A6" localSheetId="12" hidden="1">#REF!</definedName>
    <definedName name="BExD2ZNL9MWJOEL2575KJZBDP2A6" localSheetId="13" hidden="1">#REF!</definedName>
    <definedName name="BExD2ZNL9MWJOEL2575KJZBDP2A6" localSheetId="14" hidden="1">#REF!</definedName>
    <definedName name="BExD2ZNL9MWJOEL2575KJZBDP2A6" localSheetId="22" hidden="1">#REF!</definedName>
    <definedName name="BExD2ZNL9MWJOEL2575KJZBDP2A6" localSheetId="19" hidden="1">#REF!</definedName>
    <definedName name="BExD2ZNL9MWJOEL2575KJZBDP2A6" localSheetId="21" hidden="1">#REF!</definedName>
    <definedName name="BExD2ZNL9MWJOEL2575KJZBDP2A6" hidden="1">#REF!</definedName>
    <definedName name="BExD34G79JRMB8BZRVN81P1H9MSB" localSheetId="23" hidden="1">#REF!</definedName>
    <definedName name="BExD34G79JRMB8BZRVN81P1H9MSB" localSheetId="27" hidden="1">#REF!</definedName>
    <definedName name="BExD34G79JRMB8BZRVN81P1H9MSB" localSheetId="16" hidden="1">#REF!</definedName>
    <definedName name="BExD34G79JRMB8BZRVN81P1H9MSB" localSheetId="0" hidden="1">#REF!</definedName>
    <definedName name="BExD34G79JRMB8BZRVN81P1H9MSB" localSheetId="2" hidden="1">#REF!</definedName>
    <definedName name="BExD34G79JRMB8BZRVN81P1H9MSB" localSheetId="4" hidden="1">#REF!</definedName>
    <definedName name="BExD34G79JRMB8BZRVN81P1H9MSB" localSheetId="5" hidden="1">#REF!</definedName>
    <definedName name="BExD34G79JRMB8BZRVN81P1H9MSB" localSheetId="17" hidden="1">#REF!</definedName>
    <definedName name="BExD34G79JRMB8BZRVN81P1H9MSB" localSheetId="7" hidden="1">#REF!</definedName>
    <definedName name="BExD34G79JRMB8BZRVN81P1H9MSB" localSheetId="8" hidden="1">#REF!</definedName>
    <definedName name="BExD34G79JRMB8BZRVN81P1H9MSB" localSheetId="9" hidden="1">#REF!</definedName>
    <definedName name="BExD34G79JRMB8BZRVN81P1H9MSB" localSheetId="11" hidden="1">#REF!</definedName>
    <definedName name="BExD34G79JRMB8BZRVN81P1H9MSB" localSheetId="12" hidden="1">#REF!</definedName>
    <definedName name="BExD34G79JRMB8BZRVN81P1H9MSB" localSheetId="13" hidden="1">#REF!</definedName>
    <definedName name="BExD34G79JRMB8BZRVN81P1H9MSB" localSheetId="14" hidden="1">#REF!</definedName>
    <definedName name="BExD34G79JRMB8BZRVN81P1H9MSB" localSheetId="22" hidden="1">#REF!</definedName>
    <definedName name="BExD34G79JRMB8BZRVN81P1H9MSB" localSheetId="19" hidden="1">#REF!</definedName>
    <definedName name="BExD34G79JRMB8BZRVN81P1H9MSB" localSheetId="21" hidden="1">#REF!</definedName>
    <definedName name="BExD34G79JRMB8BZRVN81P1H9MSB" hidden="1">#REF!</definedName>
    <definedName name="BExD35CL2NULPPEHAM954ETQIJA2" localSheetId="23" hidden="1">#REF!</definedName>
    <definedName name="BExD35CL2NULPPEHAM954ETQIJA2" localSheetId="27" hidden="1">#REF!</definedName>
    <definedName name="BExD35CL2NULPPEHAM954ETQIJA2" localSheetId="16" hidden="1">#REF!</definedName>
    <definedName name="BExD35CL2NULPPEHAM954ETQIJA2" localSheetId="0" hidden="1">#REF!</definedName>
    <definedName name="BExD35CL2NULPPEHAM954ETQIJA2" localSheetId="2" hidden="1">#REF!</definedName>
    <definedName name="BExD35CL2NULPPEHAM954ETQIJA2" localSheetId="4" hidden="1">#REF!</definedName>
    <definedName name="BExD35CL2NULPPEHAM954ETQIJA2" localSheetId="5" hidden="1">#REF!</definedName>
    <definedName name="BExD35CL2NULPPEHAM954ETQIJA2" localSheetId="17" hidden="1">#REF!</definedName>
    <definedName name="BExD35CL2NULPPEHAM954ETQIJA2" localSheetId="7" hidden="1">#REF!</definedName>
    <definedName name="BExD35CL2NULPPEHAM954ETQIJA2" localSheetId="8" hidden="1">#REF!</definedName>
    <definedName name="BExD35CL2NULPPEHAM954ETQIJA2" localSheetId="9" hidden="1">#REF!</definedName>
    <definedName name="BExD35CL2NULPPEHAM954ETQIJA2" localSheetId="11" hidden="1">#REF!</definedName>
    <definedName name="BExD35CL2NULPPEHAM954ETQIJA2" localSheetId="12" hidden="1">#REF!</definedName>
    <definedName name="BExD35CL2NULPPEHAM954ETQIJA2" localSheetId="13" hidden="1">#REF!</definedName>
    <definedName name="BExD35CL2NULPPEHAM954ETQIJA2" localSheetId="14" hidden="1">#REF!</definedName>
    <definedName name="BExD35CL2NULPPEHAM954ETQIJA2" localSheetId="22" hidden="1">#REF!</definedName>
    <definedName name="BExD35CL2NULPPEHAM954ETQIJA2" localSheetId="19" hidden="1">#REF!</definedName>
    <definedName name="BExD35CL2NULPPEHAM954ETQIJA2" localSheetId="21" hidden="1">#REF!</definedName>
    <definedName name="BExD35CL2NULPPEHAM954ETQIJA2" hidden="1">#REF!</definedName>
    <definedName name="BExD363H2VGFIQUCE6LS4AC5J0ZT" localSheetId="23" hidden="1">#REF!</definedName>
    <definedName name="BExD363H2VGFIQUCE6LS4AC5J0ZT" localSheetId="27" hidden="1">#REF!</definedName>
    <definedName name="BExD363H2VGFIQUCE6LS4AC5J0ZT" localSheetId="16" hidden="1">#REF!</definedName>
    <definedName name="BExD363H2VGFIQUCE6LS4AC5J0ZT" localSheetId="0" hidden="1">#REF!</definedName>
    <definedName name="BExD363H2VGFIQUCE6LS4AC5J0ZT" localSheetId="2" hidden="1">#REF!</definedName>
    <definedName name="BExD363H2VGFIQUCE6LS4AC5J0ZT" localSheetId="4" hidden="1">#REF!</definedName>
    <definedName name="BExD363H2VGFIQUCE6LS4AC5J0ZT" localSheetId="5" hidden="1">#REF!</definedName>
    <definedName name="BExD363H2VGFIQUCE6LS4AC5J0ZT" localSheetId="17" hidden="1">#REF!</definedName>
    <definedName name="BExD363H2VGFIQUCE6LS4AC5J0ZT" localSheetId="7" hidden="1">#REF!</definedName>
    <definedName name="BExD363H2VGFIQUCE6LS4AC5J0ZT" localSheetId="8" hidden="1">#REF!</definedName>
    <definedName name="BExD363H2VGFIQUCE6LS4AC5J0ZT" localSheetId="9" hidden="1">#REF!</definedName>
    <definedName name="BExD363H2VGFIQUCE6LS4AC5J0ZT" localSheetId="11" hidden="1">#REF!</definedName>
    <definedName name="BExD363H2VGFIQUCE6LS4AC5J0ZT" localSheetId="12" hidden="1">#REF!</definedName>
    <definedName name="BExD363H2VGFIQUCE6LS4AC5J0ZT" localSheetId="13" hidden="1">#REF!</definedName>
    <definedName name="BExD363H2VGFIQUCE6LS4AC5J0ZT" localSheetId="14" hidden="1">#REF!</definedName>
    <definedName name="BExD363H2VGFIQUCE6LS4AC5J0ZT" localSheetId="22" hidden="1">#REF!</definedName>
    <definedName name="BExD363H2VGFIQUCE6LS4AC5J0ZT" localSheetId="19" hidden="1">#REF!</definedName>
    <definedName name="BExD363H2VGFIQUCE6LS4AC5J0ZT" localSheetId="21" hidden="1">#REF!</definedName>
    <definedName name="BExD363H2VGFIQUCE6LS4AC5J0ZT" hidden="1">#REF!</definedName>
    <definedName name="BExD3A588E939V61P1XEW0FI5Q0S" localSheetId="23" hidden="1">#REF!</definedName>
    <definedName name="BExD3A588E939V61P1XEW0FI5Q0S" localSheetId="27" hidden="1">#REF!</definedName>
    <definedName name="BExD3A588E939V61P1XEW0FI5Q0S" localSheetId="16" hidden="1">#REF!</definedName>
    <definedName name="BExD3A588E939V61P1XEW0FI5Q0S" localSheetId="0" hidden="1">#REF!</definedName>
    <definedName name="BExD3A588E939V61P1XEW0FI5Q0S" localSheetId="2" hidden="1">#REF!</definedName>
    <definedName name="BExD3A588E939V61P1XEW0FI5Q0S" localSheetId="4" hidden="1">#REF!</definedName>
    <definedName name="BExD3A588E939V61P1XEW0FI5Q0S" localSheetId="5" hidden="1">#REF!</definedName>
    <definedName name="BExD3A588E939V61P1XEW0FI5Q0S" localSheetId="17" hidden="1">#REF!</definedName>
    <definedName name="BExD3A588E939V61P1XEW0FI5Q0S" localSheetId="7" hidden="1">#REF!</definedName>
    <definedName name="BExD3A588E939V61P1XEW0FI5Q0S" localSheetId="8" hidden="1">#REF!</definedName>
    <definedName name="BExD3A588E939V61P1XEW0FI5Q0S" localSheetId="9" hidden="1">#REF!</definedName>
    <definedName name="BExD3A588E939V61P1XEW0FI5Q0S" localSheetId="11" hidden="1">#REF!</definedName>
    <definedName name="BExD3A588E939V61P1XEW0FI5Q0S" localSheetId="12" hidden="1">#REF!</definedName>
    <definedName name="BExD3A588E939V61P1XEW0FI5Q0S" localSheetId="13" hidden="1">#REF!</definedName>
    <definedName name="BExD3A588E939V61P1XEW0FI5Q0S" localSheetId="14" hidden="1">#REF!</definedName>
    <definedName name="BExD3A588E939V61P1XEW0FI5Q0S" localSheetId="22" hidden="1">#REF!</definedName>
    <definedName name="BExD3A588E939V61P1XEW0FI5Q0S" localSheetId="19" hidden="1">#REF!</definedName>
    <definedName name="BExD3A588E939V61P1XEW0FI5Q0S" localSheetId="21" hidden="1">#REF!</definedName>
    <definedName name="BExD3A588E939V61P1XEW0FI5Q0S" hidden="1">#REF!</definedName>
    <definedName name="BExD3CJJDKVR9M18XI3WDZH80WL6" localSheetId="23" hidden="1">#REF!</definedName>
    <definedName name="BExD3CJJDKVR9M18XI3WDZH80WL6" localSheetId="27" hidden="1">#REF!</definedName>
    <definedName name="BExD3CJJDKVR9M18XI3WDZH80WL6" localSheetId="16" hidden="1">#REF!</definedName>
    <definedName name="BExD3CJJDKVR9M18XI3WDZH80WL6" localSheetId="0" hidden="1">#REF!</definedName>
    <definedName name="BExD3CJJDKVR9M18XI3WDZH80WL6" localSheetId="2" hidden="1">#REF!</definedName>
    <definedName name="BExD3CJJDKVR9M18XI3WDZH80WL6" localSheetId="4" hidden="1">#REF!</definedName>
    <definedName name="BExD3CJJDKVR9M18XI3WDZH80WL6" localSheetId="5" hidden="1">#REF!</definedName>
    <definedName name="BExD3CJJDKVR9M18XI3WDZH80WL6" localSheetId="17" hidden="1">#REF!</definedName>
    <definedName name="BExD3CJJDKVR9M18XI3WDZH80WL6" localSheetId="7" hidden="1">#REF!</definedName>
    <definedName name="BExD3CJJDKVR9M18XI3WDZH80WL6" localSheetId="8" hidden="1">#REF!</definedName>
    <definedName name="BExD3CJJDKVR9M18XI3WDZH80WL6" localSheetId="9" hidden="1">#REF!</definedName>
    <definedName name="BExD3CJJDKVR9M18XI3WDZH80WL6" localSheetId="11" hidden="1">#REF!</definedName>
    <definedName name="BExD3CJJDKVR9M18XI3WDZH80WL6" localSheetId="12" hidden="1">#REF!</definedName>
    <definedName name="BExD3CJJDKVR9M18XI3WDZH80WL6" localSheetId="13" hidden="1">#REF!</definedName>
    <definedName name="BExD3CJJDKVR9M18XI3WDZH80WL6" localSheetId="14" hidden="1">#REF!</definedName>
    <definedName name="BExD3CJJDKVR9M18XI3WDZH80WL6" localSheetId="22" hidden="1">#REF!</definedName>
    <definedName name="BExD3CJJDKVR9M18XI3WDZH80WL6" localSheetId="19" hidden="1">#REF!</definedName>
    <definedName name="BExD3CJJDKVR9M18XI3WDZH80WL6" localSheetId="21" hidden="1">#REF!</definedName>
    <definedName name="BExD3CJJDKVR9M18XI3WDZH80WL6" hidden="1">#REF!</definedName>
    <definedName name="BExD3ESD9WYJIB3TRDPJ1CKXRAVL" localSheetId="23" hidden="1">#REF!</definedName>
    <definedName name="BExD3ESD9WYJIB3TRDPJ1CKXRAVL" localSheetId="27" hidden="1">#REF!</definedName>
    <definedName name="BExD3ESD9WYJIB3TRDPJ1CKXRAVL" localSheetId="16" hidden="1">#REF!</definedName>
    <definedName name="BExD3ESD9WYJIB3TRDPJ1CKXRAVL" localSheetId="0" hidden="1">#REF!</definedName>
    <definedName name="BExD3ESD9WYJIB3TRDPJ1CKXRAVL" localSheetId="2" hidden="1">#REF!</definedName>
    <definedName name="BExD3ESD9WYJIB3TRDPJ1CKXRAVL" localSheetId="4" hidden="1">#REF!</definedName>
    <definedName name="BExD3ESD9WYJIB3TRDPJ1CKXRAVL" localSheetId="5" hidden="1">#REF!</definedName>
    <definedName name="BExD3ESD9WYJIB3TRDPJ1CKXRAVL" localSheetId="17" hidden="1">#REF!</definedName>
    <definedName name="BExD3ESD9WYJIB3TRDPJ1CKXRAVL" localSheetId="7" hidden="1">#REF!</definedName>
    <definedName name="BExD3ESD9WYJIB3TRDPJ1CKXRAVL" localSheetId="8" hidden="1">#REF!</definedName>
    <definedName name="BExD3ESD9WYJIB3TRDPJ1CKXRAVL" localSheetId="9" hidden="1">#REF!</definedName>
    <definedName name="BExD3ESD9WYJIB3TRDPJ1CKXRAVL" localSheetId="11" hidden="1">#REF!</definedName>
    <definedName name="BExD3ESD9WYJIB3TRDPJ1CKXRAVL" localSheetId="12" hidden="1">#REF!</definedName>
    <definedName name="BExD3ESD9WYJIB3TRDPJ1CKXRAVL" localSheetId="13" hidden="1">#REF!</definedName>
    <definedName name="BExD3ESD9WYJIB3TRDPJ1CKXRAVL" localSheetId="14" hidden="1">#REF!</definedName>
    <definedName name="BExD3ESD9WYJIB3TRDPJ1CKXRAVL" localSheetId="22" hidden="1">#REF!</definedName>
    <definedName name="BExD3ESD9WYJIB3TRDPJ1CKXRAVL" localSheetId="19" hidden="1">#REF!</definedName>
    <definedName name="BExD3ESD9WYJIB3TRDPJ1CKXRAVL" localSheetId="21" hidden="1">#REF!</definedName>
    <definedName name="BExD3ESD9WYJIB3TRDPJ1CKXRAVL" hidden="1">#REF!</definedName>
    <definedName name="BExD3F368X5S25MWSUNIV57RDB57" localSheetId="23" hidden="1">#REF!</definedName>
    <definedName name="BExD3F368X5S25MWSUNIV57RDB57" localSheetId="27" hidden="1">#REF!</definedName>
    <definedName name="BExD3F368X5S25MWSUNIV57RDB57" localSheetId="16" hidden="1">#REF!</definedName>
    <definedName name="BExD3F368X5S25MWSUNIV57RDB57" localSheetId="0" hidden="1">#REF!</definedName>
    <definedName name="BExD3F368X5S25MWSUNIV57RDB57" localSheetId="2" hidden="1">#REF!</definedName>
    <definedName name="BExD3F368X5S25MWSUNIV57RDB57" localSheetId="4" hidden="1">#REF!</definedName>
    <definedName name="BExD3F368X5S25MWSUNIV57RDB57" localSheetId="5" hidden="1">#REF!</definedName>
    <definedName name="BExD3F368X5S25MWSUNIV57RDB57" localSheetId="17" hidden="1">#REF!</definedName>
    <definedName name="BExD3F368X5S25MWSUNIV57RDB57" localSheetId="7" hidden="1">#REF!</definedName>
    <definedName name="BExD3F368X5S25MWSUNIV57RDB57" localSheetId="8" hidden="1">#REF!</definedName>
    <definedName name="BExD3F368X5S25MWSUNIV57RDB57" localSheetId="9" hidden="1">#REF!</definedName>
    <definedName name="BExD3F368X5S25MWSUNIV57RDB57" localSheetId="11" hidden="1">#REF!</definedName>
    <definedName name="BExD3F368X5S25MWSUNIV57RDB57" localSheetId="12" hidden="1">#REF!</definedName>
    <definedName name="BExD3F368X5S25MWSUNIV57RDB57" localSheetId="13" hidden="1">#REF!</definedName>
    <definedName name="BExD3F368X5S25MWSUNIV57RDB57" localSheetId="14" hidden="1">#REF!</definedName>
    <definedName name="BExD3F368X5S25MWSUNIV57RDB57" localSheetId="22" hidden="1">#REF!</definedName>
    <definedName name="BExD3F368X5S25MWSUNIV57RDB57" localSheetId="19" hidden="1">#REF!</definedName>
    <definedName name="BExD3F368X5S25MWSUNIV57RDB57" localSheetId="21" hidden="1">#REF!</definedName>
    <definedName name="BExD3F368X5S25MWSUNIV57RDB57" hidden="1">#REF!</definedName>
    <definedName name="BExD3I8JTNF4LTMFY6GRVDJ6VLGG" localSheetId="23" hidden="1">#REF!</definedName>
    <definedName name="BExD3I8JTNF4LTMFY6GRVDJ6VLGG" localSheetId="27" hidden="1">#REF!</definedName>
    <definedName name="BExD3I8JTNF4LTMFY6GRVDJ6VLGG" localSheetId="16" hidden="1">#REF!</definedName>
    <definedName name="BExD3I8JTNF4LTMFY6GRVDJ6VLGG" localSheetId="0" hidden="1">#REF!</definedName>
    <definedName name="BExD3I8JTNF4LTMFY6GRVDJ6VLGG" localSheetId="2" hidden="1">#REF!</definedName>
    <definedName name="BExD3I8JTNF4LTMFY6GRVDJ6VLGG" localSheetId="4" hidden="1">#REF!</definedName>
    <definedName name="BExD3I8JTNF4LTMFY6GRVDJ6VLGG" localSheetId="5" hidden="1">#REF!</definedName>
    <definedName name="BExD3I8JTNF4LTMFY6GRVDJ6VLGG" localSheetId="17" hidden="1">#REF!</definedName>
    <definedName name="BExD3I8JTNF4LTMFY6GRVDJ6VLGG" localSheetId="7" hidden="1">#REF!</definedName>
    <definedName name="BExD3I8JTNF4LTMFY6GRVDJ6VLGG" localSheetId="8" hidden="1">#REF!</definedName>
    <definedName name="BExD3I8JTNF4LTMFY6GRVDJ6VLGG" localSheetId="9" hidden="1">#REF!</definedName>
    <definedName name="BExD3I8JTNF4LTMFY6GRVDJ6VLGG" localSheetId="11" hidden="1">#REF!</definedName>
    <definedName name="BExD3I8JTNF4LTMFY6GRVDJ6VLGG" localSheetId="12" hidden="1">#REF!</definedName>
    <definedName name="BExD3I8JTNF4LTMFY6GRVDJ6VLGG" localSheetId="13" hidden="1">#REF!</definedName>
    <definedName name="BExD3I8JTNF4LTMFY6GRVDJ6VLGG" localSheetId="14" hidden="1">#REF!</definedName>
    <definedName name="BExD3I8JTNF4LTMFY6GRVDJ6VLGG" localSheetId="22" hidden="1">#REF!</definedName>
    <definedName name="BExD3I8JTNF4LTMFY6GRVDJ6VLGG" localSheetId="19" hidden="1">#REF!</definedName>
    <definedName name="BExD3I8JTNF4LTMFY6GRVDJ6VLGG" localSheetId="21" hidden="1">#REF!</definedName>
    <definedName name="BExD3I8JTNF4LTMFY6GRVDJ6VLGG" hidden="1">#REF!</definedName>
    <definedName name="BExD3IJ5IT335SOSNV9L85WKAOSI" localSheetId="23" hidden="1">#REF!</definedName>
    <definedName name="BExD3IJ5IT335SOSNV9L85WKAOSI" localSheetId="27" hidden="1">#REF!</definedName>
    <definedName name="BExD3IJ5IT335SOSNV9L85WKAOSI" localSheetId="16" hidden="1">#REF!</definedName>
    <definedName name="BExD3IJ5IT335SOSNV9L85WKAOSI" localSheetId="0" hidden="1">#REF!</definedName>
    <definedName name="BExD3IJ5IT335SOSNV9L85WKAOSI" localSheetId="2" hidden="1">#REF!</definedName>
    <definedName name="BExD3IJ5IT335SOSNV9L85WKAOSI" localSheetId="4" hidden="1">#REF!</definedName>
    <definedName name="BExD3IJ5IT335SOSNV9L85WKAOSI" localSheetId="5" hidden="1">#REF!</definedName>
    <definedName name="BExD3IJ5IT335SOSNV9L85WKAOSI" localSheetId="17" hidden="1">#REF!</definedName>
    <definedName name="BExD3IJ5IT335SOSNV9L85WKAOSI" localSheetId="7" hidden="1">#REF!</definedName>
    <definedName name="BExD3IJ5IT335SOSNV9L85WKAOSI" localSheetId="8" hidden="1">#REF!</definedName>
    <definedName name="BExD3IJ5IT335SOSNV9L85WKAOSI" localSheetId="9" hidden="1">#REF!</definedName>
    <definedName name="BExD3IJ5IT335SOSNV9L85WKAOSI" localSheetId="11" hidden="1">#REF!</definedName>
    <definedName name="BExD3IJ5IT335SOSNV9L85WKAOSI" localSheetId="12" hidden="1">#REF!</definedName>
    <definedName name="BExD3IJ5IT335SOSNV9L85WKAOSI" localSheetId="13" hidden="1">#REF!</definedName>
    <definedName name="BExD3IJ5IT335SOSNV9L85WKAOSI" localSheetId="14" hidden="1">#REF!</definedName>
    <definedName name="BExD3IJ5IT335SOSNV9L85WKAOSI" localSheetId="22" hidden="1">#REF!</definedName>
    <definedName name="BExD3IJ5IT335SOSNV9L85WKAOSI" localSheetId="19" hidden="1">#REF!</definedName>
    <definedName name="BExD3IJ5IT335SOSNV9L85WKAOSI" localSheetId="21" hidden="1">#REF!</definedName>
    <definedName name="BExD3IJ5IT335SOSNV9L85WKAOSI" hidden="1">#REF!</definedName>
    <definedName name="BExD3KBVUY57GMMQTOFEU6S6G1AY" localSheetId="23" hidden="1">#REF!</definedName>
    <definedName name="BExD3KBVUY57GMMQTOFEU6S6G1AY" localSheetId="27" hidden="1">#REF!</definedName>
    <definedName name="BExD3KBVUY57GMMQTOFEU6S6G1AY" localSheetId="16" hidden="1">#REF!</definedName>
    <definedName name="BExD3KBVUY57GMMQTOFEU6S6G1AY" localSheetId="0" hidden="1">#REF!</definedName>
    <definedName name="BExD3KBVUY57GMMQTOFEU6S6G1AY" localSheetId="2" hidden="1">#REF!</definedName>
    <definedName name="BExD3KBVUY57GMMQTOFEU6S6G1AY" localSheetId="4" hidden="1">#REF!</definedName>
    <definedName name="BExD3KBVUY57GMMQTOFEU6S6G1AY" localSheetId="5" hidden="1">#REF!</definedName>
    <definedName name="BExD3KBVUY57GMMQTOFEU6S6G1AY" localSheetId="17" hidden="1">#REF!</definedName>
    <definedName name="BExD3KBVUY57GMMQTOFEU6S6G1AY" localSheetId="7" hidden="1">#REF!</definedName>
    <definedName name="BExD3KBVUY57GMMQTOFEU6S6G1AY" localSheetId="8" hidden="1">#REF!</definedName>
    <definedName name="BExD3KBVUY57GMMQTOFEU6S6G1AY" localSheetId="9" hidden="1">#REF!</definedName>
    <definedName name="BExD3KBVUY57GMMQTOFEU6S6G1AY" localSheetId="11" hidden="1">#REF!</definedName>
    <definedName name="BExD3KBVUY57GMMQTOFEU6S6G1AY" localSheetId="12" hidden="1">#REF!</definedName>
    <definedName name="BExD3KBVUY57GMMQTOFEU6S6G1AY" localSheetId="13" hidden="1">#REF!</definedName>
    <definedName name="BExD3KBVUY57GMMQTOFEU6S6G1AY" localSheetId="14" hidden="1">#REF!</definedName>
    <definedName name="BExD3KBVUY57GMMQTOFEU6S6G1AY" localSheetId="22" hidden="1">#REF!</definedName>
    <definedName name="BExD3KBVUY57GMMQTOFEU6S6G1AY" localSheetId="19" hidden="1">#REF!</definedName>
    <definedName name="BExD3KBVUY57GMMQTOFEU6S6G1AY" localSheetId="21" hidden="1">#REF!</definedName>
    <definedName name="BExD3KBVUY57GMMQTOFEU6S6G1AY" hidden="1">#REF!</definedName>
    <definedName name="BExD3NMR7AW2Z6V8SC79VQR37NA6" localSheetId="23" hidden="1">#REF!</definedName>
    <definedName name="BExD3NMR7AW2Z6V8SC79VQR37NA6" localSheetId="27" hidden="1">#REF!</definedName>
    <definedName name="BExD3NMR7AW2Z6V8SC79VQR37NA6" localSheetId="16" hidden="1">#REF!</definedName>
    <definedName name="BExD3NMR7AW2Z6V8SC79VQR37NA6" localSheetId="0" hidden="1">#REF!</definedName>
    <definedName name="BExD3NMR7AW2Z6V8SC79VQR37NA6" localSheetId="2" hidden="1">#REF!</definedName>
    <definedName name="BExD3NMR7AW2Z6V8SC79VQR37NA6" localSheetId="4" hidden="1">#REF!</definedName>
    <definedName name="BExD3NMR7AW2Z6V8SC79VQR37NA6" localSheetId="5" hidden="1">#REF!</definedName>
    <definedName name="BExD3NMR7AW2Z6V8SC79VQR37NA6" localSheetId="17" hidden="1">#REF!</definedName>
    <definedName name="BExD3NMR7AW2Z6V8SC79VQR37NA6" localSheetId="7" hidden="1">#REF!</definedName>
    <definedName name="BExD3NMR7AW2Z6V8SC79VQR37NA6" localSheetId="8" hidden="1">#REF!</definedName>
    <definedName name="BExD3NMR7AW2Z6V8SC79VQR37NA6" localSheetId="9" hidden="1">#REF!</definedName>
    <definedName name="BExD3NMR7AW2Z6V8SC79VQR37NA6" localSheetId="11" hidden="1">#REF!</definedName>
    <definedName name="BExD3NMR7AW2Z6V8SC79VQR37NA6" localSheetId="12" hidden="1">#REF!</definedName>
    <definedName name="BExD3NMR7AW2Z6V8SC79VQR37NA6" localSheetId="13" hidden="1">#REF!</definedName>
    <definedName name="BExD3NMR7AW2Z6V8SC79VQR37NA6" localSheetId="14" hidden="1">#REF!</definedName>
    <definedName name="BExD3NMR7AW2Z6V8SC79VQR37NA6" localSheetId="22" hidden="1">#REF!</definedName>
    <definedName name="BExD3NMR7AW2Z6V8SC79VQR37NA6" localSheetId="19" hidden="1">#REF!</definedName>
    <definedName name="BExD3NMR7AW2Z6V8SC79VQR37NA6" localSheetId="21" hidden="1">#REF!</definedName>
    <definedName name="BExD3NMR7AW2Z6V8SC79VQR37NA6" hidden="1">#REF!</definedName>
    <definedName name="BExD3QXA2UQ2W4N7NYLUEOG40BZB" localSheetId="23" hidden="1">#REF!</definedName>
    <definedName name="BExD3QXA2UQ2W4N7NYLUEOG40BZB" localSheetId="27" hidden="1">#REF!</definedName>
    <definedName name="BExD3QXA2UQ2W4N7NYLUEOG40BZB" localSheetId="16" hidden="1">#REF!</definedName>
    <definedName name="BExD3QXA2UQ2W4N7NYLUEOG40BZB" localSheetId="0" hidden="1">#REF!</definedName>
    <definedName name="BExD3QXA2UQ2W4N7NYLUEOG40BZB" localSheetId="2" hidden="1">#REF!</definedName>
    <definedName name="BExD3QXA2UQ2W4N7NYLUEOG40BZB" localSheetId="4" hidden="1">#REF!</definedName>
    <definedName name="BExD3QXA2UQ2W4N7NYLUEOG40BZB" localSheetId="5" hidden="1">#REF!</definedName>
    <definedName name="BExD3QXA2UQ2W4N7NYLUEOG40BZB" localSheetId="17" hidden="1">#REF!</definedName>
    <definedName name="BExD3QXA2UQ2W4N7NYLUEOG40BZB" localSheetId="7" hidden="1">#REF!</definedName>
    <definedName name="BExD3QXA2UQ2W4N7NYLUEOG40BZB" localSheetId="8" hidden="1">#REF!</definedName>
    <definedName name="BExD3QXA2UQ2W4N7NYLUEOG40BZB" localSheetId="9" hidden="1">#REF!</definedName>
    <definedName name="BExD3QXA2UQ2W4N7NYLUEOG40BZB" localSheetId="11" hidden="1">#REF!</definedName>
    <definedName name="BExD3QXA2UQ2W4N7NYLUEOG40BZB" localSheetId="12" hidden="1">#REF!</definedName>
    <definedName name="BExD3QXA2UQ2W4N7NYLUEOG40BZB" localSheetId="13" hidden="1">#REF!</definedName>
    <definedName name="BExD3QXA2UQ2W4N7NYLUEOG40BZB" localSheetId="14" hidden="1">#REF!</definedName>
    <definedName name="BExD3QXA2UQ2W4N7NYLUEOG40BZB" localSheetId="22" hidden="1">#REF!</definedName>
    <definedName name="BExD3QXA2UQ2W4N7NYLUEOG40BZB" localSheetId="19" hidden="1">#REF!</definedName>
    <definedName name="BExD3QXA2UQ2W4N7NYLUEOG40BZB" localSheetId="21" hidden="1">#REF!</definedName>
    <definedName name="BExD3QXA2UQ2W4N7NYLUEOG40BZB" hidden="1">#REF!</definedName>
    <definedName name="BExD3U2N041TEJ7GCN005UTPHNXY" localSheetId="23" hidden="1">#REF!</definedName>
    <definedName name="BExD3U2N041TEJ7GCN005UTPHNXY" localSheetId="27" hidden="1">#REF!</definedName>
    <definedName name="BExD3U2N041TEJ7GCN005UTPHNXY" localSheetId="16" hidden="1">#REF!</definedName>
    <definedName name="BExD3U2N041TEJ7GCN005UTPHNXY" localSheetId="0" hidden="1">#REF!</definedName>
    <definedName name="BExD3U2N041TEJ7GCN005UTPHNXY" localSheetId="2" hidden="1">#REF!</definedName>
    <definedName name="BExD3U2N041TEJ7GCN005UTPHNXY" localSheetId="4" hidden="1">#REF!</definedName>
    <definedName name="BExD3U2N041TEJ7GCN005UTPHNXY" localSheetId="5" hidden="1">#REF!</definedName>
    <definedName name="BExD3U2N041TEJ7GCN005UTPHNXY" localSheetId="17" hidden="1">#REF!</definedName>
    <definedName name="BExD3U2N041TEJ7GCN005UTPHNXY" localSheetId="7" hidden="1">#REF!</definedName>
    <definedName name="BExD3U2N041TEJ7GCN005UTPHNXY" localSheetId="8" hidden="1">#REF!</definedName>
    <definedName name="BExD3U2N041TEJ7GCN005UTPHNXY" localSheetId="9" hidden="1">#REF!</definedName>
    <definedName name="BExD3U2N041TEJ7GCN005UTPHNXY" localSheetId="11" hidden="1">#REF!</definedName>
    <definedName name="BExD3U2N041TEJ7GCN005UTPHNXY" localSheetId="12" hidden="1">#REF!</definedName>
    <definedName name="BExD3U2N041TEJ7GCN005UTPHNXY" localSheetId="13" hidden="1">#REF!</definedName>
    <definedName name="BExD3U2N041TEJ7GCN005UTPHNXY" localSheetId="14" hidden="1">#REF!</definedName>
    <definedName name="BExD3U2N041TEJ7GCN005UTPHNXY" localSheetId="22" hidden="1">#REF!</definedName>
    <definedName name="BExD3U2N041TEJ7GCN005UTPHNXY" localSheetId="19" hidden="1">#REF!</definedName>
    <definedName name="BExD3U2N041TEJ7GCN005UTPHNXY" localSheetId="21" hidden="1">#REF!</definedName>
    <definedName name="BExD3U2N041TEJ7GCN005UTPHNXY" hidden="1">#REF!</definedName>
    <definedName name="BExD3VPY5VEI1LLQ4I16T16251DT" localSheetId="23" hidden="1">#REF!</definedName>
    <definedName name="BExD3VPY5VEI1LLQ4I16T16251DT" localSheetId="27" hidden="1">#REF!</definedName>
    <definedName name="BExD3VPY5VEI1LLQ4I16T16251DT" localSheetId="16" hidden="1">#REF!</definedName>
    <definedName name="BExD3VPY5VEI1LLQ4I16T16251DT" localSheetId="0" hidden="1">#REF!</definedName>
    <definedName name="BExD3VPY5VEI1LLQ4I16T16251DT" localSheetId="2" hidden="1">#REF!</definedName>
    <definedName name="BExD3VPY5VEI1LLQ4I16T16251DT" localSheetId="4" hidden="1">#REF!</definedName>
    <definedName name="BExD3VPY5VEI1LLQ4I16T16251DT" localSheetId="5" hidden="1">#REF!</definedName>
    <definedName name="BExD3VPY5VEI1LLQ4I16T16251DT" localSheetId="17" hidden="1">#REF!</definedName>
    <definedName name="BExD3VPY5VEI1LLQ4I16T16251DT" localSheetId="7" hidden="1">#REF!</definedName>
    <definedName name="BExD3VPY5VEI1LLQ4I16T16251DT" localSheetId="8" hidden="1">#REF!</definedName>
    <definedName name="BExD3VPY5VEI1LLQ4I16T16251DT" localSheetId="9" hidden="1">#REF!</definedName>
    <definedName name="BExD3VPY5VEI1LLQ4I16T16251DT" localSheetId="11" hidden="1">#REF!</definedName>
    <definedName name="BExD3VPY5VEI1LLQ4I16T16251DT" localSheetId="12" hidden="1">#REF!</definedName>
    <definedName name="BExD3VPY5VEI1LLQ4I16T16251DT" localSheetId="13" hidden="1">#REF!</definedName>
    <definedName name="BExD3VPY5VEI1LLQ4I16T16251DT" localSheetId="14" hidden="1">#REF!</definedName>
    <definedName name="BExD3VPY5VEI1LLQ4I16T16251DT" localSheetId="22" hidden="1">#REF!</definedName>
    <definedName name="BExD3VPY5VEI1LLQ4I16T16251DT" localSheetId="19" hidden="1">#REF!</definedName>
    <definedName name="BExD3VPY5VEI1LLQ4I16T16251DT" localSheetId="21" hidden="1">#REF!</definedName>
    <definedName name="BExD3VPY5VEI1LLQ4I16T16251DT" hidden="1">#REF!</definedName>
    <definedName name="BExD3XIUEZZ1KIHV7CPS7DKUGIN8" localSheetId="23" hidden="1">#REF!</definedName>
    <definedName name="BExD3XIUEZZ1KIHV7CPS7DKUGIN8" localSheetId="27" hidden="1">#REF!</definedName>
    <definedName name="BExD3XIUEZZ1KIHV7CPS7DKUGIN8" localSheetId="16" hidden="1">#REF!</definedName>
    <definedName name="BExD3XIUEZZ1KIHV7CPS7DKUGIN8" localSheetId="0" hidden="1">#REF!</definedName>
    <definedName name="BExD3XIUEZZ1KIHV7CPS7DKUGIN8" localSheetId="2" hidden="1">#REF!</definedName>
    <definedName name="BExD3XIUEZZ1KIHV7CPS7DKUGIN8" localSheetId="4" hidden="1">#REF!</definedName>
    <definedName name="BExD3XIUEZZ1KIHV7CPS7DKUGIN8" localSheetId="5" hidden="1">#REF!</definedName>
    <definedName name="BExD3XIUEZZ1KIHV7CPS7DKUGIN8" localSheetId="17" hidden="1">#REF!</definedName>
    <definedName name="BExD3XIUEZZ1KIHV7CPS7DKUGIN8" localSheetId="7" hidden="1">#REF!</definedName>
    <definedName name="BExD3XIUEZZ1KIHV7CPS7DKUGIN8" localSheetId="8" hidden="1">#REF!</definedName>
    <definedName name="BExD3XIUEZZ1KIHV7CPS7DKUGIN8" localSheetId="9" hidden="1">#REF!</definedName>
    <definedName name="BExD3XIUEZZ1KIHV7CPS7DKUGIN8" localSheetId="11" hidden="1">#REF!</definedName>
    <definedName name="BExD3XIUEZZ1KIHV7CPS7DKUGIN8" localSheetId="12" hidden="1">#REF!</definedName>
    <definedName name="BExD3XIUEZZ1KIHV7CPS7DKUGIN8" localSheetId="13" hidden="1">#REF!</definedName>
    <definedName name="BExD3XIUEZZ1KIHV7CPS7DKUGIN8" localSheetId="14" hidden="1">#REF!</definedName>
    <definedName name="BExD3XIUEZZ1KIHV7CPS7DKUGIN8" localSheetId="22" hidden="1">#REF!</definedName>
    <definedName name="BExD3XIUEZZ1KIHV7CPS7DKUGIN8" localSheetId="19" hidden="1">#REF!</definedName>
    <definedName name="BExD3XIUEZZ1KIHV7CPS7DKUGIN8" localSheetId="21" hidden="1">#REF!</definedName>
    <definedName name="BExD3XIUEZZ1KIHV7CPS7DKUGIN8" hidden="1">#REF!</definedName>
    <definedName name="BExD40O0CFTNJFOFMMM1KH0P7BUI" localSheetId="23" hidden="1">#REF!</definedName>
    <definedName name="BExD40O0CFTNJFOFMMM1KH0P7BUI" localSheetId="27" hidden="1">#REF!</definedName>
    <definedName name="BExD40O0CFTNJFOFMMM1KH0P7BUI" localSheetId="16" hidden="1">#REF!</definedName>
    <definedName name="BExD40O0CFTNJFOFMMM1KH0P7BUI" localSheetId="0" hidden="1">#REF!</definedName>
    <definedName name="BExD40O0CFTNJFOFMMM1KH0P7BUI" localSheetId="2" hidden="1">#REF!</definedName>
    <definedName name="BExD40O0CFTNJFOFMMM1KH0P7BUI" localSheetId="4" hidden="1">#REF!</definedName>
    <definedName name="BExD40O0CFTNJFOFMMM1KH0P7BUI" localSheetId="5" hidden="1">#REF!</definedName>
    <definedName name="BExD40O0CFTNJFOFMMM1KH0P7BUI" localSheetId="17" hidden="1">#REF!</definedName>
    <definedName name="BExD40O0CFTNJFOFMMM1KH0P7BUI" localSheetId="7" hidden="1">#REF!</definedName>
    <definedName name="BExD40O0CFTNJFOFMMM1KH0P7BUI" localSheetId="8" hidden="1">#REF!</definedName>
    <definedName name="BExD40O0CFTNJFOFMMM1KH0P7BUI" localSheetId="9" hidden="1">#REF!</definedName>
    <definedName name="BExD40O0CFTNJFOFMMM1KH0P7BUI" localSheetId="11" hidden="1">#REF!</definedName>
    <definedName name="BExD40O0CFTNJFOFMMM1KH0P7BUI" localSheetId="12" hidden="1">#REF!</definedName>
    <definedName name="BExD40O0CFTNJFOFMMM1KH0P7BUI" localSheetId="13" hidden="1">#REF!</definedName>
    <definedName name="BExD40O0CFTNJFOFMMM1KH0P7BUI" localSheetId="14" hidden="1">#REF!</definedName>
    <definedName name="BExD40O0CFTNJFOFMMM1KH0P7BUI" localSheetId="22" hidden="1">#REF!</definedName>
    <definedName name="BExD40O0CFTNJFOFMMM1KH0P7BUI" localSheetId="19" hidden="1">#REF!</definedName>
    <definedName name="BExD40O0CFTNJFOFMMM1KH0P7BUI" localSheetId="21" hidden="1">#REF!</definedName>
    <definedName name="BExD40O0CFTNJFOFMMM1KH0P7BUI" hidden="1">#REF!</definedName>
    <definedName name="BExD47UYINTJY1PDIW2S1FZ8ZMIO" localSheetId="23" hidden="1">#REF!</definedName>
    <definedName name="BExD47UYINTJY1PDIW2S1FZ8ZMIO" localSheetId="27" hidden="1">#REF!</definedName>
    <definedName name="BExD47UYINTJY1PDIW2S1FZ8ZMIO" localSheetId="16" hidden="1">#REF!</definedName>
    <definedName name="BExD47UYINTJY1PDIW2S1FZ8ZMIO" localSheetId="0" hidden="1">#REF!</definedName>
    <definedName name="BExD47UYINTJY1PDIW2S1FZ8ZMIO" localSheetId="2" hidden="1">#REF!</definedName>
    <definedName name="BExD47UYINTJY1PDIW2S1FZ8ZMIO" localSheetId="4" hidden="1">#REF!</definedName>
    <definedName name="BExD47UYINTJY1PDIW2S1FZ8ZMIO" localSheetId="5" hidden="1">#REF!</definedName>
    <definedName name="BExD47UYINTJY1PDIW2S1FZ8ZMIO" localSheetId="17" hidden="1">#REF!</definedName>
    <definedName name="BExD47UYINTJY1PDIW2S1FZ8ZMIO" localSheetId="7" hidden="1">#REF!</definedName>
    <definedName name="BExD47UYINTJY1PDIW2S1FZ8ZMIO" localSheetId="8" hidden="1">#REF!</definedName>
    <definedName name="BExD47UYINTJY1PDIW2S1FZ8ZMIO" localSheetId="9" hidden="1">#REF!</definedName>
    <definedName name="BExD47UYINTJY1PDIW2S1FZ8ZMIO" localSheetId="11" hidden="1">#REF!</definedName>
    <definedName name="BExD47UYINTJY1PDIW2S1FZ8ZMIO" localSheetId="12" hidden="1">#REF!</definedName>
    <definedName name="BExD47UYINTJY1PDIW2S1FZ8ZMIO" localSheetId="13" hidden="1">#REF!</definedName>
    <definedName name="BExD47UYINTJY1PDIW2S1FZ8ZMIO" localSheetId="14" hidden="1">#REF!</definedName>
    <definedName name="BExD47UYINTJY1PDIW2S1FZ8ZMIO" localSheetId="22" hidden="1">#REF!</definedName>
    <definedName name="BExD47UYINTJY1PDIW2S1FZ8ZMIO" localSheetId="19" hidden="1">#REF!</definedName>
    <definedName name="BExD47UYINTJY1PDIW2S1FZ8ZMIO" localSheetId="21" hidden="1">#REF!</definedName>
    <definedName name="BExD47UYINTJY1PDIW2S1FZ8ZMIO" hidden="1">#REF!</definedName>
    <definedName name="BExD4BR9HJ3MWWZ5KLVZWX9FJAUS" localSheetId="23" hidden="1">#REF!</definedName>
    <definedName name="BExD4BR9HJ3MWWZ5KLVZWX9FJAUS" localSheetId="27" hidden="1">#REF!</definedName>
    <definedName name="BExD4BR9HJ3MWWZ5KLVZWX9FJAUS" localSheetId="16" hidden="1">#REF!</definedName>
    <definedName name="BExD4BR9HJ3MWWZ5KLVZWX9FJAUS" localSheetId="0" hidden="1">#REF!</definedName>
    <definedName name="BExD4BR9HJ3MWWZ5KLVZWX9FJAUS" localSheetId="2" hidden="1">#REF!</definedName>
    <definedName name="BExD4BR9HJ3MWWZ5KLVZWX9FJAUS" localSheetId="4" hidden="1">#REF!</definedName>
    <definedName name="BExD4BR9HJ3MWWZ5KLVZWX9FJAUS" localSheetId="5" hidden="1">#REF!</definedName>
    <definedName name="BExD4BR9HJ3MWWZ5KLVZWX9FJAUS" localSheetId="17" hidden="1">#REF!</definedName>
    <definedName name="BExD4BR9HJ3MWWZ5KLVZWX9FJAUS" localSheetId="7" hidden="1">#REF!</definedName>
    <definedName name="BExD4BR9HJ3MWWZ5KLVZWX9FJAUS" localSheetId="8" hidden="1">#REF!</definedName>
    <definedName name="BExD4BR9HJ3MWWZ5KLVZWX9FJAUS" localSheetId="9" hidden="1">#REF!</definedName>
    <definedName name="BExD4BR9HJ3MWWZ5KLVZWX9FJAUS" localSheetId="11" hidden="1">#REF!</definedName>
    <definedName name="BExD4BR9HJ3MWWZ5KLVZWX9FJAUS" localSheetId="12" hidden="1">#REF!</definedName>
    <definedName name="BExD4BR9HJ3MWWZ5KLVZWX9FJAUS" localSheetId="13" hidden="1">#REF!</definedName>
    <definedName name="BExD4BR9HJ3MWWZ5KLVZWX9FJAUS" localSheetId="14" hidden="1">#REF!</definedName>
    <definedName name="BExD4BR9HJ3MWWZ5KLVZWX9FJAUS" localSheetId="22" hidden="1">#REF!</definedName>
    <definedName name="BExD4BR9HJ3MWWZ5KLVZWX9FJAUS" localSheetId="19" hidden="1">#REF!</definedName>
    <definedName name="BExD4BR9HJ3MWWZ5KLVZWX9FJAUS" localSheetId="21" hidden="1">#REF!</definedName>
    <definedName name="BExD4BR9HJ3MWWZ5KLVZWX9FJAUS" hidden="1">#REF!</definedName>
    <definedName name="BExD4F1WTKT3H0N9MF4H1LX7MBSY" localSheetId="23" hidden="1">#REF!</definedName>
    <definedName name="BExD4F1WTKT3H0N9MF4H1LX7MBSY" localSheetId="27" hidden="1">#REF!</definedName>
    <definedName name="BExD4F1WTKT3H0N9MF4H1LX7MBSY" localSheetId="16" hidden="1">#REF!</definedName>
    <definedName name="BExD4F1WTKT3H0N9MF4H1LX7MBSY" localSheetId="0" hidden="1">#REF!</definedName>
    <definedName name="BExD4F1WTKT3H0N9MF4H1LX7MBSY" localSheetId="2" hidden="1">#REF!</definedName>
    <definedName name="BExD4F1WTKT3H0N9MF4H1LX7MBSY" localSheetId="4" hidden="1">#REF!</definedName>
    <definedName name="BExD4F1WTKT3H0N9MF4H1LX7MBSY" localSheetId="5" hidden="1">#REF!</definedName>
    <definedName name="BExD4F1WTKT3H0N9MF4H1LX7MBSY" localSheetId="17" hidden="1">#REF!</definedName>
    <definedName name="BExD4F1WTKT3H0N9MF4H1LX7MBSY" localSheetId="7" hidden="1">#REF!</definedName>
    <definedName name="BExD4F1WTKT3H0N9MF4H1LX7MBSY" localSheetId="8" hidden="1">#REF!</definedName>
    <definedName name="BExD4F1WTKT3H0N9MF4H1LX7MBSY" localSheetId="9" hidden="1">#REF!</definedName>
    <definedName name="BExD4F1WTKT3H0N9MF4H1LX7MBSY" localSheetId="11" hidden="1">#REF!</definedName>
    <definedName name="BExD4F1WTKT3H0N9MF4H1LX7MBSY" localSheetId="12" hidden="1">#REF!</definedName>
    <definedName name="BExD4F1WTKT3H0N9MF4H1LX7MBSY" localSheetId="13" hidden="1">#REF!</definedName>
    <definedName name="BExD4F1WTKT3H0N9MF4H1LX7MBSY" localSheetId="14" hidden="1">#REF!</definedName>
    <definedName name="BExD4F1WTKT3H0N9MF4H1LX7MBSY" localSheetId="22" hidden="1">#REF!</definedName>
    <definedName name="BExD4F1WTKT3H0N9MF4H1LX7MBSY" localSheetId="19" hidden="1">#REF!</definedName>
    <definedName name="BExD4F1WTKT3H0N9MF4H1LX7MBSY" localSheetId="21" hidden="1">#REF!</definedName>
    <definedName name="BExD4F1WTKT3H0N9MF4H1LX7MBSY" hidden="1">#REF!</definedName>
    <definedName name="BExD4H5GQWXBS6LUL3TSP36DVO38" localSheetId="23" hidden="1">#REF!</definedName>
    <definedName name="BExD4H5GQWXBS6LUL3TSP36DVO38" localSheetId="27" hidden="1">#REF!</definedName>
    <definedName name="BExD4H5GQWXBS6LUL3TSP36DVO38" localSheetId="16" hidden="1">#REF!</definedName>
    <definedName name="BExD4H5GQWXBS6LUL3TSP36DVO38" localSheetId="0" hidden="1">#REF!</definedName>
    <definedName name="BExD4H5GQWXBS6LUL3TSP36DVO38" localSheetId="2" hidden="1">#REF!</definedName>
    <definedName name="BExD4H5GQWXBS6LUL3TSP36DVO38" localSheetId="4" hidden="1">#REF!</definedName>
    <definedName name="BExD4H5GQWXBS6LUL3TSP36DVO38" localSheetId="5" hidden="1">#REF!</definedName>
    <definedName name="BExD4H5GQWXBS6LUL3TSP36DVO38" localSheetId="17" hidden="1">#REF!</definedName>
    <definedName name="BExD4H5GQWXBS6LUL3TSP36DVO38" localSheetId="7" hidden="1">#REF!</definedName>
    <definedName name="BExD4H5GQWXBS6LUL3TSP36DVO38" localSheetId="8" hidden="1">#REF!</definedName>
    <definedName name="BExD4H5GQWXBS6LUL3TSP36DVO38" localSheetId="9" hidden="1">#REF!</definedName>
    <definedName name="BExD4H5GQWXBS6LUL3TSP36DVO38" localSheetId="11" hidden="1">#REF!</definedName>
    <definedName name="BExD4H5GQWXBS6LUL3TSP36DVO38" localSheetId="12" hidden="1">#REF!</definedName>
    <definedName name="BExD4H5GQWXBS6LUL3TSP36DVO38" localSheetId="13" hidden="1">#REF!</definedName>
    <definedName name="BExD4H5GQWXBS6LUL3TSP36DVO38" localSheetId="14" hidden="1">#REF!</definedName>
    <definedName name="BExD4H5GQWXBS6LUL3TSP36DVO38" localSheetId="22" hidden="1">#REF!</definedName>
    <definedName name="BExD4H5GQWXBS6LUL3TSP36DVO38" localSheetId="19" hidden="1">#REF!</definedName>
    <definedName name="BExD4H5GQWXBS6LUL3TSP36DVO38" localSheetId="21" hidden="1">#REF!</definedName>
    <definedName name="BExD4H5GQWXBS6LUL3TSP36DVO38" hidden="1">#REF!</definedName>
    <definedName name="BExD4JJSS3QDBLABCJCHD45SRNPI" localSheetId="23" hidden="1">#REF!</definedName>
    <definedName name="BExD4JJSS3QDBLABCJCHD45SRNPI" localSheetId="27" hidden="1">#REF!</definedName>
    <definedName name="BExD4JJSS3QDBLABCJCHD45SRNPI" localSheetId="16" hidden="1">#REF!</definedName>
    <definedName name="BExD4JJSS3QDBLABCJCHD45SRNPI" localSheetId="0" hidden="1">#REF!</definedName>
    <definedName name="BExD4JJSS3QDBLABCJCHD45SRNPI" localSheetId="2" hidden="1">#REF!</definedName>
    <definedName name="BExD4JJSS3QDBLABCJCHD45SRNPI" localSheetId="4" hidden="1">#REF!</definedName>
    <definedName name="BExD4JJSS3QDBLABCJCHD45SRNPI" localSheetId="5" hidden="1">#REF!</definedName>
    <definedName name="BExD4JJSS3QDBLABCJCHD45SRNPI" localSheetId="17" hidden="1">#REF!</definedName>
    <definedName name="BExD4JJSS3QDBLABCJCHD45SRNPI" localSheetId="7" hidden="1">#REF!</definedName>
    <definedName name="BExD4JJSS3QDBLABCJCHD45SRNPI" localSheetId="8" hidden="1">#REF!</definedName>
    <definedName name="BExD4JJSS3QDBLABCJCHD45SRNPI" localSheetId="9" hidden="1">#REF!</definedName>
    <definedName name="BExD4JJSS3QDBLABCJCHD45SRNPI" localSheetId="11" hidden="1">#REF!</definedName>
    <definedName name="BExD4JJSS3QDBLABCJCHD45SRNPI" localSheetId="12" hidden="1">#REF!</definedName>
    <definedName name="BExD4JJSS3QDBLABCJCHD45SRNPI" localSheetId="13" hidden="1">#REF!</definedName>
    <definedName name="BExD4JJSS3QDBLABCJCHD45SRNPI" localSheetId="14" hidden="1">#REF!</definedName>
    <definedName name="BExD4JJSS3QDBLABCJCHD45SRNPI" localSheetId="22" hidden="1">#REF!</definedName>
    <definedName name="BExD4JJSS3QDBLABCJCHD45SRNPI" localSheetId="19" hidden="1">#REF!</definedName>
    <definedName name="BExD4JJSS3QDBLABCJCHD45SRNPI" localSheetId="21" hidden="1">#REF!</definedName>
    <definedName name="BExD4JJSS3QDBLABCJCHD45SRNPI" hidden="1">#REF!</definedName>
    <definedName name="BExD4QQQ7V9LH5WWBJA3HKJXLVP6" localSheetId="23" hidden="1">#REF!</definedName>
    <definedName name="BExD4QQQ7V9LH5WWBJA3HKJXLVP6" localSheetId="27" hidden="1">#REF!</definedName>
    <definedName name="BExD4QQQ7V9LH5WWBJA3HKJXLVP6" localSheetId="16" hidden="1">#REF!</definedName>
    <definedName name="BExD4QQQ7V9LH5WWBJA3HKJXLVP6" localSheetId="0" hidden="1">#REF!</definedName>
    <definedName name="BExD4QQQ7V9LH5WWBJA3HKJXLVP6" localSheetId="2" hidden="1">#REF!</definedName>
    <definedName name="BExD4QQQ7V9LH5WWBJA3HKJXLVP6" localSheetId="4" hidden="1">#REF!</definedName>
    <definedName name="BExD4QQQ7V9LH5WWBJA3HKJXLVP6" localSheetId="5" hidden="1">#REF!</definedName>
    <definedName name="BExD4QQQ7V9LH5WWBJA3HKJXLVP6" localSheetId="17" hidden="1">#REF!</definedName>
    <definedName name="BExD4QQQ7V9LH5WWBJA3HKJXLVP6" localSheetId="7" hidden="1">#REF!</definedName>
    <definedName name="BExD4QQQ7V9LH5WWBJA3HKJXLVP6" localSheetId="8" hidden="1">#REF!</definedName>
    <definedName name="BExD4QQQ7V9LH5WWBJA3HKJXLVP6" localSheetId="9" hidden="1">#REF!</definedName>
    <definedName name="BExD4QQQ7V9LH5WWBJA3HKJXLVP6" localSheetId="11" hidden="1">#REF!</definedName>
    <definedName name="BExD4QQQ7V9LH5WWBJA3HKJXLVP6" localSheetId="12" hidden="1">#REF!</definedName>
    <definedName name="BExD4QQQ7V9LH5WWBJA3HKJXLVP6" localSheetId="13" hidden="1">#REF!</definedName>
    <definedName name="BExD4QQQ7V9LH5WWBJA3HKJXLVP6" localSheetId="14" hidden="1">#REF!</definedName>
    <definedName name="BExD4QQQ7V9LH5WWBJA3HKJXLVP6" localSheetId="22" hidden="1">#REF!</definedName>
    <definedName name="BExD4QQQ7V9LH5WWBJA3HKJXLVP6" localSheetId="19" hidden="1">#REF!</definedName>
    <definedName name="BExD4QQQ7V9LH5WWBJA3HKJXLVP6" localSheetId="21" hidden="1">#REF!</definedName>
    <definedName name="BExD4QQQ7V9LH5WWBJA3HKJXLVP6" hidden="1">#REF!</definedName>
    <definedName name="BExD4R1I0MKF033I5LPUYIMTZ6E8" localSheetId="23" hidden="1">#REF!</definedName>
    <definedName name="BExD4R1I0MKF033I5LPUYIMTZ6E8" localSheetId="27" hidden="1">#REF!</definedName>
    <definedName name="BExD4R1I0MKF033I5LPUYIMTZ6E8" localSheetId="16" hidden="1">#REF!</definedName>
    <definedName name="BExD4R1I0MKF033I5LPUYIMTZ6E8" localSheetId="0" hidden="1">#REF!</definedName>
    <definedName name="BExD4R1I0MKF033I5LPUYIMTZ6E8" localSheetId="2" hidden="1">#REF!</definedName>
    <definedName name="BExD4R1I0MKF033I5LPUYIMTZ6E8" localSheetId="4" hidden="1">#REF!</definedName>
    <definedName name="BExD4R1I0MKF033I5LPUYIMTZ6E8" localSheetId="5" hidden="1">#REF!</definedName>
    <definedName name="BExD4R1I0MKF033I5LPUYIMTZ6E8" localSheetId="17" hidden="1">#REF!</definedName>
    <definedName name="BExD4R1I0MKF033I5LPUYIMTZ6E8" localSheetId="7" hidden="1">#REF!</definedName>
    <definedName name="BExD4R1I0MKF033I5LPUYIMTZ6E8" localSheetId="8" hidden="1">#REF!</definedName>
    <definedName name="BExD4R1I0MKF033I5LPUYIMTZ6E8" localSheetId="9" hidden="1">#REF!</definedName>
    <definedName name="BExD4R1I0MKF033I5LPUYIMTZ6E8" localSheetId="11" hidden="1">#REF!</definedName>
    <definedName name="BExD4R1I0MKF033I5LPUYIMTZ6E8" localSheetId="12" hidden="1">#REF!</definedName>
    <definedName name="BExD4R1I0MKF033I5LPUYIMTZ6E8" localSheetId="13" hidden="1">#REF!</definedName>
    <definedName name="BExD4R1I0MKF033I5LPUYIMTZ6E8" localSheetId="14" hidden="1">#REF!</definedName>
    <definedName name="BExD4R1I0MKF033I5LPUYIMTZ6E8" localSheetId="22" hidden="1">#REF!</definedName>
    <definedName name="BExD4R1I0MKF033I5LPUYIMTZ6E8" localSheetId="19" hidden="1">#REF!</definedName>
    <definedName name="BExD4R1I0MKF033I5LPUYIMTZ6E8" localSheetId="21" hidden="1">#REF!</definedName>
    <definedName name="BExD4R1I0MKF033I5LPUYIMTZ6E8" hidden="1">#REF!</definedName>
    <definedName name="BExD50MT3M6XZLNUP9JL93EG6D9R" localSheetId="23" hidden="1">#REF!</definedName>
    <definedName name="BExD50MT3M6XZLNUP9JL93EG6D9R" localSheetId="27" hidden="1">#REF!</definedName>
    <definedName name="BExD50MT3M6XZLNUP9JL93EG6D9R" localSheetId="16" hidden="1">#REF!</definedName>
    <definedName name="BExD50MT3M6XZLNUP9JL93EG6D9R" localSheetId="0" hidden="1">#REF!</definedName>
    <definedName name="BExD50MT3M6XZLNUP9JL93EG6D9R" localSheetId="2" hidden="1">#REF!</definedName>
    <definedName name="BExD50MT3M6XZLNUP9JL93EG6D9R" localSheetId="4" hidden="1">#REF!</definedName>
    <definedName name="BExD50MT3M6XZLNUP9JL93EG6D9R" localSheetId="5" hidden="1">#REF!</definedName>
    <definedName name="BExD50MT3M6XZLNUP9JL93EG6D9R" localSheetId="17" hidden="1">#REF!</definedName>
    <definedName name="BExD50MT3M6XZLNUP9JL93EG6D9R" localSheetId="7" hidden="1">#REF!</definedName>
    <definedName name="BExD50MT3M6XZLNUP9JL93EG6D9R" localSheetId="8" hidden="1">#REF!</definedName>
    <definedName name="BExD50MT3M6XZLNUP9JL93EG6D9R" localSheetId="9" hidden="1">#REF!</definedName>
    <definedName name="BExD50MT3M6XZLNUP9JL93EG6D9R" localSheetId="11" hidden="1">#REF!</definedName>
    <definedName name="BExD50MT3M6XZLNUP9JL93EG6D9R" localSheetId="12" hidden="1">#REF!</definedName>
    <definedName name="BExD50MT3M6XZLNUP9JL93EG6D9R" localSheetId="13" hidden="1">#REF!</definedName>
    <definedName name="BExD50MT3M6XZLNUP9JL93EG6D9R" localSheetId="14" hidden="1">#REF!</definedName>
    <definedName name="BExD50MT3M6XZLNUP9JL93EG6D9R" localSheetId="22" hidden="1">#REF!</definedName>
    <definedName name="BExD50MT3M6XZLNUP9JL93EG6D9R" localSheetId="19" hidden="1">#REF!</definedName>
    <definedName name="BExD50MT3M6XZLNUP9JL93EG6D9R" localSheetId="21" hidden="1">#REF!</definedName>
    <definedName name="BExD50MT3M6XZLNUP9JL93EG6D9R" hidden="1">#REF!</definedName>
    <definedName name="BExD5EV7KDSVF1CJT38M4IBPFLPY" localSheetId="23" hidden="1">#REF!</definedName>
    <definedName name="BExD5EV7KDSVF1CJT38M4IBPFLPY" localSheetId="27" hidden="1">#REF!</definedName>
    <definedName name="BExD5EV7KDSVF1CJT38M4IBPFLPY" localSheetId="16" hidden="1">#REF!</definedName>
    <definedName name="BExD5EV7KDSVF1CJT38M4IBPFLPY" localSheetId="0" hidden="1">#REF!</definedName>
    <definedName name="BExD5EV7KDSVF1CJT38M4IBPFLPY" localSheetId="2" hidden="1">#REF!</definedName>
    <definedName name="BExD5EV7KDSVF1CJT38M4IBPFLPY" localSheetId="4" hidden="1">#REF!</definedName>
    <definedName name="BExD5EV7KDSVF1CJT38M4IBPFLPY" localSheetId="5" hidden="1">#REF!</definedName>
    <definedName name="BExD5EV7KDSVF1CJT38M4IBPFLPY" localSheetId="17" hidden="1">#REF!</definedName>
    <definedName name="BExD5EV7KDSVF1CJT38M4IBPFLPY" localSheetId="7" hidden="1">#REF!</definedName>
    <definedName name="BExD5EV7KDSVF1CJT38M4IBPFLPY" localSheetId="8" hidden="1">#REF!</definedName>
    <definedName name="BExD5EV7KDSVF1CJT38M4IBPFLPY" localSheetId="9" hidden="1">#REF!</definedName>
    <definedName name="BExD5EV7KDSVF1CJT38M4IBPFLPY" localSheetId="11" hidden="1">#REF!</definedName>
    <definedName name="BExD5EV7KDSVF1CJT38M4IBPFLPY" localSheetId="12" hidden="1">#REF!</definedName>
    <definedName name="BExD5EV7KDSVF1CJT38M4IBPFLPY" localSheetId="13" hidden="1">#REF!</definedName>
    <definedName name="BExD5EV7KDSVF1CJT38M4IBPFLPY" localSheetId="14" hidden="1">#REF!</definedName>
    <definedName name="BExD5EV7KDSVF1CJT38M4IBPFLPY" localSheetId="22" hidden="1">#REF!</definedName>
    <definedName name="BExD5EV7KDSVF1CJT38M4IBPFLPY" localSheetId="19" hidden="1">#REF!</definedName>
    <definedName name="BExD5EV7KDSVF1CJT38M4IBPFLPY" localSheetId="21" hidden="1">#REF!</definedName>
    <definedName name="BExD5EV7KDSVF1CJT38M4IBPFLPY" hidden="1">#REF!</definedName>
    <definedName name="BExD5FRK547OESJRYAW574DZEZ7J" localSheetId="23" hidden="1">#REF!</definedName>
    <definedName name="BExD5FRK547OESJRYAW574DZEZ7J" localSheetId="27" hidden="1">#REF!</definedName>
    <definedName name="BExD5FRK547OESJRYAW574DZEZ7J" localSheetId="16" hidden="1">#REF!</definedName>
    <definedName name="BExD5FRK547OESJRYAW574DZEZ7J" localSheetId="0" hidden="1">#REF!</definedName>
    <definedName name="BExD5FRK547OESJRYAW574DZEZ7J" localSheetId="2" hidden="1">#REF!</definedName>
    <definedName name="BExD5FRK547OESJRYAW574DZEZ7J" localSheetId="4" hidden="1">#REF!</definedName>
    <definedName name="BExD5FRK547OESJRYAW574DZEZ7J" localSheetId="5" hidden="1">#REF!</definedName>
    <definedName name="BExD5FRK547OESJRYAW574DZEZ7J" localSheetId="17" hidden="1">#REF!</definedName>
    <definedName name="BExD5FRK547OESJRYAW574DZEZ7J" localSheetId="7" hidden="1">#REF!</definedName>
    <definedName name="BExD5FRK547OESJRYAW574DZEZ7J" localSheetId="8" hidden="1">#REF!</definedName>
    <definedName name="BExD5FRK547OESJRYAW574DZEZ7J" localSheetId="9" hidden="1">#REF!</definedName>
    <definedName name="BExD5FRK547OESJRYAW574DZEZ7J" localSheetId="11" hidden="1">#REF!</definedName>
    <definedName name="BExD5FRK547OESJRYAW574DZEZ7J" localSheetId="12" hidden="1">#REF!</definedName>
    <definedName name="BExD5FRK547OESJRYAW574DZEZ7J" localSheetId="13" hidden="1">#REF!</definedName>
    <definedName name="BExD5FRK547OESJRYAW574DZEZ7J" localSheetId="14" hidden="1">#REF!</definedName>
    <definedName name="BExD5FRK547OESJRYAW574DZEZ7J" localSheetId="22" hidden="1">#REF!</definedName>
    <definedName name="BExD5FRK547OESJRYAW574DZEZ7J" localSheetId="19" hidden="1">#REF!</definedName>
    <definedName name="BExD5FRK547OESJRYAW574DZEZ7J" localSheetId="21" hidden="1">#REF!</definedName>
    <definedName name="BExD5FRK547OESJRYAW574DZEZ7J" hidden="1">#REF!</definedName>
    <definedName name="BExD5I5X2YA2YNCTCDSMEL4CWF4N" localSheetId="23" hidden="1">#REF!</definedName>
    <definedName name="BExD5I5X2YA2YNCTCDSMEL4CWF4N" localSheetId="27" hidden="1">#REF!</definedName>
    <definedName name="BExD5I5X2YA2YNCTCDSMEL4CWF4N" localSheetId="16" hidden="1">#REF!</definedName>
    <definedName name="BExD5I5X2YA2YNCTCDSMEL4CWF4N" localSheetId="0" hidden="1">#REF!</definedName>
    <definedName name="BExD5I5X2YA2YNCTCDSMEL4CWF4N" localSheetId="2" hidden="1">#REF!</definedName>
    <definedName name="BExD5I5X2YA2YNCTCDSMEL4CWF4N" localSheetId="4" hidden="1">#REF!</definedName>
    <definedName name="BExD5I5X2YA2YNCTCDSMEL4CWF4N" localSheetId="5" hidden="1">#REF!</definedName>
    <definedName name="BExD5I5X2YA2YNCTCDSMEL4CWF4N" localSheetId="17" hidden="1">#REF!</definedName>
    <definedName name="BExD5I5X2YA2YNCTCDSMEL4CWF4N" localSheetId="7" hidden="1">#REF!</definedName>
    <definedName name="BExD5I5X2YA2YNCTCDSMEL4CWF4N" localSheetId="8" hidden="1">#REF!</definedName>
    <definedName name="BExD5I5X2YA2YNCTCDSMEL4CWF4N" localSheetId="9" hidden="1">#REF!</definedName>
    <definedName name="BExD5I5X2YA2YNCTCDSMEL4CWF4N" localSheetId="11" hidden="1">#REF!</definedName>
    <definedName name="BExD5I5X2YA2YNCTCDSMEL4CWF4N" localSheetId="12" hidden="1">#REF!</definedName>
    <definedName name="BExD5I5X2YA2YNCTCDSMEL4CWF4N" localSheetId="13" hidden="1">#REF!</definedName>
    <definedName name="BExD5I5X2YA2YNCTCDSMEL4CWF4N" localSheetId="14" hidden="1">#REF!</definedName>
    <definedName name="BExD5I5X2YA2YNCTCDSMEL4CWF4N" localSheetId="22" hidden="1">#REF!</definedName>
    <definedName name="BExD5I5X2YA2YNCTCDSMEL4CWF4N" localSheetId="19" hidden="1">#REF!</definedName>
    <definedName name="BExD5I5X2YA2YNCTCDSMEL4CWF4N" localSheetId="21" hidden="1">#REF!</definedName>
    <definedName name="BExD5I5X2YA2YNCTCDSMEL4CWF4N" hidden="1">#REF!</definedName>
    <definedName name="BExD5QUSRFJWRQ1ZM50WYLCF74DF" localSheetId="23" hidden="1">#REF!</definedName>
    <definedName name="BExD5QUSRFJWRQ1ZM50WYLCF74DF" localSheetId="27" hidden="1">#REF!</definedName>
    <definedName name="BExD5QUSRFJWRQ1ZM50WYLCF74DF" localSheetId="16" hidden="1">#REF!</definedName>
    <definedName name="BExD5QUSRFJWRQ1ZM50WYLCF74DF" localSheetId="0" hidden="1">#REF!</definedName>
    <definedName name="BExD5QUSRFJWRQ1ZM50WYLCF74DF" localSheetId="2" hidden="1">#REF!</definedName>
    <definedName name="BExD5QUSRFJWRQ1ZM50WYLCF74DF" localSheetId="4" hidden="1">#REF!</definedName>
    <definedName name="BExD5QUSRFJWRQ1ZM50WYLCF74DF" localSheetId="5" hidden="1">#REF!</definedName>
    <definedName name="BExD5QUSRFJWRQ1ZM50WYLCF74DF" localSheetId="17" hidden="1">#REF!</definedName>
    <definedName name="BExD5QUSRFJWRQ1ZM50WYLCF74DF" localSheetId="7" hidden="1">#REF!</definedName>
    <definedName name="BExD5QUSRFJWRQ1ZM50WYLCF74DF" localSheetId="8" hidden="1">#REF!</definedName>
    <definedName name="BExD5QUSRFJWRQ1ZM50WYLCF74DF" localSheetId="9" hidden="1">#REF!</definedName>
    <definedName name="BExD5QUSRFJWRQ1ZM50WYLCF74DF" localSheetId="11" hidden="1">#REF!</definedName>
    <definedName name="BExD5QUSRFJWRQ1ZM50WYLCF74DF" localSheetId="12" hidden="1">#REF!</definedName>
    <definedName name="BExD5QUSRFJWRQ1ZM50WYLCF74DF" localSheetId="13" hidden="1">#REF!</definedName>
    <definedName name="BExD5QUSRFJWRQ1ZM50WYLCF74DF" localSheetId="14" hidden="1">#REF!</definedName>
    <definedName name="BExD5QUSRFJWRQ1ZM50WYLCF74DF" localSheetId="22" hidden="1">#REF!</definedName>
    <definedName name="BExD5QUSRFJWRQ1ZM50WYLCF74DF" localSheetId="19" hidden="1">#REF!</definedName>
    <definedName name="BExD5QUSRFJWRQ1ZM50WYLCF74DF" localSheetId="21" hidden="1">#REF!</definedName>
    <definedName name="BExD5QUSRFJWRQ1ZM50WYLCF74DF" hidden="1">#REF!</definedName>
    <definedName name="BExD5SSUIF6AJQHBHK8PNMFBPRYB" localSheetId="23" hidden="1">#REF!</definedName>
    <definedName name="BExD5SSUIF6AJQHBHK8PNMFBPRYB" localSheetId="27" hidden="1">#REF!</definedName>
    <definedName name="BExD5SSUIF6AJQHBHK8PNMFBPRYB" localSheetId="16" hidden="1">#REF!</definedName>
    <definedName name="BExD5SSUIF6AJQHBHK8PNMFBPRYB" localSheetId="0" hidden="1">#REF!</definedName>
    <definedName name="BExD5SSUIF6AJQHBHK8PNMFBPRYB" localSheetId="2" hidden="1">#REF!</definedName>
    <definedName name="BExD5SSUIF6AJQHBHK8PNMFBPRYB" localSheetId="4" hidden="1">#REF!</definedName>
    <definedName name="BExD5SSUIF6AJQHBHK8PNMFBPRYB" localSheetId="5" hidden="1">#REF!</definedName>
    <definedName name="BExD5SSUIF6AJQHBHK8PNMFBPRYB" localSheetId="17" hidden="1">#REF!</definedName>
    <definedName name="BExD5SSUIF6AJQHBHK8PNMFBPRYB" localSheetId="7" hidden="1">#REF!</definedName>
    <definedName name="BExD5SSUIF6AJQHBHK8PNMFBPRYB" localSheetId="8" hidden="1">#REF!</definedName>
    <definedName name="BExD5SSUIF6AJQHBHK8PNMFBPRYB" localSheetId="9" hidden="1">#REF!</definedName>
    <definedName name="BExD5SSUIF6AJQHBHK8PNMFBPRYB" localSheetId="11" hidden="1">#REF!</definedName>
    <definedName name="BExD5SSUIF6AJQHBHK8PNMFBPRYB" localSheetId="12" hidden="1">#REF!</definedName>
    <definedName name="BExD5SSUIF6AJQHBHK8PNMFBPRYB" localSheetId="13" hidden="1">#REF!</definedName>
    <definedName name="BExD5SSUIF6AJQHBHK8PNMFBPRYB" localSheetId="14" hidden="1">#REF!</definedName>
    <definedName name="BExD5SSUIF6AJQHBHK8PNMFBPRYB" localSheetId="22" hidden="1">#REF!</definedName>
    <definedName name="BExD5SSUIF6AJQHBHK8PNMFBPRYB" localSheetId="19" hidden="1">#REF!</definedName>
    <definedName name="BExD5SSUIF6AJQHBHK8PNMFBPRYB" localSheetId="21" hidden="1">#REF!</definedName>
    <definedName name="BExD5SSUIF6AJQHBHK8PNMFBPRYB" hidden="1">#REF!</definedName>
    <definedName name="BExD623C9LRX18BE0W2V6SZLQUXX" localSheetId="23" hidden="1">#REF!</definedName>
    <definedName name="BExD623C9LRX18BE0W2V6SZLQUXX" localSheetId="27" hidden="1">#REF!</definedName>
    <definedName name="BExD623C9LRX18BE0W2V6SZLQUXX" localSheetId="16" hidden="1">#REF!</definedName>
    <definedName name="BExD623C9LRX18BE0W2V6SZLQUXX" localSheetId="0" hidden="1">#REF!</definedName>
    <definedName name="BExD623C9LRX18BE0W2V6SZLQUXX" localSheetId="2" hidden="1">#REF!</definedName>
    <definedName name="BExD623C9LRX18BE0W2V6SZLQUXX" localSheetId="4" hidden="1">#REF!</definedName>
    <definedName name="BExD623C9LRX18BE0W2V6SZLQUXX" localSheetId="5" hidden="1">#REF!</definedName>
    <definedName name="BExD623C9LRX18BE0W2V6SZLQUXX" localSheetId="17" hidden="1">#REF!</definedName>
    <definedName name="BExD623C9LRX18BE0W2V6SZLQUXX" localSheetId="7" hidden="1">#REF!</definedName>
    <definedName name="BExD623C9LRX18BE0W2V6SZLQUXX" localSheetId="8" hidden="1">#REF!</definedName>
    <definedName name="BExD623C9LRX18BE0W2V6SZLQUXX" localSheetId="9" hidden="1">#REF!</definedName>
    <definedName name="BExD623C9LRX18BE0W2V6SZLQUXX" localSheetId="11" hidden="1">#REF!</definedName>
    <definedName name="BExD623C9LRX18BE0W2V6SZLQUXX" localSheetId="12" hidden="1">#REF!</definedName>
    <definedName name="BExD623C9LRX18BE0W2V6SZLQUXX" localSheetId="13" hidden="1">#REF!</definedName>
    <definedName name="BExD623C9LRX18BE0W2V6SZLQUXX" localSheetId="14" hidden="1">#REF!</definedName>
    <definedName name="BExD623C9LRX18BE0W2V6SZLQUXX" localSheetId="22" hidden="1">#REF!</definedName>
    <definedName name="BExD623C9LRX18BE0W2V6SZLQUXX" localSheetId="19" hidden="1">#REF!</definedName>
    <definedName name="BExD623C9LRX18BE0W2V6SZLQUXX" localSheetId="21" hidden="1">#REF!</definedName>
    <definedName name="BExD623C9LRX18BE0W2V6SZLQUXX" hidden="1">#REF!</definedName>
    <definedName name="BExD6CQA7UMJBXV7AIFAIHUF2ICX" localSheetId="23" hidden="1">#REF!</definedName>
    <definedName name="BExD6CQA7UMJBXV7AIFAIHUF2ICX" localSheetId="27" hidden="1">#REF!</definedName>
    <definedName name="BExD6CQA7UMJBXV7AIFAIHUF2ICX" localSheetId="16" hidden="1">#REF!</definedName>
    <definedName name="BExD6CQA7UMJBXV7AIFAIHUF2ICX" localSheetId="0" hidden="1">#REF!</definedName>
    <definedName name="BExD6CQA7UMJBXV7AIFAIHUF2ICX" localSheetId="2" hidden="1">#REF!</definedName>
    <definedName name="BExD6CQA7UMJBXV7AIFAIHUF2ICX" localSheetId="4" hidden="1">#REF!</definedName>
    <definedName name="BExD6CQA7UMJBXV7AIFAIHUF2ICX" localSheetId="5" hidden="1">#REF!</definedName>
    <definedName name="BExD6CQA7UMJBXV7AIFAIHUF2ICX" localSheetId="17" hidden="1">#REF!</definedName>
    <definedName name="BExD6CQA7UMJBXV7AIFAIHUF2ICX" localSheetId="7" hidden="1">#REF!</definedName>
    <definedName name="BExD6CQA7UMJBXV7AIFAIHUF2ICX" localSheetId="8" hidden="1">#REF!</definedName>
    <definedName name="BExD6CQA7UMJBXV7AIFAIHUF2ICX" localSheetId="9" hidden="1">#REF!</definedName>
    <definedName name="BExD6CQA7UMJBXV7AIFAIHUF2ICX" localSheetId="11" hidden="1">#REF!</definedName>
    <definedName name="BExD6CQA7UMJBXV7AIFAIHUF2ICX" localSheetId="12" hidden="1">#REF!</definedName>
    <definedName name="BExD6CQA7UMJBXV7AIFAIHUF2ICX" localSheetId="13" hidden="1">#REF!</definedName>
    <definedName name="BExD6CQA7UMJBXV7AIFAIHUF2ICX" localSheetId="14" hidden="1">#REF!</definedName>
    <definedName name="BExD6CQA7UMJBXV7AIFAIHUF2ICX" localSheetId="22" hidden="1">#REF!</definedName>
    <definedName name="BExD6CQA7UMJBXV7AIFAIHUF2ICX" localSheetId="19" hidden="1">#REF!</definedName>
    <definedName name="BExD6CQA7UMJBXV7AIFAIHUF2ICX" localSheetId="21" hidden="1">#REF!</definedName>
    <definedName name="BExD6CQA7UMJBXV7AIFAIHUF2ICX" hidden="1">#REF!</definedName>
    <definedName name="BExD6D18MCF5R8YJMPG21WE3GPJQ" localSheetId="23" hidden="1">#REF!</definedName>
    <definedName name="BExD6D18MCF5R8YJMPG21WE3GPJQ" localSheetId="27" hidden="1">#REF!</definedName>
    <definedName name="BExD6D18MCF5R8YJMPG21WE3GPJQ" localSheetId="16" hidden="1">#REF!</definedName>
    <definedName name="BExD6D18MCF5R8YJMPG21WE3GPJQ" localSheetId="0" hidden="1">#REF!</definedName>
    <definedName name="BExD6D18MCF5R8YJMPG21WE3GPJQ" localSheetId="2" hidden="1">#REF!</definedName>
    <definedName name="BExD6D18MCF5R8YJMPG21WE3GPJQ" localSheetId="4" hidden="1">#REF!</definedName>
    <definedName name="BExD6D18MCF5R8YJMPG21WE3GPJQ" localSheetId="5" hidden="1">#REF!</definedName>
    <definedName name="BExD6D18MCF5R8YJMPG21WE3GPJQ" localSheetId="17" hidden="1">#REF!</definedName>
    <definedName name="BExD6D18MCF5R8YJMPG21WE3GPJQ" localSheetId="7" hidden="1">#REF!</definedName>
    <definedName name="BExD6D18MCF5R8YJMPG21WE3GPJQ" localSheetId="8" hidden="1">#REF!</definedName>
    <definedName name="BExD6D18MCF5R8YJMPG21WE3GPJQ" localSheetId="9" hidden="1">#REF!</definedName>
    <definedName name="BExD6D18MCF5R8YJMPG21WE3GPJQ" localSheetId="11" hidden="1">#REF!</definedName>
    <definedName name="BExD6D18MCF5R8YJMPG21WE3GPJQ" localSheetId="12" hidden="1">#REF!</definedName>
    <definedName name="BExD6D18MCF5R8YJMPG21WE3GPJQ" localSheetId="13" hidden="1">#REF!</definedName>
    <definedName name="BExD6D18MCF5R8YJMPG21WE3GPJQ" localSheetId="14" hidden="1">#REF!</definedName>
    <definedName name="BExD6D18MCF5R8YJMPG21WE3GPJQ" localSheetId="22" hidden="1">#REF!</definedName>
    <definedName name="BExD6D18MCF5R8YJMPG21WE3GPJQ" localSheetId="19" hidden="1">#REF!</definedName>
    <definedName name="BExD6D18MCF5R8YJMPG21WE3GPJQ" localSheetId="21" hidden="1">#REF!</definedName>
    <definedName name="BExD6D18MCF5R8YJMPG21WE3GPJQ" hidden="1">#REF!</definedName>
    <definedName name="BExD6FKVK8WJWNYPVENR7Q8Q30PK" localSheetId="23" hidden="1">#REF!</definedName>
    <definedName name="BExD6FKVK8WJWNYPVENR7Q8Q30PK" localSheetId="27" hidden="1">#REF!</definedName>
    <definedName name="BExD6FKVK8WJWNYPVENR7Q8Q30PK" localSheetId="16" hidden="1">#REF!</definedName>
    <definedName name="BExD6FKVK8WJWNYPVENR7Q8Q30PK" localSheetId="0" hidden="1">#REF!</definedName>
    <definedName name="BExD6FKVK8WJWNYPVENR7Q8Q30PK" localSheetId="2" hidden="1">#REF!</definedName>
    <definedName name="BExD6FKVK8WJWNYPVENR7Q8Q30PK" localSheetId="4" hidden="1">#REF!</definedName>
    <definedName name="BExD6FKVK8WJWNYPVENR7Q8Q30PK" localSheetId="5" hidden="1">#REF!</definedName>
    <definedName name="BExD6FKVK8WJWNYPVENR7Q8Q30PK" localSheetId="17" hidden="1">#REF!</definedName>
    <definedName name="BExD6FKVK8WJWNYPVENR7Q8Q30PK" localSheetId="7" hidden="1">#REF!</definedName>
    <definedName name="BExD6FKVK8WJWNYPVENR7Q8Q30PK" localSheetId="8" hidden="1">#REF!</definedName>
    <definedName name="BExD6FKVK8WJWNYPVENR7Q8Q30PK" localSheetId="9" hidden="1">#REF!</definedName>
    <definedName name="BExD6FKVK8WJWNYPVENR7Q8Q30PK" localSheetId="11" hidden="1">#REF!</definedName>
    <definedName name="BExD6FKVK8WJWNYPVENR7Q8Q30PK" localSheetId="12" hidden="1">#REF!</definedName>
    <definedName name="BExD6FKVK8WJWNYPVENR7Q8Q30PK" localSheetId="13" hidden="1">#REF!</definedName>
    <definedName name="BExD6FKVK8WJWNYPVENR7Q8Q30PK" localSheetId="14" hidden="1">#REF!</definedName>
    <definedName name="BExD6FKVK8WJWNYPVENR7Q8Q30PK" localSheetId="22" hidden="1">#REF!</definedName>
    <definedName name="BExD6FKVK8WJWNYPVENR7Q8Q30PK" localSheetId="19" hidden="1">#REF!</definedName>
    <definedName name="BExD6FKVK8WJWNYPVENR7Q8Q30PK" localSheetId="21" hidden="1">#REF!</definedName>
    <definedName name="BExD6FKVK8WJWNYPVENR7Q8Q30PK" hidden="1">#REF!</definedName>
    <definedName name="BExD6GMP0LK8WKVWMIT1NNH8CHLF" localSheetId="23" hidden="1">#REF!</definedName>
    <definedName name="BExD6GMP0LK8WKVWMIT1NNH8CHLF" localSheetId="27" hidden="1">#REF!</definedName>
    <definedName name="BExD6GMP0LK8WKVWMIT1NNH8CHLF" localSheetId="16" hidden="1">#REF!</definedName>
    <definedName name="BExD6GMP0LK8WKVWMIT1NNH8CHLF" localSheetId="0" hidden="1">#REF!</definedName>
    <definedName name="BExD6GMP0LK8WKVWMIT1NNH8CHLF" localSheetId="2" hidden="1">#REF!</definedName>
    <definedName name="BExD6GMP0LK8WKVWMIT1NNH8CHLF" localSheetId="4" hidden="1">#REF!</definedName>
    <definedName name="BExD6GMP0LK8WKVWMIT1NNH8CHLF" localSheetId="5" hidden="1">#REF!</definedName>
    <definedName name="BExD6GMP0LK8WKVWMIT1NNH8CHLF" localSheetId="17" hidden="1">#REF!</definedName>
    <definedName name="BExD6GMP0LK8WKVWMIT1NNH8CHLF" localSheetId="7" hidden="1">#REF!</definedName>
    <definedName name="BExD6GMP0LK8WKVWMIT1NNH8CHLF" localSheetId="8" hidden="1">#REF!</definedName>
    <definedName name="BExD6GMP0LK8WKVWMIT1NNH8CHLF" localSheetId="9" hidden="1">#REF!</definedName>
    <definedName name="BExD6GMP0LK8WKVWMIT1NNH8CHLF" localSheetId="11" hidden="1">#REF!</definedName>
    <definedName name="BExD6GMP0LK8WKVWMIT1NNH8CHLF" localSheetId="12" hidden="1">#REF!</definedName>
    <definedName name="BExD6GMP0LK8WKVWMIT1NNH8CHLF" localSheetId="13" hidden="1">#REF!</definedName>
    <definedName name="BExD6GMP0LK8WKVWMIT1NNH8CHLF" localSheetId="14" hidden="1">#REF!</definedName>
    <definedName name="BExD6GMP0LK8WKVWMIT1NNH8CHLF" localSheetId="22" hidden="1">#REF!</definedName>
    <definedName name="BExD6GMP0LK8WKVWMIT1NNH8CHLF" localSheetId="19" hidden="1">#REF!</definedName>
    <definedName name="BExD6GMP0LK8WKVWMIT1NNH8CHLF" localSheetId="21" hidden="1">#REF!</definedName>
    <definedName name="BExD6GMP0LK8WKVWMIT1NNH8CHLF" hidden="1">#REF!</definedName>
    <definedName name="BExD6H2TE0WWAUIWVSSCLPZ6B88N" localSheetId="23" hidden="1">#REF!</definedName>
    <definedName name="BExD6H2TE0WWAUIWVSSCLPZ6B88N" localSheetId="27" hidden="1">#REF!</definedName>
    <definedName name="BExD6H2TE0WWAUIWVSSCLPZ6B88N" localSheetId="16" hidden="1">#REF!</definedName>
    <definedName name="BExD6H2TE0WWAUIWVSSCLPZ6B88N" localSheetId="0" hidden="1">#REF!</definedName>
    <definedName name="BExD6H2TE0WWAUIWVSSCLPZ6B88N" localSheetId="2" hidden="1">#REF!</definedName>
    <definedName name="BExD6H2TE0WWAUIWVSSCLPZ6B88N" localSheetId="4" hidden="1">#REF!</definedName>
    <definedName name="BExD6H2TE0WWAUIWVSSCLPZ6B88N" localSheetId="5" hidden="1">#REF!</definedName>
    <definedName name="BExD6H2TE0WWAUIWVSSCLPZ6B88N" localSheetId="17" hidden="1">#REF!</definedName>
    <definedName name="BExD6H2TE0WWAUIWVSSCLPZ6B88N" localSheetId="7" hidden="1">#REF!</definedName>
    <definedName name="BExD6H2TE0WWAUIWVSSCLPZ6B88N" localSheetId="8" hidden="1">#REF!</definedName>
    <definedName name="BExD6H2TE0WWAUIWVSSCLPZ6B88N" localSheetId="9" hidden="1">#REF!</definedName>
    <definedName name="BExD6H2TE0WWAUIWVSSCLPZ6B88N" localSheetId="11" hidden="1">#REF!</definedName>
    <definedName name="BExD6H2TE0WWAUIWVSSCLPZ6B88N" localSheetId="12" hidden="1">#REF!</definedName>
    <definedName name="BExD6H2TE0WWAUIWVSSCLPZ6B88N" localSheetId="13" hidden="1">#REF!</definedName>
    <definedName name="BExD6H2TE0WWAUIWVSSCLPZ6B88N" localSheetId="14" hidden="1">#REF!</definedName>
    <definedName name="BExD6H2TE0WWAUIWVSSCLPZ6B88N" localSheetId="22" hidden="1">#REF!</definedName>
    <definedName name="BExD6H2TE0WWAUIWVSSCLPZ6B88N" localSheetId="19" hidden="1">#REF!</definedName>
    <definedName name="BExD6H2TE0WWAUIWVSSCLPZ6B88N" localSheetId="21" hidden="1">#REF!</definedName>
    <definedName name="BExD6H2TE0WWAUIWVSSCLPZ6B88N" hidden="1">#REF!</definedName>
    <definedName name="BExD71LTOE015TV5RSAHM8NT8GVW" localSheetId="23" hidden="1">#REF!</definedName>
    <definedName name="BExD71LTOE015TV5RSAHM8NT8GVW" localSheetId="27" hidden="1">#REF!</definedName>
    <definedName name="BExD71LTOE015TV5RSAHM8NT8GVW" localSheetId="16" hidden="1">#REF!</definedName>
    <definedName name="BExD71LTOE015TV5RSAHM8NT8GVW" localSheetId="0" hidden="1">#REF!</definedName>
    <definedName name="BExD71LTOE015TV5RSAHM8NT8GVW" localSheetId="2" hidden="1">#REF!</definedName>
    <definedName name="BExD71LTOE015TV5RSAHM8NT8GVW" localSheetId="4" hidden="1">#REF!</definedName>
    <definedName name="BExD71LTOE015TV5RSAHM8NT8GVW" localSheetId="5" hidden="1">#REF!</definedName>
    <definedName name="BExD71LTOE015TV5RSAHM8NT8GVW" localSheetId="17" hidden="1">#REF!</definedName>
    <definedName name="BExD71LTOE015TV5RSAHM8NT8GVW" localSheetId="7" hidden="1">#REF!</definedName>
    <definedName name="BExD71LTOE015TV5RSAHM8NT8GVW" localSheetId="8" hidden="1">#REF!</definedName>
    <definedName name="BExD71LTOE015TV5RSAHM8NT8GVW" localSheetId="9" hidden="1">#REF!</definedName>
    <definedName name="BExD71LTOE015TV5RSAHM8NT8GVW" localSheetId="11" hidden="1">#REF!</definedName>
    <definedName name="BExD71LTOE015TV5RSAHM8NT8GVW" localSheetId="12" hidden="1">#REF!</definedName>
    <definedName name="BExD71LTOE015TV5RSAHM8NT8GVW" localSheetId="13" hidden="1">#REF!</definedName>
    <definedName name="BExD71LTOE015TV5RSAHM8NT8GVW" localSheetId="14" hidden="1">#REF!</definedName>
    <definedName name="BExD71LTOE015TV5RSAHM8NT8GVW" localSheetId="22" hidden="1">#REF!</definedName>
    <definedName name="BExD71LTOE015TV5RSAHM8NT8GVW" localSheetId="19" hidden="1">#REF!</definedName>
    <definedName name="BExD71LTOE015TV5RSAHM8NT8GVW" localSheetId="21" hidden="1">#REF!</definedName>
    <definedName name="BExD71LTOE015TV5RSAHM8NT8GVW" hidden="1">#REF!</definedName>
    <definedName name="BExD73USXVADC7EHGHVTQNCT06ZA" localSheetId="23" hidden="1">#REF!</definedName>
    <definedName name="BExD73USXVADC7EHGHVTQNCT06ZA" localSheetId="27" hidden="1">#REF!</definedName>
    <definedName name="BExD73USXVADC7EHGHVTQNCT06ZA" localSheetId="16" hidden="1">#REF!</definedName>
    <definedName name="BExD73USXVADC7EHGHVTQNCT06ZA" localSheetId="0" hidden="1">#REF!</definedName>
    <definedName name="BExD73USXVADC7EHGHVTQNCT06ZA" localSheetId="2" hidden="1">#REF!</definedName>
    <definedName name="BExD73USXVADC7EHGHVTQNCT06ZA" localSheetId="4" hidden="1">#REF!</definedName>
    <definedName name="BExD73USXVADC7EHGHVTQNCT06ZA" localSheetId="5" hidden="1">#REF!</definedName>
    <definedName name="BExD73USXVADC7EHGHVTQNCT06ZA" localSheetId="17" hidden="1">#REF!</definedName>
    <definedName name="BExD73USXVADC7EHGHVTQNCT06ZA" localSheetId="7" hidden="1">#REF!</definedName>
    <definedName name="BExD73USXVADC7EHGHVTQNCT06ZA" localSheetId="8" hidden="1">#REF!</definedName>
    <definedName name="BExD73USXVADC7EHGHVTQNCT06ZA" localSheetId="9" hidden="1">#REF!</definedName>
    <definedName name="BExD73USXVADC7EHGHVTQNCT06ZA" localSheetId="11" hidden="1">#REF!</definedName>
    <definedName name="BExD73USXVADC7EHGHVTQNCT06ZA" localSheetId="12" hidden="1">#REF!</definedName>
    <definedName name="BExD73USXVADC7EHGHVTQNCT06ZA" localSheetId="13" hidden="1">#REF!</definedName>
    <definedName name="BExD73USXVADC7EHGHVTQNCT06ZA" localSheetId="14" hidden="1">#REF!</definedName>
    <definedName name="BExD73USXVADC7EHGHVTQNCT06ZA" localSheetId="22" hidden="1">#REF!</definedName>
    <definedName name="BExD73USXVADC7EHGHVTQNCT06ZA" localSheetId="19" hidden="1">#REF!</definedName>
    <definedName name="BExD73USXVADC7EHGHVTQNCT06ZA" localSheetId="21" hidden="1">#REF!</definedName>
    <definedName name="BExD73USXVADC7EHGHVTQNCT06ZA" hidden="1">#REF!</definedName>
    <definedName name="BExD7GAIGULTB3YHM1OS9RBQOTEC" localSheetId="23" hidden="1">#REF!</definedName>
    <definedName name="BExD7GAIGULTB3YHM1OS9RBQOTEC" localSheetId="27" hidden="1">#REF!</definedName>
    <definedName name="BExD7GAIGULTB3YHM1OS9RBQOTEC" localSheetId="16" hidden="1">#REF!</definedName>
    <definedName name="BExD7GAIGULTB3YHM1OS9RBQOTEC" localSheetId="0" hidden="1">#REF!</definedName>
    <definedName name="BExD7GAIGULTB3YHM1OS9RBQOTEC" localSheetId="2" hidden="1">#REF!</definedName>
    <definedName name="BExD7GAIGULTB3YHM1OS9RBQOTEC" localSheetId="4" hidden="1">#REF!</definedName>
    <definedName name="BExD7GAIGULTB3YHM1OS9RBQOTEC" localSheetId="5" hidden="1">#REF!</definedName>
    <definedName name="BExD7GAIGULTB3YHM1OS9RBQOTEC" localSheetId="17" hidden="1">#REF!</definedName>
    <definedName name="BExD7GAIGULTB3YHM1OS9RBQOTEC" localSheetId="7" hidden="1">#REF!</definedName>
    <definedName name="BExD7GAIGULTB3YHM1OS9RBQOTEC" localSheetId="8" hidden="1">#REF!</definedName>
    <definedName name="BExD7GAIGULTB3YHM1OS9RBQOTEC" localSheetId="9" hidden="1">#REF!</definedName>
    <definedName name="BExD7GAIGULTB3YHM1OS9RBQOTEC" localSheetId="11" hidden="1">#REF!</definedName>
    <definedName name="BExD7GAIGULTB3YHM1OS9RBQOTEC" localSheetId="12" hidden="1">#REF!</definedName>
    <definedName name="BExD7GAIGULTB3YHM1OS9RBQOTEC" localSheetId="13" hidden="1">#REF!</definedName>
    <definedName name="BExD7GAIGULTB3YHM1OS9RBQOTEC" localSheetId="14" hidden="1">#REF!</definedName>
    <definedName name="BExD7GAIGULTB3YHM1OS9RBQOTEC" localSheetId="22" hidden="1">#REF!</definedName>
    <definedName name="BExD7GAIGULTB3YHM1OS9RBQOTEC" localSheetId="19" hidden="1">#REF!</definedName>
    <definedName name="BExD7GAIGULTB3YHM1OS9RBQOTEC" localSheetId="21" hidden="1">#REF!</definedName>
    <definedName name="BExD7GAIGULTB3YHM1OS9RBQOTEC" hidden="1">#REF!</definedName>
    <definedName name="BExD7IE1DHIS52UFDCTSKPJQNRD5" localSheetId="23" hidden="1">#REF!</definedName>
    <definedName name="BExD7IE1DHIS52UFDCTSKPJQNRD5" localSheetId="27" hidden="1">#REF!</definedName>
    <definedName name="BExD7IE1DHIS52UFDCTSKPJQNRD5" localSheetId="16" hidden="1">#REF!</definedName>
    <definedName name="BExD7IE1DHIS52UFDCTSKPJQNRD5" localSheetId="0" hidden="1">#REF!</definedName>
    <definedName name="BExD7IE1DHIS52UFDCTSKPJQNRD5" localSheetId="2" hidden="1">#REF!</definedName>
    <definedName name="BExD7IE1DHIS52UFDCTSKPJQNRD5" localSheetId="4" hidden="1">#REF!</definedName>
    <definedName name="BExD7IE1DHIS52UFDCTSKPJQNRD5" localSheetId="5" hidden="1">#REF!</definedName>
    <definedName name="BExD7IE1DHIS52UFDCTSKPJQNRD5" localSheetId="17" hidden="1">#REF!</definedName>
    <definedName name="BExD7IE1DHIS52UFDCTSKPJQNRD5" localSheetId="7" hidden="1">#REF!</definedName>
    <definedName name="BExD7IE1DHIS52UFDCTSKPJQNRD5" localSheetId="8" hidden="1">#REF!</definedName>
    <definedName name="BExD7IE1DHIS52UFDCTSKPJQNRD5" localSheetId="9" hidden="1">#REF!</definedName>
    <definedName name="BExD7IE1DHIS52UFDCTSKPJQNRD5" localSheetId="11" hidden="1">#REF!</definedName>
    <definedName name="BExD7IE1DHIS52UFDCTSKPJQNRD5" localSheetId="12" hidden="1">#REF!</definedName>
    <definedName name="BExD7IE1DHIS52UFDCTSKPJQNRD5" localSheetId="13" hidden="1">#REF!</definedName>
    <definedName name="BExD7IE1DHIS52UFDCTSKPJQNRD5" localSheetId="14" hidden="1">#REF!</definedName>
    <definedName name="BExD7IE1DHIS52UFDCTSKPJQNRD5" localSheetId="22" hidden="1">#REF!</definedName>
    <definedName name="BExD7IE1DHIS52UFDCTSKPJQNRD5" localSheetId="19" hidden="1">#REF!</definedName>
    <definedName name="BExD7IE1DHIS52UFDCTSKPJQNRD5" localSheetId="21" hidden="1">#REF!</definedName>
    <definedName name="BExD7IE1DHIS52UFDCTSKPJQNRD5" hidden="1">#REF!</definedName>
    <definedName name="BExD7IUBGUWHYC9UNZ1IY5XFYKQN" localSheetId="23" hidden="1">#REF!</definedName>
    <definedName name="BExD7IUBGUWHYC9UNZ1IY5XFYKQN" localSheetId="27" hidden="1">#REF!</definedName>
    <definedName name="BExD7IUBGUWHYC9UNZ1IY5XFYKQN" localSheetId="16" hidden="1">#REF!</definedName>
    <definedName name="BExD7IUBGUWHYC9UNZ1IY5XFYKQN" localSheetId="0" hidden="1">#REF!</definedName>
    <definedName name="BExD7IUBGUWHYC9UNZ1IY5XFYKQN" localSheetId="2" hidden="1">#REF!</definedName>
    <definedName name="BExD7IUBGUWHYC9UNZ1IY5XFYKQN" localSheetId="4" hidden="1">#REF!</definedName>
    <definedName name="BExD7IUBGUWHYC9UNZ1IY5XFYKQN" localSheetId="5" hidden="1">#REF!</definedName>
    <definedName name="BExD7IUBGUWHYC9UNZ1IY5XFYKQN" localSheetId="17" hidden="1">#REF!</definedName>
    <definedName name="BExD7IUBGUWHYC9UNZ1IY5XFYKQN" localSheetId="7" hidden="1">#REF!</definedName>
    <definedName name="BExD7IUBGUWHYC9UNZ1IY5XFYKQN" localSheetId="8" hidden="1">#REF!</definedName>
    <definedName name="BExD7IUBGUWHYC9UNZ1IY5XFYKQN" localSheetId="9" hidden="1">#REF!</definedName>
    <definedName name="BExD7IUBGUWHYC9UNZ1IY5XFYKQN" localSheetId="11" hidden="1">#REF!</definedName>
    <definedName name="BExD7IUBGUWHYC9UNZ1IY5XFYKQN" localSheetId="12" hidden="1">#REF!</definedName>
    <definedName name="BExD7IUBGUWHYC9UNZ1IY5XFYKQN" localSheetId="13" hidden="1">#REF!</definedName>
    <definedName name="BExD7IUBGUWHYC9UNZ1IY5XFYKQN" localSheetId="14" hidden="1">#REF!</definedName>
    <definedName name="BExD7IUBGUWHYC9UNZ1IY5XFYKQN" localSheetId="22" hidden="1">#REF!</definedName>
    <definedName name="BExD7IUBGUWHYC9UNZ1IY5XFYKQN" localSheetId="19" hidden="1">#REF!</definedName>
    <definedName name="BExD7IUBGUWHYC9UNZ1IY5XFYKQN" localSheetId="21" hidden="1">#REF!</definedName>
    <definedName name="BExD7IUBGUWHYC9UNZ1IY5XFYKQN" hidden="1">#REF!</definedName>
    <definedName name="BExD7JQOJ35HGL8U2OCEI2P2JT7I" localSheetId="23" hidden="1">#REF!</definedName>
    <definedName name="BExD7JQOJ35HGL8U2OCEI2P2JT7I" localSheetId="27" hidden="1">#REF!</definedName>
    <definedName name="BExD7JQOJ35HGL8U2OCEI2P2JT7I" localSheetId="16" hidden="1">#REF!</definedName>
    <definedName name="BExD7JQOJ35HGL8U2OCEI2P2JT7I" localSheetId="0" hidden="1">#REF!</definedName>
    <definedName name="BExD7JQOJ35HGL8U2OCEI2P2JT7I" localSheetId="2" hidden="1">#REF!</definedName>
    <definedName name="BExD7JQOJ35HGL8U2OCEI2P2JT7I" localSheetId="4" hidden="1">#REF!</definedName>
    <definedName name="BExD7JQOJ35HGL8U2OCEI2P2JT7I" localSheetId="5" hidden="1">#REF!</definedName>
    <definedName name="BExD7JQOJ35HGL8U2OCEI2P2JT7I" localSheetId="17" hidden="1">#REF!</definedName>
    <definedName name="BExD7JQOJ35HGL8U2OCEI2P2JT7I" localSheetId="7" hidden="1">#REF!</definedName>
    <definedName name="BExD7JQOJ35HGL8U2OCEI2P2JT7I" localSheetId="8" hidden="1">#REF!</definedName>
    <definedName name="BExD7JQOJ35HGL8U2OCEI2P2JT7I" localSheetId="9" hidden="1">#REF!</definedName>
    <definedName name="BExD7JQOJ35HGL8U2OCEI2P2JT7I" localSheetId="11" hidden="1">#REF!</definedName>
    <definedName name="BExD7JQOJ35HGL8U2OCEI2P2JT7I" localSheetId="12" hidden="1">#REF!</definedName>
    <definedName name="BExD7JQOJ35HGL8U2OCEI2P2JT7I" localSheetId="13" hidden="1">#REF!</definedName>
    <definedName name="BExD7JQOJ35HGL8U2OCEI2P2JT7I" localSheetId="14" hidden="1">#REF!</definedName>
    <definedName name="BExD7JQOJ35HGL8U2OCEI2P2JT7I" localSheetId="22" hidden="1">#REF!</definedName>
    <definedName name="BExD7JQOJ35HGL8U2OCEI2P2JT7I" localSheetId="19" hidden="1">#REF!</definedName>
    <definedName name="BExD7JQOJ35HGL8U2OCEI2P2JT7I" localSheetId="21" hidden="1">#REF!</definedName>
    <definedName name="BExD7JQOJ35HGL8U2OCEI2P2JT7I" hidden="1">#REF!</definedName>
    <definedName name="BExD7KSDKNDNH95NDT3S7GM3MUU2" localSheetId="23" hidden="1">#REF!</definedName>
    <definedName name="BExD7KSDKNDNH95NDT3S7GM3MUU2" localSheetId="27" hidden="1">#REF!</definedName>
    <definedName name="BExD7KSDKNDNH95NDT3S7GM3MUU2" localSheetId="16" hidden="1">#REF!</definedName>
    <definedName name="BExD7KSDKNDNH95NDT3S7GM3MUU2" localSheetId="0" hidden="1">#REF!</definedName>
    <definedName name="BExD7KSDKNDNH95NDT3S7GM3MUU2" localSheetId="2" hidden="1">#REF!</definedName>
    <definedName name="BExD7KSDKNDNH95NDT3S7GM3MUU2" localSheetId="4" hidden="1">#REF!</definedName>
    <definedName name="BExD7KSDKNDNH95NDT3S7GM3MUU2" localSheetId="5" hidden="1">#REF!</definedName>
    <definedName name="BExD7KSDKNDNH95NDT3S7GM3MUU2" localSheetId="17" hidden="1">#REF!</definedName>
    <definedName name="BExD7KSDKNDNH95NDT3S7GM3MUU2" localSheetId="7" hidden="1">#REF!</definedName>
    <definedName name="BExD7KSDKNDNH95NDT3S7GM3MUU2" localSheetId="8" hidden="1">#REF!</definedName>
    <definedName name="BExD7KSDKNDNH95NDT3S7GM3MUU2" localSheetId="9" hidden="1">#REF!</definedName>
    <definedName name="BExD7KSDKNDNH95NDT3S7GM3MUU2" localSheetId="11" hidden="1">#REF!</definedName>
    <definedName name="BExD7KSDKNDNH95NDT3S7GM3MUU2" localSheetId="12" hidden="1">#REF!</definedName>
    <definedName name="BExD7KSDKNDNH95NDT3S7GM3MUU2" localSheetId="13" hidden="1">#REF!</definedName>
    <definedName name="BExD7KSDKNDNH95NDT3S7GM3MUU2" localSheetId="14" hidden="1">#REF!</definedName>
    <definedName name="BExD7KSDKNDNH95NDT3S7GM3MUU2" localSheetId="22" hidden="1">#REF!</definedName>
    <definedName name="BExD7KSDKNDNH95NDT3S7GM3MUU2" localSheetId="19" hidden="1">#REF!</definedName>
    <definedName name="BExD7KSDKNDNH95NDT3S7GM3MUU2" localSheetId="21" hidden="1">#REF!</definedName>
    <definedName name="BExD7KSDKNDNH95NDT3S7GM3MUU2" hidden="1">#REF!</definedName>
    <definedName name="BExD8H5O087KQVWIVPUUID5VMGMS" localSheetId="23" hidden="1">#REF!</definedName>
    <definedName name="BExD8H5O087KQVWIVPUUID5VMGMS" localSheetId="27" hidden="1">#REF!</definedName>
    <definedName name="BExD8H5O087KQVWIVPUUID5VMGMS" localSheetId="16" hidden="1">#REF!</definedName>
    <definedName name="BExD8H5O087KQVWIVPUUID5VMGMS" localSheetId="0" hidden="1">#REF!</definedName>
    <definedName name="BExD8H5O087KQVWIVPUUID5VMGMS" localSheetId="2" hidden="1">#REF!</definedName>
    <definedName name="BExD8H5O087KQVWIVPUUID5VMGMS" localSheetId="4" hidden="1">#REF!</definedName>
    <definedName name="BExD8H5O087KQVWIVPUUID5VMGMS" localSheetId="5" hidden="1">#REF!</definedName>
    <definedName name="BExD8H5O087KQVWIVPUUID5VMGMS" localSheetId="17" hidden="1">#REF!</definedName>
    <definedName name="BExD8H5O087KQVWIVPUUID5VMGMS" localSheetId="7" hidden="1">#REF!</definedName>
    <definedName name="BExD8H5O087KQVWIVPUUID5VMGMS" localSheetId="8" hidden="1">#REF!</definedName>
    <definedName name="BExD8H5O087KQVWIVPUUID5VMGMS" localSheetId="9" hidden="1">#REF!</definedName>
    <definedName name="BExD8H5O087KQVWIVPUUID5VMGMS" localSheetId="11" hidden="1">#REF!</definedName>
    <definedName name="BExD8H5O087KQVWIVPUUID5VMGMS" localSheetId="12" hidden="1">#REF!</definedName>
    <definedName name="BExD8H5O087KQVWIVPUUID5VMGMS" localSheetId="13" hidden="1">#REF!</definedName>
    <definedName name="BExD8H5O087KQVWIVPUUID5VMGMS" localSheetId="14" hidden="1">#REF!</definedName>
    <definedName name="BExD8H5O087KQVWIVPUUID5VMGMS" localSheetId="22" hidden="1">#REF!</definedName>
    <definedName name="BExD8H5O087KQVWIVPUUID5VMGMS" localSheetId="19" hidden="1">#REF!</definedName>
    <definedName name="BExD8H5O087KQVWIVPUUID5VMGMS" localSheetId="21" hidden="1">#REF!</definedName>
    <definedName name="BExD8H5O087KQVWIVPUUID5VMGMS" hidden="1">#REF!</definedName>
    <definedName name="BExD8HLWJHFK6566YQLGOAPIWD7G" localSheetId="23" hidden="1">#REF!</definedName>
    <definedName name="BExD8HLWJHFK6566YQLGOAPIWD7G" localSheetId="27" hidden="1">#REF!</definedName>
    <definedName name="BExD8HLWJHFK6566YQLGOAPIWD7G" localSheetId="16" hidden="1">#REF!</definedName>
    <definedName name="BExD8HLWJHFK6566YQLGOAPIWD7G" localSheetId="0" hidden="1">#REF!</definedName>
    <definedName name="BExD8HLWJHFK6566YQLGOAPIWD7G" localSheetId="2" hidden="1">#REF!</definedName>
    <definedName name="BExD8HLWJHFK6566YQLGOAPIWD7G" localSheetId="4" hidden="1">#REF!</definedName>
    <definedName name="BExD8HLWJHFK6566YQLGOAPIWD7G" localSheetId="5" hidden="1">#REF!</definedName>
    <definedName name="BExD8HLWJHFK6566YQLGOAPIWD7G" localSheetId="17" hidden="1">#REF!</definedName>
    <definedName name="BExD8HLWJHFK6566YQLGOAPIWD7G" localSheetId="7" hidden="1">#REF!</definedName>
    <definedName name="BExD8HLWJHFK6566YQLGOAPIWD7G" localSheetId="8" hidden="1">#REF!</definedName>
    <definedName name="BExD8HLWJHFK6566YQLGOAPIWD7G" localSheetId="9" hidden="1">#REF!</definedName>
    <definedName name="BExD8HLWJHFK6566YQLGOAPIWD7G" localSheetId="11" hidden="1">#REF!</definedName>
    <definedName name="BExD8HLWJHFK6566YQLGOAPIWD7G" localSheetId="12" hidden="1">#REF!</definedName>
    <definedName name="BExD8HLWJHFK6566YQLGOAPIWD7G" localSheetId="13" hidden="1">#REF!</definedName>
    <definedName name="BExD8HLWJHFK6566YQLGOAPIWD7G" localSheetId="14" hidden="1">#REF!</definedName>
    <definedName name="BExD8HLWJHFK6566YQLGOAPIWD7G" localSheetId="22" hidden="1">#REF!</definedName>
    <definedName name="BExD8HLWJHFK6566YQLGOAPIWD7G" localSheetId="19" hidden="1">#REF!</definedName>
    <definedName name="BExD8HLWJHFK6566YQLGOAPIWD7G" localSheetId="21" hidden="1">#REF!</definedName>
    <definedName name="BExD8HLWJHFK6566YQLGOAPIWD7G" hidden="1">#REF!</definedName>
    <definedName name="BExD8OCLZMFN5K3VZYI4Q4ITVKUA" localSheetId="23" hidden="1">#REF!</definedName>
    <definedName name="BExD8OCLZMFN5K3VZYI4Q4ITVKUA" localSheetId="27" hidden="1">#REF!</definedName>
    <definedName name="BExD8OCLZMFN5K3VZYI4Q4ITVKUA" localSheetId="16" hidden="1">#REF!</definedName>
    <definedName name="BExD8OCLZMFN5K3VZYI4Q4ITVKUA" localSheetId="0" hidden="1">#REF!</definedName>
    <definedName name="BExD8OCLZMFN5K3VZYI4Q4ITVKUA" localSheetId="2" hidden="1">#REF!</definedName>
    <definedName name="BExD8OCLZMFN5K3VZYI4Q4ITVKUA" localSheetId="4" hidden="1">#REF!</definedName>
    <definedName name="BExD8OCLZMFN5K3VZYI4Q4ITVKUA" localSheetId="5" hidden="1">#REF!</definedName>
    <definedName name="BExD8OCLZMFN5K3VZYI4Q4ITVKUA" localSheetId="17" hidden="1">#REF!</definedName>
    <definedName name="BExD8OCLZMFN5K3VZYI4Q4ITVKUA" localSheetId="7" hidden="1">#REF!</definedName>
    <definedName name="BExD8OCLZMFN5K3VZYI4Q4ITVKUA" localSheetId="8" hidden="1">#REF!</definedName>
    <definedName name="BExD8OCLZMFN5K3VZYI4Q4ITVKUA" localSheetId="9" hidden="1">#REF!</definedName>
    <definedName name="BExD8OCLZMFN5K3VZYI4Q4ITVKUA" localSheetId="11" hidden="1">#REF!</definedName>
    <definedName name="BExD8OCLZMFN5K3VZYI4Q4ITVKUA" localSheetId="12" hidden="1">#REF!</definedName>
    <definedName name="BExD8OCLZMFN5K3VZYI4Q4ITVKUA" localSheetId="13" hidden="1">#REF!</definedName>
    <definedName name="BExD8OCLZMFN5K3VZYI4Q4ITVKUA" localSheetId="14" hidden="1">#REF!</definedName>
    <definedName name="BExD8OCLZMFN5K3VZYI4Q4ITVKUA" localSheetId="22" hidden="1">#REF!</definedName>
    <definedName name="BExD8OCLZMFN5K3VZYI4Q4ITVKUA" localSheetId="19" hidden="1">#REF!</definedName>
    <definedName name="BExD8OCLZMFN5K3VZYI4Q4ITVKUA" localSheetId="21" hidden="1">#REF!</definedName>
    <definedName name="BExD8OCLZMFN5K3VZYI4Q4ITVKUA" hidden="1">#REF!</definedName>
    <definedName name="BExD93C1R6LC0631ECHVFYH0R0PD" localSheetId="23" hidden="1">#REF!</definedName>
    <definedName name="BExD93C1R6LC0631ECHVFYH0R0PD" localSheetId="27" hidden="1">#REF!</definedName>
    <definedName name="BExD93C1R6LC0631ECHVFYH0R0PD" localSheetId="16" hidden="1">#REF!</definedName>
    <definedName name="BExD93C1R6LC0631ECHVFYH0R0PD" localSheetId="0" hidden="1">#REF!</definedName>
    <definedName name="BExD93C1R6LC0631ECHVFYH0R0PD" localSheetId="2" hidden="1">#REF!</definedName>
    <definedName name="BExD93C1R6LC0631ECHVFYH0R0PD" localSheetId="4" hidden="1">#REF!</definedName>
    <definedName name="BExD93C1R6LC0631ECHVFYH0R0PD" localSheetId="5" hidden="1">#REF!</definedName>
    <definedName name="BExD93C1R6LC0631ECHVFYH0R0PD" localSheetId="17" hidden="1">#REF!</definedName>
    <definedName name="BExD93C1R6LC0631ECHVFYH0R0PD" localSheetId="7" hidden="1">#REF!</definedName>
    <definedName name="BExD93C1R6LC0631ECHVFYH0R0PD" localSheetId="8" hidden="1">#REF!</definedName>
    <definedName name="BExD93C1R6LC0631ECHVFYH0R0PD" localSheetId="9" hidden="1">#REF!</definedName>
    <definedName name="BExD93C1R6LC0631ECHVFYH0R0PD" localSheetId="11" hidden="1">#REF!</definedName>
    <definedName name="BExD93C1R6LC0631ECHVFYH0R0PD" localSheetId="12" hidden="1">#REF!</definedName>
    <definedName name="BExD93C1R6LC0631ECHVFYH0R0PD" localSheetId="13" hidden="1">#REF!</definedName>
    <definedName name="BExD93C1R6LC0631ECHVFYH0R0PD" localSheetId="14" hidden="1">#REF!</definedName>
    <definedName name="BExD93C1R6LC0631ECHVFYH0R0PD" localSheetId="22" hidden="1">#REF!</definedName>
    <definedName name="BExD93C1R6LC0631ECHVFYH0R0PD" localSheetId="19" hidden="1">#REF!</definedName>
    <definedName name="BExD93C1R6LC0631ECHVFYH0R0PD" localSheetId="21" hidden="1">#REF!</definedName>
    <definedName name="BExD93C1R6LC0631ECHVFYH0R0PD" hidden="1">#REF!</definedName>
    <definedName name="BExD97TXIO0COVNN4OH3DEJ33YLM" localSheetId="23" hidden="1">#REF!</definedName>
    <definedName name="BExD97TXIO0COVNN4OH3DEJ33YLM" localSheetId="27" hidden="1">#REF!</definedName>
    <definedName name="BExD97TXIO0COVNN4OH3DEJ33YLM" localSheetId="16" hidden="1">#REF!</definedName>
    <definedName name="BExD97TXIO0COVNN4OH3DEJ33YLM" localSheetId="0" hidden="1">#REF!</definedName>
    <definedName name="BExD97TXIO0COVNN4OH3DEJ33YLM" localSheetId="2" hidden="1">#REF!</definedName>
    <definedName name="BExD97TXIO0COVNN4OH3DEJ33YLM" localSheetId="4" hidden="1">#REF!</definedName>
    <definedName name="BExD97TXIO0COVNN4OH3DEJ33YLM" localSheetId="5" hidden="1">#REF!</definedName>
    <definedName name="BExD97TXIO0COVNN4OH3DEJ33YLM" localSheetId="17" hidden="1">#REF!</definedName>
    <definedName name="BExD97TXIO0COVNN4OH3DEJ33YLM" localSheetId="7" hidden="1">#REF!</definedName>
    <definedName name="BExD97TXIO0COVNN4OH3DEJ33YLM" localSheetId="8" hidden="1">#REF!</definedName>
    <definedName name="BExD97TXIO0COVNN4OH3DEJ33YLM" localSheetId="9" hidden="1">#REF!</definedName>
    <definedName name="BExD97TXIO0COVNN4OH3DEJ33YLM" localSheetId="11" hidden="1">#REF!</definedName>
    <definedName name="BExD97TXIO0COVNN4OH3DEJ33YLM" localSheetId="12" hidden="1">#REF!</definedName>
    <definedName name="BExD97TXIO0COVNN4OH3DEJ33YLM" localSheetId="13" hidden="1">#REF!</definedName>
    <definedName name="BExD97TXIO0COVNN4OH3DEJ33YLM" localSheetId="14" hidden="1">#REF!</definedName>
    <definedName name="BExD97TXIO0COVNN4OH3DEJ33YLM" localSheetId="22" hidden="1">#REF!</definedName>
    <definedName name="BExD97TXIO0COVNN4OH3DEJ33YLM" localSheetId="19" hidden="1">#REF!</definedName>
    <definedName name="BExD97TXIO0COVNN4OH3DEJ33YLM" localSheetId="21" hidden="1">#REF!</definedName>
    <definedName name="BExD97TXIO0COVNN4OH3DEJ33YLM" hidden="1">#REF!</definedName>
    <definedName name="BExD99RZ1RFIMK6O1ZHSPJ68X9Y5" localSheetId="23" hidden="1">#REF!</definedName>
    <definedName name="BExD99RZ1RFIMK6O1ZHSPJ68X9Y5" localSheetId="27" hidden="1">#REF!</definedName>
    <definedName name="BExD99RZ1RFIMK6O1ZHSPJ68X9Y5" localSheetId="16" hidden="1">#REF!</definedName>
    <definedName name="BExD99RZ1RFIMK6O1ZHSPJ68X9Y5" localSheetId="0" hidden="1">#REF!</definedName>
    <definedName name="BExD99RZ1RFIMK6O1ZHSPJ68X9Y5" localSheetId="2" hidden="1">#REF!</definedName>
    <definedName name="BExD99RZ1RFIMK6O1ZHSPJ68X9Y5" localSheetId="4" hidden="1">#REF!</definedName>
    <definedName name="BExD99RZ1RFIMK6O1ZHSPJ68X9Y5" localSheetId="5" hidden="1">#REF!</definedName>
    <definedName name="BExD99RZ1RFIMK6O1ZHSPJ68X9Y5" localSheetId="17" hidden="1">#REF!</definedName>
    <definedName name="BExD99RZ1RFIMK6O1ZHSPJ68X9Y5" localSheetId="7" hidden="1">#REF!</definedName>
    <definedName name="BExD99RZ1RFIMK6O1ZHSPJ68X9Y5" localSheetId="8" hidden="1">#REF!</definedName>
    <definedName name="BExD99RZ1RFIMK6O1ZHSPJ68X9Y5" localSheetId="9" hidden="1">#REF!</definedName>
    <definedName name="BExD99RZ1RFIMK6O1ZHSPJ68X9Y5" localSheetId="11" hidden="1">#REF!</definedName>
    <definedName name="BExD99RZ1RFIMK6O1ZHSPJ68X9Y5" localSheetId="12" hidden="1">#REF!</definedName>
    <definedName name="BExD99RZ1RFIMK6O1ZHSPJ68X9Y5" localSheetId="13" hidden="1">#REF!</definedName>
    <definedName name="BExD99RZ1RFIMK6O1ZHSPJ68X9Y5" localSheetId="14" hidden="1">#REF!</definedName>
    <definedName name="BExD99RZ1RFIMK6O1ZHSPJ68X9Y5" localSheetId="22" hidden="1">#REF!</definedName>
    <definedName name="BExD99RZ1RFIMK6O1ZHSPJ68X9Y5" localSheetId="19" hidden="1">#REF!</definedName>
    <definedName name="BExD99RZ1RFIMK6O1ZHSPJ68X9Y5" localSheetId="21" hidden="1">#REF!</definedName>
    <definedName name="BExD99RZ1RFIMK6O1ZHSPJ68X9Y5" hidden="1">#REF!</definedName>
    <definedName name="BExD9ATSNNU6SJVYYUCUG2AFS57W" localSheetId="23" hidden="1">#REF!</definedName>
    <definedName name="BExD9ATSNNU6SJVYYUCUG2AFS57W" localSheetId="27" hidden="1">#REF!</definedName>
    <definedName name="BExD9ATSNNU6SJVYYUCUG2AFS57W" localSheetId="16" hidden="1">#REF!</definedName>
    <definedName name="BExD9ATSNNU6SJVYYUCUG2AFS57W" localSheetId="0" hidden="1">#REF!</definedName>
    <definedName name="BExD9ATSNNU6SJVYYUCUG2AFS57W" localSheetId="2" hidden="1">#REF!</definedName>
    <definedName name="BExD9ATSNNU6SJVYYUCUG2AFS57W" localSheetId="4" hidden="1">#REF!</definedName>
    <definedName name="BExD9ATSNNU6SJVYYUCUG2AFS57W" localSheetId="5" hidden="1">#REF!</definedName>
    <definedName name="BExD9ATSNNU6SJVYYUCUG2AFS57W" localSheetId="17" hidden="1">#REF!</definedName>
    <definedName name="BExD9ATSNNU6SJVYYUCUG2AFS57W" localSheetId="7" hidden="1">#REF!</definedName>
    <definedName name="BExD9ATSNNU6SJVYYUCUG2AFS57W" localSheetId="8" hidden="1">#REF!</definedName>
    <definedName name="BExD9ATSNNU6SJVYYUCUG2AFS57W" localSheetId="9" hidden="1">#REF!</definedName>
    <definedName name="BExD9ATSNNU6SJVYYUCUG2AFS57W" localSheetId="11" hidden="1">#REF!</definedName>
    <definedName name="BExD9ATSNNU6SJVYYUCUG2AFS57W" localSheetId="12" hidden="1">#REF!</definedName>
    <definedName name="BExD9ATSNNU6SJVYYUCUG2AFS57W" localSheetId="13" hidden="1">#REF!</definedName>
    <definedName name="BExD9ATSNNU6SJVYYUCUG2AFS57W" localSheetId="14" hidden="1">#REF!</definedName>
    <definedName name="BExD9ATSNNU6SJVYYUCUG2AFS57W" localSheetId="22" hidden="1">#REF!</definedName>
    <definedName name="BExD9ATSNNU6SJVYYUCUG2AFS57W" localSheetId="19" hidden="1">#REF!</definedName>
    <definedName name="BExD9ATSNNU6SJVYYUCUG2AFS57W" localSheetId="21" hidden="1">#REF!</definedName>
    <definedName name="BExD9ATSNNU6SJVYYUCUG2AFS57W" hidden="1">#REF!</definedName>
    <definedName name="BExD9JO1QOKHUKL6DOEKDLUBPPKZ" localSheetId="23" hidden="1">#REF!</definedName>
    <definedName name="BExD9JO1QOKHUKL6DOEKDLUBPPKZ" localSheetId="27" hidden="1">#REF!</definedName>
    <definedName name="BExD9JO1QOKHUKL6DOEKDLUBPPKZ" localSheetId="16" hidden="1">#REF!</definedName>
    <definedName name="BExD9JO1QOKHUKL6DOEKDLUBPPKZ" localSheetId="0" hidden="1">#REF!</definedName>
    <definedName name="BExD9JO1QOKHUKL6DOEKDLUBPPKZ" localSheetId="2" hidden="1">#REF!</definedName>
    <definedName name="BExD9JO1QOKHUKL6DOEKDLUBPPKZ" localSheetId="4" hidden="1">#REF!</definedName>
    <definedName name="BExD9JO1QOKHUKL6DOEKDLUBPPKZ" localSheetId="5" hidden="1">#REF!</definedName>
    <definedName name="BExD9JO1QOKHUKL6DOEKDLUBPPKZ" localSheetId="17" hidden="1">#REF!</definedName>
    <definedName name="BExD9JO1QOKHUKL6DOEKDLUBPPKZ" localSheetId="7" hidden="1">#REF!</definedName>
    <definedName name="BExD9JO1QOKHUKL6DOEKDLUBPPKZ" localSheetId="8" hidden="1">#REF!</definedName>
    <definedName name="BExD9JO1QOKHUKL6DOEKDLUBPPKZ" localSheetId="9" hidden="1">#REF!</definedName>
    <definedName name="BExD9JO1QOKHUKL6DOEKDLUBPPKZ" localSheetId="11" hidden="1">#REF!</definedName>
    <definedName name="BExD9JO1QOKHUKL6DOEKDLUBPPKZ" localSheetId="12" hidden="1">#REF!</definedName>
    <definedName name="BExD9JO1QOKHUKL6DOEKDLUBPPKZ" localSheetId="13" hidden="1">#REF!</definedName>
    <definedName name="BExD9JO1QOKHUKL6DOEKDLUBPPKZ" localSheetId="14" hidden="1">#REF!</definedName>
    <definedName name="BExD9JO1QOKHUKL6DOEKDLUBPPKZ" localSheetId="22" hidden="1">#REF!</definedName>
    <definedName name="BExD9JO1QOKHUKL6DOEKDLUBPPKZ" localSheetId="19" hidden="1">#REF!</definedName>
    <definedName name="BExD9JO1QOKHUKL6DOEKDLUBPPKZ" localSheetId="21" hidden="1">#REF!</definedName>
    <definedName name="BExD9JO1QOKHUKL6DOEKDLUBPPKZ" hidden="1">#REF!</definedName>
    <definedName name="BExD9L0ID3VSOU609GKWYTA5BFMA" localSheetId="23" hidden="1">#REF!</definedName>
    <definedName name="BExD9L0ID3VSOU609GKWYTA5BFMA" localSheetId="27" hidden="1">#REF!</definedName>
    <definedName name="BExD9L0ID3VSOU609GKWYTA5BFMA" localSheetId="16" hidden="1">#REF!</definedName>
    <definedName name="BExD9L0ID3VSOU609GKWYTA5BFMA" localSheetId="0" hidden="1">#REF!</definedName>
    <definedName name="BExD9L0ID3VSOU609GKWYTA5BFMA" localSheetId="2" hidden="1">#REF!</definedName>
    <definedName name="BExD9L0ID3VSOU609GKWYTA5BFMA" localSheetId="4" hidden="1">#REF!</definedName>
    <definedName name="BExD9L0ID3VSOU609GKWYTA5BFMA" localSheetId="5" hidden="1">#REF!</definedName>
    <definedName name="BExD9L0ID3VSOU609GKWYTA5BFMA" localSheetId="17" hidden="1">#REF!</definedName>
    <definedName name="BExD9L0ID3VSOU609GKWYTA5BFMA" localSheetId="7" hidden="1">#REF!</definedName>
    <definedName name="BExD9L0ID3VSOU609GKWYTA5BFMA" localSheetId="8" hidden="1">#REF!</definedName>
    <definedName name="BExD9L0ID3VSOU609GKWYTA5BFMA" localSheetId="9" hidden="1">#REF!</definedName>
    <definedName name="BExD9L0ID3VSOU609GKWYTA5BFMA" localSheetId="11" hidden="1">#REF!</definedName>
    <definedName name="BExD9L0ID3VSOU609GKWYTA5BFMA" localSheetId="12" hidden="1">#REF!</definedName>
    <definedName name="BExD9L0ID3VSOU609GKWYTA5BFMA" localSheetId="13" hidden="1">#REF!</definedName>
    <definedName name="BExD9L0ID3VSOU609GKWYTA5BFMA" localSheetId="14" hidden="1">#REF!</definedName>
    <definedName name="BExD9L0ID3VSOU609GKWYTA5BFMA" localSheetId="22" hidden="1">#REF!</definedName>
    <definedName name="BExD9L0ID3VSOU609GKWYTA5BFMA" localSheetId="19" hidden="1">#REF!</definedName>
    <definedName name="BExD9L0ID3VSOU609GKWYTA5BFMA" localSheetId="21" hidden="1">#REF!</definedName>
    <definedName name="BExD9L0ID3VSOU609GKWYTA5BFMA" hidden="1">#REF!</definedName>
    <definedName name="BExD9M7SEMG0JK2FUTTZXWIEBTKB" localSheetId="23" hidden="1">#REF!</definedName>
    <definedName name="BExD9M7SEMG0JK2FUTTZXWIEBTKB" localSheetId="27" hidden="1">#REF!</definedName>
    <definedName name="BExD9M7SEMG0JK2FUTTZXWIEBTKB" localSheetId="16" hidden="1">#REF!</definedName>
    <definedName name="BExD9M7SEMG0JK2FUTTZXWIEBTKB" localSheetId="0" hidden="1">#REF!</definedName>
    <definedName name="BExD9M7SEMG0JK2FUTTZXWIEBTKB" localSheetId="2" hidden="1">#REF!</definedName>
    <definedName name="BExD9M7SEMG0JK2FUTTZXWIEBTKB" localSheetId="4" hidden="1">#REF!</definedName>
    <definedName name="BExD9M7SEMG0JK2FUTTZXWIEBTKB" localSheetId="5" hidden="1">#REF!</definedName>
    <definedName name="BExD9M7SEMG0JK2FUTTZXWIEBTKB" localSheetId="17" hidden="1">#REF!</definedName>
    <definedName name="BExD9M7SEMG0JK2FUTTZXWIEBTKB" localSheetId="7" hidden="1">#REF!</definedName>
    <definedName name="BExD9M7SEMG0JK2FUTTZXWIEBTKB" localSheetId="8" hidden="1">#REF!</definedName>
    <definedName name="BExD9M7SEMG0JK2FUTTZXWIEBTKB" localSheetId="9" hidden="1">#REF!</definedName>
    <definedName name="BExD9M7SEMG0JK2FUTTZXWIEBTKB" localSheetId="11" hidden="1">#REF!</definedName>
    <definedName name="BExD9M7SEMG0JK2FUTTZXWIEBTKB" localSheetId="12" hidden="1">#REF!</definedName>
    <definedName name="BExD9M7SEMG0JK2FUTTZXWIEBTKB" localSheetId="13" hidden="1">#REF!</definedName>
    <definedName name="BExD9M7SEMG0JK2FUTTZXWIEBTKB" localSheetId="14" hidden="1">#REF!</definedName>
    <definedName name="BExD9M7SEMG0JK2FUTTZXWIEBTKB" localSheetId="22" hidden="1">#REF!</definedName>
    <definedName name="BExD9M7SEMG0JK2FUTTZXWIEBTKB" localSheetId="19" hidden="1">#REF!</definedName>
    <definedName name="BExD9M7SEMG0JK2FUTTZXWIEBTKB" localSheetId="21" hidden="1">#REF!</definedName>
    <definedName name="BExD9M7SEMG0JK2FUTTZXWIEBTKB" hidden="1">#REF!</definedName>
    <definedName name="BExD9MNYBYB1AICQL5165G472IE2" localSheetId="23" hidden="1">#REF!</definedName>
    <definedName name="BExD9MNYBYB1AICQL5165G472IE2" localSheetId="27" hidden="1">#REF!</definedName>
    <definedName name="BExD9MNYBYB1AICQL5165G472IE2" localSheetId="16" hidden="1">#REF!</definedName>
    <definedName name="BExD9MNYBYB1AICQL5165G472IE2" localSheetId="0" hidden="1">#REF!</definedName>
    <definedName name="BExD9MNYBYB1AICQL5165G472IE2" localSheetId="2" hidden="1">#REF!</definedName>
    <definedName name="BExD9MNYBYB1AICQL5165G472IE2" localSheetId="4" hidden="1">#REF!</definedName>
    <definedName name="BExD9MNYBYB1AICQL5165G472IE2" localSheetId="5" hidden="1">#REF!</definedName>
    <definedName name="BExD9MNYBYB1AICQL5165G472IE2" localSheetId="17" hidden="1">#REF!</definedName>
    <definedName name="BExD9MNYBYB1AICQL5165G472IE2" localSheetId="7" hidden="1">#REF!</definedName>
    <definedName name="BExD9MNYBYB1AICQL5165G472IE2" localSheetId="8" hidden="1">#REF!</definedName>
    <definedName name="BExD9MNYBYB1AICQL5165G472IE2" localSheetId="9" hidden="1">#REF!</definedName>
    <definedName name="BExD9MNYBYB1AICQL5165G472IE2" localSheetId="11" hidden="1">#REF!</definedName>
    <definedName name="BExD9MNYBYB1AICQL5165G472IE2" localSheetId="12" hidden="1">#REF!</definedName>
    <definedName name="BExD9MNYBYB1AICQL5165G472IE2" localSheetId="13" hidden="1">#REF!</definedName>
    <definedName name="BExD9MNYBYB1AICQL5165G472IE2" localSheetId="14" hidden="1">#REF!</definedName>
    <definedName name="BExD9MNYBYB1AICQL5165G472IE2" localSheetId="22" hidden="1">#REF!</definedName>
    <definedName name="BExD9MNYBYB1AICQL5165G472IE2" localSheetId="19" hidden="1">#REF!</definedName>
    <definedName name="BExD9MNYBYB1AICQL5165G472IE2" localSheetId="21" hidden="1">#REF!</definedName>
    <definedName name="BExD9MNYBYB1AICQL5165G472IE2" hidden="1">#REF!</definedName>
    <definedName name="BExD9PNSYT7GASEGUVL48MUQ02WO" localSheetId="23" hidden="1">#REF!</definedName>
    <definedName name="BExD9PNSYT7GASEGUVL48MUQ02WO" localSheetId="27" hidden="1">#REF!</definedName>
    <definedName name="BExD9PNSYT7GASEGUVL48MUQ02WO" localSheetId="16" hidden="1">#REF!</definedName>
    <definedName name="BExD9PNSYT7GASEGUVL48MUQ02WO" localSheetId="0" hidden="1">#REF!</definedName>
    <definedName name="BExD9PNSYT7GASEGUVL48MUQ02WO" localSheetId="2" hidden="1">#REF!</definedName>
    <definedName name="BExD9PNSYT7GASEGUVL48MUQ02WO" localSheetId="4" hidden="1">#REF!</definedName>
    <definedName name="BExD9PNSYT7GASEGUVL48MUQ02WO" localSheetId="5" hidden="1">#REF!</definedName>
    <definedName name="BExD9PNSYT7GASEGUVL48MUQ02WO" localSheetId="17" hidden="1">#REF!</definedName>
    <definedName name="BExD9PNSYT7GASEGUVL48MUQ02WO" localSheetId="7" hidden="1">#REF!</definedName>
    <definedName name="BExD9PNSYT7GASEGUVL48MUQ02WO" localSheetId="8" hidden="1">#REF!</definedName>
    <definedName name="BExD9PNSYT7GASEGUVL48MUQ02WO" localSheetId="9" hidden="1">#REF!</definedName>
    <definedName name="BExD9PNSYT7GASEGUVL48MUQ02WO" localSheetId="11" hidden="1">#REF!</definedName>
    <definedName name="BExD9PNSYT7GASEGUVL48MUQ02WO" localSheetId="12" hidden="1">#REF!</definedName>
    <definedName name="BExD9PNSYT7GASEGUVL48MUQ02WO" localSheetId="13" hidden="1">#REF!</definedName>
    <definedName name="BExD9PNSYT7GASEGUVL48MUQ02WO" localSheetId="14" hidden="1">#REF!</definedName>
    <definedName name="BExD9PNSYT7GASEGUVL48MUQ02WO" localSheetId="22" hidden="1">#REF!</definedName>
    <definedName name="BExD9PNSYT7GASEGUVL48MUQ02WO" localSheetId="19" hidden="1">#REF!</definedName>
    <definedName name="BExD9PNSYT7GASEGUVL48MUQ02WO" localSheetId="21" hidden="1">#REF!</definedName>
    <definedName name="BExD9PNSYT7GASEGUVL48MUQ02WO" hidden="1">#REF!</definedName>
    <definedName name="BExD9TK2MIWFH5SKUYU9ZKF4NPHQ" localSheetId="23" hidden="1">#REF!</definedName>
    <definedName name="BExD9TK2MIWFH5SKUYU9ZKF4NPHQ" localSheetId="27" hidden="1">#REF!</definedName>
    <definedName name="BExD9TK2MIWFH5SKUYU9ZKF4NPHQ" localSheetId="16" hidden="1">#REF!</definedName>
    <definedName name="BExD9TK2MIWFH5SKUYU9ZKF4NPHQ" localSheetId="0" hidden="1">#REF!</definedName>
    <definedName name="BExD9TK2MIWFH5SKUYU9ZKF4NPHQ" localSheetId="2" hidden="1">#REF!</definedName>
    <definedName name="BExD9TK2MIWFH5SKUYU9ZKF4NPHQ" localSheetId="4" hidden="1">#REF!</definedName>
    <definedName name="BExD9TK2MIWFH5SKUYU9ZKF4NPHQ" localSheetId="5" hidden="1">#REF!</definedName>
    <definedName name="BExD9TK2MIWFH5SKUYU9ZKF4NPHQ" localSheetId="17" hidden="1">#REF!</definedName>
    <definedName name="BExD9TK2MIWFH5SKUYU9ZKF4NPHQ" localSheetId="7" hidden="1">#REF!</definedName>
    <definedName name="BExD9TK2MIWFH5SKUYU9ZKF4NPHQ" localSheetId="8" hidden="1">#REF!</definedName>
    <definedName name="BExD9TK2MIWFH5SKUYU9ZKF4NPHQ" localSheetId="9" hidden="1">#REF!</definedName>
    <definedName name="BExD9TK2MIWFH5SKUYU9ZKF4NPHQ" localSheetId="11" hidden="1">#REF!</definedName>
    <definedName name="BExD9TK2MIWFH5SKUYU9ZKF4NPHQ" localSheetId="12" hidden="1">#REF!</definedName>
    <definedName name="BExD9TK2MIWFH5SKUYU9ZKF4NPHQ" localSheetId="13" hidden="1">#REF!</definedName>
    <definedName name="BExD9TK2MIWFH5SKUYU9ZKF4NPHQ" localSheetId="14" hidden="1">#REF!</definedName>
    <definedName name="BExD9TK2MIWFH5SKUYU9ZKF4NPHQ" localSheetId="22" hidden="1">#REF!</definedName>
    <definedName name="BExD9TK2MIWFH5SKUYU9ZKF4NPHQ" localSheetId="19" hidden="1">#REF!</definedName>
    <definedName name="BExD9TK2MIWFH5SKUYU9ZKF4NPHQ" localSheetId="21" hidden="1">#REF!</definedName>
    <definedName name="BExD9TK2MIWFH5SKUYU9ZKF4NPHQ" hidden="1">#REF!</definedName>
    <definedName name="BExDA23J1UL1EN1K0BLX2TKAX4U0" localSheetId="23" hidden="1">#REF!</definedName>
    <definedName name="BExDA23J1UL1EN1K0BLX2TKAX4U0" localSheetId="27" hidden="1">#REF!</definedName>
    <definedName name="BExDA23J1UL1EN1K0BLX2TKAX4U0" localSheetId="16" hidden="1">#REF!</definedName>
    <definedName name="BExDA23J1UL1EN1K0BLX2TKAX4U0" localSheetId="0" hidden="1">#REF!</definedName>
    <definedName name="BExDA23J1UL1EN1K0BLX2TKAX4U0" localSheetId="2" hidden="1">#REF!</definedName>
    <definedName name="BExDA23J1UL1EN1K0BLX2TKAX4U0" localSheetId="4" hidden="1">#REF!</definedName>
    <definedName name="BExDA23J1UL1EN1K0BLX2TKAX4U0" localSheetId="5" hidden="1">#REF!</definedName>
    <definedName name="BExDA23J1UL1EN1K0BLX2TKAX4U0" localSheetId="17" hidden="1">#REF!</definedName>
    <definedName name="BExDA23J1UL1EN1K0BLX2TKAX4U0" localSheetId="7" hidden="1">#REF!</definedName>
    <definedName name="BExDA23J1UL1EN1K0BLX2TKAX4U0" localSheetId="8" hidden="1">#REF!</definedName>
    <definedName name="BExDA23J1UL1EN1K0BLX2TKAX4U0" localSheetId="9" hidden="1">#REF!</definedName>
    <definedName name="BExDA23J1UL1EN1K0BLX2TKAX4U0" localSheetId="11" hidden="1">#REF!</definedName>
    <definedName name="BExDA23J1UL1EN1K0BLX2TKAX4U0" localSheetId="12" hidden="1">#REF!</definedName>
    <definedName name="BExDA23J1UL1EN1K0BLX2TKAX4U0" localSheetId="13" hidden="1">#REF!</definedName>
    <definedName name="BExDA23J1UL1EN1K0BLX2TKAX4U0" localSheetId="14" hidden="1">#REF!</definedName>
    <definedName name="BExDA23J1UL1EN1K0BLX2TKAX4U0" localSheetId="22" hidden="1">#REF!</definedName>
    <definedName name="BExDA23J1UL1EN1K0BLX2TKAX4U0" localSheetId="19" hidden="1">#REF!</definedName>
    <definedName name="BExDA23J1UL1EN1K0BLX2TKAX4U0" localSheetId="21" hidden="1">#REF!</definedName>
    <definedName name="BExDA23J1UL1EN1K0BLX2TKAX4U0" hidden="1">#REF!</definedName>
    <definedName name="BExDA6594R2INH5X2F55YRZSKRND" localSheetId="23" hidden="1">#REF!</definedName>
    <definedName name="BExDA6594R2INH5X2F55YRZSKRND" localSheetId="27" hidden="1">#REF!</definedName>
    <definedName name="BExDA6594R2INH5X2F55YRZSKRND" localSheetId="16" hidden="1">#REF!</definedName>
    <definedName name="BExDA6594R2INH5X2F55YRZSKRND" localSheetId="0" hidden="1">#REF!</definedName>
    <definedName name="BExDA6594R2INH5X2F55YRZSKRND" localSheetId="2" hidden="1">#REF!</definedName>
    <definedName name="BExDA6594R2INH5X2F55YRZSKRND" localSheetId="4" hidden="1">#REF!</definedName>
    <definedName name="BExDA6594R2INH5X2F55YRZSKRND" localSheetId="5" hidden="1">#REF!</definedName>
    <definedName name="BExDA6594R2INH5X2F55YRZSKRND" localSheetId="17" hidden="1">#REF!</definedName>
    <definedName name="BExDA6594R2INH5X2F55YRZSKRND" localSheetId="7" hidden="1">#REF!</definedName>
    <definedName name="BExDA6594R2INH5X2F55YRZSKRND" localSheetId="8" hidden="1">#REF!</definedName>
    <definedName name="BExDA6594R2INH5X2F55YRZSKRND" localSheetId="9" hidden="1">#REF!</definedName>
    <definedName name="BExDA6594R2INH5X2F55YRZSKRND" localSheetId="11" hidden="1">#REF!</definedName>
    <definedName name="BExDA6594R2INH5X2F55YRZSKRND" localSheetId="12" hidden="1">#REF!</definedName>
    <definedName name="BExDA6594R2INH5X2F55YRZSKRND" localSheetId="13" hidden="1">#REF!</definedName>
    <definedName name="BExDA6594R2INH5X2F55YRZSKRND" localSheetId="14" hidden="1">#REF!</definedName>
    <definedName name="BExDA6594R2INH5X2F55YRZSKRND" localSheetId="22" hidden="1">#REF!</definedName>
    <definedName name="BExDA6594R2INH5X2F55YRZSKRND" localSheetId="19" hidden="1">#REF!</definedName>
    <definedName name="BExDA6594R2INH5X2F55YRZSKRND" localSheetId="21" hidden="1">#REF!</definedName>
    <definedName name="BExDA6594R2INH5X2F55YRZSKRND" hidden="1">#REF!</definedName>
    <definedName name="BExDA6LD9061UULVKUUI4QP8SK13" localSheetId="23" hidden="1">#REF!</definedName>
    <definedName name="BExDA6LD9061UULVKUUI4QP8SK13" localSheetId="27" hidden="1">#REF!</definedName>
    <definedName name="BExDA6LD9061UULVKUUI4QP8SK13" localSheetId="16" hidden="1">#REF!</definedName>
    <definedName name="BExDA6LD9061UULVKUUI4QP8SK13" localSheetId="0" hidden="1">#REF!</definedName>
    <definedName name="BExDA6LD9061UULVKUUI4QP8SK13" localSheetId="2" hidden="1">#REF!</definedName>
    <definedName name="BExDA6LD9061UULVKUUI4QP8SK13" localSheetId="4" hidden="1">#REF!</definedName>
    <definedName name="BExDA6LD9061UULVKUUI4QP8SK13" localSheetId="5" hidden="1">#REF!</definedName>
    <definedName name="BExDA6LD9061UULVKUUI4QP8SK13" localSheetId="17" hidden="1">#REF!</definedName>
    <definedName name="BExDA6LD9061UULVKUUI4QP8SK13" localSheetId="7" hidden="1">#REF!</definedName>
    <definedName name="BExDA6LD9061UULVKUUI4QP8SK13" localSheetId="8" hidden="1">#REF!</definedName>
    <definedName name="BExDA6LD9061UULVKUUI4QP8SK13" localSheetId="9" hidden="1">#REF!</definedName>
    <definedName name="BExDA6LD9061UULVKUUI4QP8SK13" localSheetId="11" hidden="1">#REF!</definedName>
    <definedName name="BExDA6LD9061UULVKUUI4QP8SK13" localSheetId="12" hidden="1">#REF!</definedName>
    <definedName name="BExDA6LD9061UULVKUUI4QP8SK13" localSheetId="13" hidden="1">#REF!</definedName>
    <definedName name="BExDA6LD9061UULVKUUI4QP8SK13" localSheetId="14" hidden="1">#REF!</definedName>
    <definedName name="BExDA6LD9061UULVKUUI4QP8SK13" localSheetId="22" hidden="1">#REF!</definedName>
    <definedName name="BExDA6LD9061UULVKUUI4QP8SK13" localSheetId="19" hidden="1">#REF!</definedName>
    <definedName name="BExDA6LD9061UULVKUUI4QP8SK13" localSheetId="21" hidden="1">#REF!</definedName>
    <definedName name="BExDA6LD9061UULVKUUI4QP8SK13" hidden="1">#REF!</definedName>
    <definedName name="BExDAGMVMNLQ6QXASB9R6D8DIT12" localSheetId="23" hidden="1">#REF!</definedName>
    <definedName name="BExDAGMVMNLQ6QXASB9R6D8DIT12" localSheetId="27" hidden="1">#REF!</definedName>
    <definedName name="BExDAGMVMNLQ6QXASB9R6D8DIT12" localSheetId="16" hidden="1">#REF!</definedName>
    <definedName name="BExDAGMVMNLQ6QXASB9R6D8DIT12" localSheetId="0" hidden="1">#REF!</definedName>
    <definedName name="BExDAGMVMNLQ6QXASB9R6D8DIT12" localSheetId="2" hidden="1">#REF!</definedName>
    <definedName name="BExDAGMVMNLQ6QXASB9R6D8DIT12" localSheetId="4" hidden="1">#REF!</definedName>
    <definedName name="BExDAGMVMNLQ6QXASB9R6D8DIT12" localSheetId="5" hidden="1">#REF!</definedName>
    <definedName name="BExDAGMVMNLQ6QXASB9R6D8DIT12" localSheetId="17" hidden="1">#REF!</definedName>
    <definedName name="BExDAGMVMNLQ6QXASB9R6D8DIT12" localSheetId="7" hidden="1">#REF!</definedName>
    <definedName name="BExDAGMVMNLQ6QXASB9R6D8DIT12" localSheetId="8" hidden="1">#REF!</definedName>
    <definedName name="BExDAGMVMNLQ6QXASB9R6D8DIT12" localSheetId="9" hidden="1">#REF!</definedName>
    <definedName name="BExDAGMVMNLQ6QXASB9R6D8DIT12" localSheetId="11" hidden="1">#REF!</definedName>
    <definedName name="BExDAGMVMNLQ6QXASB9R6D8DIT12" localSheetId="12" hidden="1">#REF!</definedName>
    <definedName name="BExDAGMVMNLQ6QXASB9R6D8DIT12" localSheetId="13" hidden="1">#REF!</definedName>
    <definedName name="BExDAGMVMNLQ6QXASB9R6D8DIT12" localSheetId="14" hidden="1">#REF!</definedName>
    <definedName name="BExDAGMVMNLQ6QXASB9R6D8DIT12" localSheetId="22" hidden="1">#REF!</definedName>
    <definedName name="BExDAGMVMNLQ6QXASB9R6D8DIT12" localSheetId="19" hidden="1">#REF!</definedName>
    <definedName name="BExDAGMVMNLQ6QXASB9R6D8DIT12" localSheetId="21" hidden="1">#REF!</definedName>
    <definedName name="BExDAGMVMNLQ6QXASB9R6D8DIT12" hidden="1">#REF!</definedName>
    <definedName name="BExDAYBHU9ADLXI8VRC7F608RVGM" localSheetId="23" hidden="1">#REF!</definedName>
    <definedName name="BExDAYBHU9ADLXI8VRC7F608RVGM" localSheetId="27" hidden="1">#REF!</definedName>
    <definedName name="BExDAYBHU9ADLXI8VRC7F608RVGM" localSheetId="16" hidden="1">#REF!</definedName>
    <definedName name="BExDAYBHU9ADLXI8VRC7F608RVGM" localSheetId="0" hidden="1">#REF!</definedName>
    <definedName name="BExDAYBHU9ADLXI8VRC7F608RVGM" localSheetId="2" hidden="1">#REF!</definedName>
    <definedName name="BExDAYBHU9ADLXI8VRC7F608RVGM" localSheetId="4" hidden="1">#REF!</definedName>
    <definedName name="BExDAYBHU9ADLXI8VRC7F608RVGM" localSheetId="5" hidden="1">#REF!</definedName>
    <definedName name="BExDAYBHU9ADLXI8VRC7F608RVGM" localSheetId="17" hidden="1">#REF!</definedName>
    <definedName name="BExDAYBHU9ADLXI8VRC7F608RVGM" localSheetId="7" hidden="1">#REF!</definedName>
    <definedName name="BExDAYBHU9ADLXI8VRC7F608RVGM" localSheetId="8" hidden="1">#REF!</definedName>
    <definedName name="BExDAYBHU9ADLXI8VRC7F608RVGM" localSheetId="9" hidden="1">#REF!</definedName>
    <definedName name="BExDAYBHU9ADLXI8VRC7F608RVGM" localSheetId="11" hidden="1">#REF!</definedName>
    <definedName name="BExDAYBHU9ADLXI8VRC7F608RVGM" localSheetId="12" hidden="1">#REF!</definedName>
    <definedName name="BExDAYBHU9ADLXI8VRC7F608RVGM" localSheetId="13" hidden="1">#REF!</definedName>
    <definedName name="BExDAYBHU9ADLXI8VRC7F608RVGM" localSheetId="14" hidden="1">#REF!</definedName>
    <definedName name="BExDAYBHU9ADLXI8VRC7F608RVGM" localSheetId="22" hidden="1">#REF!</definedName>
    <definedName name="BExDAYBHU9ADLXI8VRC7F608RVGM" localSheetId="19" hidden="1">#REF!</definedName>
    <definedName name="BExDAYBHU9ADLXI8VRC7F608RVGM" localSheetId="21" hidden="1">#REF!</definedName>
    <definedName name="BExDAYBHU9ADLXI8VRC7F608RVGM" hidden="1">#REF!</definedName>
    <definedName name="BExDBDR1XR0FV0CYUCB2OJ7CJCZU" localSheetId="23" hidden="1">#REF!</definedName>
    <definedName name="BExDBDR1XR0FV0CYUCB2OJ7CJCZU" localSheetId="27" hidden="1">#REF!</definedName>
    <definedName name="BExDBDR1XR0FV0CYUCB2OJ7CJCZU" localSheetId="16" hidden="1">#REF!</definedName>
    <definedName name="BExDBDR1XR0FV0CYUCB2OJ7CJCZU" localSheetId="0" hidden="1">#REF!</definedName>
    <definedName name="BExDBDR1XR0FV0CYUCB2OJ7CJCZU" localSheetId="2" hidden="1">#REF!</definedName>
    <definedName name="BExDBDR1XR0FV0CYUCB2OJ7CJCZU" localSheetId="4" hidden="1">#REF!</definedName>
    <definedName name="BExDBDR1XR0FV0CYUCB2OJ7CJCZU" localSheetId="5" hidden="1">#REF!</definedName>
    <definedName name="BExDBDR1XR0FV0CYUCB2OJ7CJCZU" localSheetId="17" hidden="1">#REF!</definedName>
    <definedName name="BExDBDR1XR0FV0CYUCB2OJ7CJCZU" localSheetId="7" hidden="1">#REF!</definedName>
    <definedName name="BExDBDR1XR0FV0CYUCB2OJ7CJCZU" localSheetId="8" hidden="1">#REF!</definedName>
    <definedName name="BExDBDR1XR0FV0CYUCB2OJ7CJCZU" localSheetId="9" hidden="1">#REF!</definedName>
    <definedName name="BExDBDR1XR0FV0CYUCB2OJ7CJCZU" localSheetId="11" hidden="1">#REF!</definedName>
    <definedName name="BExDBDR1XR0FV0CYUCB2OJ7CJCZU" localSheetId="12" hidden="1">#REF!</definedName>
    <definedName name="BExDBDR1XR0FV0CYUCB2OJ7CJCZU" localSheetId="13" hidden="1">#REF!</definedName>
    <definedName name="BExDBDR1XR0FV0CYUCB2OJ7CJCZU" localSheetId="14" hidden="1">#REF!</definedName>
    <definedName name="BExDBDR1XR0FV0CYUCB2OJ7CJCZU" localSheetId="22" hidden="1">#REF!</definedName>
    <definedName name="BExDBDR1XR0FV0CYUCB2OJ7CJCZU" localSheetId="19" hidden="1">#REF!</definedName>
    <definedName name="BExDBDR1XR0FV0CYUCB2OJ7CJCZU" localSheetId="21" hidden="1">#REF!</definedName>
    <definedName name="BExDBDR1XR0FV0CYUCB2OJ7CJCZU" hidden="1">#REF!</definedName>
    <definedName name="BExDC7F818VN0S18ID7XRCRVYPJ4" localSheetId="23" hidden="1">#REF!</definedName>
    <definedName name="BExDC7F818VN0S18ID7XRCRVYPJ4" localSheetId="27" hidden="1">#REF!</definedName>
    <definedName name="BExDC7F818VN0S18ID7XRCRVYPJ4" localSheetId="16" hidden="1">#REF!</definedName>
    <definedName name="BExDC7F818VN0S18ID7XRCRVYPJ4" localSheetId="0" hidden="1">#REF!</definedName>
    <definedName name="BExDC7F818VN0S18ID7XRCRVYPJ4" localSheetId="2" hidden="1">#REF!</definedName>
    <definedName name="BExDC7F818VN0S18ID7XRCRVYPJ4" localSheetId="4" hidden="1">#REF!</definedName>
    <definedName name="BExDC7F818VN0S18ID7XRCRVYPJ4" localSheetId="5" hidden="1">#REF!</definedName>
    <definedName name="BExDC7F818VN0S18ID7XRCRVYPJ4" localSheetId="17" hidden="1">#REF!</definedName>
    <definedName name="BExDC7F818VN0S18ID7XRCRVYPJ4" localSheetId="7" hidden="1">#REF!</definedName>
    <definedName name="BExDC7F818VN0S18ID7XRCRVYPJ4" localSheetId="8" hidden="1">#REF!</definedName>
    <definedName name="BExDC7F818VN0S18ID7XRCRVYPJ4" localSheetId="9" hidden="1">#REF!</definedName>
    <definedName name="BExDC7F818VN0S18ID7XRCRVYPJ4" localSheetId="11" hidden="1">#REF!</definedName>
    <definedName name="BExDC7F818VN0S18ID7XRCRVYPJ4" localSheetId="12" hidden="1">#REF!</definedName>
    <definedName name="BExDC7F818VN0S18ID7XRCRVYPJ4" localSheetId="13" hidden="1">#REF!</definedName>
    <definedName name="BExDC7F818VN0S18ID7XRCRVYPJ4" localSheetId="14" hidden="1">#REF!</definedName>
    <definedName name="BExDC7F818VN0S18ID7XRCRVYPJ4" localSheetId="22" hidden="1">#REF!</definedName>
    <definedName name="BExDC7F818VN0S18ID7XRCRVYPJ4" localSheetId="19" hidden="1">#REF!</definedName>
    <definedName name="BExDC7F818VN0S18ID7XRCRVYPJ4" localSheetId="21" hidden="1">#REF!</definedName>
    <definedName name="BExDC7F818VN0S18ID7XRCRVYPJ4" hidden="1">#REF!</definedName>
    <definedName name="BExDCL7K96PC9VZYB70ZW3QPVIJE" localSheetId="23" hidden="1">#REF!</definedName>
    <definedName name="BExDCL7K96PC9VZYB70ZW3QPVIJE" localSheetId="27" hidden="1">#REF!</definedName>
    <definedName name="BExDCL7K96PC9VZYB70ZW3QPVIJE" localSheetId="16" hidden="1">#REF!</definedName>
    <definedName name="BExDCL7K96PC9VZYB70ZW3QPVIJE" localSheetId="0" hidden="1">#REF!</definedName>
    <definedName name="BExDCL7K96PC9VZYB70ZW3QPVIJE" localSheetId="2" hidden="1">#REF!</definedName>
    <definedName name="BExDCL7K96PC9VZYB70ZW3QPVIJE" localSheetId="4" hidden="1">#REF!</definedName>
    <definedName name="BExDCL7K96PC9VZYB70ZW3QPVIJE" localSheetId="5" hidden="1">#REF!</definedName>
    <definedName name="BExDCL7K96PC9VZYB70ZW3QPVIJE" localSheetId="17" hidden="1">#REF!</definedName>
    <definedName name="BExDCL7K96PC9VZYB70ZW3QPVIJE" localSheetId="7" hidden="1">#REF!</definedName>
    <definedName name="BExDCL7K96PC9VZYB70ZW3QPVIJE" localSheetId="8" hidden="1">#REF!</definedName>
    <definedName name="BExDCL7K96PC9VZYB70ZW3QPVIJE" localSheetId="9" hidden="1">#REF!</definedName>
    <definedName name="BExDCL7K96PC9VZYB70ZW3QPVIJE" localSheetId="11" hidden="1">#REF!</definedName>
    <definedName name="BExDCL7K96PC9VZYB70ZW3QPVIJE" localSheetId="12" hidden="1">#REF!</definedName>
    <definedName name="BExDCL7K96PC9VZYB70ZW3QPVIJE" localSheetId="13" hidden="1">#REF!</definedName>
    <definedName name="BExDCL7K96PC9VZYB70ZW3QPVIJE" localSheetId="14" hidden="1">#REF!</definedName>
    <definedName name="BExDCL7K96PC9VZYB70ZW3QPVIJE" localSheetId="22" hidden="1">#REF!</definedName>
    <definedName name="BExDCL7K96PC9VZYB70ZW3QPVIJE" localSheetId="19" hidden="1">#REF!</definedName>
    <definedName name="BExDCL7K96PC9VZYB70ZW3QPVIJE" localSheetId="21" hidden="1">#REF!</definedName>
    <definedName name="BExDCL7K96PC9VZYB70ZW3QPVIJE" hidden="1">#REF!</definedName>
    <definedName name="BExDCP3UZ3C2O4C1F7KMU0Z9U32N" localSheetId="23" hidden="1">#REF!</definedName>
    <definedName name="BExDCP3UZ3C2O4C1F7KMU0Z9U32N" localSheetId="27" hidden="1">#REF!</definedName>
    <definedName name="BExDCP3UZ3C2O4C1F7KMU0Z9U32N" localSheetId="16" hidden="1">#REF!</definedName>
    <definedName name="BExDCP3UZ3C2O4C1F7KMU0Z9U32N" localSheetId="0" hidden="1">#REF!</definedName>
    <definedName name="BExDCP3UZ3C2O4C1F7KMU0Z9U32N" localSheetId="2" hidden="1">#REF!</definedName>
    <definedName name="BExDCP3UZ3C2O4C1F7KMU0Z9U32N" localSheetId="4" hidden="1">#REF!</definedName>
    <definedName name="BExDCP3UZ3C2O4C1F7KMU0Z9U32N" localSheetId="5" hidden="1">#REF!</definedName>
    <definedName name="BExDCP3UZ3C2O4C1F7KMU0Z9U32N" localSheetId="17" hidden="1">#REF!</definedName>
    <definedName name="BExDCP3UZ3C2O4C1F7KMU0Z9U32N" localSheetId="7" hidden="1">#REF!</definedName>
    <definedName name="BExDCP3UZ3C2O4C1F7KMU0Z9U32N" localSheetId="8" hidden="1">#REF!</definedName>
    <definedName name="BExDCP3UZ3C2O4C1F7KMU0Z9U32N" localSheetId="9" hidden="1">#REF!</definedName>
    <definedName name="BExDCP3UZ3C2O4C1F7KMU0Z9U32N" localSheetId="11" hidden="1">#REF!</definedName>
    <definedName name="BExDCP3UZ3C2O4C1F7KMU0Z9U32N" localSheetId="12" hidden="1">#REF!</definedName>
    <definedName name="BExDCP3UZ3C2O4C1F7KMU0Z9U32N" localSheetId="13" hidden="1">#REF!</definedName>
    <definedName name="BExDCP3UZ3C2O4C1F7KMU0Z9U32N" localSheetId="14" hidden="1">#REF!</definedName>
    <definedName name="BExDCP3UZ3C2O4C1F7KMU0Z9U32N" localSheetId="22" hidden="1">#REF!</definedName>
    <definedName name="BExDCP3UZ3C2O4C1F7KMU0Z9U32N" localSheetId="19" hidden="1">#REF!</definedName>
    <definedName name="BExDCP3UZ3C2O4C1F7KMU0Z9U32N" localSheetId="21" hidden="1">#REF!</definedName>
    <definedName name="BExDCP3UZ3C2O4C1F7KMU0Z9U32N" hidden="1">#REF!</definedName>
    <definedName name="BExEO14OTKLVDBTNB2ONGZ4YB20H" localSheetId="23" hidden="1">#REF!</definedName>
    <definedName name="BExEO14OTKLVDBTNB2ONGZ4YB20H" localSheetId="27" hidden="1">#REF!</definedName>
    <definedName name="BExEO14OTKLVDBTNB2ONGZ4YB20H" localSheetId="16" hidden="1">#REF!</definedName>
    <definedName name="BExEO14OTKLVDBTNB2ONGZ4YB20H" localSheetId="0" hidden="1">#REF!</definedName>
    <definedName name="BExEO14OTKLVDBTNB2ONGZ4YB20H" localSheetId="2" hidden="1">#REF!</definedName>
    <definedName name="BExEO14OTKLVDBTNB2ONGZ4YB20H" localSheetId="4" hidden="1">#REF!</definedName>
    <definedName name="BExEO14OTKLVDBTNB2ONGZ4YB20H" localSheetId="5" hidden="1">#REF!</definedName>
    <definedName name="BExEO14OTKLVDBTNB2ONGZ4YB20H" localSheetId="17" hidden="1">#REF!</definedName>
    <definedName name="BExEO14OTKLVDBTNB2ONGZ4YB20H" localSheetId="7" hidden="1">#REF!</definedName>
    <definedName name="BExEO14OTKLVDBTNB2ONGZ4YB20H" localSheetId="8" hidden="1">#REF!</definedName>
    <definedName name="BExEO14OTKLVDBTNB2ONGZ4YB20H" localSheetId="9" hidden="1">#REF!</definedName>
    <definedName name="BExEO14OTKLVDBTNB2ONGZ4YB20H" localSheetId="11" hidden="1">#REF!</definedName>
    <definedName name="BExEO14OTKLVDBTNB2ONGZ4YB20H" localSheetId="12" hidden="1">#REF!</definedName>
    <definedName name="BExEO14OTKLVDBTNB2ONGZ4YB20H" localSheetId="13" hidden="1">#REF!</definedName>
    <definedName name="BExEO14OTKLVDBTNB2ONGZ4YB20H" localSheetId="14" hidden="1">#REF!</definedName>
    <definedName name="BExEO14OTKLVDBTNB2ONGZ4YB20H" localSheetId="22" hidden="1">#REF!</definedName>
    <definedName name="BExEO14OTKLVDBTNB2ONGZ4YB20H" localSheetId="19" hidden="1">#REF!</definedName>
    <definedName name="BExEO14OTKLVDBTNB2ONGZ4YB20H" localSheetId="21" hidden="1">#REF!</definedName>
    <definedName name="BExEO14OTKLVDBTNB2ONGZ4YB20H" hidden="1">#REF!</definedName>
    <definedName name="BExEO80UUNTK4DX33Z5TYLM8NYZM" localSheetId="23" hidden="1">#REF!</definedName>
    <definedName name="BExEO80UUNTK4DX33Z5TYLM8NYZM" localSheetId="27" hidden="1">#REF!</definedName>
    <definedName name="BExEO80UUNTK4DX33Z5TYLM8NYZM" localSheetId="16" hidden="1">#REF!</definedName>
    <definedName name="BExEO80UUNTK4DX33Z5TYLM8NYZM" localSheetId="0" hidden="1">#REF!</definedName>
    <definedName name="BExEO80UUNTK4DX33Z5TYLM8NYZM" localSheetId="2" hidden="1">#REF!</definedName>
    <definedName name="BExEO80UUNTK4DX33Z5TYLM8NYZM" localSheetId="4" hidden="1">#REF!</definedName>
    <definedName name="BExEO80UUNTK4DX33Z5TYLM8NYZM" localSheetId="5" hidden="1">#REF!</definedName>
    <definedName name="BExEO80UUNTK4DX33Z5TYLM8NYZM" localSheetId="17" hidden="1">#REF!</definedName>
    <definedName name="BExEO80UUNTK4DX33Z5TYLM8NYZM" localSheetId="7" hidden="1">#REF!</definedName>
    <definedName name="BExEO80UUNTK4DX33Z5TYLM8NYZM" localSheetId="8" hidden="1">#REF!</definedName>
    <definedName name="BExEO80UUNTK4DX33Z5TYLM8NYZM" localSheetId="9" hidden="1">#REF!</definedName>
    <definedName name="BExEO80UUNTK4DX33Z5TYLM8NYZM" localSheetId="11" hidden="1">#REF!</definedName>
    <definedName name="BExEO80UUNTK4DX33Z5TYLM8NYZM" localSheetId="12" hidden="1">#REF!</definedName>
    <definedName name="BExEO80UUNTK4DX33Z5TYLM8NYZM" localSheetId="13" hidden="1">#REF!</definedName>
    <definedName name="BExEO80UUNTK4DX33Z5TYLM8NYZM" localSheetId="14" hidden="1">#REF!</definedName>
    <definedName name="BExEO80UUNTK4DX33Z5TYLM8NYZM" localSheetId="22" hidden="1">#REF!</definedName>
    <definedName name="BExEO80UUNTK4DX33Z5TYLM8NYZM" localSheetId="19" hidden="1">#REF!</definedName>
    <definedName name="BExEO80UUNTK4DX33Z5TYLM8NYZM" localSheetId="21" hidden="1">#REF!</definedName>
    <definedName name="BExEO80UUNTK4DX33Z5TYLM8NYZM" hidden="1">#REF!</definedName>
    <definedName name="BExEOBX3WECDMYCV9RLN49APTXMM" localSheetId="23" hidden="1">#REF!</definedName>
    <definedName name="BExEOBX3WECDMYCV9RLN49APTXMM" localSheetId="27" hidden="1">#REF!</definedName>
    <definedName name="BExEOBX3WECDMYCV9RLN49APTXMM" localSheetId="16" hidden="1">#REF!</definedName>
    <definedName name="BExEOBX3WECDMYCV9RLN49APTXMM" localSheetId="0" hidden="1">#REF!</definedName>
    <definedName name="BExEOBX3WECDMYCV9RLN49APTXMM" localSheetId="2" hidden="1">#REF!</definedName>
    <definedName name="BExEOBX3WECDMYCV9RLN49APTXMM" localSheetId="4" hidden="1">#REF!</definedName>
    <definedName name="BExEOBX3WECDMYCV9RLN49APTXMM" localSheetId="5" hidden="1">#REF!</definedName>
    <definedName name="BExEOBX3WECDMYCV9RLN49APTXMM" localSheetId="17" hidden="1">#REF!</definedName>
    <definedName name="BExEOBX3WECDMYCV9RLN49APTXMM" localSheetId="7" hidden="1">#REF!</definedName>
    <definedName name="BExEOBX3WECDMYCV9RLN49APTXMM" localSheetId="8" hidden="1">#REF!</definedName>
    <definedName name="BExEOBX3WECDMYCV9RLN49APTXMM" localSheetId="9" hidden="1">#REF!</definedName>
    <definedName name="BExEOBX3WECDMYCV9RLN49APTXMM" localSheetId="11" hidden="1">#REF!</definedName>
    <definedName name="BExEOBX3WECDMYCV9RLN49APTXMM" localSheetId="12" hidden="1">#REF!</definedName>
    <definedName name="BExEOBX3WECDMYCV9RLN49APTXMM" localSheetId="13" hidden="1">#REF!</definedName>
    <definedName name="BExEOBX3WECDMYCV9RLN49APTXMM" localSheetId="14" hidden="1">#REF!</definedName>
    <definedName name="BExEOBX3WECDMYCV9RLN49APTXMM" localSheetId="22" hidden="1">#REF!</definedName>
    <definedName name="BExEOBX3WECDMYCV9RLN49APTXMM" localSheetId="19" hidden="1">#REF!</definedName>
    <definedName name="BExEOBX3WECDMYCV9RLN49APTXMM" localSheetId="21" hidden="1">#REF!</definedName>
    <definedName name="BExEOBX3WECDMYCV9RLN49APTXMM" hidden="1">#REF!</definedName>
    <definedName name="BExEPN9VIYI0FVL0HLZQXJFO6TT0" localSheetId="23" hidden="1">#REF!</definedName>
    <definedName name="BExEPN9VIYI0FVL0HLZQXJFO6TT0" localSheetId="27" hidden="1">#REF!</definedName>
    <definedName name="BExEPN9VIYI0FVL0HLZQXJFO6TT0" localSheetId="16" hidden="1">#REF!</definedName>
    <definedName name="BExEPN9VIYI0FVL0HLZQXJFO6TT0" localSheetId="0" hidden="1">#REF!</definedName>
    <definedName name="BExEPN9VIYI0FVL0HLZQXJFO6TT0" localSheetId="2" hidden="1">#REF!</definedName>
    <definedName name="BExEPN9VIYI0FVL0HLZQXJFO6TT0" localSheetId="4" hidden="1">#REF!</definedName>
    <definedName name="BExEPN9VIYI0FVL0HLZQXJFO6TT0" localSheetId="5" hidden="1">#REF!</definedName>
    <definedName name="BExEPN9VIYI0FVL0HLZQXJFO6TT0" localSheetId="17" hidden="1">#REF!</definedName>
    <definedName name="BExEPN9VIYI0FVL0HLZQXJFO6TT0" localSheetId="7" hidden="1">#REF!</definedName>
    <definedName name="BExEPN9VIYI0FVL0HLZQXJFO6TT0" localSheetId="8" hidden="1">#REF!</definedName>
    <definedName name="BExEPN9VIYI0FVL0HLZQXJFO6TT0" localSheetId="9" hidden="1">#REF!</definedName>
    <definedName name="BExEPN9VIYI0FVL0HLZQXJFO6TT0" localSheetId="11" hidden="1">#REF!</definedName>
    <definedName name="BExEPN9VIYI0FVL0HLZQXJFO6TT0" localSheetId="12" hidden="1">#REF!</definedName>
    <definedName name="BExEPN9VIYI0FVL0HLZQXJFO6TT0" localSheetId="13" hidden="1">#REF!</definedName>
    <definedName name="BExEPN9VIYI0FVL0HLZQXJFO6TT0" localSheetId="14" hidden="1">#REF!</definedName>
    <definedName name="BExEPN9VIYI0FVL0HLZQXJFO6TT0" localSheetId="22" hidden="1">#REF!</definedName>
    <definedName name="BExEPN9VIYI0FVL0HLZQXJFO6TT0" localSheetId="19" hidden="1">#REF!</definedName>
    <definedName name="BExEPN9VIYI0FVL0HLZQXJFO6TT0" localSheetId="21" hidden="1">#REF!</definedName>
    <definedName name="BExEPN9VIYI0FVL0HLZQXJFO6TT0" hidden="1">#REF!</definedName>
    <definedName name="BExEPQPUOD4B6H60DKEB9159F7DR" localSheetId="23" hidden="1">#REF!</definedName>
    <definedName name="BExEPQPUOD4B6H60DKEB9159F7DR" localSheetId="27" hidden="1">#REF!</definedName>
    <definedName name="BExEPQPUOD4B6H60DKEB9159F7DR" localSheetId="16" hidden="1">#REF!</definedName>
    <definedName name="BExEPQPUOD4B6H60DKEB9159F7DR" localSheetId="0" hidden="1">#REF!</definedName>
    <definedName name="BExEPQPUOD4B6H60DKEB9159F7DR" localSheetId="2" hidden="1">#REF!</definedName>
    <definedName name="BExEPQPUOD4B6H60DKEB9159F7DR" localSheetId="4" hidden="1">#REF!</definedName>
    <definedName name="BExEPQPUOD4B6H60DKEB9159F7DR" localSheetId="5" hidden="1">#REF!</definedName>
    <definedName name="BExEPQPUOD4B6H60DKEB9159F7DR" localSheetId="17" hidden="1">#REF!</definedName>
    <definedName name="BExEPQPUOD4B6H60DKEB9159F7DR" localSheetId="7" hidden="1">#REF!</definedName>
    <definedName name="BExEPQPUOD4B6H60DKEB9159F7DR" localSheetId="8" hidden="1">#REF!</definedName>
    <definedName name="BExEPQPUOD4B6H60DKEB9159F7DR" localSheetId="9" hidden="1">#REF!</definedName>
    <definedName name="BExEPQPUOD4B6H60DKEB9159F7DR" localSheetId="11" hidden="1">#REF!</definedName>
    <definedName name="BExEPQPUOD4B6H60DKEB9159F7DR" localSheetId="12" hidden="1">#REF!</definedName>
    <definedName name="BExEPQPUOD4B6H60DKEB9159F7DR" localSheetId="13" hidden="1">#REF!</definedName>
    <definedName name="BExEPQPUOD4B6H60DKEB9159F7DR" localSheetId="14" hidden="1">#REF!</definedName>
    <definedName name="BExEPQPUOD4B6H60DKEB9159F7DR" localSheetId="22" hidden="1">#REF!</definedName>
    <definedName name="BExEPQPUOD4B6H60DKEB9159F7DR" localSheetId="19" hidden="1">#REF!</definedName>
    <definedName name="BExEPQPUOD4B6H60DKEB9159F7DR" localSheetId="21" hidden="1">#REF!</definedName>
    <definedName name="BExEPQPUOD4B6H60DKEB9159F7DR" hidden="1">#REF!</definedName>
    <definedName name="BExEPYT6VDSMR8MU2341Q5GM2Y9V" localSheetId="23" hidden="1">#REF!</definedName>
    <definedName name="BExEPYT6VDSMR8MU2341Q5GM2Y9V" localSheetId="27" hidden="1">#REF!</definedName>
    <definedName name="BExEPYT6VDSMR8MU2341Q5GM2Y9V" localSheetId="16" hidden="1">#REF!</definedName>
    <definedName name="BExEPYT6VDSMR8MU2341Q5GM2Y9V" localSheetId="0" hidden="1">#REF!</definedName>
    <definedName name="BExEPYT6VDSMR8MU2341Q5GM2Y9V" localSheetId="2" hidden="1">#REF!</definedName>
    <definedName name="BExEPYT6VDSMR8MU2341Q5GM2Y9V" localSheetId="4" hidden="1">#REF!</definedName>
    <definedName name="BExEPYT6VDSMR8MU2341Q5GM2Y9V" localSheetId="5" hidden="1">#REF!</definedName>
    <definedName name="BExEPYT6VDSMR8MU2341Q5GM2Y9V" localSheetId="17" hidden="1">#REF!</definedName>
    <definedName name="BExEPYT6VDSMR8MU2341Q5GM2Y9V" localSheetId="7" hidden="1">#REF!</definedName>
    <definedName name="BExEPYT6VDSMR8MU2341Q5GM2Y9V" localSheetId="8" hidden="1">#REF!</definedName>
    <definedName name="BExEPYT6VDSMR8MU2341Q5GM2Y9V" localSheetId="9" hidden="1">#REF!</definedName>
    <definedName name="BExEPYT6VDSMR8MU2341Q5GM2Y9V" localSheetId="11" hidden="1">#REF!</definedName>
    <definedName name="BExEPYT6VDSMR8MU2341Q5GM2Y9V" localSheetId="12" hidden="1">#REF!</definedName>
    <definedName name="BExEPYT6VDSMR8MU2341Q5GM2Y9V" localSheetId="13" hidden="1">#REF!</definedName>
    <definedName name="BExEPYT6VDSMR8MU2341Q5GM2Y9V" localSheetId="14" hidden="1">#REF!</definedName>
    <definedName name="BExEPYT6VDSMR8MU2341Q5GM2Y9V" localSheetId="22" hidden="1">#REF!</definedName>
    <definedName name="BExEPYT6VDSMR8MU2341Q5GM2Y9V" localSheetId="19" hidden="1">#REF!</definedName>
    <definedName name="BExEPYT6VDSMR8MU2341Q5GM2Y9V" localSheetId="21" hidden="1">#REF!</definedName>
    <definedName name="BExEPYT6VDSMR8MU2341Q5GM2Y9V" hidden="1">#REF!</definedName>
    <definedName name="BExEQ2ENYLMY8K1796XBB31CJHNN" localSheetId="23" hidden="1">#REF!</definedName>
    <definedName name="BExEQ2ENYLMY8K1796XBB31CJHNN" localSheetId="27" hidden="1">#REF!</definedName>
    <definedName name="BExEQ2ENYLMY8K1796XBB31CJHNN" localSheetId="16" hidden="1">#REF!</definedName>
    <definedName name="BExEQ2ENYLMY8K1796XBB31CJHNN" localSheetId="0" hidden="1">#REF!</definedName>
    <definedName name="BExEQ2ENYLMY8K1796XBB31CJHNN" localSheetId="2" hidden="1">#REF!</definedName>
    <definedName name="BExEQ2ENYLMY8K1796XBB31CJHNN" localSheetId="4" hidden="1">#REF!</definedName>
    <definedName name="BExEQ2ENYLMY8K1796XBB31CJHNN" localSheetId="5" hidden="1">#REF!</definedName>
    <definedName name="BExEQ2ENYLMY8K1796XBB31CJHNN" localSheetId="17" hidden="1">#REF!</definedName>
    <definedName name="BExEQ2ENYLMY8K1796XBB31CJHNN" localSheetId="7" hidden="1">#REF!</definedName>
    <definedName name="BExEQ2ENYLMY8K1796XBB31CJHNN" localSheetId="8" hidden="1">#REF!</definedName>
    <definedName name="BExEQ2ENYLMY8K1796XBB31CJHNN" localSheetId="9" hidden="1">#REF!</definedName>
    <definedName name="BExEQ2ENYLMY8K1796XBB31CJHNN" localSheetId="11" hidden="1">#REF!</definedName>
    <definedName name="BExEQ2ENYLMY8K1796XBB31CJHNN" localSheetId="12" hidden="1">#REF!</definedName>
    <definedName name="BExEQ2ENYLMY8K1796XBB31CJHNN" localSheetId="13" hidden="1">#REF!</definedName>
    <definedName name="BExEQ2ENYLMY8K1796XBB31CJHNN" localSheetId="14" hidden="1">#REF!</definedName>
    <definedName name="BExEQ2ENYLMY8K1796XBB31CJHNN" localSheetId="22" hidden="1">#REF!</definedName>
    <definedName name="BExEQ2ENYLMY8K1796XBB31CJHNN" localSheetId="19" hidden="1">#REF!</definedName>
    <definedName name="BExEQ2ENYLMY8K1796XBB31CJHNN" localSheetId="21" hidden="1">#REF!</definedName>
    <definedName name="BExEQ2ENYLMY8K1796XBB31CJHNN" hidden="1">#REF!</definedName>
    <definedName name="BExEQ2PFE4N40LEPGDPS90WDL6BN" localSheetId="23" hidden="1">#REF!</definedName>
    <definedName name="BExEQ2PFE4N40LEPGDPS90WDL6BN" localSheetId="27" hidden="1">#REF!</definedName>
    <definedName name="BExEQ2PFE4N40LEPGDPS90WDL6BN" localSheetId="16" hidden="1">#REF!</definedName>
    <definedName name="BExEQ2PFE4N40LEPGDPS90WDL6BN" localSheetId="0" hidden="1">#REF!</definedName>
    <definedName name="BExEQ2PFE4N40LEPGDPS90WDL6BN" localSheetId="2" hidden="1">#REF!</definedName>
    <definedName name="BExEQ2PFE4N40LEPGDPS90WDL6BN" localSheetId="4" hidden="1">#REF!</definedName>
    <definedName name="BExEQ2PFE4N40LEPGDPS90WDL6BN" localSheetId="5" hidden="1">#REF!</definedName>
    <definedName name="BExEQ2PFE4N40LEPGDPS90WDL6BN" localSheetId="17" hidden="1">#REF!</definedName>
    <definedName name="BExEQ2PFE4N40LEPGDPS90WDL6BN" localSheetId="7" hidden="1">#REF!</definedName>
    <definedName name="BExEQ2PFE4N40LEPGDPS90WDL6BN" localSheetId="8" hidden="1">#REF!</definedName>
    <definedName name="BExEQ2PFE4N40LEPGDPS90WDL6BN" localSheetId="9" hidden="1">#REF!</definedName>
    <definedName name="BExEQ2PFE4N40LEPGDPS90WDL6BN" localSheetId="11" hidden="1">#REF!</definedName>
    <definedName name="BExEQ2PFE4N40LEPGDPS90WDL6BN" localSheetId="12" hidden="1">#REF!</definedName>
    <definedName name="BExEQ2PFE4N40LEPGDPS90WDL6BN" localSheetId="13" hidden="1">#REF!</definedName>
    <definedName name="BExEQ2PFE4N40LEPGDPS90WDL6BN" localSheetId="14" hidden="1">#REF!</definedName>
    <definedName name="BExEQ2PFE4N40LEPGDPS90WDL6BN" localSheetId="22" hidden="1">#REF!</definedName>
    <definedName name="BExEQ2PFE4N40LEPGDPS90WDL6BN" localSheetId="19" hidden="1">#REF!</definedName>
    <definedName name="BExEQ2PFE4N40LEPGDPS90WDL6BN" localSheetId="21" hidden="1">#REF!</definedName>
    <definedName name="BExEQ2PFE4N40LEPGDPS90WDL6BN" hidden="1">#REF!</definedName>
    <definedName name="BExEQ2PFURT24NQYGYVE8NKX1EGA" localSheetId="23" hidden="1">#REF!</definedName>
    <definedName name="BExEQ2PFURT24NQYGYVE8NKX1EGA" localSheetId="27" hidden="1">#REF!</definedName>
    <definedName name="BExEQ2PFURT24NQYGYVE8NKX1EGA" localSheetId="16" hidden="1">#REF!</definedName>
    <definedName name="BExEQ2PFURT24NQYGYVE8NKX1EGA" localSheetId="0" hidden="1">#REF!</definedName>
    <definedName name="BExEQ2PFURT24NQYGYVE8NKX1EGA" localSheetId="2" hidden="1">#REF!</definedName>
    <definedName name="BExEQ2PFURT24NQYGYVE8NKX1EGA" localSheetId="4" hidden="1">#REF!</definedName>
    <definedName name="BExEQ2PFURT24NQYGYVE8NKX1EGA" localSheetId="5" hidden="1">#REF!</definedName>
    <definedName name="BExEQ2PFURT24NQYGYVE8NKX1EGA" localSheetId="17" hidden="1">#REF!</definedName>
    <definedName name="BExEQ2PFURT24NQYGYVE8NKX1EGA" localSheetId="7" hidden="1">#REF!</definedName>
    <definedName name="BExEQ2PFURT24NQYGYVE8NKX1EGA" localSheetId="8" hidden="1">#REF!</definedName>
    <definedName name="BExEQ2PFURT24NQYGYVE8NKX1EGA" localSheetId="9" hidden="1">#REF!</definedName>
    <definedName name="BExEQ2PFURT24NQYGYVE8NKX1EGA" localSheetId="11" hidden="1">#REF!</definedName>
    <definedName name="BExEQ2PFURT24NQYGYVE8NKX1EGA" localSheetId="12" hidden="1">#REF!</definedName>
    <definedName name="BExEQ2PFURT24NQYGYVE8NKX1EGA" localSheetId="13" hidden="1">#REF!</definedName>
    <definedName name="BExEQ2PFURT24NQYGYVE8NKX1EGA" localSheetId="14" hidden="1">#REF!</definedName>
    <definedName name="BExEQ2PFURT24NQYGYVE8NKX1EGA" localSheetId="22" hidden="1">#REF!</definedName>
    <definedName name="BExEQ2PFURT24NQYGYVE8NKX1EGA" localSheetId="19" hidden="1">#REF!</definedName>
    <definedName name="BExEQ2PFURT24NQYGYVE8NKX1EGA" localSheetId="21" hidden="1">#REF!</definedName>
    <definedName name="BExEQ2PFURT24NQYGYVE8NKX1EGA" hidden="1">#REF!</definedName>
    <definedName name="BExEQB8ZWXO6IIGOEPWTLOJGE2NR" localSheetId="23" hidden="1">#REF!</definedName>
    <definedName name="BExEQB8ZWXO6IIGOEPWTLOJGE2NR" localSheetId="27" hidden="1">#REF!</definedName>
    <definedName name="BExEQB8ZWXO6IIGOEPWTLOJGE2NR" localSheetId="16" hidden="1">#REF!</definedName>
    <definedName name="BExEQB8ZWXO6IIGOEPWTLOJGE2NR" localSheetId="0" hidden="1">#REF!</definedName>
    <definedName name="BExEQB8ZWXO6IIGOEPWTLOJGE2NR" localSheetId="2" hidden="1">#REF!</definedName>
    <definedName name="BExEQB8ZWXO6IIGOEPWTLOJGE2NR" localSheetId="4" hidden="1">#REF!</definedName>
    <definedName name="BExEQB8ZWXO6IIGOEPWTLOJGE2NR" localSheetId="5" hidden="1">#REF!</definedName>
    <definedName name="BExEQB8ZWXO6IIGOEPWTLOJGE2NR" localSheetId="17" hidden="1">#REF!</definedName>
    <definedName name="BExEQB8ZWXO6IIGOEPWTLOJGE2NR" localSheetId="7" hidden="1">#REF!</definedName>
    <definedName name="BExEQB8ZWXO6IIGOEPWTLOJGE2NR" localSheetId="8" hidden="1">#REF!</definedName>
    <definedName name="BExEQB8ZWXO6IIGOEPWTLOJGE2NR" localSheetId="9" hidden="1">#REF!</definedName>
    <definedName name="BExEQB8ZWXO6IIGOEPWTLOJGE2NR" localSheetId="11" hidden="1">#REF!</definedName>
    <definedName name="BExEQB8ZWXO6IIGOEPWTLOJGE2NR" localSheetId="12" hidden="1">#REF!</definedName>
    <definedName name="BExEQB8ZWXO6IIGOEPWTLOJGE2NR" localSheetId="13" hidden="1">#REF!</definedName>
    <definedName name="BExEQB8ZWXO6IIGOEPWTLOJGE2NR" localSheetId="14" hidden="1">#REF!</definedName>
    <definedName name="BExEQB8ZWXO6IIGOEPWTLOJGE2NR" localSheetId="22" hidden="1">#REF!</definedName>
    <definedName name="BExEQB8ZWXO6IIGOEPWTLOJGE2NR" localSheetId="19" hidden="1">#REF!</definedName>
    <definedName name="BExEQB8ZWXO6IIGOEPWTLOJGE2NR" localSheetId="21" hidden="1">#REF!</definedName>
    <definedName name="BExEQB8ZWXO6IIGOEPWTLOJGE2NR" hidden="1">#REF!</definedName>
    <definedName name="BExEQBZX0EL6LIKPY01197ACK65H" localSheetId="23" hidden="1">#REF!</definedName>
    <definedName name="BExEQBZX0EL6LIKPY01197ACK65H" localSheetId="27" hidden="1">#REF!</definedName>
    <definedName name="BExEQBZX0EL6LIKPY01197ACK65H" localSheetId="16" hidden="1">#REF!</definedName>
    <definedName name="BExEQBZX0EL6LIKPY01197ACK65H" localSheetId="0" hidden="1">#REF!</definedName>
    <definedName name="BExEQBZX0EL6LIKPY01197ACK65H" localSheetId="2" hidden="1">#REF!</definedName>
    <definedName name="BExEQBZX0EL6LIKPY01197ACK65H" localSheetId="4" hidden="1">#REF!</definedName>
    <definedName name="BExEQBZX0EL6LIKPY01197ACK65H" localSheetId="5" hidden="1">#REF!</definedName>
    <definedName name="BExEQBZX0EL6LIKPY01197ACK65H" localSheetId="17" hidden="1">#REF!</definedName>
    <definedName name="BExEQBZX0EL6LIKPY01197ACK65H" localSheetId="7" hidden="1">#REF!</definedName>
    <definedName name="BExEQBZX0EL6LIKPY01197ACK65H" localSheetId="8" hidden="1">#REF!</definedName>
    <definedName name="BExEQBZX0EL6LIKPY01197ACK65H" localSheetId="9" hidden="1">#REF!</definedName>
    <definedName name="BExEQBZX0EL6LIKPY01197ACK65H" localSheetId="11" hidden="1">#REF!</definedName>
    <definedName name="BExEQBZX0EL6LIKPY01197ACK65H" localSheetId="12" hidden="1">#REF!</definedName>
    <definedName name="BExEQBZX0EL6LIKPY01197ACK65H" localSheetId="13" hidden="1">#REF!</definedName>
    <definedName name="BExEQBZX0EL6LIKPY01197ACK65H" localSheetId="14" hidden="1">#REF!</definedName>
    <definedName name="BExEQBZX0EL6LIKPY01197ACK65H" localSheetId="22" hidden="1">#REF!</definedName>
    <definedName name="BExEQBZX0EL6LIKPY01197ACK65H" localSheetId="19" hidden="1">#REF!</definedName>
    <definedName name="BExEQBZX0EL6LIKPY01197ACK65H" localSheetId="21" hidden="1">#REF!</definedName>
    <definedName name="BExEQBZX0EL6LIKPY01197ACK65H" hidden="1">#REF!</definedName>
    <definedName name="BExEQDXZALJLD4OBF74IKZBR13SR" localSheetId="23" hidden="1">#REF!</definedName>
    <definedName name="BExEQDXZALJLD4OBF74IKZBR13SR" localSheetId="27" hidden="1">#REF!</definedName>
    <definedName name="BExEQDXZALJLD4OBF74IKZBR13SR" localSheetId="16" hidden="1">#REF!</definedName>
    <definedName name="BExEQDXZALJLD4OBF74IKZBR13SR" localSheetId="0" hidden="1">#REF!</definedName>
    <definedName name="BExEQDXZALJLD4OBF74IKZBR13SR" localSheetId="2" hidden="1">#REF!</definedName>
    <definedName name="BExEQDXZALJLD4OBF74IKZBR13SR" localSheetId="4" hidden="1">#REF!</definedName>
    <definedName name="BExEQDXZALJLD4OBF74IKZBR13SR" localSheetId="5" hidden="1">#REF!</definedName>
    <definedName name="BExEQDXZALJLD4OBF74IKZBR13SR" localSheetId="17" hidden="1">#REF!</definedName>
    <definedName name="BExEQDXZALJLD4OBF74IKZBR13SR" localSheetId="7" hidden="1">#REF!</definedName>
    <definedName name="BExEQDXZALJLD4OBF74IKZBR13SR" localSheetId="8" hidden="1">#REF!</definedName>
    <definedName name="BExEQDXZALJLD4OBF74IKZBR13SR" localSheetId="9" hidden="1">#REF!</definedName>
    <definedName name="BExEQDXZALJLD4OBF74IKZBR13SR" localSheetId="11" hidden="1">#REF!</definedName>
    <definedName name="BExEQDXZALJLD4OBF74IKZBR13SR" localSheetId="12" hidden="1">#REF!</definedName>
    <definedName name="BExEQDXZALJLD4OBF74IKZBR13SR" localSheetId="13" hidden="1">#REF!</definedName>
    <definedName name="BExEQDXZALJLD4OBF74IKZBR13SR" localSheetId="14" hidden="1">#REF!</definedName>
    <definedName name="BExEQDXZALJLD4OBF74IKZBR13SR" localSheetId="22" hidden="1">#REF!</definedName>
    <definedName name="BExEQDXZALJLD4OBF74IKZBR13SR" localSheetId="19" hidden="1">#REF!</definedName>
    <definedName name="BExEQDXZALJLD4OBF74IKZBR13SR" localSheetId="21" hidden="1">#REF!</definedName>
    <definedName name="BExEQDXZALJLD4OBF74IKZBR13SR" hidden="1">#REF!</definedName>
    <definedName name="BExEQFLE2RPWGMWQAI4JMKUEFRPT" localSheetId="23" hidden="1">#REF!</definedName>
    <definedName name="BExEQFLE2RPWGMWQAI4JMKUEFRPT" localSheetId="27" hidden="1">#REF!</definedName>
    <definedName name="BExEQFLE2RPWGMWQAI4JMKUEFRPT" localSheetId="16" hidden="1">#REF!</definedName>
    <definedName name="BExEQFLE2RPWGMWQAI4JMKUEFRPT" localSheetId="0" hidden="1">#REF!</definedName>
    <definedName name="BExEQFLE2RPWGMWQAI4JMKUEFRPT" localSheetId="2" hidden="1">#REF!</definedName>
    <definedName name="BExEQFLE2RPWGMWQAI4JMKUEFRPT" localSheetId="4" hidden="1">#REF!</definedName>
    <definedName name="BExEQFLE2RPWGMWQAI4JMKUEFRPT" localSheetId="5" hidden="1">#REF!</definedName>
    <definedName name="BExEQFLE2RPWGMWQAI4JMKUEFRPT" localSheetId="17" hidden="1">#REF!</definedName>
    <definedName name="BExEQFLE2RPWGMWQAI4JMKUEFRPT" localSheetId="7" hidden="1">#REF!</definedName>
    <definedName name="BExEQFLE2RPWGMWQAI4JMKUEFRPT" localSheetId="8" hidden="1">#REF!</definedName>
    <definedName name="BExEQFLE2RPWGMWQAI4JMKUEFRPT" localSheetId="9" hidden="1">#REF!</definedName>
    <definedName name="BExEQFLE2RPWGMWQAI4JMKUEFRPT" localSheetId="11" hidden="1">#REF!</definedName>
    <definedName name="BExEQFLE2RPWGMWQAI4JMKUEFRPT" localSheetId="12" hidden="1">#REF!</definedName>
    <definedName name="BExEQFLE2RPWGMWQAI4JMKUEFRPT" localSheetId="13" hidden="1">#REF!</definedName>
    <definedName name="BExEQFLE2RPWGMWQAI4JMKUEFRPT" localSheetId="14" hidden="1">#REF!</definedName>
    <definedName name="BExEQFLE2RPWGMWQAI4JMKUEFRPT" localSheetId="22" hidden="1">#REF!</definedName>
    <definedName name="BExEQFLE2RPWGMWQAI4JMKUEFRPT" localSheetId="19" hidden="1">#REF!</definedName>
    <definedName name="BExEQFLE2RPWGMWQAI4JMKUEFRPT" localSheetId="21" hidden="1">#REF!</definedName>
    <definedName name="BExEQFLE2RPWGMWQAI4JMKUEFRPT" hidden="1">#REF!</definedName>
    <definedName name="BExEQJHNJV9U65F5VGIGX0VM02VF" localSheetId="23" hidden="1">#REF!</definedName>
    <definedName name="BExEQJHNJV9U65F5VGIGX0VM02VF" localSheetId="27" hidden="1">#REF!</definedName>
    <definedName name="BExEQJHNJV9U65F5VGIGX0VM02VF" localSheetId="16" hidden="1">#REF!</definedName>
    <definedName name="BExEQJHNJV9U65F5VGIGX0VM02VF" localSheetId="0" hidden="1">#REF!</definedName>
    <definedName name="BExEQJHNJV9U65F5VGIGX0VM02VF" localSheetId="2" hidden="1">#REF!</definedName>
    <definedName name="BExEQJHNJV9U65F5VGIGX0VM02VF" localSheetId="4" hidden="1">#REF!</definedName>
    <definedName name="BExEQJHNJV9U65F5VGIGX0VM02VF" localSheetId="5" hidden="1">#REF!</definedName>
    <definedName name="BExEQJHNJV9U65F5VGIGX0VM02VF" localSheetId="17" hidden="1">#REF!</definedName>
    <definedName name="BExEQJHNJV9U65F5VGIGX0VM02VF" localSheetId="7" hidden="1">#REF!</definedName>
    <definedName name="BExEQJHNJV9U65F5VGIGX0VM02VF" localSheetId="8" hidden="1">#REF!</definedName>
    <definedName name="BExEQJHNJV9U65F5VGIGX0VM02VF" localSheetId="9" hidden="1">#REF!</definedName>
    <definedName name="BExEQJHNJV9U65F5VGIGX0VM02VF" localSheetId="11" hidden="1">#REF!</definedName>
    <definedName name="BExEQJHNJV9U65F5VGIGX0VM02VF" localSheetId="12" hidden="1">#REF!</definedName>
    <definedName name="BExEQJHNJV9U65F5VGIGX0VM02VF" localSheetId="13" hidden="1">#REF!</definedName>
    <definedName name="BExEQJHNJV9U65F5VGIGX0VM02VF" localSheetId="14" hidden="1">#REF!</definedName>
    <definedName name="BExEQJHNJV9U65F5VGIGX0VM02VF" localSheetId="22" hidden="1">#REF!</definedName>
    <definedName name="BExEQJHNJV9U65F5VGIGX0VM02VF" localSheetId="19" hidden="1">#REF!</definedName>
    <definedName name="BExEQJHNJV9U65F5VGIGX0VM02VF" localSheetId="21" hidden="1">#REF!</definedName>
    <definedName name="BExEQJHNJV9U65F5VGIGX0VM02VF" hidden="1">#REF!</definedName>
    <definedName name="BExEQTZAP8R69U31W4LKGTKKGKQE" localSheetId="23" hidden="1">#REF!</definedName>
    <definedName name="BExEQTZAP8R69U31W4LKGTKKGKQE" localSheetId="27" hidden="1">#REF!</definedName>
    <definedName name="BExEQTZAP8R69U31W4LKGTKKGKQE" localSheetId="16" hidden="1">#REF!</definedName>
    <definedName name="BExEQTZAP8R69U31W4LKGTKKGKQE" localSheetId="0" hidden="1">#REF!</definedName>
    <definedName name="BExEQTZAP8R69U31W4LKGTKKGKQE" localSheetId="2" hidden="1">#REF!</definedName>
    <definedName name="BExEQTZAP8R69U31W4LKGTKKGKQE" localSheetId="4" hidden="1">#REF!</definedName>
    <definedName name="BExEQTZAP8R69U31W4LKGTKKGKQE" localSheetId="5" hidden="1">#REF!</definedName>
    <definedName name="BExEQTZAP8R69U31W4LKGTKKGKQE" localSheetId="17" hidden="1">#REF!</definedName>
    <definedName name="BExEQTZAP8R69U31W4LKGTKKGKQE" localSheetId="7" hidden="1">#REF!</definedName>
    <definedName name="BExEQTZAP8R69U31W4LKGTKKGKQE" localSheetId="8" hidden="1">#REF!</definedName>
    <definedName name="BExEQTZAP8R69U31W4LKGTKKGKQE" localSheetId="9" hidden="1">#REF!</definedName>
    <definedName name="BExEQTZAP8R69U31W4LKGTKKGKQE" localSheetId="11" hidden="1">#REF!</definedName>
    <definedName name="BExEQTZAP8R69U31W4LKGTKKGKQE" localSheetId="12" hidden="1">#REF!</definedName>
    <definedName name="BExEQTZAP8R69U31W4LKGTKKGKQE" localSheetId="13" hidden="1">#REF!</definedName>
    <definedName name="BExEQTZAP8R69U31W4LKGTKKGKQE" localSheetId="14" hidden="1">#REF!</definedName>
    <definedName name="BExEQTZAP8R69U31W4LKGTKKGKQE" localSheetId="22" hidden="1">#REF!</definedName>
    <definedName name="BExEQTZAP8R69U31W4LKGTKKGKQE" localSheetId="19" hidden="1">#REF!</definedName>
    <definedName name="BExEQTZAP8R69U31W4LKGTKKGKQE" localSheetId="21" hidden="1">#REF!</definedName>
    <definedName name="BExEQTZAP8R69U31W4LKGTKKGKQE" hidden="1">#REF!</definedName>
    <definedName name="BExER2O72H1F9WV6S1J04C15PXX7" localSheetId="23" hidden="1">#REF!</definedName>
    <definedName name="BExER2O72H1F9WV6S1J04C15PXX7" localSheetId="27" hidden="1">#REF!</definedName>
    <definedName name="BExER2O72H1F9WV6S1J04C15PXX7" localSheetId="16" hidden="1">#REF!</definedName>
    <definedName name="BExER2O72H1F9WV6S1J04C15PXX7" localSheetId="0" hidden="1">#REF!</definedName>
    <definedName name="BExER2O72H1F9WV6S1J04C15PXX7" localSheetId="2" hidden="1">#REF!</definedName>
    <definedName name="BExER2O72H1F9WV6S1J04C15PXX7" localSheetId="4" hidden="1">#REF!</definedName>
    <definedName name="BExER2O72H1F9WV6S1J04C15PXX7" localSheetId="5" hidden="1">#REF!</definedName>
    <definedName name="BExER2O72H1F9WV6S1J04C15PXX7" localSheetId="17" hidden="1">#REF!</definedName>
    <definedName name="BExER2O72H1F9WV6S1J04C15PXX7" localSheetId="7" hidden="1">#REF!</definedName>
    <definedName name="BExER2O72H1F9WV6S1J04C15PXX7" localSheetId="8" hidden="1">#REF!</definedName>
    <definedName name="BExER2O72H1F9WV6S1J04C15PXX7" localSheetId="9" hidden="1">#REF!</definedName>
    <definedName name="BExER2O72H1F9WV6S1J04C15PXX7" localSheetId="11" hidden="1">#REF!</definedName>
    <definedName name="BExER2O72H1F9WV6S1J04C15PXX7" localSheetId="12" hidden="1">#REF!</definedName>
    <definedName name="BExER2O72H1F9WV6S1J04C15PXX7" localSheetId="13" hidden="1">#REF!</definedName>
    <definedName name="BExER2O72H1F9WV6S1J04C15PXX7" localSheetId="14" hidden="1">#REF!</definedName>
    <definedName name="BExER2O72H1F9WV6S1J04C15PXX7" localSheetId="22" hidden="1">#REF!</definedName>
    <definedName name="BExER2O72H1F9WV6S1J04C15PXX7" localSheetId="19" hidden="1">#REF!</definedName>
    <definedName name="BExER2O72H1F9WV6S1J04C15PXX7" localSheetId="21" hidden="1">#REF!</definedName>
    <definedName name="BExER2O72H1F9WV6S1J04C15PXX7" hidden="1">#REF!</definedName>
    <definedName name="BExERIPCI7N2NW7JRL59DVT0TTSU" localSheetId="23" hidden="1">#REF!</definedName>
    <definedName name="BExERIPCI7N2NW7JRL59DVT0TTSU" localSheetId="27" hidden="1">#REF!</definedName>
    <definedName name="BExERIPCI7N2NW7JRL59DVT0TTSU" localSheetId="16" hidden="1">#REF!</definedName>
    <definedName name="BExERIPCI7N2NW7JRL59DVT0TTSU" localSheetId="0" hidden="1">#REF!</definedName>
    <definedName name="BExERIPCI7N2NW7JRL59DVT0TTSU" localSheetId="2" hidden="1">#REF!</definedName>
    <definedName name="BExERIPCI7N2NW7JRL59DVT0TTSU" localSheetId="4" hidden="1">#REF!</definedName>
    <definedName name="BExERIPCI7N2NW7JRL59DVT0TTSU" localSheetId="5" hidden="1">#REF!</definedName>
    <definedName name="BExERIPCI7N2NW7JRL59DVT0TTSU" localSheetId="17" hidden="1">#REF!</definedName>
    <definedName name="BExERIPCI7N2NW7JRL59DVT0TTSU" localSheetId="7" hidden="1">#REF!</definedName>
    <definedName name="BExERIPCI7N2NW7JRL59DVT0TTSU" localSheetId="8" hidden="1">#REF!</definedName>
    <definedName name="BExERIPCI7N2NW7JRL59DVT0TTSU" localSheetId="9" hidden="1">#REF!</definedName>
    <definedName name="BExERIPCI7N2NW7JRL59DVT0TTSU" localSheetId="11" hidden="1">#REF!</definedName>
    <definedName name="BExERIPCI7N2NW7JRL59DVT0TTSU" localSheetId="12" hidden="1">#REF!</definedName>
    <definedName name="BExERIPCI7N2NW7JRL59DVT0TTSU" localSheetId="13" hidden="1">#REF!</definedName>
    <definedName name="BExERIPCI7N2NW7JRL59DVT0TTSU" localSheetId="14" hidden="1">#REF!</definedName>
    <definedName name="BExERIPCI7N2NW7JRL59DVT0TTSU" localSheetId="22" hidden="1">#REF!</definedName>
    <definedName name="BExERIPCI7N2NW7JRL59DVT0TTSU" localSheetId="19" hidden="1">#REF!</definedName>
    <definedName name="BExERIPCI7N2NW7JRL59DVT0TTSU" localSheetId="21" hidden="1">#REF!</definedName>
    <definedName name="BExERIPCI7N2NW7JRL59DVT0TTSU" hidden="1">#REF!</definedName>
    <definedName name="BExERRUIKIOATPZ9U4HQ0V52RJAU" localSheetId="23" hidden="1">#REF!</definedName>
    <definedName name="BExERRUIKIOATPZ9U4HQ0V52RJAU" localSheetId="27" hidden="1">#REF!</definedName>
    <definedName name="BExERRUIKIOATPZ9U4HQ0V52RJAU" localSheetId="16" hidden="1">#REF!</definedName>
    <definedName name="BExERRUIKIOATPZ9U4HQ0V52RJAU" localSheetId="0" hidden="1">#REF!</definedName>
    <definedName name="BExERRUIKIOATPZ9U4HQ0V52RJAU" localSheetId="2" hidden="1">#REF!</definedName>
    <definedName name="BExERRUIKIOATPZ9U4HQ0V52RJAU" localSheetId="4" hidden="1">#REF!</definedName>
    <definedName name="BExERRUIKIOATPZ9U4HQ0V52RJAU" localSheetId="5" hidden="1">#REF!</definedName>
    <definedName name="BExERRUIKIOATPZ9U4HQ0V52RJAU" localSheetId="17" hidden="1">#REF!</definedName>
    <definedName name="BExERRUIKIOATPZ9U4HQ0V52RJAU" localSheetId="7" hidden="1">#REF!</definedName>
    <definedName name="BExERRUIKIOATPZ9U4HQ0V52RJAU" localSheetId="8" hidden="1">#REF!</definedName>
    <definedName name="BExERRUIKIOATPZ9U4HQ0V52RJAU" localSheetId="9" hidden="1">#REF!</definedName>
    <definedName name="BExERRUIKIOATPZ9U4HQ0V52RJAU" localSheetId="11" hidden="1">#REF!</definedName>
    <definedName name="BExERRUIKIOATPZ9U4HQ0V52RJAU" localSheetId="12" hidden="1">#REF!</definedName>
    <definedName name="BExERRUIKIOATPZ9U4HQ0V52RJAU" localSheetId="13" hidden="1">#REF!</definedName>
    <definedName name="BExERRUIKIOATPZ9U4HQ0V52RJAU" localSheetId="14" hidden="1">#REF!</definedName>
    <definedName name="BExERRUIKIOATPZ9U4HQ0V52RJAU" localSheetId="22" hidden="1">#REF!</definedName>
    <definedName name="BExERRUIKIOATPZ9U4HQ0V52RJAU" localSheetId="19" hidden="1">#REF!</definedName>
    <definedName name="BExERRUIKIOATPZ9U4HQ0V52RJAU" localSheetId="21" hidden="1">#REF!</definedName>
    <definedName name="BExERRUIKIOATPZ9U4HQ0V52RJAU" hidden="1">#REF!</definedName>
    <definedName name="BExERSANFNM1O7T65PC5MJ301YET" localSheetId="23" hidden="1">#REF!</definedName>
    <definedName name="BExERSANFNM1O7T65PC5MJ301YET" localSheetId="27" hidden="1">#REF!</definedName>
    <definedName name="BExERSANFNM1O7T65PC5MJ301YET" localSheetId="16" hidden="1">#REF!</definedName>
    <definedName name="BExERSANFNM1O7T65PC5MJ301YET" localSheetId="0" hidden="1">#REF!</definedName>
    <definedName name="BExERSANFNM1O7T65PC5MJ301YET" localSheetId="2" hidden="1">#REF!</definedName>
    <definedName name="BExERSANFNM1O7T65PC5MJ301YET" localSheetId="4" hidden="1">#REF!</definedName>
    <definedName name="BExERSANFNM1O7T65PC5MJ301YET" localSheetId="5" hidden="1">#REF!</definedName>
    <definedName name="BExERSANFNM1O7T65PC5MJ301YET" localSheetId="17" hidden="1">#REF!</definedName>
    <definedName name="BExERSANFNM1O7T65PC5MJ301YET" localSheetId="7" hidden="1">#REF!</definedName>
    <definedName name="BExERSANFNM1O7T65PC5MJ301YET" localSheetId="8" hidden="1">#REF!</definedName>
    <definedName name="BExERSANFNM1O7T65PC5MJ301YET" localSheetId="9" hidden="1">#REF!</definedName>
    <definedName name="BExERSANFNM1O7T65PC5MJ301YET" localSheetId="11" hidden="1">#REF!</definedName>
    <definedName name="BExERSANFNM1O7T65PC5MJ301YET" localSheetId="12" hidden="1">#REF!</definedName>
    <definedName name="BExERSANFNM1O7T65PC5MJ301YET" localSheetId="13" hidden="1">#REF!</definedName>
    <definedName name="BExERSANFNM1O7T65PC5MJ301YET" localSheetId="14" hidden="1">#REF!</definedName>
    <definedName name="BExERSANFNM1O7T65PC5MJ301YET" localSheetId="22" hidden="1">#REF!</definedName>
    <definedName name="BExERSANFNM1O7T65PC5MJ301YET" localSheetId="19" hidden="1">#REF!</definedName>
    <definedName name="BExERSANFNM1O7T65PC5MJ301YET" localSheetId="21" hidden="1">#REF!</definedName>
    <definedName name="BExERSANFNM1O7T65PC5MJ301YET" hidden="1">#REF!</definedName>
    <definedName name="BExERU8P606C6QQZZL55U0ZQYQF1" localSheetId="23" hidden="1">#REF!</definedName>
    <definedName name="BExERU8P606C6QQZZL55U0ZQYQF1" localSheetId="27" hidden="1">#REF!</definedName>
    <definedName name="BExERU8P606C6QQZZL55U0ZQYQF1" localSheetId="16" hidden="1">#REF!</definedName>
    <definedName name="BExERU8P606C6QQZZL55U0ZQYQF1" localSheetId="0" hidden="1">#REF!</definedName>
    <definedName name="BExERU8P606C6QQZZL55U0ZQYQF1" localSheetId="2" hidden="1">#REF!</definedName>
    <definedName name="BExERU8P606C6QQZZL55U0ZQYQF1" localSheetId="4" hidden="1">#REF!</definedName>
    <definedName name="BExERU8P606C6QQZZL55U0ZQYQF1" localSheetId="5" hidden="1">#REF!</definedName>
    <definedName name="BExERU8P606C6QQZZL55U0ZQYQF1" localSheetId="17" hidden="1">#REF!</definedName>
    <definedName name="BExERU8P606C6QQZZL55U0ZQYQF1" localSheetId="7" hidden="1">#REF!</definedName>
    <definedName name="BExERU8P606C6QQZZL55U0ZQYQF1" localSheetId="8" hidden="1">#REF!</definedName>
    <definedName name="BExERU8P606C6QQZZL55U0ZQYQF1" localSheetId="9" hidden="1">#REF!</definedName>
    <definedName name="BExERU8P606C6QQZZL55U0ZQYQF1" localSheetId="11" hidden="1">#REF!</definedName>
    <definedName name="BExERU8P606C6QQZZL55U0ZQYQF1" localSheetId="12" hidden="1">#REF!</definedName>
    <definedName name="BExERU8P606C6QQZZL55U0ZQYQF1" localSheetId="13" hidden="1">#REF!</definedName>
    <definedName name="BExERU8P606C6QQZZL55U0ZQYQF1" localSheetId="14" hidden="1">#REF!</definedName>
    <definedName name="BExERU8P606C6QQZZL55U0ZQYQF1" localSheetId="22" hidden="1">#REF!</definedName>
    <definedName name="BExERU8P606C6QQZZL55U0ZQYQF1" localSheetId="19" hidden="1">#REF!</definedName>
    <definedName name="BExERU8P606C6QQZZL55U0ZQYQF1" localSheetId="21" hidden="1">#REF!</definedName>
    <definedName name="BExERU8P606C6QQZZL55U0ZQYQF1" hidden="1">#REF!</definedName>
    <definedName name="BExERWCEBKQRYWRQLYJ4UCMMKTHG" localSheetId="23" hidden="1">#REF!</definedName>
    <definedName name="BExERWCEBKQRYWRQLYJ4UCMMKTHG" localSheetId="27" hidden="1">#REF!</definedName>
    <definedName name="BExERWCEBKQRYWRQLYJ4UCMMKTHG" localSheetId="16" hidden="1">#REF!</definedName>
    <definedName name="BExERWCEBKQRYWRQLYJ4UCMMKTHG" localSheetId="0" hidden="1">#REF!</definedName>
    <definedName name="BExERWCEBKQRYWRQLYJ4UCMMKTHG" localSheetId="2" hidden="1">#REF!</definedName>
    <definedName name="BExERWCEBKQRYWRQLYJ4UCMMKTHG" localSheetId="4" hidden="1">#REF!</definedName>
    <definedName name="BExERWCEBKQRYWRQLYJ4UCMMKTHG" localSheetId="5" hidden="1">#REF!</definedName>
    <definedName name="BExERWCEBKQRYWRQLYJ4UCMMKTHG" localSheetId="17" hidden="1">#REF!</definedName>
    <definedName name="BExERWCEBKQRYWRQLYJ4UCMMKTHG" localSheetId="7" hidden="1">#REF!</definedName>
    <definedName name="BExERWCEBKQRYWRQLYJ4UCMMKTHG" localSheetId="8" hidden="1">#REF!</definedName>
    <definedName name="BExERWCEBKQRYWRQLYJ4UCMMKTHG" localSheetId="9" hidden="1">#REF!</definedName>
    <definedName name="BExERWCEBKQRYWRQLYJ4UCMMKTHG" localSheetId="11" hidden="1">#REF!</definedName>
    <definedName name="BExERWCEBKQRYWRQLYJ4UCMMKTHG" localSheetId="12" hidden="1">#REF!</definedName>
    <definedName name="BExERWCEBKQRYWRQLYJ4UCMMKTHG" localSheetId="13" hidden="1">#REF!</definedName>
    <definedName name="BExERWCEBKQRYWRQLYJ4UCMMKTHG" localSheetId="14" hidden="1">#REF!</definedName>
    <definedName name="BExERWCEBKQRYWRQLYJ4UCMMKTHG" localSheetId="22" hidden="1">#REF!</definedName>
    <definedName name="BExERWCEBKQRYWRQLYJ4UCMMKTHG" localSheetId="19" hidden="1">#REF!</definedName>
    <definedName name="BExERWCEBKQRYWRQLYJ4UCMMKTHG" localSheetId="21" hidden="1">#REF!</definedName>
    <definedName name="BExERWCEBKQRYWRQLYJ4UCMMKTHG" hidden="1">#REF!</definedName>
    <definedName name="BExERXE1QW042A2T25RI4DVUU59O" localSheetId="23" hidden="1">#REF!</definedName>
    <definedName name="BExERXE1QW042A2T25RI4DVUU59O" localSheetId="27" hidden="1">#REF!</definedName>
    <definedName name="BExERXE1QW042A2T25RI4DVUU59O" localSheetId="16" hidden="1">#REF!</definedName>
    <definedName name="BExERXE1QW042A2T25RI4DVUU59O" localSheetId="0" hidden="1">#REF!</definedName>
    <definedName name="BExERXE1QW042A2T25RI4DVUU59O" localSheetId="2" hidden="1">#REF!</definedName>
    <definedName name="BExERXE1QW042A2T25RI4DVUU59O" localSheetId="4" hidden="1">#REF!</definedName>
    <definedName name="BExERXE1QW042A2T25RI4DVUU59O" localSheetId="5" hidden="1">#REF!</definedName>
    <definedName name="BExERXE1QW042A2T25RI4DVUU59O" localSheetId="17" hidden="1">#REF!</definedName>
    <definedName name="BExERXE1QW042A2T25RI4DVUU59O" localSheetId="7" hidden="1">#REF!</definedName>
    <definedName name="BExERXE1QW042A2T25RI4DVUU59O" localSheetId="8" hidden="1">#REF!</definedName>
    <definedName name="BExERXE1QW042A2T25RI4DVUU59O" localSheetId="9" hidden="1">#REF!</definedName>
    <definedName name="BExERXE1QW042A2T25RI4DVUU59O" localSheetId="11" hidden="1">#REF!</definedName>
    <definedName name="BExERXE1QW042A2T25RI4DVUU59O" localSheetId="12" hidden="1">#REF!</definedName>
    <definedName name="BExERXE1QW042A2T25RI4DVUU59O" localSheetId="13" hidden="1">#REF!</definedName>
    <definedName name="BExERXE1QW042A2T25RI4DVUU59O" localSheetId="14" hidden="1">#REF!</definedName>
    <definedName name="BExERXE1QW042A2T25RI4DVUU59O" localSheetId="22" hidden="1">#REF!</definedName>
    <definedName name="BExERXE1QW042A2T25RI4DVUU59O" localSheetId="19" hidden="1">#REF!</definedName>
    <definedName name="BExERXE1QW042A2T25RI4DVUU59O" localSheetId="21" hidden="1">#REF!</definedName>
    <definedName name="BExERXE1QW042A2T25RI4DVUU59O" hidden="1">#REF!</definedName>
    <definedName name="BExES44RHHDL3V7FLV6M20834WF1" localSheetId="23" hidden="1">#REF!</definedName>
    <definedName name="BExES44RHHDL3V7FLV6M20834WF1" localSheetId="27" hidden="1">#REF!</definedName>
    <definedName name="BExES44RHHDL3V7FLV6M20834WF1" localSheetId="16" hidden="1">#REF!</definedName>
    <definedName name="BExES44RHHDL3V7FLV6M20834WF1" localSheetId="0" hidden="1">#REF!</definedName>
    <definedName name="BExES44RHHDL3V7FLV6M20834WF1" localSheetId="2" hidden="1">#REF!</definedName>
    <definedName name="BExES44RHHDL3V7FLV6M20834WF1" localSheetId="4" hidden="1">#REF!</definedName>
    <definedName name="BExES44RHHDL3V7FLV6M20834WF1" localSheetId="5" hidden="1">#REF!</definedName>
    <definedName name="BExES44RHHDL3V7FLV6M20834WF1" localSheetId="17" hidden="1">#REF!</definedName>
    <definedName name="BExES44RHHDL3V7FLV6M20834WF1" localSheetId="7" hidden="1">#REF!</definedName>
    <definedName name="BExES44RHHDL3V7FLV6M20834WF1" localSheetId="8" hidden="1">#REF!</definedName>
    <definedName name="BExES44RHHDL3V7FLV6M20834WF1" localSheetId="9" hidden="1">#REF!</definedName>
    <definedName name="BExES44RHHDL3V7FLV6M20834WF1" localSheetId="11" hidden="1">#REF!</definedName>
    <definedName name="BExES44RHHDL3V7FLV6M20834WF1" localSheetId="12" hidden="1">#REF!</definedName>
    <definedName name="BExES44RHHDL3V7FLV6M20834WF1" localSheetId="13" hidden="1">#REF!</definedName>
    <definedName name="BExES44RHHDL3V7FLV6M20834WF1" localSheetId="14" hidden="1">#REF!</definedName>
    <definedName name="BExES44RHHDL3V7FLV6M20834WF1" localSheetId="22" hidden="1">#REF!</definedName>
    <definedName name="BExES44RHHDL3V7FLV6M20834WF1" localSheetId="19" hidden="1">#REF!</definedName>
    <definedName name="BExES44RHHDL3V7FLV6M20834WF1" localSheetId="21" hidden="1">#REF!</definedName>
    <definedName name="BExES44RHHDL3V7FLV6M20834WF1" hidden="1">#REF!</definedName>
    <definedName name="BExES4A7VE2X3RYYTVRLKZD4I7WU" localSheetId="23" hidden="1">#REF!</definedName>
    <definedName name="BExES4A7VE2X3RYYTVRLKZD4I7WU" localSheetId="27" hidden="1">#REF!</definedName>
    <definedName name="BExES4A7VE2X3RYYTVRLKZD4I7WU" localSheetId="16" hidden="1">#REF!</definedName>
    <definedName name="BExES4A7VE2X3RYYTVRLKZD4I7WU" localSheetId="0" hidden="1">#REF!</definedName>
    <definedName name="BExES4A7VE2X3RYYTVRLKZD4I7WU" localSheetId="2" hidden="1">#REF!</definedName>
    <definedName name="BExES4A7VE2X3RYYTVRLKZD4I7WU" localSheetId="4" hidden="1">#REF!</definedName>
    <definedName name="BExES4A7VE2X3RYYTVRLKZD4I7WU" localSheetId="5" hidden="1">#REF!</definedName>
    <definedName name="BExES4A7VE2X3RYYTVRLKZD4I7WU" localSheetId="17" hidden="1">#REF!</definedName>
    <definedName name="BExES4A7VE2X3RYYTVRLKZD4I7WU" localSheetId="7" hidden="1">#REF!</definedName>
    <definedName name="BExES4A7VE2X3RYYTVRLKZD4I7WU" localSheetId="8" hidden="1">#REF!</definedName>
    <definedName name="BExES4A7VE2X3RYYTVRLKZD4I7WU" localSheetId="9" hidden="1">#REF!</definedName>
    <definedName name="BExES4A7VE2X3RYYTVRLKZD4I7WU" localSheetId="11" hidden="1">#REF!</definedName>
    <definedName name="BExES4A7VE2X3RYYTVRLKZD4I7WU" localSheetId="12" hidden="1">#REF!</definedName>
    <definedName name="BExES4A7VE2X3RYYTVRLKZD4I7WU" localSheetId="13" hidden="1">#REF!</definedName>
    <definedName name="BExES4A7VE2X3RYYTVRLKZD4I7WU" localSheetId="14" hidden="1">#REF!</definedName>
    <definedName name="BExES4A7VE2X3RYYTVRLKZD4I7WU" localSheetId="22" hidden="1">#REF!</definedName>
    <definedName name="BExES4A7VE2X3RYYTVRLKZD4I7WU" localSheetId="19" hidden="1">#REF!</definedName>
    <definedName name="BExES4A7VE2X3RYYTVRLKZD4I7WU" localSheetId="21" hidden="1">#REF!</definedName>
    <definedName name="BExES4A7VE2X3RYYTVRLKZD4I7WU" hidden="1">#REF!</definedName>
    <definedName name="BExESLYUFDACMPARVY264HKBCXLX" localSheetId="23" hidden="1">#REF!</definedName>
    <definedName name="BExESLYUFDACMPARVY264HKBCXLX" localSheetId="27" hidden="1">#REF!</definedName>
    <definedName name="BExESLYUFDACMPARVY264HKBCXLX" localSheetId="16" hidden="1">#REF!</definedName>
    <definedName name="BExESLYUFDACMPARVY264HKBCXLX" localSheetId="0" hidden="1">#REF!</definedName>
    <definedName name="BExESLYUFDACMPARVY264HKBCXLX" localSheetId="2" hidden="1">#REF!</definedName>
    <definedName name="BExESLYUFDACMPARVY264HKBCXLX" localSheetId="4" hidden="1">#REF!</definedName>
    <definedName name="BExESLYUFDACMPARVY264HKBCXLX" localSheetId="5" hidden="1">#REF!</definedName>
    <definedName name="BExESLYUFDACMPARVY264HKBCXLX" localSheetId="17" hidden="1">#REF!</definedName>
    <definedName name="BExESLYUFDACMPARVY264HKBCXLX" localSheetId="7" hidden="1">#REF!</definedName>
    <definedName name="BExESLYUFDACMPARVY264HKBCXLX" localSheetId="8" hidden="1">#REF!</definedName>
    <definedName name="BExESLYUFDACMPARVY264HKBCXLX" localSheetId="9" hidden="1">#REF!</definedName>
    <definedName name="BExESLYUFDACMPARVY264HKBCXLX" localSheetId="11" hidden="1">#REF!</definedName>
    <definedName name="BExESLYUFDACMPARVY264HKBCXLX" localSheetId="12" hidden="1">#REF!</definedName>
    <definedName name="BExESLYUFDACMPARVY264HKBCXLX" localSheetId="13" hidden="1">#REF!</definedName>
    <definedName name="BExESLYUFDACMPARVY264HKBCXLX" localSheetId="14" hidden="1">#REF!</definedName>
    <definedName name="BExESLYUFDACMPARVY264HKBCXLX" localSheetId="22" hidden="1">#REF!</definedName>
    <definedName name="BExESLYUFDACMPARVY264HKBCXLX" localSheetId="19" hidden="1">#REF!</definedName>
    <definedName name="BExESLYUFDACMPARVY264HKBCXLX" localSheetId="21" hidden="1">#REF!</definedName>
    <definedName name="BExESLYUFDACMPARVY264HKBCXLX" hidden="1">#REF!</definedName>
    <definedName name="BExESMKD95A649M0WRSG6CXXP326" localSheetId="23" hidden="1">#REF!</definedName>
    <definedName name="BExESMKD95A649M0WRSG6CXXP326" localSheetId="27" hidden="1">#REF!</definedName>
    <definedName name="BExESMKD95A649M0WRSG6CXXP326" localSheetId="16" hidden="1">#REF!</definedName>
    <definedName name="BExESMKD95A649M0WRSG6CXXP326" localSheetId="0" hidden="1">#REF!</definedName>
    <definedName name="BExESMKD95A649M0WRSG6CXXP326" localSheetId="2" hidden="1">#REF!</definedName>
    <definedName name="BExESMKD95A649M0WRSG6CXXP326" localSheetId="4" hidden="1">#REF!</definedName>
    <definedName name="BExESMKD95A649M0WRSG6CXXP326" localSheetId="5" hidden="1">#REF!</definedName>
    <definedName name="BExESMKD95A649M0WRSG6CXXP326" localSheetId="17" hidden="1">#REF!</definedName>
    <definedName name="BExESMKD95A649M0WRSG6CXXP326" localSheetId="7" hidden="1">#REF!</definedName>
    <definedName name="BExESMKD95A649M0WRSG6CXXP326" localSheetId="8" hidden="1">#REF!</definedName>
    <definedName name="BExESMKD95A649M0WRSG6CXXP326" localSheetId="9" hidden="1">#REF!</definedName>
    <definedName name="BExESMKD95A649M0WRSG6CXXP326" localSheetId="11" hidden="1">#REF!</definedName>
    <definedName name="BExESMKD95A649M0WRSG6CXXP326" localSheetId="12" hidden="1">#REF!</definedName>
    <definedName name="BExESMKD95A649M0WRSG6CXXP326" localSheetId="13" hidden="1">#REF!</definedName>
    <definedName name="BExESMKD95A649M0WRSG6CXXP326" localSheetId="14" hidden="1">#REF!</definedName>
    <definedName name="BExESMKD95A649M0WRSG6CXXP326" localSheetId="22" hidden="1">#REF!</definedName>
    <definedName name="BExESMKD95A649M0WRSG6CXXP326" localSheetId="19" hidden="1">#REF!</definedName>
    <definedName name="BExESMKD95A649M0WRSG6CXXP326" localSheetId="21" hidden="1">#REF!</definedName>
    <definedName name="BExESMKD95A649M0WRSG6CXXP326" hidden="1">#REF!</definedName>
    <definedName name="BExESR27ZXJG5VMY4PR9D940VS7T" localSheetId="23" hidden="1">#REF!</definedName>
    <definedName name="BExESR27ZXJG5VMY4PR9D940VS7T" localSheetId="27" hidden="1">#REF!</definedName>
    <definedName name="BExESR27ZXJG5VMY4PR9D940VS7T" localSheetId="16" hidden="1">#REF!</definedName>
    <definedName name="BExESR27ZXJG5VMY4PR9D940VS7T" localSheetId="0" hidden="1">#REF!</definedName>
    <definedName name="BExESR27ZXJG5VMY4PR9D940VS7T" localSheetId="2" hidden="1">#REF!</definedName>
    <definedName name="BExESR27ZXJG5VMY4PR9D940VS7T" localSheetId="4" hidden="1">#REF!</definedName>
    <definedName name="BExESR27ZXJG5VMY4PR9D940VS7T" localSheetId="5" hidden="1">#REF!</definedName>
    <definedName name="BExESR27ZXJG5VMY4PR9D940VS7T" localSheetId="17" hidden="1">#REF!</definedName>
    <definedName name="BExESR27ZXJG5VMY4PR9D940VS7T" localSheetId="7" hidden="1">#REF!</definedName>
    <definedName name="BExESR27ZXJG5VMY4PR9D940VS7T" localSheetId="8" hidden="1">#REF!</definedName>
    <definedName name="BExESR27ZXJG5VMY4PR9D940VS7T" localSheetId="9" hidden="1">#REF!</definedName>
    <definedName name="BExESR27ZXJG5VMY4PR9D940VS7T" localSheetId="11" hidden="1">#REF!</definedName>
    <definedName name="BExESR27ZXJG5VMY4PR9D940VS7T" localSheetId="12" hidden="1">#REF!</definedName>
    <definedName name="BExESR27ZXJG5VMY4PR9D940VS7T" localSheetId="13" hidden="1">#REF!</definedName>
    <definedName name="BExESR27ZXJG5VMY4PR9D940VS7T" localSheetId="14" hidden="1">#REF!</definedName>
    <definedName name="BExESR27ZXJG5VMY4PR9D940VS7T" localSheetId="22" hidden="1">#REF!</definedName>
    <definedName name="BExESR27ZXJG5VMY4PR9D940VS7T" localSheetId="19" hidden="1">#REF!</definedName>
    <definedName name="BExESR27ZXJG5VMY4PR9D940VS7T" localSheetId="21" hidden="1">#REF!</definedName>
    <definedName name="BExESR27ZXJG5VMY4PR9D940VS7T" hidden="1">#REF!</definedName>
    <definedName name="BExESVK1YRJM6UG6FBYOF9CNX29X" localSheetId="23" hidden="1">#REF!</definedName>
    <definedName name="BExESVK1YRJM6UG6FBYOF9CNX29X" localSheetId="27" hidden="1">#REF!</definedName>
    <definedName name="BExESVK1YRJM6UG6FBYOF9CNX29X" localSheetId="16" hidden="1">#REF!</definedName>
    <definedName name="BExESVK1YRJM6UG6FBYOF9CNX29X" localSheetId="0" hidden="1">#REF!</definedName>
    <definedName name="BExESVK1YRJM6UG6FBYOF9CNX29X" localSheetId="2" hidden="1">#REF!</definedName>
    <definedName name="BExESVK1YRJM6UG6FBYOF9CNX29X" localSheetId="4" hidden="1">#REF!</definedName>
    <definedName name="BExESVK1YRJM6UG6FBYOF9CNX29X" localSheetId="5" hidden="1">#REF!</definedName>
    <definedName name="BExESVK1YRJM6UG6FBYOF9CNX29X" localSheetId="17" hidden="1">#REF!</definedName>
    <definedName name="BExESVK1YRJM6UG6FBYOF9CNX29X" localSheetId="7" hidden="1">#REF!</definedName>
    <definedName name="BExESVK1YRJM6UG6FBYOF9CNX29X" localSheetId="8" hidden="1">#REF!</definedName>
    <definedName name="BExESVK1YRJM6UG6FBYOF9CNX29X" localSheetId="9" hidden="1">#REF!</definedName>
    <definedName name="BExESVK1YRJM6UG6FBYOF9CNX29X" localSheetId="11" hidden="1">#REF!</definedName>
    <definedName name="BExESVK1YRJM6UG6FBYOF9CNX29X" localSheetId="12" hidden="1">#REF!</definedName>
    <definedName name="BExESVK1YRJM6UG6FBYOF9CNX29X" localSheetId="13" hidden="1">#REF!</definedName>
    <definedName name="BExESVK1YRJM6UG6FBYOF9CNX29X" localSheetId="14" hidden="1">#REF!</definedName>
    <definedName name="BExESVK1YRJM6UG6FBYOF9CNX29X" localSheetId="22" hidden="1">#REF!</definedName>
    <definedName name="BExESVK1YRJM6UG6FBYOF9CNX29X" localSheetId="19" hidden="1">#REF!</definedName>
    <definedName name="BExESVK1YRJM6UG6FBYOF9CNX29X" localSheetId="21" hidden="1">#REF!</definedName>
    <definedName name="BExESVK1YRJM6UG6FBYOF9CNX29X" hidden="1">#REF!</definedName>
    <definedName name="BExESZ03KXL8DQ2591HLR56ZML94" localSheetId="23" hidden="1">#REF!</definedName>
    <definedName name="BExESZ03KXL8DQ2591HLR56ZML94" localSheetId="27" hidden="1">#REF!</definedName>
    <definedName name="BExESZ03KXL8DQ2591HLR56ZML94" localSheetId="16" hidden="1">#REF!</definedName>
    <definedName name="BExESZ03KXL8DQ2591HLR56ZML94" localSheetId="0" hidden="1">#REF!</definedName>
    <definedName name="BExESZ03KXL8DQ2591HLR56ZML94" localSheetId="2" hidden="1">#REF!</definedName>
    <definedName name="BExESZ03KXL8DQ2591HLR56ZML94" localSheetId="4" hidden="1">#REF!</definedName>
    <definedName name="BExESZ03KXL8DQ2591HLR56ZML94" localSheetId="5" hidden="1">#REF!</definedName>
    <definedName name="BExESZ03KXL8DQ2591HLR56ZML94" localSheetId="17" hidden="1">#REF!</definedName>
    <definedName name="BExESZ03KXL8DQ2591HLR56ZML94" localSheetId="7" hidden="1">#REF!</definedName>
    <definedName name="BExESZ03KXL8DQ2591HLR56ZML94" localSheetId="8" hidden="1">#REF!</definedName>
    <definedName name="BExESZ03KXL8DQ2591HLR56ZML94" localSheetId="9" hidden="1">#REF!</definedName>
    <definedName name="BExESZ03KXL8DQ2591HLR56ZML94" localSheetId="11" hidden="1">#REF!</definedName>
    <definedName name="BExESZ03KXL8DQ2591HLR56ZML94" localSheetId="12" hidden="1">#REF!</definedName>
    <definedName name="BExESZ03KXL8DQ2591HLR56ZML94" localSheetId="13" hidden="1">#REF!</definedName>
    <definedName name="BExESZ03KXL8DQ2591HLR56ZML94" localSheetId="14" hidden="1">#REF!</definedName>
    <definedName name="BExESZ03KXL8DQ2591HLR56ZML94" localSheetId="22" hidden="1">#REF!</definedName>
    <definedName name="BExESZ03KXL8DQ2591HLR56ZML94" localSheetId="19" hidden="1">#REF!</definedName>
    <definedName name="BExESZ03KXL8DQ2591HLR56ZML94" localSheetId="21" hidden="1">#REF!</definedName>
    <definedName name="BExESZ03KXL8DQ2591HLR56ZML94" hidden="1">#REF!</definedName>
    <definedName name="BExESZAW5N443NRTKIP59OEI1CR6" localSheetId="23" hidden="1">#REF!</definedName>
    <definedName name="BExESZAW5N443NRTKIP59OEI1CR6" localSheetId="27" hidden="1">#REF!</definedName>
    <definedName name="BExESZAW5N443NRTKIP59OEI1CR6" localSheetId="16" hidden="1">#REF!</definedName>
    <definedName name="BExESZAW5N443NRTKIP59OEI1CR6" localSheetId="0" hidden="1">#REF!</definedName>
    <definedName name="BExESZAW5N443NRTKIP59OEI1CR6" localSheetId="2" hidden="1">#REF!</definedName>
    <definedName name="BExESZAW5N443NRTKIP59OEI1CR6" localSheetId="4" hidden="1">#REF!</definedName>
    <definedName name="BExESZAW5N443NRTKIP59OEI1CR6" localSheetId="5" hidden="1">#REF!</definedName>
    <definedName name="BExESZAW5N443NRTKIP59OEI1CR6" localSheetId="17" hidden="1">#REF!</definedName>
    <definedName name="BExESZAW5N443NRTKIP59OEI1CR6" localSheetId="7" hidden="1">#REF!</definedName>
    <definedName name="BExESZAW5N443NRTKIP59OEI1CR6" localSheetId="8" hidden="1">#REF!</definedName>
    <definedName name="BExESZAW5N443NRTKIP59OEI1CR6" localSheetId="9" hidden="1">#REF!</definedName>
    <definedName name="BExESZAW5N443NRTKIP59OEI1CR6" localSheetId="11" hidden="1">#REF!</definedName>
    <definedName name="BExESZAW5N443NRTKIP59OEI1CR6" localSheetId="12" hidden="1">#REF!</definedName>
    <definedName name="BExESZAW5N443NRTKIP59OEI1CR6" localSheetId="13" hidden="1">#REF!</definedName>
    <definedName name="BExESZAW5N443NRTKIP59OEI1CR6" localSheetId="14" hidden="1">#REF!</definedName>
    <definedName name="BExESZAW5N443NRTKIP59OEI1CR6" localSheetId="22" hidden="1">#REF!</definedName>
    <definedName name="BExESZAW5N443NRTKIP59OEI1CR6" localSheetId="19" hidden="1">#REF!</definedName>
    <definedName name="BExESZAW5N443NRTKIP59OEI1CR6" localSheetId="21" hidden="1">#REF!</definedName>
    <definedName name="BExESZAW5N443NRTKIP59OEI1CR6" hidden="1">#REF!</definedName>
    <definedName name="BExET3HXQ60A4O2OLKX8QNXRI6LQ" localSheetId="23" hidden="1">#REF!</definedName>
    <definedName name="BExET3HXQ60A4O2OLKX8QNXRI6LQ" localSheetId="27" hidden="1">#REF!</definedName>
    <definedName name="BExET3HXQ60A4O2OLKX8QNXRI6LQ" localSheetId="16" hidden="1">#REF!</definedName>
    <definedName name="BExET3HXQ60A4O2OLKX8QNXRI6LQ" localSheetId="0" hidden="1">#REF!</definedName>
    <definedName name="BExET3HXQ60A4O2OLKX8QNXRI6LQ" localSheetId="2" hidden="1">#REF!</definedName>
    <definedName name="BExET3HXQ60A4O2OLKX8QNXRI6LQ" localSheetId="4" hidden="1">#REF!</definedName>
    <definedName name="BExET3HXQ60A4O2OLKX8QNXRI6LQ" localSheetId="5" hidden="1">#REF!</definedName>
    <definedName name="BExET3HXQ60A4O2OLKX8QNXRI6LQ" localSheetId="17" hidden="1">#REF!</definedName>
    <definedName name="BExET3HXQ60A4O2OLKX8QNXRI6LQ" localSheetId="7" hidden="1">#REF!</definedName>
    <definedName name="BExET3HXQ60A4O2OLKX8QNXRI6LQ" localSheetId="8" hidden="1">#REF!</definedName>
    <definedName name="BExET3HXQ60A4O2OLKX8QNXRI6LQ" localSheetId="9" hidden="1">#REF!</definedName>
    <definedName name="BExET3HXQ60A4O2OLKX8QNXRI6LQ" localSheetId="11" hidden="1">#REF!</definedName>
    <definedName name="BExET3HXQ60A4O2OLKX8QNXRI6LQ" localSheetId="12" hidden="1">#REF!</definedName>
    <definedName name="BExET3HXQ60A4O2OLKX8QNXRI6LQ" localSheetId="13" hidden="1">#REF!</definedName>
    <definedName name="BExET3HXQ60A4O2OLKX8QNXRI6LQ" localSheetId="14" hidden="1">#REF!</definedName>
    <definedName name="BExET3HXQ60A4O2OLKX8QNXRI6LQ" localSheetId="22" hidden="1">#REF!</definedName>
    <definedName name="BExET3HXQ60A4O2OLKX8QNXRI6LQ" localSheetId="19" hidden="1">#REF!</definedName>
    <definedName name="BExET3HXQ60A4O2OLKX8QNXRI6LQ" localSheetId="21" hidden="1">#REF!</definedName>
    <definedName name="BExET3HXQ60A4O2OLKX8QNXRI6LQ" hidden="1">#REF!</definedName>
    <definedName name="BExET4EAH366GROMVVMDCSUI1018" localSheetId="23" hidden="1">#REF!</definedName>
    <definedName name="BExET4EAH366GROMVVMDCSUI1018" localSheetId="27" hidden="1">#REF!</definedName>
    <definedName name="BExET4EAH366GROMVVMDCSUI1018" localSheetId="16" hidden="1">#REF!</definedName>
    <definedName name="BExET4EAH366GROMVVMDCSUI1018" localSheetId="0" hidden="1">#REF!</definedName>
    <definedName name="BExET4EAH366GROMVVMDCSUI1018" localSheetId="2" hidden="1">#REF!</definedName>
    <definedName name="BExET4EAH366GROMVVMDCSUI1018" localSheetId="4" hidden="1">#REF!</definedName>
    <definedName name="BExET4EAH366GROMVVMDCSUI1018" localSheetId="5" hidden="1">#REF!</definedName>
    <definedName name="BExET4EAH366GROMVVMDCSUI1018" localSheetId="17" hidden="1">#REF!</definedName>
    <definedName name="BExET4EAH366GROMVVMDCSUI1018" localSheetId="7" hidden="1">#REF!</definedName>
    <definedName name="BExET4EAH366GROMVVMDCSUI1018" localSheetId="8" hidden="1">#REF!</definedName>
    <definedName name="BExET4EAH366GROMVVMDCSUI1018" localSheetId="9" hidden="1">#REF!</definedName>
    <definedName name="BExET4EAH366GROMVVMDCSUI1018" localSheetId="11" hidden="1">#REF!</definedName>
    <definedName name="BExET4EAH366GROMVVMDCSUI1018" localSheetId="12" hidden="1">#REF!</definedName>
    <definedName name="BExET4EAH366GROMVVMDCSUI1018" localSheetId="13" hidden="1">#REF!</definedName>
    <definedName name="BExET4EAH366GROMVVMDCSUI1018" localSheetId="14" hidden="1">#REF!</definedName>
    <definedName name="BExET4EAH366GROMVVMDCSUI1018" localSheetId="22" hidden="1">#REF!</definedName>
    <definedName name="BExET4EAH366GROMVVMDCSUI1018" localSheetId="19" hidden="1">#REF!</definedName>
    <definedName name="BExET4EAH366GROMVVMDCSUI1018" localSheetId="21" hidden="1">#REF!</definedName>
    <definedName name="BExET4EAH366GROMVVMDCSUI1018" hidden="1">#REF!</definedName>
    <definedName name="BExETA3B1FCIOA80H94K90FWXQKE" localSheetId="23" hidden="1">#REF!</definedName>
    <definedName name="BExETA3B1FCIOA80H94K90FWXQKE" localSheetId="27" hidden="1">#REF!</definedName>
    <definedName name="BExETA3B1FCIOA80H94K90FWXQKE" localSheetId="16" hidden="1">#REF!</definedName>
    <definedName name="BExETA3B1FCIOA80H94K90FWXQKE" localSheetId="0" hidden="1">#REF!</definedName>
    <definedName name="BExETA3B1FCIOA80H94K90FWXQKE" localSheetId="2" hidden="1">#REF!</definedName>
    <definedName name="BExETA3B1FCIOA80H94K90FWXQKE" localSheetId="4" hidden="1">#REF!</definedName>
    <definedName name="BExETA3B1FCIOA80H94K90FWXQKE" localSheetId="5" hidden="1">#REF!</definedName>
    <definedName name="BExETA3B1FCIOA80H94K90FWXQKE" localSheetId="17" hidden="1">#REF!</definedName>
    <definedName name="BExETA3B1FCIOA80H94K90FWXQKE" localSheetId="7" hidden="1">#REF!</definedName>
    <definedName name="BExETA3B1FCIOA80H94K90FWXQKE" localSheetId="8" hidden="1">#REF!</definedName>
    <definedName name="BExETA3B1FCIOA80H94K90FWXQKE" localSheetId="9" hidden="1">#REF!</definedName>
    <definedName name="BExETA3B1FCIOA80H94K90FWXQKE" localSheetId="11" hidden="1">#REF!</definedName>
    <definedName name="BExETA3B1FCIOA80H94K90FWXQKE" localSheetId="12" hidden="1">#REF!</definedName>
    <definedName name="BExETA3B1FCIOA80H94K90FWXQKE" localSheetId="13" hidden="1">#REF!</definedName>
    <definedName name="BExETA3B1FCIOA80H94K90FWXQKE" localSheetId="14" hidden="1">#REF!</definedName>
    <definedName name="BExETA3B1FCIOA80H94K90FWXQKE" localSheetId="22" hidden="1">#REF!</definedName>
    <definedName name="BExETA3B1FCIOA80H94K90FWXQKE" localSheetId="19" hidden="1">#REF!</definedName>
    <definedName name="BExETA3B1FCIOA80H94K90FWXQKE" localSheetId="21" hidden="1">#REF!</definedName>
    <definedName name="BExETA3B1FCIOA80H94K90FWXQKE" hidden="1">#REF!</definedName>
    <definedName name="BExETAZOYT4CJIT8RRKC9F2HJG1D" localSheetId="23" hidden="1">#REF!</definedName>
    <definedName name="BExETAZOYT4CJIT8RRKC9F2HJG1D" localSheetId="27" hidden="1">#REF!</definedName>
    <definedName name="BExETAZOYT4CJIT8RRKC9F2HJG1D" localSheetId="16" hidden="1">#REF!</definedName>
    <definedName name="BExETAZOYT4CJIT8RRKC9F2HJG1D" localSheetId="0" hidden="1">#REF!</definedName>
    <definedName name="BExETAZOYT4CJIT8RRKC9F2HJG1D" localSheetId="2" hidden="1">#REF!</definedName>
    <definedName name="BExETAZOYT4CJIT8RRKC9F2HJG1D" localSheetId="4" hidden="1">#REF!</definedName>
    <definedName name="BExETAZOYT4CJIT8RRKC9F2HJG1D" localSheetId="5" hidden="1">#REF!</definedName>
    <definedName name="BExETAZOYT4CJIT8RRKC9F2HJG1D" localSheetId="17" hidden="1">#REF!</definedName>
    <definedName name="BExETAZOYT4CJIT8RRKC9F2HJG1D" localSheetId="7" hidden="1">#REF!</definedName>
    <definedName name="BExETAZOYT4CJIT8RRKC9F2HJG1D" localSheetId="8" hidden="1">#REF!</definedName>
    <definedName name="BExETAZOYT4CJIT8RRKC9F2HJG1D" localSheetId="9" hidden="1">#REF!</definedName>
    <definedName name="BExETAZOYT4CJIT8RRKC9F2HJG1D" localSheetId="11" hidden="1">#REF!</definedName>
    <definedName name="BExETAZOYT4CJIT8RRKC9F2HJG1D" localSheetId="12" hidden="1">#REF!</definedName>
    <definedName name="BExETAZOYT4CJIT8RRKC9F2HJG1D" localSheetId="13" hidden="1">#REF!</definedName>
    <definedName name="BExETAZOYT4CJIT8RRKC9F2HJG1D" localSheetId="14" hidden="1">#REF!</definedName>
    <definedName name="BExETAZOYT4CJIT8RRKC9F2HJG1D" localSheetId="22" hidden="1">#REF!</definedName>
    <definedName name="BExETAZOYT4CJIT8RRKC9F2HJG1D" localSheetId="19" hidden="1">#REF!</definedName>
    <definedName name="BExETAZOYT4CJIT8RRKC9F2HJG1D" localSheetId="21" hidden="1">#REF!</definedName>
    <definedName name="BExETAZOYT4CJIT8RRKC9F2HJG1D" hidden="1">#REF!</definedName>
    <definedName name="BExETB55BNG40G9YOI2H6UHIR9WU" localSheetId="23" hidden="1">#REF!</definedName>
    <definedName name="BExETB55BNG40G9YOI2H6UHIR9WU" localSheetId="27" hidden="1">#REF!</definedName>
    <definedName name="BExETB55BNG40G9YOI2H6UHIR9WU" localSheetId="16" hidden="1">#REF!</definedName>
    <definedName name="BExETB55BNG40G9YOI2H6UHIR9WU" localSheetId="0" hidden="1">#REF!</definedName>
    <definedName name="BExETB55BNG40G9YOI2H6UHIR9WU" localSheetId="2" hidden="1">#REF!</definedName>
    <definedName name="BExETB55BNG40G9YOI2H6UHIR9WU" localSheetId="4" hidden="1">#REF!</definedName>
    <definedName name="BExETB55BNG40G9YOI2H6UHIR9WU" localSheetId="5" hidden="1">#REF!</definedName>
    <definedName name="BExETB55BNG40G9YOI2H6UHIR9WU" localSheetId="17" hidden="1">#REF!</definedName>
    <definedName name="BExETB55BNG40G9YOI2H6UHIR9WU" localSheetId="7" hidden="1">#REF!</definedName>
    <definedName name="BExETB55BNG40G9YOI2H6UHIR9WU" localSheetId="8" hidden="1">#REF!</definedName>
    <definedName name="BExETB55BNG40G9YOI2H6UHIR9WU" localSheetId="9" hidden="1">#REF!</definedName>
    <definedName name="BExETB55BNG40G9YOI2H6UHIR9WU" localSheetId="11" hidden="1">#REF!</definedName>
    <definedName name="BExETB55BNG40G9YOI2H6UHIR9WU" localSheetId="12" hidden="1">#REF!</definedName>
    <definedName name="BExETB55BNG40G9YOI2H6UHIR9WU" localSheetId="13" hidden="1">#REF!</definedName>
    <definedName name="BExETB55BNG40G9YOI2H6UHIR9WU" localSheetId="14" hidden="1">#REF!</definedName>
    <definedName name="BExETB55BNG40G9YOI2H6UHIR9WU" localSheetId="22" hidden="1">#REF!</definedName>
    <definedName name="BExETB55BNG40G9YOI2H6UHIR9WU" localSheetId="19" hidden="1">#REF!</definedName>
    <definedName name="BExETB55BNG40G9YOI2H6UHIR9WU" localSheetId="21" hidden="1">#REF!</definedName>
    <definedName name="BExETB55BNG40G9YOI2H6UHIR9WU" hidden="1">#REF!</definedName>
    <definedName name="BExETF6QD5A9GEINE1KZRRC2LXWM" localSheetId="23" hidden="1">#REF!</definedName>
    <definedName name="BExETF6QD5A9GEINE1KZRRC2LXWM" localSheetId="27" hidden="1">#REF!</definedName>
    <definedName name="BExETF6QD5A9GEINE1KZRRC2LXWM" localSheetId="16" hidden="1">#REF!</definedName>
    <definedName name="BExETF6QD5A9GEINE1KZRRC2LXWM" localSheetId="0" hidden="1">#REF!</definedName>
    <definedName name="BExETF6QD5A9GEINE1KZRRC2LXWM" localSheetId="2" hidden="1">#REF!</definedName>
    <definedName name="BExETF6QD5A9GEINE1KZRRC2LXWM" localSheetId="4" hidden="1">#REF!</definedName>
    <definedName name="BExETF6QD5A9GEINE1KZRRC2LXWM" localSheetId="5" hidden="1">#REF!</definedName>
    <definedName name="BExETF6QD5A9GEINE1KZRRC2LXWM" localSheetId="17" hidden="1">#REF!</definedName>
    <definedName name="BExETF6QD5A9GEINE1KZRRC2LXWM" localSheetId="7" hidden="1">#REF!</definedName>
    <definedName name="BExETF6QD5A9GEINE1KZRRC2LXWM" localSheetId="8" hidden="1">#REF!</definedName>
    <definedName name="BExETF6QD5A9GEINE1KZRRC2LXWM" localSheetId="9" hidden="1">#REF!</definedName>
    <definedName name="BExETF6QD5A9GEINE1KZRRC2LXWM" localSheetId="11" hidden="1">#REF!</definedName>
    <definedName name="BExETF6QD5A9GEINE1KZRRC2LXWM" localSheetId="12" hidden="1">#REF!</definedName>
    <definedName name="BExETF6QD5A9GEINE1KZRRC2LXWM" localSheetId="13" hidden="1">#REF!</definedName>
    <definedName name="BExETF6QD5A9GEINE1KZRRC2LXWM" localSheetId="14" hidden="1">#REF!</definedName>
    <definedName name="BExETF6QD5A9GEINE1KZRRC2LXWM" localSheetId="22" hidden="1">#REF!</definedName>
    <definedName name="BExETF6QD5A9GEINE1KZRRC2LXWM" localSheetId="19" hidden="1">#REF!</definedName>
    <definedName name="BExETF6QD5A9GEINE1KZRRC2LXWM" localSheetId="21" hidden="1">#REF!</definedName>
    <definedName name="BExETF6QD5A9GEINE1KZRRC2LXWM" hidden="1">#REF!</definedName>
    <definedName name="BExETQ9XRXLUACN82805SPSPNKHI" localSheetId="23" hidden="1">#REF!</definedName>
    <definedName name="BExETQ9XRXLUACN82805SPSPNKHI" localSheetId="27" hidden="1">#REF!</definedName>
    <definedName name="BExETQ9XRXLUACN82805SPSPNKHI" localSheetId="16" hidden="1">#REF!</definedName>
    <definedName name="BExETQ9XRXLUACN82805SPSPNKHI" localSheetId="0" hidden="1">#REF!</definedName>
    <definedName name="BExETQ9XRXLUACN82805SPSPNKHI" localSheetId="2" hidden="1">#REF!</definedName>
    <definedName name="BExETQ9XRXLUACN82805SPSPNKHI" localSheetId="4" hidden="1">#REF!</definedName>
    <definedName name="BExETQ9XRXLUACN82805SPSPNKHI" localSheetId="5" hidden="1">#REF!</definedName>
    <definedName name="BExETQ9XRXLUACN82805SPSPNKHI" localSheetId="17" hidden="1">#REF!</definedName>
    <definedName name="BExETQ9XRXLUACN82805SPSPNKHI" localSheetId="7" hidden="1">#REF!</definedName>
    <definedName name="BExETQ9XRXLUACN82805SPSPNKHI" localSheetId="8" hidden="1">#REF!</definedName>
    <definedName name="BExETQ9XRXLUACN82805SPSPNKHI" localSheetId="9" hidden="1">#REF!</definedName>
    <definedName name="BExETQ9XRXLUACN82805SPSPNKHI" localSheetId="11" hidden="1">#REF!</definedName>
    <definedName name="BExETQ9XRXLUACN82805SPSPNKHI" localSheetId="12" hidden="1">#REF!</definedName>
    <definedName name="BExETQ9XRXLUACN82805SPSPNKHI" localSheetId="13" hidden="1">#REF!</definedName>
    <definedName name="BExETQ9XRXLUACN82805SPSPNKHI" localSheetId="14" hidden="1">#REF!</definedName>
    <definedName name="BExETQ9XRXLUACN82805SPSPNKHI" localSheetId="22" hidden="1">#REF!</definedName>
    <definedName name="BExETQ9XRXLUACN82805SPSPNKHI" localSheetId="19" hidden="1">#REF!</definedName>
    <definedName name="BExETQ9XRXLUACN82805SPSPNKHI" localSheetId="21" hidden="1">#REF!</definedName>
    <definedName name="BExETQ9XRXLUACN82805SPSPNKHI" hidden="1">#REF!</definedName>
    <definedName name="BExETR0YRMOR63E6DHLEHV9QVVON" localSheetId="23" hidden="1">#REF!</definedName>
    <definedName name="BExETR0YRMOR63E6DHLEHV9QVVON" localSheetId="27" hidden="1">#REF!</definedName>
    <definedName name="BExETR0YRMOR63E6DHLEHV9QVVON" localSheetId="16" hidden="1">#REF!</definedName>
    <definedName name="BExETR0YRMOR63E6DHLEHV9QVVON" localSheetId="0" hidden="1">#REF!</definedName>
    <definedName name="BExETR0YRMOR63E6DHLEHV9QVVON" localSheetId="2" hidden="1">#REF!</definedName>
    <definedName name="BExETR0YRMOR63E6DHLEHV9QVVON" localSheetId="4" hidden="1">#REF!</definedName>
    <definedName name="BExETR0YRMOR63E6DHLEHV9QVVON" localSheetId="5" hidden="1">#REF!</definedName>
    <definedName name="BExETR0YRMOR63E6DHLEHV9QVVON" localSheetId="17" hidden="1">#REF!</definedName>
    <definedName name="BExETR0YRMOR63E6DHLEHV9QVVON" localSheetId="7" hidden="1">#REF!</definedName>
    <definedName name="BExETR0YRMOR63E6DHLEHV9QVVON" localSheetId="8" hidden="1">#REF!</definedName>
    <definedName name="BExETR0YRMOR63E6DHLEHV9QVVON" localSheetId="9" hidden="1">#REF!</definedName>
    <definedName name="BExETR0YRMOR63E6DHLEHV9QVVON" localSheetId="11" hidden="1">#REF!</definedName>
    <definedName name="BExETR0YRMOR63E6DHLEHV9QVVON" localSheetId="12" hidden="1">#REF!</definedName>
    <definedName name="BExETR0YRMOR63E6DHLEHV9QVVON" localSheetId="13" hidden="1">#REF!</definedName>
    <definedName name="BExETR0YRMOR63E6DHLEHV9QVVON" localSheetId="14" hidden="1">#REF!</definedName>
    <definedName name="BExETR0YRMOR63E6DHLEHV9QVVON" localSheetId="22" hidden="1">#REF!</definedName>
    <definedName name="BExETR0YRMOR63E6DHLEHV9QVVON" localSheetId="19" hidden="1">#REF!</definedName>
    <definedName name="BExETR0YRMOR63E6DHLEHV9QVVON" localSheetId="21" hidden="1">#REF!</definedName>
    <definedName name="BExETR0YRMOR63E6DHLEHV9QVVON" hidden="1">#REF!</definedName>
    <definedName name="BExETVO51BGF7GGNGB21UD7OIF15" localSheetId="23" hidden="1">#REF!</definedName>
    <definedName name="BExETVO51BGF7GGNGB21UD7OIF15" localSheetId="27" hidden="1">#REF!</definedName>
    <definedName name="BExETVO51BGF7GGNGB21UD7OIF15" localSheetId="16" hidden="1">#REF!</definedName>
    <definedName name="BExETVO51BGF7GGNGB21UD7OIF15" localSheetId="0" hidden="1">#REF!</definedName>
    <definedName name="BExETVO51BGF7GGNGB21UD7OIF15" localSheetId="2" hidden="1">#REF!</definedName>
    <definedName name="BExETVO51BGF7GGNGB21UD7OIF15" localSheetId="4" hidden="1">#REF!</definedName>
    <definedName name="BExETVO51BGF7GGNGB21UD7OIF15" localSheetId="5" hidden="1">#REF!</definedName>
    <definedName name="BExETVO51BGF7GGNGB21UD7OIF15" localSheetId="17" hidden="1">#REF!</definedName>
    <definedName name="BExETVO51BGF7GGNGB21UD7OIF15" localSheetId="7" hidden="1">#REF!</definedName>
    <definedName name="BExETVO51BGF7GGNGB21UD7OIF15" localSheetId="8" hidden="1">#REF!</definedName>
    <definedName name="BExETVO51BGF7GGNGB21UD7OIF15" localSheetId="9" hidden="1">#REF!</definedName>
    <definedName name="BExETVO51BGF7GGNGB21UD7OIF15" localSheetId="11" hidden="1">#REF!</definedName>
    <definedName name="BExETVO51BGF7GGNGB21UD7OIF15" localSheetId="12" hidden="1">#REF!</definedName>
    <definedName name="BExETVO51BGF7GGNGB21UD7OIF15" localSheetId="13" hidden="1">#REF!</definedName>
    <definedName name="BExETVO51BGF7GGNGB21UD7OIF15" localSheetId="14" hidden="1">#REF!</definedName>
    <definedName name="BExETVO51BGF7GGNGB21UD7OIF15" localSheetId="22" hidden="1">#REF!</definedName>
    <definedName name="BExETVO51BGF7GGNGB21UD7OIF15" localSheetId="19" hidden="1">#REF!</definedName>
    <definedName name="BExETVO51BGF7GGNGB21UD7OIF15" localSheetId="21" hidden="1">#REF!</definedName>
    <definedName name="BExETVO51BGF7GGNGB21UD7OIF15" hidden="1">#REF!</definedName>
    <definedName name="BExETVTGY38YXYYF7N73OYN6FYY3" localSheetId="23" hidden="1">#REF!</definedName>
    <definedName name="BExETVTGY38YXYYF7N73OYN6FYY3" localSheetId="27" hidden="1">#REF!</definedName>
    <definedName name="BExETVTGY38YXYYF7N73OYN6FYY3" localSheetId="16" hidden="1">#REF!</definedName>
    <definedName name="BExETVTGY38YXYYF7N73OYN6FYY3" localSheetId="0" hidden="1">#REF!</definedName>
    <definedName name="BExETVTGY38YXYYF7N73OYN6FYY3" localSheetId="2" hidden="1">#REF!</definedName>
    <definedName name="BExETVTGY38YXYYF7N73OYN6FYY3" localSheetId="4" hidden="1">#REF!</definedName>
    <definedName name="BExETVTGY38YXYYF7N73OYN6FYY3" localSheetId="5" hidden="1">#REF!</definedName>
    <definedName name="BExETVTGY38YXYYF7N73OYN6FYY3" localSheetId="17" hidden="1">#REF!</definedName>
    <definedName name="BExETVTGY38YXYYF7N73OYN6FYY3" localSheetId="7" hidden="1">#REF!</definedName>
    <definedName name="BExETVTGY38YXYYF7N73OYN6FYY3" localSheetId="8" hidden="1">#REF!</definedName>
    <definedName name="BExETVTGY38YXYYF7N73OYN6FYY3" localSheetId="9" hidden="1">#REF!</definedName>
    <definedName name="BExETVTGY38YXYYF7N73OYN6FYY3" localSheetId="11" hidden="1">#REF!</definedName>
    <definedName name="BExETVTGY38YXYYF7N73OYN6FYY3" localSheetId="12" hidden="1">#REF!</definedName>
    <definedName name="BExETVTGY38YXYYF7N73OYN6FYY3" localSheetId="13" hidden="1">#REF!</definedName>
    <definedName name="BExETVTGY38YXYYF7N73OYN6FYY3" localSheetId="14" hidden="1">#REF!</definedName>
    <definedName name="BExETVTGY38YXYYF7N73OYN6FYY3" localSheetId="22" hidden="1">#REF!</definedName>
    <definedName name="BExETVTGY38YXYYF7N73OYN6FYY3" localSheetId="19" hidden="1">#REF!</definedName>
    <definedName name="BExETVTGY38YXYYF7N73OYN6FYY3" localSheetId="21" hidden="1">#REF!</definedName>
    <definedName name="BExETVTGY38YXYYF7N73OYN6FYY3" hidden="1">#REF!</definedName>
    <definedName name="BExETVTH8RADW05P2XUUV7V44TWW" localSheetId="23" hidden="1">#REF!</definedName>
    <definedName name="BExETVTH8RADW05P2XUUV7V44TWW" localSheetId="27" hidden="1">#REF!</definedName>
    <definedName name="BExETVTH8RADW05P2XUUV7V44TWW" localSheetId="16" hidden="1">#REF!</definedName>
    <definedName name="BExETVTH8RADW05P2XUUV7V44TWW" localSheetId="0" hidden="1">#REF!</definedName>
    <definedName name="BExETVTH8RADW05P2XUUV7V44TWW" localSheetId="2" hidden="1">#REF!</definedName>
    <definedName name="BExETVTH8RADW05P2XUUV7V44TWW" localSheetId="4" hidden="1">#REF!</definedName>
    <definedName name="BExETVTH8RADW05P2XUUV7V44TWW" localSheetId="5" hidden="1">#REF!</definedName>
    <definedName name="BExETVTH8RADW05P2XUUV7V44TWW" localSheetId="17" hidden="1">#REF!</definedName>
    <definedName name="BExETVTH8RADW05P2XUUV7V44TWW" localSheetId="7" hidden="1">#REF!</definedName>
    <definedName name="BExETVTH8RADW05P2XUUV7V44TWW" localSheetId="8" hidden="1">#REF!</definedName>
    <definedName name="BExETVTH8RADW05P2XUUV7V44TWW" localSheetId="9" hidden="1">#REF!</definedName>
    <definedName name="BExETVTH8RADW05P2XUUV7V44TWW" localSheetId="11" hidden="1">#REF!</definedName>
    <definedName name="BExETVTH8RADW05P2XUUV7V44TWW" localSheetId="12" hidden="1">#REF!</definedName>
    <definedName name="BExETVTH8RADW05P2XUUV7V44TWW" localSheetId="13" hidden="1">#REF!</definedName>
    <definedName name="BExETVTH8RADW05P2XUUV7V44TWW" localSheetId="14" hidden="1">#REF!</definedName>
    <definedName name="BExETVTH8RADW05P2XUUV7V44TWW" localSheetId="22" hidden="1">#REF!</definedName>
    <definedName name="BExETVTH8RADW05P2XUUV7V44TWW" localSheetId="19" hidden="1">#REF!</definedName>
    <definedName name="BExETVTH8RADW05P2XUUV7V44TWW" localSheetId="21" hidden="1">#REF!</definedName>
    <definedName name="BExETVTH8RADW05P2XUUV7V44TWW" hidden="1">#REF!</definedName>
    <definedName name="BExETW9PYUAV5QY6A4VCYZRIOUX4" localSheetId="23" hidden="1">#REF!</definedName>
    <definedName name="BExETW9PYUAV5QY6A4VCYZRIOUX4" localSheetId="27" hidden="1">#REF!</definedName>
    <definedName name="BExETW9PYUAV5QY6A4VCYZRIOUX4" localSheetId="16" hidden="1">#REF!</definedName>
    <definedName name="BExETW9PYUAV5QY6A4VCYZRIOUX4" localSheetId="0" hidden="1">#REF!</definedName>
    <definedName name="BExETW9PYUAV5QY6A4VCYZRIOUX4" localSheetId="2" hidden="1">#REF!</definedName>
    <definedName name="BExETW9PYUAV5QY6A4VCYZRIOUX4" localSheetId="4" hidden="1">#REF!</definedName>
    <definedName name="BExETW9PYUAV5QY6A4VCYZRIOUX4" localSheetId="5" hidden="1">#REF!</definedName>
    <definedName name="BExETW9PYUAV5QY6A4VCYZRIOUX4" localSheetId="17" hidden="1">#REF!</definedName>
    <definedName name="BExETW9PYUAV5QY6A4VCYZRIOUX4" localSheetId="7" hidden="1">#REF!</definedName>
    <definedName name="BExETW9PYUAV5QY6A4VCYZRIOUX4" localSheetId="8" hidden="1">#REF!</definedName>
    <definedName name="BExETW9PYUAV5QY6A4VCYZRIOUX4" localSheetId="9" hidden="1">#REF!</definedName>
    <definedName name="BExETW9PYUAV5QY6A4VCYZRIOUX4" localSheetId="11" hidden="1">#REF!</definedName>
    <definedName name="BExETW9PYUAV5QY6A4VCYZRIOUX4" localSheetId="12" hidden="1">#REF!</definedName>
    <definedName name="BExETW9PYUAV5QY6A4VCYZRIOUX4" localSheetId="13" hidden="1">#REF!</definedName>
    <definedName name="BExETW9PYUAV5QY6A4VCYZRIOUX4" localSheetId="14" hidden="1">#REF!</definedName>
    <definedName name="BExETW9PYUAV5QY6A4VCYZRIOUX4" localSheetId="22" hidden="1">#REF!</definedName>
    <definedName name="BExETW9PYUAV5QY6A4VCYZRIOUX4" localSheetId="19" hidden="1">#REF!</definedName>
    <definedName name="BExETW9PYUAV5QY6A4VCYZRIOUX4" localSheetId="21" hidden="1">#REF!</definedName>
    <definedName name="BExETW9PYUAV5QY6A4VCYZRIOUX4" hidden="1">#REF!</definedName>
    <definedName name="BExEUGNELLVZ7K2PYWP2TG8T65XQ" localSheetId="23" hidden="1">#REF!</definedName>
    <definedName name="BExEUGNELLVZ7K2PYWP2TG8T65XQ" localSheetId="27" hidden="1">#REF!</definedName>
    <definedName name="BExEUGNELLVZ7K2PYWP2TG8T65XQ" localSheetId="16" hidden="1">#REF!</definedName>
    <definedName name="BExEUGNELLVZ7K2PYWP2TG8T65XQ" localSheetId="0" hidden="1">#REF!</definedName>
    <definedName name="BExEUGNELLVZ7K2PYWP2TG8T65XQ" localSheetId="2" hidden="1">#REF!</definedName>
    <definedName name="BExEUGNELLVZ7K2PYWP2TG8T65XQ" localSheetId="4" hidden="1">#REF!</definedName>
    <definedName name="BExEUGNELLVZ7K2PYWP2TG8T65XQ" localSheetId="5" hidden="1">#REF!</definedName>
    <definedName name="BExEUGNELLVZ7K2PYWP2TG8T65XQ" localSheetId="17" hidden="1">#REF!</definedName>
    <definedName name="BExEUGNELLVZ7K2PYWP2TG8T65XQ" localSheetId="7" hidden="1">#REF!</definedName>
    <definedName name="BExEUGNELLVZ7K2PYWP2TG8T65XQ" localSheetId="8" hidden="1">#REF!</definedName>
    <definedName name="BExEUGNELLVZ7K2PYWP2TG8T65XQ" localSheetId="9" hidden="1">#REF!</definedName>
    <definedName name="BExEUGNELLVZ7K2PYWP2TG8T65XQ" localSheetId="11" hidden="1">#REF!</definedName>
    <definedName name="BExEUGNELLVZ7K2PYWP2TG8T65XQ" localSheetId="12" hidden="1">#REF!</definedName>
    <definedName name="BExEUGNELLVZ7K2PYWP2TG8T65XQ" localSheetId="13" hidden="1">#REF!</definedName>
    <definedName name="BExEUGNELLVZ7K2PYWP2TG8T65XQ" localSheetId="14" hidden="1">#REF!</definedName>
    <definedName name="BExEUGNELLVZ7K2PYWP2TG8T65XQ" localSheetId="22" hidden="1">#REF!</definedName>
    <definedName name="BExEUGNELLVZ7K2PYWP2TG8T65XQ" localSheetId="19" hidden="1">#REF!</definedName>
    <definedName name="BExEUGNELLVZ7K2PYWP2TG8T65XQ" localSheetId="21" hidden="1">#REF!</definedName>
    <definedName name="BExEUGNELLVZ7K2PYWP2TG8T65XQ" hidden="1">#REF!</definedName>
    <definedName name="BExEUHUG1NGJGB6F1UH5IKFZ9B9M" localSheetId="23" hidden="1">#REF!</definedName>
    <definedName name="BExEUHUG1NGJGB6F1UH5IKFZ9B9M" localSheetId="27" hidden="1">#REF!</definedName>
    <definedName name="BExEUHUG1NGJGB6F1UH5IKFZ9B9M" localSheetId="16" hidden="1">#REF!</definedName>
    <definedName name="BExEUHUG1NGJGB6F1UH5IKFZ9B9M" localSheetId="0" hidden="1">#REF!</definedName>
    <definedName name="BExEUHUG1NGJGB6F1UH5IKFZ9B9M" localSheetId="2" hidden="1">#REF!</definedName>
    <definedName name="BExEUHUG1NGJGB6F1UH5IKFZ9B9M" localSheetId="4" hidden="1">#REF!</definedName>
    <definedName name="BExEUHUG1NGJGB6F1UH5IKFZ9B9M" localSheetId="5" hidden="1">#REF!</definedName>
    <definedName name="BExEUHUG1NGJGB6F1UH5IKFZ9B9M" localSheetId="17" hidden="1">#REF!</definedName>
    <definedName name="BExEUHUG1NGJGB6F1UH5IKFZ9B9M" localSheetId="7" hidden="1">#REF!</definedName>
    <definedName name="BExEUHUG1NGJGB6F1UH5IKFZ9B9M" localSheetId="8" hidden="1">#REF!</definedName>
    <definedName name="BExEUHUG1NGJGB6F1UH5IKFZ9B9M" localSheetId="9" hidden="1">#REF!</definedName>
    <definedName name="BExEUHUG1NGJGB6F1UH5IKFZ9B9M" localSheetId="11" hidden="1">#REF!</definedName>
    <definedName name="BExEUHUG1NGJGB6F1UH5IKFZ9B9M" localSheetId="12" hidden="1">#REF!</definedName>
    <definedName name="BExEUHUG1NGJGB6F1UH5IKFZ9B9M" localSheetId="13" hidden="1">#REF!</definedName>
    <definedName name="BExEUHUG1NGJGB6F1UH5IKFZ9B9M" localSheetId="14" hidden="1">#REF!</definedName>
    <definedName name="BExEUHUG1NGJGB6F1UH5IKFZ9B9M" localSheetId="22" hidden="1">#REF!</definedName>
    <definedName name="BExEUHUG1NGJGB6F1UH5IKFZ9B9M" localSheetId="19" hidden="1">#REF!</definedName>
    <definedName name="BExEUHUG1NGJGB6F1UH5IKFZ9B9M" localSheetId="21" hidden="1">#REF!</definedName>
    <definedName name="BExEUHUG1NGJGB6F1UH5IKFZ9B9M" hidden="1">#REF!</definedName>
    <definedName name="BExEUNE4T242Y59C6MS28MXEUGCP" localSheetId="23" hidden="1">#REF!</definedName>
    <definedName name="BExEUNE4T242Y59C6MS28MXEUGCP" localSheetId="27" hidden="1">#REF!</definedName>
    <definedName name="BExEUNE4T242Y59C6MS28MXEUGCP" localSheetId="16" hidden="1">#REF!</definedName>
    <definedName name="BExEUNE4T242Y59C6MS28MXEUGCP" localSheetId="0" hidden="1">#REF!</definedName>
    <definedName name="BExEUNE4T242Y59C6MS28MXEUGCP" localSheetId="2" hidden="1">#REF!</definedName>
    <definedName name="BExEUNE4T242Y59C6MS28MXEUGCP" localSheetId="4" hidden="1">#REF!</definedName>
    <definedName name="BExEUNE4T242Y59C6MS28MXEUGCP" localSheetId="5" hidden="1">#REF!</definedName>
    <definedName name="BExEUNE4T242Y59C6MS28MXEUGCP" localSheetId="17" hidden="1">#REF!</definedName>
    <definedName name="BExEUNE4T242Y59C6MS28MXEUGCP" localSheetId="7" hidden="1">#REF!</definedName>
    <definedName name="BExEUNE4T242Y59C6MS28MXEUGCP" localSheetId="8" hidden="1">#REF!</definedName>
    <definedName name="BExEUNE4T242Y59C6MS28MXEUGCP" localSheetId="9" hidden="1">#REF!</definedName>
    <definedName name="BExEUNE4T242Y59C6MS28MXEUGCP" localSheetId="11" hidden="1">#REF!</definedName>
    <definedName name="BExEUNE4T242Y59C6MS28MXEUGCP" localSheetId="12" hidden="1">#REF!</definedName>
    <definedName name="BExEUNE4T242Y59C6MS28MXEUGCP" localSheetId="13" hidden="1">#REF!</definedName>
    <definedName name="BExEUNE4T242Y59C6MS28MXEUGCP" localSheetId="14" hidden="1">#REF!</definedName>
    <definedName name="BExEUNE4T242Y59C6MS28MXEUGCP" localSheetId="22" hidden="1">#REF!</definedName>
    <definedName name="BExEUNE4T242Y59C6MS28MXEUGCP" localSheetId="19" hidden="1">#REF!</definedName>
    <definedName name="BExEUNE4T242Y59C6MS28MXEUGCP" localSheetId="21" hidden="1">#REF!</definedName>
    <definedName name="BExEUNE4T242Y59C6MS28MXEUGCP" hidden="1">#REF!</definedName>
    <definedName name="BExEUNU7FYVTR4DD1D31SS7PNXX2" localSheetId="23" hidden="1">#REF!</definedName>
    <definedName name="BExEUNU7FYVTR4DD1D31SS7PNXX2" localSheetId="27" hidden="1">#REF!</definedName>
    <definedName name="BExEUNU7FYVTR4DD1D31SS7PNXX2" localSheetId="16" hidden="1">#REF!</definedName>
    <definedName name="BExEUNU7FYVTR4DD1D31SS7PNXX2" localSheetId="0" hidden="1">#REF!</definedName>
    <definedName name="BExEUNU7FYVTR4DD1D31SS7PNXX2" localSheetId="2" hidden="1">#REF!</definedName>
    <definedName name="BExEUNU7FYVTR4DD1D31SS7PNXX2" localSheetId="4" hidden="1">#REF!</definedName>
    <definedName name="BExEUNU7FYVTR4DD1D31SS7PNXX2" localSheetId="5" hidden="1">#REF!</definedName>
    <definedName name="BExEUNU7FYVTR4DD1D31SS7PNXX2" localSheetId="17" hidden="1">#REF!</definedName>
    <definedName name="BExEUNU7FYVTR4DD1D31SS7PNXX2" localSheetId="7" hidden="1">#REF!</definedName>
    <definedName name="BExEUNU7FYVTR4DD1D31SS7PNXX2" localSheetId="8" hidden="1">#REF!</definedName>
    <definedName name="BExEUNU7FYVTR4DD1D31SS7PNXX2" localSheetId="9" hidden="1">#REF!</definedName>
    <definedName name="BExEUNU7FYVTR4DD1D31SS7PNXX2" localSheetId="11" hidden="1">#REF!</definedName>
    <definedName name="BExEUNU7FYVTR4DD1D31SS7PNXX2" localSheetId="12" hidden="1">#REF!</definedName>
    <definedName name="BExEUNU7FYVTR4DD1D31SS7PNXX2" localSheetId="13" hidden="1">#REF!</definedName>
    <definedName name="BExEUNU7FYVTR4DD1D31SS7PNXX2" localSheetId="14" hidden="1">#REF!</definedName>
    <definedName name="BExEUNU7FYVTR4DD1D31SS7PNXX2" localSheetId="22" hidden="1">#REF!</definedName>
    <definedName name="BExEUNU7FYVTR4DD1D31SS7PNXX2" localSheetId="19" hidden="1">#REF!</definedName>
    <definedName name="BExEUNU7FYVTR4DD1D31SS7PNXX2" localSheetId="21" hidden="1">#REF!</definedName>
    <definedName name="BExEUNU7FYVTR4DD1D31SS7PNXX2" hidden="1">#REF!</definedName>
    <definedName name="BExEV2TP7NA3ZR6RJGH5ER370OUM" localSheetId="23" hidden="1">#REF!</definedName>
    <definedName name="BExEV2TP7NA3ZR6RJGH5ER370OUM" localSheetId="27" hidden="1">#REF!</definedName>
    <definedName name="BExEV2TP7NA3ZR6RJGH5ER370OUM" localSheetId="16" hidden="1">#REF!</definedName>
    <definedName name="BExEV2TP7NA3ZR6RJGH5ER370OUM" localSheetId="0" hidden="1">#REF!</definedName>
    <definedName name="BExEV2TP7NA3ZR6RJGH5ER370OUM" localSheetId="2" hidden="1">#REF!</definedName>
    <definedName name="BExEV2TP7NA3ZR6RJGH5ER370OUM" localSheetId="4" hidden="1">#REF!</definedName>
    <definedName name="BExEV2TP7NA3ZR6RJGH5ER370OUM" localSheetId="5" hidden="1">#REF!</definedName>
    <definedName name="BExEV2TP7NA3ZR6RJGH5ER370OUM" localSheetId="17" hidden="1">#REF!</definedName>
    <definedName name="BExEV2TP7NA3ZR6RJGH5ER370OUM" localSheetId="7" hidden="1">#REF!</definedName>
    <definedName name="BExEV2TP7NA3ZR6RJGH5ER370OUM" localSheetId="8" hidden="1">#REF!</definedName>
    <definedName name="BExEV2TP7NA3ZR6RJGH5ER370OUM" localSheetId="9" hidden="1">#REF!</definedName>
    <definedName name="BExEV2TP7NA3ZR6RJGH5ER370OUM" localSheetId="11" hidden="1">#REF!</definedName>
    <definedName name="BExEV2TP7NA3ZR6RJGH5ER370OUM" localSheetId="12" hidden="1">#REF!</definedName>
    <definedName name="BExEV2TP7NA3ZR6RJGH5ER370OUM" localSheetId="13" hidden="1">#REF!</definedName>
    <definedName name="BExEV2TP7NA3ZR6RJGH5ER370OUM" localSheetId="14" hidden="1">#REF!</definedName>
    <definedName name="BExEV2TP7NA3ZR6RJGH5ER370OUM" localSheetId="22" hidden="1">#REF!</definedName>
    <definedName name="BExEV2TP7NA3ZR6RJGH5ER370OUM" localSheetId="19" hidden="1">#REF!</definedName>
    <definedName name="BExEV2TP7NA3ZR6RJGH5ER370OUM" localSheetId="21" hidden="1">#REF!</definedName>
    <definedName name="BExEV2TP7NA3ZR6RJGH5ER370OUM" hidden="1">#REF!</definedName>
    <definedName name="BExEV3Q7M5YTX3CY3QCP1SUIEP2E" localSheetId="23" hidden="1">#REF!</definedName>
    <definedName name="BExEV3Q7M5YTX3CY3QCP1SUIEP2E" localSheetId="27" hidden="1">#REF!</definedName>
    <definedName name="BExEV3Q7M5YTX3CY3QCP1SUIEP2E" localSheetId="16" hidden="1">#REF!</definedName>
    <definedName name="BExEV3Q7M5YTX3CY3QCP1SUIEP2E" localSheetId="0" hidden="1">#REF!</definedName>
    <definedName name="BExEV3Q7M5YTX3CY3QCP1SUIEP2E" localSheetId="2" hidden="1">#REF!</definedName>
    <definedName name="BExEV3Q7M5YTX3CY3QCP1SUIEP2E" localSheetId="4" hidden="1">#REF!</definedName>
    <definedName name="BExEV3Q7M5YTX3CY3QCP1SUIEP2E" localSheetId="5" hidden="1">#REF!</definedName>
    <definedName name="BExEV3Q7M5YTX3CY3QCP1SUIEP2E" localSheetId="17" hidden="1">#REF!</definedName>
    <definedName name="BExEV3Q7M5YTX3CY3QCP1SUIEP2E" localSheetId="7" hidden="1">#REF!</definedName>
    <definedName name="BExEV3Q7M5YTX3CY3QCP1SUIEP2E" localSheetId="8" hidden="1">#REF!</definedName>
    <definedName name="BExEV3Q7M5YTX3CY3QCP1SUIEP2E" localSheetId="9" hidden="1">#REF!</definedName>
    <definedName name="BExEV3Q7M5YTX3CY3QCP1SUIEP2E" localSheetId="11" hidden="1">#REF!</definedName>
    <definedName name="BExEV3Q7M5YTX3CY3QCP1SUIEP2E" localSheetId="12" hidden="1">#REF!</definedName>
    <definedName name="BExEV3Q7M5YTX3CY3QCP1SUIEP2E" localSheetId="13" hidden="1">#REF!</definedName>
    <definedName name="BExEV3Q7M5YTX3CY3QCP1SUIEP2E" localSheetId="14" hidden="1">#REF!</definedName>
    <definedName name="BExEV3Q7M5YTX3CY3QCP1SUIEP2E" localSheetId="22" hidden="1">#REF!</definedName>
    <definedName name="BExEV3Q7M5YTX3CY3QCP1SUIEP2E" localSheetId="19" hidden="1">#REF!</definedName>
    <definedName name="BExEV3Q7M5YTX3CY3QCP1SUIEP2E" localSheetId="21" hidden="1">#REF!</definedName>
    <definedName name="BExEV3Q7M5YTX3CY3QCP1SUIEP2E" hidden="1">#REF!</definedName>
    <definedName name="BExEV69USLNYO2QRJRC0J92XUF00" localSheetId="23" hidden="1">#REF!</definedName>
    <definedName name="BExEV69USLNYO2QRJRC0J92XUF00" localSheetId="27" hidden="1">#REF!</definedName>
    <definedName name="BExEV69USLNYO2QRJRC0J92XUF00" localSheetId="16" hidden="1">#REF!</definedName>
    <definedName name="BExEV69USLNYO2QRJRC0J92XUF00" localSheetId="0" hidden="1">#REF!</definedName>
    <definedName name="BExEV69USLNYO2QRJRC0J92XUF00" localSheetId="2" hidden="1">#REF!</definedName>
    <definedName name="BExEV69USLNYO2QRJRC0J92XUF00" localSheetId="4" hidden="1">#REF!</definedName>
    <definedName name="BExEV69USLNYO2QRJRC0J92XUF00" localSheetId="5" hidden="1">#REF!</definedName>
    <definedName name="BExEV69USLNYO2QRJRC0J92XUF00" localSheetId="17" hidden="1">#REF!</definedName>
    <definedName name="BExEV69USLNYO2QRJRC0J92XUF00" localSheetId="7" hidden="1">#REF!</definedName>
    <definedName name="BExEV69USLNYO2QRJRC0J92XUF00" localSheetId="8" hidden="1">#REF!</definedName>
    <definedName name="BExEV69USLNYO2QRJRC0J92XUF00" localSheetId="9" hidden="1">#REF!</definedName>
    <definedName name="BExEV69USLNYO2QRJRC0J92XUF00" localSheetId="11" hidden="1">#REF!</definedName>
    <definedName name="BExEV69USLNYO2QRJRC0J92XUF00" localSheetId="12" hidden="1">#REF!</definedName>
    <definedName name="BExEV69USLNYO2QRJRC0J92XUF00" localSheetId="13" hidden="1">#REF!</definedName>
    <definedName name="BExEV69USLNYO2QRJRC0J92XUF00" localSheetId="14" hidden="1">#REF!</definedName>
    <definedName name="BExEV69USLNYO2QRJRC0J92XUF00" localSheetId="22" hidden="1">#REF!</definedName>
    <definedName name="BExEV69USLNYO2QRJRC0J92XUF00" localSheetId="19" hidden="1">#REF!</definedName>
    <definedName name="BExEV69USLNYO2QRJRC0J92XUF00" localSheetId="21" hidden="1">#REF!</definedName>
    <definedName name="BExEV69USLNYO2QRJRC0J92XUF00" hidden="1">#REF!</definedName>
    <definedName name="BExEV6KNTQOCFD7GV726XQEVQ7R6" localSheetId="23" hidden="1">#REF!</definedName>
    <definedName name="BExEV6KNTQOCFD7GV726XQEVQ7R6" localSheetId="27" hidden="1">#REF!</definedName>
    <definedName name="BExEV6KNTQOCFD7GV726XQEVQ7R6" localSheetId="16" hidden="1">#REF!</definedName>
    <definedName name="BExEV6KNTQOCFD7GV726XQEVQ7R6" localSheetId="0" hidden="1">#REF!</definedName>
    <definedName name="BExEV6KNTQOCFD7GV726XQEVQ7R6" localSheetId="2" hidden="1">#REF!</definedName>
    <definedName name="BExEV6KNTQOCFD7GV726XQEVQ7R6" localSheetId="4" hidden="1">#REF!</definedName>
    <definedName name="BExEV6KNTQOCFD7GV726XQEVQ7R6" localSheetId="5" hidden="1">#REF!</definedName>
    <definedName name="BExEV6KNTQOCFD7GV726XQEVQ7R6" localSheetId="17" hidden="1">#REF!</definedName>
    <definedName name="BExEV6KNTQOCFD7GV726XQEVQ7R6" localSheetId="7" hidden="1">#REF!</definedName>
    <definedName name="BExEV6KNTQOCFD7GV726XQEVQ7R6" localSheetId="8" hidden="1">#REF!</definedName>
    <definedName name="BExEV6KNTQOCFD7GV726XQEVQ7R6" localSheetId="9" hidden="1">#REF!</definedName>
    <definedName name="BExEV6KNTQOCFD7GV726XQEVQ7R6" localSheetId="11" hidden="1">#REF!</definedName>
    <definedName name="BExEV6KNTQOCFD7GV726XQEVQ7R6" localSheetId="12" hidden="1">#REF!</definedName>
    <definedName name="BExEV6KNTQOCFD7GV726XQEVQ7R6" localSheetId="13" hidden="1">#REF!</definedName>
    <definedName name="BExEV6KNTQOCFD7GV726XQEVQ7R6" localSheetId="14" hidden="1">#REF!</definedName>
    <definedName name="BExEV6KNTQOCFD7GV726XQEVQ7R6" localSheetId="22" hidden="1">#REF!</definedName>
    <definedName name="BExEV6KNTQOCFD7GV726XQEVQ7R6" localSheetId="19" hidden="1">#REF!</definedName>
    <definedName name="BExEV6KNTQOCFD7GV726XQEVQ7R6" localSheetId="21" hidden="1">#REF!</definedName>
    <definedName name="BExEV6KNTQOCFD7GV726XQEVQ7R6" hidden="1">#REF!</definedName>
    <definedName name="BExEV6VGM4POO9QT9KH3QA3VYCWM" localSheetId="23" hidden="1">#REF!</definedName>
    <definedName name="BExEV6VGM4POO9QT9KH3QA3VYCWM" localSheetId="27" hidden="1">#REF!</definedName>
    <definedName name="BExEV6VGM4POO9QT9KH3QA3VYCWM" localSheetId="16" hidden="1">#REF!</definedName>
    <definedName name="BExEV6VGM4POO9QT9KH3QA3VYCWM" localSheetId="0" hidden="1">#REF!</definedName>
    <definedName name="BExEV6VGM4POO9QT9KH3QA3VYCWM" localSheetId="2" hidden="1">#REF!</definedName>
    <definedName name="BExEV6VGM4POO9QT9KH3QA3VYCWM" localSheetId="4" hidden="1">#REF!</definedName>
    <definedName name="BExEV6VGM4POO9QT9KH3QA3VYCWM" localSheetId="5" hidden="1">#REF!</definedName>
    <definedName name="BExEV6VGM4POO9QT9KH3QA3VYCWM" localSheetId="17" hidden="1">#REF!</definedName>
    <definedName name="BExEV6VGM4POO9QT9KH3QA3VYCWM" localSheetId="7" hidden="1">#REF!</definedName>
    <definedName name="BExEV6VGM4POO9QT9KH3QA3VYCWM" localSheetId="8" hidden="1">#REF!</definedName>
    <definedName name="BExEV6VGM4POO9QT9KH3QA3VYCWM" localSheetId="9" hidden="1">#REF!</definedName>
    <definedName name="BExEV6VGM4POO9QT9KH3QA3VYCWM" localSheetId="11" hidden="1">#REF!</definedName>
    <definedName name="BExEV6VGM4POO9QT9KH3QA3VYCWM" localSheetId="12" hidden="1">#REF!</definedName>
    <definedName name="BExEV6VGM4POO9QT9KH3QA3VYCWM" localSheetId="13" hidden="1">#REF!</definedName>
    <definedName name="BExEV6VGM4POO9QT9KH3QA3VYCWM" localSheetId="14" hidden="1">#REF!</definedName>
    <definedName name="BExEV6VGM4POO9QT9KH3QA3VYCWM" localSheetId="22" hidden="1">#REF!</definedName>
    <definedName name="BExEV6VGM4POO9QT9KH3QA3VYCWM" localSheetId="19" hidden="1">#REF!</definedName>
    <definedName name="BExEV6VGM4POO9QT9KH3QA3VYCWM" localSheetId="21" hidden="1">#REF!</definedName>
    <definedName name="BExEV6VGM4POO9QT9KH3QA3VYCWM" hidden="1">#REF!</definedName>
    <definedName name="BExEVCEYMOI0PGO7HAEOS9CVMU2O" localSheetId="23" hidden="1">#REF!</definedName>
    <definedName name="BExEVCEYMOI0PGO7HAEOS9CVMU2O" localSheetId="27" hidden="1">#REF!</definedName>
    <definedName name="BExEVCEYMOI0PGO7HAEOS9CVMU2O" localSheetId="16" hidden="1">#REF!</definedName>
    <definedName name="BExEVCEYMOI0PGO7HAEOS9CVMU2O" localSheetId="0" hidden="1">#REF!</definedName>
    <definedName name="BExEVCEYMOI0PGO7HAEOS9CVMU2O" localSheetId="2" hidden="1">#REF!</definedName>
    <definedName name="BExEVCEYMOI0PGO7HAEOS9CVMU2O" localSheetId="4" hidden="1">#REF!</definedName>
    <definedName name="BExEVCEYMOI0PGO7HAEOS9CVMU2O" localSheetId="5" hidden="1">#REF!</definedName>
    <definedName name="BExEVCEYMOI0PGO7HAEOS9CVMU2O" localSheetId="17" hidden="1">#REF!</definedName>
    <definedName name="BExEVCEYMOI0PGO7HAEOS9CVMU2O" localSheetId="7" hidden="1">#REF!</definedName>
    <definedName name="BExEVCEYMOI0PGO7HAEOS9CVMU2O" localSheetId="8" hidden="1">#REF!</definedName>
    <definedName name="BExEVCEYMOI0PGO7HAEOS9CVMU2O" localSheetId="9" hidden="1">#REF!</definedName>
    <definedName name="BExEVCEYMOI0PGO7HAEOS9CVMU2O" localSheetId="11" hidden="1">#REF!</definedName>
    <definedName name="BExEVCEYMOI0PGO7HAEOS9CVMU2O" localSheetId="12" hidden="1">#REF!</definedName>
    <definedName name="BExEVCEYMOI0PGO7HAEOS9CVMU2O" localSheetId="13" hidden="1">#REF!</definedName>
    <definedName name="BExEVCEYMOI0PGO7HAEOS9CVMU2O" localSheetId="14" hidden="1">#REF!</definedName>
    <definedName name="BExEVCEYMOI0PGO7HAEOS9CVMU2O" localSheetId="22" hidden="1">#REF!</definedName>
    <definedName name="BExEVCEYMOI0PGO7HAEOS9CVMU2O" localSheetId="19" hidden="1">#REF!</definedName>
    <definedName name="BExEVCEYMOI0PGO7HAEOS9CVMU2O" localSheetId="21" hidden="1">#REF!</definedName>
    <definedName name="BExEVCEYMOI0PGO7HAEOS9CVMU2O" hidden="1">#REF!</definedName>
    <definedName name="BExEVET98G3FU6QBF9LHYWSAMV0O" localSheetId="23" hidden="1">#REF!</definedName>
    <definedName name="BExEVET98G3FU6QBF9LHYWSAMV0O" localSheetId="27" hidden="1">#REF!</definedName>
    <definedName name="BExEVET98G3FU6QBF9LHYWSAMV0O" localSheetId="16" hidden="1">#REF!</definedName>
    <definedName name="BExEVET98G3FU6QBF9LHYWSAMV0O" localSheetId="0" hidden="1">#REF!</definedName>
    <definedName name="BExEVET98G3FU6QBF9LHYWSAMV0O" localSheetId="2" hidden="1">#REF!</definedName>
    <definedName name="BExEVET98G3FU6QBF9LHYWSAMV0O" localSheetId="4" hidden="1">#REF!</definedName>
    <definedName name="BExEVET98G3FU6QBF9LHYWSAMV0O" localSheetId="5" hidden="1">#REF!</definedName>
    <definedName name="BExEVET98G3FU6QBF9LHYWSAMV0O" localSheetId="17" hidden="1">#REF!</definedName>
    <definedName name="BExEVET98G3FU6QBF9LHYWSAMV0O" localSheetId="7" hidden="1">#REF!</definedName>
    <definedName name="BExEVET98G3FU6QBF9LHYWSAMV0O" localSheetId="8" hidden="1">#REF!</definedName>
    <definedName name="BExEVET98G3FU6QBF9LHYWSAMV0O" localSheetId="9" hidden="1">#REF!</definedName>
    <definedName name="BExEVET98G3FU6QBF9LHYWSAMV0O" localSheetId="11" hidden="1">#REF!</definedName>
    <definedName name="BExEVET98G3FU6QBF9LHYWSAMV0O" localSheetId="12" hidden="1">#REF!</definedName>
    <definedName name="BExEVET98G3FU6QBF9LHYWSAMV0O" localSheetId="13" hidden="1">#REF!</definedName>
    <definedName name="BExEVET98G3FU6QBF9LHYWSAMV0O" localSheetId="14" hidden="1">#REF!</definedName>
    <definedName name="BExEVET98G3FU6QBF9LHYWSAMV0O" localSheetId="22" hidden="1">#REF!</definedName>
    <definedName name="BExEVET98G3FU6QBF9LHYWSAMV0O" localSheetId="19" hidden="1">#REF!</definedName>
    <definedName name="BExEVET98G3FU6QBF9LHYWSAMV0O" localSheetId="21" hidden="1">#REF!</definedName>
    <definedName name="BExEVET98G3FU6QBF9LHYWSAMV0O" hidden="1">#REF!</definedName>
    <definedName name="BExEVNCUT0PDUYNJH7G6BSEWZOT2" localSheetId="23" hidden="1">#REF!</definedName>
    <definedName name="BExEVNCUT0PDUYNJH7G6BSEWZOT2" localSheetId="27" hidden="1">#REF!</definedName>
    <definedName name="BExEVNCUT0PDUYNJH7G6BSEWZOT2" localSheetId="16" hidden="1">#REF!</definedName>
    <definedName name="BExEVNCUT0PDUYNJH7G6BSEWZOT2" localSheetId="0" hidden="1">#REF!</definedName>
    <definedName name="BExEVNCUT0PDUYNJH7G6BSEWZOT2" localSheetId="2" hidden="1">#REF!</definedName>
    <definedName name="BExEVNCUT0PDUYNJH7G6BSEWZOT2" localSheetId="4" hidden="1">#REF!</definedName>
    <definedName name="BExEVNCUT0PDUYNJH7G6BSEWZOT2" localSheetId="5" hidden="1">#REF!</definedName>
    <definedName name="BExEVNCUT0PDUYNJH7G6BSEWZOT2" localSheetId="17" hidden="1">#REF!</definedName>
    <definedName name="BExEVNCUT0PDUYNJH7G6BSEWZOT2" localSheetId="7" hidden="1">#REF!</definedName>
    <definedName name="BExEVNCUT0PDUYNJH7G6BSEWZOT2" localSheetId="8" hidden="1">#REF!</definedName>
    <definedName name="BExEVNCUT0PDUYNJH7G6BSEWZOT2" localSheetId="9" hidden="1">#REF!</definedName>
    <definedName name="BExEVNCUT0PDUYNJH7G6BSEWZOT2" localSheetId="11" hidden="1">#REF!</definedName>
    <definedName name="BExEVNCUT0PDUYNJH7G6BSEWZOT2" localSheetId="12" hidden="1">#REF!</definedName>
    <definedName name="BExEVNCUT0PDUYNJH7G6BSEWZOT2" localSheetId="13" hidden="1">#REF!</definedName>
    <definedName name="BExEVNCUT0PDUYNJH7G6BSEWZOT2" localSheetId="14" hidden="1">#REF!</definedName>
    <definedName name="BExEVNCUT0PDUYNJH7G6BSEWZOT2" localSheetId="22" hidden="1">#REF!</definedName>
    <definedName name="BExEVNCUT0PDUYNJH7G6BSEWZOT2" localSheetId="19" hidden="1">#REF!</definedName>
    <definedName name="BExEVNCUT0PDUYNJH7G6BSEWZOT2" localSheetId="21" hidden="1">#REF!</definedName>
    <definedName name="BExEVNCUT0PDUYNJH7G6BSEWZOT2" hidden="1">#REF!</definedName>
    <definedName name="BExEVPGF4V5J0WQRZKUM8F9TTKZJ" localSheetId="23" hidden="1">#REF!</definedName>
    <definedName name="BExEVPGF4V5J0WQRZKUM8F9TTKZJ" localSheetId="27" hidden="1">#REF!</definedName>
    <definedName name="BExEVPGF4V5J0WQRZKUM8F9TTKZJ" localSheetId="16" hidden="1">#REF!</definedName>
    <definedName name="BExEVPGF4V5J0WQRZKUM8F9TTKZJ" localSheetId="0" hidden="1">#REF!</definedName>
    <definedName name="BExEVPGF4V5J0WQRZKUM8F9TTKZJ" localSheetId="2" hidden="1">#REF!</definedName>
    <definedName name="BExEVPGF4V5J0WQRZKUM8F9TTKZJ" localSheetId="4" hidden="1">#REF!</definedName>
    <definedName name="BExEVPGF4V5J0WQRZKUM8F9TTKZJ" localSheetId="5" hidden="1">#REF!</definedName>
    <definedName name="BExEVPGF4V5J0WQRZKUM8F9TTKZJ" localSheetId="17" hidden="1">#REF!</definedName>
    <definedName name="BExEVPGF4V5J0WQRZKUM8F9TTKZJ" localSheetId="7" hidden="1">#REF!</definedName>
    <definedName name="BExEVPGF4V5J0WQRZKUM8F9TTKZJ" localSheetId="8" hidden="1">#REF!</definedName>
    <definedName name="BExEVPGF4V5J0WQRZKUM8F9TTKZJ" localSheetId="9" hidden="1">#REF!</definedName>
    <definedName name="BExEVPGF4V5J0WQRZKUM8F9TTKZJ" localSheetId="11" hidden="1">#REF!</definedName>
    <definedName name="BExEVPGF4V5J0WQRZKUM8F9TTKZJ" localSheetId="12" hidden="1">#REF!</definedName>
    <definedName name="BExEVPGF4V5J0WQRZKUM8F9TTKZJ" localSheetId="13" hidden="1">#REF!</definedName>
    <definedName name="BExEVPGF4V5J0WQRZKUM8F9TTKZJ" localSheetId="14" hidden="1">#REF!</definedName>
    <definedName name="BExEVPGF4V5J0WQRZKUM8F9TTKZJ" localSheetId="22" hidden="1">#REF!</definedName>
    <definedName name="BExEVPGF4V5J0WQRZKUM8F9TTKZJ" localSheetId="19" hidden="1">#REF!</definedName>
    <definedName name="BExEVPGF4V5J0WQRZKUM8F9TTKZJ" localSheetId="21" hidden="1">#REF!</definedName>
    <definedName name="BExEVPGF4V5J0WQRZKUM8F9TTKZJ" hidden="1">#REF!</definedName>
    <definedName name="BExEVVLIEVWYRF2UUC1H0H5QU1CP" localSheetId="23" hidden="1">#REF!</definedName>
    <definedName name="BExEVVLIEVWYRF2UUC1H0H5QU1CP" localSheetId="27" hidden="1">#REF!</definedName>
    <definedName name="BExEVVLIEVWYRF2UUC1H0H5QU1CP" localSheetId="16" hidden="1">#REF!</definedName>
    <definedName name="BExEVVLIEVWYRF2UUC1H0H5QU1CP" localSheetId="0" hidden="1">#REF!</definedName>
    <definedName name="BExEVVLIEVWYRF2UUC1H0H5QU1CP" localSheetId="2" hidden="1">#REF!</definedName>
    <definedName name="BExEVVLIEVWYRF2UUC1H0H5QU1CP" localSheetId="4" hidden="1">#REF!</definedName>
    <definedName name="BExEVVLIEVWYRF2UUC1H0H5QU1CP" localSheetId="5" hidden="1">#REF!</definedName>
    <definedName name="BExEVVLIEVWYRF2UUC1H0H5QU1CP" localSheetId="17" hidden="1">#REF!</definedName>
    <definedName name="BExEVVLIEVWYRF2UUC1H0H5QU1CP" localSheetId="7" hidden="1">#REF!</definedName>
    <definedName name="BExEVVLIEVWYRF2UUC1H0H5QU1CP" localSheetId="8" hidden="1">#REF!</definedName>
    <definedName name="BExEVVLIEVWYRF2UUC1H0H5QU1CP" localSheetId="9" hidden="1">#REF!</definedName>
    <definedName name="BExEVVLIEVWYRF2UUC1H0H5QU1CP" localSheetId="11" hidden="1">#REF!</definedName>
    <definedName name="BExEVVLIEVWYRF2UUC1H0H5QU1CP" localSheetId="12" hidden="1">#REF!</definedName>
    <definedName name="BExEVVLIEVWYRF2UUC1H0H5QU1CP" localSheetId="13" hidden="1">#REF!</definedName>
    <definedName name="BExEVVLIEVWYRF2UUC1H0H5QU1CP" localSheetId="14" hidden="1">#REF!</definedName>
    <definedName name="BExEVVLIEVWYRF2UUC1H0H5QU1CP" localSheetId="22" hidden="1">#REF!</definedName>
    <definedName name="BExEVVLIEVWYRF2UUC1H0H5QU1CP" localSheetId="19" hidden="1">#REF!</definedName>
    <definedName name="BExEVVLIEVWYRF2UUC1H0H5QU1CP" localSheetId="21" hidden="1">#REF!</definedName>
    <definedName name="BExEVVLIEVWYRF2UUC1H0H5QU1CP" hidden="1">#REF!</definedName>
    <definedName name="BExEVWCKO8T84GW9Z3X47915XKSH" localSheetId="23" hidden="1">#REF!</definedName>
    <definedName name="BExEVWCKO8T84GW9Z3X47915XKSH" localSheetId="27" hidden="1">#REF!</definedName>
    <definedName name="BExEVWCKO8T84GW9Z3X47915XKSH" localSheetId="16" hidden="1">#REF!</definedName>
    <definedName name="BExEVWCKO8T84GW9Z3X47915XKSH" localSheetId="0" hidden="1">#REF!</definedName>
    <definedName name="BExEVWCKO8T84GW9Z3X47915XKSH" localSheetId="2" hidden="1">#REF!</definedName>
    <definedName name="BExEVWCKO8T84GW9Z3X47915XKSH" localSheetId="4" hidden="1">#REF!</definedName>
    <definedName name="BExEVWCKO8T84GW9Z3X47915XKSH" localSheetId="5" hidden="1">#REF!</definedName>
    <definedName name="BExEVWCKO8T84GW9Z3X47915XKSH" localSheetId="17" hidden="1">#REF!</definedName>
    <definedName name="BExEVWCKO8T84GW9Z3X47915XKSH" localSheetId="7" hidden="1">#REF!</definedName>
    <definedName name="BExEVWCKO8T84GW9Z3X47915XKSH" localSheetId="8" hidden="1">#REF!</definedName>
    <definedName name="BExEVWCKO8T84GW9Z3X47915XKSH" localSheetId="9" hidden="1">#REF!</definedName>
    <definedName name="BExEVWCKO8T84GW9Z3X47915XKSH" localSheetId="11" hidden="1">#REF!</definedName>
    <definedName name="BExEVWCKO8T84GW9Z3X47915XKSH" localSheetId="12" hidden="1">#REF!</definedName>
    <definedName name="BExEVWCKO8T84GW9Z3X47915XKSH" localSheetId="13" hidden="1">#REF!</definedName>
    <definedName name="BExEVWCKO8T84GW9Z3X47915XKSH" localSheetId="14" hidden="1">#REF!</definedName>
    <definedName name="BExEVWCKO8T84GW9Z3X47915XKSH" localSheetId="22" hidden="1">#REF!</definedName>
    <definedName name="BExEVWCKO8T84GW9Z3X47915XKSH" localSheetId="19" hidden="1">#REF!</definedName>
    <definedName name="BExEVWCKO8T84GW9Z3X47915XKSH" localSheetId="21" hidden="1">#REF!</definedName>
    <definedName name="BExEVWCKO8T84GW9Z3X47915XKSH" hidden="1">#REF!</definedName>
    <definedName name="BExEVZSJWMZ5L2ZE7AZC57CXKW6T" localSheetId="23" hidden="1">#REF!</definedName>
    <definedName name="BExEVZSJWMZ5L2ZE7AZC57CXKW6T" localSheetId="27" hidden="1">#REF!</definedName>
    <definedName name="BExEVZSJWMZ5L2ZE7AZC57CXKW6T" localSheetId="16" hidden="1">#REF!</definedName>
    <definedName name="BExEVZSJWMZ5L2ZE7AZC57CXKW6T" localSheetId="0" hidden="1">#REF!</definedName>
    <definedName name="BExEVZSJWMZ5L2ZE7AZC57CXKW6T" localSheetId="2" hidden="1">#REF!</definedName>
    <definedName name="BExEVZSJWMZ5L2ZE7AZC57CXKW6T" localSheetId="4" hidden="1">#REF!</definedName>
    <definedName name="BExEVZSJWMZ5L2ZE7AZC57CXKW6T" localSheetId="5" hidden="1">#REF!</definedName>
    <definedName name="BExEVZSJWMZ5L2ZE7AZC57CXKW6T" localSheetId="17" hidden="1">#REF!</definedName>
    <definedName name="BExEVZSJWMZ5L2ZE7AZC57CXKW6T" localSheetId="7" hidden="1">#REF!</definedName>
    <definedName name="BExEVZSJWMZ5L2ZE7AZC57CXKW6T" localSheetId="8" hidden="1">#REF!</definedName>
    <definedName name="BExEVZSJWMZ5L2ZE7AZC57CXKW6T" localSheetId="9" hidden="1">#REF!</definedName>
    <definedName name="BExEVZSJWMZ5L2ZE7AZC57CXKW6T" localSheetId="11" hidden="1">#REF!</definedName>
    <definedName name="BExEVZSJWMZ5L2ZE7AZC57CXKW6T" localSheetId="12" hidden="1">#REF!</definedName>
    <definedName name="BExEVZSJWMZ5L2ZE7AZC57CXKW6T" localSheetId="13" hidden="1">#REF!</definedName>
    <definedName name="BExEVZSJWMZ5L2ZE7AZC57CXKW6T" localSheetId="14" hidden="1">#REF!</definedName>
    <definedName name="BExEVZSJWMZ5L2ZE7AZC57CXKW6T" localSheetId="22" hidden="1">#REF!</definedName>
    <definedName name="BExEVZSJWMZ5L2ZE7AZC57CXKW6T" localSheetId="19" hidden="1">#REF!</definedName>
    <definedName name="BExEVZSJWMZ5L2ZE7AZC57CXKW6T" localSheetId="21" hidden="1">#REF!</definedName>
    <definedName name="BExEVZSJWMZ5L2ZE7AZC57CXKW6T" hidden="1">#REF!</definedName>
    <definedName name="BExEW0JL1GFFCXMDGW54CI7Y8FZN" localSheetId="23" hidden="1">#REF!</definedName>
    <definedName name="BExEW0JL1GFFCXMDGW54CI7Y8FZN" localSheetId="27" hidden="1">#REF!</definedName>
    <definedName name="BExEW0JL1GFFCXMDGW54CI7Y8FZN" localSheetId="16" hidden="1">#REF!</definedName>
    <definedName name="BExEW0JL1GFFCXMDGW54CI7Y8FZN" localSheetId="0" hidden="1">#REF!</definedName>
    <definedName name="BExEW0JL1GFFCXMDGW54CI7Y8FZN" localSheetId="2" hidden="1">#REF!</definedName>
    <definedName name="BExEW0JL1GFFCXMDGW54CI7Y8FZN" localSheetId="4" hidden="1">#REF!</definedName>
    <definedName name="BExEW0JL1GFFCXMDGW54CI7Y8FZN" localSheetId="5" hidden="1">#REF!</definedName>
    <definedName name="BExEW0JL1GFFCXMDGW54CI7Y8FZN" localSheetId="17" hidden="1">#REF!</definedName>
    <definedName name="BExEW0JL1GFFCXMDGW54CI7Y8FZN" localSheetId="7" hidden="1">#REF!</definedName>
    <definedName name="BExEW0JL1GFFCXMDGW54CI7Y8FZN" localSheetId="8" hidden="1">#REF!</definedName>
    <definedName name="BExEW0JL1GFFCXMDGW54CI7Y8FZN" localSheetId="9" hidden="1">#REF!</definedName>
    <definedName name="BExEW0JL1GFFCXMDGW54CI7Y8FZN" localSheetId="11" hidden="1">#REF!</definedName>
    <definedName name="BExEW0JL1GFFCXMDGW54CI7Y8FZN" localSheetId="12" hidden="1">#REF!</definedName>
    <definedName name="BExEW0JL1GFFCXMDGW54CI7Y8FZN" localSheetId="13" hidden="1">#REF!</definedName>
    <definedName name="BExEW0JL1GFFCXMDGW54CI7Y8FZN" localSheetId="14" hidden="1">#REF!</definedName>
    <definedName name="BExEW0JL1GFFCXMDGW54CI7Y8FZN" localSheetId="22" hidden="1">#REF!</definedName>
    <definedName name="BExEW0JL1GFFCXMDGW54CI7Y8FZN" localSheetId="19" hidden="1">#REF!</definedName>
    <definedName name="BExEW0JL1GFFCXMDGW54CI7Y8FZN" localSheetId="21" hidden="1">#REF!</definedName>
    <definedName name="BExEW0JL1GFFCXMDGW54CI7Y8FZN" hidden="1">#REF!</definedName>
    <definedName name="BExEW68M9WL8214QH9C7VCK7BN08" localSheetId="23" hidden="1">#REF!</definedName>
    <definedName name="BExEW68M9WL8214QH9C7VCK7BN08" localSheetId="27" hidden="1">#REF!</definedName>
    <definedName name="BExEW68M9WL8214QH9C7VCK7BN08" localSheetId="16" hidden="1">#REF!</definedName>
    <definedName name="BExEW68M9WL8214QH9C7VCK7BN08" localSheetId="0" hidden="1">#REF!</definedName>
    <definedName name="BExEW68M9WL8214QH9C7VCK7BN08" localSheetId="2" hidden="1">#REF!</definedName>
    <definedName name="BExEW68M9WL8214QH9C7VCK7BN08" localSheetId="4" hidden="1">#REF!</definedName>
    <definedName name="BExEW68M9WL8214QH9C7VCK7BN08" localSheetId="5" hidden="1">#REF!</definedName>
    <definedName name="BExEW68M9WL8214QH9C7VCK7BN08" localSheetId="17" hidden="1">#REF!</definedName>
    <definedName name="BExEW68M9WL8214QH9C7VCK7BN08" localSheetId="7" hidden="1">#REF!</definedName>
    <definedName name="BExEW68M9WL8214QH9C7VCK7BN08" localSheetId="8" hidden="1">#REF!</definedName>
    <definedName name="BExEW68M9WL8214QH9C7VCK7BN08" localSheetId="9" hidden="1">#REF!</definedName>
    <definedName name="BExEW68M9WL8214QH9C7VCK7BN08" localSheetId="11" hidden="1">#REF!</definedName>
    <definedName name="BExEW68M9WL8214QH9C7VCK7BN08" localSheetId="12" hidden="1">#REF!</definedName>
    <definedName name="BExEW68M9WL8214QH9C7VCK7BN08" localSheetId="13" hidden="1">#REF!</definedName>
    <definedName name="BExEW68M9WL8214QH9C7VCK7BN08" localSheetId="14" hidden="1">#REF!</definedName>
    <definedName name="BExEW68M9WL8214QH9C7VCK7BN08" localSheetId="22" hidden="1">#REF!</definedName>
    <definedName name="BExEW68M9WL8214QH9C7VCK7BN08" localSheetId="19" hidden="1">#REF!</definedName>
    <definedName name="BExEW68M9WL8214QH9C7VCK7BN08" localSheetId="21" hidden="1">#REF!</definedName>
    <definedName name="BExEW68M9WL8214QH9C7VCK7BN08" hidden="1">#REF!</definedName>
    <definedName name="BExEW8HFKH6F47KIHYBDRUEFZ2ZZ" localSheetId="23" hidden="1">#REF!</definedName>
    <definedName name="BExEW8HFKH6F47KIHYBDRUEFZ2ZZ" localSheetId="27" hidden="1">#REF!</definedName>
    <definedName name="BExEW8HFKH6F47KIHYBDRUEFZ2ZZ" localSheetId="16" hidden="1">#REF!</definedName>
    <definedName name="BExEW8HFKH6F47KIHYBDRUEFZ2ZZ" localSheetId="0" hidden="1">#REF!</definedName>
    <definedName name="BExEW8HFKH6F47KIHYBDRUEFZ2ZZ" localSheetId="2" hidden="1">#REF!</definedName>
    <definedName name="BExEW8HFKH6F47KIHYBDRUEFZ2ZZ" localSheetId="4" hidden="1">#REF!</definedName>
    <definedName name="BExEW8HFKH6F47KIHYBDRUEFZ2ZZ" localSheetId="5" hidden="1">#REF!</definedName>
    <definedName name="BExEW8HFKH6F47KIHYBDRUEFZ2ZZ" localSheetId="17" hidden="1">#REF!</definedName>
    <definedName name="BExEW8HFKH6F47KIHYBDRUEFZ2ZZ" localSheetId="7" hidden="1">#REF!</definedName>
    <definedName name="BExEW8HFKH6F47KIHYBDRUEFZ2ZZ" localSheetId="8" hidden="1">#REF!</definedName>
    <definedName name="BExEW8HFKH6F47KIHYBDRUEFZ2ZZ" localSheetId="9" hidden="1">#REF!</definedName>
    <definedName name="BExEW8HFKH6F47KIHYBDRUEFZ2ZZ" localSheetId="11" hidden="1">#REF!</definedName>
    <definedName name="BExEW8HFKH6F47KIHYBDRUEFZ2ZZ" localSheetId="12" hidden="1">#REF!</definedName>
    <definedName name="BExEW8HFKH6F47KIHYBDRUEFZ2ZZ" localSheetId="13" hidden="1">#REF!</definedName>
    <definedName name="BExEW8HFKH6F47KIHYBDRUEFZ2ZZ" localSheetId="14" hidden="1">#REF!</definedName>
    <definedName name="BExEW8HFKH6F47KIHYBDRUEFZ2ZZ" localSheetId="22" hidden="1">#REF!</definedName>
    <definedName name="BExEW8HFKH6F47KIHYBDRUEFZ2ZZ" localSheetId="19" hidden="1">#REF!</definedName>
    <definedName name="BExEW8HFKH6F47KIHYBDRUEFZ2ZZ" localSheetId="21" hidden="1">#REF!</definedName>
    <definedName name="BExEW8HFKH6F47KIHYBDRUEFZ2ZZ" hidden="1">#REF!</definedName>
    <definedName name="BExEWB6JHMITZPXHB6JATOCLLKLJ" localSheetId="23" hidden="1">#REF!</definedName>
    <definedName name="BExEWB6JHMITZPXHB6JATOCLLKLJ" localSheetId="27" hidden="1">#REF!</definedName>
    <definedName name="BExEWB6JHMITZPXHB6JATOCLLKLJ" localSheetId="16" hidden="1">#REF!</definedName>
    <definedName name="BExEWB6JHMITZPXHB6JATOCLLKLJ" localSheetId="0" hidden="1">#REF!</definedName>
    <definedName name="BExEWB6JHMITZPXHB6JATOCLLKLJ" localSheetId="2" hidden="1">#REF!</definedName>
    <definedName name="BExEWB6JHMITZPXHB6JATOCLLKLJ" localSheetId="4" hidden="1">#REF!</definedName>
    <definedName name="BExEWB6JHMITZPXHB6JATOCLLKLJ" localSheetId="5" hidden="1">#REF!</definedName>
    <definedName name="BExEWB6JHMITZPXHB6JATOCLLKLJ" localSheetId="17" hidden="1">#REF!</definedName>
    <definedName name="BExEWB6JHMITZPXHB6JATOCLLKLJ" localSheetId="7" hidden="1">#REF!</definedName>
    <definedName name="BExEWB6JHMITZPXHB6JATOCLLKLJ" localSheetId="8" hidden="1">#REF!</definedName>
    <definedName name="BExEWB6JHMITZPXHB6JATOCLLKLJ" localSheetId="9" hidden="1">#REF!</definedName>
    <definedName name="BExEWB6JHMITZPXHB6JATOCLLKLJ" localSheetId="11" hidden="1">#REF!</definedName>
    <definedName name="BExEWB6JHMITZPXHB6JATOCLLKLJ" localSheetId="12" hidden="1">#REF!</definedName>
    <definedName name="BExEWB6JHMITZPXHB6JATOCLLKLJ" localSheetId="13" hidden="1">#REF!</definedName>
    <definedName name="BExEWB6JHMITZPXHB6JATOCLLKLJ" localSheetId="14" hidden="1">#REF!</definedName>
    <definedName name="BExEWB6JHMITZPXHB6JATOCLLKLJ" localSheetId="22" hidden="1">#REF!</definedName>
    <definedName name="BExEWB6JHMITZPXHB6JATOCLLKLJ" localSheetId="19" hidden="1">#REF!</definedName>
    <definedName name="BExEWB6JHMITZPXHB6JATOCLLKLJ" localSheetId="21" hidden="1">#REF!</definedName>
    <definedName name="BExEWB6JHMITZPXHB6JATOCLLKLJ" hidden="1">#REF!</definedName>
    <definedName name="BExEWNBGQS1U2LW3W84T4LSJ9K00" localSheetId="23" hidden="1">#REF!</definedName>
    <definedName name="BExEWNBGQS1U2LW3W84T4LSJ9K00" localSheetId="27" hidden="1">#REF!</definedName>
    <definedName name="BExEWNBGQS1U2LW3W84T4LSJ9K00" localSheetId="16" hidden="1">#REF!</definedName>
    <definedName name="BExEWNBGQS1U2LW3W84T4LSJ9K00" localSheetId="0" hidden="1">#REF!</definedName>
    <definedName name="BExEWNBGQS1U2LW3W84T4LSJ9K00" localSheetId="2" hidden="1">#REF!</definedName>
    <definedName name="BExEWNBGQS1U2LW3W84T4LSJ9K00" localSheetId="4" hidden="1">#REF!</definedName>
    <definedName name="BExEWNBGQS1U2LW3W84T4LSJ9K00" localSheetId="5" hidden="1">#REF!</definedName>
    <definedName name="BExEWNBGQS1U2LW3W84T4LSJ9K00" localSheetId="17" hidden="1">#REF!</definedName>
    <definedName name="BExEWNBGQS1U2LW3W84T4LSJ9K00" localSheetId="7" hidden="1">#REF!</definedName>
    <definedName name="BExEWNBGQS1U2LW3W84T4LSJ9K00" localSheetId="8" hidden="1">#REF!</definedName>
    <definedName name="BExEWNBGQS1U2LW3W84T4LSJ9K00" localSheetId="9" hidden="1">#REF!</definedName>
    <definedName name="BExEWNBGQS1U2LW3W84T4LSJ9K00" localSheetId="11" hidden="1">#REF!</definedName>
    <definedName name="BExEWNBGQS1U2LW3W84T4LSJ9K00" localSheetId="12" hidden="1">#REF!</definedName>
    <definedName name="BExEWNBGQS1U2LW3W84T4LSJ9K00" localSheetId="13" hidden="1">#REF!</definedName>
    <definedName name="BExEWNBGQS1U2LW3W84T4LSJ9K00" localSheetId="14" hidden="1">#REF!</definedName>
    <definedName name="BExEWNBGQS1U2LW3W84T4LSJ9K00" localSheetId="22" hidden="1">#REF!</definedName>
    <definedName name="BExEWNBGQS1U2LW3W84T4LSJ9K00" localSheetId="19" hidden="1">#REF!</definedName>
    <definedName name="BExEWNBGQS1U2LW3W84T4LSJ9K00" localSheetId="21" hidden="1">#REF!</definedName>
    <definedName name="BExEWNBGQS1U2LW3W84T4LSJ9K00" hidden="1">#REF!</definedName>
    <definedName name="BExEWO7STL7HNZSTY8VQBPTX1WK6" localSheetId="23" hidden="1">#REF!</definedName>
    <definedName name="BExEWO7STL7HNZSTY8VQBPTX1WK6" localSheetId="27" hidden="1">#REF!</definedName>
    <definedName name="BExEWO7STL7HNZSTY8VQBPTX1WK6" localSheetId="16" hidden="1">#REF!</definedName>
    <definedName name="BExEWO7STL7HNZSTY8VQBPTX1WK6" localSheetId="0" hidden="1">#REF!</definedName>
    <definedName name="BExEWO7STL7HNZSTY8VQBPTX1WK6" localSheetId="2" hidden="1">#REF!</definedName>
    <definedName name="BExEWO7STL7HNZSTY8VQBPTX1WK6" localSheetId="4" hidden="1">#REF!</definedName>
    <definedName name="BExEWO7STL7HNZSTY8VQBPTX1WK6" localSheetId="5" hidden="1">#REF!</definedName>
    <definedName name="BExEWO7STL7HNZSTY8VQBPTX1WK6" localSheetId="17" hidden="1">#REF!</definedName>
    <definedName name="BExEWO7STL7HNZSTY8VQBPTX1WK6" localSheetId="7" hidden="1">#REF!</definedName>
    <definedName name="BExEWO7STL7HNZSTY8VQBPTX1WK6" localSheetId="8" hidden="1">#REF!</definedName>
    <definedName name="BExEWO7STL7HNZSTY8VQBPTX1WK6" localSheetId="9" hidden="1">#REF!</definedName>
    <definedName name="BExEWO7STL7HNZSTY8VQBPTX1WK6" localSheetId="11" hidden="1">#REF!</definedName>
    <definedName name="BExEWO7STL7HNZSTY8VQBPTX1WK6" localSheetId="12" hidden="1">#REF!</definedName>
    <definedName name="BExEWO7STL7HNZSTY8VQBPTX1WK6" localSheetId="13" hidden="1">#REF!</definedName>
    <definedName name="BExEWO7STL7HNZSTY8VQBPTX1WK6" localSheetId="14" hidden="1">#REF!</definedName>
    <definedName name="BExEWO7STL7HNZSTY8VQBPTX1WK6" localSheetId="22" hidden="1">#REF!</definedName>
    <definedName name="BExEWO7STL7HNZSTY8VQBPTX1WK6" localSheetId="19" hidden="1">#REF!</definedName>
    <definedName name="BExEWO7STL7HNZSTY8VQBPTX1WK6" localSheetId="21" hidden="1">#REF!</definedName>
    <definedName name="BExEWO7STL7HNZSTY8VQBPTX1WK6" hidden="1">#REF!</definedName>
    <definedName name="BExEWQ0M1N3KMKTDJ73H10QSG4W1" localSheetId="23" hidden="1">#REF!</definedName>
    <definedName name="BExEWQ0M1N3KMKTDJ73H10QSG4W1" localSheetId="27" hidden="1">#REF!</definedName>
    <definedName name="BExEWQ0M1N3KMKTDJ73H10QSG4W1" localSheetId="16" hidden="1">#REF!</definedName>
    <definedName name="BExEWQ0M1N3KMKTDJ73H10QSG4W1" localSheetId="0" hidden="1">#REF!</definedName>
    <definedName name="BExEWQ0M1N3KMKTDJ73H10QSG4W1" localSheetId="2" hidden="1">#REF!</definedName>
    <definedName name="BExEWQ0M1N3KMKTDJ73H10QSG4W1" localSheetId="4" hidden="1">#REF!</definedName>
    <definedName name="BExEWQ0M1N3KMKTDJ73H10QSG4W1" localSheetId="5" hidden="1">#REF!</definedName>
    <definedName name="BExEWQ0M1N3KMKTDJ73H10QSG4W1" localSheetId="17" hidden="1">#REF!</definedName>
    <definedName name="BExEWQ0M1N3KMKTDJ73H10QSG4W1" localSheetId="7" hidden="1">#REF!</definedName>
    <definedName name="BExEWQ0M1N3KMKTDJ73H10QSG4W1" localSheetId="8" hidden="1">#REF!</definedName>
    <definedName name="BExEWQ0M1N3KMKTDJ73H10QSG4W1" localSheetId="9" hidden="1">#REF!</definedName>
    <definedName name="BExEWQ0M1N3KMKTDJ73H10QSG4W1" localSheetId="11" hidden="1">#REF!</definedName>
    <definedName name="BExEWQ0M1N3KMKTDJ73H10QSG4W1" localSheetId="12" hidden="1">#REF!</definedName>
    <definedName name="BExEWQ0M1N3KMKTDJ73H10QSG4W1" localSheetId="13" hidden="1">#REF!</definedName>
    <definedName name="BExEWQ0M1N3KMKTDJ73H10QSG4W1" localSheetId="14" hidden="1">#REF!</definedName>
    <definedName name="BExEWQ0M1N3KMKTDJ73H10QSG4W1" localSheetId="22" hidden="1">#REF!</definedName>
    <definedName name="BExEWQ0M1N3KMKTDJ73H10QSG4W1" localSheetId="19" hidden="1">#REF!</definedName>
    <definedName name="BExEWQ0M1N3KMKTDJ73H10QSG4W1" localSheetId="21" hidden="1">#REF!</definedName>
    <definedName name="BExEWQ0M1N3KMKTDJ73H10QSG4W1" hidden="1">#REF!</definedName>
    <definedName name="BExEX43OR6NH8GF32YY2ZB6Y8WGP" localSheetId="23" hidden="1">#REF!</definedName>
    <definedName name="BExEX43OR6NH8GF32YY2ZB6Y8WGP" localSheetId="27" hidden="1">#REF!</definedName>
    <definedName name="BExEX43OR6NH8GF32YY2ZB6Y8WGP" localSheetId="16" hidden="1">#REF!</definedName>
    <definedName name="BExEX43OR6NH8GF32YY2ZB6Y8WGP" localSheetId="0" hidden="1">#REF!</definedName>
    <definedName name="BExEX43OR6NH8GF32YY2ZB6Y8WGP" localSheetId="2" hidden="1">#REF!</definedName>
    <definedName name="BExEX43OR6NH8GF32YY2ZB6Y8WGP" localSheetId="4" hidden="1">#REF!</definedName>
    <definedName name="BExEX43OR6NH8GF32YY2ZB6Y8WGP" localSheetId="5" hidden="1">#REF!</definedName>
    <definedName name="BExEX43OR6NH8GF32YY2ZB6Y8WGP" localSheetId="17" hidden="1">#REF!</definedName>
    <definedName name="BExEX43OR6NH8GF32YY2ZB6Y8WGP" localSheetId="7" hidden="1">#REF!</definedName>
    <definedName name="BExEX43OR6NH8GF32YY2ZB6Y8WGP" localSheetId="8" hidden="1">#REF!</definedName>
    <definedName name="BExEX43OR6NH8GF32YY2ZB6Y8WGP" localSheetId="9" hidden="1">#REF!</definedName>
    <definedName name="BExEX43OR6NH8GF32YY2ZB6Y8WGP" localSheetId="11" hidden="1">#REF!</definedName>
    <definedName name="BExEX43OR6NH8GF32YY2ZB6Y8WGP" localSheetId="12" hidden="1">#REF!</definedName>
    <definedName name="BExEX43OR6NH8GF32YY2ZB6Y8WGP" localSheetId="13" hidden="1">#REF!</definedName>
    <definedName name="BExEX43OR6NH8GF32YY2ZB6Y8WGP" localSheetId="14" hidden="1">#REF!</definedName>
    <definedName name="BExEX43OR6NH8GF32YY2ZB6Y8WGP" localSheetId="22" hidden="1">#REF!</definedName>
    <definedName name="BExEX43OR6NH8GF32YY2ZB6Y8WGP" localSheetId="19" hidden="1">#REF!</definedName>
    <definedName name="BExEX43OR6NH8GF32YY2ZB6Y8WGP" localSheetId="21" hidden="1">#REF!</definedName>
    <definedName name="BExEX43OR6NH8GF32YY2ZB6Y8WGP" hidden="1">#REF!</definedName>
    <definedName name="BExEX85F3OSW8NSCYGYPS9372Z1Q" localSheetId="23" hidden="1">#REF!</definedName>
    <definedName name="BExEX85F3OSW8NSCYGYPS9372Z1Q" localSheetId="27" hidden="1">#REF!</definedName>
    <definedName name="BExEX85F3OSW8NSCYGYPS9372Z1Q" localSheetId="16" hidden="1">#REF!</definedName>
    <definedName name="BExEX85F3OSW8NSCYGYPS9372Z1Q" localSheetId="0" hidden="1">#REF!</definedName>
    <definedName name="BExEX85F3OSW8NSCYGYPS9372Z1Q" localSheetId="2" hidden="1">#REF!</definedName>
    <definedName name="BExEX85F3OSW8NSCYGYPS9372Z1Q" localSheetId="4" hidden="1">#REF!</definedName>
    <definedName name="BExEX85F3OSW8NSCYGYPS9372Z1Q" localSheetId="5" hidden="1">#REF!</definedName>
    <definedName name="BExEX85F3OSW8NSCYGYPS9372Z1Q" localSheetId="17" hidden="1">#REF!</definedName>
    <definedName name="BExEX85F3OSW8NSCYGYPS9372Z1Q" localSheetId="7" hidden="1">#REF!</definedName>
    <definedName name="BExEX85F3OSW8NSCYGYPS9372Z1Q" localSheetId="8" hidden="1">#REF!</definedName>
    <definedName name="BExEX85F3OSW8NSCYGYPS9372Z1Q" localSheetId="9" hidden="1">#REF!</definedName>
    <definedName name="BExEX85F3OSW8NSCYGYPS9372Z1Q" localSheetId="11" hidden="1">#REF!</definedName>
    <definedName name="BExEX85F3OSW8NSCYGYPS9372Z1Q" localSheetId="12" hidden="1">#REF!</definedName>
    <definedName name="BExEX85F3OSW8NSCYGYPS9372Z1Q" localSheetId="13" hidden="1">#REF!</definedName>
    <definedName name="BExEX85F3OSW8NSCYGYPS9372Z1Q" localSheetId="14" hidden="1">#REF!</definedName>
    <definedName name="BExEX85F3OSW8NSCYGYPS9372Z1Q" localSheetId="22" hidden="1">#REF!</definedName>
    <definedName name="BExEX85F3OSW8NSCYGYPS9372Z1Q" localSheetId="19" hidden="1">#REF!</definedName>
    <definedName name="BExEX85F3OSW8NSCYGYPS9372Z1Q" localSheetId="21" hidden="1">#REF!</definedName>
    <definedName name="BExEX85F3OSW8NSCYGYPS9372Z1Q" hidden="1">#REF!</definedName>
    <definedName name="BExEX9HWY2G6928ZVVVQF77QCM2C" localSheetId="23" hidden="1">#REF!</definedName>
    <definedName name="BExEX9HWY2G6928ZVVVQF77QCM2C" localSheetId="27" hidden="1">#REF!</definedName>
    <definedName name="BExEX9HWY2G6928ZVVVQF77QCM2C" localSheetId="16" hidden="1">#REF!</definedName>
    <definedName name="BExEX9HWY2G6928ZVVVQF77QCM2C" localSheetId="0" hidden="1">#REF!</definedName>
    <definedName name="BExEX9HWY2G6928ZVVVQF77QCM2C" localSheetId="2" hidden="1">#REF!</definedName>
    <definedName name="BExEX9HWY2G6928ZVVVQF77QCM2C" localSheetId="4" hidden="1">#REF!</definedName>
    <definedName name="BExEX9HWY2G6928ZVVVQF77QCM2C" localSheetId="5" hidden="1">#REF!</definedName>
    <definedName name="BExEX9HWY2G6928ZVVVQF77QCM2C" localSheetId="17" hidden="1">#REF!</definedName>
    <definedName name="BExEX9HWY2G6928ZVVVQF77QCM2C" localSheetId="7" hidden="1">#REF!</definedName>
    <definedName name="BExEX9HWY2G6928ZVVVQF77QCM2C" localSheetId="8" hidden="1">#REF!</definedName>
    <definedName name="BExEX9HWY2G6928ZVVVQF77QCM2C" localSheetId="9" hidden="1">#REF!</definedName>
    <definedName name="BExEX9HWY2G6928ZVVVQF77QCM2C" localSheetId="11" hidden="1">#REF!</definedName>
    <definedName name="BExEX9HWY2G6928ZVVVQF77QCM2C" localSheetId="12" hidden="1">#REF!</definedName>
    <definedName name="BExEX9HWY2G6928ZVVVQF77QCM2C" localSheetId="13" hidden="1">#REF!</definedName>
    <definedName name="BExEX9HWY2G6928ZVVVQF77QCM2C" localSheetId="14" hidden="1">#REF!</definedName>
    <definedName name="BExEX9HWY2G6928ZVVVQF77QCM2C" localSheetId="22" hidden="1">#REF!</definedName>
    <definedName name="BExEX9HWY2G6928ZVVVQF77QCM2C" localSheetId="19" hidden="1">#REF!</definedName>
    <definedName name="BExEX9HWY2G6928ZVVVQF77QCM2C" localSheetId="21" hidden="1">#REF!</definedName>
    <definedName name="BExEX9HWY2G6928ZVVVQF77QCM2C" hidden="1">#REF!</definedName>
    <definedName name="BExEXBQWAYKMVBRJRHB8PFCSYFVN" localSheetId="23" hidden="1">#REF!</definedName>
    <definedName name="BExEXBQWAYKMVBRJRHB8PFCSYFVN" localSheetId="27" hidden="1">#REF!</definedName>
    <definedName name="BExEXBQWAYKMVBRJRHB8PFCSYFVN" localSheetId="16" hidden="1">#REF!</definedName>
    <definedName name="BExEXBQWAYKMVBRJRHB8PFCSYFVN" localSheetId="0" hidden="1">#REF!</definedName>
    <definedName name="BExEXBQWAYKMVBRJRHB8PFCSYFVN" localSheetId="2" hidden="1">#REF!</definedName>
    <definedName name="BExEXBQWAYKMVBRJRHB8PFCSYFVN" localSheetId="4" hidden="1">#REF!</definedName>
    <definedName name="BExEXBQWAYKMVBRJRHB8PFCSYFVN" localSheetId="5" hidden="1">#REF!</definedName>
    <definedName name="BExEXBQWAYKMVBRJRHB8PFCSYFVN" localSheetId="17" hidden="1">#REF!</definedName>
    <definedName name="BExEXBQWAYKMVBRJRHB8PFCSYFVN" localSheetId="7" hidden="1">#REF!</definedName>
    <definedName name="BExEXBQWAYKMVBRJRHB8PFCSYFVN" localSheetId="8" hidden="1">#REF!</definedName>
    <definedName name="BExEXBQWAYKMVBRJRHB8PFCSYFVN" localSheetId="9" hidden="1">#REF!</definedName>
    <definedName name="BExEXBQWAYKMVBRJRHB8PFCSYFVN" localSheetId="11" hidden="1">#REF!</definedName>
    <definedName name="BExEXBQWAYKMVBRJRHB8PFCSYFVN" localSheetId="12" hidden="1">#REF!</definedName>
    <definedName name="BExEXBQWAYKMVBRJRHB8PFCSYFVN" localSheetId="13" hidden="1">#REF!</definedName>
    <definedName name="BExEXBQWAYKMVBRJRHB8PFCSYFVN" localSheetId="14" hidden="1">#REF!</definedName>
    <definedName name="BExEXBQWAYKMVBRJRHB8PFCSYFVN" localSheetId="22" hidden="1">#REF!</definedName>
    <definedName name="BExEXBQWAYKMVBRJRHB8PFCSYFVN" localSheetId="19" hidden="1">#REF!</definedName>
    <definedName name="BExEXBQWAYKMVBRJRHB8PFCSYFVN" localSheetId="21" hidden="1">#REF!</definedName>
    <definedName name="BExEXBQWAYKMVBRJRHB8PFCSYFVN" hidden="1">#REF!</definedName>
    <definedName name="BExEXGE2TE9MQWLQVHL7XGQWL102" localSheetId="23" hidden="1">#REF!</definedName>
    <definedName name="BExEXGE2TE9MQWLQVHL7XGQWL102" localSheetId="27" hidden="1">#REF!</definedName>
    <definedName name="BExEXGE2TE9MQWLQVHL7XGQWL102" localSheetId="16" hidden="1">#REF!</definedName>
    <definedName name="BExEXGE2TE9MQWLQVHL7XGQWL102" localSheetId="0" hidden="1">#REF!</definedName>
    <definedName name="BExEXGE2TE9MQWLQVHL7XGQWL102" localSheetId="2" hidden="1">#REF!</definedName>
    <definedName name="BExEXGE2TE9MQWLQVHL7XGQWL102" localSheetId="4" hidden="1">#REF!</definedName>
    <definedName name="BExEXGE2TE9MQWLQVHL7XGQWL102" localSheetId="5" hidden="1">#REF!</definedName>
    <definedName name="BExEXGE2TE9MQWLQVHL7XGQWL102" localSheetId="17" hidden="1">#REF!</definedName>
    <definedName name="BExEXGE2TE9MQWLQVHL7XGQWL102" localSheetId="7" hidden="1">#REF!</definedName>
    <definedName name="BExEXGE2TE9MQWLQVHL7XGQWL102" localSheetId="8" hidden="1">#REF!</definedName>
    <definedName name="BExEXGE2TE9MQWLQVHL7XGQWL102" localSheetId="9" hidden="1">#REF!</definedName>
    <definedName name="BExEXGE2TE9MQWLQVHL7XGQWL102" localSheetId="11" hidden="1">#REF!</definedName>
    <definedName name="BExEXGE2TE9MQWLQVHL7XGQWL102" localSheetId="12" hidden="1">#REF!</definedName>
    <definedName name="BExEXGE2TE9MQWLQVHL7XGQWL102" localSheetId="13" hidden="1">#REF!</definedName>
    <definedName name="BExEXGE2TE9MQWLQVHL7XGQWL102" localSheetId="14" hidden="1">#REF!</definedName>
    <definedName name="BExEXGE2TE9MQWLQVHL7XGQWL102" localSheetId="22" hidden="1">#REF!</definedName>
    <definedName name="BExEXGE2TE9MQWLQVHL7XGQWL102" localSheetId="19" hidden="1">#REF!</definedName>
    <definedName name="BExEXGE2TE9MQWLQVHL7XGQWL102" localSheetId="21" hidden="1">#REF!</definedName>
    <definedName name="BExEXGE2TE9MQWLQVHL7XGQWL102" hidden="1">#REF!</definedName>
    <definedName name="BExEXRBZ0DI9E2UFLLKYWGN66B61" localSheetId="23" hidden="1">#REF!</definedName>
    <definedName name="BExEXRBZ0DI9E2UFLLKYWGN66B61" localSheetId="27" hidden="1">#REF!</definedName>
    <definedName name="BExEXRBZ0DI9E2UFLLKYWGN66B61" localSheetId="16" hidden="1">#REF!</definedName>
    <definedName name="BExEXRBZ0DI9E2UFLLKYWGN66B61" localSheetId="0" hidden="1">#REF!</definedName>
    <definedName name="BExEXRBZ0DI9E2UFLLKYWGN66B61" localSheetId="2" hidden="1">#REF!</definedName>
    <definedName name="BExEXRBZ0DI9E2UFLLKYWGN66B61" localSheetId="4" hidden="1">#REF!</definedName>
    <definedName name="BExEXRBZ0DI9E2UFLLKYWGN66B61" localSheetId="5" hidden="1">#REF!</definedName>
    <definedName name="BExEXRBZ0DI9E2UFLLKYWGN66B61" localSheetId="17" hidden="1">#REF!</definedName>
    <definedName name="BExEXRBZ0DI9E2UFLLKYWGN66B61" localSheetId="7" hidden="1">#REF!</definedName>
    <definedName name="BExEXRBZ0DI9E2UFLLKYWGN66B61" localSheetId="8" hidden="1">#REF!</definedName>
    <definedName name="BExEXRBZ0DI9E2UFLLKYWGN66B61" localSheetId="9" hidden="1">#REF!</definedName>
    <definedName name="BExEXRBZ0DI9E2UFLLKYWGN66B61" localSheetId="11" hidden="1">#REF!</definedName>
    <definedName name="BExEXRBZ0DI9E2UFLLKYWGN66B61" localSheetId="12" hidden="1">#REF!</definedName>
    <definedName name="BExEXRBZ0DI9E2UFLLKYWGN66B61" localSheetId="13" hidden="1">#REF!</definedName>
    <definedName name="BExEXRBZ0DI9E2UFLLKYWGN66B61" localSheetId="14" hidden="1">#REF!</definedName>
    <definedName name="BExEXRBZ0DI9E2UFLLKYWGN66B61" localSheetId="22" hidden="1">#REF!</definedName>
    <definedName name="BExEXRBZ0DI9E2UFLLKYWGN66B61" localSheetId="19" hidden="1">#REF!</definedName>
    <definedName name="BExEXRBZ0DI9E2UFLLKYWGN66B61" localSheetId="21" hidden="1">#REF!</definedName>
    <definedName name="BExEXRBZ0DI9E2UFLLKYWGN66B61" hidden="1">#REF!</definedName>
    <definedName name="BExEXW4FSOZ9C2SZSQIAA3W82I5K" localSheetId="23" hidden="1">#REF!</definedName>
    <definedName name="BExEXW4FSOZ9C2SZSQIAA3W82I5K" localSheetId="27" hidden="1">#REF!</definedName>
    <definedName name="BExEXW4FSOZ9C2SZSQIAA3W82I5K" localSheetId="16" hidden="1">#REF!</definedName>
    <definedName name="BExEXW4FSOZ9C2SZSQIAA3W82I5K" localSheetId="0" hidden="1">#REF!</definedName>
    <definedName name="BExEXW4FSOZ9C2SZSQIAA3W82I5K" localSheetId="2" hidden="1">#REF!</definedName>
    <definedName name="BExEXW4FSOZ9C2SZSQIAA3W82I5K" localSheetId="4" hidden="1">#REF!</definedName>
    <definedName name="BExEXW4FSOZ9C2SZSQIAA3W82I5K" localSheetId="5" hidden="1">#REF!</definedName>
    <definedName name="BExEXW4FSOZ9C2SZSQIAA3W82I5K" localSheetId="17" hidden="1">#REF!</definedName>
    <definedName name="BExEXW4FSOZ9C2SZSQIAA3W82I5K" localSheetId="7" hidden="1">#REF!</definedName>
    <definedName name="BExEXW4FSOZ9C2SZSQIAA3W82I5K" localSheetId="8" hidden="1">#REF!</definedName>
    <definedName name="BExEXW4FSOZ9C2SZSQIAA3W82I5K" localSheetId="9" hidden="1">#REF!</definedName>
    <definedName name="BExEXW4FSOZ9C2SZSQIAA3W82I5K" localSheetId="11" hidden="1">#REF!</definedName>
    <definedName name="BExEXW4FSOZ9C2SZSQIAA3W82I5K" localSheetId="12" hidden="1">#REF!</definedName>
    <definedName name="BExEXW4FSOZ9C2SZSQIAA3W82I5K" localSheetId="13" hidden="1">#REF!</definedName>
    <definedName name="BExEXW4FSOZ9C2SZSQIAA3W82I5K" localSheetId="14" hidden="1">#REF!</definedName>
    <definedName name="BExEXW4FSOZ9C2SZSQIAA3W82I5K" localSheetId="22" hidden="1">#REF!</definedName>
    <definedName name="BExEXW4FSOZ9C2SZSQIAA3W82I5K" localSheetId="19" hidden="1">#REF!</definedName>
    <definedName name="BExEXW4FSOZ9C2SZSQIAA3W82I5K" localSheetId="21" hidden="1">#REF!</definedName>
    <definedName name="BExEXW4FSOZ9C2SZSQIAA3W82I5K" hidden="1">#REF!</definedName>
    <definedName name="BExEXZ4H2ZUNEW5I6I74GK08QAQC" localSheetId="23" hidden="1">#REF!</definedName>
    <definedName name="BExEXZ4H2ZUNEW5I6I74GK08QAQC" localSheetId="27" hidden="1">#REF!</definedName>
    <definedName name="BExEXZ4H2ZUNEW5I6I74GK08QAQC" localSheetId="16" hidden="1">#REF!</definedName>
    <definedName name="BExEXZ4H2ZUNEW5I6I74GK08QAQC" localSheetId="0" hidden="1">#REF!</definedName>
    <definedName name="BExEXZ4H2ZUNEW5I6I74GK08QAQC" localSheetId="2" hidden="1">#REF!</definedName>
    <definedName name="BExEXZ4H2ZUNEW5I6I74GK08QAQC" localSheetId="4" hidden="1">#REF!</definedName>
    <definedName name="BExEXZ4H2ZUNEW5I6I74GK08QAQC" localSheetId="5" hidden="1">#REF!</definedName>
    <definedName name="BExEXZ4H2ZUNEW5I6I74GK08QAQC" localSheetId="17" hidden="1">#REF!</definedName>
    <definedName name="BExEXZ4H2ZUNEW5I6I74GK08QAQC" localSheetId="7" hidden="1">#REF!</definedName>
    <definedName name="BExEXZ4H2ZUNEW5I6I74GK08QAQC" localSheetId="8" hidden="1">#REF!</definedName>
    <definedName name="BExEXZ4H2ZUNEW5I6I74GK08QAQC" localSheetId="9" hidden="1">#REF!</definedName>
    <definedName name="BExEXZ4H2ZUNEW5I6I74GK08QAQC" localSheetId="11" hidden="1">#REF!</definedName>
    <definedName name="BExEXZ4H2ZUNEW5I6I74GK08QAQC" localSheetId="12" hidden="1">#REF!</definedName>
    <definedName name="BExEXZ4H2ZUNEW5I6I74GK08QAQC" localSheetId="13" hidden="1">#REF!</definedName>
    <definedName name="BExEXZ4H2ZUNEW5I6I74GK08QAQC" localSheetId="14" hidden="1">#REF!</definedName>
    <definedName name="BExEXZ4H2ZUNEW5I6I74GK08QAQC" localSheetId="22" hidden="1">#REF!</definedName>
    <definedName name="BExEXZ4H2ZUNEW5I6I74GK08QAQC" localSheetId="19" hidden="1">#REF!</definedName>
    <definedName name="BExEXZ4H2ZUNEW5I6I74GK08QAQC" localSheetId="21" hidden="1">#REF!</definedName>
    <definedName name="BExEXZ4H2ZUNEW5I6I74GK08QAQC" hidden="1">#REF!</definedName>
    <definedName name="BExEY42GK80HA9M84NTZ3NV9K2VI" localSheetId="23" hidden="1">#REF!</definedName>
    <definedName name="BExEY42GK80HA9M84NTZ3NV9K2VI" localSheetId="27" hidden="1">#REF!</definedName>
    <definedName name="BExEY42GK80HA9M84NTZ3NV9K2VI" localSheetId="16" hidden="1">#REF!</definedName>
    <definedName name="BExEY42GK80HA9M84NTZ3NV9K2VI" localSheetId="0" hidden="1">#REF!</definedName>
    <definedName name="BExEY42GK80HA9M84NTZ3NV9K2VI" localSheetId="2" hidden="1">#REF!</definedName>
    <definedName name="BExEY42GK80HA9M84NTZ3NV9K2VI" localSheetId="4" hidden="1">#REF!</definedName>
    <definedName name="BExEY42GK80HA9M84NTZ3NV9K2VI" localSheetId="5" hidden="1">#REF!</definedName>
    <definedName name="BExEY42GK80HA9M84NTZ3NV9K2VI" localSheetId="17" hidden="1">#REF!</definedName>
    <definedName name="BExEY42GK80HA9M84NTZ3NV9K2VI" localSheetId="7" hidden="1">#REF!</definedName>
    <definedName name="BExEY42GK80HA9M84NTZ3NV9K2VI" localSheetId="8" hidden="1">#REF!</definedName>
    <definedName name="BExEY42GK80HA9M84NTZ3NV9K2VI" localSheetId="9" hidden="1">#REF!</definedName>
    <definedName name="BExEY42GK80HA9M84NTZ3NV9K2VI" localSheetId="11" hidden="1">#REF!</definedName>
    <definedName name="BExEY42GK80HA9M84NTZ3NV9K2VI" localSheetId="12" hidden="1">#REF!</definedName>
    <definedName name="BExEY42GK80HA9M84NTZ3NV9K2VI" localSheetId="13" hidden="1">#REF!</definedName>
    <definedName name="BExEY42GK80HA9M84NTZ3NV9K2VI" localSheetId="14" hidden="1">#REF!</definedName>
    <definedName name="BExEY42GK80HA9M84NTZ3NV9K2VI" localSheetId="22" hidden="1">#REF!</definedName>
    <definedName name="BExEY42GK80HA9M84NTZ3NV9K2VI" localSheetId="19" hidden="1">#REF!</definedName>
    <definedName name="BExEY42GK80HA9M84NTZ3NV9K2VI" localSheetId="21" hidden="1">#REF!</definedName>
    <definedName name="BExEY42GK80HA9M84NTZ3NV9K2VI" hidden="1">#REF!</definedName>
    <definedName name="BExEYLG9FL9V1JPPNZ3FUDNSEJ4V" localSheetId="23" hidden="1">#REF!</definedName>
    <definedName name="BExEYLG9FL9V1JPPNZ3FUDNSEJ4V" localSheetId="27" hidden="1">#REF!</definedName>
    <definedName name="BExEYLG9FL9V1JPPNZ3FUDNSEJ4V" localSheetId="16" hidden="1">#REF!</definedName>
    <definedName name="BExEYLG9FL9V1JPPNZ3FUDNSEJ4V" localSheetId="0" hidden="1">#REF!</definedName>
    <definedName name="BExEYLG9FL9V1JPPNZ3FUDNSEJ4V" localSheetId="2" hidden="1">#REF!</definedName>
    <definedName name="BExEYLG9FL9V1JPPNZ3FUDNSEJ4V" localSheetId="4" hidden="1">#REF!</definedName>
    <definedName name="BExEYLG9FL9V1JPPNZ3FUDNSEJ4V" localSheetId="5" hidden="1">#REF!</definedName>
    <definedName name="BExEYLG9FL9V1JPPNZ3FUDNSEJ4V" localSheetId="17" hidden="1">#REF!</definedName>
    <definedName name="BExEYLG9FL9V1JPPNZ3FUDNSEJ4V" localSheetId="7" hidden="1">#REF!</definedName>
    <definedName name="BExEYLG9FL9V1JPPNZ3FUDNSEJ4V" localSheetId="8" hidden="1">#REF!</definedName>
    <definedName name="BExEYLG9FL9V1JPPNZ3FUDNSEJ4V" localSheetId="9" hidden="1">#REF!</definedName>
    <definedName name="BExEYLG9FL9V1JPPNZ3FUDNSEJ4V" localSheetId="11" hidden="1">#REF!</definedName>
    <definedName name="BExEYLG9FL9V1JPPNZ3FUDNSEJ4V" localSheetId="12" hidden="1">#REF!</definedName>
    <definedName name="BExEYLG9FL9V1JPPNZ3FUDNSEJ4V" localSheetId="13" hidden="1">#REF!</definedName>
    <definedName name="BExEYLG9FL9V1JPPNZ3FUDNSEJ4V" localSheetId="14" hidden="1">#REF!</definedName>
    <definedName name="BExEYLG9FL9V1JPPNZ3FUDNSEJ4V" localSheetId="22" hidden="1">#REF!</definedName>
    <definedName name="BExEYLG9FL9V1JPPNZ3FUDNSEJ4V" localSheetId="19" hidden="1">#REF!</definedName>
    <definedName name="BExEYLG9FL9V1JPPNZ3FUDNSEJ4V" localSheetId="21" hidden="1">#REF!</definedName>
    <definedName name="BExEYLG9FL9V1JPPNZ3FUDNSEJ4V" hidden="1">#REF!</definedName>
    <definedName name="BExEYOW8C1B3OUUCIGEC7L8OOW1Z" localSheetId="23" hidden="1">#REF!</definedName>
    <definedName name="BExEYOW8C1B3OUUCIGEC7L8OOW1Z" localSheetId="27" hidden="1">#REF!</definedName>
    <definedName name="BExEYOW8C1B3OUUCIGEC7L8OOW1Z" localSheetId="16" hidden="1">#REF!</definedName>
    <definedName name="BExEYOW8C1B3OUUCIGEC7L8OOW1Z" localSheetId="0" hidden="1">#REF!</definedName>
    <definedName name="BExEYOW8C1B3OUUCIGEC7L8OOW1Z" localSheetId="2" hidden="1">#REF!</definedName>
    <definedName name="BExEYOW8C1B3OUUCIGEC7L8OOW1Z" localSheetId="4" hidden="1">#REF!</definedName>
    <definedName name="BExEYOW8C1B3OUUCIGEC7L8OOW1Z" localSheetId="5" hidden="1">#REF!</definedName>
    <definedName name="BExEYOW8C1B3OUUCIGEC7L8OOW1Z" localSheetId="17" hidden="1">#REF!</definedName>
    <definedName name="BExEYOW8C1B3OUUCIGEC7L8OOW1Z" localSheetId="7" hidden="1">#REF!</definedName>
    <definedName name="BExEYOW8C1B3OUUCIGEC7L8OOW1Z" localSheetId="8" hidden="1">#REF!</definedName>
    <definedName name="BExEYOW8C1B3OUUCIGEC7L8OOW1Z" localSheetId="9" hidden="1">#REF!</definedName>
    <definedName name="BExEYOW8C1B3OUUCIGEC7L8OOW1Z" localSheetId="11" hidden="1">#REF!</definedName>
    <definedName name="BExEYOW8C1B3OUUCIGEC7L8OOW1Z" localSheetId="12" hidden="1">#REF!</definedName>
    <definedName name="BExEYOW8C1B3OUUCIGEC7L8OOW1Z" localSheetId="13" hidden="1">#REF!</definedName>
    <definedName name="BExEYOW8C1B3OUUCIGEC7L8OOW1Z" localSheetId="14" hidden="1">#REF!</definedName>
    <definedName name="BExEYOW8C1B3OUUCIGEC7L8OOW1Z" localSheetId="22" hidden="1">#REF!</definedName>
    <definedName name="BExEYOW8C1B3OUUCIGEC7L8OOW1Z" localSheetId="19" hidden="1">#REF!</definedName>
    <definedName name="BExEYOW8C1B3OUUCIGEC7L8OOW1Z" localSheetId="21" hidden="1">#REF!</definedName>
    <definedName name="BExEYOW8C1B3OUUCIGEC7L8OOW1Z" hidden="1">#REF!</definedName>
    <definedName name="BExEYPCI2LT224YS4M3T50V85FAG" localSheetId="23" hidden="1">#REF!</definedName>
    <definedName name="BExEYPCI2LT224YS4M3T50V85FAG" localSheetId="27" hidden="1">#REF!</definedName>
    <definedName name="BExEYPCI2LT224YS4M3T50V85FAG" localSheetId="16" hidden="1">#REF!</definedName>
    <definedName name="BExEYPCI2LT224YS4M3T50V85FAG" localSheetId="0" hidden="1">#REF!</definedName>
    <definedName name="BExEYPCI2LT224YS4M3T50V85FAG" localSheetId="2" hidden="1">#REF!</definedName>
    <definedName name="BExEYPCI2LT224YS4M3T50V85FAG" localSheetId="4" hidden="1">#REF!</definedName>
    <definedName name="BExEYPCI2LT224YS4M3T50V85FAG" localSheetId="5" hidden="1">#REF!</definedName>
    <definedName name="BExEYPCI2LT224YS4M3T50V85FAG" localSheetId="17" hidden="1">#REF!</definedName>
    <definedName name="BExEYPCI2LT224YS4M3T50V85FAG" localSheetId="7" hidden="1">#REF!</definedName>
    <definedName name="BExEYPCI2LT224YS4M3T50V85FAG" localSheetId="8" hidden="1">#REF!</definedName>
    <definedName name="BExEYPCI2LT224YS4M3T50V85FAG" localSheetId="9" hidden="1">#REF!</definedName>
    <definedName name="BExEYPCI2LT224YS4M3T50V85FAG" localSheetId="11" hidden="1">#REF!</definedName>
    <definedName name="BExEYPCI2LT224YS4M3T50V85FAG" localSheetId="12" hidden="1">#REF!</definedName>
    <definedName name="BExEYPCI2LT224YS4M3T50V85FAG" localSheetId="13" hidden="1">#REF!</definedName>
    <definedName name="BExEYPCI2LT224YS4M3T50V85FAG" localSheetId="14" hidden="1">#REF!</definedName>
    <definedName name="BExEYPCI2LT224YS4M3T50V85FAG" localSheetId="22" hidden="1">#REF!</definedName>
    <definedName name="BExEYPCI2LT224YS4M3T50V85FAG" localSheetId="19" hidden="1">#REF!</definedName>
    <definedName name="BExEYPCI2LT224YS4M3T50V85FAG" localSheetId="21" hidden="1">#REF!</definedName>
    <definedName name="BExEYPCI2LT224YS4M3T50V85FAG" hidden="1">#REF!</definedName>
    <definedName name="BExEYUQJXZT6N5HJH8ACJF6SRWEE" localSheetId="23" hidden="1">#REF!</definedName>
    <definedName name="BExEYUQJXZT6N5HJH8ACJF6SRWEE" localSheetId="27" hidden="1">#REF!</definedName>
    <definedName name="BExEYUQJXZT6N5HJH8ACJF6SRWEE" localSheetId="16" hidden="1">#REF!</definedName>
    <definedName name="BExEYUQJXZT6N5HJH8ACJF6SRWEE" localSheetId="0" hidden="1">#REF!</definedName>
    <definedName name="BExEYUQJXZT6N5HJH8ACJF6SRWEE" localSheetId="2" hidden="1">#REF!</definedName>
    <definedName name="BExEYUQJXZT6N5HJH8ACJF6SRWEE" localSheetId="4" hidden="1">#REF!</definedName>
    <definedName name="BExEYUQJXZT6N5HJH8ACJF6SRWEE" localSheetId="5" hidden="1">#REF!</definedName>
    <definedName name="BExEYUQJXZT6N5HJH8ACJF6SRWEE" localSheetId="17" hidden="1">#REF!</definedName>
    <definedName name="BExEYUQJXZT6N5HJH8ACJF6SRWEE" localSheetId="7" hidden="1">#REF!</definedName>
    <definedName name="BExEYUQJXZT6N5HJH8ACJF6SRWEE" localSheetId="8" hidden="1">#REF!</definedName>
    <definedName name="BExEYUQJXZT6N5HJH8ACJF6SRWEE" localSheetId="9" hidden="1">#REF!</definedName>
    <definedName name="BExEYUQJXZT6N5HJH8ACJF6SRWEE" localSheetId="11" hidden="1">#REF!</definedName>
    <definedName name="BExEYUQJXZT6N5HJH8ACJF6SRWEE" localSheetId="12" hidden="1">#REF!</definedName>
    <definedName name="BExEYUQJXZT6N5HJH8ACJF6SRWEE" localSheetId="13" hidden="1">#REF!</definedName>
    <definedName name="BExEYUQJXZT6N5HJH8ACJF6SRWEE" localSheetId="14" hidden="1">#REF!</definedName>
    <definedName name="BExEYUQJXZT6N5HJH8ACJF6SRWEE" localSheetId="22" hidden="1">#REF!</definedName>
    <definedName name="BExEYUQJXZT6N5HJH8ACJF6SRWEE" localSheetId="19" hidden="1">#REF!</definedName>
    <definedName name="BExEYUQJXZT6N5HJH8ACJF6SRWEE" localSheetId="21" hidden="1">#REF!</definedName>
    <definedName name="BExEYUQJXZT6N5HJH8ACJF6SRWEE" hidden="1">#REF!</definedName>
    <definedName name="BExEYYC7KLO4XJQW9GMGVVJQXF4C" localSheetId="23" hidden="1">#REF!</definedName>
    <definedName name="BExEYYC7KLO4XJQW9GMGVVJQXF4C" localSheetId="27" hidden="1">#REF!</definedName>
    <definedName name="BExEYYC7KLO4XJQW9GMGVVJQXF4C" localSheetId="16" hidden="1">#REF!</definedName>
    <definedName name="BExEYYC7KLO4XJQW9GMGVVJQXF4C" localSheetId="0" hidden="1">#REF!</definedName>
    <definedName name="BExEYYC7KLO4XJQW9GMGVVJQXF4C" localSheetId="2" hidden="1">#REF!</definedName>
    <definedName name="BExEYYC7KLO4XJQW9GMGVVJQXF4C" localSheetId="4" hidden="1">#REF!</definedName>
    <definedName name="BExEYYC7KLO4XJQW9GMGVVJQXF4C" localSheetId="5" hidden="1">#REF!</definedName>
    <definedName name="BExEYYC7KLO4XJQW9GMGVVJQXF4C" localSheetId="17" hidden="1">#REF!</definedName>
    <definedName name="BExEYYC7KLO4XJQW9GMGVVJQXF4C" localSheetId="7" hidden="1">#REF!</definedName>
    <definedName name="BExEYYC7KLO4XJQW9GMGVVJQXF4C" localSheetId="8" hidden="1">#REF!</definedName>
    <definedName name="BExEYYC7KLO4XJQW9GMGVVJQXF4C" localSheetId="9" hidden="1">#REF!</definedName>
    <definedName name="BExEYYC7KLO4XJQW9GMGVVJQXF4C" localSheetId="11" hidden="1">#REF!</definedName>
    <definedName name="BExEYYC7KLO4XJQW9GMGVVJQXF4C" localSheetId="12" hidden="1">#REF!</definedName>
    <definedName name="BExEYYC7KLO4XJQW9GMGVVJQXF4C" localSheetId="13" hidden="1">#REF!</definedName>
    <definedName name="BExEYYC7KLO4XJQW9GMGVVJQXF4C" localSheetId="14" hidden="1">#REF!</definedName>
    <definedName name="BExEYYC7KLO4XJQW9GMGVVJQXF4C" localSheetId="22" hidden="1">#REF!</definedName>
    <definedName name="BExEYYC7KLO4XJQW9GMGVVJQXF4C" localSheetId="19" hidden="1">#REF!</definedName>
    <definedName name="BExEYYC7KLO4XJQW9GMGVVJQXF4C" localSheetId="21" hidden="1">#REF!</definedName>
    <definedName name="BExEYYC7KLO4XJQW9GMGVVJQXF4C" hidden="1">#REF!</definedName>
    <definedName name="BExEZ1S6VZCG01ZPLBSS9Z1SBOJ2" localSheetId="23" hidden="1">#REF!</definedName>
    <definedName name="BExEZ1S6VZCG01ZPLBSS9Z1SBOJ2" localSheetId="27" hidden="1">#REF!</definedName>
    <definedName name="BExEZ1S6VZCG01ZPLBSS9Z1SBOJ2" localSheetId="16" hidden="1">#REF!</definedName>
    <definedName name="BExEZ1S6VZCG01ZPLBSS9Z1SBOJ2" localSheetId="0" hidden="1">#REF!</definedName>
    <definedName name="BExEZ1S6VZCG01ZPLBSS9Z1SBOJ2" localSheetId="2" hidden="1">#REF!</definedName>
    <definedName name="BExEZ1S6VZCG01ZPLBSS9Z1SBOJ2" localSheetId="4" hidden="1">#REF!</definedName>
    <definedName name="BExEZ1S6VZCG01ZPLBSS9Z1SBOJ2" localSheetId="5" hidden="1">#REF!</definedName>
    <definedName name="BExEZ1S6VZCG01ZPLBSS9Z1SBOJ2" localSheetId="17" hidden="1">#REF!</definedName>
    <definedName name="BExEZ1S6VZCG01ZPLBSS9Z1SBOJ2" localSheetId="7" hidden="1">#REF!</definedName>
    <definedName name="BExEZ1S6VZCG01ZPLBSS9Z1SBOJ2" localSheetId="8" hidden="1">#REF!</definedName>
    <definedName name="BExEZ1S6VZCG01ZPLBSS9Z1SBOJ2" localSheetId="9" hidden="1">#REF!</definedName>
    <definedName name="BExEZ1S6VZCG01ZPLBSS9Z1SBOJ2" localSheetId="11" hidden="1">#REF!</definedName>
    <definedName name="BExEZ1S6VZCG01ZPLBSS9Z1SBOJ2" localSheetId="12" hidden="1">#REF!</definedName>
    <definedName name="BExEZ1S6VZCG01ZPLBSS9Z1SBOJ2" localSheetId="13" hidden="1">#REF!</definedName>
    <definedName name="BExEZ1S6VZCG01ZPLBSS9Z1SBOJ2" localSheetId="14" hidden="1">#REF!</definedName>
    <definedName name="BExEZ1S6VZCG01ZPLBSS9Z1SBOJ2" localSheetId="22" hidden="1">#REF!</definedName>
    <definedName name="BExEZ1S6VZCG01ZPLBSS9Z1SBOJ2" localSheetId="19" hidden="1">#REF!</definedName>
    <definedName name="BExEZ1S6VZCG01ZPLBSS9Z1SBOJ2" localSheetId="21" hidden="1">#REF!</definedName>
    <definedName name="BExEZ1S6VZCG01ZPLBSS9Z1SBOJ2" hidden="1">#REF!</definedName>
    <definedName name="BExEZ6KV8TDKOO0Y66LSH9DCFW5M" localSheetId="23" hidden="1">#REF!</definedName>
    <definedName name="BExEZ6KV8TDKOO0Y66LSH9DCFW5M" localSheetId="27" hidden="1">#REF!</definedName>
    <definedName name="BExEZ6KV8TDKOO0Y66LSH9DCFW5M" localSheetId="16" hidden="1">#REF!</definedName>
    <definedName name="BExEZ6KV8TDKOO0Y66LSH9DCFW5M" localSheetId="0" hidden="1">#REF!</definedName>
    <definedName name="BExEZ6KV8TDKOO0Y66LSH9DCFW5M" localSheetId="2" hidden="1">#REF!</definedName>
    <definedName name="BExEZ6KV8TDKOO0Y66LSH9DCFW5M" localSheetId="4" hidden="1">#REF!</definedName>
    <definedName name="BExEZ6KV8TDKOO0Y66LSH9DCFW5M" localSheetId="5" hidden="1">#REF!</definedName>
    <definedName name="BExEZ6KV8TDKOO0Y66LSH9DCFW5M" localSheetId="17" hidden="1">#REF!</definedName>
    <definedName name="BExEZ6KV8TDKOO0Y66LSH9DCFW5M" localSheetId="7" hidden="1">#REF!</definedName>
    <definedName name="BExEZ6KV8TDKOO0Y66LSH9DCFW5M" localSheetId="8" hidden="1">#REF!</definedName>
    <definedName name="BExEZ6KV8TDKOO0Y66LSH9DCFW5M" localSheetId="9" hidden="1">#REF!</definedName>
    <definedName name="BExEZ6KV8TDKOO0Y66LSH9DCFW5M" localSheetId="11" hidden="1">#REF!</definedName>
    <definedName name="BExEZ6KV8TDKOO0Y66LSH9DCFW5M" localSheetId="12" hidden="1">#REF!</definedName>
    <definedName name="BExEZ6KV8TDKOO0Y66LSH9DCFW5M" localSheetId="13" hidden="1">#REF!</definedName>
    <definedName name="BExEZ6KV8TDKOO0Y66LSH9DCFW5M" localSheetId="14" hidden="1">#REF!</definedName>
    <definedName name="BExEZ6KV8TDKOO0Y66LSH9DCFW5M" localSheetId="22" hidden="1">#REF!</definedName>
    <definedName name="BExEZ6KV8TDKOO0Y66LSH9DCFW5M" localSheetId="19" hidden="1">#REF!</definedName>
    <definedName name="BExEZ6KV8TDKOO0Y66LSH9DCFW5M" localSheetId="21" hidden="1">#REF!</definedName>
    <definedName name="BExEZ6KV8TDKOO0Y66LSH9DCFW5M" hidden="1">#REF!</definedName>
    <definedName name="BExEZGBFNJR8DLPN0V11AU22L6WY" localSheetId="23" hidden="1">#REF!</definedName>
    <definedName name="BExEZGBFNJR8DLPN0V11AU22L6WY" localSheetId="27" hidden="1">#REF!</definedName>
    <definedName name="BExEZGBFNJR8DLPN0V11AU22L6WY" localSheetId="16" hidden="1">#REF!</definedName>
    <definedName name="BExEZGBFNJR8DLPN0V11AU22L6WY" localSheetId="0" hidden="1">#REF!</definedName>
    <definedName name="BExEZGBFNJR8DLPN0V11AU22L6WY" localSheetId="2" hidden="1">#REF!</definedName>
    <definedName name="BExEZGBFNJR8DLPN0V11AU22L6WY" localSheetId="4" hidden="1">#REF!</definedName>
    <definedName name="BExEZGBFNJR8DLPN0V11AU22L6WY" localSheetId="5" hidden="1">#REF!</definedName>
    <definedName name="BExEZGBFNJR8DLPN0V11AU22L6WY" localSheetId="17" hidden="1">#REF!</definedName>
    <definedName name="BExEZGBFNJR8DLPN0V11AU22L6WY" localSheetId="7" hidden="1">#REF!</definedName>
    <definedName name="BExEZGBFNJR8DLPN0V11AU22L6WY" localSheetId="8" hidden="1">#REF!</definedName>
    <definedName name="BExEZGBFNJR8DLPN0V11AU22L6WY" localSheetId="9" hidden="1">#REF!</definedName>
    <definedName name="BExEZGBFNJR8DLPN0V11AU22L6WY" localSheetId="11" hidden="1">#REF!</definedName>
    <definedName name="BExEZGBFNJR8DLPN0V11AU22L6WY" localSheetId="12" hidden="1">#REF!</definedName>
    <definedName name="BExEZGBFNJR8DLPN0V11AU22L6WY" localSheetId="13" hidden="1">#REF!</definedName>
    <definedName name="BExEZGBFNJR8DLPN0V11AU22L6WY" localSheetId="14" hidden="1">#REF!</definedName>
    <definedName name="BExEZGBFNJR8DLPN0V11AU22L6WY" localSheetId="22" hidden="1">#REF!</definedName>
    <definedName name="BExEZGBFNJR8DLPN0V11AU22L6WY" localSheetId="19" hidden="1">#REF!</definedName>
    <definedName name="BExEZGBFNJR8DLPN0V11AU22L6WY" localSheetId="21" hidden="1">#REF!</definedName>
    <definedName name="BExEZGBFNJR8DLPN0V11AU22L6WY" hidden="1">#REF!</definedName>
    <definedName name="BExEZVR61GWO1ZM3XHWUKRJJMQXV" localSheetId="23" hidden="1">#REF!</definedName>
    <definedName name="BExEZVR61GWO1ZM3XHWUKRJJMQXV" localSheetId="27" hidden="1">#REF!</definedName>
    <definedName name="BExEZVR61GWO1ZM3XHWUKRJJMQXV" localSheetId="16" hidden="1">#REF!</definedName>
    <definedName name="BExEZVR61GWO1ZM3XHWUKRJJMQXV" localSheetId="0" hidden="1">#REF!</definedName>
    <definedName name="BExEZVR61GWO1ZM3XHWUKRJJMQXV" localSheetId="2" hidden="1">#REF!</definedName>
    <definedName name="BExEZVR61GWO1ZM3XHWUKRJJMQXV" localSheetId="4" hidden="1">#REF!</definedName>
    <definedName name="BExEZVR61GWO1ZM3XHWUKRJJMQXV" localSheetId="5" hidden="1">#REF!</definedName>
    <definedName name="BExEZVR61GWO1ZM3XHWUKRJJMQXV" localSheetId="17" hidden="1">#REF!</definedName>
    <definedName name="BExEZVR61GWO1ZM3XHWUKRJJMQXV" localSheetId="7" hidden="1">#REF!</definedName>
    <definedName name="BExEZVR61GWO1ZM3XHWUKRJJMQXV" localSheetId="8" hidden="1">#REF!</definedName>
    <definedName name="BExEZVR61GWO1ZM3XHWUKRJJMQXV" localSheetId="9" hidden="1">#REF!</definedName>
    <definedName name="BExEZVR61GWO1ZM3XHWUKRJJMQXV" localSheetId="11" hidden="1">#REF!</definedName>
    <definedName name="BExEZVR61GWO1ZM3XHWUKRJJMQXV" localSheetId="12" hidden="1">#REF!</definedName>
    <definedName name="BExEZVR61GWO1ZM3XHWUKRJJMQXV" localSheetId="13" hidden="1">#REF!</definedName>
    <definedName name="BExEZVR61GWO1ZM3XHWUKRJJMQXV" localSheetId="14" hidden="1">#REF!</definedName>
    <definedName name="BExEZVR61GWO1ZM3XHWUKRJJMQXV" localSheetId="22" hidden="1">#REF!</definedName>
    <definedName name="BExEZVR61GWO1ZM3XHWUKRJJMQXV" localSheetId="19" hidden="1">#REF!</definedName>
    <definedName name="BExEZVR61GWO1ZM3XHWUKRJJMQXV" localSheetId="21" hidden="1">#REF!</definedName>
    <definedName name="BExEZVR61GWO1ZM3XHWUKRJJMQXV" hidden="1">#REF!</definedName>
    <definedName name="BExF02Y3V3QEPO2XLDSK47APK9XJ" localSheetId="23" hidden="1">#REF!</definedName>
    <definedName name="BExF02Y3V3QEPO2XLDSK47APK9XJ" localSheetId="27" hidden="1">#REF!</definedName>
    <definedName name="BExF02Y3V3QEPO2XLDSK47APK9XJ" localSheetId="16" hidden="1">#REF!</definedName>
    <definedName name="BExF02Y3V3QEPO2XLDSK47APK9XJ" localSheetId="0" hidden="1">#REF!</definedName>
    <definedName name="BExF02Y3V3QEPO2XLDSK47APK9XJ" localSheetId="2" hidden="1">#REF!</definedName>
    <definedName name="BExF02Y3V3QEPO2XLDSK47APK9XJ" localSheetId="4" hidden="1">#REF!</definedName>
    <definedName name="BExF02Y3V3QEPO2XLDSK47APK9XJ" localSheetId="5" hidden="1">#REF!</definedName>
    <definedName name="BExF02Y3V3QEPO2XLDSK47APK9XJ" localSheetId="17" hidden="1">#REF!</definedName>
    <definedName name="BExF02Y3V3QEPO2XLDSK47APK9XJ" localSheetId="7" hidden="1">#REF!</definedName>
    <definedName name="BExF02Y3V3QEPO2XLDSK47APK9XJ" localSheetId="8" hidden="1">#REF!</definedName>
    <definedName name="BExF02Y3V3QEPO2XLDSK47APK9XJ" localSheetId="9" hidden="1">#REF!</definedName>
    <definedName name="BExF02Y3V3QEPO2XLDSK47APK9XJ" localSheetId="11" hidden="1">#REF!</definedName>
    <definedName name="BExF02Y3V3QEPO2XLDSK47APK9XJ" localSheetId="12" hidden="1">#REF!</definedName>
    <definedName name="BExF02Y3V3QEPO2XLDSK47APK9XJ" localSheetId="13" hidden="1">#REF!</definedName>
    <definedName name="BExF02Y3V3QEPO2XLDSK47APK9XJ" localSheetId="14" hidden="1">#REF!</definedName>
    <definedName name="BExF02Y3V3QEPO2XLDSK47APK9XJ" localSheetId="22" hidden="1">#REF!</definedName>
    <definedName name="BExF02Y3V3QEPO2XLDSK47APK9XJ" localSheetId="19" hidden="1">#REF!</definedName>
    <definedName name="BExF02Y3V3QEPO2XLDSK47APK9XJ" localSheetId="21" hidden="1">#REF!</definedName>
    <definedName name="BExF02Y3V3QEPO2XLDSK47APK9XJ" hidden="1">#REF!</definedName>
    <definedName name="BExF03E824NHBODFUZ3PZ5HLF85X" localSheetId="23" hidden="1">#REF!</definedName>
    <definedName name="BExF03E824NHBODFUZ3PZ5HLF85X" localSheetId="27" hidden="1">#REF!</definedName>
    <definedName name="BExF03E824NHBODFUZ3PZ5HLF85X" localSheetId="16" hidden="1">#REF!</definedName>
    <definedName name="BExF03E824NHBODFUZ3PZ5HLF85X" localSheetId="0" hidden="1">#REF!</definedName>
    <definedName name="BExF03E824NHBODFUZ3PZ5HLF85X" localSheetId="2" hidden="1">#REF!</definedName>
    <definedName name="BExF03E824NHBODFUZ3PZ5HLF85X" localSheetId="4" hidden="1">#REF!</definedName>
    <definedName name="BExF03E824NHBODFUZ3PZ5HLF85X" localSheetId="5" hidden="1">#REF!</definedName>
    <definedName name="BExF03E824NHBODFUZ3PZ5HLF85X" localSheetId="17" hidden="1">#REF!</definedName>
    <definedName name="BExF03E824NHBODFUZ3PZ5HLF85X" localSheetId="7" hidden="1">#REF!</definedName>
    <definedName name="BExF03E824NHBODFUZ3PZ5HLF85X" localSheetId="8" hidden="1">#REF!</definedName>
    <definedName name="BExF03E824NHBODFUZ3PZ5HLF85X" localSheetId="9" hidden="1">#REF!</definedName>
    <definedName name="BExF03E824NHBODFUZ3PZ5HLF85X" localSheetId="11" hidden="1">#REF!</definedName>
    <definedName name="BExF03E824NHBODFUZ3PZ5HLF85X" localSheetId="12" hidden="1">#REF!</definedName>
    <definedName name="BExF03E824NHBODFUZ3PZ5HLF85X" localSheetId="13" hidden="1">#REF!</definedName>
    <definedName name="BExF03E824NHBODFUZ3PZ5HLF85X" localSheetId="14" hidden="1">#REF!</definedName>
    <definedName name="BExF03E824NHBODFUZ3PZ5HLF85X" localSheetId="22" hidden="1">#REF!</definedName>
    <definedName name="BExF03E824NHBODFUZ3PZ5HLF85X" localSheetId="19" hidden="1">#REF!</definedName>
    <definedName name="BExF03E824NHBODFUZ3PZ5HLF85X" localSheetId="21" hidden="1">#REF!</definedName>
    <definedName name="BExF03E824NHBODFUZ3PZ5HLF85X" hidden="1">#REF!</definedName>
    <definedName name="BExF09OS91RT7N7IW8JLMZ121ZP3" localSheetId="23" hidden="1">#REF!</definedName>
    <definedName name="BExF09OS91RT7N7IW8JLMZ121ZP3" localSheetId="27" hidden="1">#REF!</definedName>
    <definedName name="BExF09OS91RT7N7IW8JLMZ121ZP3" localSheetId="16" hidden="1">#REF!</definedName>
    <definedName name="BExF09OS91RT7N7IW8JLMZ121ZP3" localSheetId="0" hidden="1">#REF!</definedName>
    <definedName name="BExF09OS91RT7N7IW8JLMZ121ZP3" localSheetId="2" hidden="1">#REF!</definedName>
    <definedName name="BExF09OS91RT7N7IW8JLMZ121ZP3" localSheetId="4" hidden="1">#REF!</definedName>
    <definedName name="BExF09OS91RT7N7IW8JLMZ121ZP3" localSheetId="5" hidden="1">#REF!</definedName>
    <definedName name="BExF09OS91RT7N7IW8JLMZ121ZP3" localSheetId="17" hidden="1">#REF!</definedName>
    <definedName name="BExF09OS91RT7N7IW8JLMZ121ZP3" localSheetId="7" hidden="1">#REF!</definedName>
    <definedName name="BExF09OS91RT7N7IW8JLMZ121ZP3" localSheetId="8" hidden="1">#REF!</definedName>
    <definedName name="BExF09OS91RT7N7IW8JLMZ121ZP3" localSheetId="9" hidden="1">#REF!</definedName>
    <definedName name="BExF09OS91RT7N7IW8JLMZ121ZP3" localSheetId="11" hidden="1">#REF!</definedName>
    <definedName name="BExF09OS91RT7N7IW8JLMZ121ZP3" localSheetId="12" hidden="1">#REF!</definedName>
    <definedName name="BExF09OS91RT7N7IW8JLMZ121ZP3" localSheetId="13" hidden="1">#REF!</definedName>
    <definedName name="BExF09OS91RT7N7IW8JLMZ121ZP3" localSheetId="14" hidden="1">#REF!</definedName>
    <definedName name="BExF09OS91RT7N7IW8JLMZ121ZP3" localSheetId="22" hidden="1">#REF!</definedName>
    <definedName name="BExF09OS91RT7N7IW8JLMZ121ZP3" localSheetId="19" hidden="1">#REF!</definedName>
    <definedName name="BExF09OS91RT7N7IW8JLMZ121ZP3" localSheetId="21" hidden="1">#REF!</definedName>
    <definedName name="BExF09OS91RT7N7IW8JLMZ121ZP3" hidden="1">#REF!</definedName>
    <definedName name="BExF0D4SEQ7RRCAER8UQKUJ4HH0Q" localSheetId="23" hidden="1">#REF!</definedName>
    <definedName name="BExF0D4SEQ7RRCAER8UQKUJ4HH0Q" localSheetId="27" hidden="1">#REF!</definedName>
    <definedName name="BExF0D4SEQ7RRCAER8UQKUJ4HH0Q" localSheetId="16" hidden="1">#REF!</definedName>
    <definedName name="BExF0D4SEQ7RRCAER8UQKUJ4HH0Q" localSheetId="0" hidden="1">#REF!</definedName>
    <definedName name="BExF0D4SEQ7RRCAER8UQKUJ4HH0Q" localSheetId="2" hidden="1">#REF!</definedName>
    <definedName name="BExF0D4SEQ7RRCAER8UQKUJ4HH0Q" localSheetId="4" hidden="1">#REF!</definedName>
    <definedName name="BExF0D4SEQ7RRCAER8UQKUJ4HH0Q" localSheetId="5" hidden="1">#REF!</definedName>
    <definedName name="BExF0D4SEQ7RRCAER8UQKUJ4HH0Q" localSheetId="17" hidden="1">#REF!</definedName>
    <definedName name="BExF0D4SEQ7RRCAER8UQKUJ4HH0Q" localSheetId="7" hidden="1">#REF!</definedName>
    <definedName name="BExF0D4SEQ7RRCAER8UQKUJ4HH0Q" localSheetId="8" hidden="1">#REF!</definedName>
    <definedName name="BExF0D4SEQ7RRCAER8UQKUJ4HH0Q" localSheetId="9" hidden="1">#REF!</definedName>
    <definedName name="BExF0D4SEQ7RRCAER8UQKUJ4HH0Q" localSheetId="11" hidden="1">#REF!</definedName>
    <definedName name="BExF0D4SEQ7RRCAER8UQKUJ4HH0Q" localSheetId="12" hidden="1">#REF!</definedName>
    <definedName name="BExF0D4SEQ7RRCAER8UQKUJ4HH0Q" localSheetId="13" hidden="1">#REF!</definedName>
    <definedName name="BExF0D4SEQ7RRCAER8UQKUJ4HH0Q" localSheetId="14" hidden="1">#REF!</definedName>
    <definedName name="BExF0D4SEQ7RRCAER8UQKUJ4HH0Q" localSheetId="22" hidden="1">#REF!</definedName>
    <definedName name="BExF0D4SEQ7RRCAER8UQKUJ4HH0Q" localSheetId="19" hidden="1">#REF!</definedName>
    <definedName name="BExF0D4SEQ7RRCAER8UQKUJ4HH0Q" localSheetId="21" hidden="1">#REF!</definedName>
    <definedName name="BExF0D4SEQ7RRCAER8UQKUJ4HH0Q" hidden="1">#REF!</definedName>
    <definedName name="BExF0D4Z97PCG5JI9CC2TFB553AX" localSheetId="23" hidden="1">#REF!</definedName>
    <definedName name="BExF0D4Z97PCG5JI9CC2TFB553AX" localSheetId="27" hidden="1">#REF!</definedName>
    <definedName name="BExF0D4Z97PCG5JI9CC2TFB553AX" localSheetId="16" hidden="1">#REF!</definedName>
    <definedName name="BExF0D4Z97PCG5JI9CC2TFB553AX" localSheetId="0" hidden="1">#REF!</definedName>
    <definedName name="BExF0D4Z97PCG5JI9CC2TFB553AX" localSheetId="2" hidden="1">#REF!</definedName>
    <definedName name="BExF0D4Z97PCG5JI9CC2TFB553AX" localSheetId="4" hidden="1">#REF!</definedName>
    <definedName name="BExF0D4Z97PCG5JI9CC2TFB553AX" localSheetId="5" hidden="1">#REF!</definedName>
    <definedName name="BExF0D4Z97PCG5JI9CC2TFB553AX" localSheetId="17" hidden="1">#REF!</definedName>
    <definedName name="BExF0D4Z97PCG5JI9CC2TFB553AX" localSheetId="7" hidden="1">#REF!</definedName>
    <definedName name="BExF0D4Z97PCG5JI9CC2TFB553AX" localSheetId="8" hidden="1">#REF!</definedName>
    <definedName name="BExF0D4Z97PCG5JI9CC2TFB553AX" localSheetId="9" hidden="1">#REF!</definedName>
    <definedName name="BExF0D4Z97PCG5JI9CC2TFB553AX" localSheetId="11" hidden="1">#REF!</definedName>
    <definedName name="BExF0D4Z97PCG5JI9CC2TFB553AX" localSheetId="12" hidden="1">#REF!</definedName>
    <definedName name="BExF0D4Z97PCG5JI9CC2TFB553AX" localSheetId="13" hidden="1">#REF!</definedName>
    <definedName name="BExF0D4Z97PCG5JI9CC2TFB553AX" localSheetId="14" hidden="1">#REF!</definedName>
    <definedName name="BExF0D4Z97PCG5JI9CC2TFB553AX" localSheetId="22" hidden="1">#REF!</definedName>
    <definedName name="BExF0D4Z97PCG5JI9CC2TFB553AX" localSheetId="19" hidden="1">#REF!</definedName>
    <definedName name="BExF0D4Z97PCG5JI9CC2TFB553AX" localSheetId="21" hidden="1">#REF!</definedName>
    <definedName name="BExF0D4Z97PCG5JI9CC2TFB553AX" hidden="1">#REF!</definedName>
    <definedName name="BExF0DAB1PUE0V936NFEK68CCKTJ" localSheetId="23" hidden="1">#REF!</definedName>
    <definedName name="BExF0DAB1PUE0V936NFEK68CCKTJ" localSheetId="27" hidden="1">#REF!</definedName>
    <definedName name="BExF0DAB1PUE0V936NFEK68CCKTJ" localSheetId="16" hidden="1">#REF!</definedName>
    <definedName name="BExF0DAB1PUE0V936NFEK68CCKTJ" localSheetId="0" hidden="1">#REF!</definedName>
    <definedName name="BExF0DAB1PUE0V936NFEK68CCKTJ" localSheetId="2" hidden="1">#REF!</definedName>
    <definedName name="BExF0DAB1PUE0V936NFEK68CCKTJ" localSheetId="4" hidden="1">#REF!</definedName>
    <definedName name="BExF0DAB1PUE0V936NFEK68CCKTJ" localSheetId="5" hidden="1">#REF!</definedName>
    <definedName name="BExF0DAB1PUE0V936NFEK68CCKTJ" localSheetId="17" hidden="1">#REF!</definedName>
    <definedName name="BExF0DAB1PUE0V936NFEK68CCKTJ" localSheetId="7" hidden="1">#REF!</definedName>
    <definedName name="BExF0DAB1PUE0V936NFEK68CCKTJ" localSheetId="8" hidden="1">#REF!</definedName>
    <definedName name="BExF0DAB1PUE0V936NFEK68CCKTJ" localSheetId="9" hidden="1">#REF!</definedName>
    <definedName name="BExF0DAB1PUE0V936NFEK68CCKTJ" localSheetId="11" hidden="1">#REF!</definedName>
    <definedName name="BExF0DAB1PUE0V936NFEK68CCKTJ" localSheetId="12" hidden="1">#REF!</definedName>
    <definedName name="BExF0DAB1PUE0V936NFEK68CCKTJ" localSheetId="13" hidden="1">#REF!</definedName>
    <definedName name="BExF0DAB1PUE0V936NFEK68CCKTJ" localSheetId="14" hidden="1">#REF!</definedName>
    <definedName name="BExF0DAB1PUE0V936NFEK68CCKTJ" localSheetId="22" hidden="1">#REF!</definedName>
    <definedName name="BExF0DAB1PUE0V936NFEK68CCKTJ" localSheetId="19" hidden="1">#REF!</definedName>
    <definedName name="BExF0DAB1PUE0V936NFEK68CCKTJ" localSheetId="21" hidden="1">#REF!</definedName>
    <definedName name="BExF0DAB1PUE0V936NFEK68CCKTJ" hidden="1">#REF!</definedName>
    <definedName name="BExF0LOEHV42P2DV7QL8O7HOQ3N9" localSheetId="23" hidden="1">#REF!</definedName>
    <definedName name="BExF0LOEHV42P2DV7QL8O7HOQ3N9" localSheetId="27" hidden="1">#REF!</definedName>
    <definedName name="BExF0LOEHV42P2DV7QL8O7HOQ3N9" localSheetId="16" hidden="1">#REF!</definedName>
    <definedName name="BExF0LOEHV42P2DV7QL8O7HOQ3N9" localSheetId="0" hidden="1">#REF!</definedName>
    <definedName name="BExF0LOEHV42P2DV7QL8O7HOQ3N9" localSheetId="2" hidden="1">#REF!</definedName>
    <definedName name="BExF0LOEHV42P2DV7QL8O7HOQ3N9" localSheetId="4" hidden="1">#REF!</definedName>
    <definedName name="BExF0LOEHV42P2DV7QL8O7HOQ3N9" localSheetId="5" hidden="1">#REF!</definedName>
    <definedName name="BExF0LOEHV42P2DV7QL8O7HOQ3N9" localSheetId="17" hidden="1">#REF!</definedName>
    <definedName name="BExF0LOEHV42P2DV7QL8O7HOQ3N9" localSheetId="7" hidden="1">#REF!</definedName>
    <definedName name="BExF0LOEHV42P2DV7QL8O7HOQ3N9" localSheetId="8" hidden="1">#REF!</definedName>
    <definedName name="BExF0LOEHV42P2DV7QL8O7HOQ3N9" localSheetId="9" hidden="1">#REF!</definedName>
    <definedName name="BExF0LOEHV42P2DV7QL8O7HOQ3N9" localSheetId="11" hidden="1">#REF!</definedName>
    <definedName name="BExF0LOEHV42P2DV7QL8O7HOQ3N9" localSheetId="12" hidden="1">#REF!</definedName>
    <definedName name="BExF0LOEHV42P2DV7QL8O7HOQ3N9" localSheetId="13" hidden="1">#REF!</definedName>
    <definedName name="BExF0LOEHV42P2DV7QL8O7HOQ3N9" localSheetId="14" hidden="1">#REF!</definedName>
    <definedName name="BExF0LOEHV42P2DV7QL8O7HOQ3N9" localSheetId="22" hidden="1">#REF!</definedName>
    <definedName name="BExF0LOEHV42P2DV7QL8O7HOQ3N9" localSheetId="19" hidden="1">#REF!</definedName>
    <definedName name="BExF0LOEHV42P2DV7QL8O7HOQ3N9" localSheetId="21" hidden="1">#REF!</definedName>
    <definedName name="BExF0LOEHV42P2DV7QL8O7HOQ3N9" hidden="1">#REF!</definedName>
    <definedName name="BExF0QRT0ZP2578DKKC9SRW40F5L" localSheetId="23" hidden="1">#REF!</definedName>
    <definedName name="BExF0QRT0ZP2578DKKC9SRW40F5L" localSheetId="27" hidden="1">#REF!</definedName>
    <definedName name="BExF0QRT0ZP2578DKKC9SRW40F5L" localSheetId="16" hidden="1">#REF!</definedName>
    <definedName name="BExF0QRT0ZP2578DKKC9SRW40F5L" localSheetId="0" hidden="1">#REF!</definedName>
    <definedName name="BExF0QRT0ZP2578DKKC9SRW40F5L" localSheetId="2" hidden="1">#REF!</definedName>
    <definedName name="BExF0QRT0ZP2578DKKC9SRW40F5L" localSheetId="4" hidden="1">#REF!</definedName>
    <definedName name="BExF0QRT0ZP2578DKKC9SRW40F5L" localSheetId="5" hidden="1">#REF!</definedName>
    <definedName name="BExF0QRT0ZP2578DKKC9SRW40F5L" localSheetId="17" hidden="1">#REF!</definedName>
    <definedName name="BExF0QRT0ZP2578DKKC9SRW40F5L" localSheetId="7" hidden="1">#REF!</definedName>
    <definedName name="BExF0QRT0ZP2578DKKC9SRW40F5L" localSheetId="8" hidden="1">#REF!</definedName>
    <definedName name="BExF0QRT0ZP2578DKKC9SRW40F5L" localSheetId="9" hidden="1">#REF!</definedName>
    <definedName name="BExF0QRT0ZP2578DKKC9SRW40F5L" localSheetId="11" hidden="1">#REF!</definedName>
    <definedName name="BExF0QRT0ZP2578DKKC9SRW40F5L" localSheetId="12" hidden="1">#REF!</definedName>
    <definedName name="BExF0QRT0ZP2578DKKC9SRW40F5L" localSheetId="13" hidden="1">#REF!</definedName>
    <definedName name="BExF0QRT0ZP2578DKKC9SRW40F5L" localSheetId="14" hidden="1">#REF!</definedName>
    <definedName name="BExF0QRT0ZP2578DKKC9SRW40F5L" localSheetId="22" hidden="1">#REF!</definedName>
    <definedName name="BExF0QRT0ZP2578DKKC9SRW40F5L" localSheetId="19" hidden="1">#REF!</definedName>
    <definedName name="BExF0QRT0ZP2578DKKC9SRW40F5L" localSheetId="21" hidden="1">#REF!</definedName>
    <definedName name="BExF0QRT0ZP2578DKKC9SRW40F5L" hidden="1">#REF!</definedName>
    <definedName name="BExF0WRM9VO25RLSO03ZOCE8H7K5" localSheetId="23" hidden="1">#REF!</definedName>
    <definedName name="BExF0WRM9VO25RLSO03ZOCE8H7K5" localSheetId="27" hidden="1">#REF!</definedName>
    <definedName name="BExF0WRM9VO25RLSO03ZOCE8H7K5" localSheetId="16" hidden="1">#REF!</definedName>
    <definedName name="BExF0WRM9VO25RLSO03ZOCE8H7K5" localSheetId="0" hidden="1">#REF!</definedName>
    <definedName name="BExF0WRM9VO25RLSO03ZOCE8H7K5" localSheetId="2" hidden="1">#REF!</definedName>
    <definedName name="BExF0WRM9VO25RLSO03ZOCE8H7K5" localSheetId="4" hidden="1">#REF!</definedName>
    <definedName name="BExF0WRM9VO25RLSO03ZOCE8H7K5" localSheetId="5" hidden="1">#REF!</definedName>
    <definedName name="BExF0WRM9VO25RLSO03ZOCE8H7K5" localSheetId="17" hidden="1">#REF!</definedName>
    <definedName name="BExF0WRM9VO25RLSO03ZOCE8H7K5" localSheetId="7" hidden="1">#REF!</definedName>
    <definedName name="BExF0WRM9VO25RLSO03ZOCE8H7K5" localSheetId="8" hidden="1">#REF!</definedName>
    <definedName name="BExF0WRM9VO25RLSO03ZOCE8H7K5" localSheetId="9" hidden="1">#REF!</definedName>
    <definedName name="BExF0WRM9VO25RLSO03ZOCE8H7K5" localSheetId="11" hidden="1">#REF!</definedName>
    <definedName name="BExF0WRM9VO25RLSO03ZOCE8H7K5" localSheetId="12" hidden="1">#REF!</definedName>
    <definedName name="BExF0WRM9VO25RLSO03ZOCE8H7K5" localSheetId="13" hidden="1">#REF!</definedName>
    <definedName name="BExF0WRM9VO25RLSO03ZOCE8H7K5" localSheetId="14" hidden="1">#REF!</definedName>
    <definedName name="BExF0WRM9VO25RLSO03ZOCE8H7K5" localSheetId="22" hidden="1">#REF!</definedName>
    <definedName name="BExF0WRM9VO25RLSO03ZOCE8H7K5" localSheetId="19" hidden="1">#REF!</definedName>
    <definedName name="BExF0WRM9VO25RLSO03ZOCE8H7K5" localSheetId="21" hidden="1">#REF!</definedName>
    <definedName name="BExF0WRM9VO25RLSO03ZOCE8H7K5" hidden="1">#REF!</definedName>
    <definedName name="BExF0ZRI7W4RSLIDLHTSM0AWXO3S" localSheetId="23" hidden="1">#REF!</definedName>
    <definedName name="BExF0ZRI7W4RSLIDLHTSM0AWXO3S" localSheetId="27" hidden="1">#REF!</definedName>
    <definedName name="BExF0ZRI7W4RSLIDLHTSM0AWXO3S" localSheetId="16" hidden="1">#REF!</definedName>
    <definedName name="BExF0ZRI7W4RSLIDLHTSM0AWXO3S" localSheetId="0" hidden="1">#REF!</definedName>
    <definedName name="BExF0ZRI7W4RSLIDLHTSM0AWXO3S" localSheetId="2" hidden="1">#REF!</definedName>
    <definedName name="BExF0ZRI7W4RSLIDLHTSM0AWXO3S" localSheetId="4" hidden="1">#REF!</definedName>
    <definedName name="BExF0ZRI7W4RSLIDLHTSM0AWXO3S" localSheetId="5" hidden="1">#REF!</definedName>
    <definedName name="BExF0ZRI7W4RSLIDLHTSM0AWXO3S" localSheetId="17" hidden="1">#REF!</definedName>
    <definedName name="BExF0ZRI7W4RSLIDLHTSM0AWXO3S" localSheetId="7" hidden="1">#REF!</definedName>
    <definedName name="BExF0ZRI7W4RSLIDLHTSM0AWXO3S" localSheetId="8" hidden="1">#REF!</definedName>
    <definedName name="BExF0ZRI7W4RSLIDLHTSM0AWXO3S" localSheetId="9" hidden="1">#REF!</definedName>
    <definedName name="BExF0ZRI7W4RSLIDLHTSM0AWXO3S" localSheetId="11" hidden="1">#REF!</definedName>
    <definedName name="BExF0ZRI7W4RSLIDLHTSM0AWXO3S" localSheetId="12" hidden="1">#REF!</definedName>
    <definedName name="BExF0ZRI7W4RSLIDLHTSM0AWXO3S" localSheetId="13" hidden="1">#REF!</definedName>
    <definedName name="BExF0ZRI7W4RSLIDLHTSM0AWXO3S" localSheetId="14" hidden="1">#REF!</definedName>
    <definedName name="BExF0ZRI7W4RSLIDLHTSM0AWXO3S" localSheetId="22" hidden="1">#REF!</definedName>
    <definedName name="BExF0ZRI7W4RSLIDLHTSM0AWXO3S" localSheetId="19" hidden="1">#REF!</definedName>
    <definedName name="BExF0ZRI7W4RSLIDLHTSM0AWXO3S" localSheetId="21" hidden="1">#REF!</definedName>
    <definedName name="BExF0ZRI7W4RSLIDLHTSM0AWXO3S" hidden="1">#REF!</definedName>
    <definedName name="BExF19CT3MMZZ2T5EWMDNG3UOJ01" localSheetId="23" hidden="1">#REF!</definedName>
    <definedName name="BExF19CT3MMZZ2T5EWMDNG3UOJ01" localSheetId="27" hidden="1">#REF!</definedName>
    <definedName name="BExF19CT3MMZZ2T5EWMDNG3UOJ01" localSheetId="16" hidden="1">#REF!</definedName>
    <definedName name="BExF19CT3MMZZ2T5EWMDNG3UOJ01" localSheetId="0" hidden="1">#REF!</definedName>
    <definedName name="BExF19CT3MMZZ2T5EWMDNG3UOJ01" localSheetId="2" hidden="1">#REF!</definedName>
    <definedName name="BExF19CT3MMZZ2T5EWMDNG3UOJ01" localSheetId="4" hidden="1">#REF!</definedName>
    <definedName name="BExF19CT3MMZZ2T5EWMDNG3UOJ01" localSheetId="5" hidden="1">#REF!</definedName>
    <definedName name="BExF19CT3MMZZ2T5EWMDNG3UOJ01" localSheetId="17" hidden="1">#REF!</definedName>
    <definedName name="BExF19CT3MMZZ2T5EWMDNG3UOJ01" localSheetId="7" hidden="1">#REF!</definedName>
    <definedName name="BExF19CT3MMZZ2T5EWMDNG3UOJ01" localSheetId="8" hidden="1">#REF!</definedName>
    <definedName name="BExF19CT3MMZZ2T5EWMDNG3UOJ01" localSheetId="9" hidden="1">#REF!</definedName>
    <definedName name="BExF19CT3MMZZ2T5EWMDNG3UOJ01" localSheetId="11" hidden="1">#REF!</definedName>
    <definedName name="BExF19CT3MMZZ2T5EWMDNG3UOJ01" localSheetId="12" hidden="1">#REF!</definedName>
    <definedName name="BExF19CT3MMZZ2T5EWMDNG3UOJ01" localSheetId="13" hidden="1">#REF!</definedName>
    <definedName name="BExF19CT3MMZZ2T5EWMDNG3UOJ01" localSheetId="14" hidden="1">#REF!</definedName>
    <definedName name="BExF19CT3MMZZ2T5EWMDNG3UOJ01" localSheetId="22" hidden="1">#REF!</definedName>
    <definedName name="BExF19CT3MMZZ2T5EWMDNG3UOJ01" localSheetId="19" hidden="1">#REF!</definedName>
    <definedName name="BExF19CT3MMZZ2T5EWMDNG3UOJ01" localSheetId="21" hidden="1">#REF!</definedName>
    <definedName name="BExF19CT3MMZZ2T5EWMDNG3UOJ01" hidden="1">#REF!</definedName>
    <definedName name="BExF1C1VNHJBRW2XQKVSL1KSLFZ8" localSheetId="23" hidden="1">#REF!</definedName>
    <definedName name="BExF1C1VNHJBRW2XQKVSL1KSLFZ8" localSheetId="27" hidden="1">#REF!</definedName>
    <definedName name="BExF1C1VNHJBRW2XQKVSL1KSLFZ8" localSheetId="16" hidden="1">#REF!</definedName>
    <definedName name="BExF1C1VNHJBRW2XQKVSL1KSLFZ8" localSheetId="0" hidden="1">#REF!</definedName>
    <definedName name="BExF1C1VNHJBRW2XQKVSL1KSLFZ8" localSheetId="2" hidden="1">#REF!</definedName>
    <definedName name="BExF1C1VNHJBRW2XQKVSL1KSLFZ8" localSheetId="4" hidden="1">#REF!</definedName>
    <definedName name="BExF1C1VNHJBRW2XQKVSL1KSLFZ8" localSheetId="5" hidden="1">#REF!</definedName>
    <definedName name="BExF1C1VNHJBRW2XQKVSL1KSLFZ8" localSheetId="17" hidden="1">#REF!</definedName>
    <definedName name="BExF1C1VNHJBRW2XQKVSL1KSLFZ8" localSheetId="7" hidden="1">#REF!</definedName>
    <definedName name="BExF1C1VNHJBRW2XQKVSL1KSLFZ8" localSheetId="8" hidden="1">#REF!</definedName>
    <definedName name="BExF1C1VNHJBRW2XQKVSL1KSLFZ8" localSheetId="9" hidden="1">#REF!</definedName>
    <definedName name="BExF1C1VNHJBRW2XQKVSL1KSLFZ8" localSheetId="11" hidden="1">#REF!</definedName>
    <definedName name="BExF1C1VNHJBRW2XQKVSL1KSLFZ8" localSheetId="12" hidden="1">#REF!</definedName>
    <definedName name="BExF1C1VNHJBRW2XQKVSL1KSLFZ8" localSheetId="13" hidden="1">#REF!</definedName>
    <definedName name="BExF1C1VNHJBRW2XQKVSL1KSLFZ8" localSheetId="14" hidden="1">#REF!</definedName>
    <definedName name="BExF1C1VNHJBRW2XQKVSL1KSLFZ8" localSheetId="22" hidden="1">#REF!</definedName>
    <definedName name="BExF1C1VNHJBRW2XQKVSL1KSLFZ8" localSheetId="19" hidden="1">#REF!</definedName>
    <definedName name="BExF1C1VNHJBRW2XQKVSL1KSLFZ8" localSheetId="21" hidden="1">#REF!</definedName>
    <definedName name="BExF1C1VNHJBRW2XQKVSL1KSLFZ8" hidden="1">#REF!</definedName>
    <definedName name="BExF1M38U6NX17YJA8YU359B5Z4M" localSheetId="23" hidden="1">#REF!</definedName>
    <definedName name="BExF1M38U6NX17YJA8YU359B5Z4M" localSheetId="27" hidden="1">#REF!</definedName>
    <definedName name="BExF1M38U6NX17YJA8YU359B5Z4M" localSheetId="16" hidden="1">#REF!</definedName>
    <definedName name="BExF1M38U6NX17YJA8YU359B5Z4M" localSheetId="0" hidden="1">#REF!</definedName>
    <definedName name="BExF1M38U6NX17YJA8YU359B5Z4M" localSheetId="2" hidden="1">#REF!</definedName>
    <definedName name="BExF1M38U6NX17YJA8YU359B5Z4M" localSheetId="4" hidden="1">#REF!</definedName>
    <definedName name="BExF1M38U6NX17YJA8YU359B5Z4M" localSheetId="5" hidden="1">#REF!</definedName>
    <definedName name="BExF1M38U6NX17YJA8YU359B5Z4M" localSheetId="17" hidden="1">#REF!</definedName>
    <definedName name="BExF1M38U6NX17YJA8YU359B5Z4M" localSheetId="7" hidden="1">#REF!</definedName>
    <definedName name="BExF1M38U6NX17YJA8YU359B5Z4M" localSheetId="8" hidden="1">#REF!</definedName>
    <definedName name="BExF1M38U6NX17YJA8YU359B5Z4M" localSheetId="9" hidden="1">#REF!</definedName>
    <definedName name="BExF1M38U6NX17YJA8YU359B5Z4M" localSheetId="11" hidden="1">#REF!</definedName>
    <definedName name="BExF1M38U6NX17YJA8YU359B5Z4M" localSheetId="12" hidden="1">#REF!</definedName>
    <definedName name="BExF1M38U6NX17YJA8YU359B5Z4M" localSheetId="13" hidden="1">#REF!</definedName>
    <definedName name="BExF1M38U6NX17YJA8YU359B5Z4M" localSheetId="14" hidden="1">#REF!</definedName>
    <definedName name="BExF1M38U6NX17YJA8YU359B5Z4M" localSheetId="22" hidden="1">#REF!</definedName>
    <definedName name="BExF1M38U6NX17YJA8YU359B5Z4M" localSheetId="19" hidden="1">#REF!</definedName>
    <definedName name="BExF1M38U6NX17YJA8YU359B5Z4M" localSheetId="21" hidden="1">#REF!</definedName>
    <definedName name="BExF1M38U6NX17YJA8YU359B5Z4M" hidden="1">#REF!</definedName>
    <definedName name="BExF1MU4W3NPEY0OHRDWP5IANCBB" localSheetId="23" hidden="1">#REF!</definedName>
    <definedName name="BExF1MU4W3NPEY0OHRDWP5IANCBB" localSheetId="27" hidden="1">#REF!</definedName>
    <definedName name="BExF1MU4W3NPEY0OHRDWP5IANCBB" localSheetId="16" hidden="1">#REF!</definedName>
    <definedName name="BExF1MU4W3NPEY0OHRDWP5IANCBB" localSheetId="0" hidden="1">#REF!</definedName>
    <definedName name="BExF1MU4W3NPEY0OHRDWP5IANCBB" localSheetId="2" hidden="1">#REF!</definedName>
    <definedName name="BExF1MU4W3NPEY0OHRDWP5IANCBB" localSheetId="4" hidden="1">#REF!</definedName>
    <definedName name="BExF1MU4W3NPEY0OHRDWP5IANCBB" localSheetId="5" hidden="1">#REF!</definedName>
    <definedName name="BExF1MU4W3NPEY0OHRDWP5IANCBB" localSheetId="17" hidden="1">#REF!</definedName>
    <definedName name="BExF1MU4W3NPEY0OHRDWP5IANCBB" localSheetId="7" hidden="1">#REF!</definedName>
    <definedName name="BExF1MU4W3NPEY0OHRDWP5IANCBB" localSheetId="8" hidden="1">#REF!</definedName>
    <definedName name="BExF1MU4W3NPEY0OHRDWP5IANCBB" localSheetId="9" hidden="1">#REF!</definedName>
    <definedName name="BExF1MU4W3NPEY0OHRDWP5IANCBB" localSheetId="11" hidden="1">#REF!</definedName>
    <definedName name="BExF1MU4W3NPEY0OHRDWP5IANCBB" localSheetId="12" hidden="1">#REF!</definedName>
    <definedName name="BExF1MU4W3NPEY0OHRDWP5IANCBB" localSheetId="13" hidden="1">#REF!</definedName>
    <definedName name="BExF1MU4W3NPEY0OHRDWP5IANCBB" localSheetId="14" hidden="1">#REF!</definedName>
    <definedName name="BExF1MU4W3NPEY0OHRDWP5IANCBB" localSheetId="22" hidden="1">#REF!</definedName>
    <definedName name="BExF1MU4W3NPEY0OHRDWP5IANCBB" localSheetId="19" hidden="1">#REF!</definedName>
    <definedName name="BExF1MU4W3NPEY0OHRDWP5IANCBB" localSheetId="21" hidden="1">#REF!</definedName>
    <definedName name="BExF1MU4W3NPEY0OHRDWP5IANCBB" hidden="1">#REF!</definedName>
    <definedName name="BExF1MZN8MWMOKOARHJ1QAF9HPGT" localSheetId="23" hidden="1">#REF!</definedName>
    <definedName name="BExF1MZN8MWMOKOARHJ1QAF9HPGT" localSheetId="27" hidden="1">#REF!</definedName>
    <definedName name="BExF1MZN8MWMOKOARHJ1QAF9HPGT" localSheetId="16" hidden="1">#REF!</definedName>
    <definedName name="BExF1MZN8MWMOKOARHJ1QAF9HPGT" localSheetId="0" hidden="1">#REF!</definedName>
    <definedName name="BExF1MZN8MWMOKOARHJ1QAF9HPGT" localSheetId="2" hidden="1">#REF!</definedName>
    <definedName name="BExF1MZN8MWMOKOARHJ1QAF9HPGT" localSheetId="4" hidden="1">#REF!</definedName>
    <definedName name="BExF1MZN8MWMOKOARHJ1QAF9HPGT" localSheetId="5" hidden="1">#REF!</definedName>
    <definedName name="BExF1MZN8MWMOKOARHJ1QAF9HPGT" localSheetId="17" hidden="1">#REF!</definedName>
    <definedName name="BExF1MZN8MWMOKOARHJ1QAF9HPGT" localSheetId="7" hidden="1">#REF!</definedName>
    <definedName name="BExF1MZN8MWMOKOARHJ1QAF9HPGT" localSheetId="8" hidden="1">#REF!</definedName>
    <definedName name="BExF1MZN8MWMOKOARHJ1QAF9HPGT" localSheetId="9" hidden="1">#REF!</definedName>
    <definedName name="BExF1MZN8MWMOKOARHJ1QAF9HPGT" localSheetId="11" hidden="1">#REF!</definedName>
    <definedName name="BExF1MZN8MWMOKOARHJ1QAF9HPGT" localSheetId="12" hidden="1">#REF!</definedName>
    <definedName name="BExF1MZN8MWMOKOARHJ1QAF9HPGT" localSheetId="13" hidden="1">#REF!</definedName>
    <definedName name="BExF1MZN8MWMOKOARHJ1QAF9HPGT" localSheetId="14" hidden="1">#REF!</definedName>
    <definedName name="BExF1MZN8MWMOKOARHJ1QAF9HPGT" localSheetId="22" hidden="1">#REF!</definedName>
    <definedName name="BExF1MZN8MWMOKOARHJ1QAF9HPGT" localSheetId="19" hidden="1">#REF!</definedName>
    <definedName name="BExF1MZN8MWMOKOARHJ1QAF9HPGT" localSheetId="21" hidden="1">#REF!</definedName>
    <definedName name="BExF1MZN8MWMOKOARHJ1QAF9HPGT" hidden="1">#REF!</definedName>
    <definedName name="BExF1US4ZIQYSU5LBFYNRA9N0K2O" localSheetId="23" hidden="1">#REF!</definedName>
    <definedName name="BExF1US4ZIQYSU5LBFYNRA9N0K2O" localSheetId="27" hidden="1">#REF!</definedName>
    <definedName name="BExF1US4ZIQYSU5LBFYNRA9N0K2O" localSheetId="16" hidden="1">#REF!</definedName>
    <definedName name="BExF1US4ZIQYSU5LBFYNRA9N0K2O" localSheetId="0" hidden="1">#REF!</definedName>
    <definedName name="BExF1US4ZIQYSU5LBFYNRA9N0K2O" localSheetId="2" hidden="1">#REF!</definedName>
    <definedName name="BExF1US4ZIQYSU5LBFYNRA9N0K2O" localSheetId="4" hidden="1">#REF!</definedName>
    <definedName name="BExF1US4ZIQYSU5LBFYNRA9N0K2O" localSheetId="5" hidden="1">#REF!</definedName>
    <definedName name="BExF1US4ZIQYSU5LBFYNRA9N0K2O" localSheetId="17" hidden="1">#REF!</definedName>
    <definedName name="BExF1US4ZIQYSU5LBFYNRA9N0K2O" localSheetId="7" hidden="1">#REF!</definedName>
    <definedName name="BExF1US4ZIQYSU5LBFYNRA9N0K2O" localSheetId="8" hidden="1">#REF!</definedName>
    <definedName name="BExF1US4ZIQYSU5LBFYNRA9N0K2O" localSheetId="9" hidden="1">#REF!</definedName>
    <definedName name="BExF1US4ZIQYSU5LBFYNRA9N0K2O" localSheetId="11" hidden="1">#REF!</definedName>
    <definedName name="BExF1US4ZIQYSU5LBFYNRA9N0K2O" localSheetId="12" hidden="1">#REF!</definedName>
    <definedName name="BExF1US4ZIQYSU5LBFYNRA9N0K2O" localSheetId="13" hidden="1">#REF!</definedName>
    <definedName name="BExF1US4ZIQYSU5LBFYNRA9N0K2O" localSheetId="14" hidden="1">#REF!</definedName>
    <definedName name="BExF1US4ZIQYSU5LBFYNRA9N0K2O" localSheetId="22" hidden="1">#REF!</definedName>
    <definedName name="BExF1US4ZIQYSU5LBFYNRA9N0K2O" localSheetId="19" hidden="1">#REF!</definedName>
    <definedName name="BExF1US4ZIQYSU5LBFYNRA9N0K2O" localSheetId="21" hidden="1">#REF!</definedName>
    <definedName name="BExF1US4ZIQYSU5LBFYNRA9N0K2O" hidden="1">#REF!</definedName>
    <definedName name="BExF272JNPJCK1XLBG016XXBVFO8" localSheetId="23" hidden="1">#REF!</definedName>
    <definedName name="BExF272JNPJCK1XLBG016XXBVFO8" localSheetId="27" hidden="1">#REF!</definedName>
    <definedName name="BExF272JNPJCK1XLBG016XXBVFO8" localSheetId="16" hidden="1">#REF!</definedName>
    <definedName name="BExF272JNPJCK1XLBG016XXBVFO8" localSheetId="0" hidden="1">#REF!</definedName>
    <definedName name="BExF272JNPJCK1XLBG016XXBVFO8" localSheetId="2" hidden="1">#REF!</definedName>
    <definedName name="BExF272JNPJCK1XLBG016XXBVFO8" localSheetId="4" hidden="1">#REF!</definedName>
    <definedName name="BExF272JNPJCK1XLBG016XXBVFO8" localSheetId="5" hidden="1">#REF!</definedName>
    <definedName name="BExF272JNPJCK1XLBG016XXBVFO8" localSheetId="17" hidden="1">#REF!</definedName>
    <definedName name="BExF272JNPJCK1XLBG016XXBVFO8" localSheetId="7" hidden="1">#REF!</definedName>
    <definedName name="BExF272JNPJCK1XLBG016XXBVFO8" localSheetId="8" hidden="1">#REF!</definedName>
    <definedName name="BExF272JNPJCK1XLBG016XXBVFO8" localSheetId="9" hidden="1">#REF!</definedName>
    <definedName name="BExF272JNPJCK1XLBG016XXBVFO8" localSheetId="11" hidden="1">#REF!</definedName>
    <definedName name="BExF272JNPJCK1XLBG016XXBVFO8" localSheetId="12" hidden="1">#REF!</definedName>
    <definedName name="BExF272JNPJCK1XLBG016XXBVFO8" localSheetId="13" hidden="1">#REF!</definedName>
    <definedName name="BExF272JNPJCK1XLBG016XXBVFO8" localSheetId="14" hidden="1">#REF!</definedName>
    <definedName name="BExF272JNPJCK1XLBG016XXBVFO8" localSheetId="22" hidden="1">#REF!</definedName>
    <definedName name="BExF272JNPJCK1XLBG016XXBVFO8" localSheetId="19" hidden="1">#REF!</definedName>
    <definedName name="BExF272JNPJCK1XLBG016XXBVFO8" localSheetId="21" hidden="1">#REF!</definedName>
    <definedName name="BExF272JNPJCK1XLBG016XXBVFO8" hidden="1">#REF!</definedName>
    <definedName name="BExF2CWZN6E87RGTBMD4YQI2QT7R" localSheetId="23" hidden="1">#REF!</definedName>
    <definedName name="BExF2CWZN6E87RGTBMD4YQI2QT7R" localSheetId="27" hidden="1">#REF!</definedName>
    <definedName name="BExF2CWZN6E87RGTBMD4YQI2QT7R" localSheetId="16" hidden="1">#REF!</definedName>
    <definedName name="BExF2CWZN6E87RGTBMD4YQI2QT7R" localSheetId="0" hidden="1">#REF!</definedName>
    <definedName name="BExF2CWZN6E87RGTBMD4YQI2QT7R" localSheetId="2" hidden="1">#REF!</definedName>
    <definedName name="BExF2CWZN6E87RGTBMD4YQI2QT7R" localSheetId="4" hidden="1">#REF!</definedName>
    <definedName name="BExF2CWZN6E87RGTBMD4YQI2QT7R" localSheetId="5" hidden="1">#REF!</definedName>
    <definedName name="BExF2CWZN6E87RGTBMD4YQI2QT7R" localSheetId="17" hidden="1">#REF!</definedName>
    <definedName name="BExF2CWZN6E87RGTBMD4YQI2QT7R" localSheetId="7" hidden="1">#REF!</definedName>
    <definedName name="BExF2CWZN6E87RGTBMD4YQI2QT7R" localSheetId="8" hidden="1">#REF!</definedName>
    <definedName name="BExF2CWZN6E87RGTBMD4YQI2QT7R" localSheetId="9" hidden="1">#REF!</definedName>
    <definedName name="BExF2CWZN6E87RGTBMD4YQI2QT7R" localSheetId="11" hidden="1">#REF!</definedName>
    <definedName name="BExF2CWZN6E87RGTBMD4YQI2QT7R" localSheetId="12" hidden="1">#REF!</definedName>
    <definedName name="BExF2CWZN6E87RGTBMD4YQI2QT7R" localSheetId="13" hidden="1">#REF!</definedName>
    <definedName name="BExF2CWZN6E87RGTBMD4YQI2QT7R" localSheetId="14" hidden="1">#REF!</definedName>
    <definedName name="BExF2CWZN6E87RGTBMD4YQI2QT7R" localSheetId="22" hidden="1">#REF!</definedName>
    <definedName name="BExF2CWZN6E87RGTBMD4YQI2QT7R" localSheetId="19" hidden="1">#REF!</definedName>
    <definedName name="BExF2CWZN6E87RGTBMD4YQI2QT7R" localSheetId="21" hidden="1">#REF!</definedName>
    <definedName name="BExF2CWZN6E87RGTBMD4YQI2QT7R" hidden="1">#REF!</definedName>
    <definedName name="BExF2DYO1WQ7GMXSTAQRDBW1NSFG" localSheetId="23" hidden="1">#REF!</definedName>
    <definedName name="BExF2DYO1WQ7GMXSTAQRDBW1NSFG" localSheetId="27" hidden="1">#REF!</definedName>
    <definedName name="BExF2DYO1WQ7GMXSTAQRDBW1NSFG" localSheetId="16" hidden="1">#REF!</definedName>
    <definedName name="BExF2DYO1WQ7GMXSTAQRDBW1NSFG" localSheetId="0" hidden="1">#REF!</definedName>
    <definedName name="BExF2DYO1WQ7GMXSTAQRDBW1NSFG" localSheetId="2" hidden="1">#REF!</definedName>
    <definedName name="BExF2DYO1WQ7GMXSTAQRDBW1NSFG" localSheetId="4" hidden="1">#REF!</definedName>
    <definedName name="BExF2DYO1WQ7GMXSTAQRDBW1NSFG" localSheetId="5" hidden="1">#REF!</definedName>
    <definedName name="BExF2DYO1WQ7GMXSTAQRDBW1NSFG" localSheetId="17" hidden="1">#REF!</definedName>
    <definedName name="BExF2DYO1WQ7GMXSTAQRDBW1NSFG" localSheetId="7" hidden="1">#REF!</definedName>
    <definedName name="BExF2DYO1WQ7GMXSTAQRDBW1NSFG" localSheetId="8" hidden="1">#REF!</definedName>
    <definedName name="BExF2DYO1WQ7GMXSTAQRDBW1NSFG" localSheetId="9" hidden="1">#REF!</definedName>
    <definedName name="BExF2DYO1WQ7GMXSTAQRDBW1NSFG" localSheetId="11" hidden="1">#REF!</definedName>
    <definedName name="BExF2DYO1WQ7GMXSTAQRDBW1NSFG" localSheetId="12" hidden="1">#REF!</definedName>
    <definedName name="BExF2DYO1WQ7GMXSTAQRDBW1NSFG" localSheetId="13" hidden="1">#REF!</definedName>
    <definedName name="BExF2DYO1WQ7GMXSTAQRDBW1NSFG" localSheetId="14" hidden="1">#REF!</definedName>
    <definedName name="BExF2DYO1WQ7GMXSTAQRDBW1NSFG" localSheetId="22" hidden="1">#REF!</definedName>
    <definedName name="BExF2DYO1WQ7GMXSTAQRDBW1NSFG" localSheetId="19" hidden="1">#REF!</definedName>
    <definedName name="BExF2DYO1WQ7GMXSTAQRDBW1NSFG" localSheetId="21" hidden="1">#REF!</definedName>
    <definedName name="BExF2DYO1WQ7GMXSTAQRDBW1NSFG" hidden="1">#REF!</definedName>
    <definedName name="BExF2H9D3MC9XKLPZ6VIP4F7G4YN" localSheetId="23" hidden="1">#REF!</definedName>
    <definedName name="BExF2H9D3MC9XKLPZ6VIP4F7G4YN" localSheetId="27" hidden="1">#REF!</definedName>
    <definedName name="BExF2H9D3MC9XKLPZ6VIP4F7G4YN" localSheetId="16" hidden="1">#REF!</definedName>
    <definedName name="BExF2H9D3MC9XKLPZ6VIP4F7G4YN" localSheetId="0" hidden="1">#REF!</definedName>
    <definedName name="BExF2H9D3MC9XKLPZ6VIP4F7G4YN" localSheetId="2" hidden="1">#REF!</definedName>
    <definedName name="BExF2H9D3MC9XKLPZ6VIP4F7G4YN" localSheetId="4" hidden="1">#REF!</definedName>
    <definedName name="BExF2H9D3MC9XKLPZ6VIP4F7G4YN" localSheetId="5" hidden="1">#REF!</definedName>
    <definedName name="BExF2H9D3MC9XKLPZ6VIP4F7G4YN" localSheetId="17" hidden="1">#REF!</definedName>
    <definedName name="BExF2H9D3MC9XKLPZ6VIP4F7G4YN" localSheetId="7" hidden="1">#REF!</definedName>
    <definedName name="BExF2H9D3MC9XKLPZ6VIP4F7G4YN" localSheetId="8" hidden="1">#REF!</definedName>
    <definedName name="BExF2H9D3MC9XKLPZ6VIP4F7G4YN" localSheetId="9" hidden="1">#REF!</definedName>
    <definedName name="BExF2H9D3MC9XKLPZ6VIP4F7G4YN" localSheetId="11" hidden="1">#REF!</definedName>
    <definedName name="BExF2H9D3MC9XKLPZ6VIP4F7G4YN" localSheetId="12" hidden="1">#REF!</definedName>
    <definedName name="BExF2H9D3MC9XKLPZ6VIP4F7G4YN" localSheetId="13" hidden="1">#REF!</definedName>
    <definedName name="BExF2H9D3MC9XKLPZ6VIP4F7G4YN" localSheetId="14" hidden="1">#REF!</definedName>
    <definedName name="BExF2H9D3MC9XKLPZ6VIP4F7G4YN" localSheetId="22" hidden="1">#REF!</definedName>
    <definedName name="BExF2H9D3MC9XKLPZ6VIP4F7G4YN" localSheetId="19" hidden="1">#REF!</definedName>
    <definedName name="BExF2H9D3MC9XKLPZ6VIP4F7G4YN" localSheetId="21" hidden="1">#REF!</definedName>
    <definedName name="BExF2H9D3MC9XKLPZ6VIP4F7G4YN" hidden="1">#REF!</definedName>
    <definedName name="BExF2MSWNUY9Z6BZJQZ538PPTION" localSheetId="23" hidden="1">#REF!</definedName>
    <definedName name="BExF2MSWNUY9Z6BZJQZ538PPTION" localSheetId="27" hidden="1">#REF!</definedName>
    <definedName name="BExF2MSWNUY9Z6BZJQZ538PPTION" localSheetId="16" hidden="1">#REF!</definedName>
    <definedName name="BExF2MSWNUY9Z6BZJQZ538PPTION" localSheetId="0" hidden="1">#REF!</definedName>
    <definedName name="BExF2MSWNUY9Z6BZJQZ538PPTION" localSheetId="2" hidden="1">#REF!</definedName>
    <definedName name="BExF2MSWNUY9Z6BZJQZ538PPTION" localSheetId="4" hidden="1">#REF!</definedName>
    <definedName name="BExF2MSWNUY9Z6BZJQZ538PPTION" localSheetId="5" hidden="1">#REF!</definedName>
    <definedName name="BExF2MSWNUY9Z6BZJQZ538PPTION" localSheetId="17" hidden="1">#REF!</definedName>
    <definedName name="BExF2MSWNUY9Z6BZJQZ538PPTION" localSheetId="7" hidden="1">#REF!</definedName>
    <definedName name="BExF2MSWNUY9Z6BZJQZ538PPTION" localSheetId="8" hidden="1">#REF!</definedName>
    <definedName name="BExF2MSWNUY9Z6BZJQZ538PPTION" localSheetId="9" hidden="1">#REF!</definedName>
    <definedName name="BExF2MSWNUY9Z6BZJQZ538PPTION" localSheetId="11" hidden="1">#REF!</definedName>
    <definedName name="BExF2MSWNUY9Z6BZJQZ538PPTION" localSheetId="12" hidden="1">#REF!</definedName>
    <definedName name="BExF2MSWNUY9Z6BZJQZ538PPTION" localSheetId="13" hidden="1">#REF!</definedName>
    <definedName name="BExF2MSWNUY9Z6BZJQZ538PPTION" localSheetId="14" hidden="1">#REF!</definedName>
    <definedName name="BExF2MSWNUY9Z6BZJQZ538PPTION" localSheetId="22" hidden="1">#REF!</definedName>
    <definedName name="BExF2MSWNUY9Z6BZJQZ538PPTION" localSheetId="19" hidden="1">#REF!</definedName>
    <definedName name="BExF2MSWNUY9Z6BZJQZ538PPTION" localSheetId="21" hidden="1">#REF!</definedName>
    <definedName name="BExF2MSWNUY9Z6BZJQZ538PPTION" hidden="1">#REF!</definedName>
    <definedName name="BExF2QZYWHTYGUTTXR15CKCV3LS7" localSheetId="23" hidden="1">#REF!</definedName>
    <definedName name="BExF2QZYWHTYGUTTXR15CKCV3LS7" localSheetId="27" hidden="1">#REF!</definedName>
    <definedName name="BExF2QZYWHTYGUTTXR15CKCV3LS7" localSheetId="16" hidden="1">#REF!</definedName>
    <definedName name="BExF2QZYWHTYGUTTXR15CKCV3LS7" localSheetId="0" hidden="1">#REF!</definedName>
    <definedName name="BExF2QZYWHTYGUTTXR15CKCV3LS7" localSheetId="2" hidden="1">#REF!</definedName>
    <definedName name="BExF2QZYWHTYGUTTXR15CKCV3LS7" localSheetId="4" hidden="1">#REF!</definedName>
    <definedName name="BExF2QZYWHTYGUTTXR15CKCV3LS7" localSheetId="5" hidden="1">#REF!</definedName>
    <definedName name="BExF2QZYWHTYGUTTXR15CKCV3LS7" localSheetId="17" hidden="1">#REF!</definedName>
    <definedName name="BExF2QZYWHTYGUTTXR15CKCV3LS7" localSheetId="7" hidden="1">#REF!</definedName>
    <definedName name="BExF2QZYWHTYGUTTXR15CKCV3LS7" localSheetId="8" hidden="1">#REF!</definedName>
    <definedName name="BExF2QZYWHTYGUTTXR15CKCV3LS7" localSheetId="9" hidden="1">#REF!</definedName>
    <definedName name="BExF2QZYWHTYGUTTXR15CKCV3LS7" localSheetId="11" hidden="1">#REF!</definedName>
    <definedName name="BExF2QZYWHTYGUTTXR15CKCV3LS7" localSheetId="12" hidden="1">#REF!</definedName>
    <definedName name="BExF2QZYWHTYGUTTXR15CKCV3LS7" localSheetId="13" hidden="1">#REF!</definedName>
    <definedName name="BExF2QZYWHTYGUTTXR15CKCV3LS7" localSheetId="14" hidden="1">#REF!</definedName>
    <definedName name="BExF2QZYWHTYGUTTXR15CKCV3LS7" localSheetId="22" hidden="1">#REF!</definedName>
    <definedName name="BExF2QZYWHTYGUTTXR15CKCV3LS7" localSheetId="19" hidden="1">#REF!</definedName>
    <definedName name="BExF2QZYWHTYGUTTXR15CKCV3LS7" localSheetId="21" hidden="1">#REF!</definedName>
    <definedName name="BExF2QZYWHTYGUTTXR15CKCV3LS7" hidden="1">#REF!</definedName>
    <definedName name="BExF2T8Y6TSJ74RMSZOA9CEH4OZ6" localSheetId="23" hidden="1">#REF!</definedName>
    <definedName name="BExF2T8Y6TSJ74RMSZOA9CEH4OZ6" localSheetId="27" hidden="1">#REF!</definedName>
    <definedName name="BExF2T8Y6TSJ74RMSZOA9CEH4OZ6" localSheetId="16" hidden="1">#REF!</definedName>
    <definedName name="BExF2T8Y6TSJ74RMSZOA9CEH4OZ6" localSheetId="0" hidden="1">#REF!</definedName>
    <definedName name="BExF2T8Y6TSJ74RMSZOA9CEH4OZ6" localSheetId="2" hidden="1">#REF!</definedName>
    <definedName name="BExF2T8Y6TSJ74RMSZOA9CEH4OZ6" localSheetId="4" hidden="1">#REF!</definedName>
    <definedName name="BExF2T8Y6TSJ74RMSZOA9CEH4OZ6" localSheetId="5" hidden="1">#REF!</definedName>
    <definedName name="BExF2T8Y6TSJ74RMSZOA9CEH4OZ6" localSheetId="17" hidden="1">#REF!</definedName>
    <definedName name="BExF2T8Y6TSJ74RMSZOA9CEH4OZ6" localSheetId="7" hidden="1">#REF!</definedName>
    <definedName name="BExF2T8Y6TSJ74RMSZOA9CEH4OZ6" localSheetId="8" hidden="1">#REF!</definedName>
    <definedName name="BExF2T8Y6TSJ74RMSZOA9CEH4OZ6" localSheetId="9" hidden="1">#REF!</definedName>
    <definedName name="BExF2T8Y6TSJ74RMSZOA9CEH4OZ6" localSheetId="11" hidden="1">#REF!</definedName>
    <definedName name="BExF2T8Y6TSJ74RMSZOA9CEH4OZ6" localSheetId="12" hidden="1">#REF!</definedName>
    <definedName name="BExF2T8Y6TSJ74RMSZOA9CEH4OZ6" localSheetId="13" hidden="1">#REF!</definedName>
    <definedName name="BExF2T8Y6TSJ74RMSZOA9CEH4OZ6" localSheetId="14" hidden="1">#REF!</definedName>
    <definedName name="BExF2T8Y6TSJ74RMSZOA9CEH4OZ6" localSheetId="22" hidden="1">#REF!</definedName>
    <definedName name="BExF2T8Y6TSJ74RMSZOA9CEH4OZ6" localSheetId="19" hidden="1">#REF!</definedName>
    <definedName name="BExF2T8Y6TSJ74RMSZOA9CEH4OZ6" localSheetId="21" hidden="1">#REF!</definedName>
    <definedName name="BExF2T8Y6TSJ74RMSZOA9CEH4OZ6" hidden="1">#REF!</definedName>
    <definedName name="BExF31N3YM4F37EOOY8M8VI1KXN8" localSheetId="23" hidden="1">#REF!</definedName>
    <definedName name="BExF31N3YM4F37EOOY8M8VI1KXN8" localSheetId="27" hidden="1">#REF!</definedName>
    <definedName name="BExF31N3YM4F37EOOY8M8VI1KXN8" localSheetId="16" hidden="1">#REF!</definedName>
    <definedName name="BExF31N3YM4F37EOOY8M8VI1KXN8" localSheetId="0" hidden="1">#REF!</definedName>
    <definedName name="BExF31N3YM4F37EOOY8M8VI1KXN8" localSheetId="2" hidden="1">#REF!</definedName>
    <definedName name="BExF31N3YM4F37EOOY8M8VI1KXN8" localSheetId="4" hidden="1">#REF!</definedName>
    <definedName name="BExF31N3YM4F37EOOY8M8VI1KXN8" localSheetId="5" hidden="1">#REF!</definedName>
    <definedName name="BExF31N3YM4F37EOOY8M8VI1KXN8" localSheetId="17" hidden="1">#REF!</definedName>
    <definedName name="BExF31N3YM4F37EOOY8M8VI1KXN8" localSheetId="7" hidden="1">#REF!</definedName>
    <definedName name="BExF31N3YM4F37EOOY8M8VI1KXN8" localSheetId="8" hidden="1">#REF!</definedName>
    <definedName name="BExF31N3YM4F37EOOY8M8VI1KXN8" localSheetId="9" hidden="1">#REF!</definedName>
    <definedName name="BExF31N3YM4F37EOOY8M8VI1KXN8" localSheetId="11" hidden="1">#REF!</definedName>
    <definedName name="BExF31N3YM4F37EOOY8M8VI1KXN8" localSheetId="12" hidden="1">#REF!</definedName>
    <definedName name="BExF31N3YM4F37EOOY8M8VI1KXN8" localSheetId="13" hidden="1">#REF!</definedName>
    <definedName name="BExF31N3YM4F37EOOY8M8VI1KXN8" localSheetId="14" hidden="1">#REF!</definedName>
    <definedName name="BExF31N3YM4F37EOOY8M8VI1KXN8" localSheetId="22" hidden="1">#REF!</definedName>
    <definedName name="BExF31N3YM4F37EOOY8M8VI1KXN8" localSheetId="19" hidden="1">#REF!</definedName>
    <definedName name="BExF31N3YM4F37EOOY8M8VI1KXN8" localSheetId="21" hidden="1">#REF!</definedName>
    <definedName name="BExF31N3YM4F37EOOY8M8VI1KXN8" hidden="1">#REF!</definedName>
    <definedName name="BExF37C1YKBT79Z9SOJAG5MXQGTU" localSheetId="23" hidden="1">#REF!</definedName>
    <definedName name="BExF37C1YKBT79Z9SOJAG5MXQGTU" localSheetId="27" hidden="1">#REF!</definedName>
    <definedName name="BExF37C1YKBT79Z9SOJAG5MXQGTU" localSheetId="16" hidden="1">#REF!</definedName>
    <definedName name="BExF37C1YKBT79Z9SOJAG5MXQGTU" localSheetId="0" hidden="1">#REF!</definedName>
    <definedName name="BExF37C1YKBT79Z9SOJAG5MXQGTU" localSheetId="2" hidden="1">#REF!</definedName>
    <definedName name="BExF37C1YKBT79Z9SOJAG5MXQGTU" localSheetId="4" hidden="1">#REF!</definedName>
    <definedName name="BExF37C1YKBT79Z9SOJAG5MXQGTU" localSheetId="5" hidden="1">#REF!</definedName>
    <definedName name="BExF37C1YKBT79Z9SOJAG5MXQGTU" localSheetId="17" hidden="1">#REF!</definedName>
    <definedName name="BExF37C1YKBT79Z9SOJAG5MXQGTU" localSheetId="7" hidden="1">#REF!</definedName>
    <definedName name="BExF37C1YKBT79Z9SOJAG5MXQGTU" localSheetId="8" hidden="1">#REF!</definedName>
    <definedName name="BExF37C1YKBT79Z9SOJAG5MXQGTU" localSheetId="9" hidden="1">#REF!</definedName>
    <definedName name="BExF37C1YKBT79Z9SOJAG5MXQGTU" localSheetId="11" hidden="1">#REF!</definedName>
    <definedName name="BExF37C1YKBT79Z9SOJAG5MXQGTU" localSheetId="12" hidden="1">#REF!</definedName>
    <definedName name="BExF37C1YKBT79Z9SOJAG5MXQGTU" localSheetId="13" hidden="1">#REF!</definedName>
    <definedName name="BExF37C1YKBT79Z9SOJAG5MXQGTU" localSheetId="14" hidden="1">#REF!</definedName>
    <definedName name="BExF37C1YKBT79Z9SOJAG5MXQGTU" localSheetId="22" hidden="1">#REF!</definedName>
    <definedName name="BExF37C1YKBT79Z9SOJAG5MXQGTU" localSheetId="19" hidden="1">#REF!</definedName>
    <definedName name="BExF37C1YKBT79Z9SOJAG5MXQGTU" localSheetId="21" hidden="1">#REF!</definedName>
    <definedName name="BExF37C1YKBT79Z9SOJAG5MXQGTU" hidden="1">#REF!</definedName>
    <definedName name="BExF3A6HPA6DGYALZNHHJPMCUYZR" localSheetId="23" hidden="1">#REF!</definedName>
    <definedName name="BExF3A6HPA6DGYALZNHHJPMCUYZR" localSheetId="27" hidden="1">#REF!</definedName>
    <definedName name="BExF3A6HPA6DGYALZNHHJPMCUYZR" localSheetId="16" hidden="1">#REF!</definedName>
    <definedName name="BExF3A6HPA6DGYALZNHHJPMCUYZR" localSheetId="0" hidden="1">#REF!</definedName>
    <definedName name="BExF3A6HPA6DGYALZNHHJPMCUYZR" localSheetId="2" hidden="1">#REF!</definedName>
    <definedName name="BExF3A6HPA6DGYALZNHHJPMCUYZR" localSheetId="4" hidden="1">#REF!</definedName>
    <definedName name="BExF3A6HPA6DGYALZNHHJPMCUYZR" localSheetId="5" hidden="1">#REF!</definedName>
    <definedName name="BExF3A6HPA6DGYALZNHHJPMCUYZR" localSheetId="17" hidden="1">#REF!</definedName>
    <definedName name="BExF3A6HPA6DGYALZNHHJPMCUYZR" localSheetId="7" hidden="1">#REF!</definedName>
    <definedName name="BExF3A6HPA6DGYALZNHHJPMCUYZR" localSheetId="8" hidden="1">#REF!</definedName>
    <definedName name="BExF3A6HPA6DGYALZNHHJPMCUYZR" localSheetId="9" hidden="1">#REF!</definedName>
    <definedName name="BExF3A6HPA6DGYALZNHHJPMCUYZR" localSheetId="11" hidden="1">#REF!</definedName>
    <definedName name="BExF3A6HPA6DGYALZNHHJPMCUYZR" localSheetId="12" hidden="1">#REF!</definedName>
    <definedName name="BExF3A6HPA6DGYALZNHHJPMCUYZR" localSheetId="13" hidden="1">#REF!</definedName>
    <definedName name="BExF3A6HPA6DGYALZNHHJPMCUYZR" localSheetId="14" hidden="1">#REF!</definedName>
    <definedName name="BExF3A6HPA6DGYALZNHHJPMCUYZR" localSheetId="22" hidden="1">#REF!</definedName>
    <definedName name="BExF3A6HPA6DGYALZNHHJPMCUYZR" localSheetId="19" hidden="1">#REF!</definedName>
    <definedName name="BExF3A6HPA6DGYALZNHHJPMCUYZR" localSheetId="21" hidden="1">#REF!</definedName>
    <definedName name="BExF3A6HPA6DGYALZNHHJPMCUYZR" hidden="1">#REF!</definedName>
    <definedName name="BExF3GMJW5D7066GYKTMM3CVH1HE" localSheetId="23" hidden="1">#REF!</definedName>
    <definedName name="BExF3GMJW5D7066GYKTMM3CVH1HE" localSheetId="27" hidden="1">#REF!</definedName>
    <definedName name="BExF3GMJW5D7066GYKTMM3CVH1HE" localSheetId="16" hidden="1">#REF!</definedName>
    <definedName name="BExF3GMJW5D7066GYKTMM3CVH1HE" localSheetId="0" hidden="1">#REF!</definedName>
    <definedName name="BExF3GMJW5D7066GYKTMM3CVH1HE" localSheetId="2" hidden="1">#REF!</definedName>
    <definedName name="BExF3GMJW5D7066GYKTMM3CVH1HE" localSheetId="4" hidden="1">#REF!</definedName>
    <definedName name="BExF3GMJW5D7066GYKTMM3CVH1HE" localSheetId="5" hidden="1">#REF!</definedName>
    <definedName name="BExF3GMJW5D7066GYKTMM3CVH1HE" localSheetId="17" hidden="1">#REF!</definedName>
    <definedName name="BExF3GMJW5D7066GYKTMM3CVH1HE" localSheetId="7" hidden="1">#REF!</definedName>
    <definedName name="BExF3GMJW5D7066GYKTMM3CVH1HE" localSheetId="8" hidden="1">#REF!</definedName>
    <definedName name="BExF3GMJW5D7066GYKTMM3CVH1HE" localSheetId="9" hidden="1">#REF!</definedName>
    <definedName name="BExF3GMJW5D7066GYKTMM3CVH1HE" localSheetId="11" hidden="1">#REF!</definedName>
    <definedName name="BExF3GMJW5D7066GYKTMM3CVH1HE" localSheetId="12" hidden="1">#REF!</definedName>
    <definedName name="BExF3GMJW5D7066GYKTMM3CVH1HE" localSheetId="13" hidden="1">#REF!</definedName>
    <definedName name="BExF3GMJW5D7066GYKTMM3CVH1HE" localSheetId="14" hidden="1">#REF!</definedName>
    <definedName name="BExF3GMJW5D7066GYKTMM3CVH1HE" localSheetId="22" hidden="1">#REF!</definedName>
    <definedName name="BExF3GMJW5D7066GYKTMM3CVH1HE" localSheetId="19" hidden="1">#REF!</definedName>
    <definedName name="BExF3GMJW5D7066GYKTMM3CVH1HE" localSheetId="21" hidden="1">#REF!</definedName>
    <definedName name="BExF3GMJW5D7066GYKTMM3CVH1HE" hidden="1">#REF!</definedName>
    <definedName name="BExF3I9T44X7DV9HHV51DVDDPPZG" localSheetId="23" hidden="1">#REF!</definedName>
    <definedName name="BExF3I9T44X7DV9HHV51DVDDPPZG" localSheetId="27" hidden="1">#REF!</definedName>
    <definedName name="BExF3I9T44X7DV9HHV51DVDDPPZG" localSheetId="16" hidden="1">#REF!</definedName>
    <definedName name="BExF3I9T44X7DV9HHV51DVDDPPZG" localSheetId="0" hidden="1">#REF!</definedName>
    <definedName name="BExF3I9T44X7DV9HHV51DVDDPPZG" localSheetId="2" hidden="1">#REF!</definedName>
    <definedName name="BExF3I9T44X7DV9HHV51DVDDPPZG" localSheetId="4" hidden="1">#REF!</definedName>
    <definedName name="BExF3I9T44X7DV9HHV51DVDDPPZG" localSheetId="5" hidden="1">#REF!</definedName>
    <definedName name="BExF3I9T44X7DV9HHV51DVDDPPZG" localSheetId="17" hidden="1">#REF!</definedName>
    <definedName name="BExF3I9T44X7DV9HHV51DVDDPPZG" localSheetId="7" hidden="1">#REF!</definedName>
    <definedName name="BExF3I9T44X7DV9HHV51DVDDPPZG" localSheetId="8" hidden="1">#REF!</definedName>
    <definedName name="BExF3I9T44X7DV9HHV51DVDDPPZG" localSheetId="9" hidden="1">#REF!</definedName>
    <definedName name="BExF3I9T44X7DV9HHV51DVDDPPZG" localSheetId="11" hidden="1">#REF!</definedName>
    <definedName name="BExF3I9T44X7DV9HHV51DVDDPPZG" localSheetId="12" hidden="1">#REF!</definedName>
    <definedName name="BExF3I9T44X7DV9HHV51DVDDPPZG" localSheetId="13" hidden="1">#REF!</definedName>
    <definedName name="BExF3I9T44X7DV9HHV51DVDDPPZG" localSheetId="14" hidden="1">#REF!</definedName>
    <definedName name="BExF3I9T44X7DV9HHV51DVDDPPZG" localSheetId="22" hidden="1">#REF!</definedName>
    <definedName name="BExF3I9T44X7DV9HHV51DVDDPPZG" localSheetId="19" hidden="1">#REF!</definedName>
    <definedName name="BExF3I9T44X7DV9HHV51DVDDPPZG" localSheetId="21" hidden="1">#REF!</definedName>
    <definedName name="BExF3I9T44X7DV9HHV51DVDDPPZG" hidden="1">#REF!</definedName>
    <definedName name="BExF3IKLZ35F2D4DI7R7P7NZLVC3" localSheetId="23" hidden="1">#REF!</definedName>
    <definedName name="BExF3IKLZ35F2D4DI7R7P7NZLVC3" localSheetId="27" hidden="1">#REF!</definedName>
    <definedName name="BExF3IKLZ35F2D4DI7R7P7NZLVC3" localSheetId="16" hidden="1">#REF!</definedName>
    <definedName name="BExF3IKLZ35F2D4DI7R7P7NZLVC3" localSheetId="0" hidden="1">#REF!</definedName>
    <definedName name="BExF3IKLZ35F2D4DI7R7P7NZLVC3" localSheetId="2" hidden="1">#REF!</definedName>
    <definedName name="BExF3IKLZ35F2D4DI7R7P7NZLVC3" localSheetId="4" hidden="1">#REF!</definedName>
    <definedName name="BExF3IKLZ35F2D4DI7R7P7NZLVC3" localSheetId="5" hidden="1">#REF!</definedName>
    <definedName name="BExF3IKLZ35F2D4DI7R7P7NZLVC3" localSheetId="17" hidden="1">#REF!</definedName>
    <definedName name="BExF3IKLZ35F2D4DI7R7P7NZLVC3" localSheetId="7" hidden="1">#REF!</definedName>
    <definedName name="BExF3IKLZ35F2D4DI7R7P7NZLVC3" localSheetId="8" hidden="1">#REF!</definedName>
    <definedName name="BExF3IKLZ35F2D4DI7R7P7NZLVC3" localSheetId="9" hidden="1">#REF!</definedName>
    <definedName name="BExF3IKLZ35F2D4DI7R7P7NZLVC3" localSheetId="11" hidden="1">#REF!</definedName>
    <definedName name="BExF3IKLZ35F2D4DI7R7P7NZLVC3" localSheetId="12" hidden="1">#REF!</definedName>
    <definedName name="BExF3IKLZ35F2D4DI7R7P7NZLVC3" localSheetId="13" hidden="1">#REF!</definedName>
    <definedName name="BExF3IKLZ35F2D4DI7R7P7NZLVC3" localSheetId="14" hidden="1">#REF!</definedName>
    <definedName name="BExF3IKLZ35F2D4DI7R7P7NZLVC3" localSheetId="22" hidden="1">#REF!</definedName>
    <definedName name="BExF3IKLZ35F2D4DI7R7P7NZLVC3" localSheetId="19" hidden="1">#REF!</definedName>
    <definedName name="BExF3IKLZ35F2D4DI7R7P7NZLVC3" localSheetId="21" hidden="1">#REF!</definedName>
    <definedName name="BExF3IKLZ35F2D4DI7R7P7NZLVC3" hidden="1">#REF!</definedName>
    <definedName name="BExF3JMFX5DILOIFUDIO1HZUK875" localSheetId="23" hidden="1">#REF!</definedName>
    <definedName name="BExF3JMFX5DILOIFUDIO1HZUK875" localSheetId="27" hidden="1">#REF!</definedName>
    <definedName name="BExF3JMFX5DILOIFUDIO1HZUK875" localSheetId="16" hidden="1">#REF!</definedName>
    <definedName name="BExF3JMFX5DILOIFUDIO1HZUK875" localSheetId="0" hidden="1">#REF!</definedName>
    <definedName name="BExF3JMFX5DILOIFUDIO1HZUK875" localSheetId="2" hidden="1">#REF!</definedName>
    <definedName name="BExF3JMFX5DILOIFUDIO1HZUK875" localSheetId="4" hidden="1">#REF!</definedName>
    <definedName name="BExF3JMFX5DILOIFUDIO1HZUK875" localSheetId="5" hidden="1">#REF!</definedName>
    <definedName name="BExF3JMFX5DILOIFUDIO1HZUK875" localSheetId="17" hidden="1">#REF!</definedName>
    <definedName name="BExF3JMFX5DILOIFUDIO1HZUK875" localSheetId="7" hidden="1">#REF!</definedName>
    <definedName name="BExF3JMFX5DILOIFUDIO1HZUK875" localSheetId="8" hidden="1">#REF!</definedName>
    <definedName name="BExF3JMFX5DILOIFUDIO1HZUK875" localSheetId="9" hidden="1">#REF!</definedName>
    <definedName name="BExF3JMFX5DILOIFUDIO1HZUK875" localSheetId="11" hidden="1">#REF!</definedName>
    <definedName name="BExF3JMFX5DILOIFUDIO1HZUK875" localSheetId="12" hidden="1">#REF!</definedName>
    <definedName name="BExF3JMFX5DILOIFUDIO1HZUK875" localSheetId="13" hidden="1">#REF!</definedName>
    <definedName name="BExF3JMFX5DILOIFUDIO1HZUK875" localSheetId="14" hidden="1">#REF!</definedName>
    <definedName name="BExF3JMFX5DILOIFUDIO1HZUK875" localSheetId="22" hidden="1">#REF!</definedName>
    <definedName name="BExF3JMFX5DILOIFUDIO1HZUK875" localSheetId="19" hidden="1">#REF!</definedName>
    <definedName name="BExF3JMFX5DILOIFUDIO1HZUK875" localSheetId="21" hidden="1">#REF!</definedName>
    <definedName name="BExF3JMFX5DILOIFUDIO1HZUK875" hidden="1">#REF!</definedName>
    <definedName name="BExF3KIO2G9LJYXZ61H8PJJ6OQXV" localSheetId="23" hidden="1">#REF!</definedName>
    <definedName name="BExF3KIO2G9LJYXZ61H8PJJ6OQXV" localSheetId="27" hidden="1">#REF!</definedName>
    <definedName name="BExF3KIO2G9LJYXZ61H8PJJ6OQXV" localSheetId="16" hidden="1">#REF!</definedName>
    <definedName name="BExF3KIO2G9LJYXZ61H8PJJ6OQXV" localSheetId="0" hidden="1">#REF!</definedName>
    <definedName name="BExF3KIO2G9LJYXZ61H8PJJ6OQXV" localSheetId="2" hidden="1">#REF!</definedName>
    <definedName name="BExF3KIO2G9LJYXZ61H8PJJ6OQXV" localSheetId="4" hidden="1">#REF!</definedName>
    <definedName name="BExF3KIO2G9LJYXZ61H8PJJ6OQXV" localSheetId="5" hidden="1">#REF!</definedName>
    <definedName name="BExF3KIO2G9LJYXZ61H8PJJ6OQXV" localSheetId="17" hidden="1">#REF!</definedName>
    <definedName name="BExF3KIO2G9LJYXZ61H8PJJ6OQXV" localSheetId="7" hidden="1">#REF!</definedName>
    <definedName name="BExF3KIO2G9LJYXZ61H8PJJ6OQXV" localSheetId="8" hidden="1">#REF!</definedName>
    <definedName name="BExF3KIO2G9LJYXZ61H8PJJ6OQXV" localSheetId="9" hidden="1">#REF!</definedName>
    <definedName name="BExF3KIO2G9LJYXZ61H8PJJ6OQXV" localSheetId="11" hidden="1">#REF!</definedName>
    <definedName name="BExF3KIO2G9LJYXZ61H8PJJ6OQXV" localSheetId="12" hidden="1">#REF!</definedName>
    <definedName name="BExF3KIO2G9LJYXZ61H8PJJ6OQXV" localSheetId="13" hidden="1">#REF!</definedName>
    <definedName name="BExF3KIO2G9LJYXZ61H8PJJ6OQXV" localSheetId="14" hidden="1">#REF!</definedName>
    <definedName name="BExF3KIO2G9LJYXZ61H8PJJ6OQXV" localSheetId="22" hidden="1">#REF!</definedName>
    <definedName name="BExF3KIO2G9LJYXZ61H8PJJ6OQXV" localSheetId="19" hidden="1">#REF!</definedName>
    <definedName name="BExF3KIO2G9LJYXZ61H8PJJ6OQXV" localSheetId="21" hidden="1">#REF!</definedName>
    <definedName name="BExF3KIO2G9LJYXZ61H8PJJ6OQXV" hidden="1">#REF!</definedName>
    <definedName name="BExF3MGVCZHXDAUDZAGUYESZ3RC8" localSheetId="23" hidden="1">#REF!</definedName>
    <definedName name="BExF3MGVCZHXDAUDZAGUYESZ3RC8" localSheetId="27" hidden="1">#REF!</definedName>
    <definedName name="BExF3MGVCZHXDAUDZAGUYESZ3RC8" localSheetId="16" hidden="1">#REF!</definedName>
    <definedName name="BExF3MGVCZHXDAUDZAGUYESZ3RC8" localSheetId="0" hidden="1">#REF!</definedName>
    <definedName name="BExF3MGVCZHXDAUDZAGUYESZ3RC8" localSheetId="2" hidden="1">#REF!</definedName>
    <definedName name="BExF3MGVCZHXDAUDZAGUYESZ3RC8" localSheetId="4" hidden="1">#REF!</definedName>
    <definedName name="BExF3MGVCZHXDAUDZAGUYESZ3RC8" localSheetId="5" hidden="1">#REF!</definedName>
    <definedName name="BExF3MGVCZHXDAUDZAGUYESZ3RC8" localSheetId="17" hidden="1">#REF!</definedName>
    <definedName name="BExF3MGVCZHXDAUDZAGUYESZ3RC8" localSheetId="7" hidden="1">#REF!</definedName>
    <definedName name="BExF3MGVCZHXDAUDZAGUYESZ3RC8" localSheetId="8" hidden="1">#REF!</definedName>
    <definedName name="BExF3MGVCZHXDAUDZAGUYESZ3RC8" localSheetId="9" hidden="1">#REF!</definedName>
    <definedName name="BExF3MGVCZHXDAUDZAGUYESZ3RC8" localSheetId="11" hidden="1">#REF!</definedName>
    <definedName name="BExF3MGVCZHXDAUDZAGUYESZ3RC8" localSheetId="12" hidden="1">#REF!</definedName>
    <definedName name="BExF3MGVCZHXDAUDZAGUYESZ3RC8" localSheetId="13" hidden="1">#REF!</definedName>
    <definedName name="BExF3MGVCZHXDAUDZAGUYESZ3RC8" localSheetId="14" hidden="1">#REF!</definedName>
    <definedName name="BExF3MGVCZHXDAUDZAGUYESZ3RC8" localSheetId="22" hidden="1">#REF!</definedName>
    <definedName name="BExF3MGVCZHXDAUDZAGUYESZ3RC8" localSheetId="19" hidden="1">#REF!</definedName>
    <definedName name="BExF3MGVCZHXDAUDZAGUYESZ3RC8" localSheetId="21" hidden="1">#REF!</definedName>
    <definedName name="BExF3MGVCZHXDAUDZAGUYESZ3RC8" hidden="1">#REF!</definedName>
    <definedName name="BExF3NTC4BGZEM6B87TCFX277QCS" localSheetId="23" hidden="1">#REF!</definedName>
    <definedName name="BExF3NTC4BGZEM6B87TCFX277QCS" localSheetId="27" hidden="1">#REF!</definedName>
    <definedName name="BExF3NTC4BGZEM6B87TCFX277QCS" localSheetId="16" hidden="1">#REF!</definedName>
    <definedName name="BExF3NTC4BGZEM6B87TCFX277QCS" localSheetId="0" hidden="1">#REF!</definedName>
    <definedName name="BExF3NTC4BGZEM6B87TCFX277QCS" localSheetId="2" hidden="1">#REF!</definedName>
    <definedName name="BExF3NTC4BGZEM6B87TCFX277QCS" localSheetId="4" hidden="1">#REF!</definedName>
    <definedName name="BExF3NTC4BGZEM6B87TCFX277QCS" localSheetId="5" hidden="1">#REF!</definedName>
    <definedName name="BExF3NTC4BGZEM6B87TCFX277QCS" localSheetId="17" hidden="1">#REF!</definedName>
    <definedName name="BExF3NTC4BGZEM6B87TCFX277QCS" localSheetId="7" hidden="1">#REF!</definedName>
    <definedName name="BExF3NTC4BGZEM6B87TCFX277QCS" localSheetId="8" hidden="1">#REF!</definedName>
    <definedName name="BExF3NTC4BGZEM6B87TCFX277QCS" localSheetId="9" hidden="1">#REF!</definedName>
    <definedName name="BExF3NTC4BGZEM6B87TCFX277QCS" localSheetId="11" hidden="1">#REF!</definedName>
    <definedName name="BExF3NTC4BGZEM6B87TCFX277QCS" localSheetId="12" hidden="1">#REF!</definedName>
    <definedName name="BExF3NTC4BGZEM6B87TCFX277QCS" localSheetId="13" hidden="1">#REF!</definedName>
    <definedName name="BExF3NTC4BGZEM6B87TCFX277QCS" localSheetId="14" hidden="1">#REF!</definedName>
    <definedName name="BExF3NTC4BGZEM6B87TCFX277QCS" localSheetId="22" hidden="1">#REF!</definedName>
    <definedName name="BExF3NTC4BGZEM6B87TCFX277QCS" localSheetId="19" hidden="1">#REF!</definedName>
    <definedName name="BExF3NTC4BGZEM6B87TCFX277QCS" localSheetId="21" hidden="1">#REF!</definedName>
    <definedName name="BExF3NTC4BGZEM6B87TCFX277QCS" hidden="1">#REF!</definedName>
    <definedName name="BExF3Q2DOSQI9SIAXB522CN0WBZ7" localSheetId="23" hidden="1">#REF!</definedName>
    <definedName name="BExF3Q2DOSQI9SIAXB522CN0WBZ7" localSheetId="27" hidden="1">#REF!</definedName>
    <definedName name="BExF3Q2DOSQI9SIAXB522CN0WBZ7" localSheetId="16" hidden="1">#REF!</definedName>
    <definedName name="BExF3Q2DOSQI9SIAXB522CN0WBZ7" localSheetId="0" hidden="1">#REF!</definedName>
    <definedName name="BExF3Q2DOSQI9SIAXB522CN0WBZ7" localSheetId="2" hidden="1">#REF!</definedName>
    <definedName name="BExF3Q2DOSQI9SIAXB522CN0WBZ7" localSheetId="4" hidden="1">#REF!</definedName>
    <definedName name="BExF3Q2DOSQI9SIAXB522CN0WBZ7" localSheetId="5" hidden="1">#REF!</definedName>
    <definedName name="BExF3Q2DOSQI9SIAXB522CN0WBZ7" localSheetId="17" hidden="1">#REF!</definedName>
    <definedName name="BExF3Q2DOSQI9SIAXB522CN0WBZ7" localSheetId="7" hidden="1">#REF!</definedName>
    <definedName name="BExF3Q2DOSQI9SIAXB522CN0WBZ7" localSheetId="8" hidden="1">#REF!</definedName>
    <definedName name="BExF3Q2DOSQI9SIAXB522CN0WBZ7" localSheetId="9" hidden="1">#REF!</definedName>
    <definedName name="BExF3Q2DOSQI9SIAXB522CN0WBZ7" localSheetId="11" hidden="1">#REF!</definedName>
    <definedName name="BExF3Q2DOSQI9SIAXB522CN0WBZ7" localSheetId="12" hidden="1">#REF!</definedName>
    <definedName name="BExF3Q2DOSQI9SIAXB522CN0WBZ7" localSheetId="13" hidden="1">#REF!</definedName>
    <definedName name="BExF3Q2DOSQI9SIAXB522CN0WBZ7" localSheetId="14" hidden="1">#REF!</definedName>
    <definedName name="BExF3Q2DOSQI9SIAXB522CN0WBZ7" localSheetId="22" hidden="1">#REF!</definedName>
    <definedName name="BExF3Q2DOSQI9SIAXB522CN0WBZ7" localSheetId="19" hidden="1">#REF!</definedName>
    <definedName name="BExF3Q2DOSQI9SIAXB522CN0WBZ7" localSheetId="21" hidden="1">#REF!</definedName>
    <definedName name="BExF3Q2DOSQI9SIAXB522CN0WBZ7" hidden="1">#REF!</definedName>
    <definedName name="BExF3Q7NI90WT31QHYSJDIG0LLLJ" localSheetId="23" hidden="1">#REF!</definedName>
    <definedName name="BExF3Q7NI90WT31QHYSJDIG0LLLJ" localSheetId="27" hidden="1">#REF!</definedName>
    <definedName name="BExF3Q7NI90WT31QHYSJDIG0LLLJ" localSheetId="16" hidden="1">#REF!</definedName>
    <definedName name="BExF3Q7NI90WT31QHYSJDIG0LLLJ" localSheetId="0" hidden="1">#REF!</definedName>
    <definedName name="BExF3Q7NI90WT31QHYSJDIG0LLLJ" localSheetId="2" hidden="1">#REF!</definedName>
    <definedName name="BExF3Q7NI90WT31QHYSJDIG0LLLJ" localSheetId="4" hidden="1">#REF!</definedName>
    <definedName name="BExF3Q7NI90WT31QHYSJDIG0LLLJ" localSheetId="5" hidden="1">#REF!</definedName>
    <definedName name="BExF3Q7NI90WT31QHYSJDIG0LLLJ" localSheetId="17" hidden="1">#REF!</definedName>
    <definedName name="BExF3Q7NI90WT31QHYSJDIG0LLLJ" localSheetId="7" hidden="1">#REF!</definedName>
    <definedName name="BExF3Q7NI90WT31QHYSJDIG0LLLJ" localSheetId="8" hidden="1">#REF!</definedName>
    <definedName name="BExF3Q7NI90WT31QHYSJDIG0LLLJ" localSheetId="9" hidden="1">#REF!</definedName>
    <definedName name="BExF3Q7NI90WT31QHYSJDIG0LLLJ" localSheetId="11" hidden="1">#REF!</definedName>
    <definedName name="BExF3Q7NI90WT31QHYSJDIG0LLLJ" localSheetId="12" hidden="1">#REF!</definedName>
    <definedName name="BExF3Q7NI90WT31QHYSJDIG0LLLJ" localSheetId="13" hidden="1">#REF!</definedName>
    <definedName name="BExF3Q7NI90WT31QHYSJDIG0LLLJ" localSheetId="14" hidden="1">#REF!</definedName>
    <definedName name="BExF3Q7NI90WT31QHYSJDIG0LLLJ" localSheetId="22" hidden="1">#REF!</definedName>
    <definedName name="BExF3Q7NI90WT31QHYSJDIG0LLLJ" localSheetId="19" hidden="1">#REF!</definedName>
    <definedName name="BExF3Q7NI90WT31QHYSJDIG0LLLJ" localSheetId="21" hidden="1">#REF!</definedName>
    <definedName name="BExF3Q7NI90WT31QHYSJDIG0LLLJ" hidden="1">#REF!</definedName>
    <definedName name="BExF3QD55TIY1MSBSRK9TUJKBEWO" localSheetId="23" hidden="1">#REF!</definedName>
    <definedName name="BExF3QD55TIY1MSBSRK9TUJKBEWO" localSheetId="27" hidden="1">#REF!</definedName>
    <definedName name="BExF3QD55TIY1MSBSRK9TUJKBEWO" localSheetId="16" hidden="1">#REF!</definedName>
    <definedName name="BExF3QD55TIY1MSBSRK9TUJKBEWO" localSheetId="0" hidden="1">#REF!</definedName>
    <definedName name="BExF3QD55TIY1MSBSRK9TUJKBEWO" localSheetId="2" hidden="1">#REF!</definedName>
    <definedName name="BExF3QD55TIY1MSBSRK9TUJKBEWO" localSheetId="4" hidden="1">#REF!</definedName>
    <definedName name="BExF3QD55TIY1MSBSRK9TUJKBEWO" localSheetId="5" hidden="1">#REF!</definedName>
    <definedName name="BExF3QD55TIY1MSBSRK9TUJKBEWO" localSheetId="17" hidden="1">#REF!</definedName>
    <definedName name="BExF3QD55TIY1MSBSRK9TUJKBEWO" localSheetId="7" hidden="1">#REF!</definedName>
    <definedName name="BExF3QD55TIY1MSBSRK9TUJKBEWO" localSheetId="8" hidden="1">#REF!</definedName>
    <definedName name="BExF3QD55TIY1MSBSRK9TUJKBEWO" localSheetId="9" hidden="1">#REF!</definedName>
    <definedName name="BExF3QD55TIY1MSBSRK9TUJKBEWO" localSheetId="11" hidden="1">#REF!</definedName>
    <definedName name="BExF3QD55TIY1MSBSRK9TUJKBEWO" localSheetId="12" hidden="1">#REF!</definedName>
    <definedName name="BExF3QD55TIY1MSBSRK9TUJKBEWO" localSheetId="13" hidden="1">#REF!</definedName>
    <definedName name="BExF3QD55TIY1MSBSRK9TUJKBEWO" localSheetId="14" hidden="1">#REF!</definedName>
    <definedName name="BExF3QD55TIY1MSBSRK9TUJKBEWO" localSheetId="22" hidden="1">#REF!</definedName>
    <definedName name="BExF3QD55TIY1MSBSRK9TUJKBEWO" localSheetId="19" hidden="1">#REF!</definedName>
    <definedName name="BExF3QD55TIY1MSBSRK9TUJKBEWO" localSheetId="21" hidden="1">#REF!</definedName>
    <definedName name="BExF3QD55TIY1MSBSRK9TUJKBEWO" hidden="1">#REF!</definedName>
    <definedName name="BExF3QT8J6RIF1L3R700MBSKIOKW" localSheetId="23" hidden="1">#REF!</definedName>
    <definedName name="BExF3QT8J6RIF1L3R700MBSKIOKW" localSheetId="27" hidden="1">#REF!</definedName>
    <definedName name="BExF3QT8J6RIF1L3R700MBSKIOKW" localSheetId="16" hidden="1">#REF!</definedName>
    <definedName name="BExF3QT8J6RIF1L3R700MBSKIOKW" localSheetId="0" hidden="1">#REF!</definedName>
    <definedName name="BExF3QT8J6RIF1L3R700MBSKIOKW" localSheetId="2" hidden="1">#REF!</definedName>
    <definedName name="BExF3QT8J6RIF1L3R700MBSKIOKW" localSheetId="4" hidden="1">#REF!</definedName>
    <definedName name="BExF3QT8J6RIF1L3R700MBSKIOKW" localSheetId="5" hidden="1">#REF!</definedName>
    <definedName name="BExF3QT8J6RIF1L3R700MBSKIOKW" localSheetId="17" hidden="1">#REF!</definedName>
    <definedName name="BExF3QT8J6RIF1L3R700MBSKIOKW" localSheetId="7" hidden="1">#REF!</definedName>
    <definedName name="BExF3QT8J6RIF1L3R700MBSKIOKW" localSheetId="8" hidden="1">#REF!</definedName>
    <definedName name="BExF3QT8J6RIF1L3R700MBSKIOKW" localSheetId="9" hidden="1">#REF!</definedName>
    <definedName name="BExF3QT8J6RIF1L3R700MBSKIOKW" localSheetId="11" hidden="1">#REF!</definedName>
    <definedName name="BExF3QT8J6RIF1L3R700MBSKIOKW" localSheetId="12" hidden="1">#REF!</definedName>
    <definedName name="BExF3QT8J6RIF1L3R700MBSKIOKW" localSheetId="13" hidden="1">#REF!</definedName>
    <definedName name="BExF3QT8J6RIF1L3R700MBSKIOKW" localSheetId="14" hidden="1">#REF!</definedName>
    <definedName name="BExF3QT8J6RIF1L3R700MBSKIOKW" localSheetId="22" hidden="1">#REF!</definedName>
    <definedName name="BExF3QT8J6RIF1L3R700MBSKIOKW" localSheetId="19" hidden="1">#REF!</definedName>
    <definedName name="BExF3QT8J6RIF1L3R700MBSKIOKW" localSheetId="21" hidden="1">#REF!</definedName>
    <definedName name="BExF3QT8J6RIF1L3R700MBSKIOKW" hidden="1">#REF!</definedName>
    <definedName name="BExF42SSBVPMLK2UB3B7FPEIY9TU" localSheetId="23" hidden="1">#REF!</definedName>
    <definedName name="BExF42SSBVPMLK2UB3B7FPEIY9TU" localSheetId="27" hidden="1">#REF!</definedName>
    <definedName name="BExF42SSBVPMLK2UB3B7FPEIY9TU" localSheetId="16" hidden="1">#REF!</definedName>
    <definedName name="BExF42SSBVPMLK2UB3B7FPEIY9TU" localSheetId="0" hidden="1">#REF!</definedName>
    <definedName name="BExF42SSBVPMLK2UB3B7FPEIY9TU" localSheetId="2" hidden="1">#REF!</definedName>
    <definedName name="BExF42SSBVPMLK2UB3B7FPEIY9TU" localSheetId="4" hidden="1">#REF!</definedName>
    <definedName name="BExF42SSBVPMLK2UB3B7FPEIY9TU" localSheetId="5" hidden="1">#REF!</definedName>
    <definedName name="BExF42SSBVPMLK2UB3B7FPEIY9TU" localSheetId="17" hidden="1">#REF!</definedName>
    <definedName name="BExF42SSBVPMLK2UB3B7FPEIY9TU" localSheetId="7" hidden="1">#REF!</definedName>
    <definedName name="BExF42SSBVPMLK2UB3B7FPEIY9TU" localSheetId="8" hidden="1">#REF!</definedName>
    <definedName name="BExF42SSBVPMLK2UB3B7FPEIY9TU" localSheetId="9" hidden="1">#REF!</definedName>
    <definedName name="BExF42SSBVPMLK2UB3B7FPEIY9TU" localSheetId="11" hidden="1">#REF!</definedName>
    <definedName name="BExF42SSBVPMLK2UB3B7FPEIY9TU" localSheetId="12" hidden="1">#REF!</definedName>
    <definedName name="BExF42SSBVPMLK2UB3B7FPEIY9TU" localSheetId="13" hidden="1">#REF!</definedName>
    <definedName name="BExF42SSBVPMLK2UB3B7FPEIY9TU" localSheetId="14" hidden="1">#REF!</definedName>
    <definedName name="BExF42SSBVPMLK2UB3B7FPEIY9TU" localSheetId="22" hidden="1">#REF!</definedName>
    <definedName name="BExF42SSBVPMLK2UB3B7FPEIY9TU" localSheetId="19" hidden="1">#REF!</definedName>
    <definedName name="BExF42SSBVPMLK2UB3B7FPEIY9TU" localSheetId="21" hidden="1">#REF!</definedName>
    <definedName name="BExF42SSBVPMLK2UB3B7FPEIY9TU" hidden="1">#REF!</definedName>
    <definedName name="BExF4HXSWB50BKYPWA0HTT8W56H6" localSheetId="23" hidden="1">#REF!</definedName>
    <definedName name="BExF4HXSWB50BKYPWA0HTT8W56H6" localSheetId="27" hidden="1">#REF!</definedName>
    <definedName name="BExF4HXSWB50BKYPWA0HTT8W56H6" localSheetId="16" hidden="1">#REF!</definedName>
    <definedName name="BExF4HXSWB50BKYPWA0HTT8W56H6" localSheetId="0" hidden="1">#REF!</definedName>
    <definedName name="BExF4HXSWB50BKYPWA0HTT8W56H6" localSheetId="2" hidden="1">#REF!</definedName>
    <definedName name="BExF4HXSWB50BKYPWA0HTT8W56H6" localSheetId="4" hidden="1">#REF!</definedName>
    <definedName name="BExF4HXSWB50BKYPWA0HTT8W56H6" localSheetId="5" hidden="1">#REF!</definedName>
    <definedName name="BExF4HXSWB50BKYPWA0HTT8W56H6" localSheetId="17" hidden="1">#REF!</definedName>
    <definedName name="BExF4HXSWB50BKYPWA0HTT8W56H6" localSheetId="7" hidden="1">#REF!</definedName>
    <definedName name="BExF4HXSWB50BKYPWA0HTT8W56H6" localSheetId="8" hidden="1">#REF!</definedName>
    <definedName name="BExF4HXSWB50BKYPWA0HTT8W56H6" localSheetId="9" hidden="1">#REF!</definedName>
    <definedName name="BExF4HXSWB50BKYPWA0HTT8W56H6" localSheetId="11" hidden="1">#REF!</definedName>
    <definedName name="BExF4HXSWB50BKYPWA0HTT8W56H6" localSheetId="12" hidden="1">#REF!</definedName>
    <definedName name="BExF4HXSWB50BKYPWA0HTT8W56H6" localSheetId="13" hidden="1">#REF!</definedName>
    <definedName name="BExF4HXSWB50BKYPWA0HTT8W56H6" localSheetId="14" hidden="1">#REF!</definedName>
    <definedName name="BExF4HXSWB50BKYPWA0HTT8W56H6" localSheetId="22" hidden="1">#REF!</definedName>
    <definedName name="BExF4HXSWB50BKYPWA0HTT8W56H6" localSheetId="19" hidden="1">#REF!</definedName>
    <definedName name="BExF4HXSWB50BKYPWA0HTT8W56H6" localSheetId="21" hidden="1">#REF!</definedName>
    <definedName name="BExF4HXSWB50BKYPWA0HTT8W56H6" hidden="1">#REF!</definedName>
    <definedName name="BExF4J4Y60OUA8GY6YN8XVRUX80A" localSheetId="23" hidden="1">#REF!</definedName>
    <definedName name="BExF4J4Y60OUA8GY6YN8XVRUX80A" localSheetId="27" hidden="1">#REF!</definedName>
    <definedName name="BExF4J4Y60OUA8GY6YN8XVRUX80A" localSheetId="16" hidden="1">#REF!</definedName>
    <definedName name="BExF4J4Y60OUA8GY6YN8XVRUX80A" localSheetId="0" hidden="1">#REF!</definedName>
    <definedName name="BExF4J4Y60OUA8GY6YN8XVRUX80A" localSheetId="2" hidden="1">#REF!</definedName>
    <definedName name="BExF4J4Y60OUA8GY6YN8XVRUX80A" localSheetId="4" hidden="1">#REF!</definedName>
    <definedName name="BExF4J4Y60OUA8GY6YN8XVRUX80A" localSheetId="5" hidden="1">#REF!</definedName>
    <definedName name="BExF4J4Y60OUA8GY6YN8XVRUX80A" localSheetId="17" hidden="1">#REF!</definedName>
    <definedName name="BExF4J4Y60OUA8GY6YN8XVRUX80A" localSheetId="7" hidden="1">#REF!</definedName>
    <definedName name="BExF4J4Y60OUA8GY6YN8XVRUX80A" localSheetId="8" hidden="1">#REF!</definedName>
    <definedName name="BExF4J4Y60OUA8GY6YN8XVRUX80A" localSheetId="9" hidden="1">#REF!</definedName>
    <definedName name="BExF4J4Y60OUA8GY6YN8XVRUX80A" localSheetId="11" hidden="1">#REF!</definedName>
    <definedName name="BExF4J4Y60OUA8GY6YN8XVRUX80A" localSheetId="12" hidden="1">#REF!</definedName>
    <definedName name="BExF4J4Y60OUA8GY6YN8XVRUX80A" localSheetId="13" hidden="1">#REF!</definedName>
    <definedName name="BExF4J4Y60OUA8GY6YN8XVRUX80A" localSheetId="14" hidden="1">#REF!</definedName>
    <definedName name="BExF4J4Y60OUA8GY6YN8XVRUX80A" localSheetId="22" hidden="1">#REF!</definedName>
    <definedName name="BExF4J4Y60OUA8GY6YN8XVRUX80A" localSheetId="19" hidden="1">#REF!</definedName>
    <definedName name="BExF4J4Y60OUA8GY6YN8XVRUX80A" localSheetId="21" hidden="1">#REF!</definedName>
    <definedName name="BExF4J4Y60OUA8GY6YN8XVRUX80A" hidden="1">#REF!</definedName>
    <definedName name="BExF4KHF04IWW4LQ95FHQPFE4Y9K" localSheetId="23" hidden="1">#REF!</definedName>
    <definedName name="BExF4KHF04IWW4LQ95FHQPFE4Y9K" localSheetId="27" hidden="1">#REF!</definedName>
    <definedName name="BExF4KHF04IWW4LQ95FHQPFE4Y9K" localSheetId="16" hidden="1">#REF!</definedName>
    <definedName name="BExF4KHF04IWW4LQ95FHQPFE4Y9K" localSheetId="0" hidden="1">#REF!</definedName>
    <definedName name="BExF4KHF04IWW4LQ95FHQPFE4Y9K" localSheetId="2" hidden="1">#REF!</definedName>
    <definedName name="BExF4KHF04IWW4LQ95FHQPFE4Y9K" localSheetId="4" hidden="1">#REF!</definedName>
    <definedName name="BExF4KHF04IWW4LQ95FHQPFE4Y9K" localSheetId="5" hidden="1">#REF!</definedName>
    <definedName name="BExF4KHF04IWW4LQ95FHQPFE4Y9K" localSheetId="17" hidden="1">#REF!</definedName>
    <definedName name="BExF4KHF04IWW4LQ95FHQPFE4Y9K" localSheetId="7" hidden="1">#REF!</definedName>
    <definedName name="BExF4KHF04IWW4LQ95FHQPFE4Y9K" localSheetId="8" hidden="1">#REF!</definedName>
    <definedName name="BExF4KHF04IWW4LQ95FHQPFE4Y9K" localSheetId="9" hidden="1">#REF!</definedName>
    <definedName name="BExF4KHF04IWW4LQ95FHQPFE4Y9K" localSheetId="11" hidden="1">#REF!</definedName>
    <definedName name="BExF4KHF04IWW4LQ95FHQPFE4Y9K" localSheetId="12" hidden="1">#REF!</definedName>
    <definedName name="BExF4KHF04IWW4LQ95FHQPFE4Y9K" localSheetId="13" hidden="1">#REF!</definedName>
    <definedName name="BExF4KHF04IWW4LQ95FHQPFE4Y9K" localSheetId="14" hidden="1">#REF!</definedName>
    <definedName name="BExF4KHF04IWW4LQ95FHQPFE4Y9K" localSheetId="22" hidden="1">#REF!</definedName>
    <definedName name="BExF4KHF04IWW4LQ95FHQPFE4Y9K" localSheetId="19" hidden="1">#REF!</definedName>
    <definedName name="BExF4KHF04IWW4LQ95FHQPFE4Y9K" localSheetId="21" hidden="1">#REF!</definedName>
    <definedName name="BExF4KHF04IWW4LQ95FHQPFE4Y9K" hidden="1">#REF!</definedName>
    <definedName name="BExF4MVQM5Y0QRDLDFSKWWTF709C" localSheetId="23" hidden="1">#REF!</definedName>
    <definedName name="BExF4MVQM5Y0QRDLDFSKWWTF709C" localSheetId="27" hidden="1">#REF!</definedName>
    <definedName name="BExF4MVQM5Y0QRDLDFSKWWTF709C" localSheetId="16" hidden="1">#REF!</definedName>
    <definedName name="BExF4MVQM5Y0QRDLDFSKWWTF709C" localSheetId="0" hidden="1">#REF!</definedName>
    <definedName name="BExF4MVQM5Y0QRDLDFSKWWTF709C" localSheetId="2" hidden="1">#REF!</definedName>
    <definedName name="BExF4MVQM5Y0QRDLDFSKWWTF709C" localSheetId="4" hidden="1">#REF!</definedName>
    <definedName name="BExF4MVQM5Y0QRDLDFSKWWTF709C" localSheetId="5" hidden="1">#REF!</definedName>
    <definedName name="BExF4MVQM5Y0QRDLDFSKWWTF709C" localSheetId="17" hidden="1">#REF!</definedName>
    <definedName name="BExF4MVQM5Y0QRDLDFSKWWTF709C" localSheetId="7" hidden="1">#REF!</definedName>
    <definedName name="BExF4MVQM5Y0QRDLDFSKWWTF709C" localSheetId="8" hidden="1">#REF!</definedName>
    <definedName name="BExF4MVQM5Y0QRDLDFSKWWTF709C" localSheetId="9" hidden="1">#REF!</definedName>
    <definedName name="BExF4MVQM5Y0QRDLDFSKWWTF709C" localSheetId="11" hidden="1">#REF!</definedName>
    <definedName name="BExF4MVQM5Y0QRDLDFSKWWTF709C" localSheetId="12" hidden="1">#REF!</definedName>
    <definedName name="BExF4MVQM5Y0QRDLDFSKWWTF709C" localSheetId="13" hidden="1">#REF!</definedName>
    <definedName name="BExF4MVQM5Y0QRDLDFSKWWTF709C" localSheetId="14" hidden="1">#REF!</definedName>
    <definedName name="BExF4MVQM5Y0QRDLDFSKWWTF709C" localSheetId="22" hidden="1">#REF!</definedName>
    <definedName name="BExF4MVQM5Y0QRDLDFSKWWTF709C" localSheetId="19" hidden="1">#REF!</definedName>
    <definedName name="BExF4MVQM5Y0QRDLDFSKWWTF709C" localSheetId="21" hidden="1">#REF!</definedName>
    <definedName name="BExF4MVQM5Y0QRDLDFSKWWTF709C" hidden="1">#REF!</definedName>
    <definedName name="BExF4PVMZYV36E8HOYY06J81AMBI" localSheetId="23" hidden="1">#REF!</definedName>
    <definedName name="BExF4PVMZYV36E8HOYY06J81AMBI" localSheetId="27" hidden="1">#REF!</definedName>
    <definedName name="BExF4PVMZYV36E8HOYY06J81AMBI" localSheetId="16" hidden="1">#REF!</definedName>
    <definedName name="BExF4PVMZYV36E8HOYY06J81AMBI" localSheetId="0" hidden="1">#REF!</definedName>
    <definedName name="BExF4PVMZYV36E8HOYY06J81AMBI" localSheetId="2" hidden="1">#REF!</definedName>
    <definedName name="BExF4PVMZYV36E8HOYY06J81AMBI" localSheetId="4" hidden="1">#REF!</definedName>
    <definedName name="BExF4PVMZYV36E8HOYY06J81AMBI" localSheetId="5" hidden="1">#REF!</definedName>
    <definedName name="BExF4PVMZYV36E8HOYY06J81AMBI" localSheetId="17" hidden="1">#REF!</definedName>
    <definedName name="BExF4PVMZYV36E8HOYY06J81AMBI" localSheetId="7" hidden="1">#REF!</definedName>
    <definedName name="BExF4PVMZYV36E8HOYY06J81AMBI" localSheetId="8" hidden="1">#REF!</definedName>
    <definedName name="BExF4PVMZYV36E8HOYY06J81AMBI" localSheetId="9" hidden="1">#REF!</definedName>
    <definedName name="BExF4PVMZYV36E8HOYY06J81AMBI" localSheetId="11" hidden="1">#REF!</definedName>
    <definedName name="BExF4PVMZYV36E8HOYY06J81AMBI" localSheetId="12" hidden="1">#REF!</definedName>
    <definedName name="BExF4PVMZYV36E8HOYY06J81AMBI" localSheetId="13" hidden="1">#REF!</definedName>
    <definedName name="BExF4PVMZYV36E8HOYY06J81AMBI" localSheetId="14" hidden="1">#REF!</definedName>
    <definedName name="BExF4PVMZYV36E8HOYY06J81AMBI" localSheetId="22" hidden="1">#REF!</definedName>
    <definedName name="BExF4PVMZYV36E8HOYY06J81AMBI" localSheetId="19" hidden="1">#REF!</definedName>
    <definedName name="BExF4PVMZYV36E8HOYY06J81AMBI" localSheetId="21" hidden="1">#REF!</definedName>
    <definedName name="BExF4PVMZYV36E8HOYY06J81AMBI" hidden="1">#REF!</definedName>
    <definedName name="BExF4SF9NEX1FZE9N8EXT89PM54D" localSheetId="23" hidden="1">#REF!</definedName>
    <definedName name="BExF4SF9NEX1FZE9N8EXT89PM54D" localSheetId="27" hidden="1">#REF!</definedName>
    <definedName name="BExF4SF9NEX1FZE9N8EXT89PM54D" localSheetId="16" hidden="1">#REF!</definedName>
    <definedName name="BExF4SF9NEX1FZE9N8EXT89PM54D" localSheetId="0" hidden="1">#REF!</definedName>
    <definedName name="BExF4SF9NEX1FZE9N8EXT89PM54D" localSheetId="2" hidden="1">#REF!</definedName>
    <definedName name="BExF4SF9NEX1FZE9N8EXT89PM54D" localSheetId="4" hidden="1">#REF!</definedName>
    <definedName name="BExF4SF9NEX1FZE9N8EXT89PM54D" localSheetId="5" hidden="1">#REF!</definedName>
    <definedName name="BExF4SF9NEX1FZE9N8EXT89PM54D" localSheetId="17" hidden="1">#REF!</definedName>
    <definedName name="BExF4SF9NEX1FZE9N8EXT89PM54D" localSheetId="7" hidden="1">#REF!</definedName>
    <definedName name="BExF4SF9NEX1FZE9N8EXT89PM54D" localSheetId="8" hidden="1">#REF!</definedName>
    <definedName name="BExF4SF9NEX1FZE9N8EXT89PM54D" localSheetId="9" hidden="1">#REF!</definedName>
    <definedName name="BExF4SF9NEX1FZE9N8EXT89PM54D" localSheetId="11" hidden="1">#REF!</definedName>
    <definedName name="BExF4SF9NEX1FZE9N8EXT89PM54D" localSheetId="12" hidden="1">#REF!</definedName>
    <definedName name="BExF4SF9NEX1FZE9N8EXT89PM54D" localSheetId="13" hidden="1">#REF!</definedName>
    <definedName name="BExF4SF9NEX1FZE9N8EXT89PM54D" localSheetId="14" hidden="1">#REF!</definedName>
    <definedName name="BExF4SF9NEX1FZE9N8EXT89PM54D" localSheetId="22" hidden="1">#REF!</definedName>
    <definedName name="BExF4SF9NEX1FZE9N8EXT89PM54D" localSheetId="19" hidden="1">#REF!</definedName>
    <definedName name="BExF4SF9NEX1FZE9N8EXT89PM54D" localSheetId="21" hidden="1">#REF!</definedName>
    <definedName name="BExF4SF9NEX1FZE9N8EXT89PM54D" hidden="1">#REF!</definedName>
    <definedName name="BExF52GTGP8MHGII4KJ8TJGR8W8U" localSheetId="23" hidden="1">#REF!</definedName>
    <definedName name="BExF52GTGP8MHGII4KJ8TJGR8W8U" localSheetId="27" hidden="1">#REF!</definedName>
    <definedName name="BExF52GTGP8MHGII4KJ8TJGR8W8U" localSheetId="16" hidden="1">#REF!</definedName>
    <definedName name="BExF52GTGP8MHGII4KJ8TJGR8W8U" localSheetId="0" hidden="1">#REF!</definedName>
    <definedName name="BExF52GTGP8MHGII4KJ8TJGR8W8U" localSheetId="2" hidden="1">#REF!</definedName>
    <definedName name="BExF52GTGP8MHGII4KJ8TJGR8W8U" localSheetId="4" hidden="1">#REF!</definedName>
    <definedName name="BExF52GTGP8MHGII4KJ8TJGR8W8U" localSheetId="5" hidden="1">#REF!</definedName>
    <definedName name="BExF52GTGP8MHGII4KJ8TJGR8W8U" localSheetId="17" hidden="1">#REF!</definedName>
    <definedName name="BExF52GTGP8MHGII4KJ8TJGR8W8U" localSheetId="7" hidden="1">#REF!</definedName>
    <definedName name="BExF52GTGP8MHGII4KJ8TJGR8W8U" localSheetId="8" hidden="1">#REF!</definedName>
    <definedName name="BExF52GTGP8MHGII4KJ8TJGR8W8U" localSheetId="9" hidden="1">#REF!</definedName>
    <definedName name="BExF52GTGP8MHGII4KJ8TJGR8W8U" localSheetId="11" hidden="1">#REF!</definedName>
    <definedName name="BExF52GTGP8MHGII4KJ8TJGR8W8U" localSheetId="12" hidden="1">#REF!</definedName>
    <definedName name="BExF52GTGP8MHGII4KJ8TJGR8W8U" localSheetId="13" hidden="1">#REF!</definedName>
    <definedName name="BExF52GTGP8MHGII4KJ8TJGR8W8U" localSheetId="14" hidden="1">#REF!</definedName>
    <definedName name="BExF52GTGP8MHGII4KJ8TJGR8W8U" localSheetId="22" hidden="1">#REF!</definedName>
    <definedName name="BExF52GTGP8MHGII4KJ8TJGR8W8U" localSheetId="19" hidden="1">#REF!</definedName>
    <definedName name="BExF52GTGP8MHGII4KJ8TJGR8W8U" localSheetId="21" hidden="1">#REF!</definedName>
    <definedName name="BExF52GTGP8MHGII4KJ8TJGR8W8U" hidden="1">#REF!</definedName>
    <definedName name="BExF57K7L3UC1I2FSAWURR4SN0UN" localSheetId="23" hidden="1">#REF!</definedName>
    <definedName name="BExF57K7L3UC1I2FSAWURR4SN0UN" localSheetId="27" hidden="1">#REF!</definedName>
    <definedName name="BExF57K7L3UC1I2FSAWURR4SN0UN" localSheetId="16" hidden="1">#REF!</definedName>
    <definedName name="BExF57K7L3UC1I2FSAWURR4SN0UN" localSheetId="0" hidden="1">#REF!</definedName>
    <definedName name="BExF57K7L3UC1I2FSAWURR4SN0UN" localSheetId="2" hidden="1">#REF!</definedName>
    <definedName name="BExF57K7L3UC1I2FSAWURR4SN0UN" localSheetId="4" hidden="1">#REF!</definedName>
    <definedName name="BExF57K7L3UC1I2FSAWURR4SN0UN" localSheetId="5" hidden="1">#REF!</definedName>
    <definedName name="BExF57K7L3UC1I2FSAWURR4SN0UN" localSheetId="17" hidden="1">#REF!</definedName>
    <definedName name="BExF57K7L3UC1I2FSAWURR4SN0UN" localSheetId="7" hidden="1">#REF!</definedName>
    <definedName name="BExF57K7L3UC1I2FSAWURR4SN0UN" localSheetId="8" hidden="1">#REF!</definedName>
    <definedName name="BExF57K7L3UC1I2FSAWURR4SN0UN" localSheetId="9" hidden="1">#REF!</definedName>
    <definedName name="BExF57K7L3UC1I2FSAWURR4SN0UN" localSheetId="11" hidden="1">#REF!</definedName>
    <definedName name="BExF57K7L3UC1I2FSAWURR4SN0UN" localSheetId="12" hidden="1">#REF!</definedName>
    <definedName name="BExF57K7L3UC1I2FSAWURR4SN0UN" localSheetId="13" hidden="1">#REF!</definedName>
    <definedName name="BExF57K7L3UC1I2FSAWURR4SN0UN" localSheetId="14" hidden="1">#REF!</definedName>
    <definedName name="BExF57K7L3UC1I2FSAWURR4SN0UN" localSheetId="22" hidden="1">#REF!</definedName>
    <definedName name="BExF57K7L3UC1I2FSAWURR4SN0UN" localSheetId="19" hidden="1">#REF!</definedName>
    <definedName name="BExF57K7L3UC1I2FSAWURR4SN0UN" localSheetId="21" hidden="1">#REF!</definedName>
    <definedName name="BExF57K7L3UC1I2FSAWURR4SN0UN" hidden="1">#REF!</definedName>
    <definedName name="BExF5HR2GFV7O8LKG9SJ4BY78LYA" localSheetId="23" hidden="1">#REF!</definedName>
    <definedName name="BExF5HR2GFV7O8LKG9SJ4BY78LYA" localSheetId="27" hidden="1">#REF!</definedName>
    <definedName name="BExF5HR2GFV7O8LKG9SJ4BY78LYA" localSheetId="16" hidden="1">#REF!</definedName>
    <definedName name="BExF5HR2GFV7O8LKG9SJ4BY78LYA" localSheetId="0" hidden="1">#REF!</definedName>
    <definedName name="BExF5HR2GFV7O8LKG9SJ4BY78LYA" localSheetId="2" hidden="1">#REF!</definedName>
    <definedName name="BExF5HR2GFV7O8LKG9SJ4BY78LYA" localSheetId="4" hidden="1">#REF!</definedName>
    <definedName name="BExF5HR2GFV7O8LKG9SJ4BY78LYA" localSheetId="5" hidden="1">#REF!</definedName>
    <definedName name="BExF5HR2GFV7O8LKG9SJ4BY78LYA" localSheetId="17" hidden="1">#REF!</definedName>
    <definedName name="BExF5HR2GFV7O8LKG9SJ4BY78LYA" localSheetId="7" hidden="1">#REF!</definedName>
    <definedName name="BExF5HR2GFV7O8LKG9SJ4BY78LYA" localSheetId="8" hidden="1">#REF!</definedName>
    <definedName name="BExF5HR2GFV7O8LKG9SJ4BY78LYA" localSheetId="9" hidden="1">#REF!</definedName>
    <definedName name="BExF5HR2GFV7O8LKG9SJ4BY78LYA" localSheetId="11" hidden="1">#REF!</definedName>
    <definedName name="BExF5HR2GFV7O8LKG9SJ4BY78LYA" localSheetId="12" hidden="1">#REF!</definedName>
    <definedName name="BExF5HR2GFV7O8LKG9SJ4BY78LYA" localSheetId="13" hidden="1">#REF!</definedName>
    <definedName name="BExF5HR2GFV7O8LKG9SJ4BY78LYA" localSheetId="14" hidden="1">#REF!</definedName>
    <definedName name="BExF5HR2GFV7O8LKG9SJ4BY78LYA" localSheetId="22" hidden="1">#REF!</definedName>
    <definedName name="BExF5HR2GFV7O8LKG9SJ4BY78LYA" localSheetId="19" hidden="1">#REF!</definedName>
    <definedName name="BExF5HR2GFV7O8LKG9SJ4BY78LYA" localSheetId="21" hidden="1">#REF!</definedName>
    <definedName name="BExF5HR2GFV7O8LKG9SJ4BY78LYA" hidden="1">#REF!</definedName>
    <definedName name="BExF5ZFO2A29GHWR5ES64Z9OS16J" localSheetId="23" hidden="1">#REF!</definedName>
    <definedName name="BExF5ZFO2A29GHWR5ES64Z9OS16J" localSheetId="27" hidden="1">#REF!</definedName>
    <definedName name="BExF5ZFO2A29GHWR5ES64Z9OS16J" localSheetId="16" hidden="1">#REF!</definedName>
    <definedName name="BExF5ZFO2A29GHWR5ES64Z9OS16J" localSheetId="0" hidden="1">#REF!</definedName>
    <definedName name="BExF5ZFO2A29GHWR5ES64Z9OS16J" localSheetId="2" hidden="1">#REF!</definedName>
    <definedName name="BExF5ZFO2A29GHWR5ES64Z9OS16J" localSheetId="4" hidden="1">#REF!</definedName>
    <definedName name="BExF5ZFO2A29GHWR5ES64Z9OS16J" localSheetId="5" hidden="1">#REF!</definedName>
    <definedName name="BExF5ZFO2A29GHWR5ES64Z9OS16J" localSheetId="17" hidden="1">#REF!</definedName>
    <definedName name="BExF5ZFO2A29GHWR5ES64Z9OS16J" localSheetId="7" hidden="1">#REF!</definedName>
    <definedName name="BExF5ZFO2A29GHWR5ES64Z9OS16J" localSheetId="8" hidden="1">#REF!</definedName>
    <definedName name="BExF5ZFO2A29GHWR5ES64Z9OS16J" localSheetId="9" hidden="1">#REF!</definedName>
    <definedName name="BExF5ZFO2A29GHWR5ES64Z9OS16J" localSheetId="11" hidden="1">#REF!</definedName>
    <definedName name="BExF5ZFO2A29GHWR5ES64Z9OS16J" localSheetId="12" hidden="1">#REF!</definedName>
    <definedName name="BExF5ZFO2A29GHWR5ES64Z9OS16J" localSheetId="13" hidden="1">#REF!</definedName>
    <definedName name="BExF5ZFO2A29GHWR5ES64Z9OS16J" localSheetId="14" hidden="1">#REF!</definedName>
    <definedName name="BExF5ZFO2A29GHWR5ES64Z9OS16J" localSheetId="22" hidden="1">#REF!</definedName>
    <definedName name="BExF5ZFO2A29GHWR5ES64Z9OS16J" localSheetId="19" hidden="1">#REF!</definedName>
    <definedName name="BExF5ZFO2A29GHWR5ES64Z9OS16J" localSheetId="21" hidden="1">#REF!</definedName>
    <definedName name="BExF5ZFO2A29GHWR5ES64Z9OS16J" hidden="1">#REF!</definedName>
    <definedName name="BExF63S045JO7H2ZJCBTBVH3SUIF" localSheetId="23" hidden="1">#REF!</definedName>
    <definedName name="BExF63S045JO7H2ZJCBTBVH3SUIF" localSheetId="27" hidden="1">#REF!</definedName>
    <definedName name="BExF63S045JO7H2ZJCBTBVH3SUIF" localSheetId="16" hidden="1">#REF!</definedName>
    <definedName name="BExF63S045JO7H2ZJCBTBVH3SUIF" localSheetId="0" hidden="1">#REF!</definedName>
    <definedName name="BExF63S045JO7H2ZJCBTBVH3SUIF" localSheetId="2" hidden="1">#REF!</definedName>
    <definedName name="BExF63S045JO7H2ZJCBTBVH3SUIF" localSheetId="4" hidden="1">#REF!</definedName>
    <definedName name="BExF63S045JO7H2ZJCBTBVH3SUIF" localSheetId="5" hidden="1">#REF!</definedName>
    <definedName name="BExF63S045JO7H2ZJCBTBVH3SUIF" localSheetId="17" hidden="1">#REF!</definedName>
    <definedName name="BExF63S045JO7H2ZJCBTBVH3SUIF" localSheetId="7" hidden="1">#REF!</definedName>
    <definedName name="BExF63S045JO7H2ZJCBTBVH3SUIF" localSheetId="8" hidden="1">#REF!</definedName>
    <definedName name="BExF63S045JO7H2ZJCBTBVH3SUIF" localSheetId="9" hidden="1">#REF!</definedName>
    <definedName name="BExF63S045JO7H2ZJCBTBVH3SUIF" localSheetId="11" hidden="1">#REF!</definedName>
    <definedName name="BExF63S045JO7H2ZJCBTBVH3SUIF" localSheetId="12" hidden="1">#REF!</definedName>
    <definedName name="BExF63S045JO7H2ZJCBTBVH3SUIF" localSheetId="13" hidden="1">#REF!</definedName>
    <definedName name="BExF63S045JO7H2ZJCBTBVH3SUIF" localSheetId="14" hidden="1">#REF!</definedName>
    <definedName name="BExF63S045JO7H2ZJCBTBVH3SUIF" localSheetId="22" hidden="1">#REF!</definedName>
    <definedName name="BExF63S045JO7H2ZJCBTBVH3SUIF" localSheetId="19" hidden="1">#REF!</definedName>
    <definedName name="BExF63S045JO7H2ZJCBTBVH3SUIF" localSheetId="21" hidden="1">#REF!</definedName>
    <definedName name="BExF63S045JO7H2ZJCBTBVH3SUIF" hidden="1">#REF!</definedName>
    <definedName name="BExF642TEGTXCI9A61ZOONJCB0U1" localSheetId="23" hidden="1">#REF!</definedName>
    <definedName name="BExF642TEGTXCI9A61ZOONJCB0U1" localSheetId="27" hidden="1">#REF!</definedName>
    <definedName name="BExF642TEGTXCI9A61ZOONJCB0U1" localSheetId="16" hidden="1">#REF!</definedName>
    <definedName name="BExF642TEGTXCI9A61ZOONJCB0U1" localSheetId="0" hidden="1">#REF!</definedName>
    <definedName name="BExF642TEGTXCI9A61ZOONJCB0U1" localSheetId="2" hidden="1">#REF!</definedName>
    <definedName name="BExF642TEGTXCI9A61ZOONJCB0U1" localSheetId="4" hidden="1">#REF!</definedName>
    <definedName name="BExF642TEGTXCI9A61ZOONJCB0U1" localSheetId="5" hidden="1">#REF!</definedName>
    <definedName name="BExF642TEGTXCI9A61ZOONJCB0U1" localSheetId="17" hidden="1">#REF!</definedName>
    <definedName name="BExF642TEGTXCI9A61ZOONJCB0U1" localSheetId="7" hidden="1">#REF!</definedName>
    <definedName name="BExF642TEGTXCI9A61ZOONJCB0U1" localSheetId="8" hidden="1">#REF!</definedName>
    <definedName name="BExF642TEGTXCI9A61ZOONJCB0U1" localSheetId="9" hidden="1">#REF!</definedName>
    <definedName name="BExF642TEGTXCI9A61ZOONJCB0U1" localSheetId="11" hidden="1">#REF!</definedName>
    <definedName name="BExF642TEGTXCI9A61ZOONJCB0U1" localSheetId="12" hidden="1">#REF!</definedName>
    <definedName name="BExF642TEGTXCI9A61ZOONJCB0U1" localSheetId="13" hidden="1">#REF!</definedName>
    <definedName name="BExF642TEGTXCI9A61ZOONJCB0U1" localSheetId="14" hidden="1">#REF!</definedName>
    <definedName name="BExF642TEGTXCI9A61ZOONJCB0U1" localSheetId="22" hidden="1">#REF!</definedName>
    <definedName name="BExF642TEGTXCI9A61ZOONJCB0U1" localSheetId="19" hidden="1">#REF!</definedName>
    <definedName name="BExF642TEGTXCI9A61ZOONJCB0U1" localSheetId="21" hidden="1">#REF!</definedName>
    <definedName name="BExF642TEGTXCI9A61ZOONJCB0U1" hidden="1">#REF!</definedName>
    <definedName name="BExF67O951CF8UJF3KBDNR0E83C1" localSheetId="23" hidden="1">#REF!</definedName>
    <definedName name="BExF67O951CF8UJF3KBDNR0E83C1" localSheetId="27" hidden="1">#REF!</definedName>
    <definedName name="BExF67O951CF8UJF3KBDNR0E83C1" localSheetId="16" hidden="1">#REF!</definedName>
    <definedName name="BExF67O951CF8UJF3KBDNR0E83C1" localSheetId="0" hidden="1">#REF!</definedName>
    <definedName name="BExF67O951CF8UJF3KBDNR0E83C1" localSheetId="2" hidden="1">#REF!</definedName>
    <definedName name="BExF67O951CF8UJF3KBDNR0E83C1" localSheetId="4" hidden="1">#REF!</definedName>
    <definedName name="BExF67O951CF8UJF3KBDNR0E83C1" localSheetId="5" hidden="1">#REF!</definedName>
    <definedName name="BExF67O951CF8UJF3KBDNR0E83C1" localSheetId="17" hidden="1">#REF!</definedName>
    <definedName name="BExF67O951CF8UJF3KBDNR0E83C1" localSheetId="7" hidden="1">#REF!</definedName>
    <definedName name="BExF67O951CF8UJF3KBDNR0E83C1" localSheetId="8" hidden="1">#REF!</definedName>
    <definedName name="BExF67O951CF8UJF3KBDNR0E83C1" localSheetId="9" hidden="1">#REF!</definedName>
    <definedName name="BExF67O951CF8UJF3KBDNR0E83C1" localSheetId="11" hidden="1">#REF!</definedName>
    <definedName name="BExF67O951CF8UJF3KBDNR0E83C1" localSheetId="12" hidden="1">#REF!</definedName>
    <definedName name="BExF67O951CF8UJF3KBDNR0E83C1" localSheetId="13" hidden="1">#REF!</definedName>
    <definedName name="BExF67O951CF8UJF3KBDNR0E83C1" localSheetId="14" hidden="1">#REF!</definedName>
    <definedName name="BExF67O951CF8UJF3KBDNR0E83C1" localSheetId="22" hidden="1">#REF!</definedName>
    <definedName name="BExF67O951CF8UJF3KBDNR0E83C1" localSheetId="19" hidden="1">#REF!</definedName>
    <definedName name="BExF67O951CF8UJF3KBDNR0E83C1" localSheetId="21" hidden="1">#REF!</definedName>
    <definedName name="BExF67O951CF8UJF3KBDNR0E83C1" hidden="1">#REF!</definedName>
    <definedName name="BExF6EV7I35NVMIJGYTB6E24YVPA" localSheetId="23" hidden="1">#REF!</definedName>
    <definedName name="BExF6EV7I35NVMIJGYTB6E24YVPA" localSheetId="27" hidden="1">#REF!</definedName>
    <definedName name="BExF6EV7I35NVMIJGYTB6E24YVPA" localSheetId="16" hidden="1">#REF!</definedName>
    <definedName name="BExF6EV7I35NVMIJGYTB6E24YVPA" localSheetId="0" hidden="1">#REF!</definedName>
    <definedName name="BExF6EV7I35NVMIJGYTB6E24YVPA" localSheetId="2" hidden="1">#REF!</definedName>
    <definedName name="BExF6EV7I35NVMIJGYTB6E24YVPA" localSheetId="4" hidden="1">#REF!</definedName>
    <definedName name="BExF6EV7I35NVMIJGYTB6E24YVPA" localSheetId="5" hidden="1">#REF!</definedName>
    <definedName name="BExF6EV7I35NVMIJGYTB6E24YVPA" localSheetId="17" hidden="1">#REF!</definedName>
    <definedName name="BExF6EV7I35NVMIJGYTB6E24YVPA" localSheetId="7" hidden="1">#REF!</definedName>
    <definedName name="BExF6EV7I35NVMIJGYTB6E24YVPA" localSheetId="8" hidden="1">#REF!</definedName>
    <definedName name="BExF6EV7I35NVMIJGYTB6E24YVPA" localSheetId="9" hidden="1">#REF!</definedName>
    <definedName name="BExF6EV7I35NVMIJGYTB6E24YVPA" localSheetId="11" hidden="1">#REF!</definedName>
    <definedName name="BExF6EV7I35NVMIJGYTB6E24YVPA" localSheetId="12" hidden="1">#REF!</definedName>
    <definedName name="BExF6EV7I35NVMIJGYTB6E24YVPA" localSheetId="13" hidden="1">#REF!</definedName>
    <definedName name="BExF6EV7I35NVMIJGYTB6E24YVPA" localSheetId="14" hidden="1">#REF!</definedName>
    <definedName name="BExF6EV7I35NVMIJGYTB6E24YVPA" localSheetId="22" hidden="1">#REF!</definedName>
    <definedName name="BExF6EV7I35NVMIJGYTB6E24YVPA" localSheetId="19" hidden="1">#REF!</definedName>
    <definedName name="BExF6EV7I35NVMIJGYTB6E24YVPA" localSheetId="21" hidden="1">#REF!</definedName>
    <definedName name="BExF6EV7I35NVMIJGYTB6E24YVPA" hidden="1">#REF!</definedName>
    <definedName name="BExF6FGUF393KTMBT40S5BYAFG00" localSheetId="23" hidden="1">#REF!</definedName>
    <definedName name="BExF6FGUF393KTMBT40S5BYAFG00" localSheetId="27" hidden="1">#REF!</definedName>
    <definedName name="BExF6FGUF393KTMBT40S5BYAFG00" localSheetId="16" hidden="1">#REF!</definedName>
    <definedName name="BExF6FGUF393KTMBT40S5BYAFG00" localSheetId="0" hidden="1">#REF!</definedName>
    <definedName name="BExF6FGUF393KTMBT40S5BYAFG00" localSheetId="2" hidden="1">#REF!</definedName>
    <definedName name="BExF6FGUF393KTMBT40S5BYAFG00" localSheetId="4" hidden="1">#REF!</definedName>
    <definedName name="BExF6FGUF393KTMBT40S5BYAFG00" localSheetId="5" hidden="1">#REF!</definedName>
    <definedName name="BExF6FGUF393KTMBT40S5BYAFG00" localSheetId="17" hidden="1">#REF!</definedName>
    <definedName name="BExF6FGUF393KTMBT40S5BYAFG00" localSheetId="7" hidden="1">#REF!</definedName>
    <definedName name="BExF6FGUF393KTMBT40S5BYAFG00" localSheetId="8" hidden="1">#REF!</definedName>
    <definedName name="BExF6FGUF393KTMBT40S5BYAFG00" localSheetId="9" hidden="1">#REF!</definedName>
    <definedName name="BExF6FGUF393KTMBT40S5BYAFG00" localSheetId="11" hidden="1">#REF!</definedName>
    <definedName name="BExF6FGUF393KTMBT40S5BYAFG00" localSheetId="12" hidden="1">#REF!</definedName>
    <definedName name="BExF6FGUF393KTMBT40S5BYAFG00" localSheetId="13" hidden="1">#REF!</definedName>
    <definedName name="BExF6FGUF393KTMBT40S5BYAFG00" localSheetId="14" hidden="1">#REF!</definedName>
    <definedName name="BExF6FGUF393KTMBT40S5BYAFG00" localSheetId="22" hidden="1">#REF!</definedName>
    <definedName name="BExF6FGUF393KTMBT40S5BYAFG00" localSheetId="19" hidden="1">#REF!</definedName>
    <definedName name="BExF6FGUF393KTMBT40S5BYAFG00" localSheetId="21" hidden="1">#REF!</definedName>
    <definedName name="BExF6FGUF393KTMBT40S5BYAFG00" hidden="1">#REF!</definedName>
    <definedName name="BExF6GNYXWY8A0SY4PW1B6KJMMTM" localSheetId="23" hidden="1">#REF!</definedName>
    <definedName name="BExF6GNYXWY8A0SY4PW1B6KJMMTM" localSheetId="27" hidden="1">#REF!</definedName>
    <definedName name="BExF6GNYXWY8A0SY4PW1B6KJMMTM" localSheetId="16" hidden="1">#REF!</definedName>
    <definedName name="BExF6GNYXWY8A0SY4PW1B6KJMMTM" localSheetId="0" hidden="1">#REF!</definedName>
    <definedName name="BExF6GNYXWY8A0SY4PW1B6KJMMTM" localSheetId="2" hidden="1">#REF!</definedName>
    <definedName name="BExF6GNYXWY8A0SY4PW1B6KJMMTM" localSheetId="4" hidden="1">#REF!</definedName>
    <definedName name="BExF6GNYXWY8A0SY4PW1B6KJMMTM" localSheetId="5" hidden="1">#REF!</definedName>
    <definedName name="BExF6GNYXWY8A0SY4PW1B6KJMMTM" localSheetId="17" hidden="1">#REF!</definedName>
    <definedName name="BExF6GNYXWY8A0SY4PW1B6KJMMTM" localSheetId="7" hidden="1">#REF!</definedName>
    <definedName name="BExF6GNYXWY8A0SY4PW1B6KJMMTM" localSheetId="8" hidden="1">#REF!</definedName>
    <definedName name="BExF6GNYXWY8A0SY4PW1B6KJMMTM" localSheetId="9" hidden="1">#REF!</definedName>
    <definedName name="BExF6GNYXWY8A0SY4PW1B6KJMMTM" localSheetId="11" hidden="1">#REF!</definedName>
    <definedName name="BExF6GNYXWY8A0SY4PW1B6KJMMTM" localSheetId="12" hidden="1">#REF!</definedName>
    <definedName name="BExF6GNYXWY8A0SY4PW1B6KJMMTM" localSheetId="13" hidden="1">#REF!</definedName>
    <definedName name="BExF6GNYXWY8A0SY4PW1B6KJMMTM" localSheetId="14" hidden="1">#REF!</definedName>
    <definedName name="BExF6GNYXWY8A0SY4PW1B6KJMMTM" localSheetId="22" hidden="1">#REF!</definedName>
    <definedName name="BExF6GNYXWY8A0SY4PW1B6KJMMTM" localSheetId="19" hidden="1">#REF!</definedName>
    <definedName name="BExF6GNYXWY8A0SY4PW1B6KJMMTM" localSheetId="21" hidden="1">#REF!</definedName>
    <definedName name="BExF6GNYXWY8A0SY4PW1B6KJMMTM" hidden="1">#REF!</definedName>
    <definedName name="BExF6IB8K74Z0AFT05GPOKKZW7C9" localSheetId="23" hidden="1">#REF!</definedName>
    <definedName name="BExF6IB8K74Z0AFT05GPOKKZW7C9" localSheetId="27" hidden="1">#REF!</definedName>
    <definedName name="BExF6IB8K74Z0AFT05GPOKKZW7C9" localSheetId="16" hidden="1">#REF!</definedName>
    <definedName name="BExF6IB8K74Z0AFT05GPOKKZW7C9" localSheetId="0" hidden="1">#REF!</definedName>
    <definedName name="BExF6IB8K74Z0AFT05GPOKKZW7C9" localSheetId="2" hidden="1">#REF!</definedName>
    <definedName name="BExF6IB8K74Z0AFT05GPOKKZW7C9" localSheetId="4" hidden="1">#REF!</definedName>
    <definedName name="BExF6IB8K74Z0AFT05GPOKKZW7C9" localSheetId="5" hidden="1">#REF!</definedName>
    <definedName name="BExF6IB8K74Z0AFT05GPOKKZW7C9" localSheetId="17" hidden="1">#REF!</definedName>
    <definedName name="BExF6IB8K74Z0AFT05GPOKKZW7C9" localSheetId="7" hidden="1">#REF!</definedName>
    <definedName name="BExF6IB8K74Z0AFT05GPOKKZW7C9" localSheetId="8" hidden="1">#REF!</definedName>
    <definedName name="BExF6IB8K74Z0AFT05GPOKKZW7C9" localSheetId="9" hidden="1">#REF!</definedName>
    <definedName name="BExF6IB8K74Z0AFT05GPOKKZW7C9" localSheetId="11" hidden="1">#REF!</definedName>
    <definedName name="BExF6IB8K74Z0AFT05GPOKKZW7C9" localSheetId="12" hidden="1">#REF!</definedName>
    <definedName name="BExF6IB8K74Z0AFT05GPOKKZW7C9" localSheetId="13" hidden="1">#REF!</definedName>
    <definedName name="BExF6IB8K74Z0AFT05GPOKKZW7C9" localSheetId="14" hidden="1">#REF!</definedName>
    <definedName name="BExF6IB8K74Z0AFT05GPOKKZW7C9" localSheetId="22" hidden="1">#REF!</definedName>
    <definedName name="BExF6IB8K74Z0AFT05GPOKKZW7C9" localSheetId="19" hidden="1">#REF!</definedName>
    <definedName name="BExF6IB8K74Z0AFT05GPOKKZW7C9" localSheetId="21" hidden="1">#REF!</definedName>
    <definedName name="BExF6IB8K74Z0AFT05GPOKKZW7C9" hidden="1">#REF!</definedName>
    <definedName name="BExF6NUXJI11W2IAZNAM1QWC0459" localSheetId="23" hidden="1">#REF!</definedName>
    <definedName name="BExF6NUXJI11W2IAZNAM1QWC0459" localSheetId="27" hidden="1">#REF!</definedName>
    <definedName name="BExF6NUXJI11W2IAZNAM1QWC0459" localSheetId="16" hidden="1">#REF!</definedName>
    <definedName name="BExF6NUXJI11W2IAZNAM1QWC0459" localSheetId="0" hidden="1">#REF!</definedName>
    <definedName name="BExF6NUXJI11W2IAZNAM1QWC0459" localSheetId="2" hidden="1">#REF!</definedName>
    <definedName name="BExF6NUXJI11W2IAZNAM1QWC0459" localSheetId="4" hidden="1">#REF!</definedName>
    <definedName name="BExF6NUXJI11W2IAZNAM1QWC0459" localSheetId="5" hidden="1">#REF!</definedName>
    <definedName name="BExF6NUXJI11W2IAZNAM1QWC0459" localSheetId="17" hidden="1">#REF!</definedName>
    <definedName name="BExF6NUXJI11W2IAZNAM1QWC0459" localSheetId="7" hidden="1">#REF!</definedName>
    <definedName name="BExF6NUXJI11W2IAZNAM1QWC0459" localSheetId="8" hidden="1">#REF!</definedName>
    <definedName name="BExF6NUXJI11W2IAZNAM1QWC0459" localSheetId="9" hidden="1">#REF!</definedName>
    <definedName name="BExF6NUXJI11W2IAZNAM1QWC0459" localSheetId="11" hidden="1">#REF!</definedName>
    <definedName name="BExF6NUXJI11W2IAZNAM1QWC0459" localSheetId="12" hidden="1">#REF!</definedName>
    <definedName name="BExF6NUXJI11W2IAZNAM1QWC0459" localSheetId="13" hidden="1">#REF!</definedName>
    <definedName name="BExF6NUXJI11W2IAZNAM1QWC0459" localSheetId="14" hidden="1">#REF!</definedName>
    <definedName name="BExF6NUXJI11W2IAZNAM1QWC0459" localSheetId="22" hidden="1">#REF!</definedName>
    <definedName name="BExF6NUXJI11W2IAZNAM1QWC0459" localSheetId="19" hidden="1">#REF!</definedName>
    <definedName name="BExF6NUXJI11W2IAZNAM1QWC0459" localSheetId="21" hidden="1">#REF!</definedName>
    <definedName name="BExF6NUXJI11W2IAZNAM1QWC0459" hidden="1">#REF!</definedName>
    <definedName name="BExF6RR76KNVIXGJOVFO8GDILKGZ" localSheetId="23" hidden="1">#REF!</definedName>
    <definedName name="BExF6RR76KNVIXGJOVFO8GDILKGZ" localSheetId="27" hidden="1">#REF!</definedName>
    <definedName name="BExF6RR76KNVIXGJOVFO8GDILKGZ" localSheetId="16" hidden="1">#REF!</definedName>
    <definedName name="BExF6RR76KNVIXGJOVFO8GDILKGZ" localSheetId="0" hidden="1">#REF!</definedName>
    <definedName name="BExF6RR76KNVIXGJOVFO8GDILKGZ" localSheetId="2" hidden="1">#REF!</definedName>
    <definedName name="BExF6RR76KNVIXGJOVFO8GDILKGZ" localSheetId="4" hidden="1">#REF!</definedName>
    <definedName name="BExF6RR76KNVIXGJOVFO8GDILKGZ" localSheetId="5" hidden="1">#REF!</definedName>
    <definedName name="BExF6RR76KNVIXGJOVFO8GDILKGZ" localSheetId="17" hidden="1">#REF!</definedName>
    <definedName name="BExF6RR76KNVIXGJOVFO8GDILKGZ" localSheetId="7" hidden="1">#REF!</definedName>
    <definedName name="BExF6RR76KNVIXGJOVFO8GDILKGZ" localSheetId="8" hidden="1">#REF!</definedName>
    <definedName name="BExF6RR76KNVIXGJOVFO8GDILKGZ" localSheetId="9" hidden="1">#REF!</definedName>
    <definedName name="BExF6RR76KNVIXGJOVFO8GDILKGZ" localSheetId="11" hidden="1">#REF!</definedName>
    <definedName name="BExF6RR76KNVIXGJOVFO8GDILKGZ" localSheetId="12" hidden="1">#REF!</definedName>
    <definedName name="BExF6RR76KNVIXGJOVFO8GDILKGZ" localSheetId="13" hidden="1">#REF!</definedName>
    <definedName name="BExF6RR76KNVIXGJOVFO8GDILKGZ" localSheetId="14" hidden="1">#REF!</definedName>
    <definedName name="BExF6RR76KNVIXGJOVFO8GDILKGZ" localSheetId="22" hidden="1">#REF!</definedName>
    <definedName name="BExF6RR76KNVIXGJOVFO8GDILKGZ" localSheetId="19" hidden="1">#REF!</definedName>
    <definedName name="BExF6RR76KNVIXGJOVFO8GDILKGZ" localSheetId="21" hidden="1">#REF!</definedName>
    <definedName name="BExF6RR76KNVIXGJOVFO8GDILKGZ" hidden="1">#REF!</definedName>
    <definedName name="BExF6ZE8D5CMPJPRWT6S4HM56LPF" localSheetId="23" hidden="1">#REF!</definedName>
    <definedName name="BExF6ZE8D5CMPJPRWT6S4HM56LPF" localSheetId="27" hidden="1">#REF!</definedName>
    <definedName name="BExF6ZE8D5CMPJPRWT6S4HM56LPF" localSheetId="16" hidden="1">#REF!</definedName>
    <definedName name="BExF6ZE8D5CMPJPRWT6S4HM56LPF" localSheetId="0" hidden="1">#REF!</definedName>
    <definedName name="BExF6ZE8D5CMPJPRWT6S4HM56LPF" localSheetId="2" hidden="1">#REF!</definedName>
    <definedName name="BExF6ZE8D5CMPJPRWT6S4HM56LPF" localSheetId="4" hidden="1">#REF!</definedName>
    <definedName name="BExF6ZE8D5CMPJPRWT6S4HM56LPF" localSheetId="5" hidden="1">#REF!</definedName>
    <definedName name="BExF6ZE8D5CMPJPRWT6S4HM56LPF" localSheetId="17" hidden="1">#REF!</definedName>
    <definedName name="BExF6ZE8D5CMPJPRWT6S4HM56LPF" localSheetId="7" hidden="1">#REF!</definedName>
    <definedName name="BExF6ZE8D5CMPJPRWT6S4HM56LPF" localSheetId="8" hidden="1">#REF!</definedName>
    <definedName name="BExF6ZE8D5CMPJPRWT6S4HM56LPF" localSheetId="9" hidden="1">#REF!</definedName>
    <definedName name="BExF6ZE8D5CMPJPRWT6S4HM56LPF" localSheetId="11" hidden="1">#REF!</definedName>
    <definedName name="BExF6ZE8D5CMPJPRWT6S4HM56LPF" localSheetId="12" hidden="1">#REF!</definedName>
    <definedName name="BExF6ZE8D5CMPJPRWT6S4HM56LPF" localSheetId="13" hidden="1">#REF!</definedName>
    <definedName name="BExF6ZE8D5CMPJPRWT6S4HM56LPF" localSheetId="14" hidden="1">#REF!</definedName>
    <definedName name="BExF6ZE8D5CMPJPRWT6S4HM56LPF" localSheetId="22" hidden="1">#REF!</definedName>
    <definedName name="BExF6ZE8D5CMPJPRWT6S4HM56LPF" localSheetId="19" hidden="1">#REF!</definedName>
    <definedName name="BExF6ZE8D5CMPJPRWT6S4HM56LPF" localSheetId="21" hidden="1">#REF!</definedName>
    <definedName name="BExF6ZE8D5CMPJPRWT6S4HM56LPF" hidden="1">#REF!</definedName>
    <definedName name="BExF76FV8SF7AJK7B35AL7VTZF6D" localSheetId="23" hidden="1">#REF!</definedName>
    <definedName name="BExF76FV8SF7AJK7B35AL7VTZF6D" localSheetId="27" hidden="1">#REF!</definedName>
    <definedName name="BExF76FV8SF7AJK7B35AL7VTZF6D" localSheetId="16" hidden="1">#REF!</definedName>
    <definedName name="BExF76FV8SF7AJK7B35AL7VTZF6D" localSheetId="0" hidden="1">#REF!</definedName>
    <definedName name="BExF76FV8SF7AJK7B35AL7VTZF6D" localSheetId="2" hidden="1">#REF!</definedName>
    <definedName name="BExF76FV8SF7AJK7B35AL7VTZF6D" localSheetId="4" hidden="1">#REF!</definedName>
    <definedName name="BExF76FV8SF7AJK7B35AL7VTZF6D" localSheetId="5" hidden="1">#REF!</definedName>
    <definedName name="BExF76FV8SF7AJK7B35AL7VTZF6D" localSheetId="17" hidden="1">#REF!</definedName>
    <definedName name="BExF76FV8SF7AJK7B35AL7VTZF6D" localSheetId="7" hidden="1">#REF!</definedName>
    <definedName name="BExF76FV8SF7AJK7B35AL7VTZF6D" localSheetId="8" hidden="1">#REF!</definedName>
    <definedName name="BExF76FV8SF7AJK7B35AL7VTZF6D" localSheetId="9" hidden="1">#REF!</definedName>
    <definedName name="BExF76FV8SF7AJK7B35AL7VTZF6D" localSheetId="11" hidden="1">#REF!</definedName>
    <definedName name="BExF76FV8SF7AJK7B35AL7VTZF6D" localSheetId="12" hidden="1">#REF!</definedName>
    <definedName name="BExF76FV8SF7AJK7B35AL7VTZF6D" localSheetId="13" hidden="1">#REF!</definedName>
    <definedName name="BExF76FV8SF7AJK7B35AL7VTZF6D" localSheetId="14" hidden="1">#REF!</definedName>
    <definedName name="BExF76FV8SF7AJK7B35AL7VTZF6D" localSheetId="22" hidden="1">#REF!</definedName>
    <definedName name="BExF76FV8SF7AJK7B35AL7VTZF6D" localSheetId="19" hidden="1">#REF!</definedName>
    <definedName name="BExF76FV8SF7AJK7B35AL7VTZF6D" localSheetId="21" hidden="1">#REF!</definedName>
    <definedName name="BExF76FV8SF7AJK7B35AL7VTZF6D" hidden="1">#REF!</definedName>
    <definedName name="BExF7EOIMC1OYL1N7835KGOI0FIZ" localSheetId="23" hidden="1">#REF!</definedName>
    <definedName name="BExF7EOIMC1OYL1N7835KGOI0FIZ" localSheetId="27" hidden="1">#REF!</definedName>
    <definedName name="BExF7EOIMC1OYL1N7835KGOI0FIZ" localSheetId="16" hidden="1">#REF!</definedName>
    <definedName name="BExF7EOIMC1OYL1N7835KGOI0FIZ" localSheetId="0" hidden="1">#REF!</definedName>
    <definedName name="BExF7EOIMC1OYL1N7835KGOI0FIZ" localSheetId="2" hidden="1">#REF!</definedName>
    <definedName name="BExF7EOIMC1OYL1N7835KGOI0FIZ" localSheetId="4" hidden="1">#REF!</definedName>
    <definedName name="BExF7EOIMC1OYL1N7835KGOI0FIZ" localSheetId="5" hidden="1">#REF!</definedName>
    <definedName name="BExF7EOIMC1OYL1N7835KGOI0FIZ" localSheetId="17" hidden="1">#REF!</definedName>
    <definedName name="BExF7EOIMC1OYL1N7835KGOI0FIZ" localSheetId="7" hidden="1">#REF!</definedName>
    <definedName name="BExF7EOIMC1OYL1N7835KGOI0FIZ" localSheetId="8" hidden="1">#REF!</definedName>
    <definedName name="BExF7EOIMC1OYL1N7835KGOI0FIZ" localSheetId="9" hidden="1">#REF!</definedName>
    <definedName name="BExF7EOIMC1OYL1N7835KGOI0FIZ" localSheetId="11" hidden="1">#REF!</definedName>
    <definedName name="BExF7EOIMC1OYL1N7835KGOI0FIZ" localSheetId="12" hidden="1">#REF!</definedName>
    <definedName name="BExF7EOIMC1OYL1N7835KGOI0FIZ" localSheetId="13" hidden="1">#REF!</definedName>
    <definedName name="BExF7EOIMC1OYL1N7835KGOI0FIZ" localSheetId="14" hidden="1">#REF!</definedName>
    <definedName name="BExF7EOIMC1OYL1N7835KGOI0FIZ" localSheetId="22" hidden="1">#REF!</definedName>
    <definedName name="BExF7EOIMC1OYL1N7835KGOI0FIZ" localSheetId="19" hidden="1">#REF!</definedName>
    <definedName name="BExF7EOIMC1OYL1N7835KGOI0FIZ" localSheetId="21" hidden="1">#REF!</definedName>
    <definedName name="BExF7EOIMC1OYL1N7835KGOI0FIZ" hidden="1">#REF!</definedName>
    <definedName name="BExF7K88K7ASGV6RAOAGH52G04VR" localSheetId="23" hidden="1">#REF!</definedName>
    <definedName name="BExF7K88K7ASGV6RAOAGH52G04VR" localSheetId="27" hidden="1">#REF!</definedName>
    <definedName name="BExF7K88K7ASGV6RAOAGH52G04VR" localSheetId="16" hidden="1">#REF!</definedName>
    <definedName name="BExF7K88K7ASGV6RAOAGH52G04VR" localSheetId="0" hidden="1">#REF!</definedName>
    <definedName name="BExF7K88K7ASGV6RAOAGH52G04VR" localSheetId="2" hidden="1">#REF!</definedName>
    <definedName name="BExF7K88K7ASGV6RAOAGH52G04VR" localSheetId="4" hidden="1">#REF!</definedName>
    <definedName name="BExF7K88K7ASGV6RAOAGH52G04VR" localSheetId="5" hidden="1">#REF!</definedName>
    <definedName name="BExF7K88K7ASGV6RAOAGH52G04VR" localSheetId="17" hidden="1">#REF!</definedName>
    <definedName name="BExF7K88K7ASGV6RAOAGH52G04VR" localSheetId="7" hidden="1">#REF!</definedName>
    <definedName name="BExF7K88K7ASGV6RAOAGH52G04VR" localSheetId="8" hidden="1">#REF!</definedName>
    <definedName name="BExF7K88K7ASGV6RAOAGH52G04VR" localSheetId="9" hidden="1">#REF!</definedName>
    <definedName name="BExF7K88K7ASGV6RAOAGH52G04VR" localSheetId="11" hidden="1">#REF!</definedName>
    <definedName name="BExF7K88K7ASGV6RAOAGH52G04VR" localSheetId="12" hidden="1">#REF!</definedName>
    <definedName name="BExF7K88K7ASGV6RAOAGH52G04VR" localSheetId="13" hidden="1">#REF!</definedName>
    <definedName name="BExF7K88K7ASGV6RAOAGH52G04VR" localSheetId="14" hidden="1">#REF!</definedName>
    <definedName name="BExF7K88K7ASGV6RAOAGH52G04VR" localSheetId="22" hidden="1">#REF!</definedName>
    <definedName name="BExF7K88K7ASGV6RAOAGH52G04VR" localSheetId="19" hidden="1">#REF!</definedName>
    <definedName name="BExF7K88K7ASGV6RAOAGH52G04VR" localSheetId="21" hidden="1">#REF!</definedName>
    <definedName name="BExF7K88K7ASGV6RAOAGH52G04VR" hidden="1">#REF!</definedName>
    <definedName name="BExF7OVDRP3LHNAF2CX4V84CKKIR" localSheetId="23" hidden="1">#REF!</definedName>
    <definedName name="BExF7OVDRP3LHNAF2CX4V84CKKIR" localSheetId="27" hidden="1">#REF!</definedName>
    <definedName name="BExF7OVDRP3LHNAF2CX4V84CKKIR" localSheetId="16" hidden="1">#REF!</definedName>
    <definedName name="BExF7OVDRP3LHNAF2CX4V84CKKIR" localSheetId="0" hidden="1">#REF!</definedName>
    <definedName name="BExF7OVDRP3LHNAF2CX4V84CKKIR" localSheetId="2" hidden="1">#REF!</definedName>
    <definedName name="BExF7OVDRP3LHNAF2CX4V84CKKIR" localSheetId="4" hidden="1">#REF!</definedName>
    <definedName name="BExF7OVDRP3LHNAF2CX4V84CKKIR" localSheetId="5" hidden="1">#REF!</definedName>
    <definedName name="BExF7OVDRP3LHNAF2CX4V84CKKIR" localSheetId="17" hidden="1">#REF!</definedName>
    <definedName name="BExF7OVDRP3LHNAF2CX4V84CKKIR" localSheetId="7" hidden="1">#REF!</definedName>
    <definedName name="BExF7OVDRP3LHNAF2CX4V84CKKIR" localSheetId="8" hidden="1">#REF!</definedName>
    <definedName name="BExF7OVDRP3LHNAF2CX4V84CKKIR" localSheetId="9" hidden="1">#REF!</definedName>
    <definedName name="BExF7OVDRP3LHNAF2CX4V84CKKIR" localSheetId="11" hidden="1">#REF!</definedName>
    <definedName name="BExF7OVDRP3LHNAF2CX4V84CKKIR" localSheetId="12" hidden="1">#REF!</definedName>
    <definedName name="BExF7OVDRP3LHNAF2CX4V84CKKIR" localSheetId="13" hidden="1">#REF!</definedName>
    <definedName name="BExF7OVDRP3LHNAF2CX4V84CKKIR" localSheetId="14" hidden="1">#REF!</definedName>
    <definedName name="BExF7OVDRP3LHNAF2CX4V84CKKIR" localSheetId="22" hidden="1">#REF!</definedName>
    <definedName name="BExF7OVDRP3LHNAF2CX4V84CKKIR" localSheetId="19" hidden="1">#REF!</definedName>
    <definedName name="BExF7OVDRP3LHNAF2CX4V84CKKIR" localSheetId="21" hidden="1">#REF!</definedName>
    <definedName name="BExF7OVDRP3LHNAF2CX4V84CKKIR" hidden="1">#REF!</definedName>
    <definedName name="BExF7QO41X2A2SL8UXDNP99GY7U9" localSheetId="23" hidden="1">#REF!</definedName>
    <definedName name="BExF7QO41X2A2SL8UXDNP99GY7U9" localSheetId="27" hidden="1">#REF!</definedName>
    <definedName name="BExF7QO41X2A2SL8UXDNP99GY7U9" localSheetId="16" hidden="1">#REF!</definedName>
    <definedName name="BExF7QO41X2A2SL8UXDNP99GY7U9" localSheetId="0" hidden="1">#REF!</definedName>
    <definedName name="BExF7QO41X2A2SL8UXDNP99GY7U9" localSheetId="2" hidden="1">#REF!</definedName>
    <definedName name="BExF7QO41X2A2SL8UXDNP99GY7U9" localSheetId="4" hidden="1">#REF!</definedName>
    <definedName name="BExF7QO41X2A2SL8UXDNP99GY7U9" localSheetId="5" hidden="1">#REF!</definedName>
    <definedName name="BExF7QO41X2A2SL8UXDNP99GY7U9" localSheetId="17" hidden="1">#REF!</definedName>
    <definedName name="BExF7QO41X2A2SL8UXDNP99GY7U9" localSheetId="7" hidden="1">#REF!</definedName>
    <definedName name="BExF7QO41X2A2SL8UXDNP99GY7U9" localSheetId="8" hidden="1">#REF!</definedName>
    <definedName name="BExF7QO41X2A2SL8UXDNP99GY7U9" localSheetId="9" hidden="1">#REF!</definedName>
    <definedName name="BExF7QO41X2A2SL8UXDNP99GY7U9" localSheetId="11" hidden="1">#REF!</definedName>
    <definedName name="BExF7QO41X2A2SL8UXDNP99GY7U9" localSheetId="12" hidden="1">#REF!</definedName>
    <definedName name="BExF7QO41X2A2SL8UXDNP99GY7U9" localSheetId="13" hidden="1">#REF!</definedName>
    <definedName name="BExF7QO41X2A2SL8UXDNP99GY7U9" localSheetId="14" hidden="1">#REF!</definedName>
    <definedName name="BExF7QO41X2A2SL8UXDNP99GY7U9" localSheetId="22" hidden="1">#REF!</definedName>
    <definedName name="BExF7QO41X2A2SL8UXDNP99GY7U9" localSheetId="19" hidden="1">#REF!</definedName>
    <definedName name="BExF7QO41X2A2SL8UXDNP99GY7U9" localSheetId="21" hidden="1">#REF!</definedName>
    <definedName name="BExF7QO41X2A2SL8UXDNP99GY7U9" hidden="1">#REF!</definedName>
    <definedName name="BExF7QYWRJ8S4SID84VVXH3TN7X8" localSheetId="23" hidden="1">#REF!</definedName>
    <definedName name="BExF7QYWRJ8S4SID84VVXH3TN7X8" localSheetId="27" hidden="1">#REF!</definedName>
    <definedName name="BExF7QYWRJ8S4SID84VVXH3TN7X8" localSheetId="16" hidden="1">#REF!</definedName>
    <definedName name="BExF7QYWRJ8S4SID84VVXH3TN7X8" localSheetId="0" hidden="1">#REF!</definedName>
    <definedName name="BExF7QYWRJ8S4SID84VVXH3TN7X8" localSheetId="2" hidden="1">#REF!</definedName>
    <definedName name="BExF7QYWRJ8S4SID84VVXH3TN7X8" localSheetId="4" hidden="1">#REF!</definedName>
    <definedName name="BExF7QYWRJ8S4SID84VVXH3TN7X8" localSheetId="5" hidden="1">#REF!</definedName>
    <definedName name="BExF7QYWRJ8S4SID84VVXH3TN7X8" localSheetId="17" hidden="1">#REF!</definedName>
    <definedName name="BExF7QYWRJ8S4SID84VVXH3TN7X8" localSheetId="7" hidden="1">#REF!</definedName>
    <definedName name="BExF7QYWRJ8S4SID84VVXH3TN7X8" localSheetId="8" hidden="1">#REF!</definedName>
    <definedName name="BExF7QYWRJ8S4SID84VVXH3TN7X8" localSheetId="9" hidden="1">#REF!</definedName>
    <definedName name="BExF7QYWRJ8S4SID84VVXH3TN7X8" localSheetId="11" hidden="1">#REF!</definedName>
    <definedName name="BExF7QYWRJ8S4SID84VVXH3TN7X8" localSheetId="12" hidden="1">#REF!</definedName>
    <definedName name="BExF7QYWRJ8S4SID84VVXH3TN7X8" localSheetId="13" hidden="1">#REF!</definedName>
    <definedName name="BExF7QYWRJ8S4SID84VVXH3TN7X8" localSheetId="14" hidden="1">#REF!</definedName>
    <definedName name="BExF7QYWRJ8S4SID84VVXH3TN7X8" localSheetId="22" hidden="1">#REF!</definedName>
    <definedName name="BExF7QYWRJ8S4SID84VVXH3TN7X8" localSheetId="19" hidden="1">#REF!</definedName>
    <definedName name="BExF7QYWRJ8S4SID84VVXH3TN7X8" localSheetId="21" hidden="1">#REF!</definedName>
    <definedName name="BExF7QYWRJ8S4SID84VVXH3TN7X8" hidden="1">#REF!</definedName>
    <definedName name="BExF81GI8B8WBHXFTET68A9358BR" localSheetId="23" hidden="1">#REF!</definedName>
    <definedName name="BExF81GI8B8WBHXFTET68A9358BR" localSheetId="27" hidden="1">#REF!</definedName>
    <definedName name="BExF81GI8B8WBHXFTET68A9358BR" localSheetId="16" hidden="1">#REF!</definedName>
    <definedName name="BExF81GI8B8WBHXFTET68A9358BR" localSheetId="0" hidden="1">#REF!</definedName>
    <definedName name="BExF81GI8B8WBHXFTET68A9358BR" localSheetId="2" hidden="1">#REF!</definedName>
    <definedName name="BExF81GI8B8WBHXFTET68A9358BR" localSheetId="4" hidden="1">#REF!</definedName>
    <definedName name="BExF81GI8B8WBHXFTET68A9358BR" localSheetId="5" hidden="1">#REF!</definedName>
    <definedName name="BExF81GI8B8WBHXFTET68A9358BR" localSheetId="17" hidden="1">#REF!</definedName>
    <definedName name="BExF81GI8B8WBHXFTET68A9358BR" localSheetId="7" hidden="1">#REF!</definedName>
    <definedName name="BExF81GI8B8WBHXFTET68A9358BR" localSheetId="8" hidden="1">#REF!</definedName>
    <definedName name="BExF81GI8B8WBHXFTET68A9358BR" localSheetId="9" hidden="1">#REF!</definedName>
    <definedName name="BExF81GI8B8WBHXFTET68A9358BR" localSheetId="11" hidden="1">#REF!</definedName>
    <definedName name="BExF81GI8B8WBHXFTET68A9358BR" localSheetId="12" hidden="1">#REF!</definedName>
    <definedName name="BExF81GI8B8WBHXFTET68A9358BR" localSheetId="13" hidden="1">#REF!</definedName>
    <definedName name="BExF81GI8B8WBHXFTET68A9358BR" localSheetId="14" hidden="1">#REF!</definedName>
    <definedName name="BExF81GI8B8WBHXFTET68A9358BR" localSheetId="22" hidden="1">#REF!</definedName>
    <definedName name="BExF81GI8B8WBHXFTET68A9358BR" localSheetId="19" hidden="1">#REF!</definedName>
    <definedName name="BExF81GI8B8WBHXFTET68A9358BR" localSheetId="21" hidden="1">#REF!</definedName>
    <definedName name="BExF81GI8B8WBHXFTET68A9358BR" hidden="1">#REF!</definedName>
    <definedName name="BExGKN1EUJWHOYSSFY4XX6T9QVV5" localSheetId="23" hidden="1">#REF!</definedName>
    <definedName name="BExGKN1EUJWHOYSSFY4XX6T9QVV5" localSheetId="27" hidden="1">#REF!</definedName>
    <definedName name="BExGKN1EUJWHOYSSFY4XX6T9QVV5" localSheetId="16" hidden="1">#REF!</definedName>
    <definedName name="BExGKN1EUJWHOYSSFY4XX6T9QVV5" localSheetId="0" hidden="1">#REF!</definedName>
    <definedName name="BExGKN1EUJWHOYSSFY4XX6T9QVV5" localSheetId="2" hidden="1">#REF!</definedName>
    <definedName name="BExGKN1EUJWHOYSSFY4XX6T9QVV5" localSheetId="4" hidden="1">#REF!</definedName>
    <definedName name="BExGKN1EUJWHOYSSFY4XX6T9QVV5" localSheetId="5" hidden="1">#REF!</definedName>
    <definedName name="BExGKN1EUJWHOYSSFY4XX6T9QVV5" localSheetId="17" hidden="1">#REF!</definedName>
    <definedName name="BExGKN1EUJWHOYSSFY4XX6T9QVV5" localSheetId="7" hidden="1">#REF!</definedName>
    <definedName name="BExGKN1EUJWHOYSSFY4XX6T9QVV5" localSheetId="8" hidden="1">#REF!</definedName>
    <definedName name="BExGKN1EUJWHOYSSFY4XX6T9QVV5" localSheetId="9" hidden="1">#REF!</definedName>
    <definedName name="BExGKN1EUJWHOYSSFY4XX6T9QVV5" localSheetId="11" hidden="1">#REF!</definedName>
    <definedName name="BExGKN1EUJWHOYSSFY4XX6T9QVV5" localSheetId="12" hidden="1">#REF!</definedName>
    <definedName name="BExGKN1EUJWHOYSSFY4XX6T9QVV5" localSheetId="13" hidden="1">#REF!</definedName>
    <definedName name="BExGKN1EUJWHOYSSFY4XX6T9QVV5" localSheetId="14" hidden="1">#REF!</definedName>
    <definedName name="BExGKN1EUJWHOYSSFY4XX6T9QVV5" localSheetId="22" hidden="1">#REF!</definedName>
    <definedName name="BExGKN1EUJWHOYSSFY4XX6T9QVV5" localSheetId="19" hidden="1">#REF!</definedName>
    <definedName name="BExGKN1EUJWHOYSSFY4XX6T9QVV5" localSheetId="21" hidden="1">#REF!</definedName>
    <definedName name="BExGKN1EUJWHOYSSFY4XX6T9QVV5" hidden="1">#REF!</definedName>
    <definedName name="BExGL97US0Y3KXXASUTVR26XLT70" localSheetId="23" hidden="1">#REF!</definedName>
    <definedName name="BExGL97US0Y3KXXASUTVR26XLT70" localSheetId="27" hidden="1">#REF!</definedName>
    <definedName name="BExGL97US0Y3KXXASUTVR26XLT70" localSheetId="16" hidden="1">#REF!</definedName>
    <definedName name="BExGL97US0Y3KXXASUTVR26XLT70" localSheetId="0" hidden="1">#REF!</definedName>
    <definedName name="BExGL97US0Y3KXXASUTVR26XLT70" localSheetId="2" hidden="1">#REF!</definedName>
    <definedName name="BExGL97US0Y3KXXASUTVR26XLT70" localSheetId="4" hidden="1">#REF!</definedName>
    <definedName name="BExGL97US0Y3KXXASUTVR26XLT70" localSheetId="5" hidden="1">#REF!</definedName>
    <definedName name="BExGL97US0Y3KXXASUTVR26XLT70" localSheetId="17" hidden="1">#REF!</definedName>
    <definedName name="BExGL97US0Y3KXXASUTVR26XLT70" localSheetId="7" hidden="1">#REF!</definedName>
    <definedName name="BExGL97US0Y3KXXASUTVR26XLT70" localSheetId="8" hidden="1">#REF!</definedName>
    <definedName name="BExGL97US0Y3KXXASUTVR26XLT70" localSheetId="9" hidden="1">#REF!</definedName>
    <definedName name="BExGL97US0Y3KXXASUTVR26XLT70" localSheetId="11" hidden="1">#REF!</definedName>
    <definedName name="BExGL97US0Y3KXXASUTVR26XLT70" localSheetId="12" hidden="1">#REF!</definedName>
    <definedName name="BExGL97US0Y3KXXASUTVR26XLT70" localSheetId="13" hidden="1">#REF!</definedName>
    <definedName name="BExGL97US0Y3KXXASUTVR26XLT70" localSheetId="14" hidden="1">#REF!</definedName>
    <definedName name="BExGL97US0Y3KXXASUTVR26XLT70" localSheetId="22" hidden="1">#REF!</definedName>
    <definedName name="BExGL97US0Y3KXXASUTVR26XLT70" localSheetId="19" hidden="1">#REF!</definedName>
    <definedName name="BExGL97US0Y3KXXASUTVR26XLT70" localSheetId="21" hidden="1">#REF!</definedName>
    <definedName name="BExGL97US0Y3KXXASUTVR26XLT70" hidden="1">#REF!</definedName>
    <definedName name="BExGL9TEJAX73AMCXKXTMRO9T6QA" localSheetId="23" hidden="1">#REF!</definedName>
    <definedName name="BExGL9TEJAX73AMCXKXTMRO9T6QA" localSheetId="27" hidden="1">#REF!</definedName>
    <definedName name="BExGL9TEJAX73AMCXKXTMRO9T6QA" localSheetId="16" hidden="1">#REF!</definedName>
    <definedName name="BExGL9TEJAX73AMCXKXTMRO9T6QA" localSheetId="0" hidden="1">#REF!</definedName>
    <definedName name="BExGL9TEJAX73AMCXKXTMRO9T6QA" localSheetId="2" hidden="1">#REF!</definedName>
    <definedName name="BExGL9TEJAX73AMCXKXTMRO9T6QA" localSheetId="4" hidden="1">#REF!</definedName>
    <definedName name="BExGL9TEJAX73AMCXKXTMRO9T6QA" localSheetId="5" hidden="1">#REF!</definedName>
    <definedName name="BExGL9TEJAX73AMCXKXTMRO9T6QA" localSheetId="17" hidden="1">#REF!</definedName>
    <definedName name="BExGL9TEJAX73AMCXKXTMRO9T6QA" localSheetId="7" hidden="1">#REF!</definedName>
    <definedName name="BExGL9TEJAX73AMCXKXTMRO9T6QA" localSheetId="8" hidden="1">#REF!</definedName>
    <definedName name="BExGL9TEJAX73AMCXKXTMRO9T6QA" localSheetId="9" hidden="1">#REF!</definedName>
    <definedName name="BExGL9TEJAX73AMCXKXTMRO9T6QA" localSheetId="11" hidden="1">#REF!</definedName>
    <definedName name="BExGL9TEJAX73AMCXKXTMRO9T6QA" localSheetId="12" hidden="1">#REF!</definedName>
    <definedName name="BExGL9TEJAX73AMCXKXTMRO9T6QA" localSheetId="13" hidden="1">#REF!</definedName>
    <definedName name="BExGL9TEJAX73AMCXKXTMRO9T6QA" localSheetId="14" hidden="1">#REF!</definedName>
    <definedName name="BExGL9TEJAX73AMCXKXTMRO9T6QA" localSheetId="22" hidden="1">#REF!</definedName>
    <definedName name="BExGL9TEJAX73AMCXKXTMRO9T6QA" localSheetId="19" hidden="1">#REF!</definedName>
    <definedName name="BExGL9TEJAX73AMCXKXTMRO9T6QA" localSheetId="21" hidden="1">#REF!</definedName>
    <definedName name="BExGL9TEJAX73AMCXKXTMRO9T6QA" hidden="1">#REF!</definedName>
    <definedName name="BExGLBM5GKGBJDTZSMMBZBAVQ7N1" localSheetId="23" hidden="1">#REF!</definedName>
    <definedName name="BExGLBM5GKGBJDTZSMMBZBAVQ7N1" localSheetId="27" hidden="1">#REF!</definedName>
    <definedName name="BExGLBM5GKGBJDTZSMMBZBAVQ7N1" localSheetId="16" hidden="1">#REF!</definedName>
    <definedName name="BExGLBM5GKGBJDTZSMMBZBAVQ7N1" localSheetId="0" hidden="1">#REF!</definedName>
    <definedName name="BExGLBM5GKGBJDTZSMMBZBAVQ7N1" localSheetId="2" hidden="1">#REF!</definedName>
    <definedName name="BExGLBM5GKGBJDTZSMMBZBAVQ7N1" localSheetId="4" hidden="1">#REF!</definedName>
    <definedName name="BExGLBM5GKGBJDTZSMMBZBAVQ7N1" localSheetId="5" hidden="1">#REF!</definedName>
    <definedName name="BExGLBM5GKGBJDTZSMMBZBAVQ7N1" localSheetId="17" hidden="1">#REF!</definedName>
    <definedName name="BExGLBM5GKGBJDTZSMMBZBAVQ7N1" localSheetId="7" hidden="1">#REF!</definedName>
    <definedName name="BExGLBM5GKGBJDTZSMMBZBAVQ7N1" localSheetId="8" hidden="1">#REF!</definedName>
    <definedName name="BExGLBM5GKGBJDTZSMMBZBAVQ7N1" localSheetId="9" hidden="1">#REF!</definedName>
    <definedName name="BExGLBM5GKGBJDTZSMMBZBAVQ7N1" localSheetId="11" hidden="1">#REF!</definedName>
    <definedName name="BExGLBM5GKGBJDTZSMMBZBAVQ7N1" localSheetId="12" hidden="1">#REF!</definedName>
    <definedName name="BExGLBM5GKGBJDTZSMMBZBAVQ7N1" localSheetId="13" hidden="1">#REF!</definedName>
    <definedName name="BExGLBM5GKGBJDTZSMMBZBAVQ7N1" localSheetId="14" hidden="1">#REF!</definedName>
    <definedName name="BExGLBM5GKGBJDTZSMMBZBAVQ7N1" localSheetId="22" hidden="1">#REF!</definedName>
    <definedName name="BExGLBM5GKGBJDTZSMMBZBAVQ7N1" localSheetId="19" hidden="1">#REF!</definedName>
    <definedName name="BExGLBM5GKGBJDTZSMMBZBAVQ7N1" localSheetId="21" hidden="1">#REF!</definedName>
    <definedName name="BExGLBM5GKGBJDTZSMMBZBAVQ7N1" hidden="1">#REF!</definedName>
    <definedName name="BExGLC7R4C33RO0PID97ZPPVCW4M" localSheetId="23" hidden="1">#REF!</definedName>
    <definedName name="BExGLC7R4C33RO0PID97ZPPVCW4M" localSheetId="27" hidden="1">#REF!</definedName>
    <definedName name="BExGLC7R4C33RO0PID97ZPPVCW4M" localSheetId="16" hidden="1">#REF!</definedName>
    <definedName name="BExGLC7R4C33RO0PID97ZPPVCW4M" localSheetId="0" hidden="1">#REF!</definedName>
    <definedName name="BExGLC7R4C33RO0PID97ZPPVCW4M" localSheetId="2" hidden="1">#REF!</definedName>
    <definedName name="BExGLC7R4C33RO0PID97ZPPVCW4M" localSheetId="4" hidden="1">#REF!</definedName>
    <definedName name="BExGLC7R4C33RO0PID97ZPPVCW4M" localSheetId="5" hidden="1">#REF!</definedName>
    <definedName name="BExGLC7R4C33RO0PID97ZPPVCW4M" localSheetId="17" hidden="1">#REF!</definedName>
    <definedName name="BExGLC7R4C33RO0PID97ZPPVCW4M" localSheetId="7" hidden="1">#REF!</definedName>
    <definedName name="BExGLC7R4C33RO0PID97ZPPVCW4M" localSheetId="8" hidden="1">#REF!</definedName>
    <definedName name="BExGLC7R4C33RO0PID97ZPPVCW4M" localSheetId="9" hidden="1">#REF!</definedName>
    <definedName name="BExGLC7R4C33RO0PID97ZPPVCW4M" localSheetId="11" hidden="1">#REF!</definedName>
    <definedName name="BExGLC7R4C33RO0PID97ZPPVCW4M" localSheetId="12" hidden="1">#REF!</definedName>
    <definedName name="BExGLC7R4C33RO0PID97ZPPVCW4M" localSheetId="13" hidden="1">#REF!</definedName>
    <definedName name="BExGLC7R4C33RO0PID97ZPPVCW4M" localSheetId="14" hidden="1">#REF!</definedName>
    <definedName name="BExGLC7R4C33RO0PID97ZPPVCW4M" localSheetId="22" hidden="1">#REF!</definedName>
    <definedName name="BExGLC7R4C33RO0PID97ZPPVCW4M" localSheetId="19" hidden="1">#REF!</definedName>
    <definedName name="BExGLC7R4C33RO0PID97ZPPVCW4M" localSheetId="21" hidden="1">#REF!</definedName>
    <definedName name="BExGLC7R4C33RO0PID97ZPPVCW4M" hidden="1">#REF!</definedName>
    <definedName name="BExGLFIF7HCFSHNQHKEV6RY0WCO3" localSheetId="23" hidden="1">#REF!</definedName>
    <definedName name="BExGLFIF7HCFSHNQHKEV6RY0WCO3" localSheetId="27" hidden="1">#REF!</definedName>
    <definedName name="BExGLFIF7HCFSHNQHKEV6RY0WCO3" localSheetId="16" hidden="1">#REF!</definedName>
    <definedName name="BExGLFIF7HCFSHNQHKEV6RY0WCO3" localSheetId="0" hidden="1">#REF!</definedName>
    <definedName name="BExGLFIF7HCFSHNQHKEV6RY0WCO3" localSheetId="2" hidden="1">#REF!</definedName>
    <definedName name="BExGLFIF7HCFSHNQHKEV6RY0WCO3" localSheetId="4" hidden="1">#REF!</definedName>
    <definedName name="BExGLFIF7HCFSHNQHKEV6RY0WCO3" localSheetId="5" hidden="1">#REF!</definedName>
    <definedName name="BExGLFIF7HCFSHNQHKEV6RY0WCO3" localSheetId="17" hidden="1">#REF!</definedName>
    <definedName name="BExGLFIF7HCFSHNQHKEV6RY0WCO3" localSheetId="7" hidden="1">#REF!</definedName>
    <definedName name="BExGLFIF7HCFSHNQHKEV6RY0WCO3" localSheetId="8" hidden="1">#REF!</definedName>
    <definedName name="BExGLFIF7HCFSHNQHKEV6RY0WCO3" localSheetId="9" hidden="1">#REF!</definedName>
    <definedName name="BExGLFIF7HCFSHNQHKEV6RY0WCO3" localSheetId="11" hidden="1">#REF!</definedName>
    <definedName name="BExGLFIF7HCFSHNQHKEV6RY0WCO3" localSheetId="12" hidden="1">#REF!</definedName>
    <definedName name="BExGLFIF7HCFSHNQHKEV6RY0WCO3" localSheetId="13" hidden="1">#REF!</definedName>
    <definedName name="BExGLFIF7HCFSHNQHKEV6RY0WCO3" localSheetId="14" hidden="1">#REF!</definedName>
    <definedName name="BExGLFIF7HCFSHNQHKEV6RY0WCO3" localSheetId="22" hidden="1">#REF!</definedName>
    <definedName name="BExGLFIF7HCFSHNQHKEV6RY0WCO3" localSheetId="19" hidden="1">#REF!</definedName>
    <definedName name="BExGLFIF7HCFSHNQHKEV6RY0WCO3" localSheetId="21" hidden="1">#REF!</definedName>
    <definedName name="BExGLFIF7HCFSHNQHKEV6RY0WCO3" hidden="1">#REF!</definedName>
    <definedName name="BExGLPP9Z6SH15N8AV0F7H58S14K" localSheetId="23" hidden="1">#REF!</definedName>
    <definedName name="BExGLPP9Z6SH15N8AV0F7H58S14K" localSheetId="27" hidden="1">#REF!</definedName>
    <definedName name="BExGLPP9Z6SH15N8AV0F7H58S14K" localSheetId="16" hidden="1">#REF!</definedName>
    <definedName name="BExGLPP9Z6SH15N8AV0F7H58S14K" localSheetId="0" hidden="1">#REF!</definedName>
    <definedName name="BExGLPP9Z6SH15N8AV0F7H58S14K" localSheetId="2" hidden="1">#REF!</definedName>
    <definedName name="BExGLPP9Z6SH15N8AV0F7H58S14K" localSheetId="4" hidden="1">#REF!</definedName>
    <definedName name="BExGLPP9Z6SH15N8AV0F7H58S14K" localSheetId="5" hidden="1">#REF!</definedName>
    <definedName name="BExGLPP9Z6SH15N8AV0F7H58S14K" localSheetId="17" hidden="1">#REF!</definedName>
    <definedName name="BExGLPP9Z6SH15N8AV0F7H58S14K" localSheetId="7" hidden="1">#REF!</definedName>
    <definedName name="BExGLPP9Z6SH15N8AV0F7H58S14K" localSheetId="8" hidden="1">#REF!</definedName>
    <definedName name="BExGLPP9Z6SH15N8AV0F7H58S14K" localSheetId="9" hidden="1">#REF!</definedName>
    <definedName name="BExGLPP9Z6SH15N8AV0F7H58S14K" localSheetId="11" hidden="1">#REF!</definedName>
    <definedName name="BExGLPP9Z6SH15N8AV0F7H58S14K" localSheetId="12" hidden="1">#REF!</definedName>
    <definedName name="BExGLPP9Z6SH15N8AV0F7H58S14K" localSheetId="13" hidden="1">#REF!</definedName>
    <definedName name="BExGLPP9Z6SH15N8AV0F7H58S14K" localSheetId="14" hidden="1">#REF!</definedName>
    <definedName name="BExGLPP9Z6SH15N8AV0F7H58S14K" localSheetId="22" hidden="1">#REF!</definedName>
    <definedName name="BExGLPP9Z6SH15N8AV0F7H58S14K" localSheetId="19" hidden="1">#REF!</definedName>
    <definedName name="BExGLPP9Z6SH15N8AV0F7H58S14K" localSheetId="21" hidden="1">#REF!</definedName>
    <definedName name="BExGLPP9Z6SH15N8AV0F7H58S14K" hidden="1">#REF!</definedName>
    <definedName name="BExGLQATG820J44V2O4JEICPUUTR" localSheetId="23" hidden="1">#REF!</definedName>
    <definedName name="BExGLQATG820J44V2O4JEICPUUTR" localSheetId="27" hidden="1">#REF!</definedName>
    <definedName name="BExGLQATG820J44V2O4JEICPUUTR" localSheetId="16" hidden="1">#REF!</definedName>
    <definedName name="BExGLQATG820J44V2O4JEICPUUTR" localSheetId="0" hidden="1">#REF!</definedName>
    <definedName name="BExGLQATG820J44V2O4JEICPUUTR" localSheetId="2" hidden="1">#REF!</definedName>
    <definedName name="BExGLQATG820J44V2O4JEICPUUTR" localSheetId="4" hidden="1">#REF!</definedName>
    <definedName name="BExGLQATG820J44V2O4JEICPUUTR" localSheetId="5" hidden="1">#REF!</definedName>
    <definedName name="BExGLQATG820J44V2O4JEICPUUTR" localSheetId="17" hidden="1">#REF!</definedName>
    <definedName name="BExGLQATG820J44V2O4JEICPUUTR" localSheetId="7" hidden="1">#REF!</definedName>
    <definedName name="BExGLQATG820J44V2O4JEICPUUTR" localSheetId="8" hidden="1">#REF!</definedName>
    <definedName name="BExGLQATG820J44V2O4JEICPUUTR" localSheetId="9" hidden="1">#REF!</definedName>
    <definedName name="BExGLQATG820J44V2O4JEICPUUTR" localSheetId="11" hidden="1">#REF!</definedName>
    <definedName name="BExGLQATG820J44V2O4JEICPUUTR" localSheetId="12" hidden="1">#REF!</definedName>
    <definedName name="BExGLQATG820J44V2O4JEICPUUTR" localSheetId="13" hidden="1">#REF!</definedName>
    <definedName name="BExGLQATG820J44V2O4JEICPUUTR" localSheetId="14" hidden="1">#REF!</definedName>
    <definedName name="BExGLQATG820J44V2O4JEICPUUTR" localSheetId="22" hidden="1">#REF!</definedName>
    <definedName name="BExGLQATG820J44V2O4JEICPUUTR" localSheetId="19" hidden="1">#REF!</definedName>
    <definedName name="BExGLQATG820J44V2O4JEICPUUTR" localSheetId="21" hidden="1">#REF!</definedName>
    <definedName name="BExGLQATG820J44V2O4JEICPUUTR" hidden="1">#REF!</definedName>
    <definedName name="BExGLTARRL0J772UD2TXEYAVPY6E" localSheetId="23" hidden="1">#REF!</definedName>
    <definedName name="BExGLTARRL0J772UD2TXEYAVPY6E" localSheetId="27" hidden="1">#REF!</definedName>
    <definedName name="BExGLTARRL0J772UD2TXEYAVPY6E" localSheetId="16" hidden="1">#REF!</definedName>
    <definedName name="BExGLTARRL0J772UD2TXEYAVPY6E" localSheetId="0" hidden="1">#REF!</definedName>
    <definedName name="BExGLTARRL0J772UD2TXEYAVPY6E" localSheetId="2" hidden="1">#REF!</definedName>
    <definedName name="BExGLTARRL0J772UD2TXEYAVPY6E" localSheetId="4" hidden="1">#REF!</definedName>
    <definedName name="BExGLTARRL0J772UD2TXEYAVPY6E" localSheetId="5" hidden="1">#REF!</definedName>
    <definedName name="BExGLTARRL0J772UD2TXEYAVPY6E" localSheetId="17" hidden="1">#REF!</definedName>
    <definedName name="BExGLTARRL0J772UD2TXEYAVPY6E" localSheetId="7" hidden="1">#REF!</definedName>
    <definedName name="BExGLTARRL0J772UD2TXEYAVPY6E" localSheetId="8" hidden="1">#REF!</definedName>
    <definedName name="BExGLTARRL0J772UD2TXEYAVPY6E" localSheetId="9" hidden="1">#REF!</definedName>
    <definedName name="BExGLTARRL0J772UD2TXEYAVPY6E" localSheetId="11" hidden="1">#REF!</definedName>
    <definedName name="BExGLTARRL0J772UD2TXEYAVPY6E" localSheetId="12" hidden="1">#REF!</definedName>
    <definedName name="BExGLTARRL0J772UD2TXEYAVPY6E" localSheetId="13" hidden="1">#REF!</definedName>
    <definedName name="BExGLTARRL0J772UD2TXEYAVPY6E" localSheetId="14" hidden="1">#REF!</definedName>
    <definedName name="BExGLTARRL0J772UD2TXEYAVPY6E" localSheetId="22" hidden="1">#REF!</definedName>
    <definedName name="BExGLTARRL0J772UD2TXEYAVPY6E" localSheetId="19" hidden="1">#REF!</definedName>
    <definedName name="BExGLTARRL0J772UD2TXEYAVPY6E" localSheetId="21" hidden="1">#REF!</definedName>
    <definedName name="BExGLTARRL0J772UD2TXEYAVPY6E" hidden="1">#REF!</definedName>
    <definedName name="BExGLYE6RZTAAWHJBG2QFJPTDS2Q" localSheetId="23" hidden="1">#REF!</definedName>
    <definedName name="BExGLYE6RZTAAWHJBG2QFJPTDS2Q" localSheetId="27" hidden="1">#REF!</definedName>
    <definedName name="BExGLYE6RZTAAWHJBG2QFJPTDS2Q" localSheetId="16" hidden="1">#REF!</definedName>
    <definedName name="BExGLYE6RZTAAWHJBG2QFJPTDS2Q" localSheetId="0" hidden="1">#REF!</definedName>
    <definedName name="BExGLYE6RZTAAWHJBG2QFJPTDS2Q" localSheetId="2" hidden="1">#REF!</definedName>
    <definedName name="BExGLYE6RZTAAWHJBG2QFJPTDS2Q" localSheetId="4" hidden="1">#REF!</definedName>
    <definedName name="BExGLYE6RZTAAWHJBG2QFJPTDS2Q" localSheetId="5" hidden="1">#REF!</definedName>
    <definedName name="BExGLYE6RZTAAWHJBG2QFJPTDS2Q" localSheetId="17" hidden="1">#REF!</definedName>
    <definedName name="BExGLYE6RZTAAWHJBG2QFJPTDS2Q" localSheetId="7" hidden="1">#REF!</definedName>
    <definedName name="BExGLYE6RZTAAWHJBG2QFJPTDS2Q" localSheetId="8" hidden="1">#REF!</definedName>
    <definedName name="BExGLYE6RZTAAWHJBG2QFJPTDS2Q" localSheetId="9" hidden="1">#REF!</definedName>
    <definedName name="BExGLYE6RZTAAWHJBG2QFJPTDS2Q" localSheetId="11" hidden="1">#REF!</definedName>
    <definedName name="BExGLYE6RZTAAWHJBG2QFJPTDS2Q" localSheetId="12" hidden="1">#REF!</definedName>
    <definedName name="BExGLYE6RZTAAWHJBG2QFJPTDS2Q" localSheetId="13" hidden="1">#REF!</definedName>
    <definedName name="BExGLYE6RZTAAWHJBG2QFJPTDS2Q" localSheetId="14" hidden="1">#REF!</definedName>
    <definedName name="BExGLYE6RZTAAWHJBG2QFJPTDS2Q" localSheetId="22" hidden="1">#REF!</definedName>
    <definedName name="BExGLYE6RZTAAWHJBG2QFJPTDS2Q" localSheetId="19" hidden="1">#REF!</definedName>
    <definedName name="BExGLYE6RZTAAWHJBG2QFJPTDS2Q" localSheetId="21" hidden="1">#REF!</definedName>
    <definedName name="BExGLYE6RZTAAWHJBG2QFJPTDS2Q" hidden="1">#REF!</definedName>
    <definedName name="BExGM4DZ65OAQP7MA4LN6QMYZOFF" localSheetId="23" hidden="1">#REF!</definedName>
    <definedName name="BExGM4DZ65OAQP7MA4LN6QMYZOFF" localSheetId="27" hidden="1">#REF!</definedName>
    <definedName name="BExGM4DZ65OAQP7MA4LN6QMYZOFF" localSheetId="16" hidden="1">#REF!</definedName>
    <definedName name="BExGM4DZ65OAQP7MA4LN6QMYZOFF" localSheetId="0" hidden="1">#REF!</definedName>
    <definedName name="BExGM4DZ65OAQP7MA4LN6QMYZOFF" localSheetId="2" hidden="1">#REF!</definedName>
    <definedName name="BExGM4DZ65OAQP7MA4LN6QMYZOFF" localSheetId="4" hidden="1">#REF!</definedName>
    <definedName name="BExGM4DZ65OAQP7MA4LN6QMYZOFF" localSheetId="5" hidden="1">#REF!</definedName>
    <definedName name="BExGM4DZ65OAQP7MA4LN6QMYZOFF" localSheetId="17" hidden="1">#REF!</definedName>
    <definedName name="BExGM4DZ65OAQP7MA4LN6QMYZOFF" localSheetId="7" hidden="1">#REF!</definedName>
    <definedName name="BExGM4DZ65OAQP7MA4LN6QMYZOFF" localSheetId="8" hidden="1">#REF!</definedName>
    <definedName name="BExGM4DZ65OAQP7MA4LN6QMYZOFF" localSheetId="9" hidden="1">#REF!</definedName>
    <definedName name="BExGM4DZ65OAQP7MA4LN6QMYZOFF" localSheetId="11" hidden="1">#REF!</definedName>
    <definedName name="BExGM4DZ65OAQP7MA4LN6QMYZOFF" localSheetId="12" hidden="1">#REF!</definedName>
    <definedName name="BExGM4DZ65OAQP7MA4LN6QMYZOFF" localSheetId="13" hidden="1">#REF!</definedName>
    <definedName name="BExGM4DZ65OAQP7MA4LN6QMYZOFF" localSheetId="14" hidden="1">#REF!</definedName>
    <definedName name="BExGM4DZ65OAQP7MA4LN6QMYZOFF" localSheetId="22" hidden="1">#REF!</definedName>
    <definedName name="BExGM4DZ65OAQP7MA4LN6QMYZOFF" localSheetId="19" hidden="1">#REF!</definedName>
    <definedName name="BExGM4DZ65OAQP7MA4LN6QMYZOFF" localSheetId="21" hidden="1">#REF!</definedName>
    <definedName name="BExGM4DZ65OAQP7MA4LN6QMYZOFF" hidden="1">#REF!</definedName>
    <definedName name="BExGMCXCWEC9XNUOEMZ61TMI6CUO" localSheetId="23" hidden="1">#REF!</definedName>
    <definedName name="BExGMCXCWEC9XNUOEMZ61TMI6CUO" localSheetId="27" hidden="1">#REF!</definedName>
    <definedName name="BExGMCXCWEC9XNUOEMZ61TMI6CUO" localSheetId="16" hidden="1">#REF!</definedName>
    <definedName name="BExGMCXCWEC9XNUOEMZ61TMI6CUO" localSheetId="0" hidden="1">#REF!</definedName>
    <definedName name="BExGMCXCWEC9XNUOEMZ61TMI6CUO" localSheetId="2" hidden="1">#REF!</definedName>
    <definedName name="BExGMCXCWEC9XNUOEMZ61TMI6CUO" localSheetId="4" hidden="1">#REF!</definedName>
    <definedName name="BExGMCXCWEC9XNUOEMZ61TMI6CUO" localSheetId="5" hidden="1">#REF!</definedName>
    <definedName name="BExGMCXCWEC9XNUOEMZ61TMI6CUO" localSheetId="17" hidden="1">#REF!</definedName>
    <definedName name="BExGMCXCWEC9XNUOEMZ61TMI6CUO" localSheetId="7" hidden="1">#REF!</definedName>
    <definedName name="BExGMCXCWEC9XNUOEMZ61TMI6CUO" localSheetId="8" hidden="1">#REF!</definedName>
    <definedName name="BExGMCXCWEC9XNUOEMZ61TMI6CUO" localSheetId="9" hidden="1">#REF!</definedName>
    <definedName name="BExGMCXCWEC9XNUOEMZ61TMI6CUO" localSheetId="11" hidden="1">#REF!</definedName>
    <definedName name="BExGMCXCWEC9XNUOEMZ61TMI6CUO" localSheetId="12" hidden="1">#REF!</definedName>
    <definedName name="BExGMCXCWEC9XNUOEMZ61TMI6CUO" localSheetId="13" hidden="1">#REF!</definedName>
    <definedName name="BExGMCXCWEC9XNUOEMZ61TMI6CUO" localSheetId="14" hidden="1">#REF!</definedName>
    <definedName name="BExGMCXCWEC9XNUOEMZ61TMI6CUO" localSheetId="22" hidden="1">#REF!</definedName>
    <definedName name="BExGMCXCWEC9XNUOEMZ61TMI6CUO" localSheetId="19" hidden="1">#REF!</definedName>
    <definedName name="BExGMCXCWEC9XNUOEMZ61TMI6CUO" localSheetId="21" hidden="1">#REF!</definedName>
    <definedName name="BExGMCXCWEC9XNUOEMZ61TMI6CUO" hidden="1">#REF!</definedName>
    <definedName name="BExGMJDGIH0MEPC2TUSFUCY2ROTB" localSheetId="23" hidden="1">#REF!</definedName>
    <definedName name="BExGMJDGIH0MEPC2TUSFUCY2ROTB" localSheetId="27" hidden="1">#REF!</definedName>
    <definedName name="BExGMJDGIH0MEPC2TUSFUCY2ROTB" localSheetId="16" hidden="1">#REF!</definedName>
    <definedName name="BExGMJDGIH0MEPC2TUSFUCY2ROTB" localSheetId="0" hidden="1">#REF!</definedName>
    <definedName name="BExGMJDGIH0MEPC2TUSFUCY2ROTB" localSheetId="2" hidden="1">#REF!</definedName>
    <definedName name="BExGMJDGIH0MEPC2TUSFUCY2ROTB" localSheetId="4" hidden="1">#REF!</definedName>
    <definedName name="BExGMJDGIH0MEPC2TUSFUCY2ROTB" localSheetId="5" hidden="1">#REF!</definedName>
    <definedName name="BExGMJDGIH0MEPC2TUSFUCY2ROTB" localSheetId="17" hidden="1">#REF!</definedName>
    <definedName name="BExGMJDGIH0MEPC2TUSFUCY2ROTB" localSheetId="7" hidden="1">#REF!</definedName>
    <definedName name="BExGMJDGIH0MEPC2TUSFUCY2ROTB" localSheetId="8" hidden="1">#REF!</definedName>
    <definedName name="BExGMJDGIH0MEPC2TUSFUCY2ROTB" localSheetId="9" hidden="1">#REF!</definedName>
    <definedName name="BExGMJDGIH0MEPC2TUSFUCY2ROTB" localSheetId="11" hidden="1">#REF!</definedName>
    <definedName name="BExGMJDGIH0MEPC2TUSFUCY2ROTB" localSheetId="12" hidden="1">#REF!</definedName>
    <definedName name="BExGMJDGIH0MEPC2TUSFUCY2ROTB" localSheetId="13" hidden="1">#REF!</definedName>
    <definedName name="BExGMJDGIH0MEPC2TUSFUCY2ROTB" localSheetId="14" hidden="1">#REF!</definedName>
    <definedName name="BExGMJDGIH0MEPC2TUSFUCY2ROTB" localSheetId="22" hidden="1">#REF!</definedName>
    <definedName name="BExGMJDGIH0MEPC2TUSFUCY2ROTB" localSheetId="19" hidden="1">#REF!</definedName>
    <definedName name="BExGMJDGIH0MEPC2TUSFUCY2ROTB" localSheetId="21" hidden="1">#REF!</definedName>
    <definedName name="BExGMJDGIH0MEPC2TUSFUCY2ROTB" hidden="1">#REF!</definedName>
    <definedName name="BExGMKPW2HPKN0M0XKF3AZ8YP0D6" localSheetId="23" hidden="1">#REF!</definedName>
    <definedName name="BExGMKPW2HPKN0M0XKF3AZ8YP0D6" localSheetId="27" hidden="1">#REF!</definedName>
    <definedName name="BExGMKPW2HPKN0M0XKF3AZ8YP0D6" localSheetId="16" hidden="1">#REF!</definedName>
    <definedName name="BExGMKPW2HPKN0M0XKF3AZ8YP0D6" localSheetId="0" hidden="1">#REF!</definedName>
    <definedName name="BExGMKPW2HPKN0M0XKF3AZ8YP0D6" localSheetId="2" hidden="1">#REF!</definedName>
    <definedName name="BExGMKPW2HPKN0M0XKF3AZ8YP0D6" localSheetId="4" hidden="1">#REF!</definedName>
    <definedName name="BExGMKPW2HPKN0M0XKF3AZ8YP0D6" localSheetId="5" hidden="1">#REF!</definedName>
    <definedName name="BExGMKPW2HPKN0M0XKF3AZ8YP0D6" localSheetId="17" hidden="1">#REF!</definedName>
    <definedName name="BExGMKPW2HPKN0M0XKF3AZ8YP0D6" localSheetId="7" hidden="1">#REF!</definedName>
    <definedName name="BExGMKPW2HPKN0M0XKF3AZ8YP0D6" localSheetId="8" hidden="1">#REF!</definedName>
    <definedName name="BExGMKPW2HPKN0M0XKF3AZ8YP0D6" localSheetId="9" hidden="1">#REF!</definedName>
    <definedName name="BExGMKPW2HPKN0M0XKF3AZ8YP0D6" localSheetId="11" hidden="1">#REF!</definedName>
    <definedName name="BExGMKPW2HPKN0M0XKF3AZ8YP0D6" localSheetId="12" hidden="1">#REF!</definedName>
    <definedName name="BExGMKPW2HPKN0M0XKF3AZ8YP0D6" localSheetId="13" hidden="1">#REF!</definedName>
    <definedName name="BExGMKPW2HPKN0M0XKF3AZ8YP0D6" localSheetId="14" hidden="1">#REF!</definedName>
    <definedName name="BExGMKPW2HPKN0M0XKF3AZ8YP0D6" localSheetId="22" hidden="1">#REF!</definedName>
    <definedName name="BExGMKPW2HPKN0M0XKF3AZ8YP0D6" localSheetId="19" hidden="1">#REF!</definedName>
    <definedName name="BExGMKPW2HPKN0M0XKF3AZ8YP0D6" localSheetId="21" hidden="1">#REF!</definedName>
    <definedName name="BExGMKPW2HPKN0M0XKF3AZ8YP0D6" hidden="1">#REF!</definedName>
    <definedName name="BExGMOGUOL3NATNV0TIZH2J6DLLD" localSheetId="23" hidden="1">#REF!</definedName>
    <definedName name="BExGMOGUOL3NATNV0TIZH2J6DLLD" localSheetId="27" hidden="1">#REF!</definedName>
    <definedName name="BExGMOGUOL3NATNV0TIZH2J6DLLD" localSheetId="16" hidden="1">#REF!</definedName>
    <definedName name="BExGMOGUOL3NATNV0TIZH2J6DLLD" localSheetId="0" hidden="1">#REF!</definedName>
    <definedName name="BExGMOGUOL3NATNV0TIZH2J6DLLD" localSheetId="2" hidden="1">#REF!</definedName>
    <definedName name="BExGMOGUOL3NATNV0TIZH2J6DLLD" localSheetId="4" hidden="1">#REF!</definedName>
    <definedName name="BExGMOGUOL3NATNV0TIZH2J6DLLD" localSheetId="5" hidden="1">#REF!</definedName>
    <definedName name="BExGMOGUOL3NATNV0TIZH2J6DLLD" localSheetId="17" hidden="1">#REF!</definedName>
    <definedName name="BExGMOGUOL3NATNV0TIZH2J6DLLD" localSheetId="7" hidden="1">#REF!</definedName>
    <definedName name="BExGMOGUOL3NATNV0TIZH2J6DLLD" localSheetId="8" hidden="1">#REF!</definedName>
    <definedName name="BExGMOGUOL3NATNV0TIZH2J6DLLD" localSheetId="9" hidden="1">#REF!</definedName>
    <definedName name="BExGMOGUOL3NATNV0TIZH2J6DLLD" localSheetId="11" hidden="1">#REF!</definedName>
    <definedName name="BExGMOGUOL3NATNV0TIZH2J6DLLD" localSheetId="12" hidden="1">#REF!</definedName>
    <definedName name="BExGMOGUOL3NATNV0TIZH2J6DLLD" localSheetId="13" hidden="1">#REF!</definedName>
    <definedName name="BExGMOGUOL3NATNV0TIZH2J6DLLD" localSheetId="14" hidden="1">#REF!</definedName>
    <definedName name="BExGMOGUOL3NATNV0TIZH2J6DLLD" localSheetId="22" hidden="1">#REF!</definedName>
    <definedName name="BExGMOGUOL3NATNV0TIZH2J6DLLD" localSheetId="19" hidden="1">#REF!</definedName>
    <definedName name="BExGMOGUOL3NATNV0TIZH2J6DLLD" localSheetId="21" hidden="1">#REF!</definedName>
    <definedName name="BExGMOGUOL3NATNV0TIZH2J6DLLD" hidden="1">#REF!</definedName>
    <definedName name="BExGMP2F175LGL6QVSJGP6GKYHHA" localSheetId="23" hidden="1">#REF!</definedName>
    <definedName name="BExGMP2F175LGL6QVSJGP6GKYHHA" localSheetId="27" hidden="1">#REF!</definedName>
    <definedName name="BExGMP2F175LGL6QVSJGP6GKYHHA" localSheetId="16" hidden="1">#REF!</definedName>
    <definedName name="BExGMP2F175LGL6QVSJGP6GKYHHA" localSheetId="0" hidden="1">#REF!</definedName>
    <definedName name="BExGMP2F175LGL6QVSJGP6GKYHHA" localSheetId="2" hidden="1">#REF!</definedName>
    <definedName name="BExGMP2F175LGL6QVSJGP6GKYHHA" localSheetId="4" hidden="1">#REF!</definedName>
    <definedName name="BExGMP2F175LGL6QVSJGP6GKYHHA" localSheetId="5" hidden="1">#REF!</definedName>
    <definedName name="BExGMP2F175LGL6QVSJGP6GKYHHA" localSheetId="17" hidden="1">#REF!</definedName>
    <definedName name="BExGMP2F175LGL6QVSJGP6GKYHHA" localSheetId="7" hidden="1">#REF!</definedName>
    <definedName name="BExGMP2F175LGL6QVSJGP6GKYHHA" localSheetId="8" hidden="1">#REF!</definedName>
    <definedName name="BExGMP2F175LGL6QVSJGP6GKYHHA" localSheetId="9" hidden="1">#REF!</definedName>
    <definedName name="BExGMP2F175LGL6QVSJGP6GKYHHA" localSheetId="11" hidden="1">#REF!</definedName>
    <definedName name="BExGMP2F175LGL6QVSJGP6GKYHHA" localSheetId="12" hidden="1">#REF!</definedName>
    <definedName name="BExGMP2F175LGL6QVSJGP6GKYHHA" localSheetId="13" hidden="1">#REF!</definedName>
    <definedName name="BExGMP2F175LGL6QVSJGP6GKYHHA" localSheetId="14" hidden="1">#REF!</definedName>
    <definedName name="BExGMP2F175LGL6QVSJGP6GKYHHA" localSheetId="22" hidden="1">#REF!</definedName>
    <definedName name="BExGMP2F175LGL6QVSJGP6GKYHHA" localSheetId="19" hidden="1">#REF!</definedName>
    <definedName name="BExGMP2F175LGL6QVSJGP6GKYHHA" localSheetId="21" hidden="1">#REF!</definedName>
    <definedName name="BExGMP2F175LGL6QVSJGP6GKYHHA" hidden="1">#REF!</definedName>
    <definedName name="BExGMPIIP8GKML2VVA8OEFL43NCS" localSheetId="23" hidden="1">#REF!</definedName>
    <definedName name="BExGMPIIP8GKML2VVA8OEFL43NCS" localSheetId="27" hidden="1">#REF!</definedName>
    <definedName name="BExGMPIIP8GKML2VVA8OEFL43NCS" localSheetId="16" hidden="1">#REF!</definedName>
    <definedName name="BExGMPIIP8GKML2VVA8OEFL43NCS" localSheetId="0" hidden="1">#REF!</definedName>
    <definedName name="BExGMPIIP8GKML2VVA8OEFL43NCS" localSheetId="2" hidden="1">#REF!</definedName>
    <definedName name="BExGMPIIP8GKML2VVA8OEFL43NCS" localSheetId="4" hidden="1">#REF!</definedName>
    <definedName name="BExGMPIIP8GKML2VVA8OEFL43NCS" localSheetId="5" hidden="1">#REF!</definedName>
    <definedName name="BExGMPIIP8GKML2VVA8OEFL43NCS" localSheetId="17" hidden="1">#REF!</definedName>
    <definedName name="BExGMPIIP8GKML2VVA8OEFL43NCS" localSheetId="7" hidden="1">#REF!</definedName>
    <definedName name="BExGMPIIP8GKML2VVA8OEFL43NCS" localSheetId="8" hidden="1">#REF!</definedName>
    <definedName name="BExGMPIIP8GKML2VVA8OEFL43NCS" localSheetId="9" hidden="1">#REF!</definedName>
    <definedName name="BExGMPIIP8GKML2VVA8OEFL43NCS" localSheetId="11" hidden="1">#REF!</definedName>
    <definedName name="BExGMPIIP8GKML2VVA8OEFL43NCS" localSheetId="12" hidden="1">#REF!</definedName>
    <definedName name="BExGMPIIP8GKML2VVA8OEFL43NCS" localSheetId="13" hidden="1">#REF!</definedName>
    <definedName name="BExGMPIIP8GKML2VVA8OEFL43NCS" localSheetId="14" hidden="1">#REF!</definedName>
    <definedName name="BExGMPIIP8GKML2VVA8OEFL43NCS" localSheetId="22" hidden="1">#REF!</definedName>
    <definedName name="BExGMPIIP8GKML2VVA8OEFL43NCS" localSheetId="19" hidden="1">#REF!</definedName>
    <definedName name="BExGMPIIP8GKML2VVA8OEFL43NCS" localSheetId="21" hidden="1">#REF!</definedName>
    <definedName name="BExGMPIIP8GKML2VVA8OEFL43NCS" hidden="1">#REF!</definedName>
    <definedName name="BExGMZ3SRIXLXMWBVOXXV3M4U4YL" localSheetId="23" hidden="1">#REF!</definedName>
    <definedName name="BExGMZ3SRIXLXMWBVOXXV3M4U4YL" localSheetId="27" hidden="1">#REF!</definedName>
    <definedName name="BExGMZ3SRIXLXMWBVOXXV3M4U4YL" localSheetId="16" hidden="1">#REF!</definedName>
    <definedName name="BExGMZ3SRIXLXMWBVOXXV3M4U4YL" localSheetId="0" hidden="1">#REF!</definedName>
    <definedName name="BExGMZ3SRIXLXMWBVOXXV3M4U4YL" localSheetId="2" hidden="1">#REF!</definedName>
    <definedName name="BExGMZ3SRIXLXMWBVOXXV3M4U4YL" localSheetId="4" hidden="1">#REF!</definedName>
    <definedName name="BExGMZ3SRIXLXMWBVOXXV3M4U4YL" localSheetId="5" hidden="1">#REF!</definedName>
    <definedName name="BExGMZ3SRIXLXMWBVOXXV3M4U4YL" localSheetId="17" hidden="1">#REF!</definedName>
    <definedName name="BExGMZ3SRIXLXMWBVOXXV3M4U4YL" localSheetId="7" hidden="1">#REF!</definedName>
    <definedName name="BExGMZ3SRIXLXMWBVOXXV3M4U4YL" localSheetId="8" hidden="1">#REF!</definedName>
    <definedName name="BExGMZ3SRIXLXMWBVOXXV3M4U4YL" localSheetId="9" hidden="1">#REF!</definedName>
    <definedName name="BExGMZ3SRIXLXMWBVOXXV3M4U4YL" localSheetId="11" hidden="1">#REF!</definedName>
    <definedName name="BExGMZ3SRIXLXMWBVOXXV3M4U4YL" localSheetId="12" hidden="1">#REF!</definedName>
    <definedName name="BExGMZ3SRIXLXMWBVOXXV3M4U4YL" localSheetId="13" hidden="1">#REF!</definedName>
    <definedName name="BExGMZ3SRIXLXMWBVOXXV3M4U4YL" localSheetId="14" hidden="1">#REF!</definedName>
    <definedName name="BExGMZ3SRIXLXMWBVOXXV3M4U4YL" localSheetId="22" hidden="1">#REF!</definedName>
    <definedName name="BExGMZ3SRIXLXMWBVOXXV3M4U4YL" localSheetId="19" hidden="1">#REF!</definedName>
    <definedName name="BExGMZ3SRIXLXMWBVOXXV3M4U4YL" localSheetId="21" hidden="1">#REF!</definedName>
    <definedName name="BExGMZ3SRIXLXMWBVOXXV3M4U4YL" hidden="1">#REF!</definedName>
    <definedName name="BExGMZ3UBN48IXU1ZEFYECEMZ1IM" localSheetId="23" hidden="1">#REF!</definedName>
    <definedName name="BExGMZ3UBN48IXU1ZEFYECEMZ1IM" localSheetId="27" hidden="1">#REF!</definedName>
    <definedName name="BExGMZ3UBN48IXU1ZEFYECEMZ1IM" localSheetId="16" hidden="1">#REF!</definedName>
    <definedName name="BExGMZ3UBN48IXU1ZEFYECEMZ1IM" localSheetId="0" hidden="1">#REF!</definedName>
    <definedName name="BExGMZ3UBN48IXU1ZEFYECEMZ1IM" localSheetId="2" hidden="1">#REF!</definedName>
    <definedName name="BExGMZ3UBN48IXU1ZEFYECEMZ1IM" localSheetId="4" hidden="1">#REF!</definedName>
    <definedName name="BExGMZ3UBN48IXU1ZEFYECEMZ1IM" localSheetId="5" hidden="1">#REF!</definedName>
    <definedName name="BExGMZ3UBN48IXU1ZEFYECEMZ1IM" localSheetId="17" hidden="1">#REF!</definedName>
    <definedName name="BExGMZ3UBN48IXU1ZEFYECEMZ1IM" localSheetId="7" hidden="1">#REF!</definedName>
    <definedName name="BExGMZ3UBN48IXU1ZEFYECEMZ1IM" localSheetId="8" hidden="1">#REF!</definedName>
    <definedName name="BExGMZ3UBN48IXU1ZEFYECEMZ1IM" localSheetId="9" hidden="1">#REF!</definedName>
    <definedName name="BExGMZ3UBN48IXU1ZEFYECEMZ1IM" localSheetId="11" hidden="1">#REF!</definedName>
    <definedName name="BExGMZ3UBN48IXU1ZEFYECEMZ1IM" localSheetId="12" hidden="1">#REF!</definedName>
    <definedName name="BExGMZ3UBN48IXU1ZEFYECEMZ1IM" localSheetId="13" hidden="1">#REF!</definedName>
    <definedName name="BExGMZ3UBN48IXU1ZEFYECEMZ1IM" localSheetId="14" hidden="1">#REF!</definedName>
    <definedName name="BExGMZ3UBN48IXU1ZEFYECEMZ1IM" localSheetId="22" hidden="1">#REF!</definedName>
    <definedName name="BExGMZ3UBN48IXU1ZEFYECEMZ1IM" localSheetId="19" hidden="1">#REF!</definedName>
    <definedName name="BExGMZ3UBN48IXU1ZEFYECEMZ1IM" localSheetId="21" hidden="1">#REF!</definedName>
    <definedName name="BExGMZ3UBN48IXU1ZEFYECEMZ1IM" hidden="1">#REF!</definedName>
    <definedName name="BExGN4I0QATXNZCLZJM1KH1OIJQH" localSheetId="23" hidden="1">#REF!</definedName>
    <definedName name="BExGN4I0QATXNZCLZJM1KH1OIJQH" localSheetId="27" hidden="1">#REF!</definedName>
    <definedName name="BExGN4I0QATXNZCLZJM1KH1OIJQH" localSheetId="16" hidden="1">#REF!</definedName>
    <definedName name="BExGN4I0QATXNZCLZJM1KH1OIJQH" localSheetId="0" hidden="1">#REF!</definedName>
    <definedName name="BExGN4I0QATXNZCLZJM1KH1OIJQH" localSheetId="2" hidden="1">#REF!</definedName>
    <definedName name="BExGN4I0QATXNZCLZJM1KH1OIJQH" localSheetId="4" hidden="1">#REF!</definedName>
    <definedName name="BExGN4I0QATXNZCLZJM1KH1OIJQH" localSheetId="5" hidden="1">#REF!</definedName>
    <definedName name="BExGN4I0QATXNZCLZJM1KH1OIJQH" localSheetId="17" hidden="1">#REF!</definedName>
    <definedName name="BExGN4I0QATXNZCLZJM1KH1OIJQH" localSheetId="7" hidden="1">#REF!</definedName>
    <definedName name="BExGN4I0QATXNZCLZJM1KH1OIJQH" localSheetId="8" hidden="1">#REF!</definedName>
    <definedName name="BExGN4I0QATXNZCLZJM1KH1OIJQH" localSheetId="9" hidden="1">#REF!</definedName>
    <definedName name="BExGN4I0QATXNZCLZJM1KH1OIJQH" localSheetId="11" hidden="1">#REF!</definedName>
    <definedName name="BExGN4I0QATXNZCLZJM1KH1OIJQH" localSheetId="12" hidden="1">#REF!</definedName>
    <definedName name="BExGN4I0QATXNZCLZJM1KH1OIJQH" localSheetId="13" hidden="1">#REF!</definedName>
    <definedName name="BExGN4I0QATXNZCLZJM1KH1OIJQH" localSheetId="14" hidden="1">#REF!</definedName>
    <definedName name="BExGN4I0QATXNZCLZJM1KH1OIJQH" localSheetId="22" hidden="1">#REF!</definedName>
    <definedName name="BExGN4I0QATXNZCLZJM1KH1OIJQH" localSheetId="19" hidden="1">#REF!</definedName>
    <definedName name="BExGN4I0QATXNZCLZJM1KH1OIJQH" localSheetId="21" hidden="1">#REF!</definedName>
    <definedName name="BExGN4I0QATXNZCLZJM1KH1OIJQH" hidden="1">#REF!</definedName>
    <definedName name="BExGN9FZ2RWCMSY1YOBJKZMNIM9R" localSheetId="23" hidden="1">#REF!</definedName>
    <definedName name="BExGN9FZ2RWCMSY1YOBJKZMNIM9R" localSheetId="27" hidden="1">#REF!</definedName>
    <definedName name="BExGN9FZ2RWCMSY1YOBJKZMNIM9R" localSheetId="16" hidden="1">#REF!</definedName>
    <definedName name="BExGN9FZ2RWCMSY1YOBJKZMNIM9R" localSheetId="0" hidden="1">#REF!</definedName>
    <definedName name="BExGN9FZ2RWCMSY1YOBJKZMNIM9R" localSheetId="2" hidden="1">#REF!</definedName>
    <definedName name="BExGN9FZ2RWCMSY1YOBJKZMNIM9R" localSheetId="4" hidden="1">#REF!</definedName>
    <definedName name="BExGN9FZ2RWCMSY1YOBJKZMNIM9R" localSheetId="5" hidden="1">#REF!</definedName>
    <definedName name="BExGN9FZ2RWCMSY1YOBJKZMNIM9R" localSheetId="17" hidden="1">#REF!</definedName>
    <definedName name="BExGN9FZ2RWCMSY1YOBJKZMNIM9R" localSheetId="7" hidden="1">#REF!</definedName>
    <definedName name="BExGN9FZ2RWCMSY1YOBJKZMNIM9R" localSheetId="8" hidden="1">#REF!</definedName>
    <definedName name="BExGN9FZ2RWCMSY1YOBJKZMNIM9R" localSheetId="9" hidden="1">#REF!</definedName>
    <definedName name="BExGN9FZ2RWCMSY1YOBJKZMNIM9R" localSheetId="11" hidden="1">#REF!</definedName>
    <definedName name="BExGN9FZ2RWCMSY1YOBJKZMNIM9R" localSheetId="12" hidden="1">#REF!</definedName>
    <definedName name="BExGN9FZ2RWCMSY1YOBJKZMNIM9R" localSheetId="13" hidden="1">#REF!</definedName>
    <definedName name="BExGN9FZ2RWCMSY1YOBJKZMNIM9R" localSheetId="14" hidden="1">#REF!</definedName>
    <definedName name="BExGN9FZ2RWCMSY1YOBJKZMNIM9R" localSheetId="22" hidden="1">#REF!</definedName>
    <definedName name="BExGN9FZ2RWCMSY1YOBJKZMNIM9R" localSheetId="19" hidden="1">#REF!</definedName>
    <definedName name="BExGN9FZ2RWCMSY1YOBJKZMNIM9R" localSheetId="21" hidden="1">#REF!</definedName>
    <definedName name="BExGN9FZ2RWCMSY1YOBJKZMNIM9R" hidden="1">#REF!</definedName>
    <definedName name="BExGNDSIMTHOCXXG6QOGR6DA8SGG" localSheetId="23" hidden="1">#REF!</definedName>
    <definedName name="BExGNDSIMTHOCXXG6QOGR6DA8SGG" localSheetId="27" hidden="1">#REF!</definedName>
    <definedName name="BExGNDSIMTHOCXXG6QOGR6DA8SGG" localSheetId="16" hidden="1">#REF!</definedName>
    <definedName name="BExGNDSIMTHOCXXG6QOGR6DA8SGG" localSheetId="0" hidden="1">#REF!</definedName>
    <definedName name="BExGNDSIMTHOCXXG6QOGR6DA8SGG" localSheetId="2" hidden="1">#REF!</definedName>
    <definedName name="BExGNDSIMTHOCXXG6QOGR6DA8SGG" localSheetId="4" hidden="1">#REF!</definedName>
    <definedName name="BExGNDSIMTHOCXXG6QOGR6DA8SGG" localSheetId="5" hidden="1">#REF!</definedName>
    <definedName name="BExGNDSIMTHOCXXG6QOGR6DA8SGG" localSheetId="17" hidden="1">#REF!</definedName>
    <definedName name="BExGNDSIMTHOCXXG6QOGR6DA8SGG" localSheetId="7" hidden="1">#REF!</definedName>
    <definedName name="BExGNDSIMTHOCXXG6QOGR6DA8SGG" localSheetId="8" hidden="1">#REF!</definedName>
    <definedName name="BExGNDSIMTHOCXXG6QOGR6DA8SGG" localSheetId="9" hidden="1">#REF!</definedName>
    <definedName name="BExGNDSIMTHOCXXG6QOGR6DA8SGG" localSheetId="11" hidden="1">#REF!</definedName>
    <definedName name="BExGNDSIMTHOCXXG6QOGR6DA8SGG" localSheetId="12" hidden="1">#REF!</definedName>
    <definedName name="BExGNDSIMTHOCXXG6QOGR6DA8SGG" localSheetId="13" hidden="1">#REF!</definedName>
    <definedName name="BExGNDSIMTHOCXXG6QOGR6DA8SGG" localSheetId="14" hidden="1">#REF!</definedName>
    <definedName name="BExGNDSIMTHOCXXG6QOGR6DA8SGG" localSheetId="22" hidden="1">#REF!</definedName>
    <definedName name="BExGNDSIMTHOCXXG6QOGR6DA8SGG" localSheetId="19" hidden="1">#REF!</definedName>
    <definedName name="BExGNDSIMTHOCXXG6QOGR6DA8SGG" localSheetId="21" hidden="1">#REF!</definedName>
    <definedName name="BExGNDSIMTHOCXXG6QOGR6DA8SGG" hidden="1">#REF!</definedName>
    <definedName name="BExGNHOS7RBERG1J2M2HVGSRZL5G" localSheetId="23" hidden="1">#REF!</definedName>
    <definedName name="BExGNHOS7RBERG1J2M2HVGSRZL5G" localSheetId="27" hidden="1">#REF!</definedName>
    <definedName name="BExGNHOS7RBERG1J2M2HVGSRZL5G" localSheetId="16" hidden="1">#REF!</definedName>
    <definedName name="BExGNHOS7RBERG1J2M2HVGSRZL5G" localSheetId="0" hidden="1">#REF!</definedName>
    <definedName name="BExGNHOS7RBERG1J2M2HVGSRZL5G" localSheetId="2" hidden="1">#REF!</definedName>
    <definedName name="BExGNHOS7RBERG1J2M2HVGSRZL5G" localSheetId="4" hidden="1">#REF!</definedName>
    <definedName name="BExGNHOS7RBERG1J2M2HVGSRZL5G" localSheetId="5" hidden="1">#REF!</definedName>
    <definedName name="BExGNHOS7RBERG1J2M2HVGSRZL5G" localSheetId="17" hidden="1">#REF!</definedName>
    <definedName name="BExGNHOS7RBERG1J2M2HVGSRZL5G" localSheetId="7" hidden="1">#REF!</definedName>
    <definedName name="BExGNHOS7RBERG1J2M2HVGSRZL5G" localSheetId="8" hidden="1">#REF!</definedName>
    <definedName name="BExGNHOS7RBERG1J2M2HVGSRZL5G" localSheetId="9" hidden="1">#REF!</definedName>
    <definedName name="BExGNHOS7RBERG1J2M2HVGSRZL5G" localSheetId="11" hidden="1">#REF!</definedName>
    <definedName name="BExGNHOS7RBERG1J2M2HVGSRZL5G" localSheetId="12" hidden="1">#REF!</definedName>
    <definedName name="BExGNHOS7RBERG1J2M2HVGSRZL5G" localSheetId="13" hidden="1">#REF!</definedName>
    <definedName name="BExGNHOS7RBERG1J2M2HVGSRZL5G" localSheetId="14" hidden="1">#REF!</definedName>
    <definedName name="BExGNHOS7RBERG1J2M2HVGSRZL5G" localSheetId="22" hidden="1">#REF!</definedName>
    <definedName name="BExGNHOS7RBERG1J2M2HVGSRZL5G" localSheetId="19" hidden="1">#REF!</definedName>
    <definedName name="BExGNHOS7RBERG1J2M2HVGSRZL5G" localSheetId="21" hidden="1">#REF!</definedName>
    <definedName name="BExGNHOS7RBERG1J2M2HVGSRZL5G" hidden="1">#REF!</definedName>
    <definedName name="BExGNJ18W3Q55XAXY8XTFB80IVMV" localSheetId="23" hidden="1">#REF!</definedName>
    <definedName name="BExGNJ18W3Q55XAXY8XTFB80IVMV" localSheetId="27" hidden="1">#REF!</definedName>
    <definedName name="BExGNJ18W3Q55XAXY8XTFB80IVMV" localSheetId="16" hidden="1">#REF!</definedName>
    <definedName name="BExGNJ18W3Q55XAXY8XTFB80IVMV" localSheetId="0" hidden="1">#REF!</definedName>
    <definedName name="BExGNJ18W3Q55XAXY8XTFB80IVMV" localSheetId="2" hidden="1">#REF!</definedName>
    <definedName name="BExGNJ18W3Q55XAXY8XTFB80IVMV" localSheetId="4" hidden="1">#REF!</definedName>
    <definedName name="BExGNJ18W3Q55XAXY8XTFB80IVMV" localSheetId="5" hidden="1">#REF!</definedName>
    <definedName name="BExGNJ18W3Q55XAXY8XTFB80IVMV" localSheetId="17" hidden="1">#REF!</definedName>
    <definedName name="BExGNJ18W3Q55XAXY8XTFB80IVMV" localSheetId="7" hidden="1">#REF!</definedName>
    <definedName name="BExGNJ18W3Q55XAXY8XTFB80IVMV" localSheetId="8" hidden="1">#REF!</definedName>
    <definedName name="BExGNJ18W3Q55XAXY8XTFB80IVMV" localSheetId="9" hidden="1">#REF!</definedName>
    <definedName name="BExGNJ18W3Q55XAXY8XTFB80IVMV" localSheetId="11" hidden="1">#REF!</definedName>
    <definedName name="BExGNJ18W3Q55XAXY8XTFB80IVMV" localSheetId="12" hidden="1">#REF!</definedName>
    <definedName name="BExGNJ18W3Q55XAXY8XTFB80IVMV" localSheetId="13" hidden="1">#REF!</definedName>
    <definedName name="BExGNJ18W3Q55XAXY8XTFB80IVMV" localSheetId="14" hidden="1">#REF!</definedName>
    <definedName name="BExGNJ18W3Q55XAXY8XTFB80IVMV" localSheetId="22" hidden="1">#REF!</definedName>
    <definedName name="BExGNJ18W3Q55XAXY8XTFB80IVMV" localSheetId="19" hidden="1">#REF!</definedName>
    <definedName name="BExGNJ18W3Q55XAXY8XTFB80IVMV" localSheetId="21" hidden="1">#REF!</definedName>
    <definedName name="BExGNJ18W3Q55XAXY8XTFB80IVMV" hidden="1">#REF!</definedName>
    <definedName name="BExGNN2YQ9BDAZXT2GLCSAPXKIM7" localSheetId="23" hidden="1">#REF!</definedName>
    <definedName name="BExGNN2YQ9BDAZXT2GLCSAPXKIM7" localSheetId="27" hidden="1">#REF!</definedName>
    <definedName name="BExGNN2YQ9BDAZXT2GLCSAPXKIM7" localSheetId="16" hidden="1">#REF!</definedName>
    <definedName name="BExGNN2YQ9BDAZXT2GLCSAPXKIM7" localSheetId="0" hidden="1">#REF!</definedName>
    <definedName name="BExGNN2YQ9BDAZXT2GLCSAPXKIM7" localSheetId="2" hidden="1">#REF!</definedName>
    <definedName name="BExGNN2YQ9BDAZXT2GLCSAPXKIM7" localSheetId="4" hidden="1">#REF!</definedName>
    <definedName name="BExGNN2YQ9BDAZXT2GLCSAPXKIM7" localSheetId="5" hidden="1">#REF!</definedName>
    <definedName name="BExGNN2YQ9BDAZXT2GLCSAPXKIM7" localSheetId="17" hidden="1">#REF!</definedName>
    <definedName name="BExGNN2YQ9BDAZXT2GLCSAPXKIM7" localSheetId="7" hidden="1">#REF!</definedName>
    <definedName name="BExGNN2YQ9BDAZXT2GLCSAPXKIM7" localSheetId="8" hidden="1">#REF!</definedName>
    <definedName name="BExGNN2YQ9BDAZXT2GLCSAPXKIM7" localSheetId="9" hidden="1">#REF!</definedName>
    <definedName name="BExGNN2YQ9BDAZXT2GLCSAPXKIM7" localSheetId="11" hidden="1">#REF!</definedName>
    <definedName name="BExGNN2YQ9BDAZXT2GLCSAPXKIM7" localSheetId="12" hidden="1">#REF!</definedName>
    <definedName name="BExGNN2YQ9BDAZXT2GLCSAPXKIM7" localSheetId="13" hidden="1">#REF!</definedName>
    <definedName name="BExGNN2YQ9BDAZXT2GLCSAPXKIM7" localSheetId="14" hidden="1">#REF!</definedName>
    <definedName name="BExGNN2YQ9BDAZXT2GLCSAPXKIM7" localSheetId="22" hidden="1">#REF!</definedName>
    <definedName name="BExGNN2YQ9BDAZXT2GLCSAPXKIM7" localSheetId="19" hidden="1">#REF!</definedName>
    <definedName name="BExGNN2YQ9BDAZXT2GLCSAPXKIM7" localSheetId="21" hidden="1">#REF!</definedName>
    <definedName name="BExGNN2YQ9BDAZXT2GLCSAPXKIM7" hidden="1">#REF!</definedName>
    <definedName name="BExGNP6INLF5NZFP5ME6K7C9Y0NH" localSheetId="23" hidden="1">#REF!</definedName>
    <definedName name="BExGNP6INLF5NZFP5ME6K7C9Y0NH" localSheetId="27" hidden="1">#REF!</definedName>
    <definedName name="BExGNP6INLF5NZFP5ME6K7C9Y0NH" localSheetId="16" hidden="1">#REF!</definedName>
    <definedName name="BExGNP6INLF5NZFP5ME6K7C9Y0NH" localSheetId="0" hidden="1">#REF!</definedName>
    <definedName name="BExGNP6INLF5NZFP5ME6K7C9Y0NH" localSheetId="2" hidden="1">#REF!</definedName>
    <definedName name="BExGNP6INLF5NZFP5ME6K7C9Y0NH" localSheetId="4" hidden="1">#REF!</definedName>
    <definedName name="BExGNP6INLF5NZFP5ME6K7C9Y0NH" localSheetId="5" hidden="1">#REF!</definedName>
    <definedName name="BExGNP6INLF5NZFP5ME6K7C9Y0NH" localSheetId="17" hidden="1">#REF!</definedName>
    <definedName name="BExGNP6INLF5NZFP5ME6K7C9Y0NH" localSheetId="7" hidden="1">#REF!</definedName>
    <definedName name="BExGNP6INLF5NZFP5ME6K7C9Y0NH" localSheetId="8" hidden="1">#REF!</definedName>
    <definedName name="BExGNP6INLF5NZFP5ME6K7C9Y0NH" localSheetId="9" hidden="1">#REF!</definedName>
    <definedName name="BExGNP6INLF5NZFP5ME6K7C9Y0NH" localSheetId="11" hidden="1">#REF!</definedName>
    <definedName name="BExGNP6INLF5NZFP5ME6K7C9Y0NH" localSheetId="12" hidden="1">#REF!</definedName>
    <definedName name="BExGNP6INLF5NZFP5ME6K7C9Y0NH" localSheetId="13" hidden="1">#REF!</definedName>
    <definedName name="BExGNP6INLF5NZFP5ME6K7C9Y0NH" localSheetId="14" hidden="1">#REF!</definedName>
    <definedName name="BExGNP6INLF5NZFP5ME6K7C9Y0NH" localSheetId="22" hidden="1">#REF!</definedName>
    <definedName name="BExGNP6INLF5NZFP5ME6K7C9Y0NH" localSheetId="19" hidden="1">#REF!</definedName>
    <definedName name="BExGNP6INLF5NZFP5ME6K7C9Y0NH" localSheetId="21" hidden="1">#REF!</definedName>
    <definedName name="BExGNP6INLF5NZFP5ME6K7C9Y0NH" hidden="1">#REF!</definedName>
    <definedName name="BExGNSS0CKRPKHO25R3TDBEL2NHX" localSheetId="23" hidden="1">#REF!</definedName>
    <definedName name="BExGNSS0CKRPKHO25R3TDBEL2NHX" localSheetId="27" hidden="1">#REF!</definedName>
    <definedName name="BExGNSS0CKRPKHO25R3TDBEL2NHX" localSheetId="16" hidden="1">#REF!</definedName>
    <definedName name="BExGNSS0CKRPKHO25R3TDBEL2NHX" localSheetId="0" hidden="1">#REF!</definedName>
    <definedName name="BExGNSS0CKRPKHO25R3TDBEL2NHX" localSheetId="2" hidden="1">#REF!</definedName>
    <definedName name="BExGNSS0CKRPKHO25R3TDBEL2NHX" localSheetId="4" hidden="1">#REF!</definedName>
    <definedName name="BExGNSS0CKRPKHO25R3TDBEL2NHX" localSheetId="5" hidden="1">#REF!</definedName>
    <definedName name="BExGNSS0CKRPKHO25R3TDBEL2NHX" localSheetId="17" hidden="1">#REF!</definedName>
    <definedName name="BExGNSS0CKRPKHO25R3TDBEL2NHX" localSheetId="7" hidden="1">#REF!</definedName>
    <definedName name="BExGNSS0CKRPKHO25R3TDBEL2NHX" localSheetId="8" hidden="1">#REF!</definedName>
    <definedName name="BExGNSS0CKRPKHO25R3TDBEL2NHX" localSheetId="9" hidden="1">#REF!</definedName>
    <definedName name="BExGNSS0CKRPKHO25R3TDBEL2NHX" localSheetId="11" hidden="1">#REF!</definedName>
    <definedName name="BExGNSS0CKRPKHO25R3TDBEL2NHX" localSheetId="12" hidden="1">#REF!</definedName>
    <definedName name="BExGNSS0CKRPKHO25R3TDBEL2NHX" localSheetId="13" hidden="1">#REF!</definedName>
    <definedName name="BExGNSS0CKRPKHO25R3TDBEL2NHX" localSheetId="14" hidden="1">#REF!</definedName>
    <definedName name="BExGNSS0CKRPKHO25R3TDBEL2NHX" localSheetId="22" hidden="1">#REF!</definedName>
    <definedName name="BExGNSS0CKRPKHO25R3TDBEL2NHX" localSheetId="19" hidden="1">#REF!</definedName>
    <definedName name="BExGNSS0CKRPKHO25R3TDBEL2NHX" localSheetId="21" hidden="1">#REF!</definedName>
    <definedName name="BExGNSS0CKRPKHO25R3TDBEL2NHX" hidden="1">#REF!</definedName>
    <definedName name="BExGNYH0MO8NOVS85L15G0RWX4GW" localSheetId="23" hidden="1">#REF!</definedName>
    <definedName name="BExGNYH0MO8NOVS85L15G0RWX4GW" localSheetId="27" hidden="1">#REF!</definedName>
    <definedName name="BExGNYH0MO8NOVS85L15G0RWX4GW" localSheetId="16" hidden="1">#REF!</definedName>
    <definedName name="BExGNYH0MO8NOVS85L15G0RWX4GW" localSheetId="0" hidden="1">#REF!</definedName>
    <definedName name="BExGNYH0MO8NOVS85L15G0RWX4GW" localSheetId="2" hidden="1">#REF!</definedName>
    <definedName name="BExGNYH0MO8NOVS85L15G0RWX4GW" localSheetId="4" hidden="1">#REF!</definedName>
    <definedName name="BExGNYH0MO8NOVS85L15G0RWX4GW" localSheetId="5" hidden="1">#REF!</definedName>
    <definedName name="BExGNYH0MO8NOVS85L15G0RWX4GW" localSheetId="17" hidden="1">#REF!</definedName>
    <definedName name="BExGNYH0MO8NOVS85L15G0RWX4GW" localSheetId="7" hidden="1">#REF!</definedName>
    <definedName name="BExGNYH0MO8NOVS85L15G0RWX4GW" localSheetId="8" hidden="1">#REF!</definedName>
    <definedName name="BExGNYH0MO8NOVS85L15G0RWX4GW" localSheetId="9" hidden="1">#REF!</definedName>
    <definedName name="BExGNYH0MO8NOVS85L15G0RWX4GW" localSheetId="11" hidden="1">#REF!</definedName>
    <definedName name="BExGNYH0MO8NOVS85L15G0RWX4GW" localSheetId="12" hidden="1">#REF!</definedName>
    <definedName name="BExGNYH0MO8NOVS85L15G0RWX4GW" localSheetId="13" hidden="1">#REF!</definedName>
    <definedName name="BExGNYH0MO8NOVS85L15G0RWX4GW" localSheetId="14" hidden="1">#REF!</definedName>
    <definedName name="BExGNYH0MO8NOVS85L15G0RWX4GW" localSheetId="22" hidden="1">#REF!</definedName>
    <definedName name="BExGNYH0MO8NOVS85L15G0RWX4GW" localSheetId="19" hidden="1">#REF!</definedName>
    <definedName name="BExGNYH0MO8NOVS85L15G0RWX4GW" localSheetId="21" hidden="1">#REF!</definedName>
    <definedName name="BExGNYH0MO8NOVS85L15G0RWX4GW" hidden="1">#REF!</definedName>
    <definedName name="BExGNZO44DEG8CGIDYSEGDUQ531R" localSheetId="23" hidden="1">#REF!</definedName>
    <definedName name="BExGNZO44DEG8CGIDYSEGDUQ531R" localSheetId="27" hidden="1">#REF!</definedName>
    <definedName name="BExGNZO44DEG8CGIDYSEGDUQ531R" localSheetId="16" hidden="1">#REF!</definedName>
    <definedName name="BExGNZO44DEG8CGIDYSEGDUQ531R" localSheetId="0" hidden="1">#REF!</definedName>
    <definedName name="BExGNZO44DEG8CGIDYSEGDUQ531R" localSheetId="2" hidden="1">#REF!</definedName>
    <definedName name="BExGNZO44DEG8CGIDYSEGDUQ531R" localSheetId="4" hidden="1">#REF!</definedName>
    <definedName name="BExGNZO44DEG8CGIDYSEGDUQ531R" localSheetId="5" hidden="1">#REF!</definedName>
    <definedName name="BExGNZO44DEG8CGIDYSEGDUQ531R" localSheetId="17" hidden="1">#REF!</definedName>
    <definedName name="BExGNZO44DEG8CGIDYSEGDUQ531R" localSheetId="7" hidden="1">#REF!</definedName>
    <definedName name="BExGNZO44DEG8CGIDYSEGDUQ531R" localSheetId="8" hidden="1">#REF!</definedName>
    <definedName name="BExGNZO44DEG8CGIDYSEGDUQ531R" localSheetId="9" hidden="1">#REF!</definedName>
    <definedName name="BExGNZO44DEG8CGIDYSEGDUQ531R" localSheetId="11" hidden="1">#REF!</definedName>
    <definedName name="BExGNZO44DEG8CGIDYSEGDUQ531R" localSheetId="12" hidden="1">#REF!</definedName>
    <definedName name="BExGNZO44DEG8CGIDYSEGDUQ531R" localSheetId="13" hidden="1">#REF!</definedName>
    <definedName name="BExGNZO44DEG8CGIDYSEGDUQ531R" localSheetId="14" hidden="1">#REF!</definedName>
    <definedName name="BExGNZO44DEG8CGIDYSEGDUQ531R" localSheetId="22" hidden="1">#REF!</definedName>
    <definedName name="BExGNZO44DEG8CGIDYSEGDUQ531R" localSheetId="19" hidden="1">#REF!</definedName>
    <definedName name="BExGNZO44DEG8CGIDYSEGDUQ531R" localSheetId="21" hidden="1">#REF!</definedName>
    <definedName name="BExGNZO44DEG8CGIDYSEGDUQ531R" hidden="1">#REF!</definedName>
    <definedName name="BExGO22GMMPZVQY9RQ8MDKZDP5G3" localSheetId="23" hidden="1">#REF!</definedName>
    <definedName name="BExGO22GMMPZVQY9RQ8MDKZDP5G3" localSheetId="27" hidden="1">#REF!</definedName>
    <definedName name="BExGO22GMMPZVQY9RQ8MDKZDP5G3" localSheetId="16" hidden="1">#REF!</definedName>
    <definedName name="BExGO22GMMPZVQY9RQ8MDKZDP5G3" localSheetId="0" hidden="1">#REF!</definedName>
    <definedName name="BExGO22GMMPZVQY9RQ8MDKZDP5G3" localSheetId="2" hidden="1">#REF!</definedName>
    <definedName name="BExGO22GMMPZVQY9RQ8MDKZDP5G3" localSheetId="4" hidden="1">#REF!</definedName>
    <definedName name="BExGO22GMMPZVQY9RQ8MDKZDP5G3" localSheetId="5" hidden="1">#REF!</definedName>
    <definedName name="BExGO22GMMPZVQY9RQ8MDKZDP5G3" localSheetId="17" hidden="1">#REF!</definedName>
    <definedName name="BExGO22GMMPZVQY9RQ8MDKZDP5G3" localSheetId="7" hidden="1">#REF!</definedName>
    <definedName name="BExGO22GMMPZVQY9RQ8MDKZDP5G3" localSheetId="8" hidden="1">#REF!</definedName>
    <definedName name="BExGO22GMMPZVQY9RQ8MDKZDP5G3" localSheetId="9" hidden="1">#REF!</definedName>
    <definedName name="BExGO22GMMPZVQY9RQ8MDKZDP5G3" localSheetId="11" hidden="1">#REF!</definedName>
    <definedName name="BExGO22GMMPZVQY9RQ8MDKZDP5G3" localSheetId="12" hidden="1">#REF!</definedName>
    <definedName name="BExGO22GMMPZVQY9RQ8MDKZDP5G3" localSheetId="13" hidden="1">#REF!</definedName>
    <definedName name="BExGO22GMMPZVQY9RQ8MDKZDP5G3" localSheetId="14" hidden="1">#REF!</definedName>
    <definedName name="BExGO22GMMPZVQY9RQ8MDKZDP5G3" localSheetId="22" hidden="1">#REF!</definedName>
    <definedName name="BExGO22GMMPZVQY9RQ8MDKZDP5G3" localSheetId="19" hidden="1">#REF!</definedName>
    <definedName name="BExGO22GMMPZVQY9RQ8MDKZDP5G3" localSheetId="21" hidden="1">#REF!</definedName>
    <definedName name="BExGO22GMMPZVQY9RQ8MDKZDP5G3" hidden="1">#REF!</definedName>
    <definedName name="BExGO2O0V6UYDY26AX8OSN72F77N" localSheetId="23" hidden="1">#REF!</definedName>
    <definedName name="BExGO2O0V6UYDY26AX8OSN72F77N" localSheetId="27" hidden="1">#REF!</definedName>
    <definedName name="BExGO2O0V6UYDY26AX8OSN72F77N" localSheetId="16" hidden="1">#REF!</definedName>
    <definedName name="BExGO2O0V6UYDY26AX8OSN72F77N" localSheetId="0" hidden="1">#REF!</definedName>
    <definedName name="BExGO2O0V6UYDY26AX8OSN72F77N" localSheetId="2" hidden="1">#REF!</definedName>
    <definedName name="BExGO2O0V6UYDY26AX8OSN72F77N" localSheetId="4" hidden="1">#REF!</definedName>
    <definedName name="BExGO2O0V6UYDY26AX8OSN72F77N" localSheetId="5" hidden="1">#REF!</definedName>
    <definedName name="BExGO2O0V6UYDY26AX8OSN72F77N" localSheetId="17" hidden="1">#REF!</definedName>
    <definedName name="BExGO2O0V6UYDY26AX8OSN72F77N" localSheetId="7" hidden="1">#REF!</definedName>
    <definedName name="BExGO2O0V6UYDY26AX8OSN72F77N" localSheetId="8" hidden="1">#REF!</definedName>
    <definedName name="BExGO2O0V6UYDY26AX8OSN72F77N" localSheetId="9" hidden="1">#REF!</definedName>
    <definedName name="BExGO2O0V6UYDY26AX8OSN72F77N" localSheetId="11" hidden="1">#REF!</definedName>
    <definedName name="BExGO2O0V6UYDY26AX8OSN72F77N" localSheetId="12" hidden="1">#REF!</definedName>
    <definedName name="BExGO2O0V6UYDY26AX8OSN72F77N" localSheetId="13" hidden="1">#REF!</definedName>
    <definedName name="BExGO2O0V6UYDY26AX8OSN72F77N" localSheetId="14" hidden="1">#REF!</definedName>
    <definedName name="BExGO2O0V6UYDY26AX8OSN72F77N" localSheetId="22" hidden="1">#REF!</definedName>
    <definedName name="BExGO2O0V6UYDY26AX8OSN72F77N" localSheetId="19" hidden="1">#REF!</definedName>
    <definedName name="BExGO2O0V6UYDY26AX8OSN72F77N" localSheetId="21" hidden="1">#REF!</definedName>
    <definedName name="BExGO2O0V6UYDY26AX8OSN72F77N" hidden="1">#REF!</definedName>
    <definedName name="BExGO2YUBOVLYHY1QSIHRE1KLAFV" localSheetId="23" hidden="1">#REF!</definedName>
    <definedName name="BExGO2YUBOVLYHY1QSIHRE1KLAFV" localSheetId="27" hidden="1">#REF!</definedName>
    <definedName name="BExGO2YUBOVLYHY1QSIHRE1KLAFV" localSheetId="16" hidden="1">#REF!</definedName>
    <definedName name="BExGO2YUBOVLYHY1QSIHRE1KLAFV" localSheetId="0" hidden="1">#REF!</definedName>
    <definedName name="BExGO2YUBOVLYHY1QSIHRE1KLAFV" localSheetId="2" hidden="1">#REF!</definedName>
    <definedName name="BExGO2YUBOVLYHY1QSIHRE1KLAFV" localSheetId="4" hidden="1">#REF!</definedName>
    <definedName name="BExGO2YUBOVLYHY1QSIHRE1KLAFV" localSheetId="5" hidden="1">#REF!</definedName>
    <definedName name="BExGO2YUBOVLYHY1QSIHRE1KLAFV" localSheetId="17" hidden="1">#REF!</definedName>
    <definedName name="BExGO2YUBOVLYHY1QSIHRE1KLAFV" localSheetId="7" hidden="1">#REF!</definedName>
    <definedName name="BExGO2YUBOVLYHY1QSIHRE1KLAFV" localSheetId="8" hidden="1">#REF!</definedName>
    <definedName name="BExGO2YUBOVLYHY1QSIHRE1KLAFV" localSheetId="9" hidden="1">#REF!</definedName>
    <definedName name="BExGO2YUBOVLYHY1QSIHRE1KLAFV" localSheetId="11" hidden="1">#REF!</definedName>
    <definedName name="BExGO2YUBOVLYHY1QSIHRE1KLAFV" localSheetId="12" hidden="1">#REF!</definedName>
    <definedName name="BExGO2YUBOVLYHY1QSIHRE1KLAFV" localSheetId="13" hidden="1">#REF!</definedName>
    <definedName name="BExGO2YUBOVLYHY1QSIHRE1KLAFV" localSheetId="14" hidden="1">#REF!</definedName>
    <definedName name="BExGO2YUBOVLYHY1QSIHRE1KLAFV" localSheetId="22" hidden="1">#REF!</definedName>
    <definedName name="BExGO2YUBOVLYHY1QSIHRE1KLAFV" localSheetId="19" hidden="1">#REF!</definedName>
    <definedName name="BExGO2YUBOVLYHY1QSIHRE1KLAFV" localSheetId="21" hidden="1">#REF!</definedName>
    <definedName name="BExGO2YUBOVLYHY1QSIHRE1KLAFV" hidden="1">#REF!</definedName>
    <definedName name="BExGO70E2O70LF46V8T26YFPL4V8" localSheetId="23" hidden="1">#REF!</definedName>
    <definedName name="BExGO70E2O70LF46V8T26YFPL4V8" localSheetId="27" hidden="1">#REF!</definedName>
    <definedName name="BExGO70E2O70LF46V8T26YFPL4V8" localSheetId="16" hidden="1">#REF!</definedName>
    <definedName name="BExGO70E2O70LF46V8T26YFPL4V8" localSheetId="0" hidden="1">#REF!</definedName>
    <definedName name="BExGO70E2O70LF46V8T26YFPL4V8" localSheetId="2" hidden="1">#REF!</definedName>
    <definedName name="BExGO70E2O70LF46V8T26YFPL4V8" localSheetId="4" hidden="1">#REF!</definedName>
    <definedName name="BExGO70E2O70LF46V8T26YFPL4V8" localSheetId="5" hidden="1">#REF!</definedName>
    <definedName name="BExGO70E2O70LF46V8T26YFPL4V8" localSheetId="17" hidden="1">#REF!</definedName>
    <definedName name="BExGO70E2O70LF46V8T26YFPL4V8" localSheetId="7" hidden="1">#REF!</definedName>
    <definedName name="BExGO70E2O70LF46V8T26YFPL4V8" localSheetId="8" hidden="1">#REF!</definedName>
    <definedName name="BExGO70E2O70LF46V8T26YFPL4V8" localSheetId="9" hidden="1">#REF!</definedName>
    <definedName name="BExGO70E2O70LF46V8T26YFPL4V8" localSheetId="11" hidden="1">#REF!</definedName>
    <definedName name="BExGO70E2O70LF46V8T26YFPL4V8" localSheetId="12" hidden="1">#REF!</definedName>
    <definedName name="BExGO70E2O70LF46V8T26YFPL4V8" localSheetId="13" hidden="1">#REF!</definedName>
    <definedName name="BExGO70E2O70LF46V8T26YFPL4V8" localSheetId="14" hidden="1">#REF!</definedName>
    <definedName name="BExGO70E2O70LF46V8T26YFPL4V8" localSheetId="22" hidden="1">#REF!</definedName>
    <definedName name="BExGO70E2O70LF46V8T26YFPL4V8" localSheetId="19" hidden="1">#REF!</definedName>
    <definedName name="BExGO70E2O70LF46V8T26YFPL4V8" localSheetId="21" hidden="1">#REF!</definedName>
    <definedName name="BExGO70E2O70LF46V8T26YFPL4V8" hidden="1">#REF!</definedName>
    <definedName name="BExGOB25QJMQCQE76MRW9X58OIOO" localSheetId="23" hidden="1">#REF!</definedName>
    <definedName name="BExGOB25QJMQCQE76MRW9X58OIOO" localSheetId="27" hidden="1">#REF!</definedName>
    <definedName name="BExGOB25QJMQCQE76MRW9X58OIOO" localSheetId="16" hidden="1">#REF!</definedName>
    <definedName name="BExGOB25QJMQCQE76MRW9X58OIOO" localSheetId="0" hidden="1">#REF!</definedName>
    <definedName name="BExGOB25QJMQCQE76MRW9X58OIOO" localSheetId="2" hidden="1">#REF!</definedName>
    <definedName name="BExGOB25QJMQCQE76MRW9X58OIOO" localSheetId="4" hidden="1">#REF!</definedName>
    <definedName name="BExGOB25QJMQCQE76MRW9X58OIOO" localSheetId="5" hidden="1">#REF!</definedName>
    <definedName name="BExGOB25QJMQCQE76MRW9X58OIOO" localSheetId="17" hidden="1">#REF!</definedName>
    <definedName name="BExGOB25QJMQCQE76MRW9X58OIOO" localSheetId="7" hidden="1">#REF!</definedName>
    <definedName name="BExGOB25QJMQCQE76MRW9X58OIOO" localSheetId="8" hidden="1">#REF!</definedName>
    <definedName name="BExGOB25QJMQCQE76MRW9X58OIOO" localSheetId="9" hidden="1">#REF!</definedName>
    <definedName name="BExGOB25QJMQCQE76MRW9X58OIOO" localSheetId="11" hidden="1">#REF!</definedName>
    <definedName name="BExGOB25QJMQCQE76MRW9X58OIOO" localSheetId="12" hidden="1">#REF!</definedName>
    <definedName name="BExGOB25QJMQCQE76MRW9X58OIOO" localSheetId="13" hidden="1">#REF!</definedName>
    <definedName name="BExGOB25QJMQCQE76MRW9X58OIOO" localSheetId="14" hidden="1">#REF!</definedName>
    <definedName name="BExGOB25QJMQCQE76MRW9X58OIOO" localSheetId="22" hidden="1">#REF!</definedName>
    <definedName name="BExGOB25QJMQCQE76MRW9X58OIOO" localSheetId="19" hidden="1">#REF!</definedName>
    <definedName name="BExGOB25QJMQCQE76MRW9X58OIOO" localSheetId="21" hidden="1">#REF!</definedName>
    <definedName name="BExGOB25QJMQCQE76MRW9X58OIOO" hidden="1">#REF!</definedName>
    <definedName name="BExGODAZKJ9EXMQZNQR5YDBSS525" localSheetId="23" hidden="1">#REF!</definedName>
    <definedName name="BExGODAZKJ9EXMQZNQR5YDBSS525" localSheetId="27" hidden="1">#REF!</definedName>
    <definedName name="BExGODAZKJ9EXMQZNQR5YDBSS525" localSheetId="16" hidden="1">#REF!</definedName>
    <definedName name="BExGODAZKJ9EXMQZNQR5YDBSS525" localSheetId="0" hidden="1">#REF!</definedName>
    <definedName name="BExGODAZKJ9EXMQZNQR5YDBSS525" localSheetId="2" hidden="1">#REF!</definedName>
    <definedName name="BExGODAZKJ9EXMQZNQR5YDBSS525" localSheetId="4" hidden="1">#REF!</definedName>
    <definedName name="BExGODAZKJ9EXMQZNQR5YDBSS525" localSheetId="5" hidden="1">#REF!</definedName>
    <definedName name="BExGODAZKJ9EXMQZNQR5YDBSS525" localSheetId="17" hidden="1">#REF!</definedName>
    <definedName name="BExGODAZKJ9EXMQZNQR5YDBSS525" localSheetId="7" hidden="1">#REF!</definedName>
    <definedName name="BExGODAZKJ9EXMQZNQR5YDBSS525" localSheetId="8" hidden="1">#REF!</definedName>
    <definedName name="BExGODAZKJ9EXMQZNQR5YDBSS525" localSheetId="9" hidden="1">#REF!</definedName>
    <definedName name="BExGODAZKJ9EXMQZNQR5YDBSS525" localSheetId="11" hidden="1">#REF!</definedName>
    <definedName name="BExGODAZKJ9EXMQZNQR5YDBSS525" localSheetId="12" hidden="1">#REF!</definedName>
    <definedName name="BExGODAZKJ9EXMQZNQR5YDBSS525" localSheetId="13" hidden="1">#REF!</definedName>
    <definedName name="BExGODAZKJ9EXMQZNQR5YDBSS525" localSheetId="14" hidden="1">#REF!</definedName>
    <definedName name="BExGODAZKJ9EXMQZNQR5YDBSS525" localSheetId="22" hidden="1">#REF!</definedName>
    <definedName name="BExGODAZKJ9EXMQZNQR5YDBSS525" localSheetId="19" hidden="1">#REF!</definedName>
    <definedName name="BExGODAZKJ9EXMQZNQR5YDBSS525" localSheetId="21" hidden="1">#REF!</definedName>
    <definedName name="BExGODAZKJ9EXMQZNQR5YDBSS525" hidden="1">#REF!</definedName>
    <definedName name="BExGODR8ZSMUC11I56QHSZ686XV5" localSheetId="23" hidden="1">#REF!</definedName>
    <definedName name="BExGODR8ZSMUC11I56QHSZ686XV5" localSheetId="27" hidden="1">#REF!</definedName>
    <definedName name="BExGODR8ZSMUC11I56QHSZ686XV5" localSheetId="16" hidden="1">#REF!</definedName>
    <definedName name="BExGODR8ZSMUC11I56QHSZ686XV5" localSheetId="0" hidden="1">#REF!</definedName>
    <definedName name="BExGODR8ZSMUC11I56QHSZ686XV5" localSheetId="2" hidden="1">#REF!</definedName>
    <definedName name="BExGODR8ZSMUC11I56QHSZ686XV5" localSheetId="4" hidden="1">#REF!</definedName>
    <definedName name="BExGODR8ZSMUC11I56QHSZ686XV5" localSheetId="5" hidden="1">#REF!</definedName>
    <definedName name="BExGODR8ZSMUC11I56QHSZ686XV5" localSheetId="17" hidden="1">#REF!</definedName>
    <definedName name="BExGODR8ZSMUC11I56QHSZ686XV5" localSheetId="7" hidden="1">#REF!</definedName>
    <definedName name="BExGODR8ZSMUC11I56QHSZ686XV5" localSheetId="8" hidden="1">#REF!</definedName>
    <definedName name="BExGODR8ZSMUC11I56QHSZ686XV5" localSheetId="9" hidden="1">#REF!</definedName>
    <definedName name="BExGODR8ZSMUC11I56QHSZ686XV5" localSheetId="11" hidden="1">#REF!</definedName>
    <definedName name="BExGODR8ZSMUC11I56QHSZ686XV5" localSheetId="12" hidden="1">#REF!</definedName>
    <definedName name="BExGODR8ZSMUC11I56QHSZ686XV5" localSheetId="13" hidden="1">#REF!</definedName>
    <definedName name="BExGODR8ZSMUC11I56QHSZ686XV5" localSheetId="14" hidden="1">#REF!</definedName>
    <definedName name="BExGODR8ZSMUC11I56QHSZ686XV5" localSheetId="22" hidden="1">#REF!</definedName>
    <definedName name="BExGODR8ZSMUC11I56QHSZ686XV5" localSheetId="19" hidden="1">#REF!</definedName>
    <definedName name="BExGODR8ZSMUC11I56QHSZ686XV5" localSheetId="21" hidden="1">#REF!</definedName>
    <definedName name="BExGODR8ZSMUC11I56QHSZ686XV5" hidden="1">#REF!</definedName>
    <definedName name="BExGOXJDHUDPDT8I8IVGVW9J0R5Q" localSheetId="23" hidden="1">#REF!</definedName>
    <definedName name="BExGOXJDHUDPDT8I8IVGVW9J0R5Q" localSheetId="27" hidden="1">#REF!</definedName>
    <definedName name="BExGOXJDHUDPDT8I8IVGVW9J0R5Q" localSheetId="16" hidden="1">#REF!</definedName>
    <definedName name="BExGOXJDHUDPDT8I8IVGVW9J0R5Q" localSheetId="0" hidden="1">#REF!</definedName>
    <definedName name="BExGOXJDHUDPDT8I8IVGVW9J0R5Q" localSheetId="2" hidden="1">#REF!</definedName>
    <definedName name="BExGOXJDHUDPDT8I8IVGVW9J0R5Q" localSheetId="4" hidden="1">#REF!</definedName>
    <definedName name="BExGOXJDHUDPDT8I8IVGVW9J0R5Q" localSheetId="5" hidden="1">#REF!</definedName>
    <definedName name="BExGOXJDHUDPDT8I8IVGVW9J0R5Q" localSheetId="17" hidden="1">#REF!</definedName>
    <definedName name="BExGOXJDHUDPDT8I8IVGVW9J0R5Q" localSheetId="7" hidden="1">#REF!</definedName>
    <definedName name="BExGOXJDHUDPDT8I8IVGVW9J0R5Q" localSheetId="8" hidden="1">#REF!</definedName>
    <definedName name="BExGOXJDHUDPDT8I8IVGVW9J0R5Q" localSheetId="9" hidden="1">#REF!</definedName>
    <definedName name="BExGOXJDHUDPDT8I8IVGVW9J0R5Q" localSheetId="11" hidden="1">#REF!</definedName>
    <definedName name="BExGOXJDHUDPDT8I8IVGVW9J0R5Q" localSheetId="12" hidden="1">#REF!</definedName>
    <definedName name="BExGOXJDHUDPDT8I8IVGVW9J0R5Q" localSheetId="13" hidden="1">#REF!</definedName>
    <definedName name="BExGOXJDHUDPDT8I8IVGVW9J0R5Q" localSheetId="14" hidden="1">#REF!</definedName>
    <definedName name="BExGOXJDHUDPDT8I8IVGVW9J0R5Q" localSheetId="22" hidden="1">#REF!</definedName>
    <definedName name="BExGOXJDHUDPDT8I8IVGVW9J0R5Q" localSheetId="19" hidden="1">#REF!</definedName>
    <definedName name="BExGOXJDHUDPDT8I8IVGVW9J0R5Q" localSheetId="21" hidden="1">#REF!</definedName>
    <definedName name="BExGOXJDHUDPDT8I8IVGVW9J0R5Q" hidden="1">#REF!</definedName>
    <definedName name="BExGPAPYI1N5W3IH8H485BHSVOY3" localSheetId="23" hidden="1">#REF!</definedName>
    <definedName name="BExGPAPYI1N5W3IH8H485BHSVOY3" localSheetId="27" hidden="1">#REF!</definedName>
    <definedName name="BExGPAPYI1N5W3IH8H485BHSVOY3" localSheetId="16" hidden="1">#REF!</definedName>
    <definedName name="BExGPAPYI1N5W3IH8H485BHSVOY3" localSheetId="0" hidden="1">#REF!</definedName>
    <definedName name="BExGPAPYI1N5W3IH8H485BHSVOY3" localSheetId="2" hidden="1">#REF!</definedName>
    <definedName name="BExGPAPYI1N5W3IH8H485BHSVOY3" localSheetId="4" hidden="1">#REF!</definedName>
    <definedName name="BExGPAPYI1N5W3IH8H485BHSVOY3" localSheetId="5" hidden="1">#REF!</definedName>
    <definedName name="BExGPAPYI1N5W3IH8H485BHSVOY3" localSheetId="17" hidden="1">#REF!</definedName>
    <definedName name="BExGPAPYI1N5W3IH8H485BHSVOY3" localSheetId="7" hidden="1">#REF!</definedName>
    <definedName name="BExGPAPYI1N5W3IH8H485BHSVOY3" localSheetId="8" hidden="1">#REF!</definedName>
    <definedName name="BExGPAPYI1N5W3IH8H485BHSVOY3" localSheetId="9" hidden="1">#REF!</definedName>
    <definedName name="BExGPAPYI1N5W3IH8H485BHSVOY3" localSheetId="11" hidden="1">#REF!</definedName>
    <definedName name="BExGPAPYI1N5W3IH8H485BHSVOY3" localSheetId="12" hidden="1">#REF!</definedName>
    <definedName name="BExGPAPYI1N5W3IH8H485BHSVOY3" localSheetId="13" hidden="1">#REF!</definedName>
    <definedName name="BExGPAPYI1N5W3IH8H485BHSVOY3" localSheetId="14" hidden="1">#REF!</definedName>
    <definedName name="BExGPAPYI1N5W3IH8H485BHSVOY3" localSheetId="22" hidden="1">#REF!</definedName>
    <definedName name="BExGPAPYI1N5W3IH8H485BHSVOY3" localSheetId="19" hidden="1">#REF!</definedName>
    <definedName name="BExGPAPYI1N5W3IH8H485BHSVOY3" localSheetId="21" hidden="1">#REF!</definedName>
    <definedName name="BExGPAPYI1N5W3IH8H485BHSVOY3" hidden="1">#REF!</definedName>
    <definedName name="BExGPFO3GOKYO2922Y91GMQRCMOA" localSheetId="23" hidden="1">#REF!</definedName>
    <definedName name="BExGPFO3GOKYO2922Y91GMQRCMOA" localSheetId="27" hidden="1">#REF!</definedName>
    <definedName name="BExGPFO3GOKYO2922Y91GMQRCMOA" localSheetId="16" hidden="1">#REF!</definedName>
    <definedName name="BExGPFO3GOKYO2922Y91GMQRCMOA" localSheetId="0" hidden="1">#REF!</definedName>
    <definedName name="BExGPFO3GOKYO2922Y91GMQRCMOA" localSheetId="2" hidden="1">#REF!</definedName>
    <definedName name="BExGPFO3GOKYO2922Y91GMQRCMOA" localSheetId="4" hidden="1">#REF!</definedName>
    <definedName name="BExGPFO3GOKYO2922Y91GMQRCMOA" localSheetId="5" hidden="1">#REF!</definedName>
    <definedName name="BExGPFO3GOKYO2922Y91GMQRCMOA" localSheetId="17" hidden="1">#REF!</definedName>
    <definedName name="BExGPFO3GOKYO2922Y91GMQRCMOA" localSheetId="7" hidden="1">#REF!</definedName>
    <definedName name="BExGPFO3GOKYO2922Y91GMQRCMOA" localSheetId="8" hidden="1">#REF!</definedName>
    <definedName name="BExGPFO3GOKYO2922Y91GMQRCMOA" localSheetId="9" hidden="1">#REF!</definedName>
    <definedName name="BExGPFO3GOKYO2922Y91GMQRCMOA" localSheetId="11" hidden="1">#REF!</definedName>
    <definedName name="BExGPFO3GOKYO2922Y91GMQRCMOA" localSheetId="12" hidden="1">#REF!</definedName>
    <definedName name="BExGPFO3GOKYO2922Y91GMQRCMOA" localSheetId="13" hidden="1">#REF!</definedName>
    <definedName name="BExGPFO3GOKYO2922Y91GMQRCMOA" localSheetId="14" hidden="1">#REF!</definedName>
    <definedName name="BExGPFO3GOKYO2922Y91GMQRCMOA" localSheetId="22" hidden="1">#REF!</definedName>
    <definedName name="BExGPFO3GOKYO2922Y91GMQRCMOA" localSheetId="19" hidden="1">#REF!</definedName>
    <definedName name="BExGPFO3GOKYO2922Y91GMQRCMOA" localSheetId="21" hidden="1">#REF!</definedName>
    <definedName name="BExGPFO3GOKYO2922Y91GMQRCMOA" hidden="1">#REF!</definedName>
    <definedName name="BExGPHGT5KDOCMV2EFS4OVKTWBRD" localSheetId="23" hidden="1">#REF!</definedName>
    <definedName name="BExGPHGT5KDOCMV2EFS4OVKTWBRD" localSheetId="27" hidden="1">#REF!</definedName>
    <definedName name="BExGPHGT5KDOCMV2EFS4OVKTWBRD" localSheetId="16" hidden="1">#REF!</definedName>
    <definedName name="BExGPHGT5KDOCMV2EFS4OVKTWBRD" localSheetId="0" hidden="1">#REF!</definedName>
    <definedName name="BExGPHGT5KDOCMV2EFS4OVKTWBRD" localSheetId="2" hidden="1">#REF!</definedName>
    <definedName name="BExGPHGT5KDOCMV2EFS4OVKTWBRD" localSheetId="4" hidden="1">#REF!</definedName>
    <definedName name="BExGPHGT5KDOCMV2EFS4OVKTWBRD" localSheetId="5" hidden="1">#REF!</definedName>
    <definedName name="BExGPHGT5KDOCMV2EFS4OVKTWBRD" localSheetId="17" hidden="1">#REF!</definedName>
    <definedName name="BExGPHGT5KDOCMV2EFS4OVKTWBRD" localSheetId="7" hidden="1">#REF!</definedName>
    <definedName name="BExGPHGT5KDOCMV2EFS4OVKTWBRD" localSheetId="8" hidden="1">#REF!</definedName>
    <definedName name="BExGPHGT5KDOCMV2EFS4OVKTWBRD" localSheetId="9" hidden="1">#REF!</definedName>
    <definedName name="BExGPHGT5KDOCMV2EFS4OVKTWBRD" localSheetId="11" hidden="1">#REF!</definedName>
    <definedName name="BExGPHGT5KDOCMV2EFS4OVKTWBRD" localSheetId="12" hidden="1">#REF!</definedName>
    <definedName name="BExGPHGT5KDOCMV2EFS4OVKTWBRD" localSheetId="13" hidden="1">#REF!</definedName>
    <definedName name="BExGPHGT5KDOCMV2EFS4OVKTWBRD" localSheetId="14" hidden="1">#REF!</definedName>
    <definedName name="BExGPHGT5KDOCMV2EFS4OVKTWBRD" localSheetId="22" hidden="1">#REF!</definedName>
    <definedName name="BExGPHGT5KDOCMV2EFS4OVKTWBRD" localSheetId="19" hidden="1">#REF!</definedName>
    <definedName name="BExGPHGT5KDOCMV2EFS4OVKTWBRD" localSheetId="21" hidden="1">#REF!</definedName>
    <definedName name="BExGPHGT5KDOCMV2EFS4OVKTWBRD" hidden="1">#REF!</definedName>
    <definedName name="BExGPID72Y4Y619LWASUQZKZHJNC" localSheetId="23" hidden="1">#REF!</definedName>
    <definedName name="BExGPID72Y4Y619LWASUQZKZHJNC" localSheetId="27" hidden="1">#REF!</definedName>
    <definedName name="BExGPID72Y4Y619LWASUQZKZHJNC" localSheetId="16" hidden="1">#REF!</definedName>
    <definedName name="BExGPID72Y4Y619LWASUQZKZHJNC" localSheetId="0" hidden="1">#REF!</definedName>
    <definedName name="BExGPID72Y4Y619LWASUQZKZHJNC" localSheetId="2" hidden="1">#REF!</definedName>
    <definedName name="BExGPID72Y4Y619LWASUQZKZHJNC" localSheetId="4" hidden="1">#REF!</definedName>
    <definedName name="BExGPID72Y4Y619LWASUQZKZHJNC" localSheetId="5" hidden="1">#REF!</definedName>
    <definedName name="BExGPID72Y4Y619LWASUQZKZHJNC" localSheetId="17" hidden="1">#REF!</definedName>
    <definedName name="BExGPID72Y4Y619LWASUQZKZHJNC" localSheetId="7" hidden="1">#REF!</definedName>
    <definedName name="BExGPID72Y4Y619LWASUQZKZHJNC" localSheetId="8" hidden="1">#REF!</definedName>
    <definedName name="BExGPID72Y4Y619LWASUQZKZHJNC" localSheetId="9" hidden="1">#REF!</definedName>
    <definedName name="BExGPID72Y4Y619LWASUQZKZHJNC" localSheetId="11" hidden="1">#REF!</definedName>
    <definedName name="BExGPID72Y4Y619LWASUQZKZHJNC" localSheetId="12" hidden="1">#REF!</definedName>
    <definedName name="BExGPID72Y4Y619LWASUQZKZHJNC" localSheetId="13" hidden="1">#REF!</definedName>
    <definedName name="BExGPID72Y4Y619LWASUQZKZHJNC" localSheetId="14" hidden="1">#REF!</definedName>
    <definedName name="BExGPID72Y4Y619LWASUQZKZHJNC" localSheetId="22" hidden="1">#REF!</definedName>
    <definedName name="BExGPID72Y4Y619LWASUQZKZHJNC" localSheetId="19" hidden="1">#REF!</definedName>
    <definedName name="BExGPID72Y4Y619LWASUQZKZHJNC" localSheetId="21" hidden="1">#REF!</definedName>
    <definedName name="BExGPID72Y4Y619LWASUQZKZHJNC" hidden="1">#REF!</definedName>
    <definedName name="BExGPPENQIANVGLVQJ77DK5JPRTB" localSheetId="23" hidden="1">#REF!</definedName>
    <definedName name="BExGPPENQIANVGLVQJ77DK5JPRTB" localSheetId="27" hidden="1">#REF!</definedName>
    <definedName name="BExGPPENQIANVGLVQJ77DK5JPRTB" localSheetId="16" hidden="1">#REF!</definedName>
    <definedName name="BExGPPENQIANVGLVQJ77DK5JPRTB" localSheetId="0" hidden="1">#REF!</definedName>
    <definedName name="BExGPPENQIANVGLVQJ77DK5JPRTB" localSheetId="2" hidden="1">#REF!</definedName>
    <definedName name="BExGPPENQIANVGLVQJ77DK5JPRTB" localSheetId="4" hidden="1">#REF!</definedName>
    <definedName name="BExGPPENQIANVGLVQJ77DK5JPRTB" localSheetId="5" hidden="1">#REF!</definedName>
    <definedName name="BExGPPENQIANVGLVQJ77DK5JPRTB" localSheetId="17" hidden="1">#REF!</definedName>
    <definedName name="BExGPPENQIANVGLVQJ77DK5JPRTB" localSheetId="7" hidden="1">#REF!</definedName>
    <definedName name="BExGPPENQIANVGLVQJ77DK5JPRTB" localSheetId="8" hidden="1">#REF!</definedName>
    <definedName name="BExGPPENQIANVGLVQJ77DK5JPRTB" localSheetId="9" hidden="1">#REF!</definedName>
    <definedName name="BExGPPENQIANVGLVQJ77DK5JPRTB" localSheetId="11" hidden="1">#REF!</definedName>
    <definedName name="BExGPPENQIANVGLVQJ77DK5JPRTB" localSheetId="12" hidden="1">#REF!</definedName>
    <definedName name="BExGPPENQIANVGLVQJ77DK5JPRTB" localSheetId="13" hidden="1">#REF!</definedName>
    <definedName name="BExGPPENQIANVGLVQJ77DK5JPRTB" localSheetId="14" hidden="1">#REF!</definedName>
    <definedName name="BExGPPENQIANVGLVQJ77DK5JPRTB" localSheetId="22" hidden="1">#REF!</definedName>
    <definedName name="BExGPPENQIANVGLVQJ77DK5JPRTB" localSheetId="19" hidden="1">#REF!</definedName>
    <definedName name="BExGPPENQIANVGLVQJ77DK5JPRTB" localSheetId="21" hidden="1">#REF!</definedName>
    <definedName name="BExGPPENQIANVGLVQJ77DK5JPRTB" hidden="1">#REF!</definedName>
    <definedName name="BExGPSUUG7TL5F5PTYU6G4HPJV1B" localSheetId="23" hidden="1">#REF!</definedName>
    <definedName name="BExGPSUUG7TL5F5PTYU6G4HPJV1B" localSheetId="27" hidden="1">#REF!</definedName>
    <definedName name="BExGPSUUG7TL5F5PTYU6G4HPJV1B" localSheetId="16" hidden="1">#REF!</definedName>
    <definedName name="BExGPSUUG7TL5F5PTYU6G4HPJV1B" localSheetId="0" hidden="1">#REF!</definedName>
    <definedName name="BExGPSUUG7TL5F5PTYU6G4HPJV1B" localSheetId="2" hidden="1">#REF!</definedName>
    <definedName name="BExGPSUUG7TL5F5PTYU6G4HPJV1B" localSheetId="4" hidden="1">#REF!</definedName>
    <definedName name="BExGPSUUG7TL5F5PTYU6G4HPJV1B" localSheetId="5" hidden="1">#REF!</definedName>
    <definedName name="BExGPSUUG7TL5F5PTYU6G4HPJV1B" localSheetId="17" hidden="1">#REF!</definedName>
    <definedName name="BExGPSUUG7TL5F5PTYU6G4HPJV1B" localSheetId="7" hidden="1">#REF!</definedName>
    <definedName name="BExGPSUUG7TL5F5PTYU6G4HPJV1B" localSheetId="8" hidden="1">#REF!</definedName>
    <definedName name="BExGPSUUG7TL5F5PTYU6G4HPJV1B" localSheetId="9" hidden="1">#REF!</definedName>
    <definedName name="BExGPSUUG7TL5F5PTYU6G4HPJV1B" localSheetId="11" hidden="1">#REF!</definedName>
    <definedName name="BExGPSUUG7TL5F5PTYU6G4HPJV1B" localSheetId="12" hidden="1">#REF!</definedName>
    <definedName name="BExGPSUUG7TL5F5PTYU6G4HPJV1B" localSheetId="13" hidden="1">#REF!</definedName>
    <definedName name="BExGPSUUG7TL5F5PTYU6G4HPJV1B" localSheetId="14" hidden="1">#REF!</definedName>
    <definedName name="BExGPSUUG7TL5F5PTYU6G4HPJV1B" localSheetId="22" hidden="1">#REF!</definedName>
    <definedName name="BExGPSUUG7TL5F5PTYU6G4HPJV1B" localSheetId="19" hidden="1">#REF!</definedName>
    <definedName name="BExGPSUUG7TL5F5PTYU6G4HPJV1B" localSheetId="21" hidden="1">#REF!</definedName>
    <definedName name="BExGPSUUG7TL5F5PTYU6G4HPJV1B" hidden="1">#REF!</definedName>
    <definedName name="BExGQ1E950UYXYWQ84EZEQPWHVYY" localSheetId="23" hidden="1">#REF!</definedName>
    <definedName name="BExGQ1E950UYXYWQ84EZEQPWHVYY" localSheetId="27" hidden="1">#REF!</definedName>
    <definedName name="BExGQ1E950UYXYWQ84EZEQPWHVYY" localSheetId="16" hidden="1">#REF!</definedName>
    <definedName name="BExGQ1E950UYXYWQ84EZEQPWHVYY" localSheetId="0" hidden="1">#REF!</definedName>
    <definedName name="BExGQ1E950UYXYWQ84EZEQPWHVYY" localSheetId="2" hidden="1">#REF!</definedName>
    <definedName name="BExGQ1E950UYXYWQ84EZEQPWHVYY" localSheetId="4" hidden="1">#REF!</definedName>
    <definedName name="BExGQ1E950UYXYWQ84EZEQPWHVYY" localSheetId="5" hidden="1">#REF!</definedName>
    <definedName name="BExGQ1E950UYXYWQ84EZEQPWHVYY" localSheetId="17" hidden="1">#REF!</definedName>
    <definedName name="BExGQ1E950UYXYWQ84EZEQPWHVYY" localSheetId="7" hidden="1">#REF!</definedName>
    <definedName name="BExGQ1E950UYXYWQ84EZEQPWHVYY" localSheetId="8" hidden="1">#REF!</definedName>
    <definedName name="BExGQ1E950UYXYWQ84EZEQPWHVYY" localSheetId="9" hidden="1">#REF!</definedName>
    <definedName name="BExGQ1E950UYXYWQ84EZEQPWHVYY" localSheetId="11" hidden="1">#REF!</definedName>
    <definedName name="BExGQ1E950UYXYWQ84EZEQPWHVYY" localSheetId="12" hidden="1">#REF!</definedName>
    <definedName name="BExGQ1E950UYXYWQ84EZEQPWHVYY" localSheetId="13" hidden="1">#REF!</definedName>
    <definedName name="BExGQ1E950UYXYWQ84EZEQPWHVYY" localSheetId="14" hidden="1">#REF!</definedName>
    <definedName name="BExGQ1E950UYXYWQ84EZEQPWHVYY" localSheetId="22" hidden="1">#REF!</definedName>
    <definedName name="BExGQ1E950UYXYWQ84EZEQPWHVYY" localSheetId="19" hidden="1">#REF!</definedName>
    <definedName name="BExGQ1E950UYXYWQ84EZEQPWHVYY" localSheetId="21" hidden="1">#REF!</definedName>
    <definedName name="BExGQ1E950UYXYWQ84EZEQPWHVYY" hidden="1">#REF!</definedName>
    <definedName name="BExGQ1ZU4967P72AHF4V1D0FOL5C" localSheetId="23" hidden="1">#REF!</definedName>
    <definedName name="BExGQ1ZU4967P72AHF4V1D0FOL5C" localSheetId="27" hidden="1">#REF!</definedName>
    <definedName name="BExGQ1ZU4967P72AHF4V1D0FOL5C" localSheetId="16" hidden="1">#REF!</definedName>
    <definedName name="BExGQ1ZU4967P72AHF4V1D0FOL5C" localSheetId="0" hidden="1">#REF!</definedName>
    <definedName name="BExGQ1ZU4967P72AHF4V1D0FOL5C" localSheetId="2" hidden="1">#REF!</definedName>
    <definedName name="BExGQ1ZU4967P72AHF4V1D0FOL5C" localSheetId="4" hidden="1">#REF!</definedName>
    <definedName name="BExGQ1ZU4967P72AHF4V1D0FOL5C" localSheetId="5" hidden="1">#REF!</definedName>
    <definedName name="BExGQ1ZU4967P72AHF4V1D0FOL5C" localSheetId="17" hidden="1">#REF!</definedName>
    <definedName name="BExGQ1ZU4967P72AHF4V1D0FOL5C" localSheetId="7" hidden="1">#REF!</definedName>
    <definedName name="BExGQ1ZU4967P72AHF4V1D0FOL5C" localSheetId="8" hidden="1">#REF!</definedName>
    <definedName name="BExGQ1ZU4967P72AHF4V1D0FOL5C" localSheetId="9" hidden="1">#REF!</definedName>
    <definedName name="BExGQ1ZU4967P72AHF4V1D0FOL5C" localSheetId="11" hidden="1">#REF!</definedName>
    <definedName name="BExGQ1ZU4967P72AHF4V1D0FOL5C" localSheetId="12" hidden="1">#REF!</definedName>
    <definedName name="BExGQ1ZU4967P72AHF4V1D0FOL5C" localSheetId="13" hidden="1">#REF!</definedName>
    <definedName name="BExGQ1ZU4967P72AHF4V1D0FOL5C" localSheetId="14" hidden="1">#REF!</definedName>
    <definedName name="BExGQ1ZU4967P72AHF4V1D0FOL5C" localSheetId="22" hidden="1">#REF!</definedName>
    <definedName name="BExGQ1ZU4967P72AHF4V1D0FOL5C" localSheetId="19" hidden="1">#REF!</definedName>
    <definedName name="BExGQ1ZU4967P72AHF4V1D0FOL5C" localSheetId="21" hidden="1">#REF!</definedName>
    <definedName name="BExGQ1ZU4967P72AHF4V1D0FOL5C" hidden="1">#REF!</definedName>
    <definedName name="BExGQ36ZOMR9GV8T05M605MMOY3Y" localSheetId="23" hidden="1">#REF!</definedName>
    <definedName name="BExGQ36ZOMR9GV8T05M605MMOY3Y" localSheetId="27" hidden="1">#REF!</definedName>
    <definedName name="BExGQ36ZOMR9GV8T05M605MMOY3Y" localSheetId="16" hidden="1">#REF!</definedName>
    <definedName name="BExGQ36ZOMR9GV8T05M605MMOY3Y" localSheetId="0" hidden="1">#REF!</definedName>
    <definedName name="BExGQ36ZOMR9GV8T05M605MMOY3Y" localSheetId="2" hidden="1">#REF!</definedName>
    <definedName name="BExGQ36ZOMR9GV8T05M605MMOY3Y" localSheetId="4" hidden="1">#REF!</definedName>
    <definedName name="BExGQ36ZOMR9GV8T05M605MMOY3Y" localSheetId="5" hidden="1">#REF!</definedName>
    <definedName name="BExGQ36ZOMR9GV8T05M605MMOY3Y" localSheetId="17" hidden="1">#REF!</definedName>
    <definedName name="BExGQ36ZOMR9GV8T05M605MMOY3Y" localSheetId="7" hidden="1">#REF!</definedName>
    <definedName name="BExGQ36ZOMR9GV8T05M605MMOY3Y" localSheetId="8" hidden="1">#REF!</definedName>
    <definedName name="BExGQ36ZOMR9GV8T05M605MMOY3Y" localSheetId="9" hidden="1">#REF!</definedName>
    <definedName name="BExGQ36ZOMR9GV8T05M605MMOY3Y" localSheetId="11" hidden="1">#REF!</definedName>
    <definedName name="BExGQ36ZOMR9GV8T05M605MMOY3Y" localSheetId="12" hidden="1">#REF!</definedName>
    <definedName name="BExGQ36ZOMR9GV8T05M605MMOY3Y" localSheetId="13" hidden="1">#REF!</definedName>
    <definedName name="BExGQ36ZOMR9GV8T05M605MMOY3Y" localSheetId="14" hidden="1">#REF!</definedName>
    <definedName name="BExGQ36ZOMR9GV8T05M605MMOY3Y" localSheetId="22" hidden="1">#REF!</definedName>
    <definedName name="BExGQ36ZOMR9GV8T05M605MMOY3Y" localSheetId="19" hidden="1">#REF!</definedName>
    <definedName name="BExGQ36ZOMR9GV8T05M605MMOY3Y" localSheetId="21" hidden="1">#REF!</definedName>
    <definedName name="BExGQ36ZOMR9GV8T05M605MMOY3Y" hidden="1">#REF!</definedName>
    <definedName name="BExGQ4ZP0PPMLDNVBUG12W9FFVI9" localSheetId="23" hidden="1">#REF!</definedName>
    <definedName name="BExGQ4ZP0PPMLDNVBUG12W9FFVI9" localSheetId="27" hidden="1">#REF!</definedName>
    <definedName name="BExGQ4ZP0PPMLDNVBUG12W9FFVI9" localSheetId="16" hidden="1">#REF!</definedName>
    <definedName name="BExGQ4ZP0PPMLDNVBUG12W9FFVI9" localSheetId="0" hidden="1">#REF!</definedName>
    <definedName name="BExGQ4ZP0PPMLDNVBUG12W9FFVI9" localSheetId="2" hidden="1">#REF!</definedName>
    <definedName name="BExGQ4ZP0PPMLDNVBUG12W9FFVI9" localSheetId="4" hidden="1">#REF!</definedName>
    <definedName name="BExGQ4ZP0PPMLDNVBUG12W9FFVI9" localSheetId="5" hidden="1">#REF!</definedName>
    <definedName name="BExGQ4ZP0PPMLDNVBUG12W9FFVI9" localSheetId="17" hidden="1">#REF!</definedName>
    <definedName name="BExGQ4ZP0PPMLDNVBUG12W9FFVI9" localSheetId="7" hidden="1">#REF!</definedName>
    <definedName name="BExGQ4ZP0PPMLDNVBUG12W9FFVI9" localSheetId="8" hidden="1">#REF!</definedName>
    <definedName name="BExGQ4ZP0PPMLDNVBUG12W9FFVI9" localSheetId="9" hidden="1">#REF!</definedName>
    <definedName name="BExGQ4ZP0PPMLDNVBUG12W9FFVI9" localSheetId="11" hidden="1">#REF!</definedName>
    <definedName name="BExGQ4ZP0PPMLDNVBUG12W9FFVI9" localSheetId="12" hidden="1">#REF!</definedName>
    <definedName name="BExGQ4ZP0PPMLDNVBUG12W9FFVI9" localSheetId="13" hidden="1">#REF!</definedName>
    <definedName name="BExGQ4ZP0PPMLDNVBUG12W9FFVI9" localSheetId="14" hidden="1">#REF!</definedName>
    <definedName name="BExGQ4ZP0PPMLDNVBUG12W9FFVI9" localSheetId="22" hidden="1">#REF!</definedName>
    <definedName name="BExGQ4ZP0PPMLDNVBUG12W9FFVI9" localSheetId="19" hidden="1">#REF!</definedName>
    <definedName name="BExGQ4ZP0PPMLDNVBUG12W9FFVI9" localSheetId="21" hidden="1">#REF!</definedName>
    <definedName name="BExGQ4ZP0PPMLDNVBUG12W9FFVI9" hidden="1">#REF!</definedName>
    <definedName name="BExGQ61DTJ0SBFMDFBAK3XZ9O0ZO" localSheetId="23" hidden="1">#REF!</definedName>
    <definedName name="BExGQ61DTJ0SBFMDFBAK3XZ9O0ZO" localSheetId="27" hidden="1">#REF!</definedName>
    <definedName name="BExGQ61DTJ0SBFMDFBAK3XZ9O0ZO" localSheetId="16" hidden="1">#REF!</definedName>
    <definedName name="BExGQ61DTJ0SBFMDFBAK3XZ9O0ZO" localSheetId="0" hidden="1">#REF!</definedName>
    <definedName name="BExGQ61DTJ0SBFMDFBAK3XZ9O0ZO" localSheetId="2" hidden="1">#REF!</definedName>
    <definedName name="BExGQ61DTJ0SBFMDFBAK3XZ9O0ZO" localSheetId="4" hidden="1">#REF!</definedName>
    <definedName name="BExGQ61DTJ0SBFMDFBAK3XZ9O0ZO" localSheetId="5" hidden="1">#REF!</definedName>
    <definedName name="BExGQ61DTJ0SBFMDFBAK3XZ9O0ZO" localSheetId="17" hidden="1">#REF!</definedName>
    <definedName name="BExGQ61DTJ0SBFMDFBAK3XZ9O0ZO" localSheetId="7" hidden="1">#REF!</definedName>
    <definedName name="BExGQ61DTJ0SBFMDFBAK3XZ9O0ZO" localSheetId="8" hidden="1">#REF!</definedName>
    <definedName name="BExGQ61DTJ0SBFMDFBAK3XZ9O0ZO" localSheetId="9" hidden="1">#REF!</definedName>
    <definedName name="BExGQ61DTJ0SBFMDFBAK3XZ9O0ZO" localSheetId="11" hidden="1">#REF!</definedName>
    <definedName name="BExGQ61DTJ0SBFMDFBAK3XZ9O0ZO" localSheetId="12" hidden="1">#REF!</definedName>
    <definedName name="BExGQ61DTJ0SBFMDFBAK3XZ9O0ZO" localSheetId="13" hidden="1">#REF!</definedName>
    <definedName name="BExGQ61DTJ0SBFMDFBAK3XZ9O0ZO" localSheetId="14" hidden="1">#REF!</definedName>
    <definedName name="BExGQ61DTJ0SBFMDFBAK3XZ9O0ZO" localSheetId="22" hidden="1">#REF!</definedName>
    <definedName name="BExGQ61DTJ0SBFMDFBAK3XZ9O0ZO" localSheetId="19" hidden="1">#REF!</definedName>
    <definedName name="BExGQ61DTJ0SBFMDFBAK3XZ9O0ZO" localSheetId="21" hidden="1">#REF!</definedName>
    <definedName name="BExGQ61DTJ0SBFMDFBAK3XZ9O0ZO" hidden="1">#REF!</definedName>
    <definedName name="BExGQ6SG9XEOD0VMBAR22YPZWSTA" localSheetId="23" hidden="1">#REF!</definedName>
    <definedName name="BExGQ6SG9XEOD0VMBAR22YPZWSTA" localSheetId="27" hidden="1">#REF!</definedName>
    <definedName name="BExGQ6SG9XEOD0VMBAR22YPZWSTA" localSheetId="16" hidden="1">#REF!</definedName>
    <definedName name="BExGQ6SG9XEOD0VMBAR22YPZWSTA" localSheetId="0" hidden="1">#REF!</definedName>
    <definedName name="BExGQ6SG9XEOD0VMBAR22YPZWSTA" localSheetId="2" hidden="1">#REF!</definedName>
    <definedName name="BExGQ6SG9XEOD0VMBAR22YPZWSTA" localSheetId="4" hidden="1">#REF!</definedName>
    <definedName name="BExGQ6SG9XEOD0VMBAR22YPZWSTA" localSheetId="5" hidden="1">#REF!</definedName>
    <definedName name="BExGQ6SG9XEOD0VMBAR22YPZWSTA" localSheetId="17" hidden="1">#REF!</definedName>
    <definedName name="BExGQ6SG9XEOD0VMBAR22YPZWSTA" localSheetId="7" hidden="1">#REF!</definedName>
    <definedName name="BExGQ6SG9XEOD0VMBAR22YPZWSTA" localSheetId="8" hidden="1">#REF!</definedName>
    <definedName name="BExGQ6SG9XEOD0VMBAR22YPZWSTA" localSheetId="9" hidden="1">#REF!</definedName>
    <definedName name="BExGQ6SG9XEOD0VMBAR22YPZWSTA" localSheetId="11" hidden="1">#REF!</definedName>
    <definedName name="BExGQ6SG9XEOD0VMBAR22YPZWSTA" localSheetId="12" hidden="1">#REF!</definedName>
    <definedName name="BExGQ6SG9XEOD0VMBAR22YPZWSTA" localSheetId="13" hidden="1">#REF!</definedName>
    <definedName name="BExGQ6SG9XEOD0VMBAR22YPZWSTA" localSheetId="14" hidden="1">#REF!</definedName>
    <definedName name="BExGQ6SG9XEOD0VMBAR22YPZWSTA" localSheetId="22" hidden="1">#REF!</definedName>
    <definedName name="BExGQ6SG9XEOD0VMBAR22YPZWSTA" localSheetId="19" hidden="1">#REF!</definedName>
    <definedName name="BExGQ6SG9XEOD0VMBAR22YPZWSTA" localSheetId="21" hidden="1">#REF!</definedName>
    <definedName name="BExGQ6SG9XEOD0VMBAR22YPZWSTA" hidden="1">#REF!</definedName>
    <definedName name="BExGQ8FQN3FRAGH5H2V74848P5JX" localSheetId="23" hidden="1">#REF!</definedName>
    <definedName name="BExGQ8FQN3FRAGH5H2V74848P5JX" localSheetId="27" hidden="1">#REF!</definedName>
    <definedName name="BExGQ8FQN3FRAGH5H2V74848P5JX" localSheetId="16" hidden="1">#REF!</definedName>
    <definedName name="BExGQ8FQN3FRAGH5H2V74848P5JX" localSheetId="0" hidden="1">#REF!</definedName>
    <definedName name="BExGQ8FQN3FRAGH5H2V74848P5JX" localSheetId="2" hidden="1">#REF!</definedName>
    <definedName name="BExGQ8FQN3FRAGH5H2V74848P5JX" localSheetId="4" hidden="1">#REF!</definedName>
    <definedName name="BExGQ8FQN3FRAGH5H2V74848P5JX" localSheetId="5" hidden="1">#REF!</definedName>
    <definedName name="BExGQ8FQN3FRAGH5H2V74848P5JX" localSheetId="17" hidden="1">#REF!</definedName>
    <definedName name="BExGQ8FQN3FRAGH5H2V74848P5JX" localSheetId="7" hidden="1">#REF!</definedName>
    <definedName name="BExGQ8FQN3FRAGH5H2V74848P5JX" localSheetId="8" hidden="1">#REF!</definedName>
    <definedName name="BExGQ8FQN3FRAGH5H2V74848P5JX" localSheetId="9" hidden="1">#REF!</definedName>
    <definedName name="BExGQ8FQN3FRAGH5H2V74848P5JX" localSheetId="11" hidden="1">#REF!</definedName>
    <definedName name="BExGQ8FQN3FRAGH5H2V74848P5JX" localSheetId="12" hidden="1">#REF!</definedName>
    <definedName name="BExGQ8FQN3FRAGH5H2V74848P5JX" localSheetId="13" hidden="1">#REF!</definedName>
    <definedName name="BExGQ8FQN3FRAGH5H2V74848P5JX" localSheetId="14" hidden="1">#REF!</definedName>
    <definedName name="BExGQ8FQN3FRAGH5H2V74848P5JX" localSheetId="22" hidden="1">#REF!</definedName>
    <definedName name="BExGQ8FQN3FRAGH5H2V74848P5JX" localSheetId="19" hidden="1">#REF!</definedName>
    <definedName name="BExGQ8FQN3FRAGH5H2V74848P5JX" localSheetId="21" hidden="1">#REF!</definedName>
    <definedName name="BExGQ8FQN3FRAGH5H2V74848P5JX" hidden="1">#REF!</definedName>
    <definedName name="BExGQGJ1A7LNZUS8QSMOG8UNGLMK" localSheetId="23" hidden="1">#REF!</definedName>
    <definedName name="BExGQGJ1A7LNZUS8QSMOG8UNGLMK" localSheetId="27" hidden="1">#REF!</definedName>
    <definedName name="BExGQGJ1A7LNZUS8QSMOG8UNGLMK" localSheetId="16" hidden="1">#REF!</definedName>
    <definedName name="BExGQGJ1A7LNZUS8QSMOG8UNGLMK" localSheetId="0" hidden="1">#REF!</definedName>
    <definedName name="BExGQGJ1A7LNZUS8QSMOG8UNGLMK" localSheetId="2" hidden="1">#REF!</definedName>
    <definedName name="BExGQGJ1A7LNZUS8QSMOG8UNGLMK" localSheetId="4" hidden="1">#REF!</definedName>
    <definedName name="BExGQGJ1A7LNZUS8QSMOG8UNGLMK" localSheetId="5" hidden="1">#REF!</definedName>
    <definedName name="BExGQGJ1A7LNZUS8QSMOG8UNGLMK" localSheetId="17" hidden="1">#REF!</definedName>
    <definedName name="BExGQGJ1A7LNZUS8QSMOG8UNGLMK" localSheetId="7" hidden="1">#REF!</definedName>
    <definedName name="BExGQGJ1A7LNZUS8QSMOG8UNGLMK" localSheetId="8" hidden="1">#REF!</definedName>
    <definedName name="BExGQGJ1A7LNZUS8QSMOG8UNGLMK" localSheetId="9" hidden="1">#REF!</definedName>
    <definedName name="BExGQGJ1A7LNZUS8QSMOG8UNGLMK" localSheetId="11" hidden="1">#REF!</definedName>
    <definedName name="BExGQGJ1A7LNZUS8QSMOG8UNGLMK" localSheetId="12" hidden="1">#REF!</definedName>
    <definedName name="BExGQGJ1A7LNZUS8QSMOG8UNGLMK" localSheetId="13" hidden="1">#REF!</definedName>
    <definedName name="BExGQGJ1A7LNZUS8QSMOG8UNGLMK" localSheetId="14" hidden="1">#REF!</definedName>
    <definedName name="BExGQGJ1A7LNZUS8QSMOG8UNGLMK" localSheetId="22" hidden="1">#REF!</definedName>
    <definedName name="BExGQGJ1A7LNZUS8QSMOG8UNGLMK" localSheetId="19" hidden="1">#REF!</definedName>
    <definedName name="BExGQGJ1A7LNZUS8QSMOG8UNGLMK" localSheetId="21" hidden="1">#REF!</definedName>
    <definedName name="BExGQGJ1A7LNZUS8QSMOG8UNGLMK" hidden="1">#REF!</definedName>
    <definedName name="BExGQLBNZ35IK2VK33HJUAE4ADX2" localSheetId="23" hidden="1">#REF!</definedName>
    <definedName name="BExGQLBNZ35IK2VK33HJUAE4ADX2" localSheetId="27" hidden="1">#REF!</definedName>
    <definedName name="BExGQLBNZ35IK2VK33HJUAE4ADX2" localSheetId="16" hidden="1">#REF!</definedName>
    <definedName name="BExGQLBNZ35IK2VK33HJUAE4ADX2" localSheetId="0" hidden="1">#REF!</definedName>
    <definedName name="BExGQLBNZ35IK2VK33HJUAE4ADX2" localSheetId="2" hidden="1">#REF!</definedName>
    <definedName name="BExGQLBNZ35IK2VK33HJUAE4ADX2" localSheetId="4" hidden="1">#REF!</definedName>
    <definedName name="BExGQLBNZ35IK2VK33HJUAE4ADX2" localSheetId="5" hidden="1">#REF!</definedName>
    <definedName name="BExGQLBNZ35IK2VK33HJUAE4ADX2" localSheetId="17" hidden="1">#REF!</definedName>
    <definedName name="BExGQLBNZ35IK2VK33HJUAE4ADX2" localSheetId="7" hidden="1">#REF!</definedName>
    <definedName name="BExGQLBNZ35IK2VK33HJUAE4ADX2" localSheetId="8" hidden="1">#REF!</definedName>
    <definedName name="BExGQLBNZ35IK2VK33HJUAE4ADX2" localSheetId="9" hidden="1">#REF!</definedName>
    <definedName name="BExGQLBNZ35IK2VK33HJUAE4ADX2" localSheetId="11" hidden="1">#REF!</definedName>
    <definedName name="BExGQLBNZ35IK2VK33HJUAE4ADX2" localSheetId="12" hidden="1">#REF!</definedName>
    <definedName name="BExGQLBNZ35IK2VK33HJUAE4ADX2" localSheetId="13" hidden="1">#REF!</definedName>
    <definedName name="BExGQLBNZ35IK2VK33HJUAE4ADX2" localSheetId="14" hidden="1">#REF!</definedName>
    <definedName name="BExGQLBNZ35IK2VK33HJUAE4ADX2" localSheetId="22" hidden="1">#REF!</definedName>
    <definedName name="BExGQLBNZ35IK2VK33HJUAE4ADX2" localSheetId="19" hidden="1">#REF!</definedName>
    <definedName name="BExGQLBNZ35IK2VK33HJUAE4ADX2" localSheetId="21" hidden="1">#REF!</definedName>
    <definedName name="BExGQLBNZ35IK2VK33HJUAE4ADX2" hidden="1">#REF!</definedName>
    <definedName name="BExGQPO7ENFEQC0NC6MC9OZR2LHY" localSheetId="23" hidden="1">#REF!</definedName>
    <definedName name="BExGQPO7ENFEQC0NC6MC9OZR2LHY" localSheetId="27" hidden="1">#REF!</definedName>
    <definedName name="BExGQPO7ENFEQC0NC6MC9OZR2LHY" localSheetId="16" hidden="1">#REF!</definedName>
    <definedName name="BExGQPO7ENFEQC0NC6MC9OZR2LHY" localSheetId="0" hidden="1">#REF!</definedName>
    <definedName name="BExGQPO7ENFEQC0NC6MC9OZR2LHY" localSheetId="2" hidden="1">#REF!</definedName>
    <definedName name="BExGQPO7ENFEQC0NC6MC9OZR2LHY" localSheetId="4" hidden="1">#REF!</definedName>
    <definedName name="BExGQPO7ENFEQC0NC6MC9OZR2LHY" localSheetId="5" hidden="1">#REF!</definedName>
    <definedName name="BExGQPO7ENFEQC0NC6MC9OZR2LHY" localSheetId="17" hidden="1">#REF!</definedName>
    <definedName name="BExGQPO7ENFEQC0NC6MC9OZR2LHY" localSheetId="7" hidden="1">#REF!</definedName>
    <definedName name="BExGQPO7ENFEQC0NC6MC9OZR2LHY" localSheetId="8" hidden="1">#REF!</definedName>
    <definedName name="BExGQPO7ENFEQC0NC6MC9OZR2LHY" localSheetId="9" hidden="1">#REF!</definedName>
    <definedName name="BExGQPO7ENFEQC0NC6MC9OZR2LHY" localSheetId="11" hidden="1">#REF!</definedName>
    <definedName name="BExGQPO7ENFEQC0NC6MC9OZR2LHY" localSheetId="12" hidden="1">#REF!</definedName>
    <definedName name="BExGQPO7ENFEQC0NC6MC9OZR2LHY" localSheetId="13" hidden="1">#REF!</definedName>
    <definedName name="BExGQPO7ENFEQC0NC6MC9OZR2LHY" localSheetId="14" hidden="1">#REF!</definedName>
    <definedName name="BExGQPO7ENFEQC0NC6MC9OZR2LHY" localSheetId="22" hidden="1">#REF!</definedName>
    <definedName name="BExGQPO7ENFEQC0NC6MC9OZR2LHY" localSheetId="19" hidden="1">#REF!</definedName>
    <definedName name="BExGQPO7ENFEQC0NC6MC9OZR2LHY" localSheetId="21" hidden="1">#REF!</definedName>
    <definedName name="BExGQPO7ENFEQC0NC6MC9OZR2LHY" hidden="1">#REF!</definedName>
    <definedName name="BExGQX0H4EZMXBJTKJJE4ICJWN5O" localSheetId="23" hidden="1">#REF!</definedName>
    <definedName name="BExGQX0H4EZMXBJTKJJE4ICJWN5O" localSheetId="27" hidden="1">#REF!</definedName>
    <definedName name="BExGQX0H4EZMXBJTKJJE4ICJWN5O" localSheetId="16" hidden="1">#REF!</definedName>
    <definedName name="BExGQX0H4EZMXBJTKJJE4ICJWN5O" localSheetId="0" hidden="1">#REF!</definedName>
    <definedName name="BExGQX0H4EZMXBJTKJJE4ICJWN5O" localSheetId="2" hidden="1">#REF!</definedName>
    <definedName name="BExGQX0H4EZMXBJTKJJE4ICJWN5O" localSheetId="4" hidden="1">#REF!</definedName>
    <definedName name="BExGQX0H4EZMXBJTKJJE4ICJWN5O" localSheetId="5" hidden="1">#REF!</definedName>
    <definedName name="BExGQX0H4EZMXBJTKJJE4ICJWN5O" localSheetId="17" hidden="1">#REF!</definedName>
    <definedName name="BExGQX0H4EZMXBJTKJJE4ICJWN5O" localSheetId="7" hidden="1">#REF!</definedName>
    <definedName name="BExGQX0H4EZMXBJTKJJE4ICJWN5O" localSheetId="8" hidden="1">#REF!</definedName>
    <definedName name="BExGQX0H4EZMXBJTKJJE4ICJWN5O" localSheetId="9" hidden="1">#REF!</definedName>
    <definedName name="BExGQX0H4EZMXBJTKJJE4ICJWN5O" localSheetId="11" hidden="1">#REF!</definedName>
    <definedName name="BExGQX0H4EZMXBJTKJJE4ICJWN5O" localSheetId="12" hidden="1">#REF!</definedName>
    <definedName name="BExGQX0H4EZMXBJTKJJE4ICJWN5O" localSheetId="13" hidden="1">#REF!</definedName>
    <definedName name="BExGQX0H4EZMXBJTKJJE4ICJWN5O" localSheetId="14" hidden="1">#REF!</definedName>
    <definedName name="BExGQX0H4EZMXBJTKJJE4ICJWN5O" localSheetId="22" hidden="1">#REF!</definedName>
    <definedName name="BExGQX0H4EZMXBJTKJJE4ICJWN5O" localSheetId="19" hidden="1">#REF!</definedName>
    <definedName name="BExGQX0H4EZMXBJTKJJE4ICJWN5O" localSheetId="21" hidden="1">#REF!</definedName>
    <definedName name="BExGQX0H4EZMXBJTKJJE4ICJWN5O" hidden="1">#REF!</definedName>
    <definedName name="BExGR4CW3WRIID17GGX4MI9ZDHFE" localSheetId="23" hidden="1">#REF!</definedName>
    <definedName name="BExGR4CW3WRIID17GGX4MI9ZDHFE" localSheetId="27" hidden="1">#REF!</definedName>
    <definedName name="BExGR4CW3WRIID17GGX4MI9ZDHFE" localSheetId="16" hidden="1">#REF!</definedName>
    <definedName name="BExGR4CW3WRIID17GGX4MI9ZDHFE" localSheetId="0" hidden="1">#REF!</definedName>
    <definedName name="BExGR4CW3WRIID17GGX4MI9ZDHFE" localSheetId="2" hidden="1">#REF!</definedName>
    <definedName name="BExGR4CW3WRIID17GGX4MI9ZDHFE" localSheetId="4" hidden="1">#REF!</definedName>
    <definedName name="BExGR4CW3WRIID17GGX4MI9ZDHFE" localSheetId="5" hidden="1">#REF!</definedName>
    <definedName name="BExGR4CW3WRIID17GGX4MI9ZDHFE" localSheetId="17" hidden="1">#REF!</definedName>
    <definedName name="BExGR4CW3WRIID17GGX4MI9ZDHFE" localSheetId="7" hidden="1">#REF!</definedName>
    <definedName name="BExGR4CW3WRIID17GGX4MI9ZDHFE" localSheetId="8" hidden="1">#REF!</definedName>
    <definedName name="BExGR4CW3WRIID17GGX4MI9ZDHFE" localSheetId="9" hidden="1">#REF!</definedName>
    <definedName name="BExGR4CW3WRIID17GGX4MI9ZDHFE" localSheetId="11" hidden="1">#REF!</definedName>
    <definedName name="BExGR4CW3WRIID17GGX4MI9ZDHFE" localSheetId="12" hidden="1">#REF!</definedName>
    <definedName name="BExGR4CW3WRIID17GGX4MI9ZDHFE" localSheetId="13" hidden="1">#REF!</definedName>
    <definedName name="BExGR4CW3WRIID17GGX4MI9ZDHFE" localSheetId="14" hidden="1">#REF!</definedName>
    <definedName name="BExGR4CW3WRIID17GGX4MI9ZDHFE" localSheetId="22" hidden="1">#REF!</definedName>
    <definedName name="BExGR4CW3WRIID17GGX4MI9ZDHFE" localSheetId="19" hidden="1">#REF!</definedName>
    <definedName name="BExGR4CW3WRIID17GGX4MI9ZDHFE" localSheetId="21" hidden="1">#REF!</definedName>
    <definedName name="BExGR4CW3WRIID17GGX4MI9ZDHFE" hidden="1">#REF!</definedName>
    <definedName name="BExGR65GJX27MU2OL6NI5PB8XVB4" localSheetId="23" hidden="1">#REF!</definedName>
    <definedName name="BExGR65GJX27MU2OL6NI5PB8XVB4" localSheetId="27" hidden="1">#REF!</definedName>
    <definedName name="BExGR65GJX27MU2OL6NI5PB8XVB4" localSheetId="16" hidden="1">#REF!</definedName>
    <definedName name="BExGR65GJX27MU2OL6NI5PB8XVB4" localSheetId="0" hidden="1">#REF!</definedName>
    <definedName name="BExGR65GJX27MU2OL6NI5PB8XVB4" localSheetId="2" hidden="1">#REF!</definedName>
    <definedName name="BExGR65GJX27MU2OL6NI5PB8XVB4" localSheetId="4" hidden="1">#REF!</definedName>
    <definedName name="BExGR65GJX27MU2OL6NI5PB8XVB4" localSheetId="5" hidden="1">#REF!</definedName>
    <definedName name="BExGR65GJX27MU2OL6NI5PB8XVB4" localSheetId="17" hidden="1">#REF!</definedName>
    <definedName name="BExGR65GJX27MU2OL6NI5PB8XVB4" localSheetId="7" hidden="1">#REF!</definedName>
    <definedName name="BExGR65GJX27MU2OL6NI5PB8XVB4" localSheetId="8" hidden="1">#REF!</definedName>
    <definedName name="BExGR65GJX27MU2OL6NI5PB8XVB4" localSheetId="9" hidden="1">#REF!</definedName>
    <definedName name="BExGR65GJX27MU2OL6NI5PB8XVB4" localSheetId="11" hidden="1">#REF!</definedName>
    <definedName name="BExGR65GJX27MU2OL6NI5PB8XVB4" localSheetId="12" hidden="1">#REF!</definedName>
    <definedName name="BExGR65GJX27MU2OL6NI5PB8XVB4" localSheetId="13" hidden="1">#REF!</definedName>
    <definedName name="BExGR65GJX27MU2OL6NI5PB8XVB4" localSheetId="14" hidden="1">#REF!</definedName>
    <definedName name="BExGR65GJX27MU2OL6NI5PB8XVB4" localSheetId="22" hidden="1">#REF!</definedName>
    <definedName name="BExGR65GJX27MU2OL6NI5PB8XVB4" localSheetId="19" hidden="1">#REF!</definedName>
    <definedName name="BExGR65GJX27MU2OL6NI5PB8XVB4" localSheetId="21" hidden="1">#REF!</definedName>
    <definedName name="BExGR65GJX27MU2OL6NI5PB8XVB4" hidden="1">#REF!</definedName>
    <definedName name="BExGR6LQ97HETGS3CT96L4IK0JSH" localSheetId="23" hidden="1">#REF!</definedName>
    <definedName name="BExGR6LQ97HETGS3CT96L4IK0JSH" localSheetId="27" hidden="1">#REF!</definedName>
    <definedName name="BExGR6LQ97HETGS3CT96L4IK0JSH" localSheetId="16" hidden="1">#REF!</definedName>
    <definedName name="BExGR6LQ97HETGS3CT96L4IK0JSH" localSheetId="0" hidden="1">#REF!</definedName>
    <definedName name="BExGR6LQ97HETGS3CT96L4IK0JSH" localSheetId="2" hidden="1">#REF!</definedName>
    <definedName name="BExGR6LQ97HETGS3CT96L4IK0JSH" localSheetId="4" hidden="1">#REF!</definedName>
    <definedName name="BExGR6LQ97HETGS3CT96L4IK0JSH" localSheetId="5" hidden="1">#REF!</definedName>
    <definedName name="BExGR6LQ97HETGS3CT96L4IK0JSH" localSheetId="17" hidden="1">#REF!</definedName>
    <definedName name="BExGR6LQ97HETGS3CT96L4IK0JSH" localSheetId="7" hidden="1">#REF!</definedName>
    <definedName name="BExGR6LQ97HETGS3CT96L4IK0JSH" localSheetId="8" hidden="1">#REF!</definedName>
    <definedName name="BExGR6LQ97HETGS3CT96L4IK0JSH" localSheetId="9" hidden="1">#REF!</definedName>
    <definedName name="BExGR6LQ97HETGS3CT96L4IK0JSH" localSheetId="11" hidden="1">#REF!</definedName>
    <definedName name="BExGR6LQ97HETGS3CT96L4IK0JSH" localSheetId="12" hidden="1">#REF!</definedName>
    <definedName name="BExGR6LQ97HETGS3CT96L4IK0JSH" localSheetId="13" hidden="1">#REF!</definedName>
    <definedName name="BExGR6LQ97HETGS3CT96L4IK0JSH" localSheetId="14" hidden="1">#REF!</definedName>
    <definedName name="BExGR6LQ97HETGS3CT96L4IK0JSH" localSheetId="22" hidden="1">#REF!</definedName>
    <definedName name="BExGR6LQ97HETGS3CT96L4IK0JSH" localSheetId="19" hidden="1">#REF!</definedName>
    <definedName name="BExGR6LQ97HETGS3CT96L4IK0JSH" localSheetId="21" hidden="1">#REF!</definedName>
    <definedName name="BExGR6LQ97HETGS3CT96L4IK0JSH" hidden="1">#REF!</definedName>
    <definedName name="BExGR9ATP2LVT7B9OCPSLJ11H9SX" localSheetId="23" hidden="1">#REF!</definedName>
    <definedName name="BExGR9ATP2LVT7B9OCPSLJ11H9SX" localSheetId="27" hidden="1">#REF!</definedName>
    <definedName name="BExGR9ATP2LVT7B9OCPSLJ11H9SX" localSheetId="16" hidden="1">#REF!</definedName>
    <definedName name="BExGR9ATP2LVT7B9OCPSLJ11H9SX" localSheetId="0" hidden="1">#REF!</definedName>
    <definedName name="BExGR9ATP2LVT7B9OCPSLJ11H9SX" localSheetId="2" hidden="1">#REF!</definedName>
    <definedName name="BExGR9ATP2LVT7B9OCPSLJ11H9SX" localSheetId="4" hidden="1">#REF!</definedName>
    <definedName name="BExGR9ATP2LVT7B9OCPSLJ11H9SX" localSheetId="5" hidden="1">#REF!</definedName>
    <definedName name="BExGR9ATP2LVT7B9OCPSLJ11H9SX" localSheetId="17" hidden="1">#REF!</definedName>
    <definedName name="BExGR9ATP2LVT7B9OCPSLJ11H9SX" localSheetId="7" hidden="1">#REF!</definedName>
    <definedName name="BExGR9ATP2LVT7B9OCPSLJ11H9SX" localSheetId="8" hidden="1">#REF!</definedName>
    <definedName name="BExGR9ATP2LVT7B9OCPSLJ11H9SX" localSheetId="9" hidden="1">#REF!</definedName>
    <definedName name="BExGR9ATP2LVT7B9OCPSLJ11H9SX" localSheetId="11" hidden="1">#REF!</definedName>
    <definedName name="BExGR9ATP2LVT7B9OCPSLJ11H9SX" localSheetId="12" hidden="1">#REF!</definedName>
    <definedName name="BExGR9ATP2LVT7B9OCPSLJ11H9SX" localSheetId="13" hidden="1">#REF!</definedName>
    <definedName name="BExGR9ATP2LVT7B9OCPSLJ11H9SX" localSheetId="14" hidden="1">#REF!</definedName>
    <definedName name="BExGR9ATP2LVT7B9OCPSLJ11H9SX" localSheetId="22" hidden="1">#REF!</definedName>
    <definedName name="BExGR9ATP2LVT7B9OCPSLJ11H9SX" localSheetId="19" hidden="1">#REF!</definedName>
    <definedName name="BExGR9ATP2LVT7B9OCPSLJ11H9SX" localSheetId="21" hidden="1">#REF!</definedName>
    <definedName name="BExGR9ATP2LVT7B9OCPSLJ11H9SX" hidden="1">#REF!</definedName>
    <definedName name="BExGRILCZ3BMTGDY72B1Q9BUGW0J" localSheetId="23" hidden="1">#REF!</definedName>
    <definedName name="BExGRILCZ3BMTGDY72B1Q9BUGW0J" localSheetId="27" hidden="1">#REF!</definedName>
    <definedName name="BExGRILCZ3BMTGDY72B1Q9BUGW0J" localSheetId="16" hidden="1">#REF!</definedName>
    <definedName name="BExGRILCZ3BMTGDY72B1Q9BUGW0J" localSheetId="0" hidden="1">#REF!</definedName>
    <definedName name="BExGRILCZ3BMTGDY72B1Q9BUGW0J" localSheetId="2" hidden="1">#REF!</definedName>
    <definedName name="BExGRILCZ3BMTGDY72B1Q9BUGW0J" localSheetId="4" hidden="1">#REF!</definedName>
    <definedName name="BExGRILCZ3BMTGDY72B1Q9BUGW0J" localSheetId="5" hidden="1">#REF!</definedName>
    <definedName name="BExGRILCZ3BMTGDY72B1Q9BUGW0J" localSheetId="17" hidden="1">#REF!</definedName>
    <definedName name="BExGRILCZ3BMTGDY72B1Q9BUGW0J" localSheetId="7" hidden="1">#REF!</definedName>
    <definedName name="BExGRILCZ3BMTGDY72B1Q9BUGW0J" localSheetId="8" hidden="1">#REF!</definedName>
    <definedName name="BExGRILCZ3BMTGDY72B1Q9BUGW0J" localSheetId="9" hidden="1">#REF!</definedName>
    <definedName name="BExGRILCZ3BMTGDY72B1Q9BUGW0J" localSheetId="11" hidden="1">#REF!</definedName>
    <definedName name="BExGRILCZ3BMTGDY72B1Q9BUGW0J" localSheetId="12" hidden="1">#REF!</definedName>
    <definedName name="BExGRILCZ3BMTGDY72B1Q9BUGW0J" localSheetId="13" hidden="1">#REF!</definedName>
    <definedName name="BExGRILCZ3BMTGDY72B1Q9BUGW0J" localSheetId="14" hidden="1">#REF!</definedName>
    <definedName name="BExGRILCZ3BMTGDY72B1Q9BUGW0J" localSheetId="22" hidden="1">#REF!</definedName>
    <definedName name="BExGRILCZ3BMTGDY72B1Q9BUGW0J" localSheetId="19" hidden="1">#REF!</definedName>
    <definedName name="BExGRILCZ3BMTGDY72B1Q9BUGW0J" localSheetId="21" hidden="1">#REF!</definedName>
    <definedName name="BExGRILCZ3BMTGDY72B1Q9BUGW0J" hidden="1">#REF!</definedName>
    <definedName name="BExGRNZJ74Y6OYJB9F9Y9T3CAHOS" localSheetId="23" hidden="1">#REF!</definedName>
    <definedName name="BExGRNZJ74Y6OYJB9F9Y9T3CAHOS" localSheetId="27" hidden="1">#REF!</definedName>
    <definedName name="BExGRNZJ74Y6OYJB9F9Y9T3CAHOS" localSheetId="16" hidden="1">#REF!</definedName>
    <definedName name="BExGRNZJ74Y6OYJB9F9Y9T3CAHOS" localSheetId="0" hidden="1">#REF!</definedName>
    <definedName name="BExGRNZJ74Y6OYJB9F9Y9T3CAHOS" localSheetId="2" hidden="1">#REF!</definedName>
    <definedName name="BExGRNZJ74Y6OYJB9F9Y9T3CAHOS" localSheetId="4" hidden="1">#REF!</definedName>
    <definedName name="BExGRNZJ74Y6OYJB9F9Y9T3CAHOS" localSheetId="5" hidden="1">#REF!</definedName>
    <definedName name="BExGRNZJ74Y6OYJB9F9Y9T3CAHOS" localSheetId="17" hidden="1">#REF!</definedName>
    <definedName name="BExGRNZJ74Y6OYJB9F9Y9T3CAHOS" localSheetId="7" hidden="1">#REF!</definedName>
    <definedName name="BExGRNZJ74Y6OYJB9F9Y9T3CAHOS" localSheetId="8" hidden="1">#REF!</definedName>
    <definedName name="BExGRNZJ74Y6OYJB9F9Y9T3CAHOS" localSheetId="9" hidden="1">#REF!</definedName>
    <definedName name="BExGRNZJ74Y6OYJB9F9Y9T3CAHOS" localSheetId="11" hidden="1">#REF!</definedName>
    <definedName name="BExGRNZJ74Y6OYJB9F9Y9T3CAHOS" localSheetId="12" hidden="1">#REF!</definedName>
    <definedName name="BExGRNZJ74Y6OYJB9F9Y9T3CAHOS" localSheetId="13" hidden="1">#REF!</definedName>
    <definedName name="BExGRNZJ74Y6OYJB9F9Y9T3CAHOS" localSheetId="14" hidden="1">#REF!</definedName>
    <definedName name="BExGRNZJ74Y6OYJB9F9Y9T3CAHOS" localSheetId="22" hidden="1">#REF!</definedName>
    <definedName name="BExGRNZJ74Y6OYJB9F9Y9T3CAHOS" localSheetId="19" hidden="1">#REF!</definedName>
    <definedName name="BExGRNZJ74Y6OYJB9F9Y9T3CAHOS" localSheetId="21" hidden="1">#REF!</definedName>
    <definedName name="BExGRNZJ74Y6OYJB9F9Y9T3CAHOS" hidden="1">#REF!</definedName>
    <definedName name="BExGRPC5QJQ7UGQ4P7CFWVGRQGFW" localSheetId="23" hidden="1">#REF!</definedName>
    <definedName name="BExGRPC5QJQ7UGQ4P7CFWVGRQGFW" localSheetId="27" hidden="1">#REF!</definedName>
    <definedName name="BExGRPC5QJQ7UGQ4P7CFWVGRQGFW" localSheetId="16" hidden="1">#REF!</definedName>
    <definedName name="BExGRPC5QJQ7UGQ4P7CFWVGRQGFW" localSheetId="0" hidden="1">#REF!</definedName>
    <definedName name="BExGRPC5QJQ7UGQ4P7CFWVGRQGFW" localSheetId="2" hidden="1">#REF!</definedName>
    <definedName name="BExGRPC5QJQ7UGQ4P7CFWVGRQGFW" localSheetId="4" hidden="1">#REF!</definedName>
    <definedName name="BExGRPC5QJQ7UGQ4P7CFWVGRQGFW" localSheetId="5" hidden="1">#REF!</definedName>
    <definedName name="BExGRPC5QJQ7UGQ4P7CFWVGRQGFW" localSheetId="17" hidden="1">#REF!</definedName>
    <definedName name="BExGRPC5QJQ7UGQ4P7CFWVGRQGFW" localSheetId="7" hidden="1">#REF!</definedName>
    <definedName name="BExGRPC5QJQ7UGQ4P7CFWVGRQGFW" localSheetId="8" hidden="1">#REF!</definedName>
    <definedName name="BExGRPC5QJQ7UGQ4P7CFWVGRQGFW" localSheetId="9" hidden="1">#REF!</definedName>
    <definedName name="BExGRPC5QJQ7UGQ4P7CFWVGRQGFW" localSheetId="11" hidden="1">#REF!</definedName>
    <definedName name="BExGRPC5QJQ7UGQ4P7CFWVGRQGFW" localSheetId="12" hidden="1">#REF!</definedName>
    <definedName name="BExGRPC5QJQ7UGQ4P7CFWVGRQGFW" localSheetId="13" hidden="1">#REF!</definedName>
    <definedName name="BExGRPC5QJQ7UGQ4P7CFWVGRQGFW" localSheetId="14" hidden="1">#REF!</definedName>
    <definedName name="BExGRPC5QJQ7UGQ4P7CFWVGRQGFW" localSheetId="22" hidden="1">#REF!</definedName>
    <definedName name="BExGRPC5QJQ7UGQ4P7CFWVGRQGFW" localSheetId="19" hidden="1">#REF!</definedName>
    <definedName name="BExGRPC5QJQ7UGQ4P7CFWVGRQGFW" localSheetId="21" hidden="1">#REF!</definedName>
    <definedName name="BExGRPC5QJQ7UGQ4P7CFWVGRQGFW" hidden="1">#REF!</definedName>
    <definedName name="BExGRSMULUXOBEN8G0TK90PRKQ9O" localSheetId="23" hidden="1">#REF!</definedName>
    <definedName name="BExGRSMULUXOBEN8G0TK90PRKQ9O" localSheetId="27" hidden="1">#REF!</definedName>
    <definedName name="BExGRSMULUXOBEN8G0TK90PRKQ9O" localSheetId="16" hidden="1">#REF!</definedName>
    <definedName name="BExGRSMULUXOBEN8G0TK90PRKQ9O" localSheetId="0" hidden="1">#REF!</definedName>
    <definedName name="BExGRSMULUXOBEN8G0TK90PRKQ9O" localSheetId="2" hidden="1">#REF!</definedName>
    <definedName name="BExGRSMULUXOBEN8G0TK90PRKQ9O" localSheetId="4" hidden="1">#REF!</definedName>
    <definedName name="BExGRSMULUXOBEN8G0TK90PRKQ9O" localSheetId="5" hidden="1">#REF!</definedName>
    <definedName name="BExGRSMULUXOBEN8G0TK90PRKQ9O" localSheetId="17" hidden="1">#REF!</definedName>
    <definedName name="BExGRSMULUXOBEN8G0TK90PRKQ9O" localSheetId="7" hidden="1">#REF!</definedName>
    <definedName name="BExGRSMULUXOBEN8G0TK90PRKQ9O" localSheetId="8" hidden="1">#REF!</definedName>
    <definedName name="BExGRSMULUXOBEN8G0TK90PRKQ9O" localSheetId="9" hidden="1">#REF!</definedName>
    <definedName name="BExGRSMULUXOBEN8G0TK90PRKQ9O" localSheetId="11" hidden="1">#REF!</definedName>
    <definedName name="BExGRSMULUXOBEN8G0TK90PRKQ9O" localSheetId="12" hidden="1">#REF!</definedName>
    <definedName name="BExGRSMULUXOBEN8G0TK90PRKQ9O" localSheetId="13" hidden="1">#REF!</definedName>
    <definedName name="BExGRSMULUXOBEN8G0TK90PRKQ9O" localSheetId="14" hidden="1">#REF!</definedName>
    <definedName name="BExGRSMULUXOBEN8G0TK90PRKQ9O" localSheetId="22" hidden="1">#REF!</definedName>
    <definedName name="BExGRSMULUXOBEN8G0TK90PRKQ9O" localSheetId="19" hidden="1">#REF!</definedName>
    <definedName name="BExGRSMULUXOBEN8G0TK90PRKQ9O" localSheetId="21" hidden="1">#REF!</definedName>
    <definedName name="BExGRSMULUXOBEN8G0TK90PRKQ9O" hidden="1">#REF!</definedName>
    <definedName name="BExGRUKVVKDL8483WI70VN2QZDGD" localSheetId="23" hidden="1">#REF!</definedName>
    <definedName name="BExGRUKVVKDL8483WI70VN2QZDGD" localSheetId="27" hidden="1">#REF!</definedName>
    <definedName name="BExGRUKVVKDL8483WI70VN2QZDGD" localSheetId="16" hidden="1">#REF!</definedName>
    <definedName name="BExGRUKVVKDL8483WI70VN2QZDGD" localSheetId="0" hidden="1">#REF!</definedName>
    <definedName name="BExGRUKVVKDL8483WI70VN2QZDGD" localSheetId="2" hidden="1">#REF!</definedName>
    <definedName name="BExGRUKVVKDL8483WI70VN2QZDGD" localSheetId="4" hidden="1">#REF!</definedName>
    <definedName name="BExGRUKVVKDL8483WI70VN2QZDGD" localSheetId="5" hidden="1">#REF!</definedName>
    <definedName name="BExGRUKVVKDL8483WI70VN2QZDGD" localSheetId="17" hidden="1">#REF!</definedName>
    <definedName name="BExGRUKVVKDL8483WI70VN2QZDGD" localSheetId="7" hidden="1">#REF!</definedName>
    <definedName name="BExGRUKVVKDL8483WI70VN2QZDGD" localSheetId="8" hidden="1">#REF!</definedName>
    <definedName name="BExGRUKVVKDL8483WI70VN2QZDGD" localSheetId="9" hidden="1">#REF!</definedName>
    <definedName name="BExGRUKVVKDL8483WI70VN2QZDGD" localSheetId="11" hidden="1">#REF!</definedName>
    <definedName name="BExGRUKVVKDL8483WI70VN2QZDGD" localSheetId="12" hidden="1">#REF!</definedName>
    <definedName name="BExGRUKVVKDL8483WI70VN2QZDGD" localSheetId="13" hidden="1">#REF!</definedName>
    <definedName name="BExGRUKVVKDL8483WI70VN2QZDGD" localSheetId="14" hidden="1">#REF!</definedName>
    <definedName name="BExGRUKVVKDL8483WI70VN2QZDGD" localSheetId="22" hidden="1">#REF!</definedName>
    <definedName name="BExGRUKVVKDL8483WI70VN2QZDGD" localSheetId="19" hidden="1">#REF!</definedName>
    <definedName name="BExGRUKVVKDL8483WI70VN2QZDGD" localSheetId="21" hidden="1">#REF!</definedName>
    <definedName name="BExGRUKVVKDL8483WI70VN2QZDGD" hidden="1">#REF!</definedName>
    <definedName name="BExGS2IWR5DUNJ1U9PAKIV8CMBNI" localSheetId="23" hidden="1">#REF!</definedName>
    <definedName name="BExGS2IWR5DUNJ1U9PAKIV8CMBNI" localSheetId="27" hidden="1">#REF!</definedName>
    <definedName name="BExGS2IWR5DUNJ1U9PAKIV8CMBNI" localSheetId="16" hidden="1">#REF!</definedName>
    <definedName name="BExGS2IWR5DUNJ1U9PAKIV8CMBNI" localSheetId="0" hidden="1">#REF!</definedName>
    <definedName name="BExGS2IWR5DUNJ1U9PAKIV8CMBNI" localSheetId="2" hidden="1">#REF!</definedName>
    <definedName name="BExGS2IWR5DUNJ1U9PAKIV8CMBNI" localSheetId="4" hidden="1">#REF!</definedName>
    <definedName name="BExGS2IWR5DUNJ1U9PAKIV8CMBNI" localSheetId="5" hidden="1">#REF!</definedName>
    <definedName name="BExGS2IWR5DUNJ1U9PAKIV8CMBNI" localSheetId="17" hidden="1">#REF!</definedName>
    <definedName name="BExGS2IWR5DUNJ1U9PAKIV8CMBNI" localSheetId="7" hidden="1">#REF!</definedName>
    <definedName name="BExGS2IWR5DUNJ1U9PAKIV8CMBNI" localSheetId="8" hidden="1">#REF!</definedName>
    <definedName name="BExGS2IWR5DUNJ1U9PAKIV8CMBNI" localSheetId="9" hidden="1">#REF!</definedName>
    <definedName name="BExGS2IWR5DUNJ1U9PAKIV8CMBNI" localSheetId="11" hidden="1">#REF!</definedName>
    <definedName name="BExGS2IWR5DUNJ1U9PAKIV8CMBNI" localSheetId="12" hidden="1">#REF!</definedName>
    <definedName name="BExGS2IWR5DUNJ1U9PAKIV8CMBNI" localSheetId="13" hidden="1">#REF!</definedName>
    <definedName name="BExGS2IWR5DUNJ1U9PAKIV8CMBNI" localSheetId="14" hidden="1">#REF!</definedName>
    <definedName name="BExGS2IWR5DUNJ1U9PAKIV8CMBNI" localSheetId="22" hidden="1">#REF!</definedName>
    <definedName name="BExGS2IWR5DUNJ1U9PAKIV8CMBNI" localSheetId="19" hidden="1">#REF!</definedName>
    <definedName name="BExGS2IWR5DUNJ1U9PAKIV8CMBNI" localSheetId="21" hidden="1">#REF!</definedName>
    <definedName name="BExGS2IWR5DUNJ1U9PAKIV8CMBNI" hidden="1">#REF!</definedName>
    <definedName name="BExGS69P9FFTEOPDS0MWFKF45G47" localSheetId="23" hidden="1">#REF!</definedName>
    <definedName name="BExGS69P9FFTEOPDS0MWFKF45G47" localSheetId="27" hidden="1">#REF!</definedName>
    <definedName name="BExGS69P9FFTEOPDS0MWFKF45G47" localSheetId="16" hidden="1">#REF!</definedName>
    <definedName name="BExGS69P9FFTEOPDS0MWFKF45G47" localSheetId="0" hidden="1">#REF!</definedName>
    <definedName name="BExGS69P9FFTEOPDS0MWFKF45G47" localSheetId="2" hidden="1">#REF!</definedName>
    <definedName name="BExGS69P9FFTEOPDS0MWFKF45G47" localSheetId="4" hidden="1">#REF!</definedName>
    <definedName name="BExGS69P9FFTEOPDS0MWFKF45G47" localSheetId="5" hidden="1">#REF!</definedName>
    <definedName name="BExGS69P9FFTEOPDS0MWFKF45G47" localSheetId="17" hidden="1">#REF!</definedName>
    <definedName name="BExGS69P9FFTEOPDS0MWFKF45G47" localSheetId="7" hidden="1">#REF!</definedName>
    <definedName name="BExGS69P9FFTEOPDS0MWFKF45G47" localSheetId="8" hidden="1">#REF!</definedName>
    <definedName name="BExGS69P9FFTEOPDS0MWFKF45G47" localSheetId="9" hidden="1">#REF!</definedName>
    <definedName name="BExGS69P9FFTEOPDS0MWFKF45G47" localSheetId="11" hidden="1">#REF!</definedName>
    <definedName name="BExGS69P9FFTEOPDS0MWFKF45G47" localSheetId="12" hidden="1">#REF!</definedName>
    <definedName name="BExGS69P9FFTEOPDS0MWFKF45G47" localSheetId="13" hidden="1">#REF!</definedName>
    <definedName name="BExGS69P9FFTEOPDS0MWFKF45G47" localSheetId="14" hidden="1">#REF!</definedName>
    <definedName name="BExGS69P9FFTEOPDS0MWFKF45G47" localSheetId="22" hidden="1">#REF!</definedName>
    <definedName name="BExGS69P9FFTEOPDS0MWFKF45G47" localSheetId="19" hidden="1">#REF!</definedName>
    <definedName name="BExGS69P9FFTEOPDS0MWFKF45G47" localSheetId="21" hidden="1">#REF!</definedName>
    <definedName name="BExGS69P9FFTEOPDS0MWFKF45G47" hidden="1">#REF!</definedName>
    <definedName name="BExGS6F1JFHM5MUJ1RFO50WP6D05" localSheetId="23" hidden="1">#REF!</definedName>
    <definedName name="BExGS6F1JFHM5MUJ1RFO50WP6D05" localSheetId="27" hidden="1">#REF!</definedName>
    <definedName name="BExGS6F1JFHM5MUJ1RFO50WP6D05" localSheetId="16" hidden="1">#REF!</definedName>
    <definedName name="BExGS6F1JFHM5MUJ1RFO50WP6D05" localSheetId="0" hidden="1">#REF!</definedName>
    <definedName name="BExGS6F1JFHM5MUJ1RFO50WP6D05" localSheetId="2" hidden="1">#REF!</definedName>
    <definedName name="BExGS6F1JFHM5MUJ1RFO50WP6D05" localSheetId="4" hidden="1">#REF!</definedName>
    <definedName name="BExGS6F1JFHM5MUJ1RFO50WP6D05" localSheetId="5" hidden="1">#REF!</definedName>
    <definedName name="BExGS6F1JFHM5MUJ1RFO50WP6D05" localSheetId="17" hidden="1">#REF!</definedName>
    <definedName name="BExGS6F1JFHM5MUJ1RFO50WP6D05" localSheetId="7" hidden="1">#REF!</definedName>
    <definedName name="BExGS6F1JFHM5MUJ1RFO50WP6D05" localSheetId="8" hidden="1">#REF!</definedName>
    <definedName name="BExGS6F1JFHM5MUJ1RFO50WP6D05" localSheetId="9" hidden="1">#REF!</definedName>
    <definedName name="BExGS6F1JFHM5MUJ1RFO50WP6D05" localSheetId="11" hidden="1">#REF!</definedName>
    <definedName name="BExGS6F1JFHM5MUJ1RFO50WP6D05" localSheetId="12" hidden="1">#REF!</definedName>
    <definedName name="BExGS6F1JFHM5MUJ1RFO50WP6D05" localSheetId="13" hidden="1">#REF!</definedName>
    <definedName name="BExGS6F1JFHM5MUJ1RFO50WP6D05" localSheetId="14" hidden="1">#REF!</definedName>
    <definedName name="BExGS6F1JFHM5MUJ1RFO50WP6D05" localSheetId="22" hidden="1">#REF!</definedName>
    <definedName name="BExGS6F1JFHM5MUJ1RFO50WP6D05" localSheetId="19" hidden="1">#REF!</definedName>
    <definedName name="BExGS6F1JFHM5MUJ1RFO50WP6D05" localSheetId="21" hidden="1">#REF!</definedName>
    <definedName name="BExGS6F1JFHM5MUJ1RFO50WP6D05" hidden="1">#REF!</definedName>
    <definedName name="BExGSA5YB5ZGE4NHDVCZ55TQAJTL" localSheetId="23" hidden="1">#REF!</definedName>
    <definedName name="BExGSA5YB5ZGE4NHDVCZ55TQAJTL" localSheetId="27" hidden="1">#REF!</definedName>
    <definedName name="BExGSA5YB5ZGE4NHDVCZ55TQAJTL" localSheetId="16" hidden="1">#REF!</definedName>
    <definedName name="BExGSA5YB5ZGE4NHDVCZ55TQAJTL" localSheetId="0" hidden="1">#REF!</definedName>
    <definedName name="BExGSA5YB5ZGE4NHDVCZ55TQAJTL" localSheetId="2" hidden="1">#REF!</definedName>
    <definedName name="BExGSA5YB5ZGE4NHDVCZ55TQAJTL" localSheetId="4" hidden="1">#REF!</definedName>
    <definedName name="BExGSA5YB5ZGE4NHDVCZ55TQAJTL" localSheetId="5" hidden="1">#REF!</definedName>
    <definedName name="BExGSA5YB5ZGE4NHDVCZ55TQAJTL" localSheetId="17" hidden="1">#REF!</definedName>
    <definedName name="BExGSA5YB5ZGE4NHDVCZ55TQAJTL" localSheetId="7" hidden="1">#REF!</definedName>
    <definedName name="BExGSA5YB5ZGE4NHDVCZ55TQAJTL" localSheetId="8" hidden="1">#REF!</definedName>
    <definedName name="BExGSA5YB5ZGE4NHDVCZ55TQAJTL" localSheetId="9" hidden="1">#REF!</definedName>
    <definedName name="BExGSA5YB5ZGE4NHDVCZ55TQAJTL" localSheetId="11" hidden="1">#REF!</definedName>
    <definedName name="BExGSA5YB5ZGE4NHDVCZ55TQAJTL" localSheetId="12" hidden="1">#REF!</definedName>
    <definedName name="BExGSA5YB5ZGE4NHDVCZ55TQAJTL" localSheetId="13" hidden="1">#REF!</definedName>
    <definedName name="BExGSA5YB5ZGE4NHDVCZ55TQAJTL" localSheetId="14" hidden="1">#REF!</definedName>
    <definedName name="BExGSA5YB5ZGE4NHDVCZ55TQAJTL" localSheetId="22" hidden="1">#REF!</definedName>
    <definedName name="BExGSA5YB5ZGE4NHDVCZ55TQAJTL" localSheetId="19" hidden="1">#REF!</definedName>
    <definedName name="BExGSA5YB5ZGE4NHDVCZ55TQAJTL" localSheetId="21" hidden="1">#REF!</definedName>
    <definedName name="BExGSA5YB5ZGE4NHDVCZ55TQAJTL" hidden="1">#REF!</definedName>
    <definedName name="BExGSBYPYOBOB218ABCIM2X63GJ8" localSheetId="23" hidden="1">#REF!</definedName>
    <definedName name="BExGSBYPYOBOB218ABCIM2X63GJ8" localSheetId="27" hidden="1">#REF!</definedName>
    <definedName name="BExGSBYPYOBOB218ABCIM2X63GJ8" localSheetId="16" hidden="1">#REF!</definedName>
    <definedName name="BExGSBYPYOBOB218ABCIM2X63GJ8" localSheetId="0" hidden="1">#REF!</definedName>
    <definedName name="BExGSBYPYOBOB218ABCIM2X63GJ8" localSheetId="2" hidden="1">#REF!</definedName>
    <definedName name="BExGSBYPYOBOB218ABCIM2X63GJ8" localSheetId="4" hidden="1">#REF!</definedName>
    <definedName name="BExGSBYPYOBOB218ABCIM2X63GJ8" localSheetId="5" hidden="1">#REF!</definedName>
    <definedName name="BExGSBYPYOBOB218ABCIM2X63GJ8" localSheetId="17" hidden="1">#REF!</definedName>
    <definedName name="BExGSBYPYOBOB218ABCIM2X63GJ8" localSheetId="7" hidden="1">#REF!</definedName>
    <definedName name="BExGSBYPYOBOB218ABCIM2X63GJ8" localSheetId="8" hidden="1">#REF!</definedName>
    <definedName name="BExGSBYPYOBOB218ABCIM2X63GJ8" localSheetId="9" hidden="1">#REF!</definedName>
    <definedName name="BExGSBYPYOBOB218ABCIM2X63GJ8" localSheetId="11" hidden="1">#REF!</definedName>
    <definedName name="BExGSBYPYOBOB218ABCIM2X63GJ8" localSheetId="12" hidden="1">#REF!</definedName>
    <definedName name="BExGSBYPYOBOB218ABCIM2X63GJ8" localSheetId="13" hidden="1">#REF!</definedName>
    <definedName name="BExGSBYPYOBOB218ABCIM2X63GJ8" localSheetId="14" hidden="1">#REF!</definedName>
    <definedName name="BExGSBYPYOBOB218ABCIM2X63GJ8" localSheetId="22" hidden="1">#REF!</definedName>
    <definedName name="BExGSBYPYOBOB218ABCIM2X63GJ8" localSheetId="19" hidden="1">#REF!</definedName>
    <definedName name="BExGSBYPYOBOB218ABCIM2X63GJ8" localSheetId="21" hidden="1">#REF!</definedName>
    <definedName name="BExGSBYPYOBOB218ABCIM2X63GJ8" hidden="1">#REF!</definedName>
    <definedName name="BExGSCEUCQQVDEEKWJ677QTGUVTE" localSheetId="23" hidden="1">#REF!</definedName>
    <definedName name="BExGSCEUCQQVDEEKWJ677QTGUVTE" localSheetId="27" hidden="1">#REF!</definedName>
    <definedName name="BExGSCEUCQQVDEEKWJ677QTGUVTE" localSheetId="16" hidden="1">#REF!</definedName>
    <definedName name="BExGSCEUCQQVDEEKWJ677QTGUVTE" localSheetId="0" hidden="1">#REF!</definedName>
    <definedName name="BExGSCEUCQQVDEEKWJ677QTGUVTE" localSheetId="2" hidden="1">#REF!</definedName>
    <definedName name="BExGSCEUCQQVDEEKWJ677QTGUVTE" localSheetId="4" hidden="1">#REF!</definedName>
    <definedName name="BExGSCEUCQQVDEEKWJ677QTGUVTE" localSheetId="5" hidden="1">#REF!</definedName>
    <definedName name="BExGSCEUCQQVDEEKWJ677QTGUVTE" localSheetId="17" hidden="1">#REF!</definedName>
    <definedName name="BExGSCEUCQQVDEEKWJ677QTGUVTE" localSheetId="7" hidden="1">#REF!</definedName>
    <definedName name="BExGSCEUCQQVDEEKWJ677QTGUVTE" localSheetId="8" hidden="1">#REF!</definedName>
    <definedName name="BExGSCEUCQQVDEEKWJ677QTGUVTE" localSheetId="9" hidden="1">#REF!</definedName>
    <definedName name="BExGSCEUCQQVDEEKWJ677QTGUVTE" localSheetId="11" hidden="1">#REF!</definedName>
    <definedName name="BExGSCEUCQQVDEEKWJ677QTGUVTE" localSheetId="12" hidden="1">#REF!</definedName>
    <definedName name="BExGSCEUCQQVDEEKWJ677QTGUVTE" localSheetId="13" hidden="1">#REF!</definedName>
    <definedName name="BExGSCEUCQQVDEEKWJ677QTGUVTE" localSheetId="14" hidden="1">#REF!</definedName>
    <definedName name="BExGSCEUCQQVDEEKWJ677QTGUVTE" localSheetId="22" hidden="1">#REF!</definedName>
    <definedName name="BExGSCEUCQQVDEEKWJ677QTGUVTE" localSheetId="19" hidden="1">#REF!</definedName>
    <definedName name="BExGSCEUCQQVDEEKWJ677QTGUVTE" localSheetId="21" hidden="1">#REF!</definedName>
    <definedName name="BExGSCEUCQQVDEEKWJ677QTGUVTE" hidden="1">#REF!</definedName>
    <definedName name="BExGSQY65LH1PCKKM5WHDW83F35O" localSheetId="23" hidden="1">#REF!</definedName>
    <definedName name="BExGSQY65LH1PCKKM5WHDW83F35O" localSheetId="27" hidden="1">#REF!</definedName>
    <definedName name="BExGSQY65LH1PCKKM5WHDW83F35O" localSheetId="16" hidden="1">#REF!</definedName>
    <definedName name="BExGSQY65LH1PCKKM5WHDW83F35O" localSheetId="0" hidden="1">#REF!</definedName>
    <definedName name="BExGSQY65LH1PCKKM5WHDW83F35O" localSheetId="2" hidden="1">#REF!</definedName>
    <definedName name="BExGSQY65LH1PCKKM5WHDW83F35O" localSheetId="4" hidden="1">#REF!</definedName>
    <definedName name="BExGSQY65LH1PCKKM5WHDW83F35O" localSheetId="5" hidden="1">#REF!</definedName>
    <definedName name="BExGSQY65LH1PCKKM5WHDW83F35O" localSheetId="17" hidden="1">#REF!</definedName>
    <definedName name="BExGSQY65LH1PCKKM5WHDW83F35O" localSheetId="7" hidden="1">#REF!</definedName>
    <definedName name="BExGSQY65LH1PCKKM5WHDW83F35O" localSheetId="8" hidden="1">#REF!</definedName>
    <definedName name="BExGSQY65LH1PCKKM5WHDW83F35O" localSheetId="9" hidden="1">#REF!</definedName>
    <definedName name="BExGSQY65LH1PCKKM5WHDW83F35O" localSheetId="11" hidden="1">#REF!</definedName>
    <definedName name="BExGSQY65LH1PCKKM5WHDW83F35O" localSheetId="12" hidden="1">#REF!</definedName>
    <definedName name="BExGSQY65LH1PCKKM5WHDW83F35O" localSheetId="13" hidden="1">#REF!</definedName>
    <definedName name="BExGSQY65LH1PCKKM5WHDW83F35O" localSheetId="14" hidden="1">#REF!</definedName>
    <definedName name="BExGSQY65LH1PCKKM5WHDW83F35O" localSheetId="22" hidden="1">#REF!</definedName>
    <definedName name="BExGSQY65LH1PCKKM5WHDW83F35O" localSheetId="19" hidden="1">#REF!</definedName>
    <definedName name="BExGSQY65LH1PCKKM5WHDW83F35O" localSheetId="21" hidden="1">#REF!</definedName>
    <definedName name="BExGSQY65LH1PCKKM5WHDW83F35O" hidden="1">#REF!</definedName>
    <definedName name="BExGSYW1GKISF0PMUAK3XJK9PEW9" localSheetId="23" hidden="1">#REF!</definedName>
    <definedName name="BExGSYW1GKISF0PMUAK3XJK9PEW9" localSheetId="27" hidden="1">#REF!</definedName>
    <definedName name="BExGSYW1GKISF0PMUAK3XJK9PEW9" localSheetId="16" hidden="1">#REF!</definedName>
    <definedName name="BExGSYW1GKISF0PMUAK3XJK9PEW9" localSheetId="0" hidden="1">#REF!</definedName>
    <definedName name="BExGSYW1GKISF0PMUAK3XJK9PEW9" localSheetId="2" hidden="1">#REF!</definedName>
    <definedName name="BExGSYW1GKISF0PMUAK3XJK9PEW9" localSheetId="4" hidden="1">#REF!</definedName>
    <definedName name="BExGSYW1GKISF0PMUAK3XJK9PEW9" localSheetId="5" hidden="1">#REF!</definedName>
    <definedName name="BExGSYW1GKISF0PMUAK3XJK9PEW9" localSheetId="17" hidden="1">#REF!</definedName>
    <definedName name="BExGSYW1GKISF0PMUAK3XJK9PEW9" localSheetId="7" hidden="1">#REF!</definedName>
    <definedName name="BExGSYW1GKISF0PMUAK3XJK9PEW9" localSheetId="8" hidden="1">#REF!</definedName>
    <definedName name="BExGSYW1GKISF0PMUAK3XJK9PEW9" localSheetId="9" hidden="1">#REF!</definedName>
    <definedName name="BExGSYW1GKISF0PMUAK3XJK9PEW9" localSheetId="11" hidden="1">#REF!</definedName>
    <definedName name="BExGSYW1GKISF0PMUAK3XJK9PEW9" localSheetId="12" hidden="1">#REF!</definedName>
    <definedName name="BExGSYW1GKISF0PMUAK3XJK9PEW9" localSheetId="13" hidden="1">#REF!</definedName>
    <definedName name="BExGSYW1GKISF0PMUAK3XJK9PEW9" localSheetId="14" hidden="1">#REF!</definedName>
    <definedName name="BExGSYW1GKISF0PMUAK3XJK9PEW9" localSheetId="22" hidden="1">#REF!</definedName>
    <definedName name="BExGSYW1GKISF0PMUAK3XJK9PEW9" localSheetId="19" hidden="1">#REF!</definedName>
    <definedName name="BExGSYW1GKISF0PMUAK3XJK9PEW9" localSheetId="21" hidden="1">#REF!</definedName>
    <definedName name="BExGSYW1GKISF0PMUAK3XJK9PEW9" hidden="1">#REF!</definedName>
    <definedName name="BExGT0DZJB6LSF6L693UUB9EY1VQ" localSheetId="23" hidden="1">#REF!</definedName>
    <definedName name="BExGT0DZJB6LSF6L693UUB9EY1VQ" localSheetId="27" hidden="1">#REF!</definedName>
    <definedName name="BExGT0DZJB6LSF6L693UUB9EY1VQ" localSheetId="16" hidden="1">#REF!</definedName>
    <definedName name="BExGT0DZJB6LSF6L693UUB9EY1VQ" localSheetId="0" hidden="1">#REF!</definedName>
    <definedName name="BExGT0DZJB6LSF6L693UUB9EY1VQ" localSheetId="2" hidden="1">#REF!</definedName>
    <definedName name="BExGT0DZJB6LSF6L693UUB9EY1VQ" localSheetId="4" hidden="1">#REF!</definedName>
    <definedName name="BExGT0DZJB6LSF6L693UUB9EY1VQ" localSheetId="5" hidden="1">#REF!</definedName>
    <definedName name="BExGT0DZJB6LSF6L693UUB9EY1VQ" localSheetId="17" hidden="1">#REF!</definedName>
    <definedName name="BExGT0DZJB6LSF6L693UUB9EY1VQ" localSheetId="7" hidden="1">#REF!</definedName>
    <definedName name="BExGT0DZJB6LSF6L693UUB9EY1VQ" localSheetId="8" hidden="1">#REF!</definedName>
    <definedName name="BExGT0DZJB6LSF6L693UUB9EY1VQ" localSheetId="9" hidden="1">#REF!</definedName>
    <definedName name="BExGT0DZJB6LSF6L693UUB9EY1VQ" localSheetId="11" hidden="1">#REF!</definedName>
    <definedName name="BExGT0DZJB6LSF6L693UUB9EY1VQ" localSheetId="12" hidden="1">#REF!</definedName>
    <definedName name="BExGT0DZJB6LSF6L693UUB9EY1VQ" localSheetId="13" hidden="1">#REF!</definedName>
    <definedName name="BExGT0DZJB6LSF6L693UUB9EY1VQ" localSheetId="14" hidden="1">#REF!</definedName>
    <definedName name="BExGT0DZJB6LSF6L693UUB9EY1VQ" localSheetId="22" hidden="1">#REF!</definedName>
    <definedName name="BExGT0DZJB6LSF6L693UUB9EY1VQ" localSheetId="19" hidden="1">#REF!</definedName>
    <definedName name="BExGT0DZJB6LSF6L693UUB9EY1VQ" localSheetId="21" hidden="1">#REF!</definedName>
    <definedName name="BExGT0DZJB6LSF6L693UUB9EY1VQ" hidden="1">#REF!</definedName>
    <definedName name="BExGTEMKIEF46KBIDWCAOAN5U718" localSheetId="23" hidden="1">#REF!</definedName>
    <definedName name="BExGTEMKIEF46KBIDWCAOAN5U718" localSheetId="27" hidden="1">#REF!</definedName>
    <definedName name="BExGTEMKIEF46KBIDWCAOAN5U718" localSheetId="16" hidden="1">#REF!</definedName>
    <definedName name="BExGTEMKIEF46KBIDWCAOAN5U718" localSheetId="0" hidden="1">#REF!</definedName>
    <definedName name="BExGTEMKIEF46KBIDWCAOAN5U718" localSheetId="2" hidden="1">#REF!</definedName>
    <definedName name="BExGTEMKIEF46KBIDWCAOAN5U718" localSheetId="4" hidden="1">#REF!</definedName>
    <definedName name="BExGTEMKIEF46KBIDWCAOAN5U718" localSheetId="5" hidden="1">#REF!</definedName>
    <definedName name="BExGTEMKIEF46KBIDWCAOAN5U718" localSheetId="17" hidden="1">#REF!</definedName>
    <definedName name="BExGTEMKIEF46KBIDWCAOAN5U718" localSheetId="7" hidden="1">#REF!</definedName>
    <definedName name="BExGTEMKIEF46KBIDWCAOAN5U718" localSheetId="8" hidden="1">#REF!</definedName>
    <definedName name="BExGTEMKIEF46KBIDWCAOAN5U718" localSheetId="9" hidden="1">#REF!</definedName>
    <definedName name="BExGTEMKIEF46KBIDWCAOAN5U718" localSheetId="11" hidden="1">#REF!</definedName>
    <definedName name="BExGTEMKIEF46KBIDWCAOAN5U718" localSheetId="12" hidden="1">#REF!</definedName>
    <definedName name="BExGTEMKIEF46KBIDWCAOAN5U718" localSheetId="13" hidden="1">#REF!</definedName>
    <definedName name="BExGTEMKIEF46KBIDWCAOAN5U718" localSheetId="14" hidden="1">#REF!</definedName>
    <definedName name="BExGTEMKIEF46KBIDWCAOAN5U718" localSheetId="22" hidden="1">#REF!</definedName>
    <definedName name="BExGTEMKIEF46KBIDWCAOAN5U718" localSheetId="19" hidden="1">#REF!</definedName>
    <definedName name="BExGTEMKIEF46KBIDWCAOAN5U718" localSheetId="21" hidden="1">#REF!</definedName>
    <definedName name="BExGTEMKIEF46KBIDWCAOAN5U718" hidden="1">#REF!</definedName>
    <definedName name="BExGTGVFIF8HOQXR54SK065A8M4K" localSheetId="23" hidden="1">#REF!</definedName>
    <definedName name="BExGTGVFIF8HOQXR54SK065A8M4K" localSheetId="27" hidden="1">#REF!</definedName>
    <definedName name="BExGTGVFIF8HOQXR54SK065A8M4K" localSheetId="16" hidden="1">#REF!</definedName>
    <definedName name="BExGTGVFIF8HOQXR54SK065A8M4K" localSheetId="0" hidden="1">#REF!</definedName>
    <definedName name="BExGTGVFIF8HOQXR54SK065A8M4K" localSheetId="2" hidden="1">#REF!</definedName>
    <definedName name="BExGTGVFIF8HOQXR54SK065A8M4K" localSheetId="4" hidden="1">#REF!</definedName>
    <definedName name="BExGTGVFIF8HOQXR54SK065A8M4K" localSheetId="5" hidden="1">#REF!</definedName>
    <definedName name="BExGTGVFIF8HOQXR54SK065A8M4K" localSheetId="17" hidden="1">#REF!</definedName>
    <definedName name="BExGTGVFIF8HOQXR54SK065A8M4K" localSheetId="7" hidden="1">#REF!</definedName>
    <definedName name="BExGTGVFIF8HOQXR54SK065A8M4K" localSheetId="8" hidden="1">#REF!</definedName>
    <definedName name="BExGTGVFIF8HOQXR54SK065A8M4K" localSheetId="9" hidden="1">#REF!</definedName>
    <definedName name="BExGTGVFIF8HOQXR54SK065A8M4K" localSheetId="11" hidden="1">#REF!</definedName>
    <definedName name="BExGTGVFIF8HOQXR54SK065A8M4K" localSheetId="12" hidden="1">#REF!</definedName>
    <definedName name="BExGTGVFIF8HOQXR54SK065A8M4K" localSheetId="13" hidden="1">#REF!</definedName>
    <definedName name="BExGTGVFIF8HOQXR54SK065A8M4K" localSheetId="14" hidden="1">#REF!</definedName>
    <definedName name="BExGTGVFIF8HOQXR54SK065A8M4K" localSheetId="22" hidden="1">#REF!</definedName>
    <definedName name="BExGTGVFIF8HOQXR54SK065A8M4K" localSheetId="19" hidden="1">#REF!</definedName>
    <definedName name="BExGTGVFIF8HOQXR54SK065A8M4K" localSheetId="21" hidden="1">#REF!</definedName>
    <definedName name="BExGTGVFIF8HOQXR54SK065A8M4K" hidden="1">#REF!</definedName>
    <definedName name="BExGTIYX3OWPIINOGY1E4QQYSKHP" localSheetId="23" hidden="1">#REF!</definedName>
    <definedName name="BExGTIYX3OWPIINOGY1E4QQYSKHP" localSheetId="27" hidden="1">#REF!</definedName>
    <definedName name="BExGTIYX3OWPIINOGY1E4QQYSKHP" localSheetId="16" hidden="1">#REF!</definedName>
    <definedName name="BExGTIYX3OWPIINOGY1E4QQYSKHP" localSheetId="0" hidden="1">#REF!</definedName>
    <definedName name="BExGTIYX3OWPIINOGY1E4QQYSKHP" localSheetId="2" hidden="1">#REF!</definedName>
    <definedName name="BExGTIYX3OWPIINOGY1E4QQYSKHP" localSheetId="4" hidden="1">#REF!</definedName>
    <definedName name="BExGTIYX3OWPIINOGY1E4QQYSKHP" localSheetId="5" hidden="1">#REF!</definedName>
    <definedName name="BExGTIYX3OWPIINOGY1E4QQYSKHP" localSheetId="17" hidden="1">#REF!</definedName>
    <definedName name="BExGTIYX3OWPIINOGY1E4QQYSKHP" localSheetId="7" hidden="1">#REF!</definedName>
    <definedName name="BExGTIYX3OWPIINOGY1E4QQYSKHP" localSheetId="8" hidden="1">#REF!</definedName>
    <definedName name="BExGTIYX3OWPIINOGY1E4QQYSKHP" localSheetId="9" hidden="1">#REF!</definedName>
    <definedName name="BExGTIYX3OWPIINOGY1E4QQYSKHP" localSheetId="11" hidden="1">#REF!</definedName>
    <definedName name="BExGTIYX3OWPIINOGY1E4QQYSKHP" localSheetId="12" hidden="1">#REF!</definedName>
    <definedName name="BExGTIYX3OWPIINOGY1E4QQYSKHP" localSheetId="13" hidden="1">#REF!</definedName>
    <definedName name="BExGTIYX3OWPIINOGY1E4QQYSKHP" localSheetId="14" hidden="1">#REF!</definedName>
    <definedName name="BExGTIYX3OWPIINOGY1E4QQYSKHP" localSheetId="22" hidden="1">#REF!</definedName>
    <definedName name="BExGTIYX3OWPIINOGY1E4QQYSKHP" localSheetId="19" hidden="1">#REF!</definedName>
    <definedName name="BExGTIYX3OWPIINOGY1E4QQYSKHP" localSheetId="21" hidden="1">#REF!</definedName>
    <definedName name="BExGTIYX3OWPIINOGY1E4QQYSKHP" hidden="1">#REF!</definedName>
    <definedName name="BExGTKGUN0KUU3C0RL2LK98D8MEK" localSheetId="23" hidden="1">#REF!</definedName>
    <definedName name="BExGTKGUN0KUU3C0RL2LK98D8MEK" localSheetId="27" hidden="1">#REF!</definedName>
    <definedName name="BExGTKGUN0KUU3C0RL2LK98D8MEK" localSheetId="16" hidden="1">#REF!</definedName>
    <definedName name="BExGTKGUN0KUU3C0RL2LK98D8MEK" localSheetId="0" hidden="1">#REF!</definedName>
    <definedName name="BExGTKGUN0KUU3C0RL2LK98D8MEK" localSheetId="2" hidden="1">#REF!</definedName>
    <definedName name="BExGTKGUN0KUU3C0RL2LK98D8MEK" localSheetId="4" hidden="1">#REF!</definedName>
    <definedName name="BExGTKGUN0KUU3C0RL2LK98D8MEK" localSheetId="5" hidden="1">#REF!</definedName>
    <definedName name="BExGTKGUN0KUU3C0RL2LK98D8MEK" localSheetId="17" hidden="1">#REF!</definedName>
    <definedName name="BExGTKGUN0KUU3C0RL2LK98D8MEK" localSheetId="7" hidden="1">#REF!</definedName>
    <definedName name="BExGTKGUN0KUU3C0RL2LK98D8MEK" localSheetId="8" hidden="1">#REF!</definedName>
    <definedName name="BExGTKGUN0KUU3C0RL2LK98D8MEK" localSheetId="9" hidden="1">#REF!</definedName>
    <definedName name="BExGTKGUN0KUU3C0RL2LK98D8MEK" localSheetId="11" hidden="1">#REF!</definedName>
    <definedName name="BExGTKGUN0KUU3C0RL2LK98D8MEK" localSheetId="12" hidden="1">#REF!</definedName>
    <definedName name="BExGTKGUN0KUU3C0RL2LK98D8MEK" localSheetId="13" hidden="1">#REF!</definedName>
    <definedName name="BExGTKGUN0KUU3C0RL2LK98D8MEK" localSheetId="14" hidden="1">#REF!</definedName>
    <definedName name="BExGTKGUN0KUU3C0RL2LK98D8MEK" localSheetId="22" hidden="1">#REF!</definedName>
    <definedName name="BExGTKGUN0KUU3C0RL2LK98D8MEK" localSheetId="19" hidden="1">#REF!</definedName>
    <definedName name="BExGTKGUN0KUU3C0RL2LK98D8MEK" localSheetId="21" hidden="1">#REF!</definedName>
    <definedName name="BExGTKGUN0KUU3C0RL2LK98D8MEK" hidden="1">#REF!</definedName>
    <definedName name="BExGTV3U5SZUPLTWEMEY3IIN1L4L" localSheetId="23" hidden="1">#REF!</definedName>
    <definedName name="BExGTV3U5SZUPLTWEMEY3IIN1L4L" localSheetId="27" hidden="1">#REF!</definedName>
    <definedName name="BExGTV3U5SZUPLTWEMEY3IIN1L4L" localSheetId="16" hidden="1">#REF!</definedName>
    <definedName name="BExGTV3U5SZUPLTWEMEY3IIN1L4L" localSheetId="0" hidden="1">#REF!</definedName>
    <definedName name="BExGTV3U5SZUPLTWEMEY3IIN1L4L" localSheetId="2" hidden="1">#REF!</definedName>
    <definedName name="BExGTV3U5SZUPLTWEMEY3IIN1L4L" localSheetId="4" hidden="1">#REF!</definedName>
    <definedName name="BExGTV3U5SZUPLTWEMEY3IIN1L4L" localSheetId="5" hidden="1">#REF!</definedName>
    <definedName name="BExGTV3U5SZUPLTWEMEY3IIN1L4L" localSheetId="17" hidden="1">#REF!</definedName>
    <definedName name="BExGTV3U5SZUPLTWEMEY3IIN1L4L" localSheetId="7" hidden="1">#REF!</definedName>
    <definedName name="BExGTV3U5SZUPLTWEMEY3IIN1L4L" localSheetId="8" hidden="1">#REF!</definedName>
    <definedName name="BExGTV3U5SZUPLTWEMEY3IIN1L4L" localSheetId="9" hidden="1">#REF!</definedName>
    <definedName name="BExGTV3U5SZUPLTWEMEY3IIN1L4L" localSheetId="11" hidden="1">#REF!</definedName>
    <definedName name="BExGTV3U5SZUPLTWEMEY3IIN1L4L" localSheetId="12" hidden="1">#REF!</definedName>
    <definedName name="BExGTV3U5SZUPLTWEMEY3IIN1L4L" localSheetId="13" hidden="1">#REF!</definedName>
    <definedName name="BExGTV3U5SZUPLTWEMEY3IIN1L4L" localSheetId="14" hidden="1">#REF!</definedName>
    <definedName name="BExGTV3U5SZUPLTWEMEY3IIN1L4L" localSheetId="22" hidden="1">#REF!</definedName>
    <definedName name="BExGTV3U5SZUPLTWEMEY3IIN1L4L" localSheetId="19" hidden="1">#REF!</definedName>
    <definedName name="BExGTV3U5SZUPLTWEMEY3IIN1L4L" localSheetId="21" hidden="1">#REF!</definedName>
    <definedName name="BExGTV3U5SZUPLTWEMEY3IIN1L4L" hidden="1">#REF!</definedName>
    <definedName name="BExGTZ046J7VMUG4YPKFN2K8TWB7" localSheetId="23" hidden="1">#REF!</definedName>
    <definedName name="BExGTZ046J7VMUG4YPKFN2K8TWB7" localSheetId="27" hidden="1">#REF!</definedName>
    <definedName name="BExGTZ046J7VMUG4YPKFN2K8TWB7" localSheetId="16" hidden="1">#REF!</definedName>
    <definedName name="BExGTZ046J7VMUG4YPKFN2K8TWB7" localSheetId="0" hidden="1">#REF!</definedName>
    <definedName name="BExGTZ046J7VMUG4YPKFN2K8TWB7" localSheetId="2" hidden="1">#REF!</definedName>
    <definedName name="BExGTZ046J7VMUG4YPKFN2K8TWB7" localSheetId="4" hidden="1">#REF!</definedName>
    <definedName name="BExGTZ046J7VMUG4YPKFN2K8TWB7" localSheetId="5" hidden="1">#REF!</definedName>
    <definedName name="BExGTZ046J7VMUG4YPKFN2K8TWB7" localSheetId="17" hidden="1">#REF!</definedName>
    <definedName name="BExGTZ046J7VMUG4YPKFN2K8TWB7" localSheetId="7" hidden="1">#REF!</definedName>
    <definedName name="BExGTZ046J7VMUG4YPKFN2K8TWB7" localSheetId="8" hidden="1">#REF!</definedName>
    <definedName name="BExGTZ046J7VMUG4YPKFN2K8TWB7" localSheetId="9" hidden="1">#REF!</definedName>
    <definedName name="BExGTZ046J7VMUG4YPKFN2K8TWB7" localSheetId="11" hidden="1">#REF!</definedName>
    <definedName name="BExGTZ046J7VMUG4YPKFN2K8TWB7" localSheetId="12" hidden="1">#REF!</definedName>
    <definedName name="BExGTZ046J7VMUG4YPKFN2K8TWB7" localSheetId="13" hidden="1">#REF!</definedName>
    <definedName name="BExGTZ046J7VMUG4YPKFN2K8TWB7" localSheetId="14" hidden="1">#REF!</definedName>
    <definedName name="BExGTZ046J7VMUG4YPKFN2K8TWB7" localSheetId="22" hidden="1">#REF!</definedName>
    <definedName name="BExGTZ046J7VMUG4YPKFN2K8TWB7" localSheetId="19" hidden="1">#REF!</definedName>
    <definedName name="BExGTZ046J7VMUG4YPKFN2K8TWB7" localSheetId="21" hidden="1">#REF!</definedName>
    <definedName name="BExGTZ046J7VMUG4YPKFN2K8TWB7" hidden="1">#REF!</definedName>
    <definedName name="BExGTZ04EFFQ3Z3JMM0G35JYWUK3" localSheetId="23" hidden="1">#REF!</definedName>
    <definedName name="BExGTZ04EFFQ3Z3JMM0G35JYWUK3" localSheetId="27" hidden="1">#REF!</definedName>
    <definedName name="BExGTZ04EFFQ3Z3JMM0G35JYWUK3" localSheetId="16" hidden="1">#REF!</definedName>
    <definedName name="BExGTZ04EFFQ3Z3JMM0G35JYWUK3" localSheetId="0" hidden="1">#REF!</definedName>
    <definedName name="BExGTZ04EFFQ3Z3JMM0G35JYWUK3" localSheetId="2" hidden="1">#REF!</definedName>
    <definedName name="BExGTZ04EFFQ3Z3JMM0G35JYWUK3" localSheetId="4" hidden="1">#REF!</definedName>
    <definedName name="BExGTZ04EFFQ3Z3JMM0G35JYWUK3" localSheetId="5" hidden="1">#REF!</definedName>
    <definedName name="BExGTZ04EFFQ3Z3JMM0G35JYWUK3" localSheetId="17" hidden="1">#REF!</definedName>
    <definedName name="BExGTZ04EFFQ3Z3JMM0G35JYWUK3" localSheetId="7" hidden="1">#REF!</definedName>
    <definedName name="BExGTZ04EFFQ3Z3JMM0G35JYWUK3" localSheetId="8" hidden="1">#REF!</definedName>
    <definedName name="BExGTZ04EFFQ3Z3JMM0G35JYWUK3" localSheetId="9" hidden="1">#REF!</definedName>
    <definedName name="BExGTZ04EFFQ3Z3JMM0G35JYWUK3" localSheetId="11" hidden="1">#REF!</definedName>
    <definedName name="BExGTZ04EFFQ3Z3JMM0G35JYWUK3" localSheetId="12" hidden="1">#REF!</definedName>
    <definedName name="BExGTZ04EFFQ3Z3JMM0G35JYWUK3" localSheetId="13" hidden="1">#REF!</definedName>
    <definedName name="BExGTZ04EFFQ3Z3JMM0G35JYWUK3" localSheetId="14" hidden="1">#REF!</definedName>
    <definedName name="BExGTZ04EFFQ3Z3JMM0G35JYWUK3" localSheetId="22" hidden="1">#REF!</definedName>
    <definedName name="BExGTZ04EFFQ3Z3JMM0G35JYWUK3" localSheetId="19" hidden="1">#REF!</definedName>
    <definedName name="BExGTZ04EFFQ3Z3JMM0G35JYWUK3" localSheetId="21" hidden="1">#REF!</definedName>
    <definedName name="BExGTZ04EFFQ3Z3JMM0G35JYWUK3" hidden="1">#REF!</definedName>
    <definedName name="BExGU2G9OPRZRIU9YGF6NX9FUW0J" localSheetId="23" hidden="1">#REF!</definedName>
    <definedName name="BExGU2G9OPRZRIU9YGF6NX9FUW0J" localSheetId="27" hidden="1">#REF!</definedName>
    <definedName name="BExGU2G9OPRZRIU9YGF6NX9FUW0J" localSheetId="16" hidden="1">#REF!</definedName>
    <definedName name="BExGU2G9OPRZRIU9YGF6NX9FUW0J" localSheetId="0" hidden="1">#REF!</definedName>
    <definedName name="BExGU2G9OPRZRIU9YGF6NX9FUW0J" localSheetId="2" hidden="1">#REF!</definedName>
    <definedName name="BExGU2G9OPRZRIU9YGF6NX9FUW0J" localSheetId="4" hidden="1">#REF!</definedName>
    <definedName name="BExGU2G9OPRZRIU9YGF6NX9FUW0J" localSheetId="5" hidden="1">#REF!</definedName>
    <definedName name="BExGU2G9OPRZRIU9YGF6NX9FUW0J" localSheetId="17" hidden="1">#REF!</definedName>
    <definedName name="BExGU2G9OPRZRIU9YGF6NX9FUW0J" localSheetId="7" hidden="1">#REF!</definedName>
    <definedName name="BExGU2G9OPRZRIU9YGF6NX9FUW0J" localSheetId="8" hidden="1">#REF!</definedName>
    <definedName name="BExGU2G9OPRZRIU9YGF6NX9FUW0J" localSheetId="9" hidden="1">#REF!</definedName>
    <definedName name="BExGU2G9OPRZRIU9YGF6NX9FUW0J" localSheetId="11" hidden="1">#REF!</definedName>
    <definedName name="BExGU2G9OPRZRIU9YGF6NX9FUW0J" localSheetId="12" hidden="1">#REF!</definedName>
    <definedName name="BExGU2G9OPRZRIU9YGF6NX9FUW0J" localSheetId="13" hidden="1">#REF!</definedName>
    <definedName name="BExGU2G9OPRZRIU9YGF6NX9FUW0J" localSheetId="14" hidden="1">#REF!</definedName>
    <definedName name="BExGU2G9OPRZRIU9YGF6NX9FUW0J" localSheetId="22" hidden="1">#REF!</definedName>
    <definedName name="BExGU2G9OPRZRIU9YGF6NX9FUW0J" localSheetId="19" hidden="1">#REF!</definedName>
    <definedName name="BExGU2G9OPRZRIU9YGF6NX9FUW0J" localSheetId="21" hidden="1">#REF!</definedName>
    <definedName name="BExGU2G9OPRZRIU9YGF6NX9FUW0J" hidden="1">#REF!</definedName>
    <definedName name="BExGU6HTKLRZO8UOI3DTAM5RFDBA" localSheetId="23" hidden="1">#REF!</definedName>
    <definedName name="BExGU6HTKLRZO8UOI3DTAM5RFDBA" localSheetId="27" hidden="1">#REF!</definedName>
    <definedName name="BExGU6HTKLRZO8UOI3DTAM5RFDBA" localSheetId="16" hidden="1">#REF!</definedName>
    <definedName name="BExGU6HTKLRZO8UOI3DTAM5RFDBA" localSheetId="0" hidden="1">#REF!</definedName>
    <definedName name="BExGU6HTKLRZO8UOI3DTAM5RFDBA" localSheetId="2" hidden="1">#REF!</definedName>
    <definedName name="BExGU6HTKLRZO8UOI3DTAM5RFDBA" localSheetId="4" hidden="1">#REF!</definedName>
    <definedName name="BExGU6HTKLRZO8UOI3DTAM5RFDBA" localSheetId="5" hidden="1">#REF!</definedName>
    <definedName name="BExGU6HTKLRZO8UOI3DTAM5RFDBA" localSheetId="17" hidden="1">#REF!</definedName>
    <definedName name="BExGU6HTKLRZO8UOI3DTAM5RFDBA" localSheetId="7" hidden="1">#REF!</definedName>
    <definedName name="BExGU6HTKLRZO8UOI3DTAM5RFDBA" localSheetId="8" hidden="1">#REF!</definedName>
    <definedName name="BExGU6HTKLRZO8UOI3DTAM5RFDBA" localSheetId="9" hidden="1">#REF!</definedName>
    <definedName name="BExGU6HTKLRZO8UOI3DTAM5RFDBA" localSheetId="11" hidden="1">#REF!</definedName>
    <definedName name="BExGU6HTKLRZO8UOI3DTAM5RFDBA" localSheetId="12" hidden="1">#REF!</definedName>
    <definedName name="BExGU6HTKLRZO8UOI3DTAM5RFDBA" localSheetId="13" hidden="1">#REF!</definedName>
    <definedName name="BExGU6HTKLRZO8UOI3DTAM5RFDBA" localSheetId="14" hidden="1">#REF!</definedName>
    <definedName name="BExGU6HTKLRZO8UOI3DTAM5RFDBA" localSheetId="22" hidden="1">#REF!</definedName>
    <definedName name="BExGU6HTKLRZO8UOI3DTAM5RFDBA" localSheetId="19" hidden="1">#REF!</definedName>
    <definedName name="BExGU6HTKLRZO8UOI3DTAM5RFDBA" localSheetId="21" hidden="1">#REF!</definedName>
    <definedName name="BExGU6HTKLRZO8UOI3DTAM5RFDBA" hidden="1">#REF!</definedName>
    <definedName name="BExGUDDZXFFQHAF4UZF8ZB1HO7H6" localSheetId="23" hidden="1">#REF!</definedName>
    <definedName name="BExGUDDZXFFQHAF4UZF8ZB1HO7H6" localSheetId="27" hidden="1">#REF!</definedName>
    <definedName name="BExGUDDZXFFQHAF4UZF8ZB1HO7H6" localSheetId="16" hidden="1">#REF!</definedName>
    <definedName name="BExGUDDZXFFQHAF4UZF8ZB1HO7H6" localSheetId="0" hidden="1">#REF!</definedName>
    <definedName name="BExGUDDZXFFQHAF4UZF8ZB1HO7H6" localSheetId="2" hidden="1">#REF!</definedName>
    <definedName name="BExGUDDZXFFQHAF4UZF8ZB1HO7H6" localSheetId="4" hidden="1">#REF!</definedName>
    <definedName name="BExGUDDZXFFQHAF4UZF8ZB1HO7H6" localSheetId="5" hidden="1">#REF!</definedName>
    <definedName name="BExGUDDZXFFQHAF4UZF8ZB1HO7H6" localSheetId="17" hidden="1">#REF!</definedName>
    <definedName name="BExGUDDZXFFQHAF4UZF8ZB1HO7H6" localSheetId="7" hidden="1">#REF!</definedName>
    <definedName name="BExGUDDZXFFQHAF4UZF8ZB1HO7H6" localSheetId="8" hidden="1">#REF!</definedName>
    <definedName name="BExGUDDZXFFQHAF4UZF8ZB1HO7H6" localSheetId="9" hidden="1">#REF!</definedName>
    <definedName name="BExGUDDZXFFQHAF4UZF8ZB1HO7H6" localSheetId="11" hidden="1">#REF!</definedName>
    <definedName name="BExGUDDZXFFQHAF4UZF8ZB1HO7H6" localSheetId="12" hidden="1">#REF!</definedName>
    <definedName name="BExGUDDZXFFQHAF4UZF8ZB1HO7H6" localSheetId="13" hidden="1">#REF!</definedName>
    <definedName name="BExGUDDZXFFQHAF4UZF8ZB1HO7H6" localSheetId="14" hidden="1">#REF!</definedName>
    <definedName name="BExGUDDZXFFQHAF4UZF8ZB1HO7H6" localSheetId="22" hidden="1">#REF!</definedName>
    <definedName name="BExGUDDZXFFQHAF4UZF8ZB1HO7H6" localSheetId="19" hidden="1">#REF!</definedName>
    <definedName name="BExGUDDZXFFQHAF4UZF8ZB1HO7H6" localSheetId="21" hidden="1">#REF!</definedName>
    <definedName name="BExGUDDZXFFQHAF4UZF8ZB1HO7H6" hidden="1">#REF!</definedName>
    <definedName name="BExGUI6NCRHY7EAB6SK6EPPMWFG1" localSheetId="23" hidden="1">#REF!</definedName>
    <definedName name="BExGUI6NCRHY7EAB6SK6EPPMWFG1" localSheetId="27" hidden="1">#REF!</definedName>
    <definedName name="BExGUI6NCRHY7EAB6SK6EPPMWFG1" localSheetId="16" hidden="1">#REF!</definedName>
    <definedName name="BExGUI6NCRHY7EAB6SK6EPPMWFG1" localSheetId="0" hidden="1">#REF!</definedName>
    <definedName name="BExGUI6NCRHY7EAB6SK6EPPMWFG1" localSheetId="2" hidden="1">#REF!</definedName>
    <definedName name="BExGUI6NCRHY7EAB6SK6EPPMWFG1" localSheetId="4" hidden="1">#REF!</definedName>
    <definedName name="BExGUI6NCRHY7EAB6SK6EPPMWFG1" localSheetId="5" hidden="1">#REF!</definedName>
    <definedName name="BExGUI6NCRHY7EAB6SK6EPPMWFG1" localSheetId="17" hidden="1">#REF!</definedName>
    <definedName name="BExGUI6NCRHY7EAB6SK6EPPMWFG1" localSheetId="7" hidden="1">#REF!</definedName>
    <definedName name="BExGUI6NCRHY7EAB6SK6EPPMWFG1" localSheetId="8" hidden="1">#REF!</definedName>
    <definedName name="BExGUI6NCRHY7EAB6SK6EPPMWFG1" localSheetId="9" hidden="1">#REF!</definedName>
    <definedName name="BExGUI6NCRHY7EAB6SK6EPPMWFG1" localSheetId="11" hidden="1">#REF!</definedName>
    <definedName name="BExGUI6NCRHY7EAB6SK6EPPMWFG1" localSheetId="12" hidden="1">#REF!</definedName>
    <definedName name="BExGUI6NCRHY7EAB6SK6EPPMWFG1" localSheetId="13" hidden="1">#REF!</definedName>
    <definedName name="BExGUI6NCRHY7EAB6SK6EPPMWFG1" localSheetId="14" hidden="1">#REF!</definedName>
    <definedName name="BExGUI6NCRHY7EAB6SK6EPPMWFG1" localSheetId="22" hidden="1">#REF!</definedName>
    <definedName name="BExGUI6NCRHY7EAB6SK6EPPMWFG1" localSheetId="19" hidden="1">#REF!</definedName>
    <definedName name="BExGUI6NCRHY7EAB6SK6EPPMWFG1" localSheetId="21" hidden="1">#REF!</definedName>
    <definedName name="BExGUI6NCRHY7EAB6SK6EPPMWFG1" hidden="1">#REF!</definedName>
    <definedName name="BExGUIBXBRHGM97ZX6GBA4ZDQ79C" localSheetId="23" hidden="1">#REF!</definedName>
    <definedName name="BExGUIBXBRHGM97ZX6GBA4ZDQ79C" localSheetId="27" hidden="1">#REF!</definedName>
    <definedName name="BExGUIBXBRHGM97ZX6GBA4ZDQ79C" localSheetId="16" hidden="1">#REF!</definedName>
    <definedName name="BExGUIBXBRHGM97ZX6GBA4ZDQ79C" localSheetId="0" hidden="1">#REF!</definedName>
    <definedName name="BExGUIBXBRHGM97ZX6GBA4ZDQ79C" localSheetId="2" hidden="1">#REF!</definedName>
    <definedName name="BExGUIBXBRHGM97ZX6GBA4ZDQ79C" localSheetId="4" hidden="1">#REF!</definedName>
    <definedName name="BExGUIBXBRHGM97ZX6GBA4ZDQ79C" localSheetId="5" hidden="1">#REF!</definedName>
    <definedName name="BExGUIBXBRHGM97ZX6GBA4ZDQ79C" localSheetId="17" hidden="1">#REF!</definedName>
    <definedName name="BExGUIBXBRHGM97ZX6GBA4ZDQ79C" localSheetId="7" hidden="1">#REF!</definedName>
    <definedName name="BExGUIBXBRHGM97ZX6GBA4ZDQ79C" localSheetId="8" hidden="1">#REF!</definedName>
    <definedName name="BExGUIBXBRHGM97ZX6GBA4ZDQ79C" localSheetId="9" hidden="1">#REF!</definedName>
    <definedName name="BExGUIBXBRHGM97ZX6GBA4ZDQ79C" localSheetId="11" hidden="1">#REF!</definedName>
    <definedName name="BExGUIBXBRHGM97ZX6GBA4ZDQ79C" localSheetId="12" hidden="1">#REF!</definedName>
    <definedName name="BExGUIBXBRHGM97ZX6GBA4ZDQ79C" localSheetId="13" hidden="1">#REF!</definedName>
    <definedName name="BExGUIBXBRHGM97ZX6GBA4ZDQ79C" localSheetId="14" hidden="1">#REF!</definedName>
    <definedName name="BExGUIBXBRHGM97ZX6GBA4ZDQ79C" localSheetId="22" hidden="1">#REF!</definedName>
    <definedName name="BExGUIBXBRHGM97ZX6GBA4ZDQ79C" localSheetId="19" hidden="1">#REF!</definedName>
    <definedName name="BExGUIBXBRHGM97ZX6GBA4ZDQ79C" localSheetId="21" hidden="1">#REF!</definedName>
    <definedName name="BExGUIBXBRHGM97ZX6GBA4ZDQ79C" hidden="1">#REF!</definedName>
    <definedName name="BExGUM8D91UNPCOO4TKP9FGX85TF" localSheetId="23" hidden="1">#REF!</definedName>
    <definedName name="BExGUM8D91UNPCOO4TKP9FGX85TF" localSheetId="27" hidden="1">#REF!</definedName>
    <definedName name="BExGUM8D91UNPCOO4TKP9FGX85TF" localSheetId="16" hidden="1">#REF!</definedName>
    <definedName name="BExGUM8D91UNPCOO4TKP9FGX85TF" localSheetId="0" hidden="1">#REF!</definedName>
    <definedName name="BExGUM8D91UNPCOO4TKP9FGX85TF" localSheetId="2" hidden="1">#REF!</definedName>
    <definedName name="BExGUM8D91UNPCOO4TKP9FGX85TF" localSheetId="4" hidden="1">#REF!</definedName>
    <definedName name="BExGUM8D91UNPCOO4TKP9FGX85TF" localSheetId="5" hidden="1">#REF!</definedName>
    <definedName name="BExGUM8D91UNPCOO4TKP9FGX85TF" localSheetId="17" hidden="1">#REF!</definedName>
    <definedName name="BExGUM8D91UNPCOO4TKP9FGX85TF" localSheetId="7" hidden="1">#REF!</definedName>
    <definedName name="BExGUM8D91UNPCOO4TKP9FGX85TF" localSheetId="8" hidden="1">#REF!</definedName>
    <definedName name="BExGUM8D91UNPCOO4TKP9FGX85TF" localSheetId="9" hidden="1">#REF!</definedName>
    <definedName name="BExGUM8D91UNPCOO4TKP9FGX85TF" localSheetId="11" hidden="1">#REF!</definedName>
    <definedName name="BExGUM8D91UNPCOO4TKP9FGX85TF" localSheetId="12" hidden="1">#REF!</definedName>
    <definedName name="BExGUM8D91UNPCOO4TKP9FGX85TF" localSheetId="13" hidden="1">#REF!</definedName>
    <definedName name="BExGUM8D91UNPCOO4TKP9FGX85TF" localSheetId="14" hidden="1">#REF!</definedName>
    <definedName name="BExGUM8D91UNPCOO4TKP9FGX85TF" localSheetId="22" hidden="1">#REF!</definedName>
    <definedName name="BExGUM8D91UNPCOO4TKP9FGX85TF" localSheetId="19" hidden="1">#REF!</definedName>
    <definedName name="BExGUM8D91UNPCOO4TKP9FGX85TF" localSheetId="21" hidden="1">#REF!</definedName>
    <definedName name="BExGUM8D91UNPCOO4TKP9FGX85TF" hidden="1">#REF!</definedName>
    <definedName name="BExGUMDP0WYFBZL2MCB36WWJIC04" localSheetId="23" hidden="1">#REF!</definedName>
    <definedName name="BExGUMDP0WYFBZL2MCB36WWJIC04" localSheetId="27" hidden="1">#REF!</definedName>
    <definedName name="BExGUMDP0WYFBZL2MCB36WWJIC04" localSheetId="16" hidden="1">#REF!</definedName>
    <definedName name="BExGUMDP0WYFBZL2MCB36WWJIC04" localSheetId="0" hidden="1">#REF!</definedName>
    <definedName name="BExGUMDP0WYFBZL2MCB36WWJIC04" localSheetId="2" hidden="1">#REF!</definedName>
    <definedName name="BExGUMDP0WYFBZL2MCB36WWJIC04" localSheetId="4" hidden="1">#REF!</definedName>
    <definedName name="BExGUMDP0WYFBZL2MCB36WWJIC04" localSheetId="5" hidden="1">#REF!</definedName>
    <definedName name="BExGUMDP0WYFBZL2MCB36WWJIC04" localSheetId="17" hidden="1">#REF!</definedName>
    <definedName name="BExGUMDP0WYFBZL2MCB36WWJIC04" localSheetId="7" hidden="1">#REF!</definedName>
    <definedName name="BExGUMDP0WYFBZL2MCB36WWJIC04" localSheetId="8" hidden="1">#REF!</definedName>
    <definedName name="BExGUMDP0WYFBZL2MCB36WWJIC04" localSheetId="9" hidden="1">#REF!</definedName>
    <definedName name="BExGUMDP0WYFBZL2MCB36WWJIC04" localSheetId="11" hidden="1">#REF!</definedName>
    <definedName name="BExGUMDP0WYFBZL2MCB36WWJIC04" localSheetId="12" hidden="1">#REF!</definedName>
    <definedName name="BExGUMDP0WYFBZL2MCB36WWJIC04" localSheetId="13" hidden="1">#REF!</definedName>
    <definedName name="BExGUMDP0WYFBZL2MCB36WWJIC04" localSheetId="14" hidden="1">#REF!</definedName>
    <definedName name="BExGUMDP0WYFBZL2MCB36WWJIC04" localSheetId="22" hidden="1">#REF!</definedName>
    <definedName name="BExGUMDP0WYFBZL2MCB36WWJIC04" localSheetId="19" hidden="1">#REF!</definedName>
    <definedName name="BExGUMDP0WYFBZL2MCB36WWJIC04" localSheetId="21" hidden="1">#REF!</definedName>
    <definedName name="BExGUMDP0WYFBZL2MCB36WWJIC04" hidden="1">#REF!</definedName>
    <definedName name="BExGUQF9N9FKI7S0H30WUAEB5LPD" localSheetId="23" hidden="1">#REF!</definedName>
    <definedName name="BExGUQF9N9FKI7S0H30WUAEB5LPD" localSheetId="27" hidden="1">#REF!</definedName>
    <definedName name="BExGUQF9N9FKI7S0H30WUAEB5LPD" localSheetId="16" hidden="1">#REF!</definedName>
    <definedName name="BExGUQF9N9FKI7S0H30WUAEB5LPD" localSheetId="0" hidden="1">#REF!</definedName>
    <definedName name="BExGUQF9N9FKI7S0H30WUAEB5LPD" localSheetId="2" hidden="1">#REF!</definedName>
    <definedName name="BExGUQF9N9FKI7S0H30WUAEB5LPD" localSheetId="4" hidden="1">#REF!</definedName>
    <definedName name="BExGUQF9N9FKI7S0H30WUAEB5LPD" localSheetId="5" hidden="1">#REF!</definedName>
    <definedName name="BExGUQF9N9FKI7S0H30WUAEB5LPD" localSheetId="17" hidden="1">#REF!</definedName>
    <definedName name="BExGUQF9N9FKI7S0H30WUAEB5LPD" localSheetId="7" hidden="1">#REF!</definedName>
    <definedName name="BExGUQF9N9FKI7S0H30WUAEB5LPD" localSheetId="8" hidden="1">#REF!</definedName>
    <definedName name="BExGUQF9N9FKI7S0H30WUAEB5LPD" localSheetId="9" hidden="1">#REF!</definedName>
    <definedName name="BExGUQF9N9FKI7S0H30WUAEB5LPD" localSheetId="11" hidden="1">#REF!</definedName>
    <definedName name="BExGUQF9N9FKI7S0H30WUAEB5LPD" localSheetId="12" hidden="1">#REF!</definedName>
    <definedName name="BExGUQF9N9FKI7S0H30WUAEB5LPD" localSheetId="13" hidden="1">#REF!</definedName>
    <definedName name="BExGUQF9N9FKI7S0H30WUAEB5LPD" localSheetId="14" hidden="1">#REF!</definedName>
    <definedName name="BExGUQF9N9FKI7S0H30WUAEB5LPD" localSheetId="22" hidden="1">#REF!</definedName>
    <definedName name="BExGUQF9N9FKI7S0H30WUAEB5LPD" localSheetId="19" hidden="1">#REF!</definedName>
    <definedName name="BExGUQF9N9FKI7S0H30WUAEB5LPD" localSheetId="21" hidden="1">#REF!</definedName>
    <definedName name="BExGUQF9N9FKI7S0H30WUAEB5LPD" hidden="1">#REF!</definedName>
    <definedName name="BExGUR6BA03XPBK60SQUW197GJ5X" localSheetId="23" hidden="1">#REF!</definedName>
    <definedName name="BExGUR6BA03XPBK60SQUW197GJ5X" localSheetId="27" hidden="1">#REF!</definedName>
    <definedName name="BExGUR6BA03XPBK60SQUW197GJ5X" localSheetId="16" hidden="1">#REF!</definedName>
    <definedName name="BExGUR6BA03XPBK60SQUW197GJ5X" localSheetId="0" hidden="1">#REF!</definedName>
    <definedName name="BExGUR6BA03XPBK60SQUW197GJ5X" localSheetId="2" hidden="1">#REF!</definedName>
    <definedName name="BExGUR6BA03XPBK60SQUW197GJ5X" localSheetId="4" hidden="1">#REF!</definedName>
    <definedName name="BExGUR6BA03XPBK60SQUW197GJ5X" localSheetId="5" hidden="1">#REF!</definedName>
    <definedName name="BExGUR6BA03XPBK60SQUW197GJ5X" localSheetId="17" hidden="1">#REF!</definedName>
    <definedName name="BExGUR6BA03XPBK60SQUW197GJ5X" localSheetId="7" hidden="1">#REF!</definedName>
    <definedName name="BExGUR6BA03XPBK60SQUW197GJ5X" localSheetId="8" hidden="1">#REF!</definedName>
    <definedName name="BExGUR6BA03XPBK60SQUW197GJ5X" localSheetId="9" hidden="1">#REF!</definedName>
    <definedName name="BExGUR6BA03XPBK60SQUW197GJ5X" localSheetId="11" hidden="1">#REF!</definedName>
    <definedName name="BExGUR6BA03XPBK60SQUW197GJ5X" localSheetId="12" hidden="1">#REF!</definedName>
    <definedName name="BExGUR6BA03XPBK60SQUW197GJ5X" localSheetId="13" hidden="1">#REF!</definedName>
    <definedName name="BExGUR6BA03XPBK60SQUW197GJ5X" localSheetId="14" hidden="1">#REF!</definedName>
    <definedName name="BExGUR6BA03XPBK60SQUW197GJ5X" localSheetId="22" hidden="1">#REF!</definedName>
    <definedName name="BExGUR6BA03XPBK60SQUW197GJ5X" localSheetId="19" hidden="1">#REF!</definedName>
    <definedName name="BExGUR6BA03XPBK60SQUW197GJ5X" localSheetId="21" hidden="1">#REF!</definedName>
    <definedName name="BExGUR6BA03XPBK60SQUW197GJ5X" hidden="1">#REF!</definedName>
    <definedName name="BExGUVIP60TA4B7X2PFGMBFUSKGX" localSheetId="23" hidden="1">#REF!</definedName>
    <definedName name="BExGUVIP60TA4B7X2PFGMBFUSKGX" localSheetId="27" hidden="1">#REF!</definedName>
    <definedName name="BExGUVIP60TA4B7X2PFGMBFUSKGX" localSheetId="16" hidden="1">#REF!</definedName>
    <definedName name="BExGUVIP60TA4B7X2PFGMBFUSKGX" localSheetId="0" hidden="1">#REF!</definedName>
    <definedName name="BExGUVIP60TA4B7X2PFGMBFUSKGX" localSheetId="2" hidden="1">#REF!</definedName>
    <definedName name="BExGUVIP60TA4B7X2PFGMBFUSKGX" localSheetId="4" hidden="1">#REF!</definedName>
    <definedName name="BExGUVIP60TA4B7X2PFGMBFUSKGX" localSheetId="5" hidden="1">#REF!</definedName>
    <definedName name="BExGUVIP60TA4B7X2PFGMBFUSKGX" localSheetId="17" hidden="1">#REF!</definedName>
    <definedName name="BExGUVIP60TA4B7X2PFGMBFUSKGX" localSheetId="7" hidden="1">#REF!</definedName>
    <definedName name="BExGUVIP60TA4B7X2PFGMBFUSKGX" localSheetId="8" hidden="1">#REF!</definedName>
    <definedName name="BExGUVIP60TA4B7X2PFGMBFUSKGX" localSheetId="9" hidden="1">#REF!</definedName>
    <definedName name="BExGUVIP60TA4B7X2PFGMBFUSKGX" localSheetId="11" hidden="1">#REF!</definedName>
    <definedName name="BExGUVIP60TA4B7X2PFGMBFUSKGX" localSheetId="12" hidden="1">#REF!</definedName>
    <definedName name="BExGUVIP60TA4B7X2PFGMBFUSKGX" localSheetId="13" hidden="1">#REF!</definedName>
    <definedName name="BExGUVIP60TA4B7X2PFGMBFUSKGX" localSheetId="14" hidden="1">#REF!</definedName>
    <definedName name="BExGUVIP60TA4B7X2PFGMBFUSKGX" localSheetId="22" hidden="1">#REF!</definedName>
    <definedName name="BExGUVIP60TA4B7X2PFGMBFUSKGX" localSheetId="19" hidden="1">#REF!</definedName>
    <definedName name="BExGUVIP60TA4B7X2PFGMBFUSKGX" localSheetId="21" hidden="1">#REF!</definedName>
    <definedName name="BExGUVIP60TA4B7X2PFGMBFUSKGX" hidden="1">#REF!</definedName>
    <definedName name="BExGUVTIIWAK5T0F5FD428QDO46W" localSheetId="23" hidden="1">#REF!</definedName>
    <definedName name="BExGUVTIIWAK5T0F5FD428QDO46W" localSheetId="27" hidden="1">#REF!</definedName>
    <definedName name="BExGUVTIIWAK5T0F5FD428QDO46W" localSheetId="16" hidden="1">#REF!</definedName>
    <definedName name="BExGUVTIIWAK5T0F5FD428QDO46W" localSheetId="0" hidden="1">#REF!</definedName>
    <definedName name="BExGUVTIIWAK5T0F5FD428QDO46W" localSheetId="2" hidden="1">#REF!</definedName>
    <definedName name="BExGUVTIIWAK5T0F5FD428QDO46W" localSheetId="4" hidden="1">#REF!</definedName>
    <definedName name="BExGUVTIIWAK5T0F5FD428QDO46W" localSheetId="5" hidden="1">#REF!</definedName>
    <definedName name="BExGUVTIIWAK5T0F5FD428QDO46W" localSheetId="17" hidden="1">#REF!</definedName>
    <definedName name="BExGUVTIIWAK5T0F5FD428QDO46W" localSheetId="7" hidden="1">#REF!</definedName>
    <definedName name="BExGUVTIIWAK5T0F5FD428QDO46W" localSheetId="8" hidden="1">#REF!</definedName>
    <definedName name="BExGUVTIIWAK5T0F5FD428QDO46W" localSheetId="9" hidden="1">#REF!</definedName>
    <definedName name="BExGUVTIIWAK5T0F5FD428QDO46W" localSheetId="11" hidden="1">#REF!</definedName>
    <definedName name="BExGUVTIIWAK5T0F5FD428QDO46W" localSheetId="12" hidden="1">#REF!</definedName>
    <definedName name="BExGUVTIIWAK5T0F5FD428QDO46W" localSheetId="13" hidden="1">#REF!</definedName>
    <definedName name="BExGUVTIIWAK5T0F5FD428QDO46W" localSheetId="14" hidden="1">#REF!</definedName>
    <definedName name="BExGUVTIIWAK5T0F5FD428QDO46W" localSheetId="22" hidden="1">#REF!</definedName>
    <definedName name="BExGUVTIIWAK5T0F5FD428QDO46W" localSheetId="19" hidden="1">#REF!</definedName>
    <definedName name="BExGUVTIIWAK5T0F5FD428QDO46W" localSheetId="21" hidden="1">#REF!</definedName>
    <definedName name="BExGUVTIIWAK5T0F5FD428QDO46W" hidden="1">#REF!</definedName>
    <definedName name="BExGUZKF06F209XL1IZWVJEQ82EE" localSheetId="23" hidden="1">#REF!</definedName>
    <definedName name="BExGUZKF06F209XL1IZWVJEQ82EE" localSheetId="27" hidden="1">#REF!</definedName>
    <definedName name="BExGUZKF06F209XL1IZWVJEQ82EE" localSheetId="16" hidden="1">#REF!</definedName>
    <definedName name="BExGUZKF06F209XL1IZWVJEQ82EE" localSheetId="0" hidden="1">#REF!</definedName>
    <definedName name="BExGUZKF06F209XL1IZWVJEQ82EE" localSheetId="2" hidden="1">#REF!</definedName>
    <definedName name="BExGUZKF06F209XL1IZWVJEQ82EE" localSheetId="4" hidden="1">#REF!</definedName>
    <definedName name="BExGUZKF06F209XL1IZWVJEQ82EE" localSheetId="5" hidden="1">#REF!</definedName>
    <definedName name="BExGUZKF06F209XL1IZWVJEQ82EE" localSheetId="17" hidden="1">#REF!</definedName>
    <definedName name="BExGUZKF06F209XL1IZWVJEQ82EE" localSheetId="7" hidden="1">#REF!</definedName>
    <definedName name="BExGUZKF06F209XL1IZWVJEQ82EE" localSheetId="8" hidden="1">#REF!</definedName>
    <definedName name="BExGUZKF06F209XL1IZWVJEQ82EE" localSheetId="9" hidden="1">#REF!</definedName>
    <definedName name="BExGUZKF06F209XL1IZWVJEQ82EE" localSheetId="11" hidden="1">#REF!</definedName>
    <definedName name="BExGUZKF06F209XL1IZWVJEQ82EE" localSheetId="12" hidden="1">#REF!</definedName>
    <definedName name="BExGUZKF06F209XL1IZWVJEQ82EE" localSheetId="13" hidden="1">#REF!</definedName>
    <definedName name="BExGUZKF06F209XL1IZWVJEQ82EE" localSheetId="14" hidden="1">#REF!</definedName>
    <definedName name="BExGUZKF06F209XL1IZWVJEQ82EE" localSheetId="22" hidden="1">#REF!</definedName>
    <definedName name="BExGUZKF06F209XL1IZWVJEQ82EE" localSheetId="19" hidden="1">#REF!</definedName>
    <definedName name="BExGUZKF06F209XL1IZWVJEQ82EE" localSheetId="21" hidden="1">#REF!</definedName>
    <definedName name="BExGUZKF06F209XL1IZWVJEQ82EE" hidden="1">#REF!</definedName>
    <definedName name="BExGUZPWM950OZ8P1A3N86LXK97U" localSheetId="23" hidden="1">#REF!</definedName>
    <definedName name="BExGUZPWM950OZ8P1A3N86LXK97U" localSheetId="27" hidden="1">#REF!</definedName>
    <definedName name="BExGUZPWM950OZ8P1A3N86LXK97U" localSheetId="16" hidden="1">#REF!</definedName>
    <definedName name="BExGUZPWM950OZ8P1A3N86LXK97U" localSheetId="0" hidden="1">#REF!</definedName>
    <definedName name="BExGUZPWM950OZ8P1A3N86LXK97U" localSheetId="2" hidden="1">#REF!</definedName>
    <definedName name="BExGUZPWM950OZ8P1A3N86LXK97U" localSheetId="4" hidden="1">#REF!</definedName>
    <definedName name="BExGUZPWM950OZ8P1A3N86LXK97U" localSheetId="5" hidden="1">#REF!</definedName>
    <definedName name="BExGUZPWM950OZ8P1A3N86LXK97U" localSheetId="17" hidden="1">#REF!</definedName>
    <definedName name="BExGUZPWM950OZ8P1A3N86LXK97U" localSheetId="7" hidden="1">#REF!</definedName>
    <definedName name="BExGUZPWM950OZ8P1A3N86LXK97U" localSheetId="8" hidden="1">#REF!</definedName>
    <definedName name="BExGUZPWM950OZ8P1A3N86LXK97U" localSheetId="9" hidden="1">#REF!</definedName>
    <definedName name="BExGUZPWM950OZ8P1A3N86LXK97U" localSheetId="11" hidden="1">#REF!</definedName>
    <definedName name="BExGUZPWM950OZ8P1A3N86LXK97U" localSheetId="12" hidden="1">#REF!</definedName>
    <definedName name="BExGUZPWM950OZ8P1A3N86LXK97U" localSheetId="13" hidden="1">#REF!</definedName>
    <definedName name="BExGUZPWM950OZ8P1A3N86LXK97U" localSheetId="14" hidden="1">#REF!</definedName>
    <definedName name="BExGUZPWM950OZ8P1A3N86LXK97U" localSheetId="22" hidden="1">#REF!</definedName>
    <definedName name="BExGUZPWM950OZ8P1A3N86LXK97U" localSheetId="19" hidden="1">#REF!</definedName>
    <definedName name="BExGUZPWM950OZ8P1A3N86LXK97U" localSheetId="21" hidden="1">#REF!</definedName>
    <definedName name="BExGUZPWM950OZ8P1A3N86LXK97U" hidden="1">#REF!</definedName>
    <definedName name="BExGV2EVT380QHD4AP2RL9MR8L5L" localSheetId="23" hidden="1">#REF!</definedName>
    <definedName name="BExGV2EVT380QHD4AP2RL9MR8L5L" localSheetId="27" hidden="1">#REF!</definedName>
    <definedName name="BExGV2EVT380QHD4AP2RL9MR8L5L" localSheetId="16" hidden="1">#REF!</definedName>
    <definedName name="BExGV2EVT380QHD4AP2RL9MR8L5L" localSheetId="0" hidden="1">#REF!</definedName>
    <definedName name="BExGV2EVT380QHD4AP2RL9MR8L5L" localSheetId="2" hidden="1">#REF!</definedName>
    <definedName name="BExGV2EVT380QHD4AP2RL9MR8L5L" localSheetId="4" hidden="1">#REF!</definedName>
    <definedName name="BExGV2EVT380QHD4AP2RL9MR8L5L" localSheetId="5" hidden="1">#REF!</definedName>
    <definedName name="BExGV2EVT380QHD4AP2RL9MR8L5L" localSheetId="17" hidden="1">#REF!</definedName>
    <definedName name="BExGV2EVT380QHD4AP2RL9MR8L5L" localSheetId="7" hidden="1">#REF!</definedName>
    <definedName name="BExGV2EVT380QHD4AP2RL9MR8L5L" localSheetId="8" hidden="1">#REF!</definedName>
    <definedName name="BExGV2EVT380QHD4AP2RL9MR8L5L" localSheetId="9" hidden="1">#REF!</definedName>
    <definedName name="BExGV2EVT380QHD4AP2RL9MR8L5L" localSheetId="11" hidden="1">#REF!</definedName>
    <definedName name="BExGV2EVT380QHD4AP2RL9MR8L5L" localSheetId="12" hidden="1">#REF!</definedName>
    <definedName name="BExGV2EVT380QHD4AP2RL9MR8L5L" localSheetId="13" hidden="1">#REF!</definedName>
    <definedName name="BExGV2EVT380QHD4AP2RL9MR8L5L" localSheetId="14" hidden="1">#REF!</definedName>
    <definedName name="BExGV2EVT380QHD4AP2RL9MR8L5L" localSheetId="22" hidden="1">#REF!</definedName>
    <definedName name="BExGV2EVT380QHD4AP2RL9MR8L5L" localSheetId="19" hidden="1">#REF!</definedName>
    <definedName name="BExGV2EVT380QHD4AP2RL9MR8L5L" localSheetId="21" hidden="1">#REF!</definedName>
    <definedName name="BExGV2EVT380QHD4AP2RL9MR8L5L" hidden="1">#REF!</definedName>
    <definedName name="BExGVBUSKOI7KB24K40PTXJE6MER" localSheetId="23" hidden="1">#REF!</definedName>
    <definedName name="BExGVBUSKOI7KB24K40PTXJE6MER" localSheetId="27" hidden="1">#REF!</definedName>
    <definedName name="BExGVBUSKOI7KB24K40PTXJE6MER" localSheetId="16" hidden="1">#REF!</definedName>
    <definedName name="BExGVBUSKOI7KB24K40PTXJE6MER" localSheetId="0" hidden="1">#REF!</definedName>
    <definedName name="BExGVBUSKOI7KB24K40PTXJE6MER" localSheetId="2" hidden="1">#REF!</definedName>
    <definedName name="BExGVBUSKOI7KB24K40PTXJE6MER" localSheetId="4" hidden="1">#REF!</definedName>
    <definedName name="BExGVBUSKOI7KB24K40PTXJE6MER" localSheetId="5" hidden="1">#REF!</definedName>
    <definedName name="BExGVBUSKOI7KB24K40PTXJE6MER" localSheetId="17" hidden="1">#REF!</definedName>
    <definedName name="BExGVBUSKOI7KB24K40PTXJE6MER" localSheetId="7" hidden="1">#REF!</definedName>
    <definedName name="BExGVBUSKOI7KB24K40PTXJE6MER" localSheetId="8" hidden="1">#REF!</definedName>
    <definedName name="BExGVBUSKOI7KB24K40PTXJE6MER" localSheetId="9" hidden="1">#REF!</definedName>
    <definedName name="BExGVBUSKOI7KB24K40PTXJE6MER" localSheetId="11" hidden="1">#REF!</definedName>
    <definedName name="BExGVBUSKOI7KB24K40PTXJE6MER" localSheetId="12" hidden="1">#REF!</definedName>
    <definedName name="BExGVBUSKOI7KB24K40PTXJE6MER" localSheetId="13" hidden="1">#REF!</definedName>
    <definedName name="BExGVBUSKOI7KB24K40PTXJE6MER" localSheetId="14" hidden="1">#REF!</definedName>
    <definedName name="BExGVBUSKOI7KB24K40PTXJE6MER" localSheetId="22" hidden="1">#REF!</definedName>
    <definedName name="BExGVBUSKOI7KB24K40PTXJE6MER" localSheetId="19" hidden="1">#REF!</definedName>
    <definedName name="BExGVBUSKOI7KB24K40PTXJE6MER" localSheetId="21" hidden="1">#REF!</definedName>
    <definedName name="BExGVBUSKOI7KB24K40PTXJE6MER" hidden="1">#REF!</definedName>
    <definedName name="BExGVGSQSVWTL2MNI6TT8Y92W3KA" localSheetId="23" hidden="1">#REF!</definedName>
    <definedName name="BExGVGSQSVWTL2MNI6TT8Y92W3KA" localSheetId="27" hidden="1">#REF!</definedName>
    <definedName name="BExGVGSQSVWTL2MNI6TT8Y92W3KA" localSheetId="16" hidden="1">#REF!</definedName>
    <definedName name="BExGVGSQSVWTL2MNI6TT8Y92W3KA" localSheetId="0" hidden="1">#REF!</definedName>
    <definedName name="BExGVGSQSVWTL2MNI6TT8Y92W3KA" localSheetId="2" hidden="1">#REF!</definedName>
    <definedName name="BExGVGSQSVWTL2MNI6TT8Y92W3KA" localSheetId="4" hidden="1">#REF!</definedName>
    <definedName name="BExGVGSQSVWTL2MNI6TT8Y92W3KA" localSheetId="5" hidden="1">#REF!</definedName>
    <definedName name="BExGVGSQSVWTL2MNI6TT8Y92W3KA" localSheetId="17" hidden="1">#REF!</definedName>
    <definedName name="BExGVGSQSVWTL2MNI6TT8Y92W3KA" localSheetId="7" hidden="1">#REF!</definedName>
    <definedName name="BExGVGSQSVWTL2MNI6TT8Y92W3KA" localSheetId="8" hidden="1">#REF!</definedName>
    <definedName name="BExGVGSQSVWTL2MNI6TT8Y92W3KA" localSheetId="9" hidden="1">#REF!</definedName>
    <definedName name="BExGVGSQSVWTL2MNI6TT8Y92W3KA" localSheetId="11" hidden="1">#REF!</definedName>
    <definedName name="BExGVGSQSVWTL2MNI6TT8Y92W3KA" localSheetId="12" hidden="1">#REF!</definedName>
    <definedName name="BExGVGSQSVWTL2MNI6TT8Y92W3KA" localSheetId="13" hidden="1">#REF!</definedName>
    <definedName name="BExGVGSQSVWTL2MNI6TT8Y92W3KA" localSheetId="14" hidden="1">#REF!</definedName>
    <definedName name="BExGVGSQSVWTL2MNI6TT8Y92W3KA" localSheetId="22" hidden="1">#REF!</definedName>
    <definedName name="BExGVGSQSVWTL2MNI6TT8Y92W3KA" localSheetId="19" hidden="1">#REF!</definedName>
    <definedName name="BExGVGSQSVWTL2MNI6TT8Y92W3KA" localSheetId="21" hidden="1">#REF!</definedName>
    <definedName name="BExGVGSQSVWTL2MNI6TT8Y92W3KA" hidden="1">#REF!</definedName>
    <definedName name="BExGVHP63K0GSYU17R73XGX6W2U6" localSheetId="23" hidden="1">#REF!</definedName>
    <definedName name="BExGVHP63K0GSYU17R73XGX6W2U6" localSheetId="27" hidden="1">#REF!</definedName>
    <definedName name="BExGVHP63K0GSYU17R73XGX6W2U6" localSheetId="16" hidden="1">#REF!</definedName>
    <definedName name="BExGVHP63K0GSYU17R73XGX6W2U6" localSheetId="0" hidden="1">#REF!</definedName>
    <definedName name="BExGVHP63K0GSYU17R73XGX6W2U6" localSheetId="2" hidden="1">#REF!</definedName>
    <definedName name="BExGVHP63K0GSYU17R73XGX6W2U6" localSheetId="4" hidden="1">#REF!</definedName>
    <definedName name="BExGVHP63K0GSYU17R73XGX6W2U6" localSheetId="5" hidden="1">#REF!</definedName>
    <definedName name="BExGVHP63K0GSYU17R73XGX6W2U6" localSheetId="17" hidden="1">#REF!</definedName>
    <definedName name="BExGVHP63K0GSYU17R73XGX6W2U6" localSheetId="7" hidden="1">#REF!</definedName>
    <definedName name="BExGVHP63K0GSYU17R73XGX6W2U6" localSheetId="8" hidden="1">#REF!</definedName>
    <definedName name="BExGVHP63K0GSYU17R73XGX6W2U6" localSheetId="9" hidden="1">#REF!</definedName>
    <definedName name="BExGVHP63K0GSYU17R73XGX6W2U6" localSheetId="11" hidden="1">#REF!</definedName>
    <definedName name="BExGVHP63K0GSYU17R73XGX6W2U6" localSheetId="12" hidden="1">#REF!</definedName>
    <definedName name="BExGVHP63K0GSYU17R73XGX6W2U6" localSheetId="13" hidden="1">#REF!</definedName>
    <definedName name="BExGVHP63K0GSYU17R73XGX6W2U6" localSheetId="14" hidden="1">#REF!</definedName>
    <definedName name="BExGVHP63K0GSYU17R73XGX6W2U6" localSheetId="22" hidden="1">#REF!</definedName>
    <definedName name="BExGVHP63K0GSYU17R73XGX6W2U6" localSheetId="19" hidden="1">#REF!</definedName>
    <definedName name="BExGVHP63K0GSYU17R73XGX6W2U6" localSheetId="21" hidden="1">#REF!</definedName>
    <definedName name="BExGVHP63K0GSYU17R73XGX6W2U6" hidden="1">#REF!</definedName>
    <definedName name="BExGVN3DDSLKWSP9MVJS9QMNEUIK" localSheetId="23" hidden="1">#REF!</definedName>
    <definedName name="BExGVN3DDSLKWSP9MVJS9QMNEUIK" localSheetId="27" hidden="1">#REF!</definedName>
    <definedName name="BExGVN3DDSLKWSP9MVJS9QMNEUIK" localSheetId="16" hidden="1">#REF!</definedName>
    <definedName name="BExGVN3DDSLKWSP9MVJS9QMNEUIK" localSheetId="0" hidden="1">#REF!</definedName>
    <definedName name="BExGVN3DDSLKWSP9MVJS9QMNEUIK" localSheetId="2" hidden="1">#REF!</definedName>
    <definedName name="BExGVN3DDSLKWSP9MVJS9QMNEUIK" localSheetId="4" hidden="1">#REF!</definedName>
    <definedName name="BExGVN3DDSLKWSP9MVJS9QMNEUIK" localSheetId="5" hidden="1">#REF!</definedName>
    <definedName name="BExGVN3DDSLKWSP9MVJS9QMNEUIK" localSheetId="17" hidden="1">#REF!</definedName>
    <definedName name="BExGVN3DDSLKWSP9MVJS9QMNEUIK" localSheetId="7" hidden="1">#REF!</definedName>
    <definedName name="BExGVN3DDSLKWSP9MVJS9QMNEUIK" localSheetId="8" hidden="1">#REF!</definedName>
    <definedName name="BExGVN3DDSLKWSP9MVJS9QMNEUIK" localSheetId="9" hidden="1">#REF!</definedName>
    <definedName name="BExGVN3DDSLKWSP9MVJS9QMNEUIK" localSheetId="11" hidden="1">#REF!</definedName>
    <definedName name="BExGVN3DDSLKWSP9MVJS9QMNEUIK" localSheetId="12" hidden="1">#REF!</definedName>
    <definedName name="BExGVN3DDSLKWSP9MVJS9QMNEUIK" localSheetId="13" hidden="1">#REF!</definedName>
    <definedName name="BExGVN3DDSLKWSP9MVJS9QMNEUIK" localSheetId="14" hidden="1">#REF!</definedName>
    <definedName name="BExGVN3DDSLKWSP9MVJS9QMNEUIK" localSheetId="22" hidden="1">#REF!</definedName>
    <definedName name="BExGVN3DDSLKWSP9MVJS9QMNEUIK" localSheetId="19" hidden="1">#REF!</definedName>
    <definedName name="BExGVN3DDSLKWSP9MVJS9QMNEUIK" localSheetId="21" hidden="1">#REF!</definedName>
    <definedName name="BExGVN3DDSLKWSP9MVJS9QMNEUIK" hidden="1">#REF!</definedName>
    <definedName name="BExGVUVVMLOCR9DPVUZSQ141EE4J" localSheetId="23" hidden="1">#REF!</definedName>
    <definedName name="BExGVUVVMLOCR9DPVUZSQ141EE4J" localSheetId="27" hidden="1">#REF!</definedName>
    <definedName name="BExGVUVVMLOCR9DPVUZSQ141EE4J" localSheetId="16" hidden="1">#REF!</definedName>
    <definedName name="BExGVUVVMLOCR9DPVUZSQ141EE4J" localSheetId="0" hidden="1">#REF!</definedName>
    <definedName name="BExGVUVVMLOCR9DPVUZSQ141EE4J" localSheetId="2" hidden="1">#REF!</definedName>
    <definedName name="BExGVUVVMLOCR9DPVUZSQ141EE4J" localSheetId="4" hidden="1">#REF!</definedName>
    <definedName name="BExGVUVVMLOCR9DPVUZSQ141EE4J" localSheetId="5" hidden="1">#REF!</definedName>
    <definedName name="BExGVUVVMLOCR9DPVUZSQ141EE4J" localSheetId="17" hidden="1">#REF!</definedName>
    <definedName name="BExGVUVVMLOCR9DPVUZSQ141EE4J" localSheetId="7" hidden="1">#REF!</definedName>
    <definedName name="BExGVUVVMLOCR9DPVUZSQ141EE4J" localSheetId="8" hidden="1">#REF!</definedName>
    <definedName name="BExGVUVVMLOCR9DPVUZSQ141EE4J" localSheetId="9" hidden="1">#REF!</definedName>
    <definedName name="BExGVUVVMLOCR9DPVUZSQ141EE4J" localSheetId="11" hidden="1">#REF!</definedName>
    <definedName name="BExGVUVVMLOCR9DPVUZSQ141EE4J" localSheetId="12" hidden="1">#REF!</definedName>
    <definedName name="BExGVUVVMLOCR9DPVUZSQ141EE4J" localSheetId="13" hidden="1">#REF!</definedName>
    <definedName name="BExGVUVVMLOCR9DPVUZSQ141EE4J" localSheetId="14" hidden="1">#REF!</definedName>
    <definedName name="BExGVUVVMLOCR9DPVUZSQ141EE4J" localSheetId="22" hidden="1">#REF!</definedName>
    <definedName name="BExGVUVVMLOCR9DPVUZSQ141EE4J" localSheetId="19" hidden="1">#REF!</definedName>
    <definedName name="BExGVUVVMLOCR9DPVUZSQ141EE4J" localSheetId="21" hidden="1">#REF!</definedName>
    <definedName name="BExGVUVVMLOCR9DPVUZSQ141EE4J" hidden="1">#REF!</definedName>
    <definedName name="BExGVV6OOLDQ3TXZK51TTF3YX0WN" localSheetId="23" hidden="1">#REF!</definedName>
    <definedName name="BExGVV6OOLDQ3TXZK51TTF3YX0WN" localSheetId="27" hidden="1">#REF!</definedName>
    <definedName name="BExGVV6OOLDQ3TXZK51TTF3YX0WN" localSheetId="16" hidden="1">#REF!</definedName>
    <definedName name="BExGVV6OOLDQ3TXZK51TTF3YX0WN" localSheetId="0" hidden="1">#REF!</definedName>
    <definedName name="BExGVV6OOLDQ3TXZK51TTF3YX0WN" localSheetId="2" hidden="1">#REF!</definedName>
    <definedName name="BExGVV6OOLDQ3TXZK51TTF3YX0WN" localSheetId="4" hidden="1">#REF!</definedName>
    <definedName name="BExGVV6OOLDQ3TXZK51TTF3YX0WN" localSheetId="5" hidden="1">#REF!</definedName>
    <definedName name="BExGVV6OOLDQ3TXZK51TTF3YX0WN" localSheetId="17" hidden="1">#REF!</definedName>
    <definedName name="BExGVV6OOLDQ3TXZK51TTF3YX0WN" localSheetId="7" hidden="1">#REF!</definedName>
    <definedName name="BExGVV6OOLDQ3TXZK51TTF3YX0WN" localSheetId="8" hidden="1">#REF!</definedName>
    <definedName name="BExGVV6OOLDQ3TXZK51TTF3YX0WN" localSheetId="9" hidden="1">#REF!</definedName>
    <definedName name="BExGVV6OOLDQ3TXZK51TTF3YX0WN" localSheetId="11" hidden="1">#REF!</definedName>
    <definedName name="BExGVV6OOLDQ3TXZK51TTF3YX0WN" localSheetId="12" hidden="1">#REF!</definedName>
    <definedName name="BExGVV6OOLDQ3TXZK51TTF3YX0WN" localSheetId="13" hidden="1">#REF!</definedName>
    <definedName name="BExGVV6OOLDQ3TXZK51TTF3YX0WN" localSheetId="14" hidden="1">#REF!</definedName>
    <definedName name="BExGVV6OOLDQ3TXZK51TTF3YX0WN" localSheetId="22" hidden="1">#REF!</definedName>
    <definedName name="BExGVV6OOLDQ3TXZK51TTF3YX0WN" localSheetId="19" hidden="1">#REF!</definedName>
    <definedName name="BExGVV6OOLDQ3TXZK51TTF3YX0WN" localSheetId="21" hidden="1">#REF!</definedName>
    <definedName name="BExGVV6OOLDQ3TXZK51TTF3YX0WN" hidden="1">#REF!</definedName>
    <definedName name="BExGW0KVS7U0C87XFZ78QW991IEV" localSheetId="23" hidden="1">#REF!</definedName>
    <definedName name="BExGW0KVS7U0C87XFZ78QW991IEV" localSheetId="27" hidden="1">#REF!</definedName>
    <definedName name="BExGW0KVS7U0C87XFZ78QW991IEV" localSheetId="16" hidden="1">#REF!</definedName>
    <definedName name="BExGW0KVS7U0C87XFZ78QW991IEV" localSheetId="0" hidden="1">#REF!</definedName>
    <definedName name="BExGW0KVS7U0C87XFZ78QW991IEV" localSheetId="2" hidden="1">#REF!</definedName>
    <definedName name="BExGW0KVS7U0C87XFZ78QW991IEV" localSheetId="4" hidden="1">#REF!</definedName>
    <definedName name="BExGW0KVS7U0C87XFZ78QW991IEV" localSheetId="5" hidden="1">#REF!</definedName>
    <definedName name="BExGW0KVS7U0C87XFZ78QW991IEV" localSheetId="17" hidden="1">#REF!</definedName>
    <definedName name="BExGW0KVS7U0C87XFZ78QW991IEV" localSheetId="7" hidden="1">#REF!</definedName>
    <definedName name="BExGW0KVS7U0C87XFZ78QW991IEV" localSheetId="8" hidden="1">#REF!</definedName>
    <definedName name="BExGW0KVS7U0C87XFZ78QW991IEV" localSheetId="9" hidden="1">#REF!</definedName>
    <definedName name="BExGW0KVS7U0C87XFZ78QW991IEV" localSheetId="11" hidden="1">#REF!</definedName>
    <definedName name="BExGW0KVS7U0C87XFZ78QW991IEV" localSheetId="12" hidden="1">#REF!</definedName>
    <definedName name="BExGW0KVS7U0C87XFZ78QW991IEV" localSheetId="13" hidden="1">#REF!</definedName>
    <definedName name="BExGW0KVS7U0C87XFZ78QW991IEV" localSheetId="14" hidden="1">#REF!</definedName>
    <definedName name="BExGW0KVS7U0C87XFZ78QW991IEV" localSheetId="22" hidden="1">#REF!</definedName>
    <definedName name="BExGW0KVS7U0C87XFZ78QW991IEV" localSheetId="19" hidden="1">#REF!</definedName>
    <definedName name="BExGW0KVS7U0C87XFZ78QW991IEV" localSheetId="21" hidden="1">#REF!</definedName>
    <definedName name="BExGW0KVS7U0C87XFZ78QW991IEV" hidden="1">#REF!</definedName>
    <definedName name="BExGW0Q7QHE29TGNWAWQ6GR0V6TQ" localSheetId="23" hidden="1">#REF!</definedName>
    <definedName name="BExGW0Q7QHE29TGNWAWQ6GR0V6TQ" localSheetId="27" hidden="1">#REF!</definedName>
    <definedName name="BExGW0Q7QHE29TGNWAWQ6GR0V6TQ" localSheetId="16" hidden="1">#REF!</definedName>
    <definedName name="BExGW0Q7QHE29TGNWAWQ6GR0V6TQ" localSheetId="0" hidden="1">#REF!</definedName>
    <definedName name="BExGW0Q7QHE29TGNWAWQ6GR0V6TQ" localSheetId="2" hidden="1">#REF!</definedName>
    <definedName name="BExGW0Q7QHE29TGNWAWQ6GR0V6TQ" localSheetId="4" hidden="1">#REF!</definedName>
    <definedName name="BExGW0Q7QHE29TGNWAWQ6GR0V6TQ" localSheetId="5" hidden="1">#REF!</definedName>
    <definedName name="BExGW0Q7QHE29TGNWAWQ6GR0V6TQ" localSheetId="17" hidden="1">#REF!</definedName>
    <definedName name="BExGW0Q7QHE29TGNWAWQ6GR0V6TQ" localSheetId="7" hidden="1">#REF!</definedName>
    <definedName name="BExGW0Q7QHE29TGNWAWQ6GR0V6TQ" localSheetId="8" hidden="1">#REF!</definedName>
    <definedName name="BExGW0Q7QHE29TGNWAWQ6GR0V6TQ" localSheetId="9" hidden="1">#REF!</definedName>
    <definedName name="BExGW0Q7QHE29TGNWAWQ6GR0V6TQ" localSheetId="11" hidden="1">#REF!</definedName>
    <definedName name="BExGW0Q7QHE29TGNWAWQ6GR0V6TQ" localSheetId="12" hidden="1">#REF!</definedName>
    <definedName name="BExGW0Q7QHE29TGNWAWQ6GR0V6TQ" localSheetId="13" hidden="1">#REF!</definedName>
    <definedName name="BExGW0Q7QHE29TGNWAWQ6GR0V6TQ" localSheetId="14" hidden="1">#REF!</definedName>
    <definedName name="BExGW0Q7QHE29TGNWAWQ6GR0V6TQ" localSheetId="22" hidden="1">#REF!</definedName>
    <definedName name="BExGW0Q7QHE29TGNWAWQ6GR0V6TQ" localSheetId="19" hidden="1">#REF!</definedName>
    <definedName name="BExGW0Q7QHE29TGNWAWQ6GR0V6TQ" localSheetId="21" hidden="1">#REF!</definedName>
    <definedName name="BExGW0Q7QHE29TGNWAWQ6GR0V6TQ" hidden="1">#REF!</definedName>
    <definedName name="BExGW2Z7AMPG6H9EXA9ML6EZVGGA" localSheetId="23" hidden="1">#REF!</definedName>
    <definedName name="BExGW2Z7AMPG6H9EXA9ML6EZVGGA" localSheetId="27" hidden="1">#REF!</definedName>
    <definedName name="BExGW2Z7AMPG6H9EXA9ML6EZVGGA" localSheetId="16" hidden="1">#REF!</definedName>
    <definedName name="BExGW2Z7AMPG6H9EXA9ML6EZVGGA" localSheetId="0" hidden="1">#REF!</definedName>
    <definedName name="BExGW2Z7AMPG6H9EXA9ML6EZVGGA" localSheetId="2" hidden="1">#REF!</definedName>
    <definedName name="BExGW2Z7AMPG6H9EXA9ML6EZVGGA" localSheetId="4" hidden="1">#REF!</definedName>
    <definedName name="BExGW2Z7AMPG6H9EXA9ML6EZVGGA" localSheetId="5" hidden="1">#REF!</definedName>
    <definedName name="BExGW2Z7AMPG6H9EXA9ML6EZVGGA" localSheetId="17" hidden="1">#REF!</definedName>
    <definedName name="BExGW2Z7AMPG6H9EXA9ML6EZVGGA" localSheetId="7" hidden="1">#REF!</definedName>
    <definedName name="BExGW2Z7AMPG6H9EXA9ML6EZVGGA" localSheetId="8" hidden="1">#REF!</definedName>
    <definedName name="BExGW2Z7AMPG6H9EXA9ML6EZVGGA" localSheetId="9" hidden="1">#REF!</definedName>
    <definedName name="BExGW2Z7AMPG6H9EXA9ML6EZVGGA" localSheetId="11" hidden="1">#REF!</definedName>
    <definedName name="BExGW2Z7AMPG6H9EXA9ML6EZVGGA" localSheetId="12" hidden="1">#REF!</definedName>
    <definedName name="BExGW2Z7AMPG6H9EXA9ML6EZVGGA" localSheetId="13" hidden="1">#REF!</definedName>
    <definedName name="BExGW2Z7AMPG6H9EXA9ML6EZVGGA" localSheetId="14" hidden="1">#REF!</definedName>
    <definedName name="BExGW2Z7AMPG6H9EXA9ML6EZVGGA" localSheetId="22" hidden="1">#REF!</definedName>
    <definedName name="BExGW2Z7AMPG6H9EXA9ML6EZVGGA" localSheetId="19" hidden="1">#REF!</definedName>
    <definedName name="BExGW2Z7AMPG6H9EXA9ML6EZVGGA" localSheetId="21" hidden="1">#REF!</definedName>
    <definedName name="BExGW2Z7AMPG6H9EXA9ML6EZVGGA" hidden="1">#REF!</definedName>
    <definedName name="BExGWABG5VT5XO1A196RK61AXA8C" localSheetId="23" hidden="1">#REF!</definedName>
    <definedName name="BExGWABG5VT5XO1A196RK61AXA8C" localSheetId="27" hidden="1">#REF!</definedName>
    <definedName name="BExGWABG5VT5XO1A196RK61AXA8C" localSheetId="16" hidden="1">#REF!</definedName>
    <definedName name="BExGWABG5VT5XO1A196RK61AXA8C" localSheetId="0" hidden="1">#REF!</definedName>
    <definedName name="BExGWABG5VT5XO1A196RK61AXA8C" localSheetId="2" hidden="1">#REF!</definedName>
    <definedName name="BExGWABG5VT5XO1A196RK61AXA8C" localSheetId="4" hidden="1">#REF!</definedName>
    <definedName name="BExGWABG5VT5XO1A196RK61AXA8C" localSheetId="5" hidden="1">#REF!</definedName>
    <definedName name="BExGWABG5VT5XO1A196RK61AXA8C" localSheetId="17" hidden="1">#REF!</definedName>
    <definedName name="BExGWABG5VT5XO1A196RK61AXA8C" localSheetId="7" hidden="1">#REF!</definedName>
    <definedName name="BExGWABG5VT5XO1A196RK61AXA8C" localSheetId="8" hidden="1">#REF!</definedName>
    <definedName name="BExGWABG5VT5XO1A196RK61AXA8C" localSheetId="9" hidden="1">#REF!</definedName>
    <definedName name="BExGWABG5VT5XO1A196RK61AXA8C" localSheetId="11" hidden="1">#REF!</definedName>
    <definedName name="BExGWABG5VT5XO1A196RK61AXA8C" localSheetId="12" hidden="1">#REF!</definedName>
    <definedName name="BExGWABG5VT5XO1A196RK61AXA8C" localSheetId="13" hidden="1">#REF!</definedName>
    <definedName name="BExGWABG5VT5XO1A196RK61AXA8C" localSheetId="14" hidden="1">#REF!</definedName>
    <definedName name="BExGWABG5VT5XO1A196RK61AXA8C" localSheetId="22" hidden="1">#REF!</definedName>
    <definedName name="BExGWABG5VT5XO1A196RK61AXA8C" localSheetId="19" hidden="1">#REF!</definedName>
    <definedName name="BExGWABG5VT5XO1A196RK61AXA8C" localSheetId="21" hidden="1">#REF!</definedName>
    <definedName name="BExGWABG5VT5XO1A196RK61AXA8C" hidden="1">#REF!</definedName>
    <definedName name="BExGWEO0JDG84NYLEAV5NSOAGMJZ" localSheetId="23" hidden="1">#REF!</definedName>
    <definedName name="BExGWEO0JDG84NYLEAV5NSOAGMJZ" localSheetId="27" hidden="1">#REF!</definedName>
    <definedName name="BExGWEO0JDG84NYLEAV5NSOAGMJZ" localSheetId="16" hidden="1">#REF!</definedName>
    <definedName name="BExGWEO0JDG84NYLEAV5NSOAGMJZ" localSheetId="0" hidden="1">#REF!</definedName>
    <definedName name="BExGWEO0JDG84NYLEAV5NSOAGMJZ" localSheetId="2" hidden="1">#REF!</definedName>
    <definedName name="BExGWEO0JDG84NYLEAV5NSOAGMJZ" localSheetId="4" hidden="1">#REF!</definedName>
    <definedName name="BExGWEO0JDG84NYLEAV5NSOAGMJZ" localSheetId="5" hidden="1">#REF!</definedName>
    <definedName name="BExGWEO0JDG84NYLEAV5NSOAGMJZ" localSheetId="17" hidden="1">#REF!</definedName>
    <definedName name="BExGWEO0JDG84NYLEAV5NSOAGMJZ" localSheetId="7" hidden="1">#REF!</definedName>
    <definedName name="BExGWEO0JDG84NYLEAV5NSOAGMJZ" localSheetId="8" hidden="1">#REF!</definedName>
    <definedName name="BExGWEO0JDG84NYLEAV5NSOAGMJZ" localSheetId="9" hidden="1">#REF!</definedName>
    <definedName name="BExGWEO0JDG84NYLEAV5NSOAGMJZ" localSheetId="11" hidden="1">#REF!</definedName>
    <definedName name="BExGWEO0JDG84NYLEAV5NSOAGMJZ" localSheetId="12" hidden="1">#REF!</definedName>
    <definedName name="BExGWEO0JDG84NYLEAV5NSOAGMJZ" localSheetId="13" hidden="1">#REF!</definedName>
    <definedName name="BExGWEO0JDG84NYLEAV5NSOAGMJZ" localSheetId="14" hidden="1">#REF!</definedName>
    <definedName name="BExGWEO0JDG84NYLEAV5NSOAGMJZ" localSheetId="22" hidden="1">#REF!</definedName>
    <definedName name="BExGWEO0JDG84NYLEAV5NSOAGMJZ" localSheetId="19" hidden="1">#REF!</definedName>
    <definedName name="BExGWEO0JDG84NYLEAV5NSOAGMJZ" localSheetId="21" hidden="1">#REF!</definedName>
    <definedName name="BExGWEO0JDG84NYLEAV5NSOAGMJZ" hidden="1">#REF!</definedName>
    <definedName name="BExGWLEOC70Z8QAJTPT2PDHTNM4L" localSheetId="23" hidden="1">#REF!</definedName>
    <definedName name="BExGWLEOC70Z8QAJTPT2PDHTNM4L" localSheetId="27" hidden="1">#REF!</definedName>
    <definedName name="BExGWLEOC70Z8QAJTPT2PDHTNM4L" localSheetId="16" hidden="1">#REF!</definedName>
    <definedName name="BExGWLEOC70Z8QAJTPT2PDHTNM4L" localSheetId="0" hidden="1">#REF!</definedName>
    <definedName name="BExGWLEOC70Z8QAJTPT2PDHTNM4L" localSheetId="2" hidden="1">#REF!</definedName>
    <definedName name="BExGWLEOC70Z8QAJTPT2PDHTNM4L" localSheetId="4" hidden="1">#REF!</definedName>
    <definedName name="BExGWLEOC70Z8QAJTPT2PDHTNM4L" localSheetId="5" hidden="1">#REF!</definedName>
    <definedName name="BExGWLEOC70Z8QAJTPT2PDHTNM4L" localSheetId="17" hidden="1">#REF!</definedName>
    <definedName name="BExGWLEOC70Z8QAJTPT2PDHTNM4L" localSheetId="7" hidden="1">#REF!</definedName>
    <definedName name="BExGWLEOC70Z8QAJTPT2PDHTNM4L" localSheetId="8" hidden="1">#REF!</definedName>
    <definedName name="BExGWLEOC70Z8QAJTPT2PDHTNM4L" localSheetId="9" hidden="1">#REF!</definedName>
    <definedName name="BExGWLEOC70Z8QAJTPT2PDHTNM4L" localSheetId="11" hidden="1">#REF!</definedName>
    <definedName name="BExGWLEOC70Z8QAJTPT2PDHTNM4L" localSheetId="12" hidden="1">#REF!</definedName>
    <definedName name="BExGWLEOC70Z8QAJTPT2PDHTNM4L" localSheetId="13" hidden="1">#REF!</definedName>
    <definedName name="BExGWLEOC70Z8QAJTPT2PDHTNM4L" localSheetId="14" hidden="1">#REF!</definedName>
    <definedName name="BExGWLEOC70Z8QAJTPT2PDHTNM4L" localSheetId="22" hidden="1">#REF!</definedName>
    <definedName name="BExGWLEOC70Z8QAJTPT2PDHTNM4L" localSheetId="19" hidden="1">#REF!</definedName>
    <definedName name="BExGWLEOC70Z8QAJTPT2PDHTNM4L" localSheetId="21" hidden="1">#REF!</definedName>
    <definedName name="BExGWLEOC70Z8QAJTPT2PDHTNM4L" hidden="1">#REF!</definedName>
    <definedName name="BExGWNCXLCRTLBVMTXYJ5PHQI6SS" localSheetId="23" hidden="1">#REF!</definedName>
    <definedName name="BExGWNCXLCRTLBVMTXYJ5PHQI6SS" localSheetId="27" hidden="1">#REF!</definedName>
    <definedName name="BExGWNCXLCRTLBVMTXYJ5PHQI6SS" localSheetId="16" hidden="1">#REF!</definedName>
    <definedName name="BExGWNCXLCRTLBVMTXYJ5PHQI6SS" localSheetId="0" hidden="1">#REF!</definedName>
    <definedName name="BExGWNCXLCRTLBVMTXYJ5PHQI6SS" localSheetId="2" hidden="1">#REF!</definedName>
    <definedName name="BExGWNCXLCRTLBVMTXYJ5PHQI6SS" localSheetId="4" hidden="1">#REF!</definedName>
    <definedName name="BExGWNCXLCRTLBVMTXYJ5PHQI6SS" localSheetId="5" hidden="1">#REF!</definedName>
    <definedName name="BExGWNCXLCRTLBVMTXYJ5PHQI6SS" localSheetId="17" hidden="1">#REF!</definedName>
    <definedName name="BExGWNCXLCRTLBVMTXYJ5PHQI6SS" localSheetId="7" hidden="1">#REF!</definedName>
    <definedName name="BExGWNCXLCRTLBVMTXYJ5PHQI6SS" localSheetId="8" hidden="1">#REF!</definedName>
    <definedName name="BExGWNCXLCRTLBVMTXYJ5PHQI6SS" localSheetId="9" hidden="1">#REF!</definedName>
    <definedName name="BExGWNCXLCRTLBVMTXYJ5PHQI6SS" localSheetId="11" hidden="1">#REF!</definedName>
    <definedName name="BExGWNCXLCRTLBVMTXYJ5PHQI6SS" localSheetId="12" hidden="1">#REF!</definedName>
    <definedName name="BExGWNCXLCRTLBVMTXYJ5PHQI6SS" localSheetId="13" hidden="1">#REF!</definedName>
    <definedName name="BExGWNCXLCRTLBVMTXYJ5PHQI6SS" localSheetId="14" hidden="1">#REF!</definedName>
    <definedName name="BExGWNCXLCRTLBVMTXYJ5PHQI6SS" localSheetId="22" hidden="1">#REF!</definedName>
    <definedName name="BExGWNCXLCRTLBVMTXYJ5PHQI6SS" localSheetId="19" hidden="1">#REF!</definedName>
    <definedName name="BExGWNCXLCRTLBVMTXYJ5PHQI6SS" localSheetId="21" hidden="1">#REF!</definedName>
    <definedName name="BExGWNCXLCRTLBVMTXYJ5PHQI6SS" hidden="1">#REF!</definedName>
    <definedName name="BExGX4L8N6ERT0Q4EVVNA97EGD80" localSheetId="23" hidden="1">#REF!</definedName>
    <definedName name="BExGX4L8N6ERT0Q4EVVNA97EGD80" localSheetId="27" hidden="1">#REF!</definedName>
    <definedName name="BExGX4L8N6ERT0Q4EVVNA97EGD80" localSheetId="16" hidden="1">#REF!</definedName>
    <definedName name="BExGX4L8N6ERT0Q4EVVNA97EGD80" localSheetId="0" hidden="1">#REF!</definedName>
    <definedName name="BExGX4L8N6ERT0Q4EVVNA97EGD80" localSheetId="2" hidden="1">#REF!</definedName>
    <definedName name="BExGX4L8N6ERT0Q4EVVNA97EGD80" localSheetId="4" hidden="1">#REF!</definedName>
    <definedName name="BExGX4L8N6ERT0Q4EVVNA97EGD80" localSheetId="5" hidden="1">#REF!</definedName>
    <definedName name="BExGX4L8N6ERT0Q4EVVNA97EGD80" localSheetId="17" hidden="1">#REF!</definedName>
    <definedName name="BExGX4L8N6ERT0Q4EVVNA97EGD80" localSheetId="7" hidden="1">#REF!</definedName>
    <definedName name="BExGX4L8N6ERT0Q4EVVNA97EGD80" localSheetId="8" hidden="1">#REF!</definedName>
    <definedName name="BExGX4L8N6ERT0Q4EVVNA97EGD80" localSheetId="9" hidden="1">#REF!</definedName>
    <definedName name="BExGX4L8N6ERT0Q4EVVNA97EGD80" localSheetId="11" hidden="1">#REF!</definedName>
    <definedName name="BExGX4L8N6ERT0Q4EVVNA97EGD80" localSheetId="12" hidden="1">#REF!</definedName>
    <definedName name="BExGX4L8N6ERT0Q4EVVNA97EGD80" localSheetId="13" hidden="1">#REF!</definedName>
    <definedName name="BExGX4L8N6ERT0Q4EVVNA97EGD80" localSheetId="14" hidden="1">#REF!</definedName>
    <definedName name="BExGX4L8N6ERT0Q4EVVNA97EGD80" localSheetId="22" hidden="1">#REF!</definedName>
    <definedName name="BExGX4L8N6ERT0Q4EVVNA97EGD80" localSheetId="19" hidden="1">#REF!</definedName>
    <definedName name="BExGX4L8N6ERT0Q4EVVNA97EGD80" localSheetId="21" hidden="1">#REF!</definedName>
    <definedName name="BExGX4L8N6ERT0Q4EVVNA97EGD80" hidden="1">#REF!</definedName>
    <definedName name="BExGX5MWTL78XM0QCP4NT564ML39" localSheetId="23" hidden="1">#REF!</definedName>
    <definedName name="BExGX5MWTL78XM0QCP4NT564ML39" localSheetId="27" hidden="1">#REF!</definedName>
    <definedName name="BExGX5MWTL78XM0QCP4NT564ML39" localSheetId="16" hidden="1">#REF!</definedName>
    <definedName name="BExGX5MWTL78XM0QCP4NT564ML39" localSheetId="0" hidden="1">#REF!</definedName>
    <definedName name="BExGX5MWTL78XM0QCP4NT564ML39" localSheetId="2" hidden="1">#REF!</definedName>
    <definedName name="BExGX5MWTL78XM0QCP4NT564ML39" localSheetId="4" hidden="1">#REF!</definedName>
    <definedName name="BExGX5MWTL78XM0QCP4NT564ML39" localSheetId="5" hidden="1">#REF!</definedName>
    <definedName name="BExGX5MWTL78XM0QCP4NT564ML39" localSheetId="17" hidden="1">#REF!</definedName>
    <definedName name="BExGX5MWTL78XM0QCP4NT564ML39" localSheetId="7" hidden="1">#REF!</definedName>
    <definedName name="BExGX5MWTL78XM0QCP4NT564ML39" localSheetId="8" hidden="1">#REF!</definedName>
    <definedName name="BExGX5MWTL78XM0QCP4NT564ML39" localSheetId="9" hidden="1">#REF!</definedName>
    <definedName name="BExGX5MWTL78XM0QCP4NT564ML39" localSheetId="11" hidden="1">#REF!</definedName>
    <definedName name="BExGX5MWTL78XM0QCP4NT564ML39" localSheetId="12" hidden="1">#REF!</definedName>
    <definedName name="BExGX5MWTL78XM0QCP4NT564ML39" localSheetId="13" hidden="1">#REF!</definedName>
    <definedName name="BExGX5MWTL78XM0QCP4NT564ML39" localSheetId="14" hidden="1">#REF!</definedName>
    <definedName name="BExGX5MWTL78XM0QCP4NT564ML39" localSheetId="22" hidden="1">#REF!</definedName>
    <definedName name="BExGX5MWTL78XM0QCP4NT564ML39" localSheetId="19" hidden="1">#REF!</definedName>
    <definedName name="BExGX5MWTL78XM0QCP4NT564ML39" localSheetId="21" hidden="1">#REF!</definedName>
    <definedName name="BExGX5MWTL78XM0QCP4NT564ML39" hidden="1">#REF!</definedName>
    <definedName name="BExGX6U988MCFIGDA1282F92U9AA" localSheetId="23" hidden="1">#REF!</definedName>
    <definedName name="BExGX6U988MCFIGDA1282F92U9AA" localSheetId="27" hidden="1">#REF!</definedName>
    <definedName name="BExGX6U988MCFIGDA1282F92U9AA" localSheetId="16" hidden="1">#REF!</definedName>
    <definedName name="BExGX6U988MCFIGDA1282F92U9AA" localSheetId="0" hidden="1">#REF!</definedName>
    <definedName name="BExGX6U988MCFIGDA1282F92U9AA" localSheetId="2" hidden="1">#REF!</definedName>
    <definedName name="BExGX6U988MCFIGDA1282F92U9AA" localSheetId="4" hidden="1">#REF!</definedName>
    <definedName name="BExGX6U988MCFIGDA1282F92U9AA" localSheetId="5" hidden="1">#REF!</definedName>
    <definedName name="BExGX6U988MCFIGDA1282F92U9AA" localSheetId="17" hidden="1">#REF!</definedName>
    <definedName name="BExGX6U988MCFIGDA1282F92U9AA" localSheetId="7" hidden="1">#REF!</definedName>
    <definedName name="BExGX6U988MCFIGDA1282F92U9AA" localSheetId="8" hidden="1">#REF!</definedName>
    <definedName name="BExGX6U988MCFIGDA1282F92U9AA" localSheetId="9" hidden="1">#REF!</definedName>
    <definedName name="BExGX6U988MCFIGDA1282F92U9AA" localSheetId="11" hidden="1">#REF!</definedName>
    <definedName name="BExGX6U988MCFIGDA1282F92U9AA" localSheetId="12" hidden="1">#REF!</definedName>
    <definedName name="BExGX6U988MCFIGDA1282F92U9AA" localSheetId="13" hidden="1">#REF!</definedName>
    <definedName name="BExGX6U988MCFIGDA1282F92U9AA" localSheetId="14" hidden="1">#REF!</definedName>
    <definedName name="BExGX6U988MCFIGDA1282F92U9AA" localSheetId="22" hidden="1">#REF!</definedName>
    <definedName name="BExGX6U988MCFIGDA1282F92U9AA" localSheetId="19" hidden="1">#REF!</definedName>
    <definedName name="BExGX6U988MCFIGDA1282F92U9AA" localSheetId="21" hidden="1">#REF!</definedName>
    <definedName name="BExGX6U988MCFIGDA1282F92U9AA" hidden="1">#REF!</definedName>
    <definedName name="BExGX7FTB1CKAT5HUW6H531FIY6I" localSheetId="23" hidden="1">#REF!</definedName>
    <definedName name="BExGX7FTB1CKAT5HUW6H531FIY6I" localSheetId="27" hidden="1">#REF!</definedName>
    <definedName name="BExGX7FTB1CKAT5HUW6H531FIY6I" localSheetId="16" hidden="1">#REF!</definedName>
    <definedName name="BExGX7FTB1CKAT5HUW6H531FIY6I" localSheetId="0" hidden="1">#REF!</definedName>
    <definedName name="BExGX7FTB1CKAT5HUW6H531FIY6I" localSheetId="2" hidden="1">#REF!</definedName>
    <definedName name="BExGX7FTB1CKAT5HUW6H531FIY6I" localSheetId="4" hidden="1">#REF!</definedName>
    <definedName name="BExGX7FTB1CKAT5HUW6H531FIY6I" localSheetId="5" hidden="1">#REF!</definedName>
    <definedName name="BExGX7FTB1CKAT5HUW6H531FIY6I" localSheetId="17" hidden="1">#REF!</definedName>
    <definedName name="BExGX7FTB1CKAT5HUW6H531FIY6I" localSheetId="7" hidden="1">#REF!</definedName>
    <definedName name="BExGX7FTB1CKAT5HUW6H531FIY6I" localSheetId="8" hidden="1">#REF!</definedName>
    <definedName name="BExGX7FTB1CKAT5HUW6H531FIY6I" localSheetId="9" hidden="1">#REF!</definedName>
    <definedName name="BExGX7FTB1CKAT5HUW6H531FIY6I" localSheetId="11" hidden="1">#REF!</definedName>
    <definedName name="BExGX7FTB1CKAT5HUW6H531FIY6I" localSheetId="12" hidden="1">#REF!</definedName>
    <definedName name="BExGX7FTB1CKAT5HUW6H531FIY6I" localSheetId="13" hidden="1">#REF!</definedName>
    <definedName name="BExGX7FTB1CKAT5HUW6H531FIY6I" localSheetId="14" hidden="1">#REF!</definedName>
    <definedName name="BExGX7FTB1CKAT5HUW6H531FIY6I" localSheetId="22" hidden="1">#REF!</definedName>
    <definedName name="BExGX7FTB1CKAT5HUW6H531FIY6I" localSheetId="19" hidden="1">#REF!</definedName>
    <definedName name="BExGX7FTB1CKAT5HUW6H531FIY6I" localSheetId="21" hidden="1">#REF!</definedName>
    <definedName name="BExGX7FTB1CKAT5HUW6H531FIY6I" hidden="1">#REF!</definedName>
    <definedName name="BExGX9DVACJQIZ4GH6YAD2A7F70O" localSheetId="23" hidden="1">#REF!</definedName>
    <definedName name="BExGX9DVACJQIZ4GH6YAD2A7F70O" localSheetId="27" hidden="1">#REF!</definedName>
    <definedName name="BExGX9DVACJQIZ4GH6YAD2A7F70O" localSheetId="16" hidden="1">#REF!</definedName>
    <definedName name="BExGX9DVACJQIZ4GH6YAD2A7F70O" localSheetId="0" hidden="1">#REF!</definedName>
    <definedName name="BExGX9DVACJQIZ4GH6YAD2A7F70O" localSheetId="2" hidden="1">#REF!</definedName>
    <definedName name="BExGX9DVACJQIZ4GH6YAD2A7F70O" localSheetId="4" hidden="1">#REF!</definedName>
    <definedName name="BExGX9DVACJQIZ4GH6YAD2A7F70O" localSheetId="5" hidden="1">#REF!</definedName>
    <definedName name="BExGX9DVACJQIZ4GH6YAD2A7F70O" localSheetId="17" hidden="1">#REF!</definedName>
    <definedName name="BExGX9DVACJQIZ4GH6YAD2A7F70O" localSheetId="7" hidden="1">#REF!</definedName>
    <definedName name="BExGX9DVACJQIZ4GH6YAD2A7F70O" localSheetId="8" hidden="1">#REF!</definedName>
    <definedName name="BExGX9DVACJQIZ4GH6YAD2A7F70O" localSheetId="9" hidden="1">#REF!</definedName>
    <definedName name="BExGX9DVACJQIZ4GH6YAD2A7F70O" localSheetId="11" hidden="1">#REF!</definedName>
    <definedName name="BExGX9DVACJQIZ4GH6YAD2A7F70O" localSheetId="12" hidden="1">#REF!</definedName>
    <definedName name="BExGX9DVACJQIZ4GH6YAD2A7F70O" localSheetId="13" hidden="1">#REF!</definedName>
    <definedName name="BExGX9DVACJQIZ4GH6YAD2A7F70O" localSheetId="14" hidden="1">#REF!</definedName>
    <definedName name="BExGX9DVACJQIZ4GH6YAD2A7F70O" localSheetId="22" hidden="1">#REF!</definedName>
    <definedName name="BExGX9DVACJQIZ4GH6YAD2A7F70O" localSheetId="19" hidden="1">#REF!</definedName>
    <definedName name="BExGX9DVACJQIZ4GH6YAD2A7F70O" localSheetId="21" hidden="1">#REF!</definedName>
    <definedName name="BExGX9DVACJQIZ4GH6YAD2A7F70O" hidden="1">#REF!</definedName>
    <definedName name="BExGXCZBQISQ3IMF6DJH1OXNAQP8" localSheetId="23" hidden="1">#REF!</definedName>
    <definedName name="BExGXCZBQISQ3IMF6DJH1OXNAQP8" localSheetId="27" hidden="1">#REF!</definedName>
    <definedName name="BExGXCZBQISQ3IMF6DJH1OXNAQP8" localSheetId="16" hidden="1">#REF!</definedName>
    <definedName name="BExGXCZBQISQ3IMF6DJH1OXNAQP8" localSheetId="0" hidden="1">#REF!</definedName>
    <definedName name="BExGXCZBQISQ3IMF6DJH1OXNAQP8" localSheetId="2" hidden="1">#REF!</definedName>
    <definedName name="BExGXCZBQISQ3IMF6DJH1OXNAQP8" localSheetId="4" hidden="1">#REF!</definedName>
    <definedName name="BExGXCZBQISQ3IMF6DJH1OXNAQP8" localSheetId="5" hidden="1">#REF!</definedName>
    <definedName name="BExGXCZBQISQ3IMF6DJH1OXNAQP8" localSheetId="17" hidden="1">#REF!</definedName>
    <definedName name="BExGXCZBQISQ3IMF6DJH1OXNAQP8" localSheetId="7" hidden="1">#REF!</definedName>
    <definedName name="BExGXCZBQISQ3IMF6DJH1OXNAQP8" localSheetId="8" hidden="1">#REF!</definedName>
    <definedName name="BExGXCZBQISQ3IMF6DJH1OXNAQP8" localSheetId="9" hidden="1">#REF!</definedName>
    <definedName name="BExGXCZBQISQ3IMF6DJH1OXNAQP8" localSheetId="11" hidden="1">#REF!</definedName>
    <definedName name="BExGXCZBQISQ3IMF6DJH1OXNAQP8" localSheetId="12" hidden="1">#REF!</definedName>
    <definedName name="BExGXCZBQISQ3IMF6DJH1OXNAQP8" localSheetId="13" hidden="1">#REF!</definedName>
    <definedName name="BExGXCZBQISQ3IMF6DJH1OXNAQP8" localSheetId="14" hidden="1">#REF!</definedName>
    <definedName name="BExGXCZBQISQ3IMF6DJH1OXNAQP8" localSheetId="22" hidden="1">#REF!</definedName>
    <definedName name="BExGXCZBQISQ3IMF6DJH1OXNAQP8" localSheetId="19" hidden="1">#REF!</definedName>
    <definedName name="BExGXCZBQISQ3IMF6DJH1OXNAQP8" localSheetId="21" hidden="1">#REF!</definedName>
    <definedName name="BExGXCZBQISQ3IMF6DJH1OXNAQP8" hidden="1">#REF!</definedName>
    <definedName name="BExGXDVP2S2Y8Z8Q43I78RCIK3DD" localSheetId="23" hidden="1">#REF!</definedName>
    <definedName name="BExGXDVP2S2Y8Z8Q43I78RCIK3DD" localSheetId="27" hidden="1">#REF!</definedName>
    <definedName name="BExGXDVP2S2Y8Z8Q43I78RCIK3DD" localSheetId="16" hidden="1">#REF!</definedName>
    <definedName name="BExGXDVP2S2Y8Z8Q43I78RCIK3DD" localSheetId="0" hidden="1">#REF!</definedName>
    <definedName name="BExGXDVP2S2Y8Z8Q43I78RCIK3DD" localSheetId="2" hidden="1">#REF!</definedName>
    <definedName name="BExGXDVP2S2Y8Z8Q43I78RCIK3DD" localSheetId="4" hidden="1">#REF!</definedName>
    <definedName name="BExGXDVP2S2Y8Z8Q43I78RCIK3DD" localSheetId="5" hidden="1">#REF!</definedName>
    <definedName name="BExGXDVP2S2Y8Z8Q43I78RCIK3DD" localSheetId="17" hidden="1">#REF!</definedName>
    <definedName name="BExGXDVP2S2Y8Z8Q43I78RCIK3DD" localSheetId="7" hidden="1">#REF!</definedName>
    <definedName name="BExGXDVP2S2Y8Z8Q43I78RCIK3DD" localSheetId="8" hidden="1">#REF!</definedName>
    <definedName name="BExGXDVP2S2Y8Z8Q43I78RCIK3DD" localSheetId="9" hidden="1">#REF!</definedName>
    <definedName name="BExGXDVP2S2Y8Z8Q43I78RCIK3DD" localSheetId="11" hidden="1">#REF!</definedName>
    <definedName name="BExGXDVP2S2Y8Z8Q43I78RCIK3DD" localSheetId="12" hidden="1">#REF!</definedName>
    <definedName name="BExGXDVP2S2Y8Z8Q43I78RCIK3DD" localSheetId="13" hidden="1">#REF!</definedName>
    <definedName name="BExGXDVP2S2Y8Z8Q43I78RCIK3DD" localSheetId="14" hidden="1">#REF!</definedName>
    <definedName name="BExGXDVP2S2Y8Z8Q43I78RCIK3DD" localSheetId="22" hidden="1">#REF!</definedName>
    <definedName name="BExGXDVP2S2Y8Z8Q43I78RCIK3DD" localSheetId="19" hidden="1">#REF!</definedName>
    <definedName name="BExGXDVP2S2Y8Z8Q43I78RCIK3DD" localSheetId="21" hidden="1">#REF!</definedName>
    <definedName name="BExGXDVP2S2Y8Z8Q43I78RCIK3DD" hidden="1">#REF!</definedName>
    <definedName name="BExGXJ9W5JU7TT9S0BKL5Y6VVB39" localSheetId="23" hidden="1">#REF!</definedName>
    <definedName name="BExGXJ9W5JU7TT9S0BKL5Y6VVB39" localSheetId="27" hidden="1">#REF!</definedName>
    <definedName name="BExGXJ9W5JU7TT9S0BKL5Y6VVB39" localSheetId="16" hidden="1">#REF!</definedName>
    <definedName name="BExGXJ9W5JU7TT9S0BKL5Y6VVB39" localSheetId="0" hidden="1">#REF!</definedName>
    <definedName name="BExGXJ9W5JU7TT9S0BKL5Y6VVB39" localSheetId="2" hidden="1">#REF!</definedName>
    <definedName name="BExGXJ9W5JU7TT9S0BKL5Y6VVB39" localSheetId="4" hidden="1">#REF!</definedName>
    <definedName name="BExGXJ9W5JU7TT9S0BKL5Y6VVB39" localSheetId="5" hidden="1">#REF!</definedName>
    <definedName name="BExGXJ9W5JU7TT9S0BKL5Y6VVB39" localSheetId="17" hidden="1">#REF!</definedName>
    <definedName name="BExGXJ9W5JU7TT9S0BKL5Y6VVB39" localSheetId="7" hidden="1">#REF!</definedName>
    <definedName name="BExGXJ9W5JU7TT9S0BKL5Y6VVB39" localSheetId="8" hidden="1">#REF!</definedName>
    <definedName name="BExGXJ9W5JU7TT9S0BKL5Y6VVB39" localSheetId="9" hidden="1">#REF!</definedName>
    <definedName name="BExGXJ9W5JU7TT9S0BKL5Y6VVB39" localSheetId="11" hidden="1">#REF!</definedName>
    <definedName name="BExGXJ9W5JU7TT9S0BKL5Y6VVB39" localSheetId="12" hidden="1">#REF!</definedName>
    <definedName name="BExGXJ9W5JU7TT9S0BKL5Y6VVB39" localSheetId="13" hidden="1">#REF!</definedName>
    <definedName name="BExGXJ9W5JU7TT9S0BKL5Y6VVB39" localSheetId="14" hidden="1">#REF!</definedName>
    <definedName name="BExGXJ9W5JU7TT9S0BKL5Y6VVB39" localSheetId="22" hidden="1">#REF!</definedName>
    <definedName name="BExGXJ9W5JU7TT9S0BKL5Y6VVB39" localSheetId="19" hidden="1">#REF!</definedName>
    <definedName name="BExGXJ9W5JU7TT9S0BKL5Y6VVB39" localSheetId="21" hidden="1">#REF!</definedName>
    <definedName name="BExGXJ9W5JU7TT9S0BKL5Y6VVB39" hidden="1">#REF!</definedName>
    <definedName name="BExGXWB73RJ4BASBQTQ8EY0EC1EB" localSheetId="23" hidden="1">#REF!</definedName>
    <definedName name="BExGXWB73RJ4BASBQTQ8EY0EC1EB" localSheetId="27" hidden="1">#REF!</definedName>
    <definedName name="BExGXWB73RJ4BASBQTQ8EY0EC1EB" localSheetId="16" hidden="1">#REF!</definedName>
    <definedName name="BExGXWB73RJ4BASBQTQ8EY0EC1EB" localSheetId="0" hidden="1">#REF!</definedName>
    <definedName name="BExGXWB73RJ4BASBQTQ8EY0EC1EB" localSheetId="2" hidden="1">#REF!</definedName>
    <definedName name="BExGXWB73RJ4BASBQTQ8EY0EC1EB" localSheetId="4" hidden="1">#REF!</definedName>
    <definedName name="BExGXWB73RJ4BASBQTQ8EY0EC1EB" localSheetId="5" hidden="1">#REF!</definedName>
    <definedName name="BExGXWB73RJ4BASBQTQ8EY0EC1EB" localSheetId="17" hidden="1">#REF!</definedName>
    <definedName name="BExGXWB73RJ4BASBQTQ8EY0EC1EB" localSheetId="7" hidden="1">#REF!</definedName>
    <definedName name="BExGXWB73RJ4BASBQTQ8EY0EC1EB" localSheetId="8" hidden="1">#REF!</definedName>
    <definedName name="BExGXWB73RJ4BASBQTQ8EY0EC1EB" localSheetId="9" hidden="1">#REF!</definedName>
    <definedName name="BExGXWB73RJ4BASBQTQ8EY0EC1EB" localSheetId="11" hidden="1">#REF!</definedName>
    <definedName name="BExGXWB73RJ4BASBQTQ8EY0EC1EB" localSheetId="12" hidden="1">#REF!</definedName>
    <definedName name="BExGXWB73RJ4BASBQTQ8EY0EC1EB" localSheetId="13" hidden="1">#REF!</definedName>
    <definedName name="BExGXWB73RJ4BASBQTQ8EY0EC1EB" localSheetId="14" hidden="1">#REF!</definedName>
    <definedName name="BExGXWB73RJ4BASBQTQ8EY0EC1EB" localSheetId="22" hidden="1">#REF!</definedName>
    <definedName name="BExGXWB73RJ4BASBQTQ8EY0EC1EB" localSheetId="19" hidden="1">#REF!</definedName>
    <definedName name="BExGXWB73RJ4BASBQTQ8EY0EC1EB" localSheetId="21" hidden="1">#REF!</definedName>
    <definedName name="BExGXWB73RJ4BASBQTQ8EY0EC1EB" hidden="1">#REF!</definedName>
    <definedName name="BExGXZ0ABB43C7SMRKZHWOSU9EQX" localSheetId="23" hidden="1">#REF!</definedName>
    <definedName name="BExGXZ0ABB43C7SMRKZHWOSU9EQX" localSheetId="27" hidden="1">#REF!</definedName>
    <definedName name="BExGXZ0ABB43C7SMRKZHWOSU9EQX" localSheetId="16" hidden="1">#REF!</definedName>
    <definedName name="BExGXZ0ABB43C7SMRKZHWOSU9EQX" localSheetId="0" hidden="1">#REF!</definedName>
    <definedName name="BExGXZ0ABB43C7SMRKZHWOSU9EQX" localSheetId="2" hidden="1">#REF!</definedName>
    <definedName name="BExGXZ0ABB43C7SMRKZHWOSU9EQX" localSheetId="4" hidden="1">#REF!</definedName>
    <definedName name="BExGXZ0ABB43C7SMRKZHWOSU9EQX" localSheetId="5" hidden="1">#REF!</definedName>
    <definedName name="BExGXZ0ABB43C7SMRKZHWOSU9EQX" localSheetId="17" hidden="1">#REF!</definedName>
    <definedName name="BExGXZ0ABB43C7SMRKZHWOSU9EQX" localSheetId="7" hidden="1">#REF!</definedName>
    <definedName name="BExGXZ0ABB43C7SMRKZHWOSU9EQX" localSheetId="8" hidden="1">#REF!</definedName>
    <definedName name="BExGXZ0ABB43C7SMRKZHWOSU9EQX" localSheetId="9" hidden="1">#REF!</definedName>
    <definedName name="BExGXZ0ABB43C7SMRKZHWOSU9EQX" localSheetId="11" hidden="1">#REF!</definedName>
    <definedName name="BExGXZ0ABB43C7SMRKZHWOSU9EQX" localSheetId="12" hidden="1">#REF!</definedName>
    <definedName name="BExGXZ0ABB43C7SMRKZHWOSU9EQX" localSheetId="13" hidden="1">#REF!</definedName>
    <definedName name="BExGXZ0ABB43C7SMRKZHWOSU9EQX" localSheetId="14" hidden="1">#REF!</definedName>
    <definedName name="BExGXZ0ABB43C7SMRKZHWOSU9EQX" localSheetId="22" hidden="1">#REF!</definedName>
    <definedName name="BExGXZ0ABB43C7SMRKZHWOSU9EQX" localSheetId="19" hidden="1">#REF!</definedName>
    <definedName name="BExGXZ0ABB43C7SMRKZHWOSU9EQX" localSheetId="21" hidden="1">#REF!</definedName>
    <definedName name="BExGXZ0ABB43C7SMRKZHWOSU9EQX" hidden="1">#REF!</definedName>
    <definedName name="BExGY6SU3SYVCJ3AG2ITY59SAZ5A" localSheetId="23" hidden="1">#REF!</definedName>
    <definedName name="BExGY6SU3SYVCJ3AG2ITY59SAZ5A" localSheetId="27" hidden="1">#REF!</definedName>
    <definedName name="BExGY6SU3SYVCJ3AG2ITY59SAZ5A" localSheetId="16" hidden="1">#REF!</definedName>
    <definedName name="BExGY6SU3SYVCJ3AG2ITY59SAZ5A" localSheetId="0" hidden="1">#REF!</definedName>
    <definedName name="BExGY6SU3SYVCJ3AG2ITY59SAZ5A" localSheetId="2" hidden="1">#REF!</definedName>
    <definedName name="BExGY6SU3SYVCJ3AG2ITY59SAZ5A" localSheetId="4" hidden="1">#REF!</definedName>
    <definedName name="BExGY6SU3SYVCJ3AG2ITY59SAZ5A" localSheetId="5" hidden="1">#REF!</definedName>
    <definedName name="BExGY6SU3SYVCJ3AG2ITY59SAZ5A" localSheetId="17" hidden="1">#REF!</definedName>
    <definedName name="BExGY6SU3SYVCJ3AG2ITY59SAZ5A" localSheetId="7" hidden="1">#REF!</definedName>
    <definedName name="BExGY6SU3SYVCJ3AG2ITY59SAZ5A" localSheetId="8" hidden="1">#REF!</definedName>
    <definedName name="BExGY6SU3SYVCJ3AG2ITY59SAZ5A" localSheetId="9" hidden="1">#REF!</definedName>
    <definedName name="BExGY6SU3SYVCJ3AG2ITY59SAZ5A" localSheetId="11" hidden="1">#REF!</definedName>
    <definedName name="BExGY6SU3SYVCJ3AG2ITY59SAZ5A" localSheetId="12" hidden="1">#REF!</definedName>
    <definedName name="BExGY6SU3SYVCJ3AG2ITY59SAZ5A" localSheetId="13" hidden="1">#REF!</definedName>
    <definedName name="BExGY6SU3SYVCJ3AG2ITY59SAZ5A" localSheetId="14" hidden="1">#REF!</definedName>
    <definedName name="BExGY6SU3SYVCJ3AG2ITY59SAZ5A" localSheetId="22" hidden="1">#REF!</definedName>
    <definedName name="BExGY6SU3SYVCJ3AG2ITY59SAZ5A" localSheetId="19" hidden="1">#REF!</definedName>
    <definedName name="BExGY6SU3SYVCJ3AG2ITY59SAZ5A" localSheetId="21" hidden="1">#REF!</definedName>
    <definedName name="BExGY6SU3SYVCJ3AG2ITY59SAZ5A" hidden="1">#REF!</definedName>
    <definedName name="BExGY6YA4P5KMY2VHT0DYK3YTFAX" localSheetId="23" hidden="1">#REF!</definedName>
    <definedName name="BExGY6YA4P5KMY2VHT0DYK3YTFAX" localSheetId="27" hidden="1">#REF!</definedName>
    <definedName name="BExGY6YA4P5KMY2VHT0DYK3YTFAX" localSheetId="16" hidden="1">#REF!</definedName>
    <definedName name="BExGY6YA4P5KMY2VHT0DYK3YTFAX" localSheetId="0" hidden="1">#REF!</definedName>
    <definedName name="BExGY6YA4P5KMY2VHT0DYK3YTFAX" localSheetId="2" hidden="1">#REF!</definedName>
    <definedName name="BExGY6YA4P5KMY2VHT0DYK3YTFAX" localSheetId="4" hidden="1">#REF!</definedName>
    <definedName name="BExGY6YA4P5KMY2VHT0DYK3YTFAX" localSheetId="5" hidden="1">#REF!</definedName>
    <definedName name="BExGY6YA4P5KMY2VHT0DYK3YTFAX" localSheetId="17" hidden="1">#REF!</definedName>
    <definedName name="BExGY6YA4P5KMY2VHT0DYK3YTFAX" localSheetId="7" hidden="1">#REF!</definedName>
    <definedName name="BExGY6YA4P5KMY2VHT0DYK3YTFAX" localSheetId="8" hidden="1">#REF!</definedName>
    <definedName name="BExGY6YA4P5KMY2VHT0DYK3YTFAX" localSheetId="9" hidden="1">#REF!</definedName>
    <definedName name="BExGY6YA4P5KMY2VHT0DYK3YTFAX" localSheetId="11" hidden="1">#REF!</definedName>
    <definedName name="BExGY6YA4P5KMY2VHT0DYK3YTFAX" localSheetId="12" hidden="1">#REF!</definedName>
    <definedName name="BExGY6YA4P5KMY2VHT0DYK3YTFAX" localSheetId="13" hidden="1">#REF!</definedName>
    <definedName name="BExGY6YA4P5KMY2VHT0DYK3YTFAX" localSheetId="14" hidden="1">#REF!</definedName>
    <definedName name="BExGY6YA4P5KMY2VHT0DYK3YTFAX" localSheetId="22" hidden="1">#REF!</definedName>
    <definedName name="BExGY6YA4P5KMY2VHT0DYK3YTFAX" localSheetId="19" hidden="1">#REF!</definedName>
    <definedName name="BExGY6YA4P5KMY2VHT0DYK3YTFAX" localSheetId="21" hidden="1">#REF!</definedName>
    <definedName name="BExGY6YA4P5KMY2VHT0DYK3YTFAX" hidden="1">#REF!</definedName>
    <definedName name="BExGY8G88PVVRYHPHRPJZFSX6HSC" localSheetId="23" hidden="1">#REF!</definedName>
    <definedName name="BExGY8G88PVVRYHPHRPJZFSX6HSC" localSheetId="27" hidden="1">#REF!</definedName>
    <definedName name="BExGY8G88PVVRYHPHRPJZFSX6HSC" localSheetId="16" hidden="1">#REF!</definedName>
    <definedName name="BExGY8G88PVVRYHPHRPJZFSX6HSC" localSheetId="0" hidden="1">#REF!</definedName>
    <definedName name="BExGY8G88PVVRYHPHRPJZFSX6HSC" localSheetId="2" hidden="1">#REF!</definedName>
    <definedName name="BExGY8G88PVVRYHPHRPJZFSX6HSC" localSheetId="4" hidden="1">#REF!</definedName>
    <definedName name="BExGY8G88PVVRYHPHRPJZFSX6HSC" localSheetId="5" hidden="1">#REF!</definedName>
    <definedName name="BExGY8G88PVVRYHPHRPJZFSX6HSC" localSheetId="17" hidden="1">#REF!</definedName>
    <definedName name="BExGY8G88PVVRYHPHRPJZFSX6HSC" localSheetId="7" hidden="1">#REF!</definedName>
    <definedName name="BExGY8G88PVVRYHPHRPJZFSX6HSC" localSheetId="8" hidden="1">#REF!</definedName>
    <definedName name="BExGY8G88PVVRYHPHRPJZFSX6HSC" localSheetId="9" hidden="1">#REF!</definedName>
    <definedName name="BExGY8G88PVVRYHPHRPJZFSX6HSC" localSheetId="11" hidden="1">#REF!</definedName>
    <definedName name="BExGY8G88PVVRYHPHRPJZFSX6HSC" localSheetId="12" hidden="1">#REF!</definedName>
    <definedName name="BExGY8G88PVVRYHPHRPJZFSX6HSC" localSheetId="13" hidden="1">#REF!</definedName>
    <definedName name="BExGY8G88PVVRYHPHRPJZFSX6HSC" localSheetId="14" hidden="1">#REF!</definedName>
    <definedName name="BExGY8G88PVVRYHPHRPJZFSX6HSC" localSheetId="22" hidden="1">#REF!</definedName>
    <definedName name="BExGY8G88PVVRYHPHRPJZFSX6HSC" localSheetId="19" hidden="1">#REF!</definedName>
    <definedName name="BExGY8G88PVVRYHPHRPJZFSX6HSC" localSheetId="21" hidden="1">#REF!</definedName>
    <definedName name="BExGY8G88PVVRYHPHRPJZFSX6HSC" hidden="1">#REF!</definedName>
    <definedName name="BExGYC718HTZ80PNKYPVIYGRJVF6" localSheetId="23" hidden="1">#REF!</definedName>
    <definedName name="BExGYC718HTZ80PNKYPVIYGRJVF6" localSheetId="27" hidden="1">#REF!</definedName>
    <definedName name="BExGYC718HTZ80PNKYPVIYGRJVF6" localSheetId="16" hidden="1">#REF!</definedName>
    <definedName name="BExGYC718HTZ80PNKYPVIYGRJVF6" localSheetId="0" hidden="1">#REF!</definedName>
    <definedName name="BExGYC718HTZ80PNKYPVIYGRJVF6" localSheetId="2" hidden="1">#REF!</definedName>
    <definedName name="BExGYC718HTZ80PNKYPVIYGRJVF6" localSheetId="4" hidden="1">#REF!</definedName>
    <definedName name="BExGYC718HTZ80PNKYPVIYGRJVF6" localSheetId="5" hidden="1">#REF!</definedName>
    <definedName name="BExGYC718HTZ80PNKYPVIYGRJVF6" localSheetId="17" hidden="1">#REF!</definedName>
    <definedName name="BExGYC718HTZ80PNKYPVIYGRJVF6" localSheetId="7" hidden="1">#REF!</definedName>
    <definedName name="BExGYC718HTZ80PNKYPVIYGRJVF6" localSheetId="8" hidden="1">#REF!</definedName>
    <definedName name="BExGYC718HTZ80PNKYPVIYGRJVF6" localSheetId="9" hidden="1">#REF!</definedName>
    <definedName name="BExGYC718HTZ80PNKYPVIYGRJVF6" localSheetId="11" hidden="1">#REF!</definedName>
    <definedName name="BExGYC718HTZ80PNKYPVIYGRJVF6" localSheetId="12" hidden="1">#REF!</definedName>
    <definedName name="BExGYC718HTZ80PNKYPVIYGRJVF6" localSheetId="13" hidden="1">#REF!</definedName>
    <definedName name="BExGYC718HTZ80PNKYPVIYGRJVF6" localSheetId="14" hidden="1">#REF!</definedName>
    <definedName name="BExGYC718HTZ80PNKYPVIYGRJVF6" localSheetId="22" hidden="1">#REF!</definedName>
    <definedName name="BExGYC718HTZ80PNKYPVIYGRJVF6" localSheetId="19" hidden="1">#REF!</definedName>
    <definedName name="BExGYC718HTZ80PNKYPVIYGRJVF6" localSheetId="21" hidden="1">#REF!</definedName>
    <definedName name="BExGYC718HTZ80PNKYPVIYGRJVF6" hidden="1">#REF!</definedName>
    <definedName name="BExGYCNATXZY2FID93B17YWIPPRD" localSheetId="23" hidden="1">#REF!</definedName>
    <definedName name="BExGYCNATXZY2FID93B17YWIPPRD" localSheetId="27" hidden="1">#REF!</definedName>
    <definedName name="BExGYCNATXZY2FID93B17YWIPPRD" localSheetId="16" hidden="1">#REF!</definedName>
    <definedName name="BExGYCNATXZY2FID93B17YWIPPRD" localSheetId="0" hidden="1">#REF!</definedName>
    <definedName name="BExGYCNATXZY2FID93B17YWIPPRD" localSheetId="2" hidden="1">#REF!</definedName>
    <definedName name="BExGYCNATXZY2FID93B17YWIPPRD" localSheetId="4" hidden="1">#REF!</definedName>
    <definedName name="BExGYCNATXZY2FID93B17YWIPPRD" localSheetId="5" hidden="1">#REF!</definedName>
    <definedName name="BExGYCNATXZY2FID93B17YWIPPRD" localSheetId="17" hidden="1">#REF!</definedName>
    <definedName name="BExGYCNATXZY2FID93B17YWIPPRD" localSheetId="7" hidden="1">#REF!</definedName>
    <definedName name="BExGYCNATXZY2FID93B17YWIPPRD" localSheetId="8" hidden="1">#REF!</definedName>
    <definedName name="BExGYCNATXZY2FID93B17YWIPPRD" localSheetId="9" hidden="1">#REF!</definedName>
    <definedName name="BExGYCNATXZY2FID93B17YWIPPRD" localSheetId="11" hidden="1">#REF!</definedName>
    <definedName name="BExGYCNATXZY2FID93B17YWIPPRD" localSheetId="12" hidden="1">#REF!</definedName>
    <definedName name="BExGYCNATXZY2FID93B17YWIPPRD" localSheetId="13" hidden="1">#REF!</definedName>
    <definedName name="BExGYCNATXZY2FID93B17YWIPPRD" localSheetId="14" hidden="1">#REF!</definedName>
    <definedName name="BExGYCNATXZY2FID93B17YWIPPRD" localSheetId="22" hidden="1">#REF!</definedName>
    <definedName name="BExGYCNATXZY2FID93B17YWIPPRD" localSheetId="19" hidden="1">#REF!</definedName>
    <definedName name="BExGYCNATXZY2FID93B17YWIPPRD" localSheetId="21" hidden="1">#REF!</definedName>
    <definedName name="BExGYCNATXZY2FID93B17YWIPPRD" hidden="1">#REF!</definedName>
    <definedName name="BExGYGJJJ3BBCQAOA51WHP01HN73" localSheetId="23" hidden="1">#REF!</definedName>
    <definedName name="BExGYGJJJ3BBCQAOA51WHP01HN73" localSheetId="27" hidden="1">#REF!</definedName>
    <definedName name="BExGYGJJJ3BBCQAOA51WHP01HN73" localSheetId="16" hidden="1">#REF!</definedName>
    <definedName name="BExGYGJJJ3BBCQAOA51WHP01HN73" localSheetId="0" hidden="1">#REF!</definedName>
    <definedName name="BExGYGJJJ3BBCQAOA51WHP01HN73" localSheetId="2" hidden="1">#REF!</definedName>
    <definedName name="BExGYGJJJ3BBCQAOA51WHP01HN73" localSheetId="4" hidden="1">#REF!</definedName>
    <definedName name="BExGYGJJJ3BBCQAOA51WHP01HN73" localSheetId="5" hidden="1">#REF!</definedName>
    <definedName name="BExGYGJJJ3BBCQAOA51WHP01HN73" localSheetId="17" hidden="1">#REF!</definedName>
    <definedName name="BExGYGJJJ3BBCQAOA51WHP01HN73" localSheetId="7" hidden="1">#REF!</definedName>
    <definedName name="BExGYGJJJ3BBCQAOA51WHP01HN73" localSheetId="8" hidden="1">#REF!</definedName>
    <definedName name="BExGYGJJJ3BBCQAOA51WHP01HN73" localSheetId="9" hidden="1">#REF!</definedName>
    <definedName name="BExGYGJJJ3BBCQAOA51WHP01HN73" localSheetId="11" hidden="1">#REF!</definedName>
    <definedName name="BExGYGJJJ3BBCQAOA51WHP01HN73" localSheetId="12" hidden="1">#REF!</definedName>
    <definedName name="BExGYGJJJ3BBCQAOA51WHP01HN73" localSheetId="13" hidden="1">#REF!</definedName>
    <definedName name="BExGYGJJJ3BBCQAOA51WHP01HN73" localSheetId="14" hidden="1">#REF!</definedName>
    <definedName name="BExGYGJJJ3BBCQAOA51WHP01HN73" localSheetId="22" hidden="1">#REF!</definedName>
    <definedName name="BExGYGJJJ3BBCQAOA51WHP01HN73" localSheetId="19" hidden="1">#REF!</definedName>
    <definedName name="BExGYGJJJ3BBCQAOA51WHP01HN73" localSheetId="21" hidden="1">#REF!</definedName>
    <definedName name="BExGYGJJJ3BBCQAOA51WHP01HN73" hidden="1">#REF!</definedName>
    <definedName name="BExGYOS6TV2C72PLRFU8RP1I58GY" localSheetId="23" hidden="1">#REF!</definedName>
    <definedName name="BExGYOS6TV2C72PLRFU8RP1I58GY" localSheetId="27" hidden="1">#REF!</definedName>
    <definedName name="BExGYOS6TV2C72PLRFU8RP1I58GY" localSheetId="16" hidden="1">#REF!</definedName>
    <definedName name="BExGYOS6TV2C72PLRFU8RP1I58GY" localSheetId="0" hidden="1">#REF!</definedName>
    <definedName name="BExGYOS6TV2C72PLRFU8RP1I58GY" localSheetId="2" hidden="1">#REF!</definedName>
    <definedName name="BExGYOS6TV2C72PLRFU8RP1I58GY" localSheetId="4" hidden="1">#REF!</definedName>
    <definedName name="BExGYOS6TV2C72PLRFU8RP1I58GY" localSheetId="5" hidden="1">#REF!</definedName>
    <definedName name="BExGYOS6TV2C72PLRFU8RP1I58GY" localSheetId="17" hidden="1">#REF!</definedName>
    <definedName name="BExGYOS6TV2C72PLRFU8RP1I58GY" localSheetId="7" hidden="1">#REF!</definedName>
    <definedName name="BExGYOS6TV2C72PLRFU8RP1I58GY" localSheetId="8" hidden="1">#REF!</definedName>
    <definedName name="BExGYOS6TV2C72PLRFU8RP1I58GY" localSheetId="9" hidden="1">#REF!</definedName>
    <definedName name="BExGYOS6TV2C72PLRFU8RP1I58GY" localSheetId="11" hidden="1">#REF!</definedName>
    <definedName name="BExGYOS6TV2C72PLRFU8RP1I58GY" localSheetId="12" hidden="1">#REF!</definedName>
    <definedName name="BExGYOS6TV2C72PLRFU8RP1I58GY" localSheetId="13" hidden="1">#REF!</definedName>
    <definedName name="BExGYOS6TV2C72PLRFU8RP1I58GY" localSheetId="14" hidden="1">#REF!</definedName>
    <definedName name="BExGYOS6TV2C72PLRFU8RP1I58GY" localSheetId="22" hidden="1">#REF!</definedName>
    <definedName name="BExGYOS6TV2C72PLRFU8RP1I58GY" localSheetId="19" hidden="1">#REF!</definedName>
    <definedName name="BExGYOS6TV2C72PLRFU8RP1I58GY" localSheetId="21" hidden="1">#REF!</definedName>
    <definedName name="BExGYOS6TV2C72PLRFU8RP1I58GY" hidden="1">#REF!</definedName>
    <definedName name="BExGYXBM828PX0KPDVAZBWDL6MJZ" localSheetId="23" hidden="1">#REF!</definedName>
    <definedName name="BExGYXBM828PX0KPDVAZBWDL6MJZ" localSheetId="27" hidden="1">#REF!</definedName>
    <definedName name="BExGYXBM828PX0KPDVAZBWDL6MJZ" localSheetId="16" hidden="1">#REF!</definedName>
    <definedName name="BExGYXBM828PX0KPDVAZBWDL6MJZ" localSheetId="0" hidden="1">#REF!</definedName>
    <definedName name="BExGYXBM828PX0KPDVAZBWDL6MJZ" localSheetId="2" hidden="1">#REF!</definedName>
    <definedName name="BExGYXBM828PX0KPDVAZBWDL6MJZ" localSheetId="4" hidden="1">#REF!</definedName>
    <definedName name="BExGYXBM828PX0KPDVAZBWDL6MJZ" localSheetId="5" hidden="1">#REF!</definedName>
    <definedName name="BExGYXBM828PX0KPDVAZBWDL6MJZ" localSheetId="17" hidden="1">#REF!</definedName>
    <definedName name="BExGYXBM828PX0KPDVAZBWDL6MJZ" localSheetId="7" hidden="1">#REF!</definedName>
    <definedName name="BExGYXBM828PX0KPDVAZBWDL6MJZ" localSheetId="8" hidden="1">#REF!</definedName>
    <definedName name="BExGYXBM828PX0KPDVAZBWDL6MJZ" localSheetId="9" hidden="1">#REF!</definedName>
    <definedName name="BExGYXBM828PX0KPDVAZBWDL6MJZ" localSheetId="11" hidden="1">#REF!</definedName>
    <definedName name="BExGYXBM828PX0KPDVAZBWDL6MJZ" localSheetId="12" hidden="1">#REF!</definedName>
    <definedName name="BExGYXBM828PX0KPDVAZBWDL6MJZ" localSheetId="13" hidden="1">#REF!</definedName>
    <definedName name="BExGYXBM828PX0KPDVAZBWDL6MJZ" localSheetId="14" hidden="1">#REF!</definedName>
    <definedName name="BExGYXBM828PX0KPDVAZBWDL6MJZ" localSheetId="22" hidden="1">#REF!</definedName>
    <definedName name="BExGYXBM828PX0KPDVAZBWDL6MJZ" localSheetId="19" hidden="1">#REF!</definedName>
    <definedName name="BExGYXBM828PX0KPDVAZBWDL6MJZ" localSheetId="21" hidden="1">#REF!</definedName>
    <definedName name="BExGYXBM828PX0KPDVAZBWDL6MJZ" hidden="1">#REF!</definedName>
    <definedName name="BExGZJ78ZWZCVHZ3BKEKFJZ6MAEO" localSheetId="23" hidden="1">#REF!</definedName>
    <definedName name="BExGZJ78ZWZCVHZ3BKEKFJZ6MAEO" localSheetId="27" hidden="1">#REF!</definedName>
    <definedName name="BExGZJ78ZWZCVHZ3BKEKFJZ6MAEO" localSheetId="16" hidden="1">#REF!</definedName>
    <definedName name="BExGZJ78ZWZCVHZ3BKEKFJZ6MAEO" localSheetId="0" hidden="1">#REF!</definedName>
    <definedName name="BExGZJ78ZWZCVHZ3BKEKFJZ6MAEO" localSheetId="2" hidden="1">#REF!</definedName>
    <definedName name="BExGZJ78ZWZCVHZ3BKEKFJZ6MAEO" localSheetId="4" hidden="1">#REF!</definedName>
    <definedName name="BExGZJ78ZWZCVHZ3BKEKFJZ6MAEO" localSheetId="5" hidden="1">#REF!</definedName>
    <definedName name="BExGZJ78ZWZCVHZ3BKEKFJZ6MAEO" localSheetId="17" hidden="1">#REF!</definedName>
    <definedName name="BExGZJ78ZWZCVHZ3BKEKFJZ6MAEO" localSheetId="7" hidden="1">#REF!</definedName>
    <definedName name="BExGZJ78ZWZCVHZ3BKEKFJZ6MAEO" localSheetId="8" hidden="1">#REF!</definedName>
    <definedName name="BExGZJ78ZWZCVHZ3BKEKFJZ6MAEO" localSheetId="9" hidden="1">#REF!</definedName>
    <definedName name="BExGZJ78ZWZCVHZ3BKEKFJZ6MAEO" localSheetId="11" hidden="1">#REF!</definedName>
    <definedName name="BExGZJ78ZWZCVHZ3BKEKFJZ6MAEO" localSheetId="12" hidden="1">#REF!</definedName>
    <definedName name="BExGZJ78ZWZCVHZ3BKEKFJZ6MAEO" localSheetId="13" hidden="1">#REF!</definedName>
    <definedName name="BExGZJ78ZWZCVHZ3BKEKFJZ6MAEO" localSheetId="14" hidden="1">#REF!</definedName>
    <definedName name="BExGZJ78ZWZCVHZ3BKEKFJZ6MAEO" localSheetId="22" hidden="1">#REF!</definedName>
    <definedName name="BExGZJ78ZWZCVHZ3BKEKFJZ6MAEO" localSheetId="19" hidden="1">#REF!</definedName>
    <definedName name="BExGZJ78ZWZCVHZ3BKEKFJZ6MAEO" localSheetId="21" hidden="1">#REF!</definedName>
    <definedName name="BExGZJ78ZWZCVHZ3BKEKFJZ6MAEO" hidden="1">#REF!</definedName>
    <definedName name="BExGZOLH2QV73J3M9IWDDPA62TP4" localSheetId="23" hidden="1">#REF!</definedName>
    <definedName name="BExGZOLH2QV73J3M9IWDDPA62TP4" localSheetId="27" hidden="1">#REF!</definedName>
    <definedName name="BExGZOLH2QV73J3M9IWDDPA62TP4" localSheetId="16" hidden="1">#REF!</definedName>
    <definedName name="BExGZOLH2QV73J3M9IWDDPA62TP4" localSheetId="0" hidden="1">#REF!</definedName>
    <definedName name="BExGZOLH2QV73J3M9IWDDPA62TP4" localSheetId="2" hidden="1">#REF!</definedName>
    <definedName name="BExGZOLH2QV73J3M9IWDDPA62TP4" localSheetId="4" hidden="1">#REF!</definedName>
    <definedName name="BExGZOLH2QV73J3M9IWDDPA62TP4" localSheetId="5" hidden="1">#REF!</definedName>
    <definedName name="BExGZOLH2QV73J3M9IWDDPA62TP4" localSheetId="17" hidden="1">#REF!</definedName>
    <definedName name="BExGZOLH2QV73J3M9IWDDPA62TP4" localSheetId="7" hidden="1">#REF!</definedName>
    <definedName name="BExGZOLH2QV73J3M9IWDDPA62TP4" localSheetId="8" hidden="1">#REF!</definedName>
    <definedName name="BExGZOLH2QV73J3M9IWDDPA62TP4" localSheetId="9" hidden="1">#REF!</definedName>
    <definedName name="BExGZOLH2QV73J3M9IWDDPA62TP4" localSheetId="11" hidden="1">#REF!</definedName>
    <definedName name="BExGZOLH2QV73J3M9IWDDPA62TP4" localSheetId="12" hidden="1">#REF!</definedName>
    <definedName name="BExGZOLH2QV73J3M9IWDDPA62TP4" localSheetId="13" hidden="1">#REF!</definedName>
    <definedName name="BExGZOLH2QV73J3M9IWDDPA62TP4" localSheetId="14" hidden="1">#REF!</definedName>
    <definedName name="BExGZOLH2QV73J3M9IWDDPA62TP4" localSheetId="22" hidden="1">#REF!</definedName>
    <definedName name="BExGZOLH2QV73J3M9IWDDPA62TP4" localSheetId="19" hidden="1">#REF!</definedName>
    <definedName name="BExGZOLH2QV73J3M9IWDDPA62TP4" localSheetId="21" hidden="1">#REF!</definedName>
    <definedName name="BExGZOLH2QV73J3M9IWDDPA62TP4" hidden="1">#REF!</definedName>
    <definedName name="BExGZP1PWGFKVVVN4YDIS22DZPCR" localSheetId="23" hidden="1">#REF!</definedName>
    <definedName name="BExGZP1PWGFKVVVN4YDIS22DZPCR" localSheetId="27" hidden="1">#REF!</definedName>
    <definedName name="BExGZP1PWGFKVVVN4YDIS22DZPCR" localSheetId="16" hidden="1">#REF!</definedName>
    <definedName name="BExGZP1PWGFKVVVN4YDIS22DZPCR" localSheetId="0" hidden="1">#REF!</definedName>
    <definedName name="BExGZP1PWGFKVVVN4YDIS22DZPCR" localSheetId="2" hidden="1">#REF!</definedName>
    <definedName name="BExGZP1PWGFKVVVN4YDIS22DZPCR" localSheetId="4" hidden="1">#REF!</definedName>
    <definedName name="BExGZP1PWGFKVVVN4YDIS22DZPCR" localSheetId="5" hidden="1">#REF!</definedName>
    <definedName name="BExGZP1PWGFKVVVN4YDIS22DZPCR" localSheetId="17" hidden="1">#REF!</definedName>
    <definedName name="BExGZP1PWGFKVVVN4YDIS22DZPCR" localSheetId="7" hidden="1">#REF!</definedName>
    <definedName name="BExGZP1PWGFKVVVN4YDIS22DZPCR" localSheetId="8" hidden="1">#REF!</definedName>
    <definedName name="BExGZP1PWGFKVVVN4YDIS22DZPCR" localSheetId="9" hidden="1">#REF!</definedName>
    <definedName name="BExGZP1PWGFKVVVN4YDIS22DZPCR" localSheetId="11" hidden="1">#REF!</definedName>
    <definedName name="BExGZP1PWGFKVVVN4YDIS22DZPCR" localSheetId="12" hidden="1">#REF!</definedName>
    <definedName name="BExGZP1PWGFKVVVN4YDIS22DZPCR" localSheetId="13" hidden="1">#REF!</definedName>
    <definedName name="BExGZP1PWGFKVVVN4YDIS22DZPCR" localSheetId="14" hidden="1">#REF!</definedName>
    <definedName name="BExGZP1PWGFKVVVN4YDIS22DZPCR" localSheetId="22" hidden="1">#REF!</definedName>
    <definedName name="BExGZP1PWGFKVVVN4YDIS22DZPCR" localSheetId="19" hidden="1">#REF!</definedName>
    <definedName name="BExGZP1PWGFKVVVN4YDIS22DZPCR" localSheetId="21" hidden="1">#REF!</definedName>
    <definedName name="BExGZP1PWGFKVVVN4YDIS22DZPCR" hidden="1">#REF!</definedName>
    <definedName name="BExGZQUHCPM6G5U9OM8JU339JAG6" localSheetId="23" hidden="1">#REF!</definedName>
    <definedName name="BExGZQUHCPM6G5U9OM8JU339JAG6" localSheetId="27" hidden="1">#REF!</definedName>
    <definedName name="BExGZQUHCPM6G5U9OM8JU339JAG6" localSheetId="16" hidden="1">#REF!</definedName>
    <definedName name="BExGZQUHCPM6G5U9OM8JU339JAG6" localSheetId="0" hidden="1">#REF!</definedName>
    <definedName name="BExGZQUHCPM6G5U9OM8JU339JAG6" localSheetId="2" hidden="1">#REF!</definedName>
    <definedName name="BExGZQUHCPM6G5U9OM8JU339JAG6" localSheetId="4" hidden="1">#REF!</definedName>
    <definedName name="BExGZQUHCPM6G5U9OM8JU339JAG6" localSheetId="5" hidden="1">#REF!</definedName>
    <definedName name="BExGZQUHCPM6G5U9OM8JU339JAG6" localSheetId="17" hidden="1">#REF!</definedName>
    <definedName name="BExGZQUHCPM6G5U9OM8JU339JAG6" localSheetId="7" hidden="1">#REF!</definedName>
    <definedName name="BExGZQUHCPM6G5U9OM8JU339JAG6" localSheetId="8" hidden="1">#REF!</definedName>
    <definedName name="BExGZQUHCPM6G5U9OM8JU339JAG6" localSheetId="9" hidden="1">#REF!</definedName>
    <definedName name="BExGZQUHCPM6G5U9OM8JU339JAG6" localSheetId="11" hidden="1">#REF!</definedName>
    <definedName name="BExGZQUHCPM6G5U9OM8JU339JAG6" localSheetId="12" hidden="1">#REF!</definedName>
    <definedName name="BExGZQUHCPM6G5U9OM8JU339JAG6" localSheetId="13" hidden="1">#REF!</definedName>
    <definedName name="BExGZQUHCPM6G5U9OM8JU339JAG6" localSheetId="14" hidden="1">#REF!</definedName>
    <definedName name="BExGZQUHCPM6G5U9OM8JU339JAG6" localSheetId="22" hidden="1">#REF!</definedName>
    <definedName name="BExGZQUHCPM6G5U9OM8JU339JAG6" localSheetId="19" hidden="1">#REF!</definedName>
    <definedName name="BExGZQUHCPM6G5U9OM8JU339JAG6" localSheetId="21" hidden="1">#REF!</definedName>
    <definedName name="BExGZQUHCPM6G5U9OM8JU339JAG6" hidden="1">#REF!</definedName>
    <definedName name="BExH00FQKX09BD5WU4DB5KPXAUYA" localSheetId="23" hidden="1">#REF!</definedName>
    <definedName name="BExH00FQKX09BD5WU4DB5KPXAUYA" localSheetId="27" hidden="1">#REF!</definedName>
    <definedName name="BExH00FQKX09BD5WU4DB5KPXAUYA" localSheetId="16" hidden="1">#REF!</definedName>
    <definedName name="BExH00FQKX09BD5WU4DB5KPXAUYA" localSheetId="0" hidden="1">#REF!</definedName>
    <definedName name="BExH00FQKX09BD5WU4DB5KPXAUYA" localSheetId="2" hidden="1">#REF!</definedName>
    <definedName name="BExH00FQKX09BD5WU4DB5KPXAUYA" localSheetId="4" hidden="1">#REF!</definedName>
    <definedName name="BExH00FQKX09BD5WU4DB5KPXAUYA" localSheetId="5" hidden="1">#REF!</definedName>
    <definedName name="BExH00FQKX09BD5WU4DB5KPXAUYA" localSheetId="17" hidden="1">#REF!</definedName>
    <definedName name="BExH00FQKX09BD5WU4DB5KPXAUYA" localSheetId="7" hidden="1">#REF!</definedName>
    <definedName name="BExH00FQKX09BD5WU4DB5KPXAUYA" localSheetId="8" hidden="1">#REF!</definedName>
    <definedName name="BExH00FQKX09BD5WU4DB5KPXAUYA" localSheetId="9" hidden="1">#REF!</definedName>
    <definedName name="BExH00FQKX09BD5WU4DB5KPXAUYA" localSheetId="11" hidden="1">#REF!</definedName>
    <definedName name="BExH00FQKX09BD5WU4DB5KPXAUYA" localSheetId="12" hidden="1">#REF!</definedName>
    <definedName name="BExH00FQKX09BD5WU4DB5KPXAUYA" localSheetId="13" hidden="1">#REF!</definedName>
    <definedName name="BExH00FQKX09BD5WU4DB5KPXAUYA" localSheetId="14" hidden="1">#REF!</definedName>
    <definedName name="BExH00FQKX09BD5WU4DB5KPXAUYA" localSheetId="22" hidden="1">#REF!</definedName>
    <definedName name="BExH00FQKX09BD5WU4DB5KPXAUYA" localSheetId="19" hidden="1">#REF!</definedName>
    <definedName name="BExH00FQKX09BD5WU4DB5KPXAUYA" localSheetId="21" hidden="1">#REF!</definedName>
    <definedName name="BExH00FQKX09BD5WU4DB5KPXAUYA" hidden="1">#REF!</definedName>
    <definedName name="BExH00L21GZX5YJJGVMOAWBERLP5" localSheetId="23" hidden="1">#REF!</definedName>
    <definedName name="BExH00L21GZX5YJJGVMOAWBERLP5" localSheetId="27" hidden="1">#REF!</definedName>
    <definedName name="BExH00L21GZX5YJJGVMOAWBERLP5" localSheetId="16" hidden="1">#REF!</definedName>
    <definedName name="BExH00L21GZX5YJJGVMOAWBERLP5" localSheetId="0" hidden="1">#REF!</definedName>
    <definedName name="BExH00L21GZX5YJJGVMOAWBERLP5" localSheetId="2" hidden="1">#REF!</definedName>
    <definedName name="BExH00L21GZX5YJJGVMOAWBERLP5" localSheetId="4" hidden="1">#REF!</definedName>
    <definedName name="BExH00L21GZX5YJJGVMOAWBERLP5" localSheetId="5" hidden="1">#REF!</definedName>
    <definedName name="BExH00L21GZX5YJJGVMOAWBERLP5" localSheetId="17" hidden="1">#REF!</definedName>
    <definedName name="BExH00L21GZX5YJJGVMOAWBERLP5" localSheetId="7" hidden="1">#REF!</definedName>
    <definedName name="BExH00L21GZX5YJJGVMOAWBERLP5" localSheetId="8" hidden="1">#REF!</definedName>
    <definedName name="BExH00L21GZX5YJJGVMOAWBERLP5" localSheetId="9" hidden="1">#REF!</definedName>
    <definedName name="BExH00L21GZX5YJJGVMOAWBERLP5" localSheetId="11" hidden="1">#REF!</definedName>
    <definedName name="BExH00L21GZX5YJJGVMOAWBERLP5" localSheetId="12" hidden="1">#REF!</definedName>
    <definedName name="BExH00L21GZX5YJJGVMOAWBERLP5" localSheetId="13" hidden="1">#REF!</definedName>
    <definedName name="BExH00L21GZX5YJJGVMOAWBERLP5" localSheetId="14" hidden="1">#REF!</definedName>
    <definedName name="BExH00L21GZX5YJJGVMOAWBERLP5" localSheetId="22" hidden="1">#REF!</definedName>
    <definedName name="BExH00L21GZX5YJJGVMOAWBERLP5" localSheetId="19" hidden="1">#REF!</definedName>
    <definedName name="BExH00L21GZX5YJJGVMOAWBERLP5" localSheetId="21" hidden="1">#REF!</definedName>
    <definedName name="BExH00L21GZX5YJJGVMOAWBERLP5" hidden="1">#REF!</definedName>
    <definedName name="BExH02ZD6VAY1KQLAQYBBI6WWIZB" localSheetId="23" hidden="1">#REF!</definedName>
    <definedName name="BExH02ZD6VAY1KQLAQYBBI6WWIZB" localSheetId="27" hidden="1">#REF!</definedName>
    <definedName name="BExH02ZD6VAY1KQLAQYBBI6WWIZB" localSheetId="16" hidden="1">#REF!</definedName>
    <definedName name="BExH02ZD6VAY1KQLAQYBBI6WWIZB" localSheetId="0" hidden="1">#REF!</definedName>
    <definedName name="BExH02ZD6VAY1KQLAQYBBI6WWIZB" localSheetId="2" hidden="1">#REF!</definedName>
    <definedName name="BExH02ZD6VAY1KQLAQYBBI6WWIZB" localSheetId="4" hidden="1">#REF!</definedName>
    <definedName name="BExH02ZD6VAY1KQLAQYBBI6WWIZB" localSheetId="5" hidden="1">#REF!</definedName>
    <definedName name="BExH02ZD6VAY1KQLAQYBBI6WWIZB" localSheetId="17" hidden="1">#REF!</definedName>
    <definedName name="BExH02ZD6VAY1KQLAQYBBI6WWIZB" localSheetId="7" hidden="1">#REF!</definedName>
    <definedName name="BExH02ZD6VAY1KQLAQYBBI6WWIZB" localSheetId="8" hidden="1">#REF!</definedName>
    <definedName name="BExH02ZD6VAY1KQLAQYBBI6WWIZB" localSheetId="9" hidden="1">#REF!</definedName>
    <definedName name="BExH02ZD6VAY1KQLAQYBBI6WWIZB" localSheetId="11" hidden="1">#REF!</definedName>
    <definedName name="BExH02ZD6VAY1KQLAQYBBI6WWIZB" localSheetId="12" hidden="1">#REF!</definedName>
    <definedName name="BExH02ZD6VAY1KQLAQYBBI6WWIZB" localSheetId="13" hidden="1">#REF!</definedName>
    <definedName name="BExH02ZD6VAY1KQLAQYBBI6WWIZB" localSheetId="14" hidden="1">#REF!</definedName>
    <definedName name="BExH02ZD6VAY1KQLAQYBBI6WWIZB" localSheetId="22" hidden="1">#REF!</definedName>
    <definedName name="BExH02ZD6VAY1KQLAQYBBI6WWIZB" localSheetId="19" hidden="1">#REF!</definedName>
    <definedName name="BExH02ZD6VAY1KQLAQYBBI6WWIZB" localSheetId="21" hidden="1">#REF!</definedName>
    <definedName name="BExH02ZD6VAY1KQLAQYBBI6WWIZB" hidden="1">#REF!</definedName>
    <definedName name="BExH08Z6LQCGGSGSAILMHX4X7JMD" localSheetId="23" hidden="1">#REF!</definedName>
    <definedName name="BExH08Z6LQCGGSGSAILMHX4X7JMD" localSheetId="27" hidden="1">#REF!</definedName>
    <definedName name="BExH08Z6LQCGGSGSAILMHX4X7JMD" localSheetId="16" hidden="1">#REF!</definedName>
    <definedName name="BExH08Z6LQCGGSGSAILMHX4X7JMD" localSheetId="0" hidden="1">#REF!</definedName>
    <definedName name="BExH08Z6LQCGGSGSAILMHX4X7JMD" localSheetId="2" hidden="1">#REF!</definedName>
    <definedName name="BExH08Z6LQCGGSGSAILMHX4X7JMD" localSheetId="4" hidden="1">#REF!</definedName>
    <definedName name="BExH08Z6LQCGGSGSAILMHX4X7JMD" localSheetId="5" hidden="1">#REF!</definedName>
    <definedName name="BExH08Z6LQCGGSGSAILMHX4X7JMD" localSheetId="17" hidden="1">#REF!</definedName>
    <definedName name="BExH08Z6LQCGGSGSAILMHX4X7JMD" localSheetId="7" hidden="1">#REF!</definedName>
    <definedName name="BExH08Z6LQCGGSGSAILMHX4X7JMD" localSheetId="8" hidden="1">#REF!</definedName>
    <definedName name="BExH08Z6LQCGGSGSAILMHX4X7JMD" localSheetId="9" hidden="1">#REF!</definedName>
    <definedName name="BExH08Z6LQCGGSGSAILMHX4X7JMD" localSheetId="11" hidden="1">#REF!</definedName>
    <definedName name="BExH08Z6LQCGGSGSAILMHX4X7JMD" localSheetId="12" hidden="1">#REF!</definedName>
    <definedName name="BExH08Z6LQCGGSGSAILMHX4X7JMD" localSheetId="13" hidden="1">#REF!</definedName>
    <definedName name="BExH08Z6LQCGGSGSAILMHX4X7JMD" localSheetId="14" hidden="1">#REF!</definedName>
    <definedName name="BExH08Z6LQCGGSGSAILMHX4X7JMD" localSheetId="22" hidden="1">#REF!</definedName>
    <definedName name="BExH08Z6LQCGGSGSAILMHX4X7JMD" localSheetId="19" hidden="1">#REF!</definedName>
    <definedName name="BExH08Z6LQCGGSGSAILMHX4X7JMD" localSheetId="21" hidden="1">#REF!</definedName>
    <definedName name="BExH08Z6LQCGGSGSAILMHX4X7JMD" hidden="1">#REF!</definedName>
    <definedName name="BExH0KT9Z8HEVRRQRGQ8YHXRLIJA" localSheetId="23" hidden="1">#REF!</definedName>
    <definedName name="BExH0KT9Z8HEVRRQRGQ8YHXRLIJA" localSheetId="27" hidden="1">#REF!</definedName>
    <definedName name="BExH0KT9Z8HEVRRQRGQ8YHXRLIJA" localSheetId="16" hidden="1">#REF!</definedName>
    <definedName name="BExH0KT9Z8HEVRRQRGQ8YHXRLIJA" localSheetId="0" hidden="1">#REF!</definedName>
    <definedName name="BExH0KT9Z8HEVRRQRGQ8YHXRLIJA" localSheetId="2" hidden="1">#REF!</definedName>
    <definedName name="BExH0KT9Z8HEVRRQRGQ8YHXRLIJA" localSheetId="4" hidden="1">#REF!</definedName>
    <definedName name="BExH0KT9Z8HEVRRQRGQ8YHXRLIJA" localSheetId="5" hidden="1">#REF!</definedName>
    <definedName name="BExH0KT9Z8HEVRRQRGQ8YHXRLIJA" localSheetId="17" hidden="1">#REF!</definedName>
    <definedName name="BExH0KT9Z8HEVRRQRGQ8YHXRLIJA" localSheetId="7" hidden="1">#REF!</definedName>
    <definedName name="BExH0KT9Z8HEVRRQRGQ8YHXRLIJA" localSheetId="8" hidden="1">#REF!</definedName>
    <definedName name="BExH0KT9Z8HEVRRQRGQ8YHXRLIJA" localSheetId="9" hidden="1">#REF!</definedName>
    <definedName name="BExH0KT9Z8HEVRRQRGQ8YHXRLIJA" localSheetId="11" hidden="1">#REF!</definedName>
    <definedName name="BExH0KT9Z8HEVRRQRGQ8YHXRLIJA" localSheetId="12" hidden="1">#REF!</definedName>
    <definedName name="BExH0KT9Z8HEVRRQRGQ8YHXRLIJA" localSheetId="13" hidden="1">#REF!</definedName>
    <definedName name="BExH0KT9Z8HEVRRQRGQ8YHXRLIJA" localSheetId="14" hidden="1">#REF!</definedName>
    <definedName name="BExH0KT9Z8HEVRRQRGQ8YHXRLIJA" localSheetId="22" hidden="1">#REF!</definedName>
    <definedName name="BExH0KT9Z8HEVRRQRGQ8YHXRLIJA" localSheetId="19" hidden="1">#REF!</definedName>
    <definedName name="BExH0KT9Z8HEVRRQRGQ8YHXRLIJA" localSheetId="21" hidden="1">#REF!</definedName>
    <definedName name="BExH0KT9Z8HEVRRQRGQ8YHXRLIJA" hidden="1">#REF!</definedName>
    <definedName name="BExH0M0FDN12YBOCKL3XL2Z7T7Y8" localSheetId="23" hidden="1">#REF!</definedName>
    <definedName name="BExH0M0FDN12YBOCKL3XL2Z7T7Y8" localSheetId="27" hidden="1">#REF!</definedName>
    <definedName name="BExH0M0FDN12YBOCKL3XL2Z7T7Y8" localSheetId="16" hidden="1">#REF!</definedName>
    <definedName name="BExH0M0FDN12YBOCKL3XL2Z7T7Y8" localSheetId="0" hidden="1">#REF!</definedName>
    <definedName name="BExH0M0FDN12YBOCKL3XL2Z7T7Y8" localSheetId="2" hidden="1">#REF!</definedName>
    <definedName name="BExH0M0FDN12YBOCKL3XL2Z7T7Y8" localSheetId="4" hidden="1">#REF!</definedName>
    <definedName name="BExH0M0FDN12YBOCKL3XL2Z7T7Y8" localSheetId="5" hidden="1">#REF!</definedName>
    <definedName name="BExH0M0FDN12YBOCKL3XL2Z7T7Y8" localSheetId="17" hidden="1">#REF!</definedName>
    <definedName name="BExH0M0FDN12YBOCKL3XL2Z7T7Y8" localSheetId="7" hidden="1">#REF!</definedName>
    <definedName name="BExH0M0FDN12YBOCKL3XL2Z7T7Y8" localSheetId="8" hidden="1">#REF!</definedName>
    <definedName name="BExH0M0FDN12YBOCKL3XL2Z7T7Y8" localSheetId="9" hidden="1">#REF!</definedName>
    <definedName name="BExH0M0FDN12YBOCKL3XL2Z7T7Y8" localSheetId="11" hidden="1">#REF!</definedName>
    <definedName name="BExH0M0FDN12YBOCKL3XL2Z7T7Y8" localSheetId="12" hidden="1">#REF!</definedName>
    <definedName name="BExH0M0FDN12YBOCKL3XL2Z7T7Y8" localSheetId="13" hidden="1">#REF!</definedName>
    <definedName name="BExH0M0FDN12YBOCKL3XL2Z7T7Y8" localSheetId="14" hidden="1">#REF!</definedName>
    <definedName name="BExH0M0FDN12YBOCKL3XL2Z7T7Y8" localSheetId="22" hidden="1">#REF!</definedName>
    <definedName name="BExH0M0FDN12YBOCKL3XL2Z7T7Y8" localSheetId="19" hidden="1">#REF!</definedName>
    <definedName name="BExH0M0FDN12YBOCKL3XL2Z7T7Y8" localSheetId="21" hidden="1">#REF!</definedName>
    <definedName name="BExH0M0FDN12YBOCKL3XL2Z7T7Y8" hidden="1">#REF!</definedName>
    <definedName name="BExH0O9G06YPZ5TN9RYT326I1CP2" localSheetId="23" hidden="1">#REF!</definedName>
    <definedName name="BExH0O9G06YPZ5TN9RYT326I1CP2" localSheetId="27" hidden="1">#REF!</definedName>
    <definedName name="BExH0O9G06YPZ5TN9RYT326I1CP2" localSheetId="16" hidden="1">#REF!</definedName>
    <definedName name="BExH0O9G06YPZ5TN9RYT326I1CP2" localSheetId="0" hidden="1">#REF!</definedName>
    <definedName name="BExH0O9G06YPZ5TN9RYT326I1CP2" localSheetId="2" hidden="1">#REF!</definedName>
    <definedName name="BExH0O9G06YPZ5TN9RYT326I1CP2" localSheetId="4" hidden="1">#REF!</definedName>
    <definedName name="BExH0O9G06YPZ5TN9RYT326I1CP2" localSheetId="5" hidden="1">#REF!</definedName>
    <definedName name="BExH0O9G06YPZ5TN9RYT326I1CP2" localSheetId="17" hidden="1">#REF!</definedName>
    <definedName name="BExH0O9G06YPZ5TN9RYT326I1CP2" localSheetId="7" hidden="1">#REF!</definedName>
    <definedName name="BExH0O9G06YPZ5TN9RYT326I1CP2" localSheetId="8" hidden="1">#REF!</definedName>
    <definedName name="BExH0O9G06YPZ5TN9RYT326I1CP2" localSheetId="9" hidden="1">#REF!</definedName>
    <definedName name="BExH0O9G06YPZ5TN9RYT326I1CP2" localSheetId="11" hidden="1">#REF!</definedName>
    <definedName name="BExH0O9G06YPZ5TN9RYT326I1CP2" localSheetId="12" hidden="1">#REF!</definedName>
    <definedName name="BExH0O9G06YPZ5TN9RYT326I1CP2" localSheetId="13" hidden="1">#REF!</definedName>
    <definedName name="BExH0O9G06YPZ5TN9RYT326I1CP2" localSheetId="14" hidden="1">#REF!</definedName>
    <definedName name="BExH0O9G06YPZ5TN9RYT326I1CP2" localSheetId="22" hidden="1">#REF!</definedName>
    <definedName name="BExH0O9G06YPZ5TN9RYT326I1CP2" localSheetId="19" hidden="1">#REF!</definedName>
    <definedName name="BExH0O9G06YPZ5TN9RYT326I1CP2" localSheetId="21" hidden="1">#REF!</definedName>
    <definedName name="BExH0O9G06YPZ5TN9RYT326I1CP2" hidden="1">#REF!</definedName>
    <definedName name="BExH0PGM6RG0F3AAGULBIGOH91C2" localSheetId="23" hidden="1">#REF!</definedName>
    <definedName name="BExH0PGM6RG0F3AAGULBIGOH91C2" localSheetId="27" hidden="1">#REF!</definedName>
    <definedName name="BExH0PGM6RG0F3AAGULBIGOH91C2" localSheetId="16" hidden="1">#REF!</definedName>
    <definedName name="BExH0PGM6RG0F3AAGULBIGOH91C2" localSheetId="0" hidden="1">#REF!</definedName>
    <definedName name="BExH0PGM6RG0F3AAGULBIGOH91C2" localSheetId="2" hidden="1">#REF!</definedName>
    <definedName name="BExH0PGM6RG0F3AAGULBIGOH91C2" localSheetId="4" hidden="1">#REF!</definedName>
    <definedName name="BExH0PGM6RG0F3AAGULBIGOH91C2" localSheetId="5" hidden="1">#REF!</definedName>
    <definedName name="BExH0PGM6RG0F3AAGULBIGOH91C2" localSheetId="17" hidden="1">#REF!</definedName>
    <definedName name="BExH0PGM6RG0F3AAGULBIGOH91C2" localSheetId="7" hidden="1">#REF!</definedName>
    <definedName name="BExH0PGM6RG0F3AAGULBIGOH91C2" localSheetId="8" hidden="1">#REF!</definedName>
    <definedName name="BExH0PGM6RG0F3AAGULBIGOH91C2" localSheetId="9" hidden="1">#REF!</definedName>
    <definedName name="BExH0PGM6RG0F3AAGULBIGOH91C2" localSheetId="11" hidden="1">#REF!</definedName>
    <definedName name="BExH0PGM6RG0F3AAGULBIGOH91C2" localSheetId="12" hidden="1">#REF!</definedName>
    <definedName name="BExH0PGM6RG0F3AAGULBIGOH91C2" localSheetId="13" hidden="1">#REF!</definedName>
    <definedName name="BExH0PGM6RG0F3AAGULBIGOH91C2" localSheetId="14" hidden="1">#REF!</definedName>
    <definedName name="BExH0PGM6RG0F3AAGULBIGOH91C2" localSheetId="22" hidden="1">#REF!</definedName>
    <definedName name="BExH0PGM6RG0F3AAGULBIGOH91C2" localSheetId="19" hidden="1">#REF!</definedName>
    <definedName name="BExH0PGM6RG0F3AAGULBIGOH91C2" localSheetId="21" hidden="1">#REF!</definedName>
    <definedName name="BExH0PGM6RG0F3AAGULBIGOH91C2" hidden="1">#REF!</definedName>
    <definedName name="BExH0QIB3F0YZLM5XYHBCU5F0OVR" localSheetId="23" hidden="1">#REF!</definedName>
    <definedName name="BExH0QIB3F0YZLM5XYHBCU5F0OVR" localSheetId="27" hidden="1">#REF!</definedName>
    <definedName name="BExH0QIB3F0YZLM5XYHBCU5F0OVR" localSheetId="16" hidden="1">#REF!</definedName>
    <definedName name="BExH0QIB3F0YZLM5XYHBCU5F0OVR" localSheetId="0" hidden="1">#REF!</definedName>
    <definedName name="BExH0QIB3F0YZLM5XYHBCU5F0OVR" localSheetId="2" hidden="1">#REF!</definedName>
    <definedName name="BExH0QIB3F0YZLM5XYHBCU5F0OVR" localSheetId="4" hidden="1">#REF!</definedName>
    <definedName name="BExH0QIB3F0YZLM5XYHBCU5F0OVR" localSheetId="5" hidden="1">#REF!</definedName>
    <definedName name="BExH0QIB3F0YZLM5XYHBCU5F0OVR" localSheetId="17" hidden="1">#REF!</definedName>
    <definedName name="BExH0QIB3F0YZLM5XYHBCU5F0OVR" localSheetId="7" hidden="1">#REF!</definedName>
    <definedName name="BExH0QIB3F0YZLM5XYHBCU5F0OVR" localSheetId="8" hidden="1">#REF!</definedName>
    <definedName name="BExH0QIB3F0YZLM5XYHBCU5F0OVR" localSheetId="9" hidden="1">#REF!</definedName>
    <definedName name="BExH0QIB3F0YZLM5XYHBCU5F0OVR" localSheetId="11" hidden="1">#REF!</definedName>
    <definedName name="BExH0QIB3F0YZLM5XYHBCU5F0OVR" localSheetId="12" hidden="1">#REF!</definedName>
    <definedName name="BExH0QIB3F0YZLM5XYHBCU5F0OVR" localSheetId="13" hidden="1">#REF!</definedName>
    <definedName name="BExH0QIB3F0YZLM5XYHBCU5F0OVR" localSheetId="14" hidden="1">#REF!</definedName>
    <definedName name="BExH0QIB3F0YZLM5XYHBCU5F0OVR" localSheetId="22" hidden="1">#REF!</definedName>
    <definedName name="BExH0QIB3F0YZLM5XYHBCU5F0OVR" localSheetId="19" hidden="1">#REF!</definedName>
    <definedName name="BExH0QIB3F0YZLM5XYHBCU5F0OVR" localSheetId="21" hidden="1">#REF!</definedName>
    <definedName name="BExH0QIB3F0YZLM5XYHBCU5F0OVR" hidden="1">#REF!</definedName>
    <definedName name="BExH0RK5LJAAP7O67ZFB4RG6WPPL" localSheetId="23" hidden="1">#REF!</definedName>
    <definedName name="BExH0RK5LJAAP7O67ZFB4RG6WPPL" localSheetId="27" hidden="1">#REF!</definedName>
    <definedName name="BExH0RK5LJAAP7O67ZFB4RG6WPPL" localSheetId="16" hidden="1">#REF!</definedName>
    <definedName name="BExH0RK5LJAAP7O67ZFB4RG6WPPL" localSheetId="0" hidden="1">#REF!</definedName>
    <definedName name="BExH0RK5LJAAP7O67ZFB4RG6WPPL" localSheetId="2" hidden="1">#REF!</definedName>
    <definedName name="BExH0RK5LJAAP7O67ZFB4RG6WPPL" localSheetId="4" hidden="1">#REF!</definedName>
    <definedName name="BExH0RK5LJAAP7O67ZFB4RG6WPPL" localSheetId="5" hidden="1">#REF!</definedName>
    <definedName name="BExH0RK5LJAAP7O67ZFB4RG6WPPL" localSheetId="17" hidden="1">#REF!</definedName>
    <definedName name="BExH0RK5LJAAP7O67ZFB4RG6WPPL" localSheetId="7" hidden="1">#REF!</definedName>
    <definedName name="BExH0RK5LJAAP7O67ZFB4RG6WPPL" localSheetId="8" hidden="1">#REF!</definedName>
    <definedName name="BExH0RK5LJAAP7O67ZFB4RG6WPPL" localSheetId="9" hidden="1">#REF!</definedName>
    <definedName name="BExH0RK5LJAAP7O67ZFB4RG6WPPL" localSheetId="11" hidden="1">#REF!</definedName>
    <definedName name="BExH0RK5LJAAP7O67ZFB4RG6WPPL" localSheetId="12" hidden="1">#REF!</definedName>
    <definedName name="BExH0RK5LJAAP7O67ZFB4RG6WPPL" localSheetId="13" hidden="1">#REF!</definedName>
    <definedName name="BExH0RK5LJAAP7O67ZFB4RG6WPPL" localSheetId="14" hidden="1">#REF!</definedName>
    <definedName name="BExH0RK5LJAAP7O67ZFB4RG6WPPL" localSheetId="22" hidden="1">#REF!</definedName>
    <definedName name="BExH0RK5LJAAP7O67ZFB4RG6WPPL" localSheetId="19" hidden="1">#REF!</definedName>
    <definedName name="BExH0RK5LJAAP7O67ZFB4RG6WPPL" localSheetId="21" hidden="1">#REF!</definedName>
    <definedName name="BExH0RK5LJAAP7O67ZFB4RG6WPPL" hidden="1">#REF!</definedName>
    <definedName name="BExH0WNJAKTJRCKMTX8O4KNMIIJM" localSheetId="23" hidden="1">#REF!</definedName>
    <definedName name="BExH0WNJAKTJRCKMTX8O4KNMIIJM" localSheetId="27" hidden="1">#REF!</definedName>
    <definedName name="BExH0WNJAKTJRCKMTX8O4KNMIIJM" localSheetId="16" hidden="1">#REF!</definedName>
    <definedName name="BExH0WNJAKTJRCKMTX8O4KNMIIJM" localSheetId="0" hidden="1">#REF!</definedName>
    <definedName name="BExH0WNJAKTJRCKMTX8O4KNMIIJM" localSheetId="2" hidden="1">#REF!</definedName>
    <definedName name="BExH0WNJAKTJRCKMTX8O4KNMIIJM" localSheetId="4" hidden="1">#REF!</definedName>
    <definedName name="BExH0WNJAKTJRCKMTX8O4KNMIIJM" localSheetId="5" hidden="1">#REF!</definedName>
    <definedName name="BExH0WNJAKTJRCKMTX8O4KNMIIJM" localSheetId="17" hidden="1">#REF!</definedName>
    <definedName name="BExH0WNJAKTJRCKMTX8O4KNMIIJM" localSheetId="7" hidden="1">#REF!</definedName>
    <definedName name="BExH0WNJAKTJRCKMTX8O4KNMIIJM" localSheetId="8" hidden="1">#REF!</definedName>
    <definedName name="BExH0WNJAKTJRCKMTX8O4KNMIIJM" localSheetId="9" hidden="1">#REF!</definedName>
    <definedName name="BExH0WNJAKTJRCKMTX8O4KNMIIJM" localSheetId="11" hidden="1">#REF!</definedName>
    <definedName name="BExH0WNJAKTJRCKMTX8O4KNMIIJM" localSheetId="12" hidden="1">#REF!</definedName>
    <definedName name="BExH0WNJAKTJRCKMTX8O4KNMIIJM" localSheetId="13" hidden="1">#REF!</definedName>
    <definedName name="BExH0WNJAKTJRCKMTX8O4KNMIIJM" localSheetId="14" hidden="1">#REF!</definedName>
    <definedName name="BExH0WNJAKTJRCKMTX8O4KNMIIJM" localSheetId="22" hidden="1">#REF!</definedName>
    <definedName name="BExH0WNJAKTJRCKMTX8O4KNMIIJM" localSheetId="19" hidden="1">#REF!</definedName>
    <definedName name="BExH0WNJAKTJRCKMTX8O4KNMIIJM" localSheetId="21" hidden="1">#REF!</definedName>
    <definedName name="BExH0WNJAKTJRCKMTX8O4KNMIIJM" hidden="1">#REF!</definedName>
    <definedName name="BExH12Y4WX542WI3ZEM15AK4UM9J" localSheetId="23" hidden="1">#REF!</definedName>
    <definedName name="BExH12Y4WX542WI3ZEM15AK4UM9J" localSheetId="27" hidden="1">#REF!</definedName>
    <definedName name="BExH12Y4WX542WI3ZEM15AK4UM9J" localSheetId="16" hidden="1">#REF!</definedName>
    <definedName name="BExH12Y4WX542WI3ZEM15AK4UM9J" localSheetId="0" hidden="1">#REF!</definedName>
    <definedName name="BExH12Y4WX542WI3ZEM15AK4UM9J" localSheetId="2" hidden="1">#REF!</definedName>
    <definedName name="BExH12Y4WX542WI3ZEM15AK4UM9J" localSheetId="4" hidden="1">#REF!</definedName>
    <definedName name="BExH12Y4WX542WI3ZEM15AK4UM9J" localSheetId="5" hidden="1">#REF!</definedName>
    <definedName name="BExH12Y4WX542WI3ZEM15AK4UM9J" localSheetId="17" hidden="1">#REF!</definedName>
    <definedName name="BExH12Y4WX542WI3ZEM15AK4UM9J" localSheetId="7" hidden="1">#REF!</definedName>
    <definedName name="BExH12Y4WX542WI3ZEM15AK4UM9J" localSheetId="8" hidden="1">#REF!</definedName>
    <definedName name="BExH12Y4WX542WI3ZEM15AK4UM9J" localSheetId="9" hidden="1">#REF!</definedName>
    <definedName name="BExH12Y4WX542WI3ZEM15AK4UM9J" localSheetId="11" hidden="1">#REF!</definedName>
    <definedName name="BExH12Y4WX542WI3ZEM15AK4UM9J" localSheetId="12" hidden="1">#REF!</definedName>
    <definedName name="BExH12Y4WX542WI3ZEM15AK4UM9J" localSheetId="13" hidden="1">#REF!</definedName>
    <definedName name="BExH12Y4WX542WI3ZEM15AK4UM9J" localSheetId="14" hidden="1">#REF!</definedName>
    <definedName name="BExH12Y4WX542WI3ZEM15AK4UM9J" localSheetId="22" hidden="1">#REF!</definedName>
    <definedName name="BExH12Y4WX542WI3ZEM15AK4UM9J" localSheetId="19" hidden="1">#REF!</definedName>
    <definedName name="BExH12Y4WX542WI3ZEM15AK4UM9J" localSheetId="21" hidden="1">#REF!</definedName>
    <definedName name="BExH12Y4WX542WI3ZEM15AK4UM9J" hidden="1">#REF!</definedName>
    <definedName name="BExH18CCU7B8JWO8AWGEQRLWZG6J" localSheetId="23" hidden="1">#REF!</definedName>
    <definedName name="BExH18CCU7B8JWO8AWGEQRLWZG6J" localSheetId="27" hidden="1">#REF!</definedName>
    <definedName name="BExH18CCU7B8JWO8AWGEQRLWZG6J" localSheetId="16" hidden="1">#REF!</definedName>
    <definedName name="BExH18CCU7B8JWO8AWGEQRLWZG6J" localSheetId="0" hidden="1">#REF!</definedName>
    <definedName name="BExH18CCU7B8JWO8AWGEQRLWZG6J" localSheetId="2" hidden="1">#REF!</definedName>
    <definedName name="BExH18CCU7B8JWO8AWGEQRLWZG6J" localSheetId="4" hidden="1">#REF!</definedName>
    <definedName name="BExH18CCU7B8JWO8AWGEQRLWZG6J" localSheetId="5" hidden="1">#REF!</definedName>
    <definedName name="BExH18CCU7B8JWO8AWGEQRLWZG6J" localSheetId="17" hidden="1">#REF!</definedName>
    <definedName name="BExH18CCU7B8JWO8AWGEQRLWZG6J" localSheetId="7" hidden="1">#REF!</definedName>
    <definedName name="BExH18CCU7B8JWO8AWGEQRLWZG6J" localSheetId="8" hidden="1">#REF!</definedName>
    <definedName name="BExH18CCU7B8JWO8AWGEQRLWZG6J" localSheetId="9" hidden="1">#REF!</definedName>
    <definedName name="BExH18CCU7B8JWO8AWGEQRLWZG6J" localSheetId="11" hidden="1">#REF!</definedName>
    <definedName name="BExH18CCU7B8JWO8AWGEQRLWZG6J" localSheetId="12" hidden="1">#REF!</definedName>
    <definedName name="BExH18CCU7B8JWO8AWGEQRLWZG6J" localSheetId="13" hidden="1">#REF!</definedName>
    <definedName name="BExH18CCU7B8JWO8AWGEQRLWZG6J" localSheetId="14" hidden="1">#REF!</definedName>
    <definedName name="BExH18CCU7B8JWO8AWGEQRLWZG6J" localSheetId="22" hidden="1">#REF!</definedName>
    <definedName name="BExH18CCU7B8JWO8AWGEQRLWZG6J" localSheetId="19" hidden="1">#REF!</definedName>
    <definedName name="BExH18CCU7B8JWO8AWGEQRLWZG6J" localSheetId="21" hidden="1">#REF!</definedName>
    <definedName name="BExH18CCU7B8JWO8AWGEQRLWZG6J" hidden="1">#REF!</definedName>
    <definedName name="BExH1BN2H92IQKKP5IREFSS9FBF2" localSheetId="23" hidden="1">#REF!</definedName>
    <definedName name="BExH1BN2H92IQKKP5IREFSS9FBF2" localSheetId="27" hidden="1">#REF!</definedName>
    <definedName name="BExH1BN2H92IQKKP5IREFSS9FBF2" localSheetId="16" hidden="1">#REF!</definedName>
    <definedName name="BExH1BN2H92IQKKP5IREFSS9FBF2" localSheetId="0" hidden="1">#REF!</definedName>
    <definedName name="BExH1BN2H92IQKKP5IREFSS9FBF2" localSheetId="2" hidden="1">#REF!</definedName>
    <definedName name="BExH1BN2H92IQKKP5IREFSS9FBF2" localSheetId="4" hidden="1">#REF!</definedName>
    <definedName name="BExH1BN2H92IQKKP5IREFSS9FBF2" localSheetId="5" hidden="1">#REF!</definedName>
    <definedName name="BExH1BN2H92IQKKP5IREFSS9FBF2" localSheetId="17" hidden="1">#REF!</definedName>
    <definedName name="BExH1BN2H92IQKKP5IREFSS9FBF2" localSheetId="7" hidden="1">#REF!</definedName>
    <definedName name="BExH1BN2H92IQKKP5IREFSS9FBF2" localSheetId="8" hidden="1">#REF!</definedName>
    <definedName name="BExH1BN2H92IQKKP5IREFSS9FBF2" localSheetId="9" hidden="1">#REF!</definedName>
    <definedName name="BExH1BN2H92IQKKP5IREFSS9FBF2" localSheetId="11" hidden="1">#REF!</definedName>
    <definedName name="BExH1BN2H92IQKKP5IREFSS9FBF2" localSheetId="12" hidden="1">#REF!</definedName>
    <definedName name="BExH1BN2H92IQKKP5IREFSS9FBF2" localSheetId="13" hidden="1">#REF!</definedName>
    <definedName name="BExH1BN2H92IQKKP5IREFSS9FBF2" localSheetId="14" hidden="1">#REF!</definedName>
    <definedName name="BExH1BN2H92IQKKP5IREFSS9FBF2" localSheetId="22" hidden="1">#REF!</definedName>
    <definedName name="BExH1BN2H92IQKKP5IREFSS9FBF2" localSheetId="19" hidden="1">#REF!</definedName>
    <definedName name="BExH1BN2H92IQKKP5IREFSS9FBF2" localSheetId="21" hidden="1">#REF!</definedName>
    <definedName name="BExH1BN2H92IQKKP5IREFSS9FBF2" hidden="1">#REF!</definedName>
    <definedName name="BExH1FDTQXR9QQ31WDB7OPXU7MPT" localSheetId="23" hidden="1">#REF!</definedName>
    <definedName name="BExH1FDTQXR9QQ31WDB7OPXU7MPT" localSheetId="27" hidden="1">#REF!</definedName>
    <definedName name="BExH1FDTQXR9QQ31WDB7OPXU7MPT" localSheetId="16" hidden="1">#REF!</definedName>
    <definedName name="BExH1FDTQXR9QQ31WDB7OPXU7MPT" localSheetId="0" hidden="1">#REF!</definedName>
    <definedName name="BExH1FDTQXR9QQ31WDB7OPXU7MPT" localSheetId="2" hidden="1">#REF!</definedName>
    <definedName name="BExH1FDTQXR9QQ31WDB7OPXU7MPT" localSheetId="4" hidden="1">#REF!</definedName>
    <definedName name="BExH1FDTQXR9QQ31WDB7OPXU7MPT" localSheetId="5" hidden="1">#REF!</definedName>
    <definedName name="BExH1FDTQXR9QQ31WDB7OPXU7MPT" localSheetId="17" hidden="1">#REF!</definedName>
    <definedName name="BExH1FDTQXR9QQ31WDB7OPXU7MPT" localSheetId="7" hidden="1">#REF!</definedName>
    <definedName name="BExH1FDTQXR9QQ31WDB7OPXU7MPT" localSheetId="8" hidden="1">#REF!</definedName>
    <definedName name="BExH1FDTQXR9QQ31WDB7OPXU7MPT" localSheetId="9" hidden="1">#REF!</definedName>
    <definedName name="BExH1FDTQXR9QQ31WDB7OPXU7MPT" localSheetId="11" hidden="1">#REF!</definedName>
    <definedName name="BExH1FDTQXR9QQ31WDB7OPXU7MPT" localSheetId="12" hidden="1">#REF!</definedName>
    <definedName name="BExH1FDTQXR9QQ31WDB7OPXU7MPT" localSheetId="13" hidden="1">#REF!</definedName>
    <definedName name="BExH1FDTQXR9QQ31WDB7OPXU7MPT" localSheetId="14" hidden="1">#REF!</definedName>
    <definedName name="BExH1FDTQXR9QQ31WDB7OPXU7MPT" localSheetId="22" hidden="1">#REF!</definedName>
    <definedName name="BExH1FDTQXR9QQ31WDB7OPXU7MPT" localSheetId="19" hidden="1">#REF!</definedName>
    <definedName name="BExH1FDTQXR9QQ31WDB7OPXU7MPT" localSheetId="21" hidden="1">#REF!</definedName>
    <definedName name="BExH1FDTQXR9QQ31WDB7OPXU7MPT" hidden="1">#REF!</definedName>
    <definedName name="BExH1FOMEUIJNIDJAUY0ZQFBJSY9" localSheetId="23" hidden="1">#REF!</definedName>
    <definedName name="BExH1FOMEUIJNIDJAUY0ZQFBJSY9" localSheetId="27" hidden="1">#REF!</definedName>
    <definedName name="BExH1FOMEUIJNIDJAUY0ZQFBJSY9" localSheetId="16" hidden="1">#REF!</definedName>
    <definedName name="BExH1FOMEUIJNIDJAUY0ZQFBJSY9" localSheetId="0" hidden="1">#REF!</definedName>
    <definedName name="BExH1FOMEUIJNIDJAUY0ZQFBJSY9" localSheetId="2" hidden="1">#REF!</definedName>
    <definedName name="BExH1FOMEUIJNIDJAUY0ZQFBJSY9" localSheetId="4" hidden="1">#REF!</definedName>
    <definedName name="BExH1FOMEUIJNIDJAUY0ZQFBJSY9" localSheetId="5" hidden="1">#REF!</definedName>
    <definedName name="BExH1FOMEUIJNIDJAUY0ZQFBJSY9" localSheetId="17" hidden="1">#REF!</definedName>
    <definedName name="BExH1FOMEUIJNIDJAUY0ZQFBJSY9" localSheetId="7" hidden="1">#REF!</definedName>
    <definedName name="BExH1FOMEUIJNIDJAUY0ZQFBJSY9" localSheetId="8" hidden="1">#REF!</definedName>
    <definedName name="BExH1FOMEUIJNIDJAUY0ZQFBJSY9" localSheetId="9" hidden="1">#REF!</definedName>
    <definedName name="BExH1FOMEUIJNIDJAUY0ZQFBJSY9" localSheetId="11" hidden="1">#REF!</definedName>
    <definedName name="BExH1FOMEUIJNIDJAUY0ZQFBJSY9" localSheetId="12" hidden="1">#REF!</definedName>
    <definedName name="BExH1FOMEUIJNIDJAUY0ZQFBJSY9" localSheetId="13" hidden="1">#REF!</definedName>
    <definedName name="BExH1FOMEUIJNIDJAUY0ZQFBJSY9" localSheetId="14" hidden="1">#REF!</definedName>
    <definedName name="BExH1FOMEUIJNIDJAUY0ZQFBJSY9" localSheetId="22" hidden="1">#REF!</definedName>
    <definedName name="BExH1FOMEUIJNIDJAUY0ZQFBJSY9" localSheetId="19" hidden="1">#REF!</definedName>
    <definedName name="BExH1FOMEUIJNIDJAUY0ZQFBJSY9" localSheetId="21" hidden="1">#REF!</definedName>
    <definedName name="BExH1FOMEUIJNIDJAUY0ZQFBJSY9" hidden="1">#REF!</definedName>
    <definedName name="BExH1GA6TT290OTIZ8C3N610CYZ1" localSheetId="23" hidden="1">#REF!</definedName>
    <definedName name="BExH1GA6TT290OTIZ8C3N610CYZ1" localSheetId="27" hidden="1">#REF!</definedName>
    <definedName name="BExH1GA6TT290OTIZ8C3N610CYZ1" localSheetId="16" hidden="1">#REF!</definedName>
    <definedName name="BExH1GA6TT290OTIZ8C3N610CYZ1" localSheetId="0" hidden="1">#REF!</definedName>
    <definedName name="BExH1GA6TT290OTIZ8C3N610CYZ1" localSheetId="2" hidden="1">#REF!</definedName>
    <definedName name="BExH1GA6TT290OTIZ8C3N610CYZ1" localSheetId="4" hidden="1">#REF!</definedName>
    <definedName name="BExH1GA6TT290OTIZ8C3N610CYZ1" localSheetId="5" hidden="1">#REF!</definedName>
    <definedName name="BExH1GA6TT290OTIZ8C3N610CYZ1" localSheetId="17" hidden="1">#REF!</definedName>
    <definedName name="BExH1GA6TT290OTIZ8C3N610CYZ1" localSheetId="7" hidden="1">#REF!</definedName>
    <definedName name="BExH1GA6TT290OTIZ8C3N610CYZ1" localSheetId="8" hidden="1">#REF!</definedName>
    <definedName name="BExH1GA6TT290OTIZ8C3N610CYZ1" localSheetId="9" hidden="1">#REF!</definedName>
    <definedName name="BExH1GA6TT290OTIZ8C3N610CYZ1" localSheetId="11" hidden="1">#REF!</definedName>
    <definedName name="BExH1GA6TT290OTIZ8C3N610CYZ1" localSheetId="12" hidden="1">#REF!</definedName>
    <definedName name="BExH1GA6TT290OTIZ8C3N610CYZ1" localSheetId="13" hidden="1">#REF!</definedName>
    <definedName name="BExH1GA6TT290OTIZ8C3N610CYZ1" localSheetId="14" hidden="1">#REF!</definedName>
    <definedName name="BExH1GA6TT290OTIZ8C3N610CYZ1" localSheetId="22" hidden="1">#REF!</definedName>
    <definedName name="BExH1GA6TT290OTIZ8C3N610CYZ1" localSheetId="19" hidden="1">#REF!</definedName>
    <definedName name="BExH1GA6TT290OTIZ8C3N610CYZ1" localSheetId="21" hidden="1">#REF!</definedName>
    <definedName name="BExH1GA6TT290OTIZ8C3N610CYZ1" hidden="1">#REF!</definedName>
    <definedName name="BExH1I8E3HJSZLFRZZ1ZKX7TBJEP" localSheetId="23" hidden="1">#REF!</definedName>
    <definedName name="BExH1I8E3HJSZLFRZZ1ZKX7TBJEP" localSheetId="27" hidden="1">#REF!</definedName>
    <definedName name="BExH1I8E3HJSZLFRZZ1ZKX7TBJEP" localSheetId="16" hidden="1">#REF!</definedName>
    <definedName name="BExH1I8E3HJSZLFRZZ1ZKX7TBJEP" localSheetId="0" hidden="1">#REF!</definedName>
    <definedName name="BExH1I8E3HJSZLFRZZ1ZKX7TBJEP" localSheetId="2" hidden="1">#REF!</definedName>
    <definedName name="BExH1I8E3HJSZLFRZZ1ZKX7TBJEP" localSheetId="4" hidden="1">#REF!</definedName>
    <definedName name="BExH1I8E3HJSZLFRZZ1ZKX7TBJEP" localSheetId="5" hidden="1">#REF!</definedName>
    <definedName name="BExH1I8E3HJSZLFRZZ1ZKX7TBJEP" localSheetId="17" hidden="1">#REF!</definedName>
    <definedName name="BExH1I8E3HJSZLFRZZ1ZKX7TBJEP" localSheetId="7" hidden="1">#REF!</definedName>
    <definedName name="BExH1I8E3HJSZLFRZZ1ZKX7TBJEP" localSheetId="8" hidden="1">#REF!</definedName>
    <definedName name="BExH1I8E3HJSZLFRZZ1ZKX7TBJEP" localSheetId="9" hidden="1">#REF!</definedName>
    <definedName name="BExH1I8E3HJSZLFRZZ1ZKX7TBJEP" localSheetId="11" hidden="1">#REF!</definedName>
    <definedName name="BExH1I8E3HJSZLFRZZ1ZKX7TBJEP" localSheetId="12" hidden="1">#REF!</definedName>
    <definedName name="BExH1I8E3HJSZLFRZZ1ZKX7TBJEP" localSheetId="13" hidden="1">#REF!</definedName>
    <definedName name="BExH1I8E3HJSZLFRZZ1ZKX7TBJEP" localSheetId="14" hidden="1">#REF!</definedName>
    <definedName name="BExH1I8E3HJSZLFRZZ1ZKX7TBJEP" localSheetId="22" hidden="1">#REF!</definedName>
    <definedName name="BExH1I8E3HJSZLFRZZ1ZKX7TBJEP" localSheetId="19" hidden="1">#REF!</definedName>
    <definedName name="BExH1I8E3HJSZLFRZZ1ZKX7TBJEP" localSheetId="21" hidden="1">#REF!</definedName>
    <definedName name="BExH1I8E3HJSZLFRZZ1ZKX7TBJEP" hidden="1">#REF!</definedName>
    <definedName name="BExH1JFFHEBFX9BWJMNIA3N66R3Z" localSheetId="23" hidden="1">#REF!</definedName>
    <definedName name="BExH1JFFHEBFX9BWJMNIA3N66R3Z" localSheetId="27" hidden="1">#REF!</definedName>
    <definedName name="BExH1JFFHEBFX9BWJMNIA3N66R3Z" localSheetId="16" hidden="1">#REF!</definedName>
    <definedName name="BExH1JFFHEBFX9BWJMNIA3N66R3Z" localSheetId="0" hidden="1">#REF!</definedName>
    <definedName name="BExH1JFFHEBFX9BWJMNIA3N66R3Z" localSheetId="2" hidden="1">#REF!</definedName>
    <definedName name="BExH1JFFHEBFX9BWJMNIA3N66R3Z" localSheetId="4" hidden="1">#REF!</definedName>
    <definedName name="BExH1JFFHEBFX9BWJMNIA3N66R3Z" localSheetId="5" hidden="1">#REF!</definedName>
    <definedName name="BExH1JFFHEBFX9BWJMNIA3N66R3Z" localSheetId="17" hidden="1">#REF!</definedName>
    <definedName name="BExH1JFFHEBFX9BWJMNIA3N66R3Z" localSheetId="7" hidden="1">#REF!</definedName>
    <definedName name="BExH1JFFHEBFX9BWJMNIA3N66R3Z" localSheetId="8" hidden="1">#REF!</definedName>
    <definedName name="BExH1JFFHEBFX9BWJMNIA3N66R3Z" localSheetId="9" hidden="1">#REF!</definedName>
    <definedName name="BExH1JFFHEBFX9BWJMNIA3N66R3Z" localSheetId="11" hidden="1">#REF!</definedName>
    <definedName name="BExH1JFFHEBFX9BWJMNIA3N66R3Z" localSheetId="12" hidden="1">#REF!</definedName>
    <definedName name="BExH1JFFHEBFX9BWJMNIA3N66R3Z" localSheetId="13" hidden="1">#REF!</definedName>
    <definedName name="BExH1JFFHEBFX9BWJMNIA3N66R3Z" localSheetId="14" hidden="1">#REF!</definedName>
    <definedName name="BExH1JFFHEBFX9BWJMNIA3N66R3Z" localSheetId="22" hidden="1">#REF!</definedName>
    <definedName name="BExH1JFFHEBFX9BWJMNIA3N66R3Z" localSheetId="19" hidden="1">#REF!</definedName>
    <definedName name="BExH1JFFHEBFX9BWJMNIA3N66R3Z" localSheetId="21" hidden="1">#REF!</definedName>
    <definedName name="BExH1JFFHEBFX9BWJMNIA3N66R3Z" hidden="1">#REF!</definedName>
    <definedName name="BExH1XYRKX51T571O1SRBP9J1D98" localSheetId="23" hidden="1">#REF!</definedName>
    <definedName name="BExH1XYRKX51T571O1SRBP9J1D98" localSheetId="27" hidden="1">#REF!</definedName>
    <definedName name="BExH1XYRKX51T571O1SRBP9J1D98" localSheetId="16" hidden="1">#REF!</definedName>
    <definedName name="BExH1XYRKX51T571O1SRBP9J1D98" localSheetId="0" hidden="1">#REF!</definedName>
    <definedName name="BExH1XYRKX51T571O1SRBP9J1D98" localSheetId="2" hidden="1">#REF!</definedName>
    <definedName name="BExH1XYRKX51T571O1SRBP9J1D98" localSheetId="4" hidden="1">#REF!</definedName>
    <definedName name="BExH1XYRKX51T571O1SRBP9J1D98" localSheetId="5" hidden="1">#REF!</definedName>
    <definedName name="BExH1XYRKX51T571O1SRBP9J1D98" localSheetId="17" hidden="1">#REF!</definedName>
    <definedName name="BExH1XYRKX51T571O1SRBP9J1D98" localSheetId="7" hidden="1">#REF!</definedName>
    <definedName name="BExH1XYRKX51T571O1SRBP9J1D98" localSheetId="8" hidden="1">#REF!</definedName>
    <definedName name="BExH1XYRKX51T571O1SRBP9J1D98" localSheetId="9" hidden="1">#REF!</definedName>
    <definedName name="BExH1XYRKX51T571O1SRBP9J1D98" localSheetId="11" hidden="1">#REF!</definedName>
    <definedName name="BExH1XYRKX51T571O1SRBP9J1D98" localSheetId="12" hidden="1">#REF!</definedName>
    <definedName name="BExH1XYRKX51T571O1SRBP9J1D98" localSheetId="13" hidden="1">#REF!</definedName>
    <definedName name="BExH1XYRKX51T571O1SRBP9J1D98" localSheetId="14" hidden="1">#REF!</definedName>
    <definedName name="BExH1XYRKX51T571O1SRBP9J1D98" localSheetId="22" hidden="1">#REF!</definedName>
    <definedName name="BExH1XYRKX51T571O1SRBP9J1D98" localSheetId="19" hidden="1">#REF!</definedName>
    <definedName name="BExH1XYRKX51T571O1SRBP9J1D98" localSheetId="21" hidden="1">#REF!</definedName>
    <definedName name="BExH1XYRKX51T571O1SRBP9J1D98" hidden="1">#REF!</definedName>
    <definedName name="BExH1Z0GIUSVTF2H1G1I3PDGBNK2" localSheetId="23" hidden="1">#REF!</definedName>
    <definedName name="BExH1Z0GIUSVTF2H1G1I3PDGBNK2" localSheetId="27" hidden="1">#REF!</definedName>
    <definedName name="BExH1Z0GIUSVTF2H1G1I3PDGBNK2" localSheetId="16" hidden="1">#REF!</definedName>
    <definedName name="BExH1Z0GIUSVTF2H1G1I3PDGBNK2" localSheetId="0" hidden="1">#REF!</definedName>
    <definedName name="BExH1Z0GIUSVTF2H1G1I3PDGBNK2" localSheetId="2" hidden="1">#REF!</definedName>
    <definedName name="BExH1Z0GIUSVTF2H1G1I3PDGBNK2" localSheetId="4" hidden="1">#REF!</definedName>
    <definedName name="BExH1Z0GIUSVTF2H1G1I3PDGBNK2" localSheetId="5" hidden="1">#REF!</definedName>
    <definedName name="BExH1Z0GIUSVTF2H1G1I3PDGBNK2" localSheetId="17" hidden="1">#REF!</definedName>
    <definedName name="BExH1Z0GIUSVTF2H1G1I3PDGBNK2" localSheetId="7" hidden="1">#REF!</definedName>
    <definedName name="BExH1Z0GIUSVTF2H1G1I3PDGBNK2" localSheetId="8" hidden="1">#REF!</definedName>
    <definedName name="BExH1Z0GIUSVTF2H1G1I3PDGBNK2" localSheetId="9" hidden="1">#REF!</definedName>
    <definedName name="BExH1Z0GIUSVTF2H1G1I3PDGBNK2" localSheetId="11" hidden="1">#REF!</definedName>
    <definedName name="BExH1Z0GIUSVTF2H1G1I3PDGBNK2" localSheetId="12" hidden="1">#REF!</definedName>
    <definedName name="BExH1Z0GIUSVTF2H1G1I3PDGBNK2" localSheetId="13" hidden="1">#REF!</definedName>
    <definedName name="BExH1Z0GIUSVTF2H1G1I3PDGBNK2" localSheetId="14" hidden="1">#REF!</definedName>
    <definedName name="BExH1Z0GIUSVTF2H1G1I3PDGBNK2" localSheetId="22" hidden="1">#REF!</definedName>
    <definedName name="BExH1Z0GIUSVTF2H1G1I3PDGBNK2" localSheetId="19" hidden="1">#REF!</definedName>
    <definedName name="BExH1Z0GIUSVTF2H1G1I3PDGBNK2" localSheetId="21" hidden="1">#REF!</definedName>
    <definedName name="BExH1Z0GIUSVTF2H1G1I3PDGBNK2" hidden="1">#REF!</definedName>
    <definedName name="BExH225UTM6S9FW4MUDZS7F1PQSH" localSheetId="23" hidden="1">#REF!</definedName>
    <definedName name="BExH225UTM6S9FW4MUDZS7F1PQSH" localSheetId="27" hidden="1">#REF!</definedName>
    <definedName name="BExH225UTM6S9FW4MUDZS7F1PQSH" localSheetId="16" hidden="1">#REF!</definedName>
    <definedName name="BExH225UTM6S9FW4MUDZS7F1PQSH" localSheetId="0" hidden="1">#REF!</definedName>
    <definedName name="BExH225UTM6S9FW4MUDZS7F1PQSH" localSheetId="2" hidden="1">#REF!</definedName>
    <definedName name="BExH225UTM6S9FW4MUDZS7F1PQSH" localSheetId="4" hidden="1">#REF!</definedName>
    <definedName name="BExH225UTM6S9FW4MUDZS7F1PQSH" localSheetId="5" hidden="1">#REF!</definedName>
    <definedName name="BExH225UTM6S9FW4MUDZS7F1PQSH" localSheetId="17" hidden="1">#REF!</definedName>
    <definedName name="BExH225UTM6S9FW4MUDZS7F1PQSH" localSheetId="7" hidden="1">#REF!</definedName>
    <definedName name="BExH225UTM6S9FW4MUDZS7F1PQSH" localSheetId="8" hidden="1">#REF!</definedName>
    <definedName name="BExH225UTM6S9FW4MUDZS7F1PQSH" localSheetId="9" hidden="1">#REF!</definedName>
    <definedName name="BExH225UTM6S9FW4MUDZS7F1PQSH" localSheetId="11" hidden="1">#REF!</definedName>
    <definedName name="BExH225UTM6S9FW4MUDZS7F1PQSH" localSheetId="12" hidden="1">#REF!</definedName>
    <definedName name="BExH225UTM6S9FW4MUDZS7F1PQSH" localSheetId="13" hidden="1">#REF!</definedName>
    <definedName name="BExH225UTM6S9FW4MUDZS7F1PQSH" localSheetId="14" hidden="1">#REF!</definedName>
    <definedName name="BExH225UTM6S9FW4MUDZS7F1PQSH" localSheetId="22" hidden="1">#REF!</definedName>
    <definedName name="BExH225UTM6S9FW4MUDZS7F1PQSH" localSheetId="19" hidden="1">#REF!</definedName>
    <definedName name="BExH225UTM6S9FW4MUDZS7F1PQSH" localSheetId="21" hidden="1">#REF!</definedName>
    <definedName name="BExH225UTM6S9FW4MUDZS7F1PQSH" hidden="1">#REF!</definedName>
    <definedName name="BExH23271RF7AYZ542KHQTH68GQ7" localSheetId="23" hidden="1">#REF!</definedName>
    <definedName name="BExH23271RF7AYZ542KHQTH68GQ7" localSheetId="27" hidden="1">#REF!</definedName>
    <definedName name="BExH23271RF7AYZ542KHQTH68GQ7" localSheetId="16" hidden="1">#REF!</definedName>
    <definedName name="BExH23271RF7AYZ542KHQTH68GQ7" localSheetId="0" hidden="1">#REF!</definedName>
    <definedName name="BExH23271RF7AYZ542KHQTH68GQ7" localSheetId="2" hidden="1">#REF!</definedName>
    <definedName name="BExH23271RF7AYZ542KHQTH68GQ7" localSheetId="4" hidden="1">#REF!</definedName>
    <definedName name="BExH23271RF7AYZ542KHQTH68GQ7" localSheetId="5" hidden="1">#REF!</definedName>
    <definedName name="BExH23271RF7AYZ542KHQTH68GQ7" localSheetId="17" hidden="1">#REF!</definedName>
    <definedName name="BExH23271RF7AYZ542KHQTH68GQ7" localSheetId="7" hidden="1">#REF!</definedName>
    <definedName name="BExH23271RF7AYZ542KHQTH68GQ7" localSheetId="8" hidden="1">#REF!</definedName>
    <definedName name="BExH23271RF7AYZ542KHQTH68GQ7" localSheetId="9" hidden="1">#REF!</definedName>
    <definedName name="BExH23271RF7AYZ542KHQTH68GQ7" localSheetId="11" hidden="1">#REF!</definedName>
    <definedName name="BExH23271RF7AYZ542KHQTH68GQ7" localSheetId="12" hidden="1">#REF!</definedName>
    <definedName name="BExH23271RF7AYZ542KHQTH68GQ7" localSheetId="13" hidden="1">#REF!</definedName>
    <definedName name="BExH23271RF7AYZ542KHQTH68GQ7" localSheetId="14" hidden="1">#REF!</definedName>
    <definedName name="BExH23271RF7AYZ542KHQTH68GQ7" localSheetId="22" hidden="1">#REF!</definedName>
    <definedName name="BExH23271RF7AYZ542KHQTH68GQ7" localSheetId="19" hidden="1">#REF!</definedName>
    <definedName name="BExH23271RF7AYZ542KHQTH68GQ7" localSheetId="21" hidden="1">#REF!</definedName>
    <definedName name="BExH23271RF7AYZ542KHQTH68GQ7" hidden="1">#REF!</definedName>
    <definedName name="BExH2DP58R7D1BGUFBM2FHESVRF0" localSheetId="23" hidden="1">#REF!</definedName>
    <definedName name="BExH2DP58R7D1BGUFBM2FHESVRF0" localSheetId="27" hidden="1">#REF!</definedName>
    <definedName name="BExH2DP58R7D1BGUFBM2FHESVRF0" localSheetId="16" hidden="1">#REF!</definedName>
    <definedName name="BExH2DP58R7D1BGUFBM2FHESVRF0" localSheetId="0" hidden="1">#REF!</definedName>
    <definedName name="BExH2DP58R7D1BGUFBM2FHESVRF0" localSheetId="2" hidden="1">#REF!</definedName>
    <definedName name="BExH2DP58R7D1BGUFBM2FHESVRF0" localSheetId="4" hidden="1">#REF!</definedName>
    <definedName name="BExH2DP58R7D1BGUFBM2FHESVRF0" localSheetId="5" hidden="1">#REF!</definedName>
    <definedName name="BExH2DP58R7D1BGUFBM2FHESVRF0" localSheetId="17" hidden="1">#REF!</definedName>
    <definedName name="BExH2DP58R7D1BGUFBM2FHESVRF0" localSheetId="7" hidden="1">#REF!</definedName>
    <definedName name="BExH2DP58R7D1BGUFBM2FHESVRF0" localSheetId="8" hidden="1">#REF!</definedName>
    <definedName name="BExH2DP58R7D1BGUFBM2FHESVRF0" localSheetId="9" hidden="1">#REF!</definedName>
    <definedName name="BExH2DP58R7D1BGUFBM2FHESVRF0" localSheetId="11" hidden="1">#REF!</definedName>
    <definedName name="BExH2DP58R7D1BGUFBM2FHESVRF0" localSheetId="12" hidden="1">#REF!</definedName>
    <definedName name="BExH2DP58R7D1BGUFBM2FHESVRF0" localSheetId="13" hidden="1">#REF!</definedName>
    <definedName name="BExH2DP58R7D1BGUFBM2FHESVRF0" localSheetId="14" hidden="1">#REF!</definedName>
    <definedName name="BExH2DP58R7D1BGUFBM2FHESVRF0" localSheetId="22" hidden="1">#REF!</definedName>
    <definedName name="BExH2DP58R7D1BGUFBM2FHESVRF0" localSheetId="19" hidden="1">#REF!</definedName>
    <definedName name="BExH2DP58R7D1BGUFBM2FHESVRF0" localSheetId="21" hidden="1">#REF!</definedName>
    <definedName name="BExH2DP58R7D1BGUFBM2FHESVRF0" hidden="1">#REF!</definedName>
    <definedName name="BExH2GJQR4JALNB314RY0LDI49VH" localSheetId="23" hidden="1">#REF!</definedName>
    <definedName name="BExH2GJQR4JALNB314RY0LDI49VH" localSheetId="27" hidden="1">#REF!</definedName>
    <definedName name="BExH2GJQR4JALNB314RY0LDI49VH" localSheetId="16" hidden="1">#REF!</definedName>
    <definedName name="BExH2GJQR4JALNB314RY0LDI49VH" localSheetId="0" hidden="1">#REF!</definedName>
    <definedName name="BExH2GJQR4JALNB314RY0LDI49VH" localSheetId="2" hidden="1">#REF!</definedName>
    <definedName name="BExH2GJQR4JALNB314RY0LDI49VH" localSheetId="4" hidden="1">#REF!</definedName>
    <definedName name="BExH2GJQR4JALNB314RY0LDI49VH" localSheetId="5" hidden="1">#REF!</definedName>
    <definedName name="BExH2GJQR4JALNB314RY0LDI49VH" localSheetId="17" hidden="1">#REF!</definedName>
    <definedName name="BExH2GJQR4JALNB314RY0LDI49VH" localSheetId="7" hidden="1">#REF!</definedName>
    <definedName name="BExH2GJQR4JALNB314RY0LDI49VH" localSheetId="8" hidden="1">#REF!</definedName>
    <definedName name="BExH2GJQR4JALNB314RY0LDI49VH" localSheetId="9" hidden="1">#REF!</definedName>
    <definedName name="BExH2GJQR4JALNB314RY0LDI49VH" localSheetId="11" hidden="1">#REF!</definedName>
    <definedName name="BExH2GJQR4JALNB314RY0LDI49VH" localSheetId="12" hidden="1">#REF!</definedName>
    <definedName name="BExH2GJQR4JALNB314RY0LDI49VH" localSheetId="13" hidden="1">#REF!</definedName>
    <definedName name="BExH2GJQR4JALNB314RY0LDI49VH" localSheetId="14" hidden="1">#REF!</definedName>
    <definedName name="BExH2GJQR4JALNB314RY0LDI49VH" localSheetId="22" hidden="1">#REF!</definedName>
    <definedName name="BExH2GJQR4JALNB314RY0LDI49VH" localSheetId="19" hidden="1">#REF!</definedName>
    <definedName name="BExH2GJQR4JALNB314RY0LDI49VH" localSheetId="21" hidden="1">#REF!</definedName>
    <definedName name="BExH2GJQR4JALNB314RY0LDI49VH" hidden="1">#REF!</definedName>
    <definedName name="BExH2JZR49T7644JFVE7B3N7RZM9" localSheetId="23" hidden="1">#REF!</definedName>
    <definedName name="BExH2JZR49T7644JFVE7B3N7RZM9" localSheetId="27" hidden="1">#REF!</definedName>
    <definedName name="BExH2JZR49T7644JFVE7B3N7RZM9" localSheetId="16" hidden="1">#REF!</definedName>
    <definedName name="BExH2JZR49T7644JFVE7B3N7RZM9" localSheetId="0" hidden="1">#REF!</definedName>
    <definedName name="BExH2JZR49T7644JFVE7B3N7RZM9" localSheetId="2" hidden="1">#REF!</definedName>
    <definedName name="BExH2JZR49T7644JFVE7B3N7RZM9" localSheetId="4" hidden="1">#REF!</definedName>
    <definedName name="BExH2JZR49T7644JFVE7B3N7RZM9" localSheetId="5" hidden="1">#REF!</definedName>
    <definedName name="BExH2JZR49T7644JFVE7B3N7RZM9" localSheetId="17" hidden="1">#REF!</definedName>
    <definedName name="BExH2JZR49T7644JFVE7B3N7RZM9" localSheetId="7" hidden="1">#REF!</definedName>
    <definedName name="BExH2JZR49T7644JFVE7B3N7RZM9" localSheetId="8" hidden="1">#REF!</definedName>
    <definedName name="BExH2JZR49T7644JFVE7B3N7RZM9" localSheetId="9" hidden="1">#REF!</definedName>
    <definedName name="BExH2JZR49T7644JFVE7B3N7RZM9" localSheetId="11" hidden="1">#REF!</definedName>
    <definedName name="BExH2JZR49T7644JFVE7B3N7RZM9" localSheetId="12" hidden="1">#REF!</definedName>
    <definedName name="BExH2JZR49T7644JFVE7B3N7RZM9" localSheetId="13" hidden="1">#REF!</definedName>
    <definedName name="BExH2JZR49T7644JFVE7B3N7RZM9" localSheetId="14" hidden="1">#REF!</definedName>
    <definedName name="BExH2JZR49T7644JFVE7B3N7RZM9" localSheetId="22" hidden="1">#REF!</definedName>
    <definedName name="BExH2JZR49T7644JFVE7B3N7RZM9" localSheetId="19" hidden="1">#REF!</definedName>
    <definedName name="BExH2JZR49T7644JFVE7B3N7RZM9" localSheetId="21" hidden="1">#REF!</definedName>
    <definedName name="BExH2JZR49T7644JFVE7B3N7RZM9" hidden="1">#REF!</definedName>
    <definedName name="BExH2QVWL3AXHSB9EK2GQRD0DBRH" localSheetId="23" hidden="1">#REF!</definedName>
    <definedName name="BExH2QVWL3AXHSB9EK2GQRD0DBRH" localSheetId="27" hidden="1">#REF!</definedName>
    <definedName name="BExH2QVWL3AXHSB9EK2GQRD0DBRH" localSheetId="16" hidden="1">#REF!</definedName>
    <definedName name="BExH2QVWL3AXHSB9EK2GQRD0DBRH" localSheetId="0" hidden="1">#REF!</definedName>
    <definedName name="BExH2QVWL3AXHSB9EK2GQRD0DBRH" localSheetId="2" hidden="1">#REF!</definedName>
    <definedName name="BExH2QVWL3AXHSB9EK2GQRD0DBRH" localSheetId="4" hidden="1">#REF!</definedName>
    <definedName name="BExH2QVWL3AXHSB9EK2GQRD0DBRH" localSheetId="5" hidden="1">#REF!</definedName>
    <definedName name="BExH2QVWL3AXHSB9EK2GQRD0DBRH" localSheetId="17" hidden="1">#REF!</definedName>
    <definedName name="BExH2QVWL3AXHSB9EK2GQRD0DBRH" localSheetId="7" hidden="1">#REF!</definedName>
    <definedName name="BExH2QVWL3AXHSB9EK2GQRD0DBRH" localSheetId="8" hidden="1">#REF!</definedName>
    <definedName name="BExH2QVWL3AXHSB9EK2GQRD0DBRH" localSheetId="9" hidden="1">#REF!</definedName>
    <definedName name="BExH2QVWL3AXHSB9EK2GQRD0DBRH" localSheetId="11" hidden="1">#REF!</definedName>
    <definedName name="BExH2QVWL3AXHSB9EK2GQRD0DBRH" localSheetId="12" hidden="1">#REF!</definedName>
    <definedName name="BExH2QVWL3AXHSB9EK2GQRD0DBRH" localSheetId="13" hidden="1">#REF!</definedName>
    <definedName name="BExH2QVWL3AXHSB9EK2GQRD0DBRH" localSheetId="14" hidden="1">#REF!</definedName>
    <definedName name="BExH2QVWL3AXHSB9EK2GQRD0DBRH" localSheetId="22" hidden="1">#REF!</definedName>
    <definedName name="BExH2QVWL3AXHSB9EK2GQRD0DBRH" localSheetId="19" hidden="1">#REF!</definedName>
    <definedName name="BExH2QVWL3AXHSB9EK2GQRD0DBRH" localSheetId="21" hidden="1">#REF!</definedName>
    <definedName name="BExH2QVWL3AXHSB9EK2GQRD0DBRH" hidden="1">#REF!</definedName>
    <definedName name="BExH2WKXV8X5S2GSBBTWGI0NLNAH" localSheetId="23" hidden="1">#REF!</definedName>
    <definedName name="BExH2WKXV8X5S2GSBBTWGI0NLNAH" localSheetId="27" hidden="1">#REF!</definedName>
    <definedName name="BExH2WKXV8X5S2GSBBTWGI0NLNAH" localSheetId="16" hidden="1">#REF!</definedName>
    <definedName name="BExH2WKXV8X5S2GSBBTWGI0NLNAH" localSheetId="0" hidden="1">#REF!</definedName>
    <definedName name="BExH2WKXV8X5S2GSBBTWGI0NLNAH" localSheetId="2" hidden="1">#REF!</definedName>
    <definedName name="BExH2WKXV8X5S2GSBBTWGI0NLNAH" localSheetId="4" hidden="1">#REF!</definedName>
    <definedName name="BExH2WKXV8X5S2GSBBTWGI0NLNAH" localSheetId="5" hidden="1">#REF!</definedName>
    <definedName name="BExH2WKXV8X5S2GSBBTWGI0NLNAH" localSheetId="17" hidden="1">#REF!</definedName>
    <definedName name="BExH2WKXV8X5S2GSBBTWGI0NLNAH" localSheetId="7" hidden="1">#REF!</definedName>
    <definedName name="BExH2WKXV8X5S2GSBBTWGI0NLNAH" localSheetId="8" hidden="1">#REF!</definedName>
    <definedName name="BExH2WKXV8X5S2GSBBTWGI0NLNAH" localSheetId="9" hidden="1">#REF!</definedName>
    <definedName name="BExH2WKXV8X5S2GSBBTWGI0NLNAH" localSheetId="11" hidden="1">#REF!</definedName>
    <definedName name="BExH2WKXV8X5S2GSBBTWGI0NLNAH" localSheetId="12" hidden="1">#REF!</definedName>
    <definedName name="BExH2WKXV8X5S2GSBBTWGI0NLNAH" localSheetId="13" hidden="1">#REF!</definedName>
    <definedName name="BExH2WKXV8X5S2GSBBTWGI0NLNAH" localSheetId="14" hidden="1">#REF!</definedName>
    <definedName name="BExH2WKXV8X5S2GSBBTWGI0NLNAH" localSheetId="22" hidden="1">#REF!</definedName>
    <definedName name="BExH2WKXV8X5S2GSBBTWGI0NLNAH" localSheetId="19" hidden="1">#REF!</definedName>
    <definedName name="BExH2WKXV8X5S2GSBBTWGI0NLNAH" localSheetId="21" hidden="1">#REF!</definedName>
    <definedName name="BExH2WKXV8X5S2GSBBTWGI0NLNAH" hidden="1">#REF!</definedName>
    <definedName name="BExH2XS1UFYFGU0S0EBXX90W2WE8" localSheetId="23" hidden="1">#REF!</definedName>
    <definedName name="BExH2XS1UFYFGU0S0EBXX90W2WE8" localSheetId="27" hidden="1">#REF!</definedName>
    <definedName name="BExH2XS1UFYFGU0S0EBXX90W2WE8" localSheetId="16" hidden="1">#REF!</definedName>
    <definedName name="BExH2XS1UFYFGU0S0EBXX90W2WE8" localSheetId="0" hidden="1">#REF!</definedName>
    <definedName name="BExH2XS1UFYFGU0S0EBXX90W2WE8" localSheetId="2" hidden="1">#REF!</definedName>
    <definedName name="BExH2XS1UFYFGU0S0EBXX90W2WE8" localSheetId="4" hidden="1">#REF!</definedName>
    <definedName name="BExH2XS1UFYFGU0S0EBXX90W2WE8" localSheetId="5" hidden="1">#REF!</definedName>
    <definedName name="BExH2XS1UFYFGU0S0EBXX90W2WE8" localSheetId="17" hidden="1">#REF!</definedName>
    <definedName name="BExH2XS1UFYFGU0S0EBXX90W2WE8" localSheetId="7" hidden="1">#REF!</definedName>
    <definedName name="BExH2XS1UFYFGU0S0EBXX90W2WE8" localSheetId="8" hidden="1">#REF!</definedName>
    <definedName name="BExH2XS1UFYFGU0S0EBXX90W2WE8" localSheetId="9" hidden="1">#REF!</definedName>
    <definedName name="BExH2XS1UFYFGU0S0EBXX90W2WE8" localSheetId="11" hidden="1">#REF!</definedName>
    <definedName name="BExH2XS1UFYFGU0S0EBXX90W2WE8" localSheetId="12" hidden="1">#REF!</definedName>
    <definedName name="BExH2XS1UFYFGU0S0EBXX90W2WE8" localSheetId="13" hidden="1">#REF!</definedName>
    <definedName name="BExH2XS1UFYFGU0S0EBXX90W2WE8" localSheetId="14" hidden="1">#REF!</definedName>
    <definedName name="BExH2XS1UFYFGU0S0EBXX90W2WE8" localSheetId="22" hidden="1">#REF!</definedName>
    <definedName name="BExH2XS1UFYFGU0S0EBXX90W2WE8" localSheetId="19" hidden="1">#REF!</definedName>
    <definedName name="BExH2XS1UFYFGU0S0EBXX90W2WE8" localSheetId="21" hidden="1">#REF!</definedName>
    <definedName name="BExH2XS1UFYFGU0S0EBXX90W2WE8" hidden="1">#REF!</definedName>
    <definedName name="BExH2XS1X04DMUN544K5RU4XPDCI" localSheetId="23" hidden="1">#REF!</definedName>
    <definedName name="BExH2XS1X04DMUN544K5RU4XPDCI" localSheetId="27" hidden="1">#REF!</definedName>
    <definedName name="BExH2XS1X04DMUN544K5RU4XPDCI" localSheetId="16" hidden="1">#REF!</definedName>
    <definedName name="BExH2XS1X04DMUN544K5RU4XPDCI" localSheetId="0" hidden="1">#REF!</definedName>
    <definedName name="BExH2XS1X04DMUN544K5RU4XPDCI" localSheetId="2" hidden="1">#REF!</definedName>
    <definedName name="BExH2XS1X04DMUN544K5RU4XPDCI" localSheetId="4" hidden="1">#REF!</definedName>
    <definedName name="BExH2XS1X04DMUN544K5RU4XPDCI" localSheetId="5" hidden="1">#REF!</definedName>
    <definedName name="BExH2XS1X04DMUN544K5RU4XPDCI" localSheetId="17" hidden="1">#REF!</definedName>
    <definedName name="BExH2XS1X04DMUN544K5RU4XPDCI" localSheetId="7" hidden="1">#REF!</definedName>
    <definedName name="BExH2XS1X04DMUN544K5RU4XPDCI" localSheetId="8" hidden="1">#REF!</definedName>
    <definedName name="BExH2XS1X04DMUN544K5RU4XPDCI" localSheetId="9" hidden="1">#REF!</definedName>
    <definedName name="BExH2XS1X04DMUN544K5RU4XPDCI" localSheetId="11" hidden="1">#REF!</definedName>
    <definedName name="BExH2XS1X04DMUN544K5RU4XPDCI" localSheetId="12" hidden="1">#REF!</definedName>
    <definedName name="BExH2XS1X04DMUN544K5RU4XPDCI" localSheetId="13" hidden="1">#REF!</definedName>
    <definedName name="BExH2XS1X04DMUN544K5RU4XPDCI" localSheetId="14" hidden="1">#REF!</definedName>
    <definedName name="BExH2XS1X04DMUN544K5RU4XPDCI" localSheetId="22" hidden="1">#REF!</definedName>
    <definedName name="BExH2XS1X04DMUN544K5RU4XPDCI" localSheetId="19" hidden="1">#REF!</definedName>
    <definedName name="BExH2XS1X04DMUN544K5RU4XPDCI" localSheetId="21" hidden="1">#REF!</definedName>
    <definedName name="BExH2XS1X04DMUN544K5RU4XPDCI" hidden="1">#REF!</definedName>
    <definedName name="BExH2XS2TND9SB0GC295R4FP6K5Y" localSheetId="23" hidden="1">#REF!</definedName>
    <definedName name="BExH2XS2TND9SB0GC295R4FP6K5Y" localSheetId="27" hidden="1">#REF!</definedName>
    <definedName name="BExH2XS2TND9SB0GC295R4FP6K5Y" localSheetId="16" hidden="1">#REF!</definedName>
    <definedName name="BExH2XS2TND9SB0GC295R4FP6K5Y" localSheetId="0" hidden="1">#REF!</definedName>
    <definedName name="BExH2XS2TND9SB0GC295R4FP6K5Y" localSheetId="2" hidden="1">#REF!</definedName>
    <definedName name="BExH2XS2TND9SB0GC295R4FP6K5Y" localSheetId="4" hidden="1">#REF!</definedName>
    <definedName name="BExH2XS2TND9SB0GC295R4FP6K5Y" localSheetId="5" hidden="1">#REF!</definedName>
    <definedName name="BExH2XS2TND9SB0GC295R4FP6K5Y" localSheetId="17" hidden="1">#REF!</definedName>
    <definedName name="BExH2XS2TND9SB0GC295R4FP6K5Y" localSheetId="7" hidden="1">#REF!</definedName>
    <definedName name="BExH2XS2TND9SB0GC295R4FP6K5Y" localSheetId="8" hidden="1">#REF!</definedName>
    <definedName name="BExH2XS2TND9SB0GC295R4FP6K5Y" localSheetId="9" hidden="1">#REF!</definedName>
    <definedName name="BExH2XS2TND9SB0GC295R4FP6K5Y" localSheetId="11" hidden="1">#REF!</definedName>
    <definedName name="BExH2XS2TND9SB0GC295R4FP6K5Y" localSheetId="12" hidden="1">#REF!</definedName>
    <definedName name="BExH2XS2TND9SB0GC295R4FP6K5Y" localSheetId="13" hidden="1">#REF!</definedName>
    <definedName name="BExH2XS2TND9SB0GC295R4FP6K5Y" localSheetId="14" hidden="1">#REF!</definedName>
    <definedName name="BExH2XS2TND9SB0GC295R4FP6K5Y" localSheetId="22" hidden="1">#REF!</definedName>
    <definedName name="BExH2XS2TND9SB0GC295R4FP6K5Y" localSheetId="19" hidden="1">#REF!</definedName>
    <definedName name="BExH2XS2TND9SB0GC295R4FP6K5Y" localSheetId="21" hidden="1">#REF!</definedName>
    <definedName name="BExH2XS2TND9SB0GC295R4FP6K5Y" hidden="1">#REF!</definedName>
    <definedName name="BExH2ZA0SZ4SSITL50NA8LZ3OEX6" localSheetId="23" hidden="1">#REF!</definedName>
    <definedName name="BExH2ZA0SZ4SSITL50NA8LZ3OEX6" localSheetId="27" hidden="1">#REF!</definedName>
    <definedName name="BExH2ZA0SZ4SSITL50NA8LZ3OEX6" localSheetId="16" hidden="1">#REF!</definedName>
    <definedName name="BExH2ZA0SZ4SSITL50NA8LZ3OEX6" localSheetId="0" hidden="1">#REF!</definedName>
    <definedName name="BExH2ZA0SZ4SSITL50NA8LZ3OEX6" localSheetId="2" hidden="1">#REF!</definedName>
    <definedName name="BExH2ZA0SZ4SSITL50NA8LZ3OEX6" localSheetId="4" hidden="1">#REF!</definedName>
    <definedName name="BExH2ZA0SZ4SSITL50NA8LZ3OEX6" localSheetId="5" hidden="1">#REF!</definedName>
    <definedName name="BExH2ZA0SZ4SSITL50NA8LZ3OEX6" localSheetId="17" hidden="1">#REF!</definedName>
    <definedName name="BExH2ZA0SZ4SSITL50NA8LZ3OEX6" localSheetId="7" hidden="1">#REF!</definedName>
    <definedName name="BExH2ZA0SZ4SSITL50NA8LZ3OEX6" localSheetId="8" hidden="1">#REF!</definedName>
    <definedName name="BExH2ZA0SZ4SSITL50NA8LZ3OEX6" localSheetId="9" hidden="1">#REF!</definedName>
    <definedName name="BExH2ZA0SZ4SSITL50NA8LZ3OEX6" localSheetId="11" hidden="1">#REF!</definedName>
    <definedName name="BExH2ZA0SZ4SSITL50NA8LZ3OEX6" localSheetId="12" hidden="1">#REF!</definedName>
    <definedName name="BExH2ZA0SZ4SSITL50NA8LZ3OEX6" localSheetId="13" hidden="1">#REF!</definedName>
    <definedName name="BExH2ZA0SZ4SSITL50NA8LZ3OEX6" localSheetId="14" hidden="1">#REF!</definedName>
    <definedName name="BExH2ZA0SZ4SSITL50NA8LZ3OEX6" localSheetId="22" hidden="1">#REF!</definedName>
    <definedName name="BExH2ZA0SZ4SSITL50NA8LZ3OEX6" localSheetId="19" hidden="1">#REF!</definedName>
    <definedName name="BExH2ZA0SZ4SSITL50NA8LZ3OEX6" localSheetId="21" hidden="1">#REF!</definedName>
    <definedName name="BExH2ZA0SZ4SSITL50NA8LZ3OEX6" hidden="1">#REF!</definedName>
    <definedName name="BExH31Z3JNVJPESWKXHILGXZHP2M" localSheetId="23" hidden="1">#REF!</definedName>
    <definedName name="BExH31Z3JNVJPESWKXHILGXZHP2M" localSheetId="27" hidden="1">#REF!</definedName>
    <definedName name="BExH31Z3JNVJPESWKXHILGXZHP2M" localSheetId="16" hidden="1">#REF!</definedName>
    <definedName name="BExH31Z3JNVJPESWKXHILGXZHP2M" localSheetId="0" hidden="1">#REF!</definedName>
    <definedName name="BExH31Z3JNVJPESWKXHILGXZHP2M" localSheetId="2" hidden="1">#REF!</definedName>
    <definedName name="BExH31Z3JNVJPESWKXHILGXZHP2M" localSheetId="4" hidden="1">#REF!</definedName>
    <definedName name="BExH31Z3JNVJPESWKXHILGXZHP2M" localSheetId="5" hidden="1">#REF!</definedName>
    <definedName name="BExH31Z3JNVJPESWKXHILGXZHP2M" localSheetId="17" hidden="1">#REF!</definedName>
    <definedName name="BExH31Z3JNVJPESWKXHILGXZHP2M" localSheetId="7" hidden="1">#REF!</definedName>
    <definedName name="BExH31Z3JNVJPESWKXHILGXZHP2M" localSheetId="8" hidden="1">#REF!</definedName>
    <definedName name="BExH31Z3JNVJPESWKXHILGXZHP2M" localSheetId="9" hidden="1">#REF!</definedName>
    <definedName name="BExH31Z3JNVJPESWKXHILGXZHP2M" localSheetId="11" hidden="1">#REF!</definedName>
    <definedName name="BExH31Z3JNVJPESWKXHILGXZHP2M" localSheetId="12" hidden="1">#REF!</definedName>
    <definedName name="BExH31Z3JNVJPESWKXHILGXZHP2M" localSheetId="13" hidden="1">#REF!</definedName>
    <definedName name="BExH31Z3JNVJPESWKXHILGXZHP2M" localSheetId="14" hidden="1">#REF!</definedName>
    <definedName name="BExH31Z3JNVJPESWKXHILGXZHP2M" localSheetId="22" hidden="1">#REF!</definedName>
    <definedName name="BExH31Z3JNVJPESWKXHILGXZHP2M" localSheetId="19" hidden="1">#REF!</definedName>
    <definedName name="BExH31Z3JNVJPESWKXHILGXZHP2M" localSheetId="21" hidden="1">#REF!</definedName>
    <definedName name="BExH31Z3JNVJPESWKXHILGXZHP2M" hidden="1">#REF!</definedName>
    <definedName name="BExH3E9HZ3QJCDZW7WI7YACFQCHE" localSheetId="23" hidden="1">#REF!</definedName>
    <definedName name="BExH3E9HZ3QJCDZW7WI7YACFQCHE" localSheetId="27" hidden="1">#REF!</definedName>
    <definedName name="BExH3E9HZ3QJCDZW7WI7YACFQCHE" localSheetId="16" hidden="1">#REF!</definedName>
    <definedName name="BExH3E9HZ3QJCDZW7WI7YACFQCHE" localSheetId="0" hidden="1">#REF!</definedName>
    <definedName name="BExH3E9HZ3QJCDZW7WI7YACFQCHE" localSheetId="2" hidden="1">#REF!</definedName>
    <definedName name="BExH3E9HZ3QJCDZW7WI7YACFQCHE" localSheetId="4" hidden="1">#REF!</definedName>
    <definedName name="BExH3E9HZ3QJCDZW7WI7YACFQCHE" localSheetId="5" hidden="1">#REF!</definedName>
    <definedName name="BExH3E9HZ3QJCDZW7WI7YACFQCHE" localSheetId="17" hidden="1">#REF!</definedName>
    <definedName name="BExH3E9HZ3QJCDZW7WI7YACFQCHE" localSheetId="7" hidden="1">#REF!</definedName>
    <definedName name="BExH3E9HZ3QJCDZW7WI7YACFQCHE" localSheetId="8" hidden="1">#REF!</definedName>
    <definedName name="BExH3E9HZ3QJCDZW7WI7YACFQCHE" localSheetId="9" hidden="1">#REF!</definedName>
    <definedName name="BExH3E9HZ3QJCDZW7WI7YACFQCHE" localSheetId="11" hidden="1">#REF!</definedName>
    <definedName name="BExH3E9HZ3QJCDZW7WI7YACFQCHE" localSheetId="12" hidden="1">#REF!</definedName>
    <definedName name="BExH3E9HZ3QJCDZW7WI7YACFQCHE" localSheetId="13" hidden="1">#REF!</definedName>
    <definedName name="BExH3E9HZ3QJCDZW7WI7YACFQCHE" localSheetId="14" hidden="1">#REF!</definedName>
    <definedName name="BExH3E9HZ3QJCDZW7WI7YACFQCHE" localSheetId="22" hidden="1">#REF!</definedName>
    <definedName name="BExH3E9HZ3QJCDZW7WI7YACFQCHE" localSheetId="19" hidden="1">#REF!</definedName>
    <definedName name="BExH3E9HZ3QJCDZW7WI7YACFQCHE" localSheetId="21" hidden="1">#REF!</definedName>
    <definedName name="BExH3E9HZ3QJCDZW7WI7YACFQCHE" hidden="1">#REF!</definedName>
    <definedName name="BExH3IRB6764RQ5HBYRLH6XCT29X" localSheetId="23" hidden="1">#REF!</definedName>
    <definedName name="BExH3IRB6764RQ5HBYRLH6XCT29X" localSheetId="27" hidden="1">#REF!</definedName>
    <definedName name="BExH3IRB6764RQ5HBYRLH6XCT29X" localSheetId="16" hidden="1">#REF!</definedName>
    <definedName name="BExH3IRB6764RQ5HBYRLH6XCT29X" localSheetId="0" hidden="1">#REF!</definedName>
    <definedName name="BExH3IRB6764RQ5HBYRLH6XCT29X" localSheetId="2" hidden="1">#REF!</definedName>
    <definedName name="BExH3IRB6764RQ5HBYRLH6XCT29X" localSheetId="4" hidden="1">#REF!</definedName>
    <definedName name="BExH3IRB6764RQ5HBYRLH6XCT29X" localSheetId="5" hidden="1">#REF!</definedName>
    <definedName name="BExH3IRB6764RQ5HBYRLH6XCT29X" localSheetId="17" hidden="1">#REF!</definedName>
    <definedName name="BExH3IRB6764RQ5HBYRLH6XCT29X" localSheetId="7" hidden="1">#REF!</definedName>
    <definedName name="BExH3IRB6764RQ5HBYRLH6XCT29X" localSheetId="8" hidden="1">#REF!</definedName>
    <definedName name="BExH3IRB6764RQ5HBYRLH6XCT29X" localSheetId="9" hidden="1">#REF!</definedName>
    <definedName name="BExH3IRB6764RQ5HBYRLH6XCT29X" localSheetId="11" hidden="1">#REF!</definedName>
    <definedName name="BExH3IRB6764RQ5HBYRLH6XCT29X" localSheetId="12" hidden="1">#REF!</definedName>
    <definedName name="BExH3IRB6764RQ5HBYRLH6XCT29X" localSheetId="13" hidden="1">#REF!</definedName>
    <definedName name="BExH3IRB6764RQ5HBYRLH6XCT29X" localSheetId="14" hidden="1">#REF!</definedName>
    <definedName name="BExH3IRB6764RQ5HBYRLH6XCT29X" localSheetId="22" hidden="1">#REF!</definedName>
    <definedName name="BExH3IRB6764RQ5HBYRLH6XCT29X" localSheetId="19" hidden="1">#REF!</definedName>
    <definedName name="BExH3IRB6764RQ5HBYRLH6XCT29X" localSheetId="21" hidden="1">#REF!</definedName>
    <definedName name="BExH3IRB6764RQ5HBYRLH6XCT29X" hidden="1">#REF!</definedName>
    <definedName name="BExIG2U8V6RSB47SXLCQG3Q68YRO" localSheetId="23" hidden="1">#REF!</definedName>
    <definedName name="BExIG2U8V6RSB47SXLCQG3Q68YRO" localSheetId="27" hidden="1">#REF!</definedName>
    <definedName name="BExIG2U8V6RSB47SXLCQG3Q68YRO" localSheetId="16" hidden="1">#REF!</definedName>
    <definedName name="BExIG2U8V6RSB47SXLCQG3Q68YRO" localSheetId="0" hidden="1">#REF!</definedName>
    <definedName name="BExIG2U8V6RSB47SXLCQG3Q68YRO" localSheetId="2" hidden="1">#REF!</definedName>
    <definedName name="BExIG2U8V6RSB47SXLCQG3Q68YRO" localSheetId="4" hidden="1">#REF!</definedName>
    <definedName name="BExIG2U8V6RSB47SXLCQG3Q68YRO" localSheetId="5" hidden="1">#REF!</definedName>
    <definedName name="BExIG2U8V6RSB47SXLCQG3Q68YRO" localSheetId="17" hidden="1">#REF!</definedName>
    <definedName name="BExIG2U8V6RSB47SXLCQG3Q68YRO" localSheetId="7" hidden="1">#REF!</definedName>
    <definedName name="BExIG2U8V6RSB47SXLCQG3Q68YRO" localSheetId="8" hidden="1">#REF!</definedName>
    <definedName name="BExIG2U8V6RSB47SXLCQG3Q68YRO" localSheetId="9" hidden="1">#REF!</definedName>
    <definedName name="BExIG2U8V6RSB47SXLCQG3Q68YRO" localSheetId="11" hidden="1">#REF!</definedName>
    <definedName name="BExIG2U8V6RSB47SXLCQG3Q68YRO" localSheetId="12" hidden="1">#REF!</definedName>
    <definedName name="BExIG2U8V6RSB47SXLCQG3Q68YRO" localSheetId="13" hidden="1">#REF!</definedName>
    <definedName name="BExIG2U8V6RSB47SXLCQG3Q68YRO" localSheetId="14" hidden="1">#REF!</definedName>
    <definedName name="BExIG2U8V6RSB47SXLCQG3Q68YRO" localSheetId="22" hidden="1">#REF!</definedName>
    <definedName name="BExIG2U8V6RSB47SXLCQG3Q68YRO" localSheetId="19" hidden="1">#REF!</definedName>
    <definedName name="BExIG2U8V6RSB47SXLCQG3Q68YRO" localSheetId="21" hidden="1">#REF!</definedName>
    <definedName name="BExIG2U8V6RSB47SXLCQG3Q68YRO" hidden="1">#REF!</definedName>
    <definedName name="BExIGJBO8R13LV7CZ7C1YCP974NN" localSheetId="23" hidden="1">#REF!</definedName>
    <definedName name="BExIGJBO8R13LV7CZ7C1YCP974NN" localSheetId="27" hidden="1">#REF!</definedName>
    <definedName name="BExIGJBO8R13LV7CZ7C1YCP974NN" localSheetId="16" hidden="1">#REF!</definedName>
    <definedName name="BExIGJBO8R13LV7CZ7C1YCP974NN" localSheetId="0" hidden="1">#REF!</definedName>
    <definedName name="BExIGJBO8R13LV7CZ7C1YCP974NN" localSheetId="2" hidden="1">#REF!</definedName>
    <definedName name="BExIGJBO8R13LV7CZ7C1YCP974NN" localSheetId="4" hidden="1">#REF!</definedName>
    <definedName name="BExIGJBO8R13LV7CZ7C1YCP974NN" localSheetId="5" hidden="1">#REF!</definedName>
    <definedName name="BExIGJBO8R13LV7CZ7C1YCP974NN" localSheetId="17" hidden="1">#REF!</definedName>
    <definedName name="BExIGJBO8R13LV7CZ7C1YCP974NN" localSheetId="7" hidden="1">#REF!</definedName>
    <definedName name="BExIGJBO8R13LV7CZ7C1YCP974NN" localSheetId="8" hidden="1">#REF!</definedName>
    <definedName name="BExIGJBO8R13LV7CZ7C1YCP974NN" localSheetId="9" hidden="1">#REF!</definedName>
    <definedName name="BExIGJBO8R13LV7CZ7C1YCP974NN" localSheetId="11" hidden="1">#REF!</definedName>
    <definedName name="BExIGJBO8R13LV7CZ7C1YCP974NN" localSheetId="12" hidden="1">#REF!</definedName>
    <definedName name="BExIGJBO8R13LV7CZ7C1YCP974NN" localSheetId="13" hidden="1">#REF!</definedName>
    <definedName name="BExIGJBO8R13LV7CZ7C1YCP974NN" localSheetId="14" hidden="1">#REF!</definedName>
    <definedName name="BExIGJBO8R13LV7CZ7C1YCP974NN" localSheetId="22" hidden="1">#REF!</definedName>
    <definedName name="BExIGJBO8R13LV7CZ7C1YCP974NN" localSheetId="19" hidden="1">#REF!</definedName>
    <definedName name="BExIGJBO8R13LV7CZ7C1YCP974NN" localSheetId="21" hidden="1">#REF!</definedName>
    <definedName name="BExIGJBO8R13LV7CZ7C1YCP974NN" hidden="1">#REF!</definedName>
    <definedName name="BExIGWT86FPOEYTI8GXCGU5Y3KGK" localSheetId="23" hidden="1">#REF!</definedName>
    <definedName name="BExIGWT86FPOEYTI8GXCGU5Y3KGK" localSheetId="27" hidden="1">#REF!</definedName>
    <definedName name="BExIGWT86FPOEYTI8GXCGU5Y3KGK" localSheetId="16" hidden="1">#REF!</definedName>
    <definedName name="BExIGWT86FPOEYTI8GXCGU5Y3KGK" localSheetId="0" hidden="1">#REF!</definedName>
    <definedName name="BExIGWT86FPOEYTI8GXCGU5Y3KGK" localSheetId="2" hidden="1">#REF!</definedName>
    <definedName name="BExIGWT86FPOEYTI8GXCGU5Y3KGK" localSheetId="4" hidden="1">#REF!</definedName>
    <definedName name="BExIGWT86FPOEYTI8GXCGU5Y3KGK" localSheetId="5" hidden="1">#REF!</definedName>
    <definedName name="BExIGWT86FPOEYTI8GXCGU5Y3KGK" localSheetId="17" hidden="1">#REF!</definedName>
    <definedName name="BExIGWT86FPOEYTI8GXCGU5Y3KGK" localSheetId="7" hidden="1">#REF!</definedName>
    <definedName name="BExIGWT86FPOEYTI8GXCGU5Y3KGK" localSheetId="8" hidden="1">#REF!</definedName>
    <definedName name="BExIGWT86FPOEYTI8GXCGU5Y3KGK" localSheetId="9" hidden="1">#REF!</definedName>
    <definedName name="BExIGWT86FPOEYTI8GXCGU5Y3KGK" localSheetId="11" hidden="1">#REF!</definedName>
    <definedName name="BExIGWT86FPOEYTI8GXCGU5Y3KGK" localSheetId="12" hidden="1">#REF!</definedName>
    <definedName name="BExIGWT86FPOEYTI8GXCGU5Y3KGK" localSheetId="13" hidden="1">#REF!</definedName>
    <definedName name="BExIGWT86FPOEYTI8GXCGU5Y3KGK" localSheetId="14" hidden="1">#REF!</definedName>
    <definedName name="BExIGWT86FPOEYTI8GXCGU5Y3KGK" localSheetId="22" hidden="1">#REF!</definedName>
    <definedName name="BExIGWT86FPOEYTI8GXCGU5Y3KGK" localSheetId="19" hidden="1">#REF!</definedName>
    <definedName name="BExIGWT86FPOEYTI8GXCGU5Y3KGK" localSheetId="21" hidden="1">#REF!</definedName>
    <definedName name="BExIGWT86FPOEYTI8GXCGU5Y3KGK" hidden="1">#REF!</definedName>
    <definedName name="BExIHBHXA7E7VUTBVHXXXCH3A5CL" localSheetId="23" hidden="1">#REF!</definedName>
    <definedName name="BExIHBHXA7E7VUTBVHXXXCH3A5CL" localSheetId="27" hidden="1">#REF!</definedName>
    <definedName name="BExIHBHXA7E7VUTBVHXXXCH3A5CL" localSheetId="16" hidden="1">#REF!</definedName>
    <definedName name="BExIHBHXA7E7VUTBVHXXXCH3A5CL" localSheetId="0" hidden="1">#REF!</definedName>
    <definedName name="BExIHBHXA7E7VUTBVHXXXCH3A5CL" localSheetId="2" hidden="1">#REF!</definedName>
    <definedName name="BExIHBHXA7E7VUTBVHXXXCH3A5CL" localSheetId="4" hidden="1">#REF!</definedName>
    <definedName name="BExIHBHXA7E7VUTBVHXXXCH3A5CL" localSheetId="5" hidden="1">#REF!</definedName>
    <definedName name="BExIHBHXA7E7VUTBVHXXXCH3A5CL" localSheetId="17" hidden="1">#REF!</definedName>
    <definedName name="BExIHBHXA7E7VUTBVHXXXCH3A5CL" localSheetId="7" hidden="1">#REF!</definedName>
    <definedName name="BExIHBHXA7E7VUTBVHXXXCH3A5CL" localSheetId="8" hidden="1">#REF!</definedName>
    <definedName name="BExIHBHXA7E7VUTBVHXXXCH3A5CL" localSheetId="9" hidden="1">#REF!</definedName>
    <definedName name="BExIHBHXA7E7VUTBVHXXXCH3A5CL" localSheetId="11" hidden="1">#REF!</definedName>
    <definedName name="BExIHBHXA7E7VUTBVHXXXCH3A5CL" localSheetId="12" hidden="1">#REF!</definedName>
    <definedName name="BExIHBHXA7E7VUTBVHXXXCH3A5CL" localSheetId="13" hidden="1">#REF!</definedName>
    <definedName name="BExIHBHXA7E7VUTBVHXXXCH3A5CL" localSheetId="14" hidden="1">#REF!</definedName>
    <definedName name="BExIHBHXA7E7VUTBVHXXXCH3A5CL" localSheetId="22" hidden="1">#REF!</definedName>
    <definedName name="BExIHBHXA7E7VUTBVHXXXCH3A5CL" localSheetId="19" hidden="1">#REF!</definedName>
    <definedName name="BExIHBHXA7E7VUTBVHXXXCH3A5CL" localSheetId="21" hidden="1">#REF!</definedName>
    <definedName name="BExIHBHXA7E7VUTBVHXXXCH3A5CL" hidden="1">#REF!</definedName>
    <definedName name="BExIHBSOGRSH1GKS6GKBRAJ7GXFQ" localSheetId="23" hidden="1">#REF!</definedName>
    <definedName name="BExIHBSOGRSH1GKS6GKBRAJ7GXFQ" localSheetId="27" hidden="1">#REF!</definedName>
    <definedName name="BExIHBSOGRSH1GKS6GKBRAJ7GXFQ" localSheetId="16" hidden="1">#REF!</definedName>
    <definedName name="BExIHBSOGRSH1GKS6GKBRAJ7GXFQ" localSheetId="0" hidden="1">#REF!</definedName>
    <definedName name="BExIHBSOGRSH1GKS6GKBRAJ7GXFQ" localSheetId="2" hidden="1">#REF!</definedName>
    <definedName name="BExIHBSOGRSH1GKS6GKBRAJ7GXFQ" localSheetId="4" hidden="1">#REF!</definedName>
    <definedName name="BExIHBSOGRSH1GKS6GKBRAJ7GXFQ" localSheetId="5" hidden="1">#REF!</definedName>
    <definedName name="BExIHBSOGRSH1GKS6GKBRAJ7GXFQ" localSheetId="17" hidden="1">#REF!</definedName>
    <definedName name="BExIHBSOGRSH1GKS6GKBRAJ7GXFQ" localSheetId="7" hidden="1">#REF!</definedName>
    <definedName name="BExIHBSOGRSH1GKS6GKBRAJ7GXFQ" localSheetId="8" hidden="1">#REF!</definedName>
    <definedName name="BExIHBSOGRSH1GKS6GKBRAJ7GXFQ" localSheetId="9" hidden="1">#REF!</definedName>
    <definedName name="BExIHBSOGRSH1GKS6GKBRAJ7GXFQ" localSheetId="11" hidden="1">#REF!</definedName>
    <definedName name="BExIHBSOGRSH1GKS6GKBRAJ7GXFQ" localSheetId="12" hidden="1">#REF!</definedName>
    <definedName name="BExIHBSOGRSH1GKS6GKBRAJ7GXFQ" localSheetId="13" hidden="1">#REF!</definedName>
    <definedName name="BExIHBSOGRSH1GKS6GKBRAJ7GXFQ" localSheetId="14" hidden="1">#REF!</definedName>
    <definedName name="BExIHBSOGRSH1GKS6GKBRAJ7GXFQ" localSheetId="22" hidden="1">#REF!</definedName>
    <definedName name="BExIHBSOGRSH1GKS6GKBRAJ7GXFQ" localSheetId="19" hidden="1">#REF!</definedName>
    <definedName name="BExIHBSOGRSH1GKS6GKBRAJ7GXFQ" localSheetId="21" hidden="1">#REF!</definedName>
    <definedName name="BExIHBSOGRSH1GKS6GKBRAJ7GXFQ" hidden="1">#REF!</definedName>
    <definedName name="BExIHDFY73YM0AHAR2Z5OJTFKSL2" localSheetId="23" hidden="1">#REF!</definedName>
    <definedName name="BExIHDFY73YM0AHAR2Z5OJTFKSL2" localSheetId="27" hidden="1">#REF!</definedName>
    <definedName name="BExIHDFY73YM0AHAR2Z5OJTFKSL2" localSheetId="16" hidden="1">#REF!</definedName>
    <definedName name="BExIHDFY73YM0AHAR2Z5OJTFKSL2" localSheetId="0" hidden="1">#REF!</definedName>
    <definedName name="BExIHDFY73YM0AHAR2Z5OJTFKSL2" localSheetId="2" hidden="1">#REF!</definedName>
    <definedName name="BExIHDFY73YM0AHAR2Z5OJTFKSL2" localSheetId="4" hidden="1">#REF!</definedName>
    <definedName name="BExIHDFY73YM0AHAR2Z5OJTFKSL2" localSheetId="5" hidden="1">#REF!</definedName>
    <definedName name="BExIHDFY73YM0AHAR2Z5OJTFKSL2" localSheetId="17" hidden="1">#REF!</definedName>
    <definedName name="BExIHDFY73YM0AHAR2Z5OJTFKSL2" localSheetId="7" hidden="1">#REF!</definedName>
    <definedName name="BExIHDFY73YM0AHAR2Z5OJTFKSL2" localSheetId="8" hidden="1">#REF!</definedName>
    <definedName name="BExIHDFY73YM0AHAR2Z5OJTFKSL2" localSheetId="9" hidden="1">#REF!</definedName>
    <definedName name="BExIHDFY73YM0AHAR2Z5OJTFKSL2" localSheetId="11" hidden="1">#REF!</definedName>
    <definedName name="BExIHDFY73YM0AHAR2Z5OJTFKSL2" localSheetId="12" hidden="1">#REF!</definedName>
    <definedName name="BExIHDFY73YM0AHAR2Z5OJTFKSL2" localSheetId="13" hidden="1">#REF!</definedName>
    <definedName name="BExIHDFY73YM0AHAR2Z5OJTFKSL2" localSheetId="14" hidden="1">#REF!</definedName>
    <definedName name="BExIHDFY73YM0AHAR2Z5OJTFKSL2" localSheetId="22" hidden="1">#REF!</definedName>
    <definedName name="BExIHDFY73YM0AHAR2Z5OJTFKSL2" localSheetId="19" hidden="1">#REF!</definedName>
    <definedName name="BExIHDFY73YM0AHAR2Z5OJTFKSL2" localSheetId="21" hidden="1">#REF!</definedName>
    <definedName name="BExIHDFY73YM0AHAR2Z5OJTFKSL2" hidden="1">#REF!</definedName>
    <definedName name="BExIHPQCQTGEW8QOJVIQ4VX0P6DX" localSheetId="23" hidden="1">#REF!</definedName>
    <definedName name="BExIHPQCQTGEW8QOJVIQ4VX0P6DX" localSheetId="27" hidden="1">#REF!</definedName>
    <definedName name="BExIHPQCQTGEW8QOJVIQ4VX0P6DX" localSheetId="16" hidden="1">#REF!</definedName>
    <definedName name="BExIHPQCQTGEW8QOJVIQ4VX0P6DX" localSheetId="0" hidden="1">#REF!</definedName>
    <definedName name="BExIHPQCQTGEW8QOJVIQ4VX0P6DX" localSheetId="2" hidden="1">#REF!</definedName>
    <definedName name="BExIHPQCQTGEW8QOJVIQ4VX0P6DX" localSheetId="4" hidden="1">#REF!</definedName>
    <definedName name="BExIHPQCQTGEW8QOJVIQ4VX0P6DX" localSheetId="5" hidden="1">#REF!</definedName>
    <definedName name="BExIHPQCQTGEW8QOJVIQ4VX0P6DX" localSheetId="17" hidden="1">#REF!</definedName>
    <definedName name="BExIHPQCQTGEW8QOJVIQ4VX0P6DX" localSheetId="7" hidden="1">#REF!</definedName>
    <definedName name="BExIHPQCQTGEW8QOJVIQ4VX0P6DX" localSheetId="8" hidden="1">#REF!</definedName>
    <definedName name="BExIHPQCQTGEW8QOJVIQ4VX0P6DX" localSheetId="9" hidden="1">#REF!</definedName>
    <definedName name="BExIHPQCQTGEW8QOJVIQ4VX0P6DX" localSheetId="11" hidden="1">#REF!</definedName>
    <definedName name="BExIHPQCQTGEW8QOJVIQ4VX0P6DX" localSheetId="12" hidden="1">#REF!</definedName>
    <definedName name="BExIHPQCQTGEW8QOJVIQ4VX0P6DX" localSheetId="13" hidden="1">#REF!</definedName>
    <definedName name="BExIHPQCQTGEW8QOJVIQ4VX0P6DX" localSheetId="14" hidden="1">#REF!</definedName>
    <definedName name="BExIHPQCQTGEW8QOJVIQ4VX0P6DX" localSheetId="22" hidden="1">#REF!</definedName>
    <definedName name="BExIHPQCQTGEW8QOJVIQ4VX0P6DX" localSheetId="19" hidden="1">#REF!</definedName>
    <definedName name="BExIHPQCQTGEW8QOJVIQ4VX0P6DX" localSheetId="21" hidden="1">#REF!</definedName>
    <definedName name="BExIHPQCQTGEW8QOJVIQ4VX0P6DX" hidden="1">#REF!</definedName>
    <definedName name="BExII1KN91Q7DLW0UB7W2TJ5ACT9" localSheetId="23" hidden="1">#REF!</definedName>
    <definedName name="BExII1KN91Q7DLW0UB7W2TJ5ACT9" localSheetId="27" hidden="1">#REF!</definedName>
    <definedName name="BExII1KN91Q7DLW0UB7W2TJ5ACT9" localSheetId="16" hidden="1">#REF!</definedName>
    <definedName name="BExII1KN91Q7DLW0UB7W2TJ5ACT9" localSheetId="0" hidden="1">#REF!</definedName>
    <definedName name="BExII1KN91Q7DLW0UB7W2TJ5ACT9" localSheetId="2" hidden="1">#REF!</definedName>
    <definedName name="BExII1KN91Q7DLW0UB7W2TJ5ACT9" localSheetId="4" hidden="1">#REF!</definedName>
    <definedName name="BExII1KN91Q7DLW0UB7W2TJ5ACT9" localSheetId="5" hidden="1">#REF!</definedName>
    <definedName name="BExII1KN91Q7DLW0UB7W2TJ5ACT9" localSheetId="17" hidden="1">#REF!</definedName>
    <definedName name="BExII1KN91Q7DLW0UB7W2TJ5ACT9" localSheetId="7" hidden="1">#REF!</definedName>
    <definedName name="BExII1KN91Q7DLW0UB7W2TJ5ACT9" localSheetId="8" hidden="1">#REF!</definedName>
    <definedName name="BExII1KN91Q7DLW0UB7W2TJ5ACT9" localSheetId="9" hidden="1">#REF!</definedName>
    <definedName name="BExII1KN91Q7DLW0UB7W2TJ5ACT9" localSheetId="11" hidden="1">#REF!</definedName>
    <definedName name="BExII1KN91Q7DLW0UB7W2TJ5ACT9" localSheetId="12" hidden="1">#REF!</definedName>
    <definedName name="BExII1KN91Q7DLW0UB7W2TJ5ACT9" localSheetId="13" hidden="1">#REF!</definedName>
    <definedName name="BExII1KN91Q7DLW0UB7W2TJ5ACT9" localSheetId="14" hidden="1">#REF!</definedName>
    <definedName name="BExII1KN91Q7DLW0UB7W2TJ5ACT9" localSheetId="22" hidden="1">#REF!</definedName>
    <definedName name="BExII1KN91Q7DLW0UB7W2TJ5ACT9" localSheetId="19" hidden="1">#REF!</definedName>
    <definedName name="BExII1KN91Q7DLW0UB7W2TJ5ACT9" localSheetId="21" hidden="1">#REF!</definedName>
    <definedName name="BExII1KN91Q7DLW0UB7W2TJ5ACT9" hidden="1">#REF!</definedName>
    <definedName name="BExII50LI8I0CDOOZEMIVHVA2V95" localSheetId="23" hidden="1">#REF!</definedName>
    <definedName name="BExII50LI8I0CDOOZEMIVHVA2V95" localSheetId="27" hidden="1">#REF!</definedName>
    <definedName name="BExII50LI8I0CDOOZEMIVHVA2V95" localSheetId="16" hidden="1">#REF!</definedName>
    <definedName name="BExII50LI8I0CDOOZEMIVHVA2V95" localSheetId="0" hidden="1">#REF!</definedName>
    <definedName name="BExII50LI8I0CDOOZEMIVHVA2V95" localSheetId="2" hidden="1">#REF!</definedName>
    <definedName name="BExII50LI8I0CDOOZEMIVHVA2V95" localSheetId="4" hidden="1">#REF!</definedName>
    <definedName name="BExII50LI8I0CDOOZEMIVHVA2V95" localSheetId="5" hidden="1">#REF!</definedName>
    <definedName name="BExII50LI8I0CDOOZEMIVHVA2V95" localSheetId="17" hidden="1">#REF!</definedName>
    <definedName name="BExII50LI8I0CDOOZEMIVHVA2V95" localSheetId="7" hidden="1">#REF!</definedName>
    <definedName name="BExII50LI8I0CDOOZEMIVHVA2V95" localSheetId="8" hidden="1">#REF!</definedName>
    <definedName name="BExII50LI8I0CDOOZEMIVHVA2V95" localSheetId="9" hidden="1">#REF!</definedName>
    <definedName name="BExII50LI8I0CDOOZEMIVHVA2V95" localSheetId="11" hidden="1">#REF!</definedName>
    <definedName name="BExII50LI8I0CDOOZEMIVHVA2V95" localSheetId="12" hidden="1">#REF!</definedName>
    <definedName name="BExII50LI8I0CDOOZEMIVHVA2V95" localSheetId="13" hidden="1">#REF!</definedName>
    <definedName name="BExII50LI8I0CDOOZEMIVHVA2V95" localSheetId="14" hidden="1">#REF!</definedName>
    <definedName name="BExII50LI8I0CDOOZEMIVHVA2V95" localSheetId="22" hidden="1">#REF!</definedName>
    <definedName name="BExII50LI8I0CDOOZEMIVHVA2V95" localSheetId="19" hidden="1">#REF!</definedName>
    <definedName name="BExII50LI8I0CDOOZEMIVHVA2V95" localSheetId="21" hidden="1">#REF!</definedName>
    <definedName name="BExII50LI8I0CDOOZEMIVHVA2V95" hidden="1">#REF!</definedName>
    <definedName name="BExIINQWABWRGYDT02DOJQ5L7BQF" localSheetId="23" hidden="1">#REF!</definedName>
    <definedName name="BExIINQWABWRGYDT02DOJQ5L7BQF" localSheetId="27" hidden="1">#REF!</definedName>
    <definedName name="BExIINQWABWRGYDT02DOJQ5L7BQF" localSheetId="16" hidden="1">#REF!</definedName>
    <definedName name="BExIINQWABWRGYDT02DOJQ5L7BQF" localSheetId="0" hidden="1">#REF!</definedName>
    <definedName name="BExIINQWABWRGYDT02DOJQ5L7BQF" localSheetId="2" hidden="1">#REF!</definedName>
    <definedName name="BExIINQWABWRGYDT02DOJQ5L7BQF" localSheetId="4" hidden="1">#REF!</definedName>
    <definedName name="BExIINQWABWRGYDT02DOJQ5L7BQF" localSheetId="5" hidden="1">#REF!</definedName>
    <definedName name="BExIINQWABWRGYDT02DOJQ5L7BQF" localSheetId="17" hidden="1">#REF!</definedName>
    <definedName name="BExIINQWABWRGYDT02DOJQ5L7BQF" localSheetId="7" hidden="1">#REF!</definedName>
    <definedName name="BExIINQWABWRGYDT02DOJQ5L7BQF" localSheetId="8" hidden="1">#REF!</definedName>
    <definedName name="BExIINQWABWRGYDT02DOJQ5L7BQF" localSheetId="9" hidden="1">#REF!</definedName>
    <definedName name="BExIINQWABWRGYDT02DOJQ5L7BQF" localSheetId="11" hidden="1">#REF!</definedName>
    <definedName name="BExIINQWABWRGYDT02DOJQ5L7BQF" localSheetId="12" hidden="1">#REF!</definedName>
    <definedName name="BExIINQWABWRGYDT02DOJQ5L7BQF" localSheetId="13" hidden="1">#REF!</definedName>
    <definedName name="BExIINQWABWRGYDT02DOJQ5L7BQF" localSheetId="14" hidden="1">#REF!</definedName>
    <definedName name="BExIINQWABWRGYDT02DOJQ5L7BQF" localSheetId="22" hidden="1">#REF!</definedName>
    <definedName name="BExIINQWABWRGYDT02DOJQ5L7BQF" localSheetId="19" hidden="1">#REF!</definedName>
    <definedName name="BExIINQWABWRGYDT02DOJQ5L7BQF" localSheetId="21" hidden="1">#REF!</definedName>
    <definedName name="BExIINQWABWRGYDT02DOJQ5L7BQF" hidden="1">#REF!</definedName>
    <definedName name="BExIIXMY38TQD12CVV4S57L3I809" localSheetId="23" hidden="1">#REF!</definedName>
    <definedName name="BExIIXMY38TQD12CVV4S57L3I809" localSheetId="27" hidden="1">#REF!</definedName>
    <definedName name="BExIIXMY38TQD12CVV4S57L3I809" localSheetId="16" hidden="1">#REF!</definedName>
    <definedName name="BExIIXMY38TQD12CVV4S57L3I809" localSheetId="0" hidden="1">#REF!</definedName>
    <definedName name="BExIIXMY38TQD12CVV4S57L3I809" localSheetId="2" hidden="1">#REF!</definedName>
    <definedName name="BExIIXMY38TQD12CVV4S57L3I809" localSheetId="4" hidden="1">#REF!</definedName>
    <definedName name="BExIIXMY38TQD12CVV4S57L3I809" localSheetId="5" hidden="1">#REF!</definedName>
    <definedName name="BExIIXMY38TQD12CVV4S57L3I809" localSheetId="17" hidden="1">#REF!</definedName>
    <definedName name="BExIIXMY38TQD12CVV4S57L3I809" localSheetId="7" hidden="1">#REF!</definedName>
    <definedName name="BExIIXMY38TQD12CVV4S57L3I809" localSheetId="8" hidden="1">#REF!</definedName>
    <definedName name="BExIIXMY38TQD12CVV4S57L3I809" localSheetId="9" hidden="1">#REF!</definedName>
    <definedName name="BExIIXMY38TQD12CVV4S57L3I809" localSheetId="11" hidden="1">#REF!</definedName>
    <definedName name="BExIIXMY38TQD12CVV4S57L3I809" localSheetId="12" hidden="1">#REF!</definedName>
    <definedName name="BExIIXMY38TQD12CVV4S57L3I809" localSheetId="13" hidden="1">#REF!</definedName>
    <definedName name="BExIIXMY38TQD12CVV4S57L3I809" localSheetId="14" hidden="1">#REF!</definedName>
    <definedName name="BExIIXMY38TQD12CVV4S57L3I809" localSheetId="22" hidden="1">#REF!</definedName>
    <definedName name="BExIIXMY38TQD12CVV4S57L3I809" localSheetId="19" hidden="1">#REF!</definedName>
    <definedName name="BExIIXMY38TQD12CVV4S57L3I809" localSheetId="21" hidden="1">#REF!</definedName>
    <definedName name="BExIIXMY38TQD12CVV4S57L3I809" hidden="1">#REF!</definedName>
    <definedName name="BExIIY37NEVU2LGS1JE4VR9AN6W4" localSheetId="23" hidden="1">#REF!</definedName>
    <definedName name="BExIIY37NEVU2LGS1JE4VR9AN6W4" localSheetId="27" hidden="1">#REF!</definedName>
    <definedName name="BExIIY37NEVU2LGS1JE4VR9AN6W4" localSheetId="16" hidden="1">#REF!</definedName>
    <definedName name="BExIIY37NEVU2LGS1JE4VR9AN6W4" localSheetId="0" hidden="1">#REF!</definedName>
    <definedName name="BExIIY37NEVU2LGS1JE4VR9AN6W4" localSheetId="2" hidden="1">#REF!</definedName>
    <definedName name="BExIIY37NEVU2LGS1JE4VR9AN6W4" localSheetId="4" hidden="1">#REF!</definedName>
    <definedName name="BExIIY37NEVU2LGS1JE4VR9AN6W4" localSheetId="5" hidden="1">#REF!</definedName>
    <definedName name="BExIIY37NEVU2LGS1JE4VR9AN6W4" localSheetId="17" hidden="1">#REF!</definedName>
    <definedName name="BExIIY37NEVU2LGS1JE4VR9AN6W4" localSheetId="7" hidden="1">#REF!</definedName>
    <definedName name="BExIIY37NEVU2LGS1JE4VR9AN6W4" localSheetId="8" hidden="1">#REF!</definedName>
    <definedName name="BExIIY37NEVU2LGS1JE4VR9AN6W4" localSheetId="9" hidden="1">#REF!</definedName>
    <definedName name="BExIIY37NEVU2LGS1JE4VR9AN6W4" localSheetId="11" hidden="1">#REF!</definedName>
    <definedName name="BExIIY37NEVU2LGS1JE4VR9AN6W4" localSheetId="12" hidden="1">#REF!</definedName>
    <definedName name="BExIIY37NEVU2LGS1JE4VR9AN6W4" localSheetId="13" hidden="1">#REF!</definedName>
    <definedName name="BExIIY37NEVU2LGS1JE4VR9AN6W4" localSheetId="14" hidden="1">#REF!</definedName>
    <definedName name="BExIIY37NEVU2LGS1JE4VR9AN6W4" localSheetId="22" hidden="1">#REF!</definedName>
    <definedName name="BExIIY37NEVU2LGS1JE4VR9AN6W4" localSheetId="19" hidden="1">#REF!</definedName>
    <definedName name="BExIIY37NEVU2LGS1JE4VR9AN6W4" localSheetId="21" hidden="1">#REF!</definedName>
    <definedName name="BExIIY37NEVU2LGS1JE4VR9AN6W4" hidden="1">#REF!</definedName>
    <definedName name="BExIIYJAGXR8TPZ1KCYM7EGJ79UW" localSheetId="23" hidden="1">#REF!</definedName>
    <definedName name="BExIIYJAGXR8TPZ1KCYM7EGJ79UW" localSheetId="27" hidden="1">#REF!</definedName>
    <definedName name="BExIIYJAGXR8TPZ1KCYM7EGJ79UW" localSheetId="16" hidden="1">#REF!</definedName>
    <definedName name="BExIIYJAGXR8TPZ1KCYM7EGJ79UW" localSheetId="0" hidden="1">#REF!</definedName>
    <definedName name="BExIIYJAGXR8TPZ1KCYM7EGJ79UW" localSheetId="2" hidden="1">#REF!</definedName>
    <definedName name="BExIIYJAGXR8TPZ1KCYM7EGJ79UW" localSheetId="4" hidden="1">#REF!</definedName>
    <definedName name="BExIIYJAGXR8TPZ1KCYM7EGJ79UW" localSheetId="5" hidden="1">#REF!</definedName>
    <definedName name="BExIIYJAGXR8TPZ1KCYM7EGJ79UW" localSheetId="17" hidden="1">#REF!</definedName>
    <definedName name="BExIIYJAGXR8TPZ1KCYM7EGJ79UW" localSheetId="7" hidden="1">#REF!</definedName>
    <definedName name="BExIIYJAGXR8TPZ1KCYM7EGJ79UW" localSheetId="8" hidden="1">#REF!</definedName>
    <definedName name="BExIIYJAGXR8TPZ1KCYM7EGJ79UW" localSheetId="9" hidden="1">#REF!</definedName>
    <definedName name="BExIIYJAGXR8TPZ1KCYM7EGJ79UW" localSheetId="11" hidden="1">#REF!</definedName>
    <definedName name="BExIIYJAGXR8TPZ1KCYM7EGJ79UW" localSheetId="12" hidden="1">#REF!</definedName>
    <definedName name="BExIIYJAGXR8TPZ1KCYM7EGJ79UW" localSheetId="13" hidden="1">#REF!</definedName>
    <definedName name="BExIIYJAGXR8TPZ1KCYM7EGJ79UW" localSheetId="14" hidden="1">#REF!</definedName>
    <definedName name="BExIIYJAGXR8TPZ1KCYM7EGJ79UW" localSheetId="22" hidden="1">#REF!</definedName>
    <definedName name="BExIIYJAGXR8TPZ1KCYM7EGJ79UW" localSheetId="19" hidden="1">#REF!</definedName>
    <definedName name="BExIIYJAGXR8TPZ1KCYM7EGJ79UW" localSheetId="21" hidden="1">#REF!</definedName>
    <definedName name="BExIIYJAGXR8TPZ1KCYM7EGJ79UW" hidden="1">#REF!</definedName>
    <definedName name="BExIJ3160YCWGAVEU0208ZGXXG3P" localSheetId="23" hidden="1">#REF!</definedName>
    <definedName name="BExIJ3160YCWGAVEU0208ZGXXG3P" localSheetId="27" hidden="1">#REF!</definedName>
    <definedName name="BExIJ3160YCWGAVEU0208ZGXXG3P" localSheetId="16" hidden="1">#REF!</definedName>
    <definedName name="BExIJ3160YCWGAVEU0208ZGXXG3P" localSheetId="0" hidden="1">#REF!</definedName>
    <definedName name="BExIJ3160YCWGAVEU0208ZGXXG3P" localSheetId="2" hidden="1">#REF!</definedName>
    <definedName name="BExIJ3160YCWGAVEU0208ZGXXG3P" localSheetId="4" hidden="1">#REF!</definedName>
    <definedName name="BExIJ3160YCWGAVEU0208ZGXXG3P" localSheetId="5" hidden="1">#REF!</definedName>
    <definedName name="BExIJ3160YCWGAVEU0208ZGXXG3P" localSheetId="17" hidden="1">#REF!</definedName>
    <definedName name="BExIJ3160YCWGAVEU0208ZGXXG3P" localSheetId="7" hidden="1">#REF!</definedName>
    <definedName name="BExIJ3160YCWGAVEU0208ZGXXG3P" localSheetId="8" hidden="1">#REF!</definedName>
    <definedName name="BExIJ3160YCWGAVEU0208ZGXXG3P" localSheetId="9" hidden="1">#REF!</definedName>
    <definedName name="BExIJ3160YCWGAVEU0208ZGXXG3P" localSheetId="11" hidden="1">#REF!</definedName>
    <definedName name="BExIJ3160YCWGAVEU0208ZGXXG3P" localSheetId="12" hidden="1">#REF!</definedName>
    <definedName name="BExIJ3160YCWGAVEU0208ZGXXG3P" localSheetId="13" hidden="1">#REF!</definedName>
    <definedName name="BExIJ3160YCWGAVEU0208ZGXXG3P" localSheetId="14" hidden="1">#REF!</definedName>
    <definedName name="BExIJ3160YCWGAVEU0208ZGXXG3P" localSheetId="22" hidden="1">#REF!</definedName>
    <definedName name="BExIJ3160YCWGAVEU0208ZGXXG3P" localSheetId="19" hidden="1">#REF!</definedName>
    <definedName name="BExIJ3160YCWGAVEU0208ZGXXG3P" localSheetId="21" hidden="1">#REF!</definedName>
    <definedName name="BExIJ3160YCWGAVEU0208ZGXXG3P" hidden="1">#REF!</definedName>
    <definedName name="BExIJFGZJ5ED9D6KAY4PGQYLELAX" localSheetId="23" hidden="1">#REF!</definedName>
    <definedName name="BExIJFGZJ5ED9D6KAY4PGQYLELAX" localSheetId="27" hidden="1">#REF!</definedName>
    <definedName name="BExIJFGZJ5ED9D6KAY4PGQYLELAX" localSheetId="16" hidden="1">#REF!</definedName>
    <definedName name="BExIJFGZJ5ED9D6KAY4PGQYLELAX" localSheetId="0" hidden="1">#REF!</definedName>
    <definedName name="BExIJFGZJ5ED9D6KAY4PGQYLELAX" localSheetId="2" hidden="1">#REF!</definedName>
    <definedName name="BExIJFGZJ5ED9D6KAY4PGQYLELAX" localSheetId="4" hidden="1">#REF!</definedName>
    <definedName name="BExIJFGZJ5ED9D6KAY4PGQYLELAX" localSheetId="5" hidden="1">#REF!</definedName>
    <definedName name="BExIJFGZJ5ED9D6KAY4PGQYLELAX" localSheetId="17" hidden="1">#REF!</definedName>
    <definedName name="BExIJFGZJ5ED9D6KAY4PGQYLELAX" localSheetId="7" hidden="1">#REF!</definedName>
    <definedName name="BExIJFGZJ5ED9D6KAY4PGQYLELAX" localSheetId="8" hidden="1">#REF!</definedName>
    <definedName name="BExIJFGZJ5ED9D6KAY4PGQYLELAX" localSheetId="9" hidden="1">#REF!</definedName>
    <definedName name="BExIJFGZJ5ED9D6KAY4PGQYLELAX" localSheetId="11" hidden="1">#REF!</definedName>
    <definedName name="BExIJFGZJ5ED9D6KAY4PGQYLELAX" localSheetId="12" hidden="1">#REF!</definedName>
    <definedName name="BExIJFGZJ5ED9D6KAY4PGQYLELAX" localSheetId="13" hidden="1">#REF!</definedName>
    <definedName name="BExIJFGZJ5ED9D6KAY4PGQYLELAX" localSheetId="14" hidden="1">#REF!</definedName>
    <definedName name="BExIJFGZJ5ED9D6KAY4PGQYLELAX" localSheetId="22" hidden="1">#REF!</definedName>
    <definedName name="BExIJFGZJ5ED9D6KAY4PGQYLELAX" localSheetId="19" hidden="1">#REF!</definedName>
    <definedName name="BExIJFGZJ5ED9D6KAY4PGQYLELAX" localSheetId="21" hidden="1">#REF!</definedName>
    <definedName name="BExIJFGZJ5ED9D6KAY4PGQYLELAX" hidden="1">#REF!</definedName>
    <definedName name="BExIJQK80ZEKSTV62E59AYJYUNLI" localSheetId="23" hidden="1">#REF!</definedName>
    <definedName name="BExIJQK80ZEKSTV62E59AYJYUNLI" localSheetId="27" hidden="1">#REF!</definedName>
    <definedName name="BExIJQK80ZEKSTV62E59AYJYUNLI" localSheetId="16" hidden="1">#REF!</definedName>
    <definedName name="BExIJQK80ZEKSTV62E59AYJYUNLI" localSheetId="0" hidden="1">#REF!</definedName>
    <definedName name="BExIJQK80ZEKSTV62E59AYJYUNLI" localSheetId="2" hidden="1">#REF!</definedName>
    <definedName name="BExIJQK80ZEKSTV62E59AYJYUNLI" localSheetId="4" hidden="1">#REF!</definedName>
    <definedName name="BExIJQK80ZEKSTV62E59AYJYUNLI" localSheetId="5" hidden="1">#REF!</definedName>
    <definedName name="BExIJQK80ZEKSTV62E59AYJYUNLI" localSheetId="17" hidden="1">#REF!</definedName>
    <definedName name="BExIJQK80ZEKSTV62E59AYJYUNLI" localSheetId="7" hidden="1">#REF!</definedName>
    <definedName name="BExIJQK80ZEKSTV62E59AYJYUNLI" localSheetId="8" hidden="1">#REF!</definedName>
    <definedName name="BExIJQK80ZEKSTV62E59AYJYUNLI" localSheetId="9" hidden="1">#REF!</definedName>
    <definedName name="BExIJQK80ZEKSTV62E59AYJYUNLI" localSheetId="11" hidden="1">#REF!</definedName>
    <definedName name="BExIJQK80ZEKSTV62E59AYJYUNLI" localSheetId="12" hidden="1">#REF!</definedName>
    <definedName name="BExIJQK80ZEKSTV62E59AYJYUNLI" localSheetId="13" hidden="1">#REF!</definedName>
    <definedName name="BExIJQK80ZEKSTV62E59AYJYUNLI" localSheetId="14" hidden="1">#REF!</definedName>
    <definedName name="BExIJQK80ZEKSTV62E59AYJYUNLI" localSheetId="22" hidden="1">#REF!</definedName>
    <definedName name="BExIJQK80ZEKSTV62E59AYJYUNLI" localSheetId="19" hidden="1">#REF!</definedName>
    <definedName name="BExIJQK80ZEKSTV62E59AYJYUNLI" localSheetId="21" hidden="1">#REF!</definedName>
    <definedName name="BExIJQK80ZEKSTV62E59AYJYUNLI" hidden="1">#REF!</definedName>
    <definedName name="BExIJRLX3M0YQLU1D5Y9V7HM5QNM" localSheetId="23" hidden="1">#REF!</definedName>
    <definedName name="BExIJRLX3M0YQLU1D5Y9V7HM5QNM" localSheetId="27" hidden="1">#REF!</definedName>
    <definedName name="BExIJRLX3M0YQLU1D5Y9V7HM5QNM" localSheetId="16" hidden="1">#REF!</definedName>
    <definedName name="BExIJRLX3M0YQLU1D5Y9V7HM5QNM" localSheetId="0" hidden="1">#REF!</definedName>
    <definedName name="BExIJRLX3M0YQLU1D5Y9V7HM5QNM" localSheetId="2" hidden="1">#REF!</definedName>
    <definedName name="BExIJRLX3M0YQLU1D5Y9V7HM5QNM" localSheetId="4" hidden="1">#REF!</definedName>
    <definedName name="BExIJRLX3M0YQLU1D5Y9V7HM5QNM" localSheetId="5" hidden="1">#REF!</definedName>
    <definedName name="BExIJRLX3M0YQLU1D5Y9V7HM5QNM" localSheetId="17" hidden="1">#REF!</definedName>
    <definedName name="BExIJRLX3M0YQLU1D5Y9V7HM5QNM" localSheetId="7" hidden="1">#REF!</definedName>
    <definedName name="BExIJRLX3M0YQLU1D5Y9V7HM5QNM" localSheetId="8" hidden="1">#REF!</definedName>
    <definedName name="BExIJRLX3M0YQLU1D5Y9V7HM5QNM" localSheetId="9" hidden="1">#REF!</definedName>
    <definedName name="BExIJRLX3M0YQLU1D5Y9V7HM5QNM" localSheetId="11" hidden="1">#REF!</definedName>
    <definedName name="BExIJRLX3M0YQLU1D5Y9V7HM5QNM" localSheetId="12" hidden="1">#REF!</definedName>
    <definedName name="BExIJRLX3M0YQLU1D5Y9V7HM5QNM" localSheetId="13" hidden="1">#REF!</definedName>
    <definedName name="BExIJRLX3M0YQLU1D5Y9V7HM5QNM" localSheetId="14" hidden="1">#REF!</definedName>
    <definedName name="BExIJRLX3M0YQLU1D5Y9V7HM5QNM" localSheetId="22" hidden="1">#REF!</definedName>
    <definedName name="BExIJRLX3M0YQLU1D5Y9V7HM5QNM" localSheetId="19" hidden="1">#REF!</definedName>
    <definedName name="BExIJRLX3M0YQLU1D5Y9V7HM5QNM" localSheetId="21" hidden="1">#REF!</definedName>
    <definedName name="BExIJRLX3M0YQLU1D5Y9V7HM5QNM" hidden="1">#REF!</definedName>
    <definedName name="BExIJV22J0QA7286KNPMHO1ZUCB3" localSheetId="23" hidden="1">#REF!</definedName>
    <definedName name="BExIJV22J0QA7286KNPMHO1ZUCB3" localSheetId="27" hidden="1">#REF!</definedName>
    <definedName name="BExIJV22J0QA7286KNPMHO1ZUCB3" localSheetId="16" hidden="1">#REF!</definedName>
    <definedName name="BExIJV22J0QA7286KNPMHO1ZUCB3" localSheetId="0" hidden="1">#REF!</definedName>
    <definedName name="BExIJV22J0QA7286KNPMHO1ZUCB3" localSheetId="2" hidden="1">#REF!</definedName>
    <definedName name="BExIJV22J0QA7286KNPMHO1ZUCB3" localSheetId="4" hidden="1">#REF!</definedName>
    <definedName name="BExIJV22J0QA7286KNPMHO1ZUCB3" localSheetId="5" hidden="1">#REF!</definedName>
    <definedName name="BExIJV22J0QA7286KNPMHO1ZUCB3" localSheetId="17" hidden="1">#REF!</definedName>
    <definedName name="BExIJV22J0QA7286KNPMHO1ZUCB3" localSheetId="7" hidden="1">#REF!</definedName>
    <definedName name="BExIJV22J0QA7286KNPMHO1ZUCB3" localSheetId="8" hidden="1">#REF!</definedName>
    <definedName name="BExIJV22J0QA7286KNPMHO1ZUCB3" localSheetId="9" hidden="1">#REF!</definedName>
    <definedName name="BExIJV22J0QA7286KNPMHO1ZUCB3" localSheetId="11" hidden="1">#REF!</definedName>
    <definedName name="BExIJV22J0QA7286KNPMHO1ZUCB3" localSheetId="12" hidden="1">#REF!</definedName>
    <definedName name="BExIJV22J0QA7286KNPMHO1ZUCB3" localSheetId="13" hidden="1">#REF!</definedName>
    <definedName name="BExIJV22J0QA7286KNPMHO1ZUCB3" localSheetId="14" hidden="1">#REF!</definedName>
    <definedName name="BExIJV22J0QA7286KNPMHO1ZUCB3" localSheetId="22" hidden="1">#REF!</definedName>
    <definedName name="BExIJV22J0QA7286KNPMHO1ZUCB3" localSheetId="19" hidden="1">#REF!</definedName>
    <definedName name="BExIJV22J0QA7286KNPMHO1ZUCB3" localSheetId="21" hidden="1">#REF!</definedName>
    <definedName name="BExIJV22J0QA7286KNPMHO1ZUCB3" hidden="1">#REF!</definedName>
    <definedName name="BExIJVI6OC7B6ZE9V4PAOYZXKNER" localSheetId="23" hidden="1">#REF!</definedName>
    <definedName name="BExIJVI6OC7B6ZE9V4PAOYZXKNER" localSheetId="27" hidden="1">#REF!</definedName>
    <definedName name="BExIJVI6OC7B6ZE9V4PAOYZXKNER" localSheetId="16" hidden="1">#REF!</definedName>
    <definedName name="BExIJVI6OC7B6ZE9V4PAOYZXKNER" localSheetId="0" hidden="1">#REF!</definedName>
    <definedName name="BExIJVI6OC7B6ZE9V4PAOYZXKNER" localSheetId="2" hidden="1">#REF!</definedName>
    <definedName name="BExIJVI6OC7B6ZE9V4PAOYZXKNER" localSheetId="4" hidden="1">#REF!</definedName>
    <definedName name="BExIJVI6OC7B6ZE9V4PAOYZXKNER" localSheetId="5" hidden="1">#REF!</definedName>
    <definedName name="BExIJVI6OC7B6ZE9V4PAOYZXKNER" localSheetId="17" hidden="1">#REF!</definedName>
    <definedName name="BExIJVI6OC7B6ZE9V4PAOYZXKNER" localSheetId="7" hidden="1">#REF!</definedName>
    <definedName name="BExIJVI6OC7B6ZE9V4PAOYZXKNER" localSheetId="8" hidden="1">#REF!</definedName>
    <definedName name="BExIJVI6OC7B6ZE9V4PAOYZXKNER" localSheetId="9" hidden="1">#REF!</definedName>
    <definedName name="BExIJVI6OC7B6ZE9V4PAOYZXKNER" localSheetId="11" hidden="1">#REF!</definedName>
    <definedName name="BExIJVI6OC7B6ZE9V4PAOYZXKNER" localSheetId="12" hidden="1">#REF!</definedName>
    <definedName name="BExIJVI6OC7B6ZE9V4PAOYZXKNER" localSheetId="13" hidden="1">#REF!</definedName>
    <definedName name="BExIJVI6OC7B6ZE9V4PAOYZXKNER" localSheetId="14" hidden="1">#REF!</definedName>
    <definedName name="BExIJVI6OC7B6ZE9V4PAOYZXKNER" localSheetId="22" hidden="1">#REF!</definedName>
    <definedName name="BExIJVI6OC7B6ZE9V4PAOYZXKNER" localSheetId="19" hidden="1">#REF!</definedName>
    <definedName name="BExIJVI6OC7B6ZE9V4PAOYZXKNER" localSheetId="21" hidden="1">#REF!</definedName>
    <definedName name="BExIJVI6OC7B6ZE9V4PAOYZXKNER" hidden="1">#REF!</definedName>
    <definedName name="BExIJWK0NGTGQ4X7D5VIVXD14JHI" localSheetId="23" hidden="1">#REF!</definedName>
    <definedName name="BExIJWK0NGTGQ4X7D5VIVXD14JHI" localSheetId="27" hidden="1">#REF!</definedName>
    <definedName name="BExIJWK0NGTGQ4X7D5VIVXD14JHI" localSheetId="16" hidden="1">#REF!</definedName>
    <definedName name="BExIJWK0NGTGQ4X7D5VIVXD14JHI" localSheetId="0" hidden="1">#REF!</definedName>
    <definedName name="BExIJWK0NGTGQ4X7D5VIVXD14JHI" localSheetId="2" hidden="1">#REF!</definedName>
    <definedName name="BExIJWK0NGTGQ4X7D5VIVXD14JHI" localSheetId="4" hidden="1">#REF!</definedName>
    <definedName name="BExIJWK0NGTGQ4X7D5VIVXD14JHI" localSheetId="5" hidden="1">#REF!</definedName>
    <definedName name="BExIJWK0NGTGQ4X7D5VIVXD14JHI" localSheetId="17" hidden="1">#REF!</definedName>
    <definedName name="BExIJWK0NGTGQ4X7D5VIVXD14JHI" localSheetId="7" hidden="1">#REF!</definedName>
    <definedName name="BExIJWK0NGTGQ4X7D5VIVXD14JHI" localSheetId="8" hidden="1">#REF!</definedName>
    <definedName name="BExIJWK0NGTGQ4X7D5VIVXD14JHI" localSheetId="9" hidden="1">#REF!</definedName>
    <definedName name="BExIJWK0NGTGQ4X7D5VIVXD14JHI" localSheetId="11" hidden="1">#REF!</definedName>
    <definedName name="BExIJWK0NGTGQ4X7D5VIVXD14JHI" localSheetId="12" hidden="1">#REF!</definedName>
    <definedName name="BExIJWK0NGTGQ4X7D5VIVXD14JHI" localSheetId="13" hidden="1">#REF!</definedName>
    <definedName name="BExIJWK0NGTGQ4X7D5VIVXD14JHI" localSheetId="14" hidden="1">#REF!</definedName>
    <definedName name="BExIJWK0NGTGQ4X7D5VIVXD14JHI" localSheetId="22" hidden="1">#REF!</definedName>
    <definedName name="BExIJWK0NGTGQ4X7D5VIVXD14JHI" localSheetId="19" hidden="1">#REF!</definedName>
    <definedName name="BExIJWK0NGTGQ4X7D5VIVXD14JHI" localSheetId="21" hidden="1">#REF!</definedName>
    <definedName name="BExIJWK0NGTGQ4X7D5VIVXD14JHI" hidden="1">#REF!</definedName>
    <definedName name="BExIJWPCIYINEJUTXU74VK7WG031" localSheetId="23" hidden="1">#REF!</definedName>
    <definedName name="BExIJWPCIYINEJUTXU74VK7WG031" localSheetId="27" hidden="1">#REF!</definedName>
    <definedName name="BExIJWPCIYINEJUTXU74VK7WG031" localSheetId="16" hidden="1">#REF!</definedName>
    <definedName name="BExIJWPCIYINEJUTXU74VK7WG031" localSheetId="0" hidden="1">#REF!</definedName>
    <definedName name="BExIJWPCIYINEJUTXU74VK7WG031" localSheetId="2" hidden="1">#REF!</definedName>
    <definedName name="BExIJWPCIYINEJUTXU74VK7WG031" localSheetId="4" hidden="1">#REF!</definedName>
    <definedName name="BExIJWPCIYINEJUTXU74VK7WG031" localSheetId="5" hidden="1">#REF!</definedName>
    <definedName name="BExIJWPCIYINEJUTXU74VK7WG031" localSheetId="17" hidden="1">#REF!</definedName>
    <definedName name="BExIJWPCIYINEJUTXU74VK7WG031" localSheetId="7" hidden="1">#REF!</definedName>
    <definedName name="BExIJWPCIYINEJUTXU74VK7WG031" localSheetId="8" hidden="1">#REF!</definedName>
    <definedName name="BExIJWPCIYINEJUTXU74VK7WG031" localSheetId="9" hidden="1">#REF!</definedName>
    <definedName name="BExIJWPCIYINEJUTXU74VK7WG031" localSheetId="11" hidden="1">#REF!</definedName>
    <definedName name="BExIJWPCIYINEJUTXU74VK7WG031" localSheetId="12" hidden="1">#REF!</definedName>
    <definedName name="BExIJWPCIYINEJUTXU74VK7WG031" localSheetId="13" hidden="1">#REF!</definedName>
    <definedName name="BExIJWPCIYINEJUTXU74VK7WG031" localSheetId="14" hidden="1">#REF!</definedName>
    <definedName name="BExIJWPCIYINEJUTXU74VK7WG031" localSheetId="22" hidden="1">#REF!</definedName>
    <definedName name="BExIJWPCIYINEJUTXU74VK7WG031" localSheetId="19" hidden="1">#REF!</definedName>
    <definedName name="BExIJWPCIYINEJUTXU74VK7WG031" localSheetId="21" hidden="1">#REF!</definedName>
    <definedName name="BExIJWPCIYINEJUTXU74VK7WG031" hidden="1">#REF!</definedName>
    <definedName name="BExIKHTXPZR5A8OHB6HDP6QWDHAD" localSheetId="23" hidden="1">#REF!</definedName>
    <definedName name="BExIKHTXPZR5A8OHB6HDP6QWDHAD" localSheetId="27" hidden="1">#REF!</definedName>
    <definedName name="BExIKHTXPZR5A8OHB6HDP6QWDHAD" localSheetId="16" hidden="1">#REF!</definedName>
    <definedName name="BExIKHTXPZR5A8OHB6HDP6QWDHAD" localSheetId="0" hidden="1">#REF!</definedName>
    <definedName name="BExIKHTXPZR5A8OHB6HDP6QWDHAD" localSheetId="2" hidden="1">#REF!</definedName>
    <definedName name="BExIKHTXPZR5A8OHB6HDP6QWDHAD" localSheetId="4" hidden="1">#REF!</definedName>
    <definedName name="BExIKHTXPZR5A8OHB6HDP6QWDHAD" localSheetId="5" hidden="1">#REF!</definedName>
    <definedName name="BExIKHTXPZR5A8OHB6HDP6QWDHAD" localSheetId="17" hidden="1">#REF!</definedName>
    <definedName name="BExIKHTXPZR5A8OHB6HDP6QWDHAD" localSheetId="7" hidden="1">#REF!</definedName>
    <definedName name="BExIKHTXPZR5A8OHB6HDP6QWDHAD" localSheetId="8" hidden="1">#REF!</definedName>
    <definedName name="BExIKHTXPZR5A8OHB6HDP6QWDHAD" localSheetId="9" hidden="1">#REF!</definedName>
    <definedName name="BExIKHTXPZR5A8OHB6HDP6QWDHAD" localSheetId="11" hidden="1">#REF!</definedName>
    <definedName name="BExIKHTXPZR5A8OHB6HDP6QWDHAD" localSheetId="12" hidden="1">#REF!</definedName>
    <definedName name="BExIKHTXPZR5A8OHB6HDP6QWDHAD" localSheetId="13" hidden="1">#REF!</definedName>
    <definedName name="BExIKHTXPZR5A8OHB6HDP6QWDHAD" localSheetId="14" hidden="1">#REF!</definedName>
    <definedName name="BExIKHTXPZR5A8OHB6HDP6QWDHAD" localSheetId="22" hidden="1">#REF!</definedName>
    <definedName name="BExIKHTXPZR5A8OHB6HDP6QWDHAD" localSheetId="19" hidden="1">#REF!</definedName>
    <definedName name="BExIKHTXPZR5A8OHB6HDP6QWDHAD" localSheetId="21" hidden="1">#REF!</definedName>
    <definedName name="BExIKHTXPZR5A8OHB6HDP6QWDHAD" hidden="1">#REF!</definedName>
    <definedName name="BExIKMMJOETSAXJYY1SIKM58LMA2" localSheetId="23" hidden="1">#REF!</definedName>
    <definedName name="BExIKMMJOETSAXJYY1SIKM58LMA2" localSheetId="27" hidden="1">#REF!</definedName>
    <definedName name="BExIKMMJOETSAXJYY1SIKM58LMA2" localSheetId="16" hidden="1">#REF!</definedName>
    <definedName name="BExIKMMJOETSAXJYY1SIKM58LMA2" localSheetId="0" hidden="1">#REF!</definedName>
    <definedName name="BExIKMMJOETSAXJYY1SIKM58LMA2" localSheetId="2" hidden="1">#REF!</definedName>
    <definedName name="BExIKMMJOETSAXJYY1SIKM58LMA2" localSheetId="4" hidden="1">#REF!</definedName>
    <definedName name="BExIKMMJOETSAXJYY1SIKM58LMA2" localSheetId="5" hidden="1">#REF!</definedName>
    <definedName name="BExIKMMJOETSAXJYY1SIKM58LMA2" localSheetId="17" hidden="1">#REF!</definedName>
    <definedName name="BExIKMMJOETSAXJYY1SIKM58LMA2" localSheetId="7" hidden="1">#REF!</definedName>
    <definedName name="BExIKMMJOETSAXJYY1SIKM58LMA2" localSheetId="8" hidden="1">#REF!</definedName>
    <definedName name="BExIKMMJOETSAXJYY1SIKM58LMA2" localSheetId="9" hidden="1">#REF!</definedName>
    <definedName name="BExIKMMJOETSAXJYY1SIKM58LMA2" localSheetId="11" hidden="1">#REF!</definedName>
    <definedName name="BExIKMMJOETSAXJYY1SIKM58LMA2" localSheetId="12" hidden="1">#REF!</definedName>
    <definedName name="BExIKMMJOETSAXJYY1SIKM58LMA2" localSheetId="13" hidden="1">#REF!</definedName>
    <definedName name="BExIKMMJOETSAXJYY1SIKM58LMA2" localSheetId="14" hidden="1">#REF!</definedName>
    <definedName name="BExIKMMJOETSAXJYY1SIKM58LMA2" localSheetId="22" hidden="1">#REF!</definedName>
    <definedName name="BExIKMMJOETSAXJYY1SIKM58LMA2" localSheetId="19" hidden="1">#REF!</definedName>
    <definedName name="BExIKMMJOETSAXJYY1SIKM58LMA2" localSheetId="21" hidden="1">#REF!</definedName>
    <definedName name="BExIKMMJOETSAXJYY1SIKM58LMA2" hidden="1">#REF!</definedName>
    <definedName name="BExIKRF6AQ6VOO9KCIWSM6FY8M7D" localSheetId="23" hidden="1">#REF!</definedName>
    <definedName name="BExIKRF6AQ6VOO9KCIWSM6FY8M7D" localSheetId="27" hidden="1">#REF!</definedName>
    <definedName name="BExIKRF6AQ6VOO9KCIWSM6FY8M7D" localSheetId="16" hidden="1">#REF!</definedName>
    <definedName name="BExIKRF6AQ6VOO9KCIWSM6FY8M7D" localSheetId="0" hidden="1">#REF!</definedName>
    <definedName name="BExIKRF6AQ6VOO9KCIWSM6FY8M7D" localSheetId="2" hidden="1">#REF!</definedName>
    <definedName name="BExIKRF6AQ6VOO9KCIWSM6FY8M7D" localSheetId="4" hidden="1">#REF!</definedName>
    <definedName name="BExIKRF6AQ6VOO9KCIWSM6FY8M7D" localSheetId="5" hidden="1">#REF!</definedName>
    <definedName name="BExIKRF6AQ6VOO9KCIWSM6FY8M7D" localSheetId="17" hidden="1">#REF!</definedName>
    <definedName name="BExIKRF6AQ6VOO9KCIWSM6FY8M7D" localSheetId="7" hidden="1">#REF!</definedName>
    <definedName name="BExIKRF6AQ6VOO9KCIWSM6FY8M7D" localSheetId="8" hidden="1">#REF!</definedName>
    <definedName name="BExIKRF6AQ6VOO9KCIWSM6FY8M7D" localSheetId="9" hidden="1">#REF!</definedName>
    <definedName name="BExIKRF6AQ6VOO9KCIWSM6FY8M7D" localSheetId="11" hidden="1">#REF!</definedName>
    <definedName name="BExIKRF6AQ6VOO9KCIWSM6FY8M7D" localSheetId="12" hidden="1">#REF!</definedName>
    <definedName name="BExIKRF6AQ6VOO9KCIWSM6FY8M7D" localSheetId="13" hidden="1">#REF!</definedName>
    <definedName name="BExIKRF6AQ6VOO9KCIWSM6FY8M7D" localSheetId="14" hidden="1">#REF!</definedName>
    <definedName name="BExIKRF6AQ6VOO9KCIWSM6FY8M7D" localSheetId="22" hidden="1">#REF!</definedName>
    <definedName name="BExIKRF6AQ6VOO9KCIWSM6FY8M7D" localSheetId="19" hidden="1">#REF!</definedName>
    <definedName name="BExIKRF6AQ6VOO9KCIWSM6FY8M7D" localSheetId="21" hidden="1">#REF!</definedName>
    <definedName name="BExIKRF6AQ6VOO9KCIWSM6FY8M7D" hidden="1">#REF!</definedName>
    <definedName name="BExIKTYZESFT3LC0ASFMFKSE0D1X" localSheetId="23" hidden="1">#REF!</definedName>
    <definedName name="BExIKTYZESFT3LC0ASFMFKSE0D1X" localSheetId="27" hidden="1">#REF!</definedName>
    <definedName name="BExIKTYZESFT3LC0ASFMFKSE0D1X" localSheetId="16" hidden="1">#REF!</definedName>
    <definedName name="BExIKTYZESFT3LC0ASFMFKSE0D1X" localSheetId="0" hidden="1">#REF!</definedName>
    <definedName name="BExIKTYZESFT3LC0ASFMFKSE0D1X" localSheetId="2" hidden="1">#REF!</definedName>
    <definedName name="BExIKTYZESFT3LC0ASFMFKSE0D1X" localSheetId="4" hidden="1">#REF!</definedName>
    <definedName name="BExIKTYZESFT3LC0ASFMFKSE0D1X" localSheetId="5" hidden="1">#REF!</definedName>
    <definedName name="BExIKTYZESFT3LC0ASFMFKSE0D1X" localSheetId="17" hidden="1">#REF!</definedName>
    <definedName name="BExIKTYZESFT3LC0ASFMFKSE0D1X" localSheetId="7" hidden="1">#REF!</definedName>
    <definedName name="BExIKTYZESFT3LC0ASFMFKSE0D1X" localSheetId="8" hidden="1">#REF!</definedName>
    <definedName name="BExIKTYZESFT3LC0ASFMFKSE0D1X" localSheetId="9" hidden="1">#REF!</definedName>
    <definedName name="BExIKTYZESFT3LC0ASFMFKSE0D1X" localSheetId="11" hidden="1">#REF!</definedName>
    <definedName name="BExIKTYZESFT3LC0ASFMFKSE0D1X" localSheetId="12" hidden="1">#REF!</definedName>
    <definedName name="BExIKTYZESFT3LC0ASFMFKSE0D1X" localSheetId="13" hidden="1">#REF!</definedName>
    <definedName name="BExIKTYZESFT3LC0ASFMFKSE0D1X" localSheetId="14" hidden="1">#REF!</definedName>
    <definedName name="BExIKTYZESFT3LC0ASFMFKSE0D1X" localSheetId="22" hidden="1">#REF!</definedName>
    <definedName name="BExIKTYZESFT3LC0ASFMFKSE0D1X" localSheetId="19" hidden="1">#REF!</definedName>
    <definedName name="BExIKTYZESFT3LC0ASFMFKSE0D1X" localSheetId="21" hidden="1">#REF!</definedName>
    <definedName name="BExIKTYZESFT3LC0ASFMFKSE0D1X" hidden="1">#REF!</definedName>
    <definedName name="BExIKXVA6M8K0PTRYAGXS666L335" localSheetId="23" hidden="1">#REF!</definedName>
    <definedName name="BExIKXVA6M8K0PTRYAGXS666L335" localSheetId="27" hidden="1">#REF!</definedName>
    <definedName name="BExIKXVA6M8K0PTRYAGXS666L335" localSheetId="16" hidden="1">#REF!</definedName>
    <definedName name="BExIKXVA6M8K0PTRYAGXS666L335" localSheetId="0" hidden="1">#REF!</definedName>
    <definedName name="BExIKXVA6M8K0PTRYAGXS666L335" localSheetId="2" hidden="1">#REF!</definedName>
    <definedName name="BExIKXVA6M8K0PTRYAGXS666L335" localSheetId="4" hidden="1">#REF!</definedName>
    <definedName name="BExIKXVA6M8K0PTRYAGXS666L335" localSheetId="5" hidden="1">#REF!</definedName>
    <definedName name="BExIKXVA6M8K0PTRYAGXS666L335" localSheetId="17" hidden="1">#REF!</definedName>
    <definedName name="BExIKXVA6M8K0PTRYAGXS666L335" localSheetId="7" hidden="1">#REF!</definedName>
    <definedName name="BExIKXVA6M8K0PTRYAGXS666L335" localSheetId="8" hidden="1">#REF!</definedName>
    <definedName name="BExIKXVA6M8K0PTRYAGXS666L335" localSheetId="9" hidden="1">#REF!</definedName>
    <definedName name="BExIKXVA6M8K0PTRYAGXS666L335" localSheetId="11" hidden="1">#REF!</definedName>
    <definedName name="BExIKXVA6M8K0PTRYAGXS666L335" localSheetId="12" hidden="1">#REF!</definedName>
    <definedName name="BExIKXVA6M8K0PTRYAGXS666L335" localSheetId="13" hidden="1">#REF!</definedName>
    <definedName name="BExIKXVA6M8K0PTRYAGXS666L335" localSheetId="14" hidden="1">#REF!</definedName>
    <definedName name="BExIKXVA6M8K0PTRYAGXS666L335" localSheetId="22" hidden="1">#REF!</definedName>
    <definedName name="BExIKXVA6M8K0PTRYAGXS666L335" localSheetId="19" hidden="1">#REF!</definedName>
    <definedName name="BExIKXVA6M8K0PTRYAGXS666L335" localSheetId="21" hidden="1">#REF!</definedName>
    <definedName name="BExIKXVA6M8K0PTRYAGXS666L335" hidden="1">#REF!</definedName>
    <definedName name="BExIL0PMZ2SXK9R6MLP43KBU1J2P" localSheetId="23" hidden="1">#REF!</definedName>
    <definedName name="BExIL0PMZ2SXK9R6MLP43KBU1J2P" localSheetId="27" hidden="1">#REF!</definedName>
    <definedName name="BExIL0PMZ2SXK9R6MLP43KBU1J2P" localSheetId="16" hidden="1">#REF!</definedName>
    <definedName name="BExIL0PMZ2SXK9R6MLP43KBU1J2P" localSheetId="0" hidden="1">#REF!</definedName>
    <definedName name="BExIL0PMZ2SXK9R6MLP43KBU1J2P" localSheetId="2" hidden="1">#REF!</definedName>
    <definedName name="BExIL0PMZ2SXK9R6MLP43KBU1J2P" localSheetId="4" hidden="1">#REF!</definedName>
    <definedName name="BExIL0PMZ2SXK9R6MLP43KBU1J2P" localSheetId="5" hidden="1">#REF!</definedName>
    <definedName name="BExIL0PMZ2SXK9R6MLP43KBU1J2P" localSheetId="17" hidden="1">#REF!</definedName>
    <definedName name="BExIL0PMZ2SXK9R6MLP43KBU1J2P" localSheetId="7" hidden="1">#REF!</definedName>
    <definedName name="BExIL0PMZ2SXK9R6MLP43KBU1J2P" localSheetId="8" hidden="1">#REF!</definedName>
    <definedName name="BExIL0PMZ2SXK9R6MLP43KBU1J2P" localSheetId="9" hidden="1">#REF!</definedName>
    <definedName name="BExIL0PMZ2SXK9R6MLP43KBU1J2P" localSheetId="11" hidden="1">#REF!</definedName>
    <definedName name="BExIL0PMZ2SXK9R6MLP43KBU1J2P" localSheetId="12" hidden="1">#REF!</definedName>
    <definedName name="BExIL0PMZ2SXK9R6MLP43KBU1J2P" localSheetId="13" hidden="1">#REF!</definedName>
    <definedName name="BExIL0PMZ2SXK9R6MLP43KBU1J2P" localSheetId="14" hidden="1">#REF!</definedName>
    <definedName name="BExIL0PMZ2SXK9R6MLP43KBU1J2P" localSheetId="22" hidden="1">#REF!</definedName>
    <definedName name="BExIL0PMZ2SXK9R6MLP43KBU1J2P" localSheetId="19" hidden="1">#REF!</definedName>
    <definedName name="BExIL0PMZ2SXK9R6MLP43KBU1J2P" localSheetId="21" hidden="1">#REF!</definedName>
    <definedName name="BExIL0PMZ2SXK9R6MLP43KBU1J2P" hidden="1">#REF!</definedName>
    <definedName name="BExIL1WSMNNQQK98YHWHV5HVONIZ" localSheetId="23" hidden="1">#REF!</definedName>
    <definedName name="BExIL1WSMNNQQK98YHWHV5HVONIZ" localSheetId="27" hidden="1">#REF!</definedName>
    <definedName name="BExIL1WSMNNQQK98YHWHV5HVONIZ" localSheetId="16" hidden="1">#REF!</definedName>
    <definedName name="BExIL1WSMNNQQK98YHWHV5HVONIZ" localSheetId="0" hidden="1">#REF!</definedName>
    <definedName name="BExIL1WSMNNQQK98YHWHV5HVONIZ" localSheetId="2" hidden="1">#REF!</definedName>
    <definedName name="BExIL1WSMNNQQK98YHWHV5HVONIZ" localSheetId="4" hidden="1">#REF!</definedName>
    <definedName name="BExIL1WSMNNQQK98YHWHV5HVONIZ" localSheetId="5" hidden="1">#REF!</definedName>
    <definedName name="BExIL1WSMNNQQK98YHWHV5HVONIZ" localSheetId="17" hidden="1">#REF!</definedName>
    <definedName name="BExIL1WSMNNQQK98YHWHV5HVONIZ" localSheetId="7" hidden="1">#REF!</definedName>
    <definedName name="BExIL1WSMNNQQK98YHWHV5HVONIZ" localSheetId="8" hidden="1">#REF!</definedName>
    <definedName name="BExIL1WSMNNQQK98YHWHV5HVONIZ" localSheetId="9" hidden="1">#REF!</definedName>
    <definedName name="BExIL1WSMNNQQK98YHWHV5HVONIZ" localSheetId="11" hidden="1">#REF!</definedName>
    <definedName name="BExIL1WSMNNQQK98YHWHV5HVONIZ" localSheetId="12" hidden="1">#REF!</definedName>
    <definedName name="BExIL1WSMNNQQK98YHWHV5HVONIZ" localSheetId="13" hidden="1">#REF!</definedName>
    <definedName name="BExIL1WSMNNQQK98YHWHV5HVONIZ" localSheetId="14" hidden="1">#REF!</definedName>
    <definedName name="BExIL1WSMNNQQK98YHWHV5HVONIZ" localSheetId="22" hidden="1">#REF!</definedName>
    <definedName name="BExIL1WSMNNQQK98YHWHV5HVONIZ" localSheetId="19" hidden="1">#REF!</definedName>
    <definedName name="BExIL1WSMNNQQK98YHWHV5HVONIZ" localSheetId="21" hidden="1">#REF!</definedName>
    <definedName name="BExIL1WSMNNQQK98YHWHV5HVONIZ" hidden="1">#REF!</definedName>
    <definedName name="BExILAAXRTRAD18K74M6MGUEEPUM" localSheetId="23" hidden="1">#REF!</definedName>
    <definedName name="BExILAAXRTRAD18K74M6MGUEEPUM" localSheetId="27" hidden="1">#REF!</definedName>
    <definedName name="BExILAAXRTRAD18K74M6MGUEEPUM" localSheetId="16" hidden="1">#REF!</definedName>
    <definedName name="BExILAAXRTRAD18K74M6MGUEEPUM" localSheetId="0" hidden="1">#REF!</definedName>
    <definedName name="BExILAAXRTRAD18K74M6MGUEEPUM" localSheetId="2" hidden="1">#REF!</definedName>
    <definedName name="BExILAAXRTRAD18K74M6MGUEEPUM" localSheetId="4" hidden="1">#REF!</definedName>
    <definedName name="BExILAAXRTRAD18K74M6MGUEEPUM" localSheetId="5" hidden="1">#REF!</definedName>
    <definedName name="BExILAAXRTRAD18K74M6MGUEEPUM" localSheetId="17" hidden="1">#REF!</definedName>
    <definedName name="BExILAAXRTRAD18K74M6MGUEEPUM" localSheetId="7" hidden="1">#REF!</definedName>
    <definedName name="BExILAAXRTRAD18K74M6MGUEEPUM" localSheetId="8" hidden="1">#REF!</definedName>
    <definedName name="BExILAAXRTRAD18K74M6MGUEEPUM" localSheetId="9" hidden="1">#REF!</definedName>
    <definedName name="BExILAAXRTRAD18K74M6MGUEEPUM" localSheetId="11" hidden="1">#REF!</definedName>
    <definedName name="BExILAAXRTRAD18K74M6MGUEEPUM" localSheetId="12" hidden="1">#REF!</definedName>
    <definedName name="BExILAAXRTRAD18K74M6MGUEEPUM" localSheetId="13" hidden="1">#REF!</definedName>
    <definedName name="BExILAAXRTRAD18K74M6MGUEEPUM" localSheetId="14" hidden="1">#REF!</definedName>
    <definedName name="BExILAAXRTRAD18K74M6MGUEEPUM" localSheetId="22" hidden="1">#REF!</definedName>
    <definedName name="BExILAAXRTRAD18K74M6MGUEEPUM" localSheetId="19" hidden="1">#REF!</definedName>
    <definedName name="BExILAAXRTRAD18K74M6MGUEEPUM" localSheetId="21" hidden="1">#REF!</definedName>
    <definedName name="BExILAAXRTRAD18K74M6MGUEEPUM" hidden="1">#REF!</definedName>
    <definedName name="BExILG5F338C0FFLMVOKMKF8X5ZP" localSheetId="23" hidden="1">#REF!</definedName>
    <definedName name="BExILG5F338C0FFLMVOKMKF8X5ZP" localSheetId="27" hidden="1">#REF!</definedName>
    <definedName name="BExILG5F338C0FFLMVOKMKF8X5ZP" localSheetId="16" hidden="1">#REF!</definedName>
    <definedName name="BExILG5F338C0FFLMVOKMKF8X5ZP" localSheetId="0" hidden="1">#REF!</definedName>
    <definedName name="BExILG5F338C0FFLMVOKMKF8X5ZP" localSheetId="2" hidden="1">#REF!</definedName>
    <definedName name="BExILG5F338C0FFLMVOKMKF8X5ZP" localSheetId="4" hidden="1">#REF!</definedName>
    <definedName name="BExILG5F338C0FFLMVOKMKF8X5ZP" localSheetId="5" hidden="1">#REF!</definedName>
    <definedName name="BExILG5F338C0FFLMVOKMKF8X5ZP" localSheetId="17" hidden="1">#REF!</definedName>
    <definedName name="BExILG5F338C0FFLMVOKMKF8X5ZP" localSheetId="7" hidden="1">#REF!</definedName>
    <definedName name="BExILG5F338C0FFLMVOKMKF8X5ZP" localSheetId="8" hidden="1">#REF!</definedName>
    <definedName name="BExILG5F338C0FFLMVOKMKF8X5ZP" localSheetId="9" hidden="1">#REF!</definedName>
    <definedName name="BExILG5F338C0FFLMVOKMKF8X5ZP" localSheetId="11" hidden="1">#REF!</definedName>
    <definedName name="BExILG5F338C0FFLMVOKMKF8X5ZP" localSheetId="12" hidden="1">#REF!</definedName>
    <definedName name="BExILG5F338C0FFLMVOKMKF8X5ZP" localSheetId="13" hidden="1">#REF!</definedName>
    <definedName name="BExILG5F338C0FFLMVOKMKF8X5ZP" localSheetId="14" hidden="1">#REF!</definedName>
    <definedName name="BExILG5F338C0FFLMVOKMKF8X5ZP" localSheetId="22" hidden="1">#REF!</definedName>
    <definedName name="BExILG5F338C0FFLMVOKMKF8X5ZP" localSheetId="19" hidden="1">#REF!</definedName>
    <definedName name="BExILG5F338C0FFLMVOKMKF8X5ZP" localSheetId="21" hidden="1">#REF!</definedName>
    <definedName name="BExILG5F338C0FFLMVOKMKF8X5ZP" hidden="1">#REF!</definedName>
    <definedName name="BExILGQTQM0HOD0BJI90YO7GOIN3" localSheetId="23" hidden="1">#REF!</definedName>
    <definedName name="BExILGQTQM0HOD0BJI90YO7GOIN3" localSheetId="27" hidden="1">#REF!</definedName>
    <definedName name="BExILGQTQM0HOD0BJI90YO7GOIN3" localSheetId="16" hidden="1">#REF!</definedName>
    <definedName name="BExILGQTQM0HOD0BJI90YO7GOIN3" localSheetId="0" hidden="1">#REF!</definedName>
    <definedName name="BExILGQTQM0HOD0BJI90YO7GOIN3" localSheetId="2" hidden="1">#REF!</definedName>
    <definedName name="BExILGQTQM0HOD0BJI90YO7GOIN3" localSheetId="4" hidden="1">#REF!</definedName>
    <definedName name="BExILGQTQM0HOD0BJI90YO7GOIN3" localSheetId="5" hidden="1">#REF!</definedName>
    <definedName name="BExILGQTQM0HOD0BJI90YO7GOIN3" localSheetId="17" hidden="1">#REF!</definedName>
    <definedName name="BExILGQTQM0HOD0BJI90YO7GOIN3" localSheetId="7" hidden="1">#REF!</definedName>
    <definedName name="BExILGQTQM0HOD0BJI90YO7GOIN3" localSheetId="8" hidden="1">#REF!</definedName>
    <definedName name="BExILGQTQM0HOD0BJI90YO7GOIN3" localSheetId="9" hidden="1">#REF!</definedName>
    <definedName name="BExILGQTQM0HOD0BJI90YO7GOIN3" localSheetId="11" hidden="1">#REF!</definedName>
    <definedName name="BExILGQTQM0HOD0BJI90YO7GOIN3" localSheetId="12" hidden="1">#REF!</definedName>
    <definedName name="BExILGQTQM0HOD0BJI90YO7GOIN3" localSheetId="13" hidden="1">#REF!</definedName>
    <definedName name="BExILGQTQM0HOD0BJI90YO7GOIN3" localSheetId="14" hidden="1">#REF!</definedName>
    <definedName name="BExILGQTQM0HOD0BJI90YO7GOIN3" localSheetId="22" hidden="1">#REF!</definedName>
    <definedName name="BExILGQTQM0HOD0BJI90YO7GOIN3" localSheetId="19" hidden="1">#REF!</definedName>
    <definedName name="BExILGQTQM0HOD0BJI90YO7GOIN3" localSheetId="21" hidden="1">#REF!</definedName>
    <definedName name="BExILGQTQM0HOD0BJI90YO7GOIN3" hidden="1">#REF!</definedName>
    <definedName name="BExILPL7P2BNCD7MYCGTQ9F0R5JX" localSheetId="23" hidden="1">#REF!</definedName>
    <definedName name="BExILPL7P2BNCD7MYCGTQ9F0R5JX" localSheetId="27" hidden="1">#REF!</definedName>
    <definedName name="BExILPL7P2BNCD7MYCGTQ9F0R5JX" localSheetId="16" hidden="1">#REF!</definedName>
    <definedName name="BExILPL7P2BNCD7MYCGTQ9F0R5JX" localSheetId="0" hidden="1">#REF!</definedName>
    <definedName name="BExILPL7P2BNCD7MYCGTQ9F0R5JX" localSheetId="2" hidden="1">#REF!</definedName>
    <definedName name="BExILPL7P2BNCD7MYCGTQ9F0R5JX" localSheetId="4" hidden="1">#REF!</definedName>
    <definedName name="BExILPL7P2BNCD7MYCGTQ9F0R5JX" localSheetId="5" hidden="1">#REF!</definedName>
    <definedName name="BExILPL7P2BNCD7MYCGTQ9F0R5JX" localSheetId="17" hidden="1">#REF!</definedName>
    <definedName name="BExILPL7P2BNCD7MYCGTQ9F0R5JX" localSheetId="7" hidden="1">#REF!</definedName>
    <definedName name="BExILPL7P2BNCD7MYCGTQ9F0R5JX" localSheetId="8" hidden="1">#REF!</definedName>
    <definedName name="BExILPL7P2BNCD7MYCGTQ9F0R5JX" localSheetId="9" hidden="1">#REF!</definedName>
    <definedName name="BExILPL7P2BNCD7MYCGTQ9F0R5JX" localSheetId="11" hidden="1">#REF!</definedName>
    <definedName name="BExILPL7P2BNCD7MYCGTQ9F0R5JX" localSheetId="12" hidden="1">#REF!</definedName>
    <definedName name="BExILPL7P2BNCD7MYCGTQ9F0R5JX" localSheetId="13" hidden="1">#REF!</definedName>
    <definedName name="BExILPL7P2BNCD7MYCGTQ9F0R5JX" localSheetId="14" hidden="1">#REF!</definedName>
    <definedName name="BExILPL7P2BNCD7MYCGTQ9F0R5JX" localSheetId="22" hidden="1">#REF!</definedName>
    <definedName name="BExILPL7P2BNCD7MYCGTQ9F0R5JX" localSheetId="19" hidden="1">#REF!</definedName>
    <definedName name="BExILPL7P2BNCD7MYCGTQ9F0R5JX" localSheetId="21" hidden="1">#REF!</definedName>
    <definedName name="BExILPL7P2BNCD7MYCGTQ9F0R5JX" hidden="1">#REF!</definedName>
    <definedName name="BExILVVS4B1B4G7IO0LPUDWY9K8W" localSheetId="23" hidden="1">#REF!</definedName>
    <definedName name="BExILVVS4B1B4G7IO0LPUDWY9K8W" localSheetId="27" hidden="1">#REF!</definedName>
    <definedName name="BExILVVS4B1B4G7IO0LPUDWY9K8W" localSheetId="16" hidden="1">#REF!</definedName>
    <definedName name="BExILVVS4B1B4G7IO0LPUDWY9K8W" localSheetId="0" hidden="1">#REF!</definedName>
    <definedName name="BExILVVS4B1B4G7IO0LPUDWY9K8W" localSheetId="2" hidden="1">#REF!</definedName>
    <definedName name="BExILVVS4B1B4G7IO0LPUDWY9K8W" localSheetId="4" hidden="1">#REF!</definedName>
    <definedName name="BExILVVS4B1B4G7IO0LPUDWY9K8W" localSheetId="5" hidden="1">#REF!</definedName>
    <definedName name="BExILVVS4B1B4G7IO0LPUDWY9K8W" localSheetId="17" hidden="1">#REF!</definedName>
    <definedName name="BExILVVS4B1B4G7IO0LPUDWY9K8W" localSheetId="7" hidden="1">#REF!</definedName>
    <definedName name="BExILVVS4B1B4G7IO0LPUDWY9K8W" localSheetId="8" hidden="1">#REF!</definedName>
    <definedName name="BExILVVS4B1B4G7IO0LPUDWY9K8W" localSheetId="9" hidden="1">#REF!</definedName>
    <definedName name="BExILVVS4B1B4G7IO0LPUDWY9K8W" localSheetId="11" hidden="1">#REF!</definedName>
    <definedName name="BExILVVS4B1B4G7IO0LPUDWY9K8W" localSheetId="12" hidden="1">#REF!</definedName>
    <definedName name="BExILVVS4B1B4G7IO0LPUDWY9K8W" localSheetId="13" hidden="1">#REF!</definedName>
    <definedName name="BExILVVS4B1B4G7IO0LPUDWY9K8W" localSheetId="14" hidden="1">#REF!</definedName>
    <definedName name="BExILVVS4B1B4G7IO0LPUDWY9K8W" localSheetId="22" hidden="1">#REF!</definedName>
    <definedName name="BExILVVS4B1B4G7IO0LPUDWY9K8W" localSheetId="19" hidden="1">#REF!</definedName>
    <definedName name="BExILVVS4B1B4G7IO0LPUDWY9K8W" localSheetId="21" hidden="1">#REF!</definedName>
    <definedName name="BExILVVS4B1B4G7IO0LPUDWY9K8W" hidden="1">#REF!</definedName>
    <definedName name="BExIM9DBUB7ZGF4B20FVUO9QGOX2" localSheetId="23" hidden="1">#REF!</definedName>
    <definedName name="BExIM9DBUB7ZGF4B20FVUO9QGOX2" localSheetId="27" hidden="1">#REF!</definedName>
    <definedName name="BExIM9DBUB7ZGF4B20FVUO9QGOX2" localSheetId="16" hidden="1">#REF!</definedName>
    <definedName name="BExIM9DBUB7ZGF4B20FVUO9QGOX2" localSheetId="0" hidden="1">#REF!</definedName>
    <definedName name="BExIM9DBUB7ZGF4B20FVUO9QGOX2" localSheetId="2" hidden="1">#REF!</definedName>
    <definedName name="BExIM9DBUB7ZGF4B20FVUO9QGOX2" localSheetId="4" hidden="1">#REF!</definedName>
    <definedName name="BExIM9DBUB7ZGF4B20FVUO9QGOX2" localSheetId="5" hidden="1">#REF!</definedName>
    <definedName name="BExIM9DBUB7ZGF4B20FVUO9QGOX2" localSheetId="17" hidden="1">#REF!</definedName>
    <definedName name="BExIM9DBUB7ZGF4B20FVUO9QGOX2" localSheetId="7" hidden="1">#REF!</definedName>
    <definedName name="BExIM9DBUB7ZGF4B20FVUO9QGOX2" localSheetId="8" hidden="1">#REF!</definedName>
    <definedName name="BExIM9DBUB7ZGF4B20FVUO9QGOX2" localSheetId="9" hidden="1">#REF!</definedName>
    <definedName name="BExIM9DBUB7ZGF4B20FVUO9QGOX2" localSheetId="11" hidden="1">#REF!</definedName>
    <definedName name="BExIM9DBUB7ZGF4B20FVUO9QGOX2" localSheetId="12" hidden="1">#REF!</definedName>
    <definedName name="BExIM9DBUB7ZGF4B20FVUO9QGOX2" localSheetId="13" hidden="1">#REF!</definedName>
    <definedName name="BExIM9DBUB7ZGF4B20FVUO9QGOX2" localSheetId="14" hidden="1">#REF!</definedName>
    <definedName name="BExIM9DBUB7ZGF4B20FVUO9QGOX2" localSheetId="22" hidden="1">#REF!</definedName>
    <definedName name="BExIM9DBUB7ZGF4B20FVUO9QGOX2" localSheetId="19" hidden="1">#REF!</definedName>
    <definedName name="BExIM9DBUB7ZGF4B20FVUO9QGOX2" localSheetId="21" hidden="1">#REF!</definedName>
    <definedName name="BExIM9DBUB7ZGF4B20FVUO9QGOX2" hidden="1">#REF!</definedName>
    <definedName name="BExIMCTBZ4WAESGCDWJ64SB4F0L1" localSheetId="23" hidden="1">#REF!</definedName>
    <definedName name="BExIMCTBZ4WAESGCDWJ64SB4F0L1" localSheetId="27" hidden="1">#REF!</definedName>
    <definedName name="BExIMCTBZ4WAESGCDWJ64SB4F0L1" localSheetId="16" hidden="1">#REF!</definedName>
    <definedName name="BExIMCTBZ4WAESGCDWJ64SB4F0L1" localSheetId="0" hidden="1">#REF!</definedName>
    <definedName name="BExIMCTBZ4WAESGCDWJ64SB4F0L1" localSheetId="2" hidden="1">#REF!</definedName>
    <definedName name="BExIMCTBZ4WAESGCDWJ64SB4F0L1" localSheetId="4" hidden="1">#REF!</definedName>
    <definedName name="BExIMCTBZ4WAESGCDWJ64SB4F0L1" localSheetId="5" hidden="1">#REF!</definedName>
    <definedName name="BExIMCTBZ4WAESGCDWJ64SB4F0L1" localSheetId="17" hidden="1">#REF!</definedName>
    <definedName name="BExIMCTBZ4WAESGCDWJ64SB4F0L1" localSheetId="7" hidden="1">#REF!</definedName>
    <definedName name="BExIMCTBZ4WAESGCDWJ64SB4F0L1" localSheetId="8" hidden="1">#REF!</definedName>
    <definedName name="BExIMCTBZ4WAESGCDWJ64SB4F0L1" localSheetId="9" hidden="1">#REF!</definedName>
    <definedName name="BExIMCTBZ4WAESGCDWJ64SB4F0L1" localSheetId="11" hidden="1">#REF!</definedName>
    <definedName name="BExIMCTBZ4WAESGCDWJ64SB4F0L1" localSheetId="12" hidden="1">#REF!</definedName>
    <definedName name="BExIMCTBZ4WAESGCDWJ64SB4F0L1" localSheetId="13" hidden="1">#REF!</definedName>
    <definedName name="BExIMCTBZ4WAESGCDWJ64SB4F0L1" localSheetId="14" hidden="1">#REF!</definedName>
    <definedName name="BExIMCTBZ4WAESGCDWJ64SB4F0L1" localSheetId="22" hidden="1">#REF!</definedName>
    <definedName name="BExIMCTBZ4WAESGCDWJ64SB4F0L1" localSheetId="19" hidden="1">#REF!</definedName>
    <definedName name="BExIMCTBZ4WAESGCDWJ64SB4F0L1" localSheetId="21" hidden="1">#REF!</definedName>
    <definedName name="BExIMCTBZ4WAESGCDWJ64SB4F0L1" hidden="1">#REF!</definedName>
    <definedName name="BExIMGK9Z94TFPWWZFMD10HV0IF6" localSheetId="23" hidden="1">#REF!</definedName>
    <definedName name="BExIMGK9Z94TFPWWZFMD10HV0IF6" localSheetId="27" hidden="1">#REF!</definedName>
    <definedName name="BExIMGK9Z94TFPWWZFMD10HV0IF6" localSheetId="16" hidden="1">#REF!</definedName>
    <definedName name="BExIMGK9Z94TFPWWZFMD10HV0IF6" localSheetId="0" hidden="1">#REF!</definedName>
    <definedName name="BExIMGK9Z94TFPWWZFMD10HV0IF6" localSheetId="2" hidden="1">#REF!</definedName>
    <definedName name="BExIMGK9Z94TFPWWZFMD10HV0IF6" localSheetId="4" hidden="1">#REF!</definedName>
    <definedName name="BExIMGK9Z94TFPWWZFMD10HV0IF6" localSheetId="5" hidden="1">#REF!</definedName>
    <definedName name="BExIMGK9Z94TFPWWZFMD10HV0IF6" localSheetId="17" hidden="1">#REF!</definedName>
    <definedName name="BExIMGK9Z94TFPWWZFMD10HV0IF6" localSheetId="7" hidden="1">#REF!</definedName>
    <definedName name="BExIMGK9Z94TFPWWZFMD10HV0IF6" localSheetId="8" hidden="1">#REF!</definedName>
    <definedName name="BExIMGK9Z94TFPWWZFMD10HV0IF6" localSheetId="9" hidden="1">#REF!</definedName>
    <definedName name="BExIMGK9Z94TFPWWZFMD10HV0IF6" localSheetId="11" hidden="1">#REF!</definedName>
    <definedName name="BExIMGK9Z94TFPWWZFMD10HV0IF6" localSheetId="12" hidden="1">#REF!</definedName>
    <definedName name="BExIMGK9Z94TFPWWZFMD10HV0IF6" localSheetId="13" hidden="1">#REF!</definedName>
    <definedName name="BExIMGK9Z94TFPWWZFMD10HV0IF6" localSheetId="14" hidden="1">#REF!</definedName>
    <definedName name="BExIMGK9Z94TFPWWZFMD10HV0IF6" localSheetId="22" hidden="1">#REF!</definedName>
    <definedName name="BExIMGK9Z94TFPWWZFMD10HV0IF6" localSheetId="19" hidden="1">#REF!</definedName>
    <definedName name="BExIMGK9Z94TFPWWZFMD10HV0IF6" localSheetId="21" hidden="1">#REF!</definedName>
    <definedName name="BExIMGK9Z94TFPWWZFMD10HV0IF6" hidden="1">#REF!</definedName>
    <definedName name="BExIMPEGKG18TELVC33T4OQTNBWC" localSheetId="23" hidden="1">#REF!</definedName>
    <definedName name="BExIMPEGKG18TELVC33T4OQTNBWC" localSheetId="27" hidden="1">#REF!</definedName>
    <definedName name="BExIMPEGKG18TELVC33T4OQTNBWC" localSheetId="16" hidden="1">#REF!</definedName>
    <definedName name="BExIMPEGKG18TELVC33T4OQTNBWC" localSheetId="0" hidden="1">#REF!</definedName>
    <definedName name="BExIMPEGKG18TELVC33T4OQTNBWC" localSheetId="2" hidden="1">#REF!</definedName>
    <definedName name="BExIMPEGKG18TELVC33T4OQTNBWC" localSheetId="4" hidden="1">#REF!</definedName>
    <definedName name="BExIMPEGKG18TELVC33T4OQTNBWC" localSheetId="5" hidden="1">#REF!</definedName>
    <definedName name="BExIMPEGKG18TELVC33T4OQTNBWC" localSheetId="17" hidden="1">#REF!</definedName>
    <definedName name="BExIMPEGKG18TELVC33T4OQTNBWC" localSheetId="7" hidden="1">#REF!</definedName>
    <definedName name="BExIMPEGKG18TELVC33T4OQTNBWC" localSheetId="8" hidden="1">#REF!</definedName>
    <definedName name="BExIMPEGKG18TELVC33T4OQTNBWC" localSheetId="9" hidden="1">#REF!</definedName>
    <definedName name="BExIMPEGKG18TELVC33T4OQTNBWC" localSheetId="11" hidden="1">#REF!</definedName>
    <definedName name="BExIMPEGKG18TELVC33T4OQTNBWC" localSheetId="12" hidden="1">#REF!</definedName>
    <definedName name="BExIMPEGKG18TELVC33T4OQTNBWC" localSheetId="13" hidden="1">#REF!</definedName>
    <definedName name="BExIMPEGKG18TELVC33T4OQTNBWC" localSheetId="14" hidden="1">#REF!</definedName>
    <definedName name="BExIMPEGKG18TELVC33T4OQTNBWC" localSheetId="22" hidden="1">#REF!</definedName>
    <definedName name="BExIMPEGKG18TELVC33T4OQTNBWC" localSheetId="19" hidden="1">#REF!</definedName>
    <definedName name="BExIMPEGKG18TELVC33T4OQTNBWC" localSheetId="21" hidden="1">#REF!</definedName>
    <definedName name="BExIMPEGKG18TELVC33T4OQTNBWC" hidden="1">#REF!</definedName>
    <definedName name="BExIN4OR435DL1US13JQPOQK8GD5" localSheetId="23" hidden="1">#REF!</definedName>
    <definedName name="BExIN4OR435DL1US13JQPOQK8GD5" localSheetId="27" hidden="1">#REF!</definedName>
    <definedName name="BExIN4OR435DL1US13JQPOQK8GD5" localSheetId="16" hidden="1">#REF!</definedName>
    <definedName name="BExIN4OR435DL1US13JQPOQK8GD5" localSheetId="0" hidden="1">#REF!</definedName>
    <definedName name="BExIN4OR435DL1US13JQPOQK8GD5" localSheetId="2" hidden="1">#REF!</definedName>
    <definedName name="BExIN4OR435DL1US13JQPOQK8GD5" localSheetId="4" hidden="1">#REF!</definedName>
    <definedName name="BExIN4OR435DL1US13JQPOQK8GD5" localSheetId="5" hidden="1">#REF!</definedName>
    <definedName name="BExIN4OR435DL1US13JQPOQK8GD5" localSheetId="17" hidden="1">#REF!</definedName>
    <definedName name="BExIN4OR435DL1US13JQPOQK8GD5" localSheetId="7" hidden="1">#REF!</definedName>
    <definedName name="BExIN4OR435DL1US13JQPOQK8GD5" localSheetId="8" hidden="1">#REF!</definedName>
    <definedName name="BExIN4OR435DL1US13JQPOQK8GD5" localSheetId="9" hidden="1">#REF!</definedName>
    <definedName name="BExIN4OR435DL1US13JQPOQK8GD5" localSheetId="11" hidden="1">#REF!</definedName>
    <definedName name="BExIN4OR435DL1US13JQPOQK8GD5" localSheetId="12" hidden="1">#REF!</definedName>
    <definedName name="BExIN4OR435DL1US13JQPOQK8GD5" localSheetId="13" hidden="1">#REF!</definedName>
    <definedName name="BExIN4OR435DL1US13JQPOQK8GD5" localSheetId="14" hidden="1">#REF!</definedName>
    <definedName name="BExIN4OR435DL1US13JQPOQK8GD5" localSheetId="22" hidden="1">#REF!</definedName>
    <definedName name="BExIN4OR435DL1US13JQPOQK8GD5" localSheetId="19" hidden="1">#REF!</definedName>
    <definedName name="BExIN4OR435DL1US13JQPOQK8GD5" localSheetId="21" hidden="1">#REF!</definedName>
    <definedName name="BExIN4OR435DL1US13JQPOQK8GD5" hidden="1">#REF!</definedName>
    <definedName name="BExINI6A7H3KSFRFA6UBBDPKW37F" localSheetId="23" hidden="1">#REF!</definedName>
    <definedName name="BExINI6A7H3KSFRFA6UBBDPKW37F" localSheetId="27" hidden="1">#REF!</definedName>
    <definedName name="BExINI6A7H3KSFRFA6UBBDPKW37F" localSheetId="16" hidden="1">#REF!</definedName>
    <definedName name="BExINI6A7H3KSFRFA6UBBDPKW37F" localSheetId="0" hidden="1">#REF!</definedName>
    <definedName name="BExINI6A7H3KSFRFA6UBBDPKW37F" localSheetId="2" hidden="1">#REF!</definedName>
    <definedName name="BExINI6A7H3KSFRFA6UBBDPKW37F" localSheetId="4" hidden="1">#REF!</definedName>
    <definedName name="BExINI6A7H3KSFRFA6UBBDPKW37F" localSheetId="5" hidden="1">#REF!</definedName>
    <definedName name="BExINI6A7H3KSFRFA6UBBDPKW37F" localSheetId="17" hidden="1">#REF!</definedName>
    <definedName name="BExINI6A7H3KSFRFA6UBBDPKW37F" localSheetId="7" hidden="1">#REF!</definedName>
    <definedName name="BExINI6A7H3KSFRFA6UBBDPKW37F" localSheetId="8" hidden="1">#REF!</definedName>
    <definedName name="BExINI6A7H3KSFRFA6UBBDPKW37F" localSheetId="9" hidden="1">#REF!</definedName>
    <definedName name="BExINI6A7H3KSFRFA6UBBDPKW37F" localSheetId="11" hidden="1">#REF!</definedName>
    <definedName name="BExINI6A7H3KSFRFA6UBBDPKW37F" localSheetId="12" hidden="1">#REF!</definedName>
    <definedName name="BExINI6A7H3KSFRFA6UBBDPKW37F" localSheetId="13" hidden="1">#REF!</definedName>
    <definedName name="BExINI6A7H3KSFRFA6UBBDPKW37F" localSheetId="14" hidden="1">#REF!</definedName>
    <definedName name="BExINI6A7H3KSFRFA6UBBDPKW37F" localSheetId="22" hidden="1">#REF!</definedName>
    <definedName name="BExINI6A7H3KSFRFA6UBBDPKW37F" localSheetId="19" hidden="1">#REF!</definedName>
    <definedName name="BExINI6A7H3KSFRFA6UBBDPKW37F" localSheetId="21" hidden="1">#REF!</definedName>
    <definedName name="BExINI6A7H3KSFRFA6UBBDPKW37F" hidden="1">#REF!</definedName>
    <definedName name="BExINIMK8XC3JOBT2EXYFHHH52H0" localSheetId="23" hidden="1">#REF!</definedName>
    <definedName name="BExINIMK8XC3JOBT2EXYFHHH52H0" localSheetId="27" hidden="1">#REF!</definedName>
    <definedName name="BExINIMK8XC3JOBT2EXYFHHH52H0" localSheetId="16" hidden="1">#REF!</definedName>
    <definedName name="BExINIMK8XC3JOBT2EXYFHHH52H0" localSheetId="0" hidden="1">#REF!</definedName>
    <definedName name="BExINIMK8XC3JOBT2EXYFHHH52H0" localSheetId="2" hidden="1">#REF!</definedName>
    <definedName name="BExINIMK8XC3JOBT2EXYFHHH52H0" localSheetId="4" hidden="1">#REF!</definedName>
    <definedName name="BExINIMK8XC3JOBT2EXYFHHH52H0" localSheetId="5" hidden="1">#REF!</definedName>
    <definedName name="BExINIMK8XC3JOBT2EXYFHHH52H0" localSheetId="17" hidden="1">#REF!</definedName>
    <definedName name="BExINIMK8XC3JOBT2EXYFHHH52H0" localSheetId="7" hidden="1">#REF!</definedName>
    <definedName name="BExINIMK8XC3JOBT2EXYFHHH52H0" localSheetId="8" hidden="1">#REF!</definedName>
    <definedName name="BExINIMK8XC3JOBT2EXYFHHH52H0" localSheetId="9" hidden="1">#REF!</definedName>
    <definedName name="BExINIMK8XC3JOBT2EXYFHHH52H0" localSheetId="11" hidden="1">#REF!</definedName>
    <definedName name="BExINIMK8XC3JOBT2EXYFHHH52H0" localSheetId="12" hidden="1">#REF!</definedName>
    <definedName name="BExINIMK8XC3JOBT2EXYFHHH52H0" localSheetId="13" hidden="1">#REF!</definedName>
    <definedName name="BExINIMK8XC3JOBT2EXYFHHH52H0" localSheetId="14" hidden="1">#REF!</definedName>
    <definedName name="BExINIMK8XC3JOBT2EXYFHHH52H0" localSheetId="22" hidden="1">#REF!</definedName>
    <definedName name="BExINIMK8XC3JOBT2EXYFHHH52H0" localSheetId="19" hidden="1">#REF!</definedName>
    <definedName name="BExINIMK8XC3JOBT2EXYFHHH52H0" localSheetId="21" hidden="1">#REF!</definedName>
    <definedName name="BExINIMK8XC3JOBT2EXYFHHH52H0" hidden="1">#REF!</definedName>
    <definedName name="BExINLX401ZKEGWU168DS4JUM2J6" localSheetId="23" hidden="1">#REF!</definedName>
    <definedName name="BExINLX401ZKEGWU168DS4JUM2J6" localSheetId="27" hidden="1">#REF!</definedName>
    <definedName name="BExINLX401ZKEGWU168DS4JUM2J6" localSheetId="16" hidden="1">#REF!</definedName>
    <definedName name="BExINLX401ZKEGWU168DS4JUM2J6" localSheetId="0" hidden="1">#REF!</definedName>
    <definedName name="BExINLX401ZKEGWU168DS4JUM2J6" localSheetId="2" hidden="1">#REF!</definedName>
    <definedName name="BExINLX401ZKEGWU168DS4JUM2J6" localSheetId="4" hidden="1">#REF!</definedName>
    <definedName name="BExINLX401ZKEGWU168DS4JUM2J6" localSheetId="5" hidden="1">#REF!</definedName>
    <definedName name="BExINLX401ZKEGWU168DS4JUM2J6" localSheetId="17" hidden="1">#REF!</definedName>
    <definedName name="BExINLX401ZKEGWU168DS4JUM2J6" localSheetId="7" hidden="1">#REF!</definedName>
    <definedName name="BExINLX401ZKEGWU168DS4JUM2J6" localSheetId="8" hidden="1">#REF!</definedName>
    <definedName name="BExINLX401ZKEGWU168DS4JUM2J6" localSheetId="9" hidden="1">#REF!</definedName>
    <definedName name="BExINLX401ZKEGWU168DS4JUM2J6" localSheetId="11" hidden="1">#REF!</definedName>
    <definedName name="BExINLX401ZKEGWU168DS4JUM2J6" localSheetId="12" hidden="1">#REF!</definedName>
    <definedName name="BExINLX401ZKEGWU168DS4JUM2J6" localSheetId="13" hidden="1">#REF!</definedName>
    <definedName name="BExINLX401ZKEGWU168DS4JUM2J6" localSheetId="14" hidden="1">#REF!</definedName>
    <definedName name="BExINLX401ZKEGWU168DS4JUM2J6" localSheetId="22" hidden="1">#REF!</definedName>
    <definedName name="BExINLX401ZKEGWU168DS4JUM2J6" localSheetId="19" hidden="1">#REF!</definedName>
    <definedName name="BExINLX401ZKEGWU168DS4JUM2J6" localSheetId="21" hidden="1">#REF!</definedName>
    <definedName name="BExINLX401ZKEGWU168DS4JUM2J6" hidden="1">#REF!</definedName>
    <definedName name="BExINMYYJO1FTV1CZF6O5XCFAMQX" localSheetId="23" hidden="1">#REF!</definedName>
    <definedName name="BExINMYYJO1FTV1CZF6O5XCFAMQX" localSheetId="27" hidden="1">#REF!</definedName>
    <definedName name="BExINMYYJO1FTV1CZF6O5XCFAMQX" localSheetId="16" hidden="1">#REF!</definedName>
    <definedName name="BExINMYYJO1FTV1CZF6O5XCFAMQX" localSheetId="0" hidden="1">#REF!</definedName>
    <definedName name="BExINMYYJO1FTV1CZF6O5XCFAMQX" localSheetId="2" hidden="1">#REF!</definedName>
    <definedName name="BExINMYYJO1FTV1CZF6O5XCFAMQX" localSheetId="4" hidden="1">#REF!</definedName>
    <definedName name="BExINMYYJO1FTV1CZF6O5XCFAMQX" localSheetId="5" hidden="1">#REF!</definedName>
    <definedName name="BExINMYYJO1FTV1CZF6O5XCFAMQX" localSheetId="17" hidden="1">#REF!</definedName>
    <definedName name="BExINMYYJO1FTV1CZF6O5XCFAMQX" localSheetId="7" hidden="1">#REF!</definedName>
    <definedName name="BExINMYYJO1FTV1CZF6O5XCFAMQX" localSheetId="8" hidden="1">#REF!</definedName>
    <definedName name="BExINMYYJO1FTV1CZF6O5XCFAMQX" localSheetId="9" hidden="1">#REF!</definedName>
    <definedName name="BExINMYYJO1FTV1CZF6O5XCFAMQX" localSheetId="11" hidden="1">#REF!</definedName>
    <definedName name="BExINMYYJO1FTV1CZF6O5XCFAMQX" localSheetId="12" hidden="1">#REF!</definedName>
    <definedName name="BExINMYYJO1FTV1CZF6O5XCFAMQX" localSheetId="13" hidden="1">#REF!</definedName>
    <definedName name="BExINMYYJO1FTV1CZF6O5XCFAMQX" localSheetId="14" hidden="1">#REF!</definedName>
    <definedName name="BExINMYYJO1FTV1CZF6O5XCFAMQX" localSheetId="22" hidden="1">#REF!</definedName>
    <definedName name="BExINMYYJO1FTV1CZF6O5XCFAMQX" localSheetId="19" hidden="1">#REF!</definedName>
    <definedName name="BExINMYYJO1FTV1CZF6O5XCFAMQX" localSheetId="21" hidden="1">#REF!</definedName>
    <definedName name="BExINMYYJO1FTV1CZF6O5XCFAMQX" hidden="1">#REF!</definedName>
    <definedName name="BExINP2H4KI05FRFV5PKZFE00HKO" localSheetId="23" hidden="1">#REF!</definedName>
    <definedName name="BExINP2H4KI05FRFV5PKZFE00HKO" localSheetId="27" hidden="1">#REF!</definedName>
    <definedName name="BExINP2H4KI05FRFV5PKZFE00HKO" localSheetId="16" hidden="1">#REF!</definedName>
    <definedName name="BExINP2H4KI05FRFV5PKZFE00HKO" localSheetId="0" hidden="1">#REF!</definedName>
    <definedName name="BExINP2H4KI05FRFV5PKZFE00HKO" localSheetId="2" hidden="1">#REF!</definedName>
    <definedName name="BExINP2H4KI05FRFV5PKZFE00HKO" localSheetId="4" hidden="1">#REF!</definedName>
    <definedName name="BExINP2H4KI05FRFV5PKZFE00HKO" localSheetId="5" hidden="1">#REF!</definedName>
    <definedName name="BExINP2H4KI05FRFV5PKZFE00HKO" localSheetId="17" hidden="1">#REF!</definedName>
    <definedName name="BExINP2H4KI05FRFV5PKZFE00HKO" localSheetId="7" hidden="1">#REF!</definedName>
    <definedName name="BExINP2H4KI05FRFV5PKZFE00HKO" localSheetId="8" hidden="1">#REF!</definedName>
    <definedName name="BExINP2H4KI05FRFV5PKZFE00HKO" localSheetId="9" hidden="1">#REF!</definedName>
    <definedName name="BExINP2H4KI05FRFV5PKZFE00HKO" localSheetId="11" hidden="1">#REF!</definedName>
    <definedName name="BExINP2H4KI05FRFV5PKZFE00HKO" localSheetId="12" hidden="1">#REF!</definedName>
    <definedName name="BExINP2H4KI05FRFV5PKZFE00HKO" localSheetId="13" hidden="1">#REF!</definedName>
    <definedName name="BExINP2H4KI05FRFV5PKZFE00HKO" localSheetId="14" hidden="1">#REF!</definedName>
    <definedName name="BExINP2H4KI05FRFV5PKZFE00HKO" localSheetId="22" hidden="1">#REF!</definedName>
    <definedName name="BExINP2H4KI05FRFV5PKZFE00HKO" localSheetId="19" hidden="1">#REF!</definedName>
    <definedName name="BExINP2H4KI05FRFV5PKZFE00HKO" localSheetId="21" hidden="1">#REF!</definedName>
    <definedName name="BExINP2H4KI05FRFV5PKZFE00HKO" hidden="1">#REF!</definedName>
    <definedName name="BExINPTCEJ9RPDEBJEJH80NATGUQ" localSheetId="23" hidden="1">#REF!</definedName>
    <definedName name="BExINPTCEJ9RPDEBJEJH80NATGUQ" localSheetId="27" hidden="1">#REF!</definedName>
    <definedName name="BExINPTCEJ9RPDEBJEJH80NATGUQ" localSheetId="16" hidden="1">#REF!</definedName>
    <definedName name="BExINPTCEJ9RPDEBJEJH80NATGUQ" localSheetId="0" hidden="1">#REF!</definedName>
    <definedName name="BExINPTCEJ9RPDEBJEJH80NATGUQ" localSheetId="2" hidden="1">#REF!</definedName>
    <definedName name="BExINPTCEJ9RPDEBJEJH80NATGUQ" localSheetId="4" hidden="1">#REF!</definedName>
    <definedName name="BExINPTCEJ9RPDEBJEJH80NATGUQ" localSheetId="5" hidden="1">#REF!</definedName>
    <definedName name="BExINPTCEJ9RPDEBJEJH80NATGUQ" localSheetId="17" hidden="1">#REF!</definedName>
    <definedName name="BExINPTCEJ9RPDEBJEJH80NATGUQ" localSheetId="7" hidden="1">#REF!</definedName>
    <definedName name="BExINPTCEJ9RPDEBJEJH80NATGUQ" localSheetId="8" hidden="1">#REF!</definedName>
    <definedName name="BExINPTCEJ9RPDEBJEJH80NATGUQ" localSheetId="9" hidden="1">#REF!</definedName>
    <definedName name="BExINPTCEJ9RPDEBJEJH80NATGUQ" localSheetId="11" hidden="1">#REF!</definedName>
    <definedName name="BExINPTCEJ9RPDEBJEJH80NATGUQ" localSheetId="12" hidden="1">#REF!</definedName>
    <definedName name="BExINPTCEJ9RPDEBJEJH80NATGUQ" localSheetId="13" hidden="1">#REF!</definedName>
    <definedName name="BExINPTCEJ9RPDEBJEJH80NATGUQ" localSheetId="14" hidden="1">#REF!</definedName>
    <definedName name="BExINPTCEJ9RPDEBJEJH80NATGUQ" localSheetId="22" hidden="1">#REF!</definedName>
    <definedName name="BExINPTCEJ9RPDEBJEJH80NATGUQ" localSheetId="19" hidden="1">#REF!</definedName>
    <definedName name="BExINPTCEJ9RPDEBJEJH80NATGUQ" localSheetId="21" hidden="1">#REF!</definedName>
    <definedName name="BExINPTCEJ9RPDEBJEJH80NATGUQ" hidden="1">#REF!</definedName>
    <definedName name="BExINWEQMNJ70A6JRXC2LACBX1GX" localSheetId="23" hidden="1">#REF!</definedName>
    <definedName name="BExINWEQMNJ70A6JRXC2LACBX1GX" localSheetId="27" hidden="1">#REF!</definedName>
    <definedName name="BExINWEQMNJ70A6JRXC2LACBX1GX" localSheetId="16" hidden="1">#REF!</definedName>
    <definedName name="BExINWEQMNJ70A6JRXC2LACBX1GX" localSheetId="0" hidden="1">#REF!</definedName>
    <definedName name="BExINWEQMNJ70A6JRXC2LACBX1GX" localSheetId="2" hidden="1">#REF!</definedName>
    <definedName name="BExINWEQMNJ70A6JRXC2LACBX1GX" localSheetId="4" hidden="1">#REF!</definedName>
    <definedName name="BExINWEQMNJ70A6JRXC2LACBX1GX" localSheetId="5" hidden="1">#REF!</definedName>
    <definedName name="BExINWEQMNJ70A6JRXC2LACBX1GX" localSheetId="17" hidden="1">#REF!</definedName>
    <definedName name="BExINWEQMNJ70A6JRXC2LACBX1GX" localSheetId="7" hidden="1">#REF!</definedName>
    <definedName name="BExINWEQMNJ70A6JRXC2LACBX1GX" localSheetId="8" hidden="1">#REF!</definedName>
    <definedName name="BExINWEQMNJ70A6JRXC2LACBX1GX" localSheetId="9" hidden="1">#REF!</definedName>
    <definedName name="BExINWEQMNJ70A6JRXC2LACBX1GX" localSheetId="11" hidden="1">#REF!</definedName>
    <definedName name="BExINWEQMNJ70A6JRXC2LACBX1GX" localSheetId="12" hidden="1">#REF!</definedName>
    <definedName name="BExINWEQMNJ70A6JRXC2LACBX1GX" localSheetId="13" hidden="1">#REF!</definedName>
    <definedName name="BExINWEQMNJ70A6JRXC2LACBX1GX" localSheetId="14" hidden="1">#REF!</definedName>
    <definedName name="BExINWEQMNJ70A6JRXC2LACBX1GX" localSheetId="22" hidden="1">#REF!</definedName>
    <definedName name="BExINWEQMNJ70A6JRXC2LACBX1GX" localSheetId="19" hidden="1">#REF!</definedName>
    <definedName name="BExINWEQMNJ70A6JRXC2LACBX1GX" localSheetId="21" hidden="1">#REF!</definedName>
    <definedName name="BExINWEQMNJ70A6JRXC2LACBX1GX" hidden="1">#REF!</definedName>
    <definedName name="BExINZELVWYGU876QUUZCIMXPBQC" localSheetId="23" hidden="1">#REF!</definedName>
    <definedName name="BExINZELVWYGU876QUUZCIMXPBQC" localSheetId="27" hidden="1">#REF!</definedName>
    <definedName name="BExINZELVWYGU876QUUZCIMXPBQC" localSheetId="16" hidden="1">#REF!</definedName>
    <definedName name="BExINZELVWYGU876QUUZCIMXPBQC" localSheetId="0" hidden="1">#REF!</definedName>
    <definedName name="BExINZELVWYGU876QUUZCIMXPBQC" localSheetId="2" hidden="1">#REF!</definedName>
    <definedName name="BExINZELVWYGU876QUUZCIMXPBQC" localSheetId="4" hidden="1">#REF!</definedName>
    <definedName name="BExINZELVWYGU876QUUZCIMXPBQC" localSheetId="5" hidden="1">#REF!</definedName>
    <definedName name="BExINZELVWYGU876QUUZCIMXPBQC" localSheetId="17" hidden="1">#REF!</definedName>
    <definedName name="BExINZELVWYGU876QUUZCIMXPBQC" localSheetId="7" hidden="1">#REF!</definedName>
    <definedName name="BExINZELVWYGU876QUUZCIMXPBQC" localSheetId="8" hidden="1">#REF!</definedName>
    <definedName name="BExINZELVWYGU876QUUZCIMXPBQC" localSheetId="9" hidden="1">#REF!</definedName>
    <definedName name="BExINZELVWYGU876QUUZCIMXPBQC" localSheetId="11" hidden="1">#REF!</definedName>
    <definedName name="BExINZELVWYGU876QUUZCIMXPBQC" localSheetId="12" hidden="1">#REF!</definedName>
    <definedName name="BExINZELVWYGU876QUUZCIMXPBQC" localSheetId="13" hidden="1">#REF!</definedName>
    <definedName name="BExINZELVWYGU876QUUZCIMXPBQC" localSheetId="14" hidden="1">#REF!</definedName>
    <definedName name="BExINZELVWYGU876QUUZCIMXPBQC" localSheetId="22" hidden="1">#REF!</definedName>
    <definedName name="BExINZELVWYGU876QUUZCIMXPBQC" localSheetId="19" hidden="1">#REF!</definedName>
    <definedName name="BExINZELVWYGU876QUUZCIMXPBQC" localSheetId="21" hidden="1">#REF!</definedName>
    <definedName name="BExINZELVWYGU876QUUZCIMXPBQC" hidden="1">#REF!</definedName>
    <definedName name="BExIO9QZ59ZHRA8SX6QICH2AY8A2" localSheetId="23" hidden="1">#REF!</definedName>
    <definedName name="BExIO9QZ59ZHRA8SX6QICH2AY8A2" localSheetId="27" hidden="1">#REF!</definedName>
    <definedName name="BExIO9QZ59ZHRA8SX6QICH2AY8A2" localSheetId="16" hidden="1">#REF!</definedName>
    <definedName name="BExIO9QZ59ZHRA8SX6QICH2AY8A2" localSheetId="0" hidden="1">#REF!</definedName>
    <definedName name="BExIO9QZ59ZHRA8SX6QICH2AY8A2" localSheetId="2" hidden="1">#REF!</definedName>
    <definedName name="BExIO9QZ59ZHRA8SX6QICH2AY8A2" localSheetId="4" hidden="1">#REF!</definedName>
    <definedName name="BExIO9QZ59ZHRA8SX6QICH2AY8A2" localSheetId="5" hidden="1">#REF!</definedName>
    <definedName name="BExIO9QZ59ZHRA8SX6QICH2AY8A2" localSheetId="17" hidden="1">#REF!</definedName>
    <definedName name="BExIO9QZ59ZHRA8SX6QICH2AY8A2" localSheetId="7" hidden="1">#REF!</definedName>
    <definedName name="BExIO9QZ59ZHRA8SX6QICH2AY8A2" localSheetId="8" hidden="1">#REF!</definedName>
    <definedName name="BExIO9QZ59ZHRA8SX6QICH2AY8A2" localSheetId="9" hidden="1">#REF!</definedName>
    <definedName name="BExIO9QZ59ZHRA8SX6QICH2AY8A2" localSheetId="11" hidden="1">#REF!</definedName>
    <definedName name="BExIO9QZ59ZHRA8SX6QICH2AY8A2" localSheetId="12" hidden="1">#REF!</definedName>
    <definedName name="BExIO9QZ59ZHRA8SX6QICH2AY8A2" localSheetId="13" hidden="1">#REF!</definedName>
    <definedName name="BExIO9QZ59ZHRA8SX6QICH2AY8A2" localSheetId="14" hidden="1">#REF!</definedName>
    <definedName name="BExIO9QZ59ZHRA8SX6QICH2AY8A2" localSheetId="22" hidden="1">#REF!</definedName>
    <definedName name="BExIO9QZ59ZHRA8SX6QICH2AY8A2" localSheetId="19" hidden="1">#REF!</definedName>
    <definedName name="BExIO9QZ59ZHRA8SX6QICH2AY8A2" localSheetId="21" hidden="1">#REF!</definedName>
    <definedName name="BExIO9QZ59ZHRA8SX6QICH2AY8A2" hidden="1">#REF!</definedName>
    <definedName name="BExIOAHV525SMMGFDJFE7456JPBD" localSheetId="23" hidden="1">#REF!</definedName>
    <definedName name="BExIOAHV525SMMGFDJFE7456JPBD" localSheetId="27" hidden="1">#REF!</definedName>
    <definedName name="BExIOAHV525SMMGFDJFE7456JPBD" localSheetId="16" hidden="1">#REF!</definedName>
    <definedName name="BExIOAHV525SMMGFDJFE7456JPBD" localSheetId="0" hidden="1">#REF!</definedName>
    <definedName name="BExIOAHV525SMMGFDJFE7456JPBD" localSheetId="2" hidden="1">#REF!</definedName>
    <definedName name="BExIOAHV525SMMGFDJFE7456JPBD" localSheetId="4" hidden="1">#REF!</definedName>
    <definedName name="BExIOAHV525SMMGFDJFE7456JPBD" localSheetId="5" hidden="1">#REF!</definedName>
    <definedName name="BExIOAHV525SMMGFDJFE7456JPBD" localSheetId="17" hidden="1">#REF!</definedName>
    <definedName name="BExIOAHV525SMMGFDJFE7456JPBD" localSheetId="7" hidden="1">#REF!</definedName>
    <definedName name="BExIOAHV525SMMGFDJFE7456JPBD" localSheetId="8" hidden="1">#REF!</definedName>
    <definedName name="BExIOAHV525SMMGFDJFE7456JPBD" localSheetId="9" hidden="1">#REF!</definedName>
    <definedName name="BExIOAHV525SMMGFDJFE7456JPBD" localSheetId="11" hidden="1">#REF!</definedName>
    <definedName name="BExIOAHV525SMMGFDJFE7456JPBD" localSheetId="12" hidden="1">#REF!</definedName>
    <definedName name="BExIOAHV525SMMGFDJFE7456JPBD" localSheetId="13" hidden="1">#REF!</definedName>
    <definedName name="BExIOAHV525SMMGFDJFE7456JPBD" localSheetId="14" hidden="1">#REF!</definedName>
    <definedName name="BExIOAHV525SMMGFDJFE7456JPBD" localSheetId="22" hidden="1">#REF!</definedName>
    <definedName name="BExIOAHV525SMMGFDJFE7456JPBD" localSheetId="19" hidden="1">#REF!</definedName>
    <definedName name="BExIOAHV525SMMGFDJFE7456JPBD" localSheetId="21" hidden="1">#REF!</definedName>
    <definedName name="BExIOAHV525SMMGFDJFE7456JPBD" hidden="1">#REF!</definedName>
    <definedName name="BExIOCQUQHKUU1KONGSDOLQTQEIC" localSheetId="23" hidden="1">#REF!</definedName>
    <definedName name="BExIOCQUQHKUU1KONGSDOLQTQEIC" localSheetId="27" hidden="1">#REF!</definedName>
    <definedName name="BExIOCQUQHKUU1KONGSDOLQTQEIC" localSheetId="16" hidden="1">#REF!</definedName>
    <definedName name="BExIOCQUQHKUU1KONGSDOLQTQEIC" localSheetId="0" hidden="1">#REF!</definedName>
    <definedName name="BExIOCQUQHKUU1KONGSDOLQTQEIC" localSheetId="2" hidden="1">#REF!</definedName>
    <definedName name="BExIOCQUQHKUU1KONGSDOLQTQEIC" localSheetId="4" hidden="1">#REF!</definedName>
    <definedName name="BExIOCQUQHKUU1KONGSDOLQTQEIC" localSheetId="5" hidden="1">#REF!</definedName>
    <definedName name="BExIOCQUQHKUU1KONGSDOLQTQEIC" localSheetId="17" hidden="1">#REF!</definedName>
    <definedName name="BExIOCQUQHKUU1KONGSDOLQTQEIC" localSheetId="7" hidden="1">#REF!</definedName>
    <definedName name="BExIOCQUQHKUU1KONGSDOLQTQEIC" localSheetId="8" hidden="1">#REF!</definedName>
    <definedName name="BExIOCQUQHKUU1KONGSDOLQTQEIC" localSheetId="9" hidden="1">#REF!</definedName>
    <definedName name="BExIOCQUQHKUU1KONGSDOLQTQEIC" localSheetId="11" hidden="1">#REF!</definedName>
    <definedName name="BExIOCQUQHKUU1KONGSDOLQTQEIC" localSheetId="12" hidden="1">#REF!</definedName>
    <definedName name="BExIOCQUQHKUU1KONGSDOLQTQEIC" localSheetId="13" hidden="1">#REF!</definedName>
    <definedName name="BExIOCQUQHKUU1KONGSDOLQTQEIC" localSheetId="14" hidden="1">#REF!</definedName>
    <definedName name="BExIOCQUQHKUU1KONGSDOLQTQEIC" localSheetId="22" hidden="1">#REF!</definedName>
    <definedName name="BExIOCQUQHKUU1KONGSDOLQTQEIC" localSheetId="19" hidden="1">#REF!</definedName>
    <definedName name="BExIOCQUQHKUU1KONGSDOLQTQEIC" localSheetId="21" hidden="1">#REF!</definedName>
    <definedName name="BExIOCQUQHKUU1KONGSDOLQTQEIC" hidden="1">#REF!</definedName>
    <definedName name="BExIOFAGCDQQKALMX3V0KU94KUQO" localSheetId="23" hidden="1">#REF!</definedName>
    <definedName name="BExIOFAGCDQQKALMX3V0KU94KUQO" localSheetId="27" hidden="1">#REF!</definedName>
    <definedName name="BExIOFAGCDQQKALMX3V0KU94KUQO" localSheetId="16" hidden="1">#REF!</definedName>
    <definedName name="BExIOFAGCDQQKALMX3V0KU94KUQO" localSheetId="0" hidden="1">#REF!</definedName>
    <definedName name="BExIOFAGCDQQKALMX3V0KU94KUQO" localSheetId="2" hidden="1">#REF!</definedName>
    <definedName name="BExIOFAGCDQQKALMX3V0KU94KUQO" localSheetId="4" hidden="1">#REF!</definedName>
    <definedName name="BExIOFAGCDQQKALMX3V0KU94KUQO" localSheetId="5" hidden="1">#REF!</definedName>
    <definedName name="BExIOFAGCDQQKALMX3V0KU94KUQO" localSheetId="17" hidden="1">#REF!</definedName>
    <definedName name="BExIOFAGCDQQKALMX3V0KU94KUQO" localSheetId="7" hidden="1">#REF!</definedName>
    <definedName name="BExIOFAGCDQQKALMX3V0KU94KUQO" localSheetId="8" hidden="1">#REF!</definedName>
    <definedName name="BExIOFAGCDQQKALMX3V0KU94KUQO" localSheetId="9" hidden="1">#REF!</definedName>
    <definedName name="BExIOFAGCDQQKALMX3V0KU94KUQO" localSheetId="11" hidden="1">#REF!</definedName>
    <definedName name="BExIOFAGCDQQKALMX3V0KU94KUQO" localSheetId="12" hidden="1">#REF!</definedName>
    <definedName name="BExIOFAGCDQQKALMX3V0KU94KUQO" localSheetId="13" hidden="1">#REF!</definedName>
    <definedName name="BExIOFAGCDQQKALMX3V0KU94KUQO" localSheetId="14" hidden="1">#REF!</definedName>
    <definedName name="BExIOFAGCDQQKALMX3V0KU94KUQO" localSheetId="22" hidden="1">#REF!</definedName>
    <definedName name="BExIOFAGCDQQKALMX3V0KU94KUQO" localSheetId="19" hidden="1">#REF!</definedName>
    <definedName name="BExIOFAGCDQQKALMX3V0KU94KUQO" localSheetId="21" hidden="1">#REF!</definedName>
    <definedName name="BExIOFAGCDQQKALMX3V0KU94KUQO" hidden="1">#REF!</definedName>
    <definedName name="BExIOFL8Y5O61VLKTB4H20IJNWS1" localSheetId="23" hidden="1">#REF!</definedName>
    <definedName name="BExIOFL8Y5O61VLKTB4H20IJNWS1" localSheetId="27" hidden="1">#REF!</definedName>
    <definedName name="BExIOFL8Y5O61VLKTB4H20IJNWS1" localSheetId="16" hidden="1">#REF!</definedName>
    <definedName name="BExIOFL8Y5O61VLKTB4H20IJNWS1" localSheetId="0" hidden="1">#REF!</definedName>
    <definedName name="BExIOFL8Y5O61VLKTB4H20IJNWS1" localSheetId="2" hidden="1">#REF!</definedName>
    <definedName name="BExIOFL8Y5O61VLKTB4H20IJNWS1" localSheetId="4" hidden="1">#REF!</definedName>
    <definedName name="BExIOFL8Y5O61VLKTB4H20IJNWS1" localSheetId="5" hidden="1">#REF!</definedName>
    <definedName name="BExIOFL8Y5O61VLKTB4H20IJNWS1" localSheetId="17" hidden="1">#REF!</definedName>
    <definedName name="BExIOFL8Y5O61VLKTB4H20IJNWS1" localSheetId="7" hidden="1">#REF!</definedName>
    <definedName name="BExIOFL8Y5O61VLKTB4H20IJNWS1" localSheetId="8" hidden="1">#REF!</definedName>
    <definedName name="BExIOFL8Y5O61VLKTB4H20IJNWS1" localSheetId="9" hidden="1">#REF!</definedName>
    <definedName name="BExIOFL8Y5O61VLKTB4H20IJNWS1" localSheetId="11" hidden="1">#REF!</definedName>
    <definedName name="BExIOFL8Y5O61VLKTB4H20IJNWS1" localSheetId="12" hidden="1">#REF!</definedName>
    <definedName name="BExIOFL8Y5O61VLKTB4H20IJNWS1" localSheetId="13" hidden="1">#REF!</definedName>
    <definedName name="BExIOFL8Y5O61VLKTB4H20IJNWS1" localSheetId="14" hidden="1">#REF!</definedName>
    <definedName name="BExIOFL8Y5O61VLKTB4H20IJNWS1" localSheetId="22" hidden="1">#REF!</definedName>
    <definedName name="BExIOFL8Y5O61VLKTB4H20IJNWS1" localSheetId="19" hidden="1">#REF!</definedName>
    <definedName name="BExIOFL8Y5O61VLKTB4H20IJNWS1" localSheetId="21" hidden="1">#REF!</definedName>
    <definedName name="BExIOFL8Y5O61VLKTB4H20IJNWS1" hidden="1">#REF!</definedName>
    <definedName name="BExIOMBXRW5NS4ZPYX9G5QREZ5J6" localSheetId="23" hidden="1">#REF!</definedName>
    <definedName name="BExIOMBXRW5NS4ZPYX9G5QREZ5J6" localSheetId="27" hidden="1">#REF!</definedName>
    <definedName name="BExIOMBXRW5NS4ZPYX9G5QREZ5J6" localSheetId="16" hidden="1">#REF!</definedName>
    <definedName name="BExIOMBXRW5NS4ZPYX9G5QREZ5J6" localSheetId="0" hidden="1">#REF!</definedName>
    <definedName name="BExIOMBXRW5NS4ZPYX9G5QREZ5J6" localSheetId="2" hidden="1">#REF!</definedName>
    <definedName name="BExIOMBXRW5NS4ZPYX9G5QREZ5J6" localSheetId="4" hidden="1">#REF!</definedName>
    <definedName name="BExIOMBXRW5NS4ZPYX9G5QREZ5J6" localSheetId="5" hidden="1">#REF!</definedName>
    <definedName name="BExIOMBXRW5NS4ZPYX9G5QREZ5J6" localSheetId="17" hidden="1">#REF!</definedName>
    <definedName name="BExIOMBXRW5NS4ZPYX9G5QREZ5J6" localSheetId="7" hidden="1">#REF!</definedName>
    <definedName name="BExIOMBXRW5NS4ZPYX9G5QREZ5J6" localSheetId="8" hidden="1">#REF!</definedName>
    <definedName name="BExIOMBXRW5NS4ZPYX9G5QREZ5J6" localSheetId="9" hidden="1">#REF!</definedName>
    <definedName name="BExIOMBXRW5NS4ZPYX9G5QREZ5J6" localSheetId="11" hidden="1">#REF!</definedName>
    <definedName name="BExIOMBXRW5NS4ZPYX9G5QREZ5J6" localSheetId="12" hidden="1">#REF!</definedName>
    <definedName name="BExIOMBXRW5NS4ZPYX9G5QREZ5J6" localSheetId="13" hidden="1">#REF!</definedName>
    <definedName name="BExIOMBXRW5NS4ZPYX9G5QREZ5J6" localSheetId="14" hidden="1">#REF!</definedName>
    <definedName name="BExIOMBXRW5NS4ZPYX9G5QREZ5J6" localSheetId="22" hidden="1">#REF!</definedName>
    <definedName name="BExIOMBXRW5NS4ZPYX9G5QREZ5J6" localSheetId="19" hidden="1">#REF!</definedName>
    <definedName name="BExIOMBXRW5NS4ZPYX9G5QREZ5J6" localSheetId="21" hidden="1">#REF!</definedName>
    <definedName name="BExIOMBXRW5NS4ZPYX9G5QREZ5J6" hidden="1">#REF!</definedName>
    <definedName name="BExIORA3GK78T7C7SNBJJUONJ0LS" localSheetId="23" hidden="1">#REF!</definedName>
    <definedName name="BExIORA3GK78T7C7SNBJJUONJ0LS" localSheetId="27" hidden="1">#REF!</definedName>
    <definedName name="BExIORA3GK78T7C7SNBJJUONJ0LS" localSheetId="16" hidden="1">#REF!</definedName>
    <definedName name="BExIORA3GK78T7C7SNBJJUONJ0LS" localSheetId="0" hidden="1">#REF!</definedName>
    <definedName name="BExIORA3GK78T7C7SNBJJUONJ0LS" localSheetId="2" hidden="1">#REF!</definedName>
    <definedName name="BExIORA3GK78T7C7SNBJJUONJ0LS" localSheetId="4" hidden="1">#REF!</definedName>
    <definedName name="BExIORA3GK78T7C7SNBJJUONJ0LS" localSheetId="5" hidden="1">#REF!</definedName>
    <definedName name="BExIORA3GK78T7C7SNBJJUONJ0LS" localSheetId="17" hidden="1">#REF!</definedName>
    <definedName name="BExIORA3GK78T7C7SNBJJUONJ0LS" localSheetId="7" hidden="1">#REF!</definedName>
    <definedName name="BExIORA3GK78T7C7SNBJJUONJ0LS" localSheetId="8" hidden="1">#REF!</definedName>
    <definedName name="BExIORA3GK78T7C7SNBJJUONJ0LS" localSheetId="9" hidden="1">#REF!</definedName>
    <definedName name="BExIORA3GK78T7C7SNBJJUONJ0LS" localSheetId="11" hidden="1">#REF!</definedName>
    <definedName name="BExIORA3GK78T7C7SNBJJUONJ0LS" localSheetId="12" hidden="1">#REF!</definedName>
    <definedName name="BExIORA3GK78T7C7SNBJJUONJ0LS" localSheetId="13" hidden="1">#REF!</definedName>
    <definedName name="BExIORA3GK78T7C7SNBJJUONJ0LS" localSheetId="14" hidden="1">#REF!</definedName>
    <definedName name="BExIORA3GK78T7C7SNBJJUONJ0LS" localSheetId="22" hidden="1">#REF!</definedName>
    <definedName name="BExIORA3GK78T7C7SNBJJUONJ0LS" localSheetId="19" hidden="1">#REF!</definedName>
    <definedName name="BExIORA3GK78T7C7SNBJJUONJ0LS" localSheetId="21" hidden="1">#REF!</definedName>
    <definedName name="BExIORA3GK78T7C7SNBJJUONJ0LS" hidden="1">#REF!</definedName>
    <definedName name="BExIORFDXP4AVIEBLSTZ8ETSXMNM" localSheetId="23" hidden="1">#REF!</definedName>
    <definedName name="BExIORFDXP4AVIEBLSTZ8ETSXMNM" localSheetId="27" hidden="1">#REF!</definedName>
    <definedName name="BExIORFDXP4AVIEBLSTZ8ETSXMNM" localSheetId="16" hidden="1">#REF!</definedName>
    <definedName name="BExIORFDXP4AVIEBLSTZ8ETSXMNM" localSheetId="0" hidden="1">#REF!</definedName>
    <definedName name="BExIORFDXP4AVIEBLSTZ8ETSXMNM" localSheetId="2" hidden="1">#REF!</definedName>
    <definedName name="BExIORFDXP4AVIEBLSTZ8ETSXMNM" localSheetId="4" hidden="1">#REF!</definedName>
    <definedName name="BExIORFDXP4AVIEBLSTZ8ETSXMNM" localSheetId="5" hidden="1">#REF!</definedName>
    <definedName name="BExIORFDXP4AVIEBLSTZ8ETSXMNM" localSheetId="17" hidden="1">#REF!</definedName>
    <definedName name="BExIORFDXP4AVIEBLSTZ8ETSXMNM" localSheetId="7" hidden="1">#REF!</definedName>
    <definedName name="BExIORFDXP4AVIEBLSTZ8ETSXMNM" localSheetId="8" hidden="1">#REF!</definedName>
    <definedName name="BExIORFDXP4AVIEBLSTZ8ETSXMNM" localSheetId="9" hidden="1">#REF!</definedName>
    <definedName name="BExIORFDXP4AVIEBLSTZ8ETSXMNM" localSheetId="11" hidden="1">#REF!</definedName>
    <definedName name="BExIORFDXP4AVIEBLSTZ8ETSXMNM" localSheetId="12" hidden="1">#REF!</definedName>
    <definedName name="BExIORFDXP4AVIEBLSTZ8ETSXMNM" localSheetId="13" hidden="1">#REF!</definedName>
    <definedName name="BExIORFDXP4AVIEBLSTZ8ETSXMNM" localSheetId="14" hidden="1">#REF!</definedName>
    <definedName name="BExIORFDXP4AVIEBLSTZ8ETSXMNM" localSheetId="22" hidden="1">#REF!</definedName>
    <definedName name="BExIORFDXP4AVIEBLSTZ8ETSXMNM" localSheetId="19" hidden="1">#REF!</definedName>
    <definedName name="BExIORFDXP4AVIEBLSTZ8ETSXMNM" localSheetId="21" hidden="1">#REF!</definedName>
    <definedName name="BExIORFDXP4AVIEBLSTZ8ETSXMNM" hidden="1">#REF!</definedName>
    <definedName name="BExIOTZ5EFZ2NASVQ05RH15HRSW6" localSheetId="23" hidden="1">#REF!</definedName>
    <definedName name="BExIOTZ5EFZ2NASVQ05RH15HRSW6" localSheetId="27" hidden="1">#REF!</definedName>
    <definedName name="BExIOTZ5EFZ2NASVQ05RH15HRSW6" localSheetId="16" hidden="1">#REF!</definedName>
    <definedName name="BExIOTZ5EFZ2NASVQ05RH15HRSW6" localSheetId="0" hidden="1">#REF!</definedName>
    <definedName name="BExIOTZ5EFZ2NASVQ05RH15HRSW6" localSheetId="2" hidden="1">#REF!</definedName>
    <definedName name="BExIOTZ5EFZ2NASVQ05RH15HRSW6" localSheetId="4" hidden="1">#REF!</definedName>
    <definedName name="BExIOTZ5EFZ2NASVQ05RH15HRSW6" localSheetId="5" hidden="1">#REF!</definedName>
    <definedName name="BExIOTZ5EFZ2NASVQ05RH15HRSW6" localSheetId="17" hidden="1">#REF!</definedName>
    <definedName name="BExIOTZ5EFZ2NASVQ05RH15HRSW6" localSheetId="7" hidden="1">#REF!</definedName>
    <definedName name="BExIOTZ5EFZ2NASVQ05RH15HRSW6" localSheetId="8" hidden="1">#REF!</definedName>
    <definedName name="BExIOTZ5EFZ2NASVQ05RH15HRSW6" localSheetId="9" hidden="1">#REF!</definedName>
    <definedName name="BExIOTZ5EFZ2NASVQ05RH15HRSW6" localSheetId="11" hidden="1">#REF!</definedName>
    <definedName name="BExIOTZ5EFZ2NASVQ05RH15HRSW6" localSheetId="12" hidden="1">#REF!</definedName>
    <definedName name="BExIOTZ5EFZ2NASVQ05RH15HRSW6" localSheetId="13" hidden="1">#REF!</definedName>
    <definedName name="BExIOTZ5EFZ2NASVQ05RH15HRSW6" localSheetId="14" hidden="1">#REF!</definedName>
    <definedName name="BExIOTZ5EFZ2NASVQ05RH15HRSW6" localSheetId="22" hidden="1">#REF!</definedName>
    <definedName name="BExIOTZ5EFZ2NASVQ05RH15HRSW6" localSheetId="19" hidden="1">#REF!</definedName>
    <definedName name="BExIOTZ5EFZ2NASVQ05RH15HRSW6" localSheetId="21" hidden="1">#REF!</definedName>
    <definedName name="BExIOTZ5EFZ2NASVQ05RH15HRSW6" hidden="1">#REF!</definedName>
    <definedName name="BExIP8YNN6UUE1GZ223SWH7DLGKO" localSheetId="23" hidden="1">#REF!</definedName>
    <definedName name="BExIP8YNN6UUE1GZ223SWH7DLGKO" localSheetId="27" hidden="1">#REF!</definedName>
    <definedName name="BExIP8YNN6UUE1GZ223SWH7DLGKO" localSheetId="16" hidden="1">#REF!</definedName>
    <definedName name="BExIP8YNN6UUE1GZ223SWH7DLGKO" localSheetId="0" hidden="1">#REF!</definedName>
    <definedName name="BExIP8YNN6UUE1GZ223SWH7DLGKO" localSheetId="2" hidden="1">#REF!</definedName>
    <definedName name="BExIP8YNN6UUE1GZ223SWH7DLGKO" localSheetId="4" hidden="1">#REF!</definedName>
    <definedName name="BExIP8YNN6UUE1GZ223SWH7DLGKO" localSheetId="5" hidden="1">#REF!</definedName>
    <definedName name="BExIP8YNN6UUE1GZ223SWH7DLGKO" localSheetId="17" hidden="1">#REF!</definedName>
    <definedName name="BExIP8YNN6UUE1GZ223SWH7DLGKO" localSheetId="7" hidden="1">#REF!</definedName>
    <definedName name="BExIP8YNN6UUE1GZ223SWH7DLGKO" localSheetId="8" hidden="1">#REF!</definedName>
    <definedName name="BExIP8YNN6UUE1GZ223SWH7DLGKO" localSheetId="9" hidden="1">#REF!</definedName>
    <definedName name="BExIP8YNN6UUE1GZ223SWH7DLGKO" localSheetId="11" hidden="1">#REF!</definedName>
    <definedName name="BExIP8YNN6UUE1GZ223SWH7DLGKO" localSheetId="12" hidden="1">#REF!</definedName>
    <definedName name="BExIP8YNN6UUE1GZ223SWH7DLGKO" localSheetId="13" hidden="1">#REF!</definedName>
    <definedName name="BExIP8YNN6UUE1GZ223SWH7DLGKO" localSheetId="14" hidden="1">#REF!</definedName>
    <definedName name="BExIP8YNN6UUE1GZ223SWH7DLGKO" localSheetId="22" hidden="1">#REF!</definedName>
    <definedName name="BExIP8YNN6UUE1GZ223SWH7DLGKO" localSheetId="19" hidden="1">#REF!</definedName>
    <definedName name="BExIP8YNN6UUE1GZ223SWH7DLGKO" localSheetId="21" hidden="1">#REF!</definedName>
    <definedName name="BExIP8YNN6UUE1GZ223SWH7DLGKO" hidden="1">#REF!</definedName>
    <definedName name="BExIPAB4AOL592OJCC1CFAXTLF1A" localSheetId="23" hidden="1">#REF!</definedName>
    <definedName name="BExIPAB4AOL592OJCC1CFAXTLF1A" localSheetId="27" hidden="1">#REF!</definedName>
    <definedName name="BExIPAB4AOL592OJCC1CFAXTLF1A" localSheetId="16" hidden="1">#REF!</definedName>
    <definedName name="BExIPAB4AOL592OJCC1CFAXTLF1A" localSheetId="0" hidden="1">#REF!</definedName>
    <definedName name="BExIPAB4AOL592OJCC1CFAXTLF1A" localSheetId="2" hidden="1">#REF!</definedName>
    <definedName name="BExIPAB4AOL592OJCC1CFAXTLF1A" localSheetId="4" hidden="1">#REF!</definedName>
    <definedName name="BExIPAB4AOL592OJCC1CFAXTLF1A" localSheetId="5" hidden="1">#REF!</definedName>
    <definedName name="BExIPAB4AOL592OJCC1CFAXTLF1A" localSheetId="17" hidden="1">#REF!</definedName>
    <definedName name="BExIPAB4AOL592OJCC1CFAXTLF1A" localSheetId="7" hidden="1">#REF!</definedName>
    <definedName name="BExIPAB4AOL592OJCC1CFAXTLF1A" localSheetId="8" hidden="1">#REF!</definedName>
    <definedName name="BExIPAB4AOL592OJCC1CFAXTLF1A" localSheetId="9" hidden="1">#REF!</definedName>
    <definedName name="BExIPAB4AOL592OJCC1CFAXTLF1A" localSheetId="11" hidden="1">#REF!</definedName>
    <definedName name="BExIPAB4AOL592OJCC1CFAXTLF1A" localSheetId="12" hidden="1">#REF!</definedName>
    <definedName name="BExIPAB4AOL592OJCC1CFAXTLF1A" localSheetId="13" hidden="1">#REF!</definedName>
    <definedName name="BExIPAB4AOL592OJCC1CFAXTLF1A" localSheetId="14" hidden="1">#REF!</definedName>
    <definedName name="BExIPAB4AOL592OJCC1CFAXTLF1A" localSheetId="22" hidden="1">#REF!</definedName>
    <definedName name="BExIPAB4AOL592OJCC1CFAXTLF1A" localSheetId="19" hidden="1">#REF!</definedName>
    <definedName name="BExIPAB4AOL592OJCC1CFAXTLF1A" localSheetId="21" hidden="1">#REF!</definedName>
    <definedName name="BExIPAB4AOL592OJCC1CFAXTLF1A" hidden="1">#REF!</definedName>
    <definedName name="BExIPB25DKX4S2ZCKQN7KWSC3JBF" localSheetId="23" hidden="1">#REF!</definedName>
    <definedName name="BExIPB25DKX4S2ZCKQN7KWSC3JBF" localSheetId="27" hidden="1">#REF!</definedName>
    <definedName name="BExIPB25DKX4S2ZCKQN7KWSC3JBF" localSheetId="16" hidden="1">#REF!</definedName>
    <definedName name="BExIPB25DKX4S2ZCKQN7KWSC3JBF" localSheetId="0" hidden="1">#REF!</definedName>
    <definedName name="BExIPB25DKX4S2ZCKQN7KWSC3JBF" localSheetId="2" hidden="1">#REF!</definedName>
    <definedName name="BExIPB25DKX4S2ZCKQN7KWSC3JBF" localSheetId="4" hidden="1">#REF!</definedName>
    <definedName name="BExIPB25DKX4S2ZCKQN7KWSC3JBF" localSheetId="5" hidden="1">#REF!</definedName>
    <definedName name="BExIPB25DKX4S2ZCKQN7KWSC3JBF" localSheetId="17" hidden="1">#REF!</definedName>
    <definedName name="BExIPB25DKX4S2ZCKQN7KWSC3JBF" localSheetId="7" hidden="1">#REF!</definedName>
    <definedName name="BExIPB25DKX4S2ZCKQN7KWSC3JBF" localSheetId="8" hidden="1">#REF!</definedName>
    <definedName name="BExIPB25DKX4S2ZCKQN7KWSC3JBF" localSheetId="9" hidden="1">#REF!</definedName>
    <definedName name="BExIPB25DKX4S2ZCKQN7KWSC3JBF" localSheetId="11" hidden="1">#REF!</definedName>
    <definedName name="BExIPB25DKX4S2ZCKQN7KWSC3JBF" localSheetId="12" hidden="1">#REF!</definedName>
    <definedName name="BExIPB25DKX4S2ZCKQN7KWSC3JBF" localSheetId="13" hidden="1">#REF!</definedName>
    <definedName name="BExIPB25DKX4S2ZCKQN7KWSC3JBF" localSheetId="14" hidden="1">#REF!</definedName>
    <definedName name="BExIPB25DKX4S2ZCKQN7KWSC3JBF" localSheetId="22" hidden="1">#REF!</definedName>
    <definedName name="BExIPB25DKX4S2ZCKQN7KWSC3JBF" localSheetId="19" hidden="1">#REF!</definedName>
    <definedName name="BExIPB25DKX4S2ZCKQN7KWSC3JBF" localSheetId="21" hidden="1">#REF!</definedName>
    <definedName name="BExIPB25DKX4S2ZCKQN7KWSC3JBF" hidden="1">#REF!</definedName>
    <definedName name="BExIPCUX4I4S2N50TLMMLALYLH9S" localSheetId="23" hidden="1">#REF!</definedName>
    <definedName name="BExIPCUX4I4S2N50TLMMLALYLH9S" localSheetId="27" hidden="1">#REF!</definedName>
    <definedName name="BExIPCUX4I4S2N50TLMMLALYLH9S" localSheetId="16" hidden="1">#REF!</definedName>
    <definedName name="BExIPCUX4I4S2N50TLMMLALYLH9S" localSheetId="0" hidden="1">#REF!</definedName>
    <definedName name="BExIPCUX4I4S2N50TLMMLALYLH9S" localSheetId="2" hidden="1">#REF!</definedName>
    <definedName name="BExIPCUX4I4S2N50TLMMLALYLH9S" localSheetId="4" hidden="1">#REF!</definedName>
    <definedName name="BExIPCUX4I4S2N50TLMMLALYLH9S" localSheetId="5" hidden="1">#REF!</definedName>
    <definedName name="BExIPCUX4I4S2N50TLMMLALYLH9S" localSheetId="17" hidden="1">#REF!</definedName>
    <definedName name="BExIPCUX4I4S2N50TLMMLALYLH9S" localSheetId="7" hidden="1">#REF!</definedName>
    <definedName name="BExIPCUX4I4S2N50TLMMLALYLH9S" localSheetId="8" hidden="1">#REF!</definedName>
    <definedName name="BExIPCUX4I4S2N50TLMMLALYLH9S" localSheetId="9" hidden="1">#REF!</definedName>
    <definedName name="BExIPCUX4I4S2N50TLMMLALYLH9S" localSheetId="11" hidden="1">#REF!</definedName>
    <definedName name="BExIPCUX4I4S2N50TLMMLALYLH9S" localSheetId="12" hidden="1">#REF!</definedName>
    <definedName name="BExIPCUX4I4S2N50TLMMLALYLH9S" localSheetId="13" hidden="1">#REF!</definedName>
    <definedName name="BExIPCUX4I4S2N50TLMMLALYLH9S" localSheetId="14" hidden="1">#REF!</definedName>
    <definedName name="BExIPCUX4I4S2N50TLMMLALYLH9S" localSheetId="22" hidden="1">#REF!</definedName>
    <definedName name="BExIPCUX4I4S2N50TLMMLALYLH9S" localSheetId="19" hidden="1">#REF!</definedName>
    <definedName name="BExIPCUX4I4S2N50TLMMLALYLH9S" localSheetId="21" hidden="1">#REF!</definedName>
    <definedName name="BExIPCUX4I4S2N50TLMMLALYLH9S" hidden="1">#REF!</definedName>
    <definedName name="BExIPDLT8JYAMGE5HTN4D1YHZF3V" localSheetId="23" hidden="1">#REF!</definedName>
    <definedName name="BExIPDLT8JYAMGE5HTN4D1YHZF3V" localSheetId="27" hidden="1">#REF!</definedName>
    <definedName name="BExIPDLT8JYAMGE5HTN4D1YHZF3V" localSheetId="16" hidden="1">#REF!</definedName>
    <definedName name="BExIPDLT8JYAMGE5HTN4D1YHZF3V" localSheetId="0" hidden="1">#REF!</definedName>
    <definedName name="BExIPDLT8JYAMGE5HTN4D1YHZF3V" localSheetId="2" hidden="1">#REF!</definedName>
    <definedName name="BExIPDLT8JYAMGE5HTN4D1YHZF3V" localSheetId="4" hidden="1">#REF!</definedName>
    <definedName name="BExIPDLT8JYAMGE5HTN4D1YHZF3V" localSheetId="5" hidden="1">#REF!</definedName>
    <definedName name="BExIPDLT8JYAMGE5HTN4D1YHZF3V" localSheetId="17" hidden="1">#REF!</definedName>
    <definedName name="BExIPDLT8JYAMGE5HTN4D1YHZF3V" localSheetId="7" hidden="1">#REF!</definedName>
    <definedName name="BExIPDLT8JYAMGE5HTN4D1YHZF3V" localSheetId="8" hidden="1">#REF!</definedName>
    <definedName name="BExIPDLT8JYAMGE5HTN4D1YHZF3V" localSheetId="9" hidden="1">#REF!</definedName>
    <definedName name="BExIPDLT8JYAMGE5HTN4D1YHZF3V" localSheetId="11" hidden="1">#REF!</definedName>
    <definedName name="BExIPDLT8JYAMGE5HTN4D1YHZF3V" localSheetId="12" hidden="1">#REF!</definedName>
    <definedName name="BExIPDLT8JYAMGE5HTN4D1YHZF3V" localSheetId="13" hidden="1">#REF!</definedName>
    <definedName name="BExIPDLT8JYAMGE5HTN4D1YHZF3V" localSheetId="14" hidden="1">#REF!</definedName>
    <definedName name="BExIPDLT8JYAMGE5HTN4D1YHZF3V" localSheetId="22" hidden="1">#REF!</definedName>
    <definedName name="BExIPDLT8JYAMGE5HTN4D1YHZF3V" localSheetId="19" hidden="1">#REF!</definedName>
    <definedName name="BExIPDLT8JYAMGE5HTN4D1YHZF3V" localSheetId="21" hidden="1">#REF!</definedName>
    <definedName name="BExIPDLT8JYAMGE5HTN4D1YHZF3V" hidden="1">#REF!</definedName>
    <definedName name="BExIPG040Q08EWIWL6CAVR3GRI43" localSheetId="23" hidden="1">#REF!</definedName>
    <definedName name="BExIPG040Q08EWIWL6CAVR3GRI43" localSheetId="27" hidden="1">#REF!</definedName>
    <definedName name="BExIPG040Q08EWIWL6CAVR3GRI43" localSheetId="16" hidden="1">#REF!</definedName>
    <definedName name="BExIPG040Q08EWIWL6CAVR3GRI43" localSheetId="0" hidden="1">#REF!</definedName>
    <definedName name="BExIPG040Q08EWIWL6CAVR3GRI43" localSheetId="2" hidden="1">#REF!</definedName>
    <definedName name="BExIPG040Q08EWIWL6CAVR3GRI43" localSheetId="4" hidden="1">#REF!</definedName>
    <definedName name="BExIPG040Q08EWIWL6CAVR3GRI43" localSheetId="5" hidden="1">#REF!</definedName>
    <definedName name="BExIPG040Q08EWIWL6CAVR3GRI43" localSheetId="17" hidden="1">#REF!</definedName>
    <definedName name="BExIPG040Q08EWIWL6CAVR3GRI43" localSheetId="7" hidden="1">#REF!</definedName>
    <definedName name="BExIPG040Q08EWIWL6CAVR3GRI43" localSheetId="8" hidden="1">#REF!</definedName>
    <definedName name="BExIPG040Q08EWIWL6CAVR3GRI43" localSheetId="9" hidden="1">#REF!</definedName>
    <definedName name="BExIPG040Q08EWIWL6CAVR3GRI43" localSheetId="11" hidden="1">#REF!</definedName>
    <definedName name="BExIPG040Q08EWIWL6CAVR3GRI43" localSheetId="12" hidden="1">#REF!</definedName>
    <definedName name="BExIPG040Q08EWIWL6CAVR3GRI43" localSheetId="13" hidden="1">#REF!</definedName>
    <definedName name="BExIPG040Q08EWIWL6CAVR3GRI43" localSheetId="14" hidden="1">#REF!</definedName>
    <definedName name="BExIPG040Q08EWIWL6CAVR3GRI43" localSheetId="22" hidden="1">#REF!</definedName>
    <definedName name="BExIPG040Q08EWIWL6CAVR3GRI43" localSheetId="19" hidden="1">#REF!</definedName>
    <definedName name="BExIPG040Q08EWIWL6CAVR3GRI43" localSheetId="21" hidden="1">#REF!</definedName>
    <definedName name="BExIPG040Q08EWIWL6CAVR3GRI43" hidden="1">#REF!</definedName>
    <definedName name="BExIPKNFUDPDKOSH5GHDVNA8D66S" localSheetId="23" hidden="1">#REF!</definedName>
    <definedName name="BExIPKNFUDPDKOSH5GHDVNA8D66S" localSheetId="27" hidden="1">#REF!</definedName>
    <definedName name="BExIPKNFUDPDKOSH5GHDVNA8D66S" localSheetId="16" hidden="1">#REF!</definedName>
    <definedName name="BExIPKNFUDPDKOSH5GHDVNA8D66S" localSheetId="0" hidden="1">#REF!</definedName>
    <definedName name="BExIPKNFUDPDKOSH5GHDVNA8D66S" localSheetId="2" hidden="1">#REF!</definedName>
    <definedName name="BExIPKNFUDPDKOSH5GHDVNA8D66S" localSheetId="4" hidden="1">#REF!</definedName>
    <definedName name="BExIPKNFUDPDKOSH5GHDVNA8D66S" localSheetId="5" hidden="1">#REF!</definedName>
    <definedName name="BExIPKNFUDPDKOSH5GHDVNA8D66S" localSheetId="17" hidden="1">#REF!</definedName>
    <definedName name="BExIPKNFUDPDKOSH5GHDVNA8D66S" localSheetId="7" hidden="1">#REF!</definedName>
    <definedName name="BExIPKNFUDPDKOSH5GHDVNA8D66S" localSheetId="8" hidden="1">#REF!</definedName>
    <definedName name="BExIPKNFUDPDKOSH5GHDVNA8D66S" localSheetId="9" hidden="1">#REF!</definedName>
    <definedName name="BExIPKNFUDPDKOSH5GHDVNA8D66S" localSheetId="11" hidden="1">#REF!</definedName>
    <definedName name="BExIPKNFUDPDKOSH5GHDVNA8D66S" localSheetId="12" hidden="1">#REF!</definedName>
    <definedName name="BExIPKNFUDPDKOSH5GHDVNA8D66S" localSheetId="13" hidden="1">#REF!</definedName>
    <definedName name="BExIPKNFUDPDKOSH5GHDVNA8D66S" localSheetId="14" hidden="1">#REF!</definedName>
    <definedName name="BExIPKNFUDPDKOSH5GHDVNA8D66S" localSheetId="22" hidden="1">#REF!</definedName>
    <definedName name="BExIPKNFUDPDKOSH5GHDVNA8D66S" localSheetId="19" hidden="1">#REF!</definedName>
    <definedName name="BExIPKNFUDPDKOSH5GHDVNA8D66S" localSheetId="21" hidden="1">#REF!</definedName>
    <definedName name="BExIPKNFUDPDKOSH5GHDVNA8D66S" hidden="1">#REF!</definedName>
    <definedName name="BExIQ1VS9A2FHVD9TUHKG9K8EVVP" localSheetId="23" hidden="1">#REF!</definedName>
    <definedName name="BExIQ1VS9A2FHVD9TUHKG9K8EVVP" localSheetId="27" hidden="1">#REF!</definedName>
    <definedName name="BExIQ1VS9A2FHVD9TUHKG9K8EVVP" localSheetId="16" hidden="1">#REF!</definedName>
    <definedName name="BExIQ1VS9A2FHVD9TUHKG9K8EVVP" localSheetId="0" hidden="1">#REF!</definedName>
    <definedName name="BExIQ1VS9A2FHVD9TUHKG9K8EVVP" localSheetId="2" hidden="1">#REF!</definedName>
    <definedName name="BExIQ1VS9A2FHVD9TUHKG9K8EVVP" localSheetId="4" hidden="1">#REF!</definedName>
    <definedName name="BExIQ1VS9A2FHVD9TUHKG9K8EVVP" localSheetId="5" hidden="1">#REF!</definedName>
    <definedName name="BExIQ1VS9A2FHVD9TUHKG9K8EVVP" localSheetId="17" hidden="1">#REF!</definedName>
    <definedName name="BExIQ1VS9A2FHVD9TUHKG9K8EVVP" localSheetId="7" hidden="1">#REF!</definedName>
    <definedName name="BExIQ1VS9A2FHVD9TUHKG9K8EVVP" localSheetId="8" hidden="1">#REF!</definedName>
    <definedName name="BExIQ1VS9A2FHVD9TUHKG9K8EVVP" localSheetId="9" hidden="1">#REF!</definedName>
    <definedName name="BExIQ1VS9A2FHVD9TUHKG9K8EVVP" localSheetId="11" hidden="1">#REF!</definedName>
    <definedName name="BExIQ1VS9A2FHVD9TUHKG9K8EVVP" localSheetId="12" hidden="1">#REF!</definedName>
    <definedName name="BExIQ1VS9A2FHVD9TUHKG9K8EVVP" localSheetId="13" hidden="1">#REF!</definedName>
    <definedName name="BExIQ1VS9A2FHVD9TUHKG9K8EVVP" localSheetId="14" hidden="1">#REF!</definedName>
    <definedName name="BExIQ1VS9A2FHVD9TUHKG9K8EVVP" localSheetId="22" hidden="1">#REF!</definedName>
    <definedName name="BExIQ1VS9A2FHVD9TUHKG9K8EVVP" localSheetId="19" hidden="1">#REF!</definedName>
    <definedName name="BExIQ1VS9A2FHVD9TUHKG9K8EVVP" localSheetId="21" hidden="1">#REF!</definedName>
    <definedName name="BExIQ1VS9A2FHVD9TUHKG9K8EVVP" hidden="1">#REF!</definedName>
    <definedName name="BExIQ3J19L30PSQ2CXNT6IHW0I7V" localSheetId="23" hidden="1">#REF!</definedName>
    <definedName name="BExIQ3J19L30PSQ2CXNT6IHW0I7V" localSheetId="27" hidden="1">#REF!</definedName>
    <definedName name="BExIQ3J19L30PSQ2CXNT6IHW0I7V" localSheetId="16" hidden="1">#REF!</definedName>
    <definedName name="BExIQ3J19L30PSQ2CXNT6IHW0I7V" localSheetId="0" hidden="1">#REF!</definedName>
    <definedName name="BExIQ3J19L30PSQ2CXNT6IHW0I7V" localSheetId="2" hidden="1">#REF!</definedName>
    <definedName name="BExIQ3J19L30PSQ2CXNT6IHW0I7V" localSheetId="4" hidden="1">#REF!</definedName>
    <definedName name="BExIQ3J19L30PSQ2CXNT6IHW0I7V" localSheetId="5" hidden="1">#REF!</definedName>
    <definedName name="BExIQ3J19L30PSQ2CXNT6IHW0I7V" localSheetId="17" hidden="1">#REF!</definedName>
    <definedName name="BExIQ3J19L30PSQ2CXNT6IHW0I7V" localSheetId="7" hidden="1">#REF!</definedName>
    <definedName name="BExIQ3J19L30PSQ2CXNT6IHW0I7V" localSheetId="8" hidden="1">#REF!</definedName>
    <definedName name="BExIQ3J19L30PSQ2CXNT6IHW0I7V" localSheetId="9" hidden="1">#REF!</definedName>
    <definedName name="BExIQ3J19L30PSQ2CXNT6IHW0I7V" localSheetId="11" hidden="1">#REF!</definedName>
    <definedName name="BExIQ3J19L30PSQ2CXNT6IHW0I7V" localSheetId="12" hidden="1">#REF!</definedName>
    <definedName name="BExIQ3J19L30PSQ2CXNT6IHW0I7V" localSheetId="13" hidden="1">#REF!</definedName>
    <definedName name="BExIQ3J19L30PSQ2CXNT6IHW0I7V" localSheetId="14" hidden="1">#REF!</definedName>
    <definedName name="BExIQ3J19L30PSQ2CXNT6IHW0I7V" localSheetId="22" hidden="1">#REF!</definedName>
    <definedName name="BExIQ3J19L30PSQ2CXNT6IHW0I7V" localSheetId="19" hidden="1">#REF!</definedName>
    <definedName name="BExIQ3J19L30PSQ2CXNT6IHW0I7V" localSheetId="21" hidden="1">#REF!</definedName>
    <definedName name="BExIQ3J19L30PSQ2CXNT6IHW0I7V" hidden="1">#REF!</definedName>
    <definedName name="BExIQ3OJ7M04XCY276IO0LJA5XUK" localSheetId="23" hidden="1">#REF!</definedName>
    <definedName name="BExIQ3OJ7M04XCY276IO0LJA5XUK" localSheetId="27" hidden="1">#REF!</definedName>
    <definedName name="BExIQ3OJ7M04XCY276IO0LJA5XUK" localSheetId="16" hidden="1">#REF!</definedName>
    <definedName name="BExIQ3OJ7M04XCY276IO0LJA5XUK" localSheetId="0" hidden="1">#REF!</definedName>
    <definedName name="BExIQ3OJ7M04XCY276IO0LJA5XUK" localSheetId="2" hidden="1">#REF!</definedName>
    <definedName name="BExIQ3OJ7M04XCY276IO0LJA5XUK" localSheetId="4" hidden="1">#REF!</definedName>
    <definedName name="BExIQ3OJ7M04XCY276IO0LJA5XUK" localSheetId="5" hidden="1">#REF!</definedName>
    <definedName name="BExIQ3OJ7M04XCY276IO0LJA5XUK" localSheetId="17" hidden="1">#REF!</definedName>
    <definedName name="BExIQ3OJ7M04XCY276IO0LJA5XUK" localSheetId="7" hidden="1">#REF!</definedName>
    <definedName name="BExIQ3OJ7M04XCY276IO0LJA5XUK" localSheetId="8" hidden="1">#REF!</definedName>
    <definedName name="BExIQ3OJ7M04XCY276IO0LJA5XUK" localSheetId="9" hidden="1">#REF!</definedName>
    <definedName name="BExIQ3OJ7M04XCY276IO0LJA5XUK" localSheetId="11" hidden="1">#REF!</definedName>
    <definedName name="BExIQ3OJ7M04XCY276IO0LJA5XUK" localSheetId="12" hidden="1">#REF!</definedName>
    <definedName name="BExIQ3OJ7M04XCY276IO0LJA5XUK" localSheetId="13" hidden="1">#REF!</definedName>
    <definedName name="BExIQ3OJ7M04XCY276IO0LJA5XUK" localSheetId="14" hidden="1">#REF!</definedName>
    <definedName name="BExIQ3OJ7M04XCY276IO0LJA5XUK" localSheetId="22" hidden="1">#REF!</definedName>
    <definedName name="BExIQ3OJ7M04XCY276IO0LJA5XUK" localSheetId="19" hidden="1">#REF!</definedName>
    <definedName name="BExIQ3OJ7M04XCY276IO0LJA5XUK" localSheetId="21" hidden="1">#REF!</definedName>
    <definedName name="BExIQ3OJ7M04XCY276IO0LJA5XUK" hidden="1">#REF!</definedName>
    <definedName name="BExIQ5S19ITB0NDRUN4XV7B905ED" localSheetId="23" hidden="1">#REF!</definedName>
    <definedName name="BExIQ5S19ITB0NDRUN4XV7B905ED" localSheetId="27" hidden="1">#REF!</definedName>
    <definedName name="BExIQ5S19ITB0NDRUN4XV7B905ED" localSheetId="16" hidden="1">#REF!</definedName>
    <definedName name="BExIQ5S19ITB0NDRUN4XV7B905ED" localSheetId="0" hidden="1">#REF!</definedName>
    <definedName name="BExIQ5S19ITB0NDRUN4XV7B905ED" localSheetId="2" hidden="1">#REF!</definedName>
    <definedName name="BExIQ5S19ITB0NDRUN4XV7B905ED" localSheetId="4" hidden="1">#REF!</definedName>
    <definedName name="BExIQ5S19ITB0NDRUN4XV7B905ED" localSheetId="5" hidden="1">#REF!</definedName>
    <definedName name="BExIQ5S19ITB0NDRUN4XV7B905ED" localSheetId="17" hidden="1">#REF!</definedName>
    <definedName name="BExIQ5S19ITB0NDRUN4XV7B905ED" localSheetId="7" hidden="1">#REF!</definedName>
    <definedName name="BExIQ5S19ITB0NDRUN4XV7B905ED" localSheetId="8" hidden="1">#REF!</definedName>
    <definedName name="BExIQ5S19ITB0NDRUN4XV7B905ED" localSheetId="9" hidden="1">#REF!</definedName>
    <definedName name="BExIQ5S19ITB0NDRUN4XV7B905ED" localSheetId="11" hidden="1">#REF!</definedName>
    <definedName name="BExIQ5S19ITB0NDRUN4XV7B905ED" localSheetId="12" hidden="1">#REF!</definedName>
    <definedName name="BExIQ5S19ITB0NDRUN4XV7B905ED" localSheetId="13" hidden="1">#REF!</definedName>
    <definedName name="BExIQ5S19ITB0NDRUN4XV7B905ED" localSheetId="14" hidden="1">#REF!</definedName>
    <definedName name="BExIQ5S19ITB0NDRUN4XV7B905ED" localSheetId="22" hidden="1">#REF!</definedName>
    <definedName name="BExIQ5S19ITB0NDRUN4XV7B905ED" localSheetId="19" hidden="1">#REF!</definedName>
    <definedName name="BExIQ5S19ITB0NDRUN4XV7B905ED" localSheetId="21" hidden="1">#REF!</definedName>
    <definedName name="BExIQ5S19ITB0NDRUN4XV7B905ED" hidden="1">#REF!</definedName>
    <definedName name="BExIQ810MMN2UN0EQ9CRQAFWA19X" localSheetId="23" hidden="1">#REF!</definedName>
    <definedName name="BExIQ810MMN2UN0EQ9CRQAFWA19X" localSheetId="27" hidden="1">#REF!</definedName>
    <definedName name="BExIQ810MMN2UN0EQ9CRQAFWA19X" localSheetId="16" hidden="1">#REF!</definedName>
    <definedName name="BExIQ810MMN2UN0EQ9CRQAFWA19X" localSheetId="0" hidden="1">#REF!</definedName>
    <definedName name="BExIQ810MMN2UN0EQ9CRQAFWA19X" localSheetId="2" hidden="1">#REF!</definedName>
    <definedName name="BExIQ810MMN2UN0EQ9CRQAFWA19X" localSheetId="4" hidden="1">#REF!</definedName>
    <definedName name="BExIQ810MMN2UN0EQ9CRQAFWA19X" localSheetId="5" hidden="1">#REF!</definedName>
    <definedName name="BExIQ810MMN2UN0EQ9CRQAFWA19X" localSheetId="17" hidden="1">#REF!</definedName>
    <definedName name="BExIQ810MMN2UN0EQ9CRQAFWA19X" localSheetId="7" hidden="1">#REF!</definedName>
    <definedName name="BExIQ810MMN2UN0EQ9CRQAFWA19X" localSheetId="8" hidden="1">#REF!</definedName>
    <definedName name="BExIQ810MMN2UN0EQ9CRQAFWA19X" localSheetId="9" hidden="1">#REF!</definedName>
    <definedName name="BExIQ810MMN2UN0EQ9CRQAFWA19X" localSheetId="11" hidden="1">#REF!</definedName>
    <definedName name="BExIQ810MMN2UN0EQ9CRQAFWA19X" localSheetId="12" hidden="1">#REF!</definedName>
    <definedName name="BExIQ810MMN2UN0EQ9CRQAFWA19X" localSheetId="13" hidden="1">#REF!</definedName>
    <definedName name="BExIQ810MMN2UN0EQ9CRQAFWA19X" localSheetId="14" hidden="1">#REF!</definedName>
    <definedName name="BExIQ810MMN2UN0EQ9CRQAFWA19X" localSheetId="22" hidden="1">#REF!</definedName>
    <definedName name="BExIQ810MMN2UN0EQ9CRQAFWA19X" localSheetId="19" hidden="1">#REF!</definedName>
    <definedName name="BExIQ810MMN2UN0EQ9CRQAFWA19X" localSheetId="21" hidden="1">#REF!</definedName>
    <definedName name="BExIQ810MMN2UN0EQ9CRQAFWA19X" hidden="1">#REF!</definedName>
    <definedName name="BExIQ9TMQT2EIXSVQW7GVSOAW2VJ" localSheetId="23" hidden="1">#REF!</definedName>
    <definedName name="BExIQ9TMQT2EIXSVQW7GVSOAW2VJ" localSheetId="27" hidden="1">#REF!</definedName>
    <definedName name="BExIQ9TMQT2EIXSVQW7GVSOAW2VJ" localSheetId="16" hidden="1">#REF!</definedName>
    <definedName name="BExIQ9TMQT2EIXSVQW7GVSOAW2VJ" localSheetId="0" hidden="1">#REF!</definedName>
    <definedName name="BExIQ9TMQT2EIXSVQW7GVSOAW2VJ" localSheetId="2" hidden="1">#REF!</definedName>
    <definedName name="BExIQ9TMQT2EIXSVQW7GVSOAW2VJ" localSheetId="4" hidden="1">#REF!</definedName>
    <definedName name="BExIQ9TMQT2EIXSVQW7GVSOAW2VJ" localSheetId="5" hidden="1">#REF!</definedName>
    <definedName name="BExIQ9TMQT2EIXSVQW7GVSOAW2VJ" localSheetId="17" hidden="1">#REF!</definedName>
    <definedName name="BExIQ9TMQT2EIXSVQW7GVSOAW2VJ" localSheetId="7" hidden="1">#REF!</definedName>
    <definedName name="BExIQ9TMQT2EIXSVQW7GVSOAW2VJ" localSheetId="8" hidden="1">#REF!</definedName>
    <definedName name="BExIQ9TMQT2EIXSVQW7GVSOAW2VJ" localSheetId="9" hidden="1">#REF!</definedName>
    <definedName name="BExIQ9TMQT2EIXSVQW7GVSOAW2VJ" localSheetId="11" hidden="1">#REF!</definedName>
    <definedName name="BExIQ9TMQT2EIXSVQW7GVSOAW2VJ" localSheetId="12" hidden="1">#REF!</definedName>
    <definedName name="BExIQ9TMQT2EIXSVQW7GVSOAW2VJ" localSheetId="13" hidden="1">#REF!</definedName>
    <definedName name="BExIQ9TMQT2EIXSVQW7GVSOAW2VJ" localSheetId="14" hidden="1">#REF!</definedName>
    <definedName name="BExIQ9TMQT2EIXSVQW7GVSOAW2VJ" localSheetId="22" hidden="1">#REF!</definedName>
    <definedName name="BExIQ9TMQT2EIXSVQW7GVSOAW2VJ" localSheetId="19" hidden="1">#REF!</definedName>
    <definedName name="BExIQ9TMQT2EIXSVQW7GVSOAW2VJ" localSheetId="21" hidden="1">#REF!</definedName>
    <definedName name="BExIQ9TMQT2EIXSVQW7GVSOAW2VJ" hidden="1">#REF!</definedName>
    <definedName name="BExIQBMDE1L6J4H27K1FMSHQKDSE" localSheetId="23" hidden="1">#REF!</definedName>
    <definedName name="BExIQBMDE1L6J4H27K1FMSHQKDSE" localSheetId="27" hidden="1">#REF!</definedName>
    <definedName name="BExIQBMDE1L6J4H27K1FMSHQKDSE" localSheetId="16" hidden="1">#REF!</definedName>
    <definedName name="BExIQBMDE1L6J4H27K1FMSHQKDSE" localSheetId="0" hidden="1">#REF!</definedName>
    <definedName name="BExIQBMDE1L6J4H27K1FMSHQKDSE" localSheetId="2" hidden="1">#REF!</definedName>
    <definedName name="BExIQBMDE1L6J4H27K1FMSHQKDSE" localSheetId="4" hidden="1">#REF!</definedName>
    <definedName name="BExIQBMDE1L6J4H27K1FMSHQKDSE" localSheetId="5" hidden="1">#REF!</definedName>
    <definedName name="BExIQBMDE1L6J4H27K1FMSHQKDSE" localSheetId="17" hidden="1">#REF!</definedName>
    <definedName name="BExIQBMDE1L6J4H27K1FMSHQKDSE" localSheetId="7" hidden="1">#REF!</definedName>
    <definedName name="BExIQBMDE1L6J4H27K1FMSHQKDSE" localSheetId="8" hidden="1">#REF!</definedName>
    <definedName name="BExIQBMDE1L6J4H27K1FMSHQKDSE" localSheetId="9" hidden="1">#REF!</definedName>
    <definedName name="BExIQBMDE1L6J4H27K1FMSHQKDSE" localSheetId="11" hidden="1">#REF!</definedName>
    <definedName name="BExIQBMDE1L6J4H27K1FMSHQKDSE" localSheetId="12" hidden="1">#REF!</definedName>
    <definedName name="BExIQBMDE1L6J4H27K1FMSHQKDSE" localSheetId="13" hidden="1">#REF!</definedName>
    <definedName name="BExIQBMDE1L6J4H27K1FMSHQKDSE" localSheetId="14" hidden="1">#REF!</definedName>
    <definedName name="BExIQBMDE1L6J4H27K1FMSHQKDSE" localSheetId="22" hidden="1">#REF!</definedName>
    <definedName name="BExIQBMDE1L6J4H27K1FMSHQKDSE" localSheetId="19" hidden="1">#REF!</definedName>
    <definedName name="BExIQBMDE1L6J4H27K1FMSHQKDSE" localSheetId="21" hidden="1">#REF!</definedName>
    <definedName name="BExIQBMDE1L6J4H27K1FMSHQKDSE" hidden="1">#REF!</definedName>
    <definedName name="BExIQE65LVXUOF3UZFO7SDHFJH22" localSheetId="23" hidden="1">#REF!</definedName>
    <definedName name="BExIQE65LVXUOF3UZFO7SDHFJH22" localSheetId="27" hidden="1">#REF!</definedName>
    <definedName name="BExIQE65LVXUOF3UZFO7SDHFJH22" localSheetId="16" hidden="1">#REF!</definedName>
    <definedName name="BExIQE65LVXUOF3UZFO7SDHFJH22" localSheetId="0" hidden="1">#REF!</definedName>
    <definedName name="BExIQE65LVXUOF3UZFO7SDHFJH22" localSheetId="2" hidden="1">#REF!</definedName>
    <definedName name="BExIQE65LVXUOF3UZFO7SDHFJH22" localSheetId="4" hidden="1">#REF!</definedName>
    <definedName name="BExIQE65LVXUOF3UZFO7SDHFJH22" localSheetId="5" hidden="1">#REF!</definedName>
    <definedName name="BExIQE65LVXUOF3UZFO7SDHFJH22" localSheetId="17" hidden="1">#REF!</definedName>
    <definedName name="BExIQE65LVXUOF3UZFO7SDHFJH22" localSheetId="7" hidden="1">#REF!</definedName>
    <definedName name="BExIQE65LVXUOF3UZFO7SDHFJH22" localSheetId="8" hidden="1">#REF!</definedName>
    <definedName name="BExIQE65LVXUOF3UZFO7SDHFJH22" localSheetId="9" hidden="1">#REF!</definedName>
    <definedName name="BExIQE65LVXUOF3UZFO7SDHFJH22" localSheetId="11" hidden="1">#REF!</definedName>
    <definedName name="BExIQE65LVXUOF3UZFO7SDHFJH22" localSheetId="12" hidden="1">#REF!</definedName>
    <definedName name="BExIQE65LVXUOF3UZFO7SDHFJH22" localSheetId="13" hidden="1">#REF!</definedName>
    <definedName name="BExIQE65LVXUOF3UZFO7SDHFJH22" localSheetId="14" hidden="1">#REF!</definedName>
    <definedName name="BExIQE65LVXUOF3UZFO7SDHFJH22" localSheetId="22" hidden="1">#REF!</definedName>
    <definedName name="BExIQE65LVXUOF3UZFO7SDHFJH22" localSheetId="19" hidden="1">#REF!</definedName>
    <definedName name="BExIQE65LVXUOF3UZFO7SDHFJH22" localSheetId="21" hidden="1">#REF!</definedName>
    <definedName name="BExIQE65LVXUOF3UZFO7SDHFJH22" hidden="1">#REF!</definedName>
    <definedName name="BExIQG9OO2KKBOWTMD1OXY36TEGA" localSheetId="23" hidden="1">#REF!</definedName>
    <definedName name="BExIQG9OO2KKBOWTMD1OXY36TEGA" localSheetId="27" hidden="1">#REF!</definedName>
    <definedName name="BExIQG9OO2KKBOWTMD1OXY36TEGA" localSheetId="16" hidden="1">#REF!</definedName>
    <definedName name="BExIQG9OO2KKBOWTMD1OXY36TEGA" localSheetId="0" hidden="1">#REF!</definedName>
    <definedName name="BExIQG9OO2KKBOWTMD1OXY36TEGA" localSheetId="2" hidden="1">#REF!</definedName>
    <definedName name="BExIQG9OO2KKBOWTMD1OXY36TEGA" localSheetId="4" hidden="1">#REF!</definedName>
    <definedName name="BExIQG9OO2KKBOWTMD1OXY36TEGA" localSheetId="5" hidden="1">#REF!</definedName>
    <definedName name="BExIQG9OO2KKBOWTMD1OXY36TEGA" localSheetId="17" hidden="1">#REF!</definedName>
    <definedName name="BExIQG9OO2KKBOWTMD1OXY36TEGA" localSheetId="7" hidden="1">#REF!</definedName>
    <definedName name="BExIQG9OO2KKBOWTMD1OXY36TEGA" localSheetId="8" hidden="1">#REF!</definedName>
    <definedName name="BExIQG9OO2KKBOWTMD1OXY36TEGA" localSheetId="9" hidden="1">#REF!</definedName>
    <definedName name="BExIQG9OO2KKBOWTMD1OXY36TEGA" localSheetId="11" hidden="1">#REF!</definedName>
    <definedName name="BExIQG9OO2KKBOWTMD1OXY36TEGA" localSheetId="12" hidden="1">#REF!</definedName>
    <definedName name="BExIQG9OO2KKBOWTMD1OXY36TEGA" localSheetId="13" hidden="1">#REF!</definedName>
    <definedName name="BExIQG9OO2KKBOWTMD1OXY36TEGA" localSheetId="14" hidden="1">#REF!</definedName>
    <definedName name="BExIQG9OO2KKBOWTMD1OXY36TEGA" localSheetId="22" hidden="1">#REF!</definedName>
    <definedName name="BExIQG9OO2KKBOWTMD1OXY36TEGA" localSheetId="19" hidden="1">#REF!</definedName>
    <definedName name="BExIQG9OO2KKBOWTMD1OXY36TEGA" localSheetId="21" hidden="1">#REF!</definedName>
    <definedName name="BExIQG9OO2KKBOWTMD1OXY36TEGA" hidden="1">#REF!</definedName>
    <definedName name="BExIQHWZ65ALA9VAFCJEGIL1145G" localSheetId="23" hidden="1">#REF!</definedName>
    <definedName name="BExIQHWZ65ALA9VAFCJEGIL1145G" localSheetId="27" hidden="1">#REF!</definedName>
    <definedName name="BExIQHWZ65ALA9VAFCJEGIL1145G" localSheetId="16" hidden="1">#REF!</definedName>
    <definedName name="BExIQHWZ65ALA9VAFCJEGIL1145G" localSheetId="0" hidden="1">#REF!</definedName>
    <definedName name="BExIQHWZ65ALA9VAFCJEGIL1145G" localSheetId="2" hidden="1">#REF!</definedName>
    <definedName name="BExIQHWZ65ALA9VAFCJEGIL1145G" localSheetId="4" hidden="1">#REF!</definedName>
    <definedName name="BExIQHWZ65ALA9VAFCJEGIL1145G" localSheetId="5" hidden="1">#REF!</definedName>
    <definedName name="BExIQHWZ65ALA9VAFCJEGIL1145G" localSheetId="17" hidden="1">#REF!</definedName>
    <definedName name="BExIQHWZ65ALA9VAFCJEGIL1145G" localSheetId="7" hidden="1">#REF!</definedName>
    <definedName name="BExIQHWZ65ALA9VAFCJEGIL1145G" localSheetId="8" hidden="1">#REF!</definedName>
    <definedName name="BExIQHWZ65ALA9VAFCJEGIL1145G" localSheetId="9" hidden="1">#REF!</definedName>
    <definedName name="BExIQHWZ65ALA9VAFCJEGIL1145G" localSheetId="11" hidden="1">#REF!</definedName>
    <definedName name="BExIQHWZ65ALA9VAFCJEGIL1145G" localSheetId="12" hidden="1">#REF!</definedName>
    <definedName name="BExIQHWZ65ALA9VAFCJEGIL1145G" localSheetId="13" hidden="1">#REF!</definedName>
    <definedName name="BExIQHWZ65ALA9VAFCJEGIL1145G" localSheetId="14" hidden="1">#REF!</definedName>
    <definedName name="BExIQHWZ65ALA9VAFCJEGIL1145G" localSheetId="22" hidden="1">#REF!</definedName>
    <definedName name="BExIQHWZ65ALA9VAFCJEGIL1145G" localSheetId="19" hidden="1">#REF!</definedName>
    <definedName name="BExIQHWZ65ALA9VAFCJEGIL1145G" localSheetId="21" hidden="1">#REF!</definedName>
    <definedName name="BExIQHWZ65ALA9VAFCJEGIL1145G" hidden="1">#REF!</definedName>
    <definedName name="BExIQX1XBB31HZTYEEVOBSE3C5A6" localSheetId="23" hidden="1">#REF!</definedName>
    <definedName name="BExIQX1XBB31HZTYEEVOBSE3C5A6" localSheetId="27" hidden="1">#REF!</definedName>
    <definedName name="BExIQX1XBB31HZTYEEVOBSE3C5A6" localSheetId="16" hidden="1">#REF!</definedName>
    <definedName name="BExIQX1XBB31HZTYEEVOBSE3C5A6" localSheetId="0" hidden="1">#REF!</definedName>
    <definedName name="BExIQX1XBB31HZTYEEVOBSE3C5A6" localSheetId="2" hidden="1">#REF!</definedName>
    <definedName name="BExIQX1XBB31HZTYEEVOBSE3C5A6" localSheetId="4" hidden="1">#REF!</definedName>
    <definedName name="BExIQX1XBB31HZTYEEVOBSE3C5A6" localSheetId="5" hidden="1">#REF!</definedName>
    <definedName name="BExIQX1XBB31HZTYEEVOBSE3C5A6" localSheetId="17" hidden="1">#REF!</definedName>
    <definedName name="BExIQX1XBB31HZTYEEVOBSE3C5A6" localSheetId="7" hidden="1">#REF!</definedName>
    <definedName name="BExIQX1XBB31HZTYEEVOBSE3C5A6" localSheetId="8" hidden="1">#REF!</definedName>
    <definedName name="BExIQX1XBB31HZTYEEVOBSE3C5A6" localSheetId="9" hidden="1">#REF!</definedName>
    <definedName name="BExIQX1XBB31HZTYEEVOBSE3C5A6" localSheetId="11" hidden="1">#REF!</definedName>
    <definedName name="BExIQX1XBB31HZTYEEVOBSE3C5A6" localSheetId="12" hidden="1">#REF!</definedName>
    <definedName name="BExIQX1XBB31HZTYEEVOBSE3C5A6" localSheetId="13" hidden="1">#REF!</definedName>
    <definedName name="BExIQX1XBB31HZTYEEVOBSE3C5A6" localSheetId="14" hidden="1">#REF!</definedName>
    <definedName name="BExIQX1XBB31HZTYEEVOBSE3C5A6" localSheetId="22" hidden="1">#REF!</definedName>
    <definedName name="BExIQX1XBB31HZTYEEVOBSE3C5A6" localSheetId="19" hidden="1">#REF!</definedName>
    <definedName name="BExIQX1XBB31HZTYEEVOBSE3C5A6" localSheetId="21" hidden="1">#REF!</definedName>
    <definedName name="BExIQX1XBB31HZTYEEVOBSE3C5A6" hidden="1">#REF!</definedName>
    <definedName name="BExIR2ALYRP9FW99DK2084J7IIDC" localSheetId="23" hidden="1">#REF!</definedName>
    <definedName name="BExIR2ALYRP9FW99DK2084J7IIDC" localSheetId="27" hidden="1">#REF!</definedName>
    <definedName name="BExIR2ALYRP9FW99DK2084J7IIDC" localSheetId="16" hidden="1">#REF!</definedName>
    <definedName name="BExIR2ALYRP9FW99DK2084J7IIDC" localSheetId="0" hidden="1">#REF!</definedName>
    <definedName name="BExIR2ALYRP9FW99DK2084J7IIDC" localSheetId="2" hidden="1">#REF!</definedName>
    <definedName name="BExIR2ALYRP9FW99DK2084J7IIDC" localSheetId="4" hidden="1">#REF!</definedName>
    <definedName name="BExIR2ALYRP9FW99DK2084J7IIDC" localSheetId="5" hidden="1">#REF!</definedName>
    <definedName name="BExIR2ALYRP9FW99DK2084J7IIDC" localSheetId="17" hidden="1">#REF!</definedName>
    <definedName name="BExIR2ALYRP9FW99DK2084J7IIDC" localSheetId="7" hidden="1">#REF!</definedName>
    <definedName name="BExIR2ALYRP9FW99DK2084J7IIDC" localSheetId="8" hidden="1">#REF!</definedName>
    <definedName name="BExIR2ALYRP9FW99DK2084J7IIDC" localSheetId="9" hidden="1">#REF!</definedName>
    <definedName name="BExIR2ALYRP9FW99DK2084J7IIDC" localSheetId="11" hidden="1">#REF!</definedName>
    <definedName name="BExIR2ALYRP9FW99DK2084J7IIDC" localSheetId="12" hidden="1">#REF!</definedName>
    <definedName name="BExIR2ALYRP9FW99DK2084J7IIDC" localSheetId="13" hidden="1">#REF!</definedName>
    <definedName name="BExIR2ALYRP9FW99DK2084J7IIDC" localSheetId="14" hidden="1">#REF!</definedName>
    <definedName name="BExIR2ALYRP9FW99DK2084J7IIDC" localSheetId="22" hidden="1">#REF!</definedName>
    <definedName name="BExIR2ALYRP9FW99DK2084J7IIDC" localSheetId="19" hidden="1">#REF!</definedName>
    <definedName name="BExIR2ALYRP9FW99DK2084J7IIDC" localSheetId="21" hidden="1">#REF!</definedName>
    <definedName name="BExIR2ALYRP9FW99DK2084J7IIDC" hidden="1">#REF!</definedName>
    <definedName name="BExIR8FQETPTQYW37DBVDWG3J4JW" localSheetId="23" hidden="1">#REF!</definedName>
    <definedName name="BExIR8FQETPTQYW37DBVDWG3J4JW" localSheetId="27" hidden="1">#REF!</definedName>
    <definedName name="BExIR8FQETPTQYW37DBVDWG3J4JW" localSheetId="16" hidden="1">#REF!</definedName>
    <definedName name="BExIR8FQETPTQYW37DBVDWG3J4JW" localSheetId="0" hidden="1">#REF!</definedName>
    <definedName name="BExIR8FQETPTQYW37DBVDWG3J4JW" localSheetId="2" hidden="1">#REF!</definedName>
    <definedName name="BExIR8FQETPTQYW37DBVDWG3J4JW" localSheetId="4" hidden="1">#REF!</definedName>
    <definedName name="BExIR8FQETPTQYW37DBVDWG3J4JW" localSheetId="5" hidden="1">#REF!</definedName>
    <definedName name="BExIR8FQETPTQYW37DBVDWG3J4JW" localSheetId="17" hidden="1">#REF!</definedName>
    <definedName name="BExIR8FQETPTQYW37DBVDWG3J4JW" localSheetId="7" hidden="1">#REF!</definedName>
    <definedName name="BExIR8FQETPTQYW37DBVDWG3J4JW" localSheetId="8" hidden="1">#REF!</definedName>
    <definedName name="BExIR8FQETPTQYW37DBVDWG3J4JW" localSheetId="9" hidden="1">#REF!</definedName>
    <definedName name="BExIR8FQETPTQYW37DBVDWG3J4JW" localSheetId="11" hidden="1">#REF!</definedName>
    <definedName name="BExIR8FQETPTQYW37DBVDWG3J4JW" localSheetId="12" hidden="1">#REF!</definedName>
    <definedName name="BExIR8FQETPTQYW37DBVDWG3J4JW" localSheetId="13" hidden="1">#REF!</definedName>
    <definedName name="BExIR8FQETPTQYW37DBVDWG3J4JW" localSheetId="14" hidden="1">#REF!</definedName>
    <definedName name="BExIR8FQETPTQYW37DBVDWG3J4JW" localSheetId="22" hidden="1">#REF!</definedName>
    <definedName name="BExIR8FQETPTQYW37DBVDWG3J4JW" localSheetId="19" hidden="1">#REF!</definedName>
    <definedName name="BExIR8FQETPTQYW37DBVDWG3J4JW" localSheetId="21" hidden="1">#REF!</definedName>
    <definedName name="BExIR8FQETPTQYW37DBVDWG3J4JW" hidden="1">#REF!</definedName>
    <definedName name="BExIRHKWQB1PP4ZLB0C3AVUBAFMD" localSheetId="23" hidden="1">#REF!</definedName>
    <definedName name="BExIRHKWQB1PP4ZLB0C3AVUBAFMD" localSheetId="27" hidden="1">#REF!</definedName>
    <definedName name="BExIRHKWQB1PP4ZLB0C3AVUBAFMD" localSheetId="16" hidden="1">#REF!</definedName>
    <definedName name="BExIRHKWQB1PP4ZLB0C3AVUBAFMD" localSheetId="0" hidden="1">#REF!</definedName>
    <definedName name="BExIRHKWQB1PP4ZLB0C3AVUBAFMD" localSheetId="2" hidden="1">#REF!</definedName>
    <definedName name="BExIRHKWQB1PP4ZLB0C3AVUBAFMD" localSheetId="4" hidden="1">#REF!</definedName>
    <definedName name="BExIRHKWQB1PP4ZLB0C3AVUBAFMD" localSheetId="5" hidden="1">#REF!</definedName>
    <definedName name="BExIRHKWQB1PP4ZLB0C3AVUBAFMD" localSheetId="17" hidden="1">#REF!</definedName>
    <definedName name="BExIRHKWQB1PP4ZLB0C3AVUBAFMD" localSheetId="7" hidden="1">#REF!</definedName>
    <definedName name="BExIRHKWQB1PP4ZLB0C3AVUBAFMD" localSheetId="8" hidden="1">#REF!</definedName>
    <definedName name="BExIRHKWQB1PP4ZLB0C3AVUBAFMD" localSheetId="9" hidden="1">#REF!</definedName>
    <definedName name="BExIRHKWQB1PP4ZLB0C3AVUBAFMD" localSheetId="11" hidden="1">#REF!</definedName>
    <definedName name="BExIRHKWQB1PP4ZLB0C3AVUBAFMD" localSheetId="12" hidden="1">#REF!</definedName>
    <definedName name="BExIRHKWQB1PP4ZLB0C3AVUBAFMD" localSheetId="13" hidden="1">#REF!</definedName>
    <definedName name="BExIRHKWQB1PP4ZLB0C3AVUBAFMD" localSheetId="14" hidden="1">#REF!</definedName>
    <definedName name="BExIRHKWQB1PP4ZLB0C3AVUBAFMD" localSheetId="22" hidden="1">#REF!</definedName>
    <definedName name="BExIRHKWQB1PP4ZLB0C3AVUBAFMD" localSheetId="19" hidden="1">#REF!</definedName>
    <definedName name="BExIRHKWQB1PP4ZLB0C3AVUBAFMD" localSheetId="21" hidden="1">#REF!</definedName>
    <definedName name="BExIRHKWQB1PP4ZLB0C3AVUBAFMD" hidden="1">#REF!</definedName>
    <definedName name="BExIRJTRJPQR3OTAGAV7JTA4VMPS" localSheetId="23" hidden="1">#REF!</definedName>
    <definedName name="BExIRJTRJPQR3OTAGAV7JTA4VMPS" localSheetId="27" hidden="1">#REF!</definedName>
    <definedName name="BExIRJTRJPQR3OTAGAV7JTA4VMPS" localSheetId="16" hidden="1">#REF!</definedName>
    <definedName name="BExIRJTRJPQR3OTAGAV7JTA4VMPS" localSheetId="0" hidden="1">#REF!</definedName>
    <definedName name="BExIRJTRJPQR3OTAGAV7JTA4VMPS" localSheetId="2" hidden="1">#REF!</definedName>
    <definedName name="BExIRJTRJPQR3OTAGAV7JTA4VMPS" localSheetId="4" hidden="1">#REF!</definedName>
    <definedName name="BExIRJTRJPQR3OTAGAV7JTA4VMPS" localSheetId="5" hidden="1">#REF!</definedName>
    <definedName name="BExIRJTRJPQR3OTAGAV7JTA4VMPS" localSheetId="17" hidden="1">#REF!</definedName>
    <definedName name="BExIRJTRJPQR3OTAGAV7JTA4VMPS" localSheetId="7" hidden="1">#REF!</definedName>
    <definedName name="BExIRJTRJPQR3OTAGAV7JTA4VMPS" localSheetId="8" hidden="1">#REF!</definedName>
    <definedName name="BExIRJTRJPQR3OTAGAV7JTA4VMPS" localSheetId="9" hidden="1">#REF!</definedName>
    <definedName name="BExIRJTRJPQR3OTAGAV7JTA4VMPS" localSheetId="11" hidden="1">#REF!</definedName>
    <definedName name="BExIRJTRJPQR3OTAGAV7JTA4VMPS" localSheetId="12" hidden="1">#REF!</definedName>
    <definedName name="BExIRJTRJPQR3OTAGAV7JTA4VMPS" localSheetId="13" hidden="1">#REF!</definedName>
    <definedName name="BExIRJTRJPQR3OTAGAV7JTA4VMPS" localSheetId="14" hidden="1">#REF!</definedName>
    <definedName name="BExIRJTRJPQR3OTAGAV7JTA4VMPS" localSheetId="22" hidden="1">#REF!</definedName>
    <definedName name="BExIRJTRJPQR3OTAGAV7JTA4VMPS" localSheetId="19" hidden="1">#REF!</definedName>
    <definedName name="BExIRJTRJPQR3OTAGAV7JTA4VMPS" localSheetId="21" hidden="1">#REF!</definedName>
    <definedName name="BExIRJTRJPQR3OTAGAV7JTA4VMPS" hidden="1">#REF!</definedName>
    <definedName name="BExIROH27RJOG6VI7ZHR0RZGAZZ4" localSheetId="23" hidden="1">#REF!</definedName>
    <definedName name="BExIROH27RJOG6VI7ZHR0RZGAZZ4" localSheetId="27" hidden="1">#REF!</definedName>
    <definedName name="BExIROH27RJOG6VI7ZHR0RZGAZZ4" localSheetId="16" hidden="1">#REF!</definedName>
    <definedName name="BExIROH27RJOG6VI7ZHR0RZGAZZ4" localSheetId="0" hidden="1">#REF!</definedName>
    <definedName name="BExIROH27RJOG6VI7ZHR0RZGAZZ4" localSheetId="2" hidden="1">#REF!</definedName>
    <definedName name="BExIROH27RJOG6VI7ZHR0RZGAZZ4" localSheetId="4" hidden="1">#REF!</definedName>
    <definedName name="BExIROH27RJOG6VI7ZHR0RZGAZZ4" localSheetId="5" hidden="1">#REF!</definedName>
    <definedName name="BExIROH27RJOG6VI7ZHR0RZGAZZ4" localSheetId="17" hidden="1">#REF!</definedName>
    <definedName name="BExIROH27RJOG6VI7ZHR0RZGAZZ4" localSheetId="7" hidden="1">#REF!</definedName>
    <definedName name="BExIROH27RJOG6VI7ZHR0RZGAZZ4" localSheetId="8" hidden="1">#REF!</definedName>
    <definedName name="BExIROH27RJOG6VI7ZHR0RZGAZZ4" localSheetId="9" hidden="1">#REF!</definedName>
    <definedName name="BExIROH27RJOG6VI7ZHR0RZGAZZ4" localSheetId="11" hidden="1">#REF!</definedName>
    <definedName name="BExIROH27RJOG6VI7ZHR0RZGAZZ4" localSheetId="12" hidden="1">#REF!</definedName>
    <definedName name="BExIROH27RJOG6VI7ZHR0RZGAZZ4" localSheetId="13" hidden="1">#REF!</definedName>
    <definedName name="BExIROH27RJOG6VI7ZHR0RZGAZZ4" localSheetId="14" hidden="1">#REF!</definedName>
    <definedName name="BExIROH27RJOG6VI7ZHR0RZGAZZ4" localSheetId="22" hidden="1">#REF!</definedName>
    <definedName name="BExIROH27RJOG6VI7ZHR0RZGAZZ4" localSheetId="19" hidden="1">#REF!</definedName>
    <definedName name="BExIROH27RJOG6VI7ZHR0RZGAZZ4" localSheetId="21" hidden="1">#REF!</definedName>
    <definedName name="BExIROH27RJOG6VI7ZHR0RZGAZZ4" hidden="1">#REF!</definedName>
    <definedName name="BExIRRBGTY01OQOI3U5SW59RFDFI" localSheetId="23" hidden="1">#REF!</definedName>
    <definedName name="BExIRRBGTY01OQOI3U5SW59RFDFI" localSheetId="27" hidden="1">#REF!</definedName>
    <definedName name="BExIRRBGTY01OQOI3U5SW59RFDFI" localSheetId="16" hidden="1">#REF!</definedName>
    <definedName name="BExIRRBGTY01OQOI3U5SW59RFDFI" localSheetId="0" hidden="1">#REF!</definedName>
    <definedName name="BExIRRBGTY01OQOI3U5SW59RFDFI" localSheetId="2" hidden="1">#REF!</definedName>
    <definedName name="BExIRRBGTY01OQOI3U5SW59RFDFI" localSheetId="4" hidden="1">#REF!</definedName>
    <definedName name="BExIRRBGTY01OQOI3U5SW59RFDFI" localSheetId="5" hidden="1">#REF!</definedName>
    <definedName name="BExIRRBGTY01OQOI3U5SW59RFDFI" localSheetId="17" hidden="1">#REF!</definedName>
    <definedName name="BExIRRBGTY01OQOI3U5SW59RFDFI" localSheetId="7" hidden="1">#REF!</definedName>
    <definedName name="BExIRRBGTY01OQOI3U5SW59RFDFI" localSheetId="8" hidden="1">#REF!</definedName>
    <definedName name="BExIRRBGTY01OQOI3U5SW59RFDFI" localSheetId="9" hidden="1">#REF!</definedName>
    <definedName name="BExIRRBGTY01OQOI3U5SW59RFDFI" localSheetId="11" hidden="1">#REF!</definedName>
    <definedName name="BExIRRBGTY01OQOI3U5SW59RFDFI" localSheetId="12" hidden="1">#REF!</definedName>
    <definedName name="BExIRRBGTY01OQOI3U5SW59RFDFI" localSheetId="13" hidden="1">#REF!</definedName>
    <definedName name="BExIRRBGTY01OQOI3U5SW59RFDFI" localSheetId="14" hidden="1">#REF!</definedName>
    <definedName name="BExIRRBGTY01OQOI3U5SW59RFDFI" localSheetId="22" hidden="1">#REF!</definedName>
    <definedName name="BExIRRBGTY01OQOI3U5SW59RFDFI" localSheetId="19" hidden="1">#REF!</definedName>
    <definedName name="BExIRRBGTY01OQOI3U5SW59RFDFI" localSheetId="21" hidden="1">#REF!</definedName>
    <definedName name="BExIRRBGTY01OQOI3U5SW59RFDFI" hidden="1">#REF!</definedName>
    <definedName name="BExIS4T0DRF57HYO7OGG72KBOFOI" localSheetId="23" hidden="1">#REF!</definedName>
    <definedName name="BExIS4T0DRF57HYO7OGG72KBOFOI" localSheetId="27" hidden="1">#REF!</definedName>
    <definedName name="BExIS4T0DRF57HYO7OGG72KBOFOI" localSheetId="16" hidden="1">#REF!</definedName>
    <definedName name="BExIS4T0DRF57HYO7OGG72KBOFOI" localSheetId="0" hidden="1">#REF!</definedName>
    <definedName name="BExIS4T0DRF57HYO7OGG72KBOFOI" localSheetId="2" hidden="1">#REF!</definedName>
    <definedName name="BExIS4T0DRF57HYO7OGG72KBOFOI" localSheetId="4" hidden="1">#REF!</definedName>
    <definedName name="BExIS4T0DRF57HYO7OGG72KBOFOI" localSheetId="5" hidden="1">#REF!</definedName>
    <definedName name="BExIS4T0DRF57HYO7OGG72KBOFOI" localSheetId="17" hidden="1">#REF!</definedName>
    <definedName name="BExIS4T0DRF57HYO7OGG72KBOFOI" localSheetId="7" hidden="1">#REF!</definedName>
    <definedName name="BExIS4T0DRF57HYO7OGG72KBOFOI" localSheetId="8" hidden="1">#REF!</definedName>
    <definedName name="BExIS4T0DRF57HYO7OGG72KBOFOI" localSheetId="9" hidden="1">#REF!</definedName>
    <definedName name="BExIS4T0DRF57HYO7OGG72KBOFOI" localSheetId="11" hidden="1">#REF!</definedName>
    <definedName name="BExIS4T0DRF57HYO7OGG72KBOFOI" localSheetId="12" hidden="1">#REF!</definedName>
    <definedName name="BExIS4T0DRF57HYO7OGG72KBOFOI" localSheetId="13" hidden="1">#REF!</definedName>
    <definedName name="BExIS4T0DRF57HYO7OGG72KBOFOI" localSheetId="14" hidden="1">#REF!</definedName>
    <definedName name="BExIS4T0DRF57HYO7OGG72KBOFOI" localSheetId="22" hidden="1">#REF!</definedName>
    <definedName name="BExIS4T0DRF57HYO7OGG72KBOFOI" localSheetId="19" hidden="1">#REF!</definedName>
    <definedName name="BExIS4T0DRF57HYO7OGG72KBOFOI" localSheetId="21" hidden="1">#REF!</definedName>
    <definedName name="BExIS4T0DRF57HYO7OGG72KBOFOI" hidden="1">#REF!</definedName>
    <definedName name="BExIS77BJDDK18PGI9DSEYZPIL7P" localSheetId="23" hidden="1">#REF!</definedName>
    <definedName name="BExIS77BJDDK18PGI9DSEYZPIL7P" localSheetId="27" hidden="1">#REF!</definedName>
    <definedName name="BExIS77BJDDK18PGI9DSEYZPIL7P" localSheetId="16" hidden="1">#REF!</definedName>
    <definedName name="BExIS77BJDDK18PGI9DSEYZPIL7P" localSheetId="0" hidden="1">#REF!</definedName>
    <definedName name="BExIS77BJDDK18PGI9DSEYZPIL7P" localSheetId="2" hidden="1">#REF!</definedName>
    <definedName name="BExIS77BJDDK18PGI9DSEYZPIL7P" localSheetId="4" hidden="1">#REF!</definedName>
    <definedName name="BExIS77BJDDK18PGI9DSEYZPIL7P" localSheetId="5" hidden="1">#REF!</definedName>
    <definedName name="BExIS77BJDDK18PGI9DSEYZPIL7P" localSheetId="17" hidden="1">#REF!</definedName>
    <definedName name="BExIS77BJDDK18PGI9DSEYZPIL7P" localSheetId="7" hidden="1">#REF!</definedName>
    <definedName name="BExIS77BJDDK18PGI9DSEYZPIL7P" localSheetId="8" hidden="1">#REF!</definedName>
    <definedName name="BExIS77BJDDK18PGI9DSEYZPIL7P" localSheetId="9" hidden="1">#REF!</definedName>
    <definedName name="BExIS77BJDDK18PGI9DSEYZPIL7P" localSheetId="11" hidden="1">#REF!</definedName>
    <definedName name="BExIS77BJDDK18PGI9DSEYZPIL7P" localSheetId="12" hidden="1">#REF!</definedName>
    <definedName name="BExIS77BJDDK18PGI9DSEYZPIL7P" localSheetId="13" hidden="1">#REF!</definedName>
    <definedName name="BExIS77BJDDK18PGI9DSEYZPIL7P" localSheetId="14" hidden="1">#REF!</definedName>
    <definedName name="BExIS77BJDDK18PGI9DSEYZPIL7P" localSheetId="22" hidden="1">#REF!</definedName>
    <definedName name="BExIS77BJDDK18PGI9DSEYZPIL7P" localSheetId="19" hidden="1">#REF!</definedName>
    <definedName name="BExIS77BJDDK18PGI9DSEYZPIL7P" localSheetId="21" hidden="1">#REF!</definedName>
    <definedName name="BExIS77BJDDK18PGI9DSEYZPIL7P" hidden="1">#REF!</definedName>
    <definedName name="BExIS8USL1T3Z97CZ30HJ98E2GXQ" localSheetId="23" hidden="1">#REF!</definedName>
    <definedName name="BExIS8USL1T3Z97CZ30HJ98E2GXQ" localSheetId="27" hidden="1">#REF!</definedName>
    <definedName name="BExIS8USL1T3Z97CZ30HJ98E2GXQ" localSheetId="16" hidden="1">#REF!</definedName>
    <definedName name="BExIS8USL1T3Z97CZ30HJ98E2GXQ" localSheetId="0" hidden="1">#REF!</definedName>
    <definedName name="BExIS8USL1T3Z97CZ30HJ98E2GXQ" localSheetId="2" hidden="1">#REF!</definedName>
    <definedName name="BExIS8USL1T3Z97CZ30HJ98E2GXQ" localSheetId="4" hidden="1">#REF!</definedName>
    <definedName name="BExIS8USL1T3Z97CZ30HJ98E2GXQ" localSheetId="5" hidden="1">#REF!</definedName>
    <definedName name="BExIS8USL1T3Z97CZ30HJ98E2GXQ" localSheetId="17" hidden="1">#REF!</definedName>
    <definedName name="BExIS8USL1T3Z97CZ30HJ98E2GXQ" localSheetId="7" hidden="1">#REF!</definedName>
    <definedName name="BExIS8USL1T3Z97CZ30HJ98E2GXQ" localSheetId="8" hidden="1">#REF!</definedName>
    <definedName name="BExIS8USL1T3Z97CZ30HJ98E2GXQ" localSheetId="9" hidden="1">#REF!</definedName>
    <definedName name="BExIS8USL1T3Z97CZ30HJ98E2GXQ" localSheetId="11" hidden="1">#REF!</definedName>
    <definedName name="BExIS8USL1T3Z97CZ30HJ98E2GXQ" localSheetId="12" hidden="1">#REF!</definedName>
    <definedName name="BExIS8USL1T3Z97CZ30HJ98E2GXQ" localSheetId="13" hidden="1">#REF!</definedName>
    <definedName name="BExIS8USL1T3Z97CZ30HJ98E2GXQ" localSheetId="14" hidden="1">#REF!</definedName>
    <definedName name="BExIS8USL1T3Z97CZ30HJ98E2GXQ" localSheetId="22" hidden="1">#REF!</definedName>
    <definedName name="BExIS8USL1T3Z97CZ30HJ98E2GXQ" localSheetId="19" hidden="1">#REF!</definedName>
    <definedName name="BExIS8USL1T3Z97CZ30HJ98E2GXQ" localSheetId="21" hidden="1">#REF!</definedName>
    <definedName name="BExIS8USL1T3Z97CZ30HJ98E2GXQ" hidden="1">#REF!</definedName>
    <definedName name="BExISC5B700MZUBFTQ9K4IKTF7HR" localSheetId="23" hidden="1">#REF!</definedName>
    <definedName name="BExISC5B700MZUBFTQ9K4IKTF7HR" localSheetId="27" hidden="1">#REF!</definedName>
    <definedName name="BExISC5B700MZUBFTQ9K4IKTF7HR" localSheetId="16" hidden="1">#REF!</definedName>
    <definedName name="BExISC5B700MZUBFTQ9K4IKTF7HR" localSheetId="0" hidden="1">#REF!</definedName>
    <definedName name="BExISC5B700MZUBFTQ9K4IKTF7HR" localSheetId="2" hidden="1">#REF!</definedName>
    <definedName name="BExISC5B700MZUBFTQ9K4IKTF7HR" localSheetId="4" hidden="1">#REF!</definedName>
    <definedName name="BExISC5B700MZUBFTQ9K4IKTF7HR" localSheetId="5" hidden="1">#REF!</definedName>
    <definedName name="BExISC5B700MZUBFTQ9K4IKTF7HR" localSheetId="17" hidden="1">#REF!</definedName>
    <definedName name="BExISC5B700MZUBFTQ9K4IKTF7HR" localSheetId="7" hidden="1">#REF!</definedName>
    <definedName name="BExISC5B700MZUBFTQ9K4IKTF7HR" localSheetId="8" hidden="1">#REF!</definedName>
    <definedName name="BExISC5B700MZUBFTQ9K4IKTF7HR" localSheetId="9" hidden="1">#REF!</definedName>
    <definedName name="BExISC5B700MZUBFTQ9K4IKTF7HR" localSheetId="11" hidden="1">#REF!</definedName>
    <definedName name="BExISC5B700MZUBFTQ9K4IKTF7HR" localSheetId="12" hidden="1">#REF!</definedName>
    <definedName name="BExISC5B700MZUBFTQ9K4IKTF7HR" localSheetId="13" hidden="1">#REF!</definedName>
    <definedName name="BExISC5B700MZUBFTQ9K4IKTF7HR" localSheetId="14" hidden="1">#REF!</definedName>
    <definedName name="BExISC5B700MZUBFTQ9K4IKTF7HR" localSheetId="22" hidden="1">#REF!</definedName>
    <definedName name="BExISC5B700MZUBFTQ9K4IKTF7HR" localSheetId="19" hidden="1">#REF!</definedName>
    <definedName name="BExISC5B700MZUBFTQ9K4IKTF7HR" localSheetId="21" hidden="1">#REF!</definedName>
    <definedName name="BExISC5B700MZUBFTQ9K4IKTF7HR" hidden="1">#REF!</definedName>
    <definedName name="BExISDHXS49S1H56ENBPRF1NLD5C" localSheetId="23" hidden="1">#REF!</definedName>
    <definedName name="BExISDHXS49S1H56ENBPRF1NLD5C" localSheetId="27" hidden="1">#REF!</definedName>
    <definedName name="BExISDHXS49S1H56ENBPRF1NLD5C" localSheetId="16" hidden="1">#REF!</definedName>
    <definedName name="BExISDHXS49S1H56ENBPRF1NLD5C" localSheetId="0" hidden="1">#REF!</definedName>
    <definedName name="BExISDHXS49S1H56ENBPRF1NLD5C" localSheetId="2" hidden="1">#REF!</definedName>
    <definedName name="BExISDHXS49S1H56ENBPRF1NLD5C" localSheetId="4" hidden="1">#REF!</definedName>
    <definedName name="BExISDHXS49S1H56ENBPRF1NLD5C" localSheetId="5" hidden="1">#REF!</definedName>
    <definedName name="BExISDHXS49S1H56ENBPRF1NLD5C" localSheetId="17" hidden="1">#REF!</definedName>
    <definedName name="BExISDHXS49S1H56ENBPRF1NLD5C" localSheetId="7" hidden="1">#REF!</definedName>
    <definedName name="BExISDHXS49S1H56ENBPRF1NLD5C" localSheetId="8" hidden="1">#REF!</definedName>
    <definedName name="BExISDHXS49S1H56ENBPRF1NLD5C" localSheetId="9" hidden="1">#REF!</definedName>
    <definedName name="BExISDHXS49S1H56ENBPRF1NLD5C" localSheetId="11" hidden="1">#REF!</definedName>
    <definedName name="BExISDHXS49S1H56ENBPRF1NLD5C" localSheetId="12" hidden="1">#REF!</definedName>
    <definedName name="BExISDHXS49S1H56ENBPRF1NLD5C" localSheetId="13" hidden="1">#REF!</definedName>
    <definedName name="BExISDHXS49S1H56ENBPRF1NLD5C" localSheetId="14" hidden="1">#REF!</definedName>
    <definedName name="BExISDHXS49S1H56ENBPRF1NLD5C" localSheetId="22" hidden="1">#REF!</definedName>
    <definedName name="BExISDHXS49S1H56ENBPRF1NLD5C" localSheetId="19" hidden="1">#REF!</definedName>
    <definedName name="BExISDHXS49S1H56ENBPRF1NLD5C" localSheetId="21" hidden="1">#REF!</definedName>
    <definedName name="BExISDHXS49S1H56ENBPRF1NLD5C" hidden="1">#REF!</definedName>
    <definedName name="BExISM1JLV54A21A164IURMPGUMU" localSheetId="23" hidden="1">#REF!</definedName>
    <definedName name="BExISM1JLV54A21A164IURMPGUMU" localSheetId="27" hidden="1">#REF!</definedName>
    <definedName name="BExISM1JLV54A21A164IURMPGUMU" localSheetId="16" hidden="1">#REF!</definedName>
    <definedName name="BExISM1JLV54A21A164IURMPGUMU" localSheetId="0" hidden="1">#REF!</definedName>
    <definedName name="BExISM1JLV54A21A164IURMPGUMU" localSheetId="2" hidden="1">#REF!</definedName>
    <definedName name="BExISM1JLV54A21A164IURMPGUMU" localSheetId="4" hidden="1">#REF!</definedName>
    <definedName name="BExISM1JLV54A21A164IURMPGUMU" localSheetId="5" hidden="1">#REF!</definedName>
    <definedName name="BExISM1JLV54A21A164IURMPGUMU" localSheetId="17" hidden="1">#REF!</definedName>
    <definedName name="BExISM1JLV54A21A164IURMPGUMU" localSheetId="7" hidden="1">#REF!</definedName>
    <definedName name="BExISM1JLV54A21A164IURMPGUMU" localSheetId="8" hidden="1">#REF!</definedName>
    <definedName name="BExISM1JLV54A21A164IURMPGUMU" localSheetId="9" hidden="1">#REF!</definedName>
    <definedName name="BExISM1JLV54A21A164IURMPGUMU" localSheetId="11" hidden="1">#REF!</definedName>
    <definedName name="BExISM1JLV54A21A164IURMPGUMU" localSheetId="12" hidden="1">#REF!</definedName>
    <definedName name="BExISM1JLV54A21A164IURMPGUMU" localSheetId="13" hidden="1">#REF!</definedName>
    <definedName name="BExISM1JLV54A21A164IURMPGUMU" localSheetId="14" hidden="1">#REF!</definedName>
    <definedName name="BExISM1JLV54A21A164IURMPGUMU" localSheetId="22" hidden="1">#REF!</definedName>
    <definedName name="BExISM1JLV54A21A164IURMPGUMU" localSheetId="19" hidden="1">#REF!</definedName>
    <definedName name="BExISM1JLV54A21A164IURMPGUMU" localSheetId="21" hidden="1">#REF!</definedName>
    <definedName name="BExISM1JLV54A21A164IURMPGUMU" hidden="1">#REF!</definedName>
    <definedName name="BExISRFKJYUZ4AKW44IJF7RF9Y90" localSheetId="23" hidden="1">#REF!</definedName>
    <definedName name="BExISRFKJYUZ4AKW44IJF7RF9Y90" localSheetId="27" hidden="1">#REF!</definedName>
    <definedName name="BExISRFKJYUZ4AKW44IJF7RF9Y90" localSheetId="16" hidden="1">#REF!</definedName>
    <definedName name="BExISRFKJYUZ4AKW44IJF7RF9Y90" localSheetId="0" hidden="1">#REF!</definedName>
    <definedName name="BExISRFKJYUZ4AKW44IJF7RF9Y90" localSheetId="2" hidden="1">#REF!</definedName>
    <definedName name="BExISRFKJYUZ4AKW44IJF7RF9Y90" localSheetId="4" hidden="1">#REF!</definedName>
    <definedName name="BExISRFKJYUZ4AKW44IJF7RF9Y90" localSheetId="5" hidden="1">#REF!</definedName>
    <definedName name="BExISRFKJYUZ4AKW44IJF7RF9Y90" localSheetId="17" hidden="1">#REF!</definedName>
    <definedName name="BExISRFKJYUZ4AKW44IJF7RF9Y90" localSheetId="7" hidden="1">#REF!</definedName>
    <definedName name="BExISRFKJYUZ4AKW44IJF7RF9Y90" localSheetId="8" hidden="1">#REF!</definedName>
    <definedName name="BExISRFKJYUZ4AKW44IJF7RF9Y90" localSheetId="9" hidden="1">#REF!</definedName>
    <definedName name="BExISRFKJYUZ4AKW44IJF7RF9Y90" localSheetId="11" hidden="1">#REF!</definedName>
    <definedName name="BExISRFKJYUZ4AKW44IJF7RF9Y90" localSheetId="12" hidden="1">#REF!</definedName>
    <definedName name="BExISRFKJYUZ4AKW44IJF7RF9Y90" localSheetId="13" hidden="1">#REF!</definedName>
    <definedName name="BExISRFKJYUZ4AKW44IJF7RF9Y90" localSheetId="14" hidden="1">#REF!</definedName>
    <definedName name="BExISRFKJYUZ4AKW44IJF7RF9Y90" localSheetId="22" hidden="1">#REF!</definedName>
    <definedName name="BExISRFKJYUZ4AKW44IJF7RF9Y90" localSheetId="19" hidden="1">#REF!</definedName>
    <definedName name="BExISRFKJYUZ4AKW44IJF7RF9Y90" localSheetId="21" hidden="1">#REF!</definedName>
    <definedName name="BExISRFKJYUZ4AKW44IJF7RF9Y90" hidden="1">#REF!</definedName>
    <definedName name="BExISSMVV57JAUB6CSGBMBFVNGWK" localSheetId="23" hidden="1">#REF!</definedName>
    <definedName name="BExISSMVV57JAUB6CSGBMBFVNGWK" localSheetId="27" hidden="1">#REF!</definedName>
    <definedName name="BExISSMVV57JAUB6CSGBMBFVNGWK" localSheetId="16" hidden="1">#REF!</definedName>
    <definedName name="BExISSMVV57JAUB6CSGBMBFVNGWK" localSheetId="0" hidden="1">#REF!</definedName>
    <definedName name="BExISSMVV57JAUB6CSGBMBFVNGWK" localSheetId="2" hidden="1">#REF!</definedName>
    <definedName name="BExISSMVV57JAUB6CSGBMBFVNGWK" localSheetId="4" hidden="1">#REF!</definedName>
    <definedName name="BExISSMVV57JAUB6CSGBMBFVNGWK" localSheetId="5" hidden="1">#REF!</definedName>
    <definedName name="BExISSMVV57JAUB6CSGBMBFVNGWK" localSheetId="17" hidden="1">#REF!</definedName>
    <definedName name="BExISSMVV57JAUB6CSGBMBFVNGWK" localSheetId="7" hidden="1">#REF!</definedName>
    <definedName name="BExISSMVV57JAUB6CSGBMBFVNGWK" localSheetId="8" hidden="1">#REF!</definedName>
    <definedName name="BExISSMVV57JAUB6CSGBMBFVNGWK" localSheetId="9" hidden="1">#REF!</definedName>
    <definedName name="BExISSMVV57JAUB6CSGBMBFVNGWK" localSheetId="11" hidden="1">#REF!</definedName>
    <definedName name="BExISSMVV57JAUB6CSGBMBFVNGWK" localSheetId="12" hidden="1">#REF!</definedName>
    <definedName name="BExISSMVV57JAUB6CSGBMBFVNGWK" localSheetId="13" hidden="1">#REF!</definedName>
    <definedName name="BExISSMVV57JAUB6CSGBMBFVNGWK" localSheetId="14" hidden="1">#REF!</definedName>
    <definedName name="BExISSMVV57JAUB6CSGBMBFVNGWK" localSheetId="22" hidden="1">#REF!</definedName>
    <definedName name="BExISSMVV57JAUB6CSGBMBFVNGWK" localSheetId="19" hidden="1">#REF!</definedName>
    <definedName name="BExISSMVV57JAUB6CSGBMBFVNGWK" localSheetId="21" hidden="1">#REF!</definedName>
    <definedName name="BExISSMVV57JAUB6CSGBMBFVNGWK" hidden="1">#REF!</definedName>
    <definedName name="BExIT16AD4HCD0WQCCA72AKLQHK1" localSheetId="23" hidden="1">#REF!</definedName>
    <definedName name="BExIT16AD4HCD0WQCCA72AKLQHK1" localSheetId="27" hidden="1">#REF!</definedName>
    <definedName name="BExIT16AD4HCD0WQCCA72AKLQHK1" localSheetId="16" hidden="1">#REF!</definedName>
    <definedName name="BExIT16AD4HCD0WQCCA72AKLQHK1" localSheetId="0" hidden="1">#REF!</definedName>
    <definedName name="BExIT16AD4HCD0WQCCA72AKLQHK1" localSheetId="2" hidden="1">#REF!</definedName>
    <definedName name="BExIT16AD4HCD0WQCCA72AKLQHK1" localSheetId="4" hidden="1">#REF!</definedName>
    <definedName name="BExIT16AD4HCD0WQCCA72AKLQHK1" localSheetId="5" hidden="1">#REF!</definedName>
    <definedName name="BExIT16AD4HCD0WQCCA72AKLQHK1" localSheetId="17" hidden="1">#REF!</definedName>
    <definedName name="BExIT16AD4HCD0WQCCA72AKLQHK1" localSheetId="7" hidden="1">#REF!</definedName>
    <definedName name="BExIT16AD4HCD0WQCCA72AKLQHK1" localSheetId="8" hidden="1">#REF!</definedName>
    <definedName name="BExIT16AD4HCD0WQCCA72AKLQHK1" localSheetId="9" hidden="1">#REF!</definedName>
    <definedName name="BExIT16AD4HCD0WQCCA72AKLQHK1" localSheetId="11" hidden="1">#REF!</definedName>
    <definedName name="BExIT16AD4HCD0WQCCA72AKLQHK1" localSheetId="12" hidden="1">#REF!</definedName>
    <definedName name="BExIT16AD4HCD0WQCCA72AKLQHK1" localSheetId="13" hidden="1">#REF!</definedName>
    <definedName name="BExIT16AD4HCD0WQCCA72AKLQHK1" localSheetId="14" hidden="1">#REF!</definedName>
    <definedName name="BExIT16AD4HCD0WQCCA72AKLQHK1" localSheetId="22" hidden="1">#REF!</definedName>
    <definedName name="BExIT16AD4HCD0WQCCA72AKLQHK1" localSheetId="19" hidden="1">#REF!</definedName>
    <definedName name="BExIT16AD4HCD0WQCCA72AKLQHK1" localSheetId="21" hidden="1">#REF!</definedName>
    <definedName name="BExIT16AD4HCD0WQCCA72AKLQHK1" hidden="1">#REF!</definedName>
    <definedName name="BExIT1MK8TBAK3SNP36A8FKDQSOK" localSheetId="23" hidden="1">#REF!</definedName>
    <definedName name="BExIT1MK8TBAK3SNP36A8FKDQSOK" localSheetId="27" hidden="1">#REF!</definedName>
    <definedName name="BExIT1MK8TBAK3SNP36A8FKDQSOK" localSheetId="16" hidden="1">#REF!</definedName>
    <definedName name="BExIT1MK8TBAK3SNP36A8FKDQSOK" localSheetId="0" hidden="1">#REF!</definedName>
    <definedName name="BExIT1MK8TBAK3SNP36A8FKDQSOK" localSheetId="2" hidden="1">#REF!</definedName>
    <definedName name="BExIT1MK8TBAK3SNP36A8FKDQSOK" localSheetId="4" hidden="1">#REF!</definedName>
    <definedName name="BExIT1MK8TBAK3SNP36A8FKDQSOK" localSheetId="5" hidden="1">#REF!</definedName>
    <definedName name="BExIT1MK8TBAK3SNP36A8FKDQSOK" localSheetId="17" hidden="1">#REF!</definedName>
    <definedName name="BExIT1MK8TBAK3SNP36A8FKDQSOK" localSheetId="7" hidden="1">#REF!</definedName>
    <definedName name="BExIT1MK8TBAK3SNP36A8FKDQSOK" localSheetId="8" hidden="1">#REF!</definedName>
    <definedName name="BExIT1MK8TBAK3SNP36A8FKDQSOK" localSheetId="9" hidden="1">#REF!</definedName>
    <definedName name="BExIT1MK8TBAK3SNP36A8FKDQSOK" localSheetId="11" hidden="1">#REF!</definedName>
    <definedName name="BExIT1MK8TBAK3SNP36A8FKDQSOK" localSheetId="12" hidden="1">#REF!</definedName>
    <definedName name="BExIT1MK8TBAK3SNP36A8FKDQSOK" localSheetId="13" hidden="1">#REF!</definedName>
    <definedName name="BExIT1MK8TBAK3SNP36A8FKDQSOK" localSheetId="14" hidden="1">#REF!</definedName>
    <definedName name="BExIT1MK8TBAK3SNP36A8FKDQSOK" localSheetId="22" hidden="1">#REF!</definedName>
    <definedName name="BExIT1MK8TBAK3SNP36A8FKDQSOK" localSheetId="19" hidden="1">#REF!</definedName>
    <definedName name="BExIT1MK8TBAK3SNP36A8FKDQSOK" localSheetId="21" hidden="1">#REF!</definedName>
    <definedName name="BExIT1MK8TBAK3SNP36A8FKDQSOK" hidden="1">#REF!</definedName>
    <definedName name="BExIT9PPVL7XGGIZS7G6QI6L7H9U" localSheetId="23" hidden="1">#REF!</definedName>
    <definedName name="BExIT9PPVL7XGGIZS7G6QI6L7H9U" localSheetId="27" hidden="1">#REF!</definedName>
    <definedName name="BExIT9PPVL7XGGIZS7G6QI6L7H9U" localSheetId="16" hidden="1">#REF!</definedName>
    <definedName name="BExIT9PPVL7XGGIZS7G6QI6L7H9U" localSheetId="0" hidden="1">#REF!</definedName>
    <definedName name="BExIT9PPVL7XGGIZS7G6QI6L7H9U" localSheetId="2" hidden="1">#REF!</definedName>
    <definedName name="BExIT9PPVL7XGGIZS7G6QI6L7H9U" localSheetId="4" hidden="1">#REF!</definedName>
    <definedName name="BExIT9PPVL7XGGIZS7G6QI6L7H9U" localSheetId="5" hidden="1">#REF!</definedName>
    <definedName name="BExIT9PPVL7XGGIZS7G6QI6L7H9U" localSheetId="17" hidden="1">#REF!</definedName>
    <definedName name="BExIT9PPVL7XGGIZS7G6QI6L7H9U" localSheetId="7" hidden="1">#REF!</definedName>
    <definedName name="BExIT9PPVL7XGGIZS7G6QI6L7H9U" localSheetId="8" hidden="1">#REF!</definedName>
    <definedName name="BExIT9PPVL7XGGIZS7G6QI6L7H9U" localSheetId="9" hidden="1">#REF!</definedName>
    <definedName name="BExIT9PPVL7XGGIZS7G6QI6L7H9U" localSheetId="11" hidden="1">#REF!</definedName>
    <definedName name="BExIT9PPVL7XGGIZS7G6QI6L7H9U" localSheetId="12" hidden="1">#REF!</definedName>
    <definedName name="BExIT9PPVL7XGGIZS7G6QI6L7H9U" localSheetId="13" hidden="1">#REF!</definedName>
    <definedName name="BExIT9PPVL7XGGIZS7G6QI6L7H9U" localSheetId="14" hidden="1">#REF!</definedName>
    <definedName name="BExIT9PPVL7XGGIZS7G6QI6L7H9U" localSheetId="22" hidden="1">#REF!</definedName>
    <definedName name="BExIT9PPVL7XGGIZS7G6QI6L7H9U" localSheetId="19" hidden="1">#REF!</definedName>
    <definedName name="BExIT9PPVL7XGGIZS7G6QI6L7H9U" localSheetId="21" hidden="1">#REF!</definedName>
    <definedName name="BExIT9PPVL7XGGIZS7G6QI6L7H9U" hidden="1">#REF!</definedName>
    <definedName name="BExITBNYANV2S8KD56GOGCKW393R" localSheetId="23" hidden="1">#REF!</definedName>
    <definedName name="BExITBNYANV2S8KD56GOGCKW393R" localSheetId="27" hidden="1">#REF!</definedName>
    <definedName name="BExITBNYANV2S8KD56GOGCKW393R" localSheetId="16" hidden="1">#REF!</definedName>
    <definedName name="BExITBNYANV2S8KD56GOGCKW393R" localSheetId="0" hidden="1">#REF!</definedName>
    <definedName name="BExITBNYANV2S8KD56GOGCKW393R" localSheetId="2" hidden="1">#REF!</definedName>
    <definedName name="BExITBNYANV2S8KD56GOGCKW393R" localSheetId="4" hidden="1">#REF!</definedName>
    <definedName name="BExITBNYANV2S8KD56GOGCKW393R" localSheetId="5" hidden="1">#REF!</definedName>
    <definedName name="BExITBNYANV2S8KD56GOGCKW393R" localSheetId="17" hidden="1">#REF!</definedName>
    <definedName name="BExITBNYANV2S8KD56GOGCKW393R" localSheetId="7" hidden="1">#REF!</definedName>
    <definedName name="BExITBNYANV2S8KD56GOGCKW393R" localSheetId="8" hidden="1">#REF!</definedName>
    <definedName name="BExITBNYANV2S8KD56GOGCKW393R" localSheetId="9" hidden="1">#REF!</definedName>
    <definedName name="BExITBNYANV2S8KD56GOGCKW393R" localSheetId="11" hidden="1">#REF!</definedName>
    <definedName name="BExITBNYANV2S8KD56GOGCKW393R" localSheetId="12" hidden="1">#REF!</definedName>
    <definedName name="BExITBNYANV2S8KD56GOGCKW393R" localSheetId="13" hidden="1">#REF!</definedName>
    <definedName name="BExITBNYANV2S8KD56GOGCKW393R" localSheetId="14" hidden="1">#REF!</definedName>
    <definedName name="BExITBNYANV2S8KD56GOGCKW393R" localSheetId="22" hidden="1">#REF!</definedName>
    <definedName name="BExITBNYANV2S8KD56GOGCKW393R" localSheetId="19" hidden="1">#REF!</definedName>
    <definedName name="BExITBNYANV2S8KD56GOGCKW393R" localSheetId="21" hidden="1">#REF!</definedName>
    <definedName name="BExITBNYANV2S8KD56GOGCKW393R" hidden="1">#REF!</definedName>
    <definedName name="BExITGB4FVAV0LE88D7JMX7FBYXI" localSheetId="23" hidden="1">#REF!</definedName>
    <definedName name="BExITGB4FVAV0LE88D7JMX7FBYXI" localSheetId="27" hidden="1">#REF!</definedName>
    <definedName name="BExITGB4FVAV0LE88D7JMX7FBYXI" localSheetId="16" hidden="1">#REF!</definedName>
    <definedName name="BExITGB4FVAV0LE88D7JMX7FBYXI" localSheetId="0" hidden="1">#REF!</definedName>
    <definedName name="BExITGB4FVAV0LE88D7JMX7FBYXI" localSheetId="2" hidden="1">#REF!</definedName>
    <definedName name="BExITGB4FVAV0LE88D7JMX7FBYXI" localSheetId="4" hidden="1">#REF!</definedName>
    <definedName name="BExITGB4FVAV0LE88D7JMX7FBYXI" localSheetId="5" hidden="1">#REF!</definedName>
    <definedName name="BExITGB4FVAV0LE88D7JMX7FBYXI" localSheetId="17" hidden="1">#REF!</definedName>
    <definedName name="BExITGB4FVAV0LE88D7JMX7FBYXI" localSheetId="7" hidden="1">#REF!</definedName>
    <definedName name="BExITGB4FVAV0LE88D7JMX7FBYXI" localSheetId="8" hidden="1">#REF!</definedName>
    <definedName name="BExITGB4FVAV0LE88D7JMX7FBYXI" localSheetId="9" hidden="1">#REF!</definedName>
    <definedName name="BExITGB4FVAV0LE88D7JMX7FBYXI" localSheetId="11" hidden="1">#REF!</definedName>
    <definedName name="BExITGB4FVAV0LE88D7JMX7FBYXI" localSheetId="12" hidden="1">#REF!</definedName>
    <definedName name="BExITGB4FVAV0LE88D7JMX7FBYXI" localSheetId="13" hidden="1">#REF!</definedName>
    <definedName name="BExITGB4FVAV0LE88D7JMX7FBYXI" localSheetId="14" hidden="1">#REF!</definedName>
    <definedName name="BExITGB4FVAV0LE88D7JMX7FBYXI" localSheetId="22" hidden="1">#REF!</definedName>
    <definedName name="BExITGB4FVAV0LE88D7JMX7FBYXI" localSheetId="19" hidden="1">#REF!</definedName>
    <definedName name="BExITGB4FVAV0LE88D7JMX7FBYXI" localSheetId="21" hidden="1">#REF!</definedName>
    <definedName name="BExITGB4FVAV0LE88D7JMX7FBYXI" hidden="1">#REF!</definedName>
    <definedName name="BExITI3TQ14K842P38QF0PNWSWNO" localSheetId="23" hidden="1">#REF!</definedName>
    <definedName name="BExITI3TQ14K842P38QF0PNWSWNO" localSheetId="27" hidden="1">#REF!</definedName>
    <definedName name="BExITI3TQ14K842P38QF0PNWSWNO" localSheetId="16" hidden="1">#REF!</definedName>
    <definedName name="BExITI3TQ14K842P38QF0PNWSWNO" localSheetId="0" hidden="1">#REF!</definedName>
    <definedName name="BExITI3TQ14K842P38QF0PNWSWNO" localSheetId="2" hidden="1">#REF!</definedName>
    <definedName name="BExITI3TQ14K842P38QF0PNWSWNO" localSheetId="4" hidden="1">#REF!</definedName>
    <definedName name="BExITI3TQ14K842P38QF0PNWSWNO" localSheetId="5" hidden="1">#REF!</definedName>
    <definedName name="BExITI3TQ14K842P38QF0PNWSWNO" localSheetId="17" hidden="1">#REF!</definedName>
    <definedName name="BExITI3TQ14K842P38QF0PNWSWNO" localSheetId="7" hidden="1">#REF!</definedName>
    <definedName name="BExITI3TQ14K842P38QF0PNWSWNO" localSheetId="8" hidden="1">#REF!</definedName>
    <definedName name="BExITI3TQ14K842P38QF0PNWSWNO" localSheetId="9" hidden="1">#REF!</definedName>
    <definedName name="BExITI3TQ14K842P38QF0PNWSWNO" localSheetId="11" hidden="1">#REF!</definedName>
    <definedName name="BExITI3TQ14K842P38QF0PNWSWNO" localSheetId="12" hidden="1">#REF!</definedName>
    <definedName name="BExITI3TQ14K842P38QF0PNWSWNO" localSheetId="13" hidden="1">#REF!</definedName>
    <definedName name="BExITI3TQ14K842P38QF0PNWSWNO" localSheetId="14" hidden="1">#REF!</definedName>
    <definedName name="BExITI3TQ14K842P38QF0PNWSWNO" localSheetId="22" hidden="1">#REF!</definedName>
    <definedName name="BExITI3TQ14K842P38QF0PNWSWNO" localSheetId="19" hidden="1">#REF!</definedName>
    <definedName name="BExITI3TQ14K842P38QF0PNWSWNO" localSheetId="21" hidden="1">#REF!</definedName>
    <definedName name="BExITI3TQ14K842P38QF0PNWSWNO" hidden="1">#REF!</definedName>
    <definedName name="BExIU9OGER4TPMETACWUEP1UENK0" localSheetId="23" hidden="1">#REF!</definedName>
    <definedName name="BExIU9OGER4TPMETACWUEP1UENK0" localSheetId="27" hidden="1">#REF!</definedName>
    <definedName name="BExIU9OGER4TPMETACWUEP1UENK0" localSheetId="16" hidden="1">#REF!</definedName>
    <definedName name="BExIU9OGER4TPMETACWUEP1UENK0" localSheetId="0" hidden="1">#REF!</definedName>
    <definedName name="BExIU9OGER4TPMETACWUEP1UENK0" localSheetId="2" hidden="1">#REF!</definedName>
    <definedName name="BExIU9OGER4TPMETACWUEP1UENK0" localSheetId="4" hidden="1">#REF!</definedName>
    <definedName name="BExIU9OGER4TPMETACWUEP1UENK0" localSheetId="5" hidden="1">#REF!</definedName>
    <definedName name="BExIU9OGER4TPMETACWUEP1UENK0" localSheetId="17" hidden="1">#REF!</definedName>
    <definedName name="BExIU9OGER4TPMETACWUEP1UENK0" localSheetId="7" hidden="1">#REF!</definedName>
    <definedName name="BExIU9OGER4TPMETACWUEP1UENK0" localSheetId="8" hidden="1">#REF!</definedName>
    <definedName name="BExIU9OGER4TPMETACWUEP1UENK0" localSheetId="9" hidden="1">#REF!</definedName>
    <definedName name="BExIU9OGER4TPMETACWUEP1UENK0" localSheetId="11" hidden="1">#REF!</definedName>
    <definedName name="BExIU9OGER4TPMETACWUEP1UENK0" localSheetId="12" hidden="1">#REF!</definedName>
    <definedName name="BExIU9OGER4TPMETACWUEP1UENK0" localSheetId="13" hidden="1">#REF!</definedName>
    <definedName name="BExIU9OGER4TPMETACWUEP1UENK0" localSheetId="14" hidden="1">#REF!</definedName>
    <definedName name="BExIU9OGER4TPMETACWUEP1UENK0" localSheetId="22" hidden="1">#REF!</definedName>
    <definedName name="BExIU9OGER4TPMETACWUEP1UENK0" localSheetId="19" hidden="1">#REF!</definedName>
    <definedName name="BExIU9OGER4TPMETACWUEP1UENK0" localSheetId="21" hidden="1">#REF!</definedName>
    <definedName name="BExIU9OGER4TPMETACWUEP1UENK0" hidden="1">#REF!</definedName>
    <definedName name="BExIUD4OJGH65NFNQ4VMCE3R4J1X" localSheetId="23" hidden="1">#REF!</definedName>
    <definedName name="BExIUD4OJGH65NFNQ4VMCE3R4J1X" localSheetId="27" hidden="1">#REF!</definedName>
    <definedName name="BExIUD4OJGH65NFNQ4VMCE3R4J1X" localSheetId="16" hidden="1">#REF!</definedName>
    <definedName name="BExIUD4OJGH65NFNQ4VMCE3R4J1X" localSheetId="0" hidden="1">#REF!</definedName>
    <definedName name="BExIUD4OJGH65NFNQ4VMCE3R4J1X" localSheetId="2" hidden="1">#REF!</definedName>
    <definedName name="BExIUD4OJGH65NFNQ4VMCE3R4J1X" localSheetId="4" hidden="1">#REF!</definedName>
    <definedName name="BExIUD4OJGH65NFNQ4VMCE3R4J1X" localSheetId="5" hidden="1">#REF!</definedName>
    <definedName name="BExIUD4OJGH65NFNQ4VMCE3R4J1X" localSheetId="17" hidden="1">#REF!</definedName>
    <definedName name="BExIUD4OJGH65NFNQ4VMCE3R4J1X" localSheetId="7" hidden="1">#REF!</definedName>
    <definedName name="BExIUD4OJGH65NFNQ4VMCE3R4J1X" localSheetId="8" hidden="1">#REF!</definedName>
    <definedName name="BExIUD4OJGH65NFNQ4VMCE3R4J1X" localSheetId="9" hidden="1">#REF!</definedName>
    <definedName name="BExIUD4OJGH65NFNQ4VMCE3R4J1X" localSheetId="11" hidden="1">#REF!</definedName>
    <definedName name="BExIUD4OJGH65NFNQ4VMCE3R4J1X" localSheetId="12" hidden="1">#REF!</definedName>
    <definedName name="BExIUD4OJGH65NFNQ4VMCE3R4J1X" localSheetId="13" hidden="1">#REF!</definedName>
    <definedName name="BExIUD4OJGH65NFNQ4VMCE3R4J1X" localSheetId="14" hidden="1">#REF!</definedName>
    <definedName name="BExIUD4OJGH65NFNQ4VMCE3R4J1X" localSheetId="22" hidden="1">#REF!</definedName>
    <definedName name="BExIUD4OJGH65NFNQ4VMCE3R4J1X" localSheetId="19" hidden="1">#REF!</definedName>
    <definedName name="BExIUD4OJGH65NFNQ4VMCE3R4J1X" localSheetId="21" hidden="1">#REF!</definedName>
    <definedName name="BExIUD4OJGH65NFNQ4VMCE3R4J1X" hidden="1">#REF!</definedName>
    <definedName name="BExIUQM0XWNNW3MJD26EOVIT7FSU" localSheetId="23" hidden="1">#REF!</definedName>
    <definedName name="BExIUQM0XWNNW3MJD26EOVIT7FSU" localSheetId="27" hidden="1">#REF!</definedName>
    <definedName name="BExIUQM0XWNNW3MJD26EOVIT7FSU" localSheetId="16" hidden="1">#REF!</definedName>
    <definedName name="BExIUQM0XWNNW3MJD26EOVIT7FSU" localSheetId="0" hidden="1">#REF!</definedName>
    <definedName name="BExIUQM0XWNNW3MJD26EOVIT7FSU" localSheetId="2" hidden="1">#REF!</definedName>
    <definedName name="BExIUQM0XWNNW3MJD26EOVIT7FSU" localSheetId="4" hidden="1">#REF!</definedName>
    <definedName name="BExIUQM0XWNNW3MJD26EOVIT7FSU" localSheetId="5" hidden="1">#REF!</definedName>
    <definedName name="BExIUQM0XWNNW3MJD26EOVIT7FSU" localSheetId="17" hidden="1">#REF!</definedName>
    <definedName name="BExIUQM0XWNNW3MJD26EOVIT7FSU" localSheetId="7" hidden="1">#REF!</definedName>
    <definedName name="BExIUQM0XWNNW3MJD26EOVIT7FSU" localSheetId="8" hidden="1">#REF!</definedName>
    <definedName name="BExIUQM0XWNNW3MJD26EOVIT7FSU" localSheetId="9" hidden="1">#REF!</definedName>
    <definedName name="BExIUQM0XWNNW3MJD26EOVIT7FSU" localSheetId="11" hidden="1">#REF!</definedName>
    <definedName name="BExIUQM0XWNNW3MJD26EOVIT7FSU" localSheetId="12" hidden="1">#REF!</definedName>
    <definedName name="BExIUQM0XWNNW3MJD26EOVIT7FSU" localSheetId="13" hidden="1">#REF!</definedName>
    <definedName name="BExIUQM0XWNNW3MJD26EOVIT7FSU" localSheetId="14" hidden="1">#REF!</definedName>
    <definedName name="BExIUQM0XWNNW3MJD26EOVIT7FSU" localSheetId="22" hidden="1">#REF!</definedName>
    <definedName name="BExIUQM0XWNNW3MJD26EOVIT7FSU" localSheetId="19" hidden="1">#REF!</definedName>
    <definedName name="BExIUQM0XWNNW3MJD26EOVIT7FSU" localSheetId="21" hidden="1">#REF!</definedName>
    <definedName name="BExIUQM0XWNNW3MJD26EOVIT7FSU" hidden="1">#REF!</definedName>
    <definedName name="BExIUTB5OAAXYW0OFMP0PS40SPOB" localSheetId="23" hidden="1">#REF!</definedName>
    <definedName name="BExIUTB5OAAXYW0OFMP0PS40SPOB" localSheetId="27" hidden="1">#REF!</definedName>
    <definedName name="BExIUTB5OAAXYW0OFMP0PS40SPOB" localSheetId="16" hidden="1">#REF!</definedName>
    <definedName name="BExIUTB5OAAXYW0OFMP0PS40SPOB" localSheetId="0" hidden="1">#REF!</definedName>
    <definedName name="BExIUTB5OAAXYW0OFMP0PS40SPOB" localSheetId="2" hidden="1">#REF!</definedName>
    <definedName name="BExIUTB5OAAXYW0OFMP0PS40SPOB" localSheetId="4" hidden="1">#REF!</definedName>
    <definedName name="BExIUTB5OAAXYW0OFMP0PS40SPOB" localSheetId="5" hidden="1">#REF!</definedName>
    <definedName name="BExIUTB5OAAXYW0OFMP0PS40SPOB" localSheetId="17" hidden="1">#REF!</definedName>
    <definedName name="BExIUTB5OAAXYW0OFMP0PS40SPOB" localSheetId="7" hidden="1">#REF!</definedName>
    <definedName name="BExIUTB5OAAXYW0OFMP0PS40SPOB" localSheetId="8" hidden="1">#REF!</definedName>
    <definedName name="BExIUTB5OAAXYW0OFMP0PS40SPOB" localSheetId="9" hidden="1">#REF!</definedName>
    <definedName name="BExIUTB5OAAXYW0OFMP0PS40SPOB" localSheetId="11" hidden="1">#REF!</definedName>
    <definedName name="BExIUTB5OAAXYW0OFMP0PS40SPOB" localSheetId="12" hidden="1">#REF!</definedName>
    <definedName name="BExIUTB5OAAXYW0OFMP0PS40SPOB" localSheetId="13" hidden="1">#REF!</definedName>
    <definedName name="BExIUTB5OAAXYW0OFMP0PS40SPOB" localSheetId="14" hidden="1">#REF!</definedName>
    <definedName name="BExIUTB5OAAXYW0OFMP0PS40SPOB" localSheetId="22" hidden="1">#REF!</definedName>
    <definedName name="BExIUTB5OAAXYW0OFMP0PS40SPOB" localSheetId="19" hidden="1">#REF!</definedName>
    <definedName name="BExIUTB5OAAXYW0OFMP0PS40SPOB" localSheetId="21" hidden="1">#REF!</definedName>
    <definedName name="BExIUTB5OAAXYW0OFMP0PS40SPOB" hidden="1">#REF!</definedName>
    <definedName name="BExIUUT2MHIOV6R3WHA0DPM1KBKY" localSheetId="23" hidden="1">#REF!</definedName>
    <definedName name="BExIUUT2MHIOV6R3WHA0DPM1KBKY" localSheetId="27" hidden="1">#REF!</definedName>
    <definedName name="BExIUUT2MHIOV6R3WHA0DPM1KBKY" localSheetId="16" hidden="1">#REF!</definedName>
    <definedName name="BExIUUT2MHIOV6R3WHA0DPM1KBKY" localSheetId="0" hidden="1">#REF!</definedName>
    <definedName name="BExIUUT2MHIOV6R3WHA0DPM1KBKY" localSheetId="2" hidden="1">#REF!</definedName>
    <definedName name="BExIUUT2MHIOV6R3WHA0DPM1KBKY" localSheetId="4" hidden="1">#REF!</definedName>
    <definedName name="BExIUUT2MHIOV6R3WHA0DPM1KBKY" localSheetId="5" hidden="1">#REF!</definedName>
    <definedName name="BExIUUT2MHIOV6R3WHA0DPM1KBKY" localSheetId="17" hidden="1">#REF!</definedName>
    <definedName name="BExIUUT2MHIOV6R3WHA0DPM1KBKY" localSheetId="7" hidden="1">#REF!</definedName>
    <definedName name="BExIUUT2MHIOV6R3WHA0DPM1KBKY" localSheetId="8" hidden="1">#REF!</definedName>
    <definedName name="BExIUUT2MHIOV6R3WHA0DPM1KBKY" localSheetId="9" hidden="1">#REF!</definedName>
    <definedName name="BExIUUT2MHIOV6R3WHA0DPM1KBKY" localSheetId="11" hidden="1">#REF!</definedName>
    <definedName name="BExIUUT2MHIOV6R3WHA0DPM1KBKY" localSheetId="12" hidden="1">#REF!</definedName>
    <definedName name="BExIUUT2MHIOV6R3WHA0DPM1KBKY" localSheetId="13" hidden="1">#REF!</definedName>
    <definedName name="BExIUUT2MHIOV6R3WHA0DPM1KBKY" localSheetId="14" hidden="1">#REF!</definedName>
    <definedName name="BExIUUT2MHIOV6R3WHA0DPM1KBKY" localSheetId="22" hidden="1">#REF!</definedName>
    <definedName name="BExIUUT2MHIOV6R3WHA0DPM1KBKY" localSheetId="19" hidden="1">#REF!</definedName>
    <definedName name="BExIUUT2MHIOV6R3WHA0DPM1KBKY" localSheetId="21" hidden="1">#REF!</definedName>
    <definedName name="BExIUUT2MHIOV6R3WHA0DPM1KBKY" hidden="1">#REF!</definedName>
    <definedName name="BExIUYPDT1AM6MWGWQS646PIZIWC" localSheetId="23" hidden="1">#REF!</definedName>
    <definedName name="BExIUYPDT1AM6MWGWQS646PIZIWC" localSheetId="27" hidden="1">#REF!</definedName>
    <definedName name="BExIUYPDT1AM6MWGWQS646PIZIWC" localSheetId="16" hidden="1">#REF!</definedName>
    <definedName name="BExIUYPDT1AM6MWGWQS646PIZIWC" localSheetId="0" hidden="1">#REF!</definedName>
    <definedName name="BExIUYPDT1AM6MWGWQS646PIZIWC" localSheetId="2" hidden="1">#REF!</definedName>
    <definedName name="BExIUYPDT1AM6MWGWQS646PIZIWC" localSheetId="4" hidden="1">#REF!</definedName>
    <definedName name="BExIUYPDT1AM6MWGWQS646PIZIWC" localSheetId="5" hidden="1">#REF!</definedName>
    <definedName name="BExIUYPDT1AM6MWGWQS646PIZIWC" localSheetId="17" hidden="1">#REF!</definedName>
    <definedName name="BExIUYPDT1AM6MWGWQS646PIZIWC" localSheetId="7" hidden="1">#REF!</definedName>
    <definedName name="BExIUYPDT1AM6MWGWQS646PIZIWC" localSheetId="8" hidden="1">#REF!</definedName>
    <definedName name="BExIUYPDT1AM6MWGWQS646PIZIWC" localSheetId="9" hidden="1">#REF!</definedName>
    <definedName name="BExIUYPDT1AM6MWGWQS646PIZIWC" localSheetId="11" hidden="1">#REF!</definedName>
    <definedName name="BExIUYPDT1AM6MWGWQS646PIZIWC" localSheetId="12" hidden="1">#REF!</definedName>
    <definedName name="BExIUYPDT1AM6MWGWQS646PIZIWC" localSheetId="13" hidden="1">#REF!</definedName>
    <definedName name="BExIUYPDT1AM6MWGWQS646PIZIWC" localSheetId="14" hidden="1">#REF!</definedName>
    <definedName name="BExIUYPDT1AM6MWGWQS646PIZIWC" localSheetId="22" hidden="1">#REF!</definedName>
    <definedName name="BExIUYPDT1AM6MWGWQS646PIZIWC" localSheetId="19" hidden="1">#REF!</definedName>
    <definedName name="BExIUYPDT1AM6MWGWQS646PIZIWC" localSheetId="21" hidden="1">#REF!</definedName>
    <definedName name="BExIUYPDT1AM6MWGWQS646PIZIWC" hidden="1">#REF!</definedName>
    <definedName name="BExIV0I2O9F8D1UK1SI8AEYR6U0A" localSheetId="23" hidden="1">#REF!</definedName>
    <definedName name="BExIV0I2O9F8D1UK1SI8AEYR6U0A" localSheetId="27" hidden="1">#REF!</definedName>
    <definedName name="BExIV0I2O9F8D1UK1SI8AEYR6U0A" localSheetId="16" hidden="1">#REF!</definedName>
    <definedName name="BExIV0I2O9F8D1UK1SI8AEYR6U0A" localSheetId="0" hidden="1">#REF!</definedName>
    <definedName name="BExIV0I2O9F8D1UK1SI8AEYR6U0A" localSheetId="2" hidden="1">#REF!</definedName>
    <definedName name="BExIV0I2O9F8D1UK1SI8AEYR6U0A" localSheetId="4" hidden="1">#REF!</definedName>
    <definedName name="BExIV0I2O9F8D1UK1SI8AEYR6U0A" localSheetId="5" hidden="1">#REF!</definedName>
    <definedName name="BExIV0I2O9F8D1UK1SI8AEYR6U0A" localSheetId="17" hidden="1">#REF!</definedName>
    <definedName name="BExIV0I2O9F8D1UK1SI8AEYR6U0A" localSheetId="7" hidden="1">#REF!</definedName>
    <definedName name="BExIV0I2O9F8D1UK1SI8AEYR6U0A" localSheetId="8" hidden="1">#REF!</definedName>
    <definedName name="BExIV0I2O9F8D1UK1SI8AEYR6U0A" localSheetId="9" hidden="1">#REF!</definedName>
    <definedName name="BExIV0I2O9F8D1UK1SI8AEYR6U0A" localSheetId="11" hidden="1">#REF!</definedName>
    <definedName name="BExIV0I2O9F8D1UK1SI8AEYR6U0A" localSheetId="12" hidden="1">#REF!</definedName>
    <definedName name="BExIV0I2O9F8D1UK1SI8AEYR6U0A" localSheetId="13" hidden="1">#REF!</definedName>
    <definedName name="BExIV0I2O9F8D1UK1SI8AEYR6U0A" localSheetId="14" hidden="1">#REF!</definedName>
    <definedName name="BExIV0I2O9F8D1UK1SI8AEYR6U0A" localSheetId="22" hidden="1">#REF!</definedName>
    <definedName name="BExIV0I2O9F8D1UK1SI8AEYR6U0A" localSheetId="19" hidden="1">#REF!</definedName>
    <definedName name="BExIV0I2O9F8D1UK1SI8AEYR6U0A" localSheetId="21" hidden="1">#REF!</definedName>
    <definedName name="BExIV0I2O9F8D1UK1SI8AEYR6U0A" hidden="1">#REF!</definedName>
    <definedName name="BExIV2LM38XPLRTWT0R44TMQ59E5" localSheetId="23" hidden="1">#REF!</definedName>
    <definedName name="BExIV2LM38XPLRTWT0R44TMQ59E5" localSheetId="27" hidden="1">#REF!</definedName>
    <definedName name="BExIV2LM38XPLRTWT0R44TMQ59E5" localSheetId="16" hidden="1">#REF!</definedName>
    <definedName name="BExIV2LM38XPLRTWT0R44TMQ59E5" localSheetId="0" hidden="1">#REF!</definedName>
    <definedName name="BExIV2LM38XPLRTWT0R44TMQ59E5" localSheetId="2" hidden="1">#REF!</definedName>
    <definedName name="BExIV2LM38XPLRTWT0R44TMQ59E5" localSheetId="4" hidden="1">#REF!</definedName>
    <definedName name="BExIV2LM38XPLRTWT0R44TMQ59E5" localSheetId="5" hidden="1">#REF!</definedName>
    <definedName name="BExIV2LM38XPLRTWT0R44TMQ59E5" localSheetId="17" hidden="1">#REF!</definedName>
    <definedName name="BExIV2LM38XPLRTWT0R44TMQ59E5" localSheetId="7" hidden="1">#REF!</definedName>
    <definedName name="BExIV2LM38XPLRTWT0R44TMQ59E5" localSheetId="8" hidden="1">#REF!</definedName>
    <definedName name="BExIV2LM38XPLRTWT0R44TMQ59E5" localSheetId="9" hidden="1">#REF!</definedName>
    <definedName name="BExIV2LM38XPLRTWT0R44TMQ59E5" localSheetId="11" hidden="1">#REF!</definedName>
    <definedName name="BExIV2LM38XPLRTWT0R44TMQ59E5" localSheetId="12" hidden="1">#REF!</definedName>
    <definedName name="BExIV2LM38XPLRTWT0R44TMQ59E5" localSheetId="13" hidden="1">#REF!</definedName>
    <definedName name="BExIV2LM38XPLRTWT0R44TMQ59E5" localSheetId="14" hidden="1">#REF!</definedName>
    <definedName name="BExIV2LM38XPLRTWT0R44TMQ59E5" localSheetId="22" hidden="1">#REF!</definedName>
    <definedName name="BExIV2LM38XPLRTWT0R44TMQ59E5" localSheetId="19" hidden="1">#REF!</definedName>
    <definedName name="BExIV2LM38XPLRTWT0R44TMQ59E5" localSheetId="21" hidden="1">#REF!</definedName>
    <definedName name="BExIV2LM38XPLRTWT0R44TMQ59E5" hidden="1">#REF!</definedName>
    <definedName name="BExIV3HY4S0YRV1F7XEMF2YHAR2I" localSheetId="23" hidden="1">#REF!</definedName>
    <definedName name="BExIV3HY4S0YRV1F7XEMF2YHAR2I" localSheetId="27" hidden="1">#REF!</definedName>
    <definedName name="BExIV3HY4S0YRV1F7XEMF2YHAR2I" localSheetId="16" hidden="1">#REF!</definedName>
    <definedName name="BExIV3HY4S0YRV1F7XEMF2YHAR2I" localSheetId="0" hidden="1">#REF!</definedName>
    <definedName name="BExIV3HY4S0YRV1F7XEMF2YHAR2I" localSheetId="2" hidden="1">#REF!</definedName>
    <definedName name="BExIV3HY4S0YRV1F7XEMF2YHAR2I" localSheetId="4" hidden="1">#REF!</definedName>
    <definedName name="BExIV3HY4S0YRV1F7XEMF2YHAR2I" localSheetId="5" hidden="1">#REF!</definedName>
    <definedName name="BExIV3HY4S0YRV1F7XEMF2YHAR2I" localSheetId="17" hidden="1">#REF!</definedName>
    <definedName name="BExIV3HY4S0YRV1F7XEMF2YHAR2I" localSheetId="7" hidden="1">#REF!</definedName>
    <definedName name="BExIV3HY4S0YRV1F7XEMF2YHAR2I" localSheetId="8" hidden="1">#REF!</definedName>
    <definedName name="BExIV3HY4S0YRV1F7XEMF2YHAR2I" localSheetId="9" hidden="1">#REF!</definedName>
    <definedName name="BExIV3HY4S0YRV1F7XEMF2YHAR2I" localSheetId="11" hidden="1">#REF!</definedName>
    <definedName name="BExIV3HY4S0YRV1F7XEMF2YHAR2I" localSheetId="12" hidden="1">#REF!</definedName>
    <definedName name="BExIV3HY4S0YRV1F7XEMF2YHAR2I" localSheetId="13" hidden="1">#REF!</definedName>
    <definedName name="BExIV3HY4S0YRV1F7XEMF2YHAR2I" localSheetId="14" hidden="1">#REF!</definedName>
    <definedName name="BExIV3HY4S0YRV1F7XEMF2YHAR2I" localSheetId="22" hidden="1">#REF!</definedName>
    <definedName name="BExIV3HY4S0YRV1F7XEMF2YHAR2I" localSheetId="19" hidden="1">#REF!</definedName>
    <definedName name="BExIV3HY4S0YRV1F7XEMF2YHAR2I" localSheetId="21" hidden="1">#REF!</definedName>
    <definedName name="BExIV3HY4S0YRV1F7XEMF2YHAR2I" hidden="1">#REF!</definedName>
    <definedName name="BExIV6HUZFRIFLXW2SICKGTAH1PV" localSheetId="23" hidden="1">#REF!</definedName>
    <definedName name="BExIV6HUZFRIFLXW2SICKGTAH1PV" localSheetId="27" hidden="1">#REF!</definedName>
    <definedName name="BExIV6HUZFRIFLXW2SICKGTAH1PV" localSheetId="16" hidden="1">#REF!</definedName>
    <definedName name="BExIV6HUZFRIFLXW2SICKGTAH1PV" localSheetId="0" hidden="1">#REF!</definedName>
    <definedName name="BExIV6HUZFRIFLXW2SICKGTAH1PV" localSheetId="2" hidden="1">#REF!</definedName>
    <definedName name="BExIV6HUZFRIFLXW2SICKGTAH1PV" localSheetId="4" hidden="1">#REF!</definedName>
    <definedName name="BExIV6HUZFRIFLXW2SICKGTAH1PV" localSheetId="5" hidden="1">#REF!</definedName>
    <definedName name="BExIV6HUZFRIFLXW2SICKGTAH1PV" localSheetId="17" hidden="1">#REF!</definedName>
    <definedName name="BExIV6HUZFRIFLXW2SICKGTAH1PV" localSheetId="7" hidden="1">#REF!</definedName>
    <definedName name="BExIV6HUZFRIFLXW2SICKGTAH1PV" localSheetId="8" hidden="1">#REF!</definedName>
    <definedName name="BExIV6HUZFRIFLXW2SICKGTAH1PV" localSheetId="9" hidden="1">#REF!</definedName>
    <definedName name="BExIV6HUZFRIFLXW2SICKGTAH1PV" localSheetId="11" hidden="1">#REF!</definedName>
    <definedName name="BExIV6HUZFRIFLXW2SICKGTAH1PV" localSheetId="12" hidden="1">#REF!</definedName>
    <definedName name="BExIV6HUZFRIFLXW2SICKGTAH1PV" localSheetId="13" hidden="1">#REF!</definedName>
    <definedName name="BExIV6HUZFRIFLXW2SICKGTAH1PV" localSheetId="14" hidden="1">#REF!</definedName>
    <definedName name="BExIV6HUZFRIFLXW2SICKGTAH1PV" localSheetId="22" hidden="1">#REF!</definedName>
    <definedName name="BExIV6HUZFRIFLXW2SICKGTAH1PV" localSheetId="19" hidden="1">#REF!</definedName>
    <definedName name="BExIV6HUZFRIFLXW2SICKGTAH1PV" localSheetId="21" hidden="1">#REF!</definedName>
    <definedName name="BExIV6HUZFRIFLXW2SICKGTAH1PV" hidden="1">#REF!</definedName>
    <definedName name="BExIVCXWL6H5LD9DHDIA4F5U9TQL" localSheetId="23" hidden="1">#REF!</definedName>
    <definedName name="BExIVCXWL6H5LD9DHDIA4F5U9TQL" localSheetId="27" hidden="1">#REF!</definedName>
    <definedName name="BExIVCXWL6H5LD9DHDIA4F5U9TQL" localSheetId="16" hidden="1">#REF!</definedName>
    <definedName name="BExIVCXWL6H5LD9DHDIA4F5U9TQL" localSheetId="0" hidden="1">#REF!</definedName>
    <definedName name="BExIVCXWL6H5LD9DHDIA4F5U9TQL" localSheetId="2" hidden="1">#REF!</definedName>
    <definedName name="BExIVCXWL6H5LD9DHDIA4F5U9TQL" localSheetId="4" hidden="1">#REF!</definedName>
    <definedName name="BExIVCXWL6H5LD9DHDIA4F5U9TQL" localSheetId="5" hidden="1">#REF!</definedName>
    <definedName name="BExIVCXWL6H5LD9DHDIA4F5U9TQL" localSheetId="17" hidden="1">#REF!</definedName>
    <definedName name="BExIVCXWL6H5LD9DHDIA4F5U9TQL" localSheetId="7" hidden="1">#REF!</definedName>
    <definedName name="BExIVCXWL6H5LD9DHDIA4F5U9TQL" localSheetId="8" hidden="1">#REF!</definedName>
    <definedName name="BExIVCXWL6H5LD9DHDIA4F5U9TQL" localSheetId="9" hidden="1">#REF!</definedName>
    <definedName name="BExIVCXWL6H5LD9DHDIA4F5U9TQL" localSheetId="11" hidden="1">#REF!</definedName>
    <definedName name="BExIVCXWL6H5LD9DHDIA4F5U9TQL" localSheetId="12" hidden="1">#REF!</definedName>
    <definedName name="BExIVCXWL6H5LD9DHDIA4F5U9TQL" localSheetId="13" hidden="1">#REF!</definedName>
    <definedName name="BExIVCXWL6H5LD9DHDIA4F5U9TQL" localSheetId="14" hidden="1">#REF!</definedName>
    <definedName name="BExIVCXWL6H5LD9DHDIA4F5U9TQL" localSheetId="22" hidden="1">#REF!</definedName>
    <definedName name="BExIVCXWL6H5LD9DHDIA4F5U9TQL" localSheetId="19" hidden="1">#REF!</definedName>
    <definedName name="BExIVCXWL6H5LD9DHDIA4F5U9TQL" localSheetId="21" hidden="1">#REF!</definedName>
    <definedName name="BExIVCXWL6H5LD9DHDIA4F5U9TQL" hidden="1">#REF!</definedName>
    <definedName name="BExIVEVYJ7KL8QNR5ZTOSD11I5A6" localSheetId="23" hidden="1">#REF!</definedName>
    <definedName name="BExIVEVYJ7KL8QNR5ZTOSD11I5A6" localSheetId="27" hidden="1">#REF!</definedName>
    <definedName name="BExIVEVYJ7KL8QNR5ZTOSD11I5A6" localSheetId="16" hidden="1">#REF!</definedName>
    <definedName name="BExIVEVYJ7KL8QNR5ZTOSD11I5A6" localSheetId="0" hidden="1">#REF!</definedName>
    <definedName name="BExIVEVYJ7KL8QNR5ZTOSD11I5A6" localSheetId="2" hidden="1">#REF!</definedName>
    <definedName name="BExIVEVYJ7KL8QNR5ZTOSD11I5A6" localSheetId="4" hidden="1">#REF!</definedName>
    <definedName name="BExIVEVYJ7KL8QNR5ZTOSD11I5A6" localSheetId="5" hidden="1">#REF!</definedName>
    <definedName name="BExIVEVYJ7KL8QNR5ZTOSD11I5A6" localSheetId="17" hidden="1">#REF!</definedName>
    <definedName name="BExIVEVYJ7KL8QNR5ZTOSD11I5A6" localSheetId="7" hidden="1">#REF!</definedName>
    <definedName name="BExIVEVYJ7KL8QNR5ZTOSD11I5A6" localSheetId="8" hidden="1">#REF!</definedName>
    <definedName name="BExIVEVYJ7KL8QNR5ZTOSD11I5A6" localSheetId="9" hidden="1">#REF!</definedName>
    <definedName name="BExIVEVYJ7KL8QNR5ZTOSD11I5A6" localSheetId="11" hidden="1">#REF!</definedName>
    <definedName name="BExIVEVYJ7KL8QNR5ZTOSD11I5A6" localSheetId="12" hidden="1">#REF!</definedName>
    <definedName name="BExIVEVYJ7KL8QNR5ZTOSD11I5A6" localSheetId="13" hidden="1">#REF!</definedName>
    <definedName name="BExIVEVYJ7KL8QNR5ZTOSD11I5A6" localSheetId="14" hidden="1">#REF!</definedName>
    <definedName name="BExIVEVYJ7KL8QNR5ZTOSD11I5A6" localSheetId="22" hidden="1">#REF!</definedName>
    <definedName name="BExIVEVYJ7KL8QNR5ZTOSD11I5A6" localSheetId="19" hidden="1">#REF!</definedName>
    <definedName name="BExIVEVYJ7KL8QNR5ZTOSD11I5A6" localSheetId="21" hidden="1">#REF!</definedName>
    <definedName name="BExIVEVYJ7KL8QNR5ZTOSD11I5A6" hidden="1">#REF!</definedName>
    <definedName name="BExIVJ30S9U8MA1TUBRND8DGF96D" localSheetId="23" hidden="1">#REF!</definedName>
    <definedName name="BExIVJ30S9U8MA1TUBRND8DGF96D" localSheetId="27" hidden="1">#REF!</definedName>
    <definedName name="BExIVJ30S9U8MA1TUBRND8DGF96D" localSheetId="16" hidden="1">#REF!</definedName>
    <definedName name="BExIVJ30S9U8MA1TUBRND8DGF96D" localSheetId="0" hidden="1">#REF!</definedName>
    <definedName name="BExIVJ30S9U8MA1TUBRND8DGF96D" localSheetId="2" hidden="1">#REF!</definedName>
    <definedName name="BExIVJ30S9U8MA1TUBRND8DGF96D" localSheetId="4" hidden="1">#REF!</definedName>
    <definedName name="BExIVJ30S9U8MA1TUBRND8DGF96D" localSheetId="5" hidden="1">#REF!</definedName>
    <definedName name="BExIVJ30S9U8MA1TUBRND8DGF96D" localSheetId="17" hidden="1">#REF!</definedName>
    <definedName name="BExIVJ30S9U8MA1TUBRND8DGF96D" localSheetId="7" hidden="1">#REF!</definedName>
    <definedName name="BExIVJ30S9U8MA1TUBRND8DGF96D" localSheetId="8" hidden="1">#REF!</definedName>
    <definedName name="BExIVJ30S9U8MA1TUBRND8DGF96D" localSheetId="9" hidden="1">#REF!</definedName>
    <definedName name="BExIVJ30S9U8MA1TUBRND8DGF96D" localSheetId="11" hidden="1">#REF!</definedName>
    <definedName name="BExIVJ30S9U8MA1TUBRND8DGF96D" localSheetId="12" hidden="1">#REF!</definedName>
    <definedName name="BExIVJ30S9U8MA1TUBRND8DGF96D" localSheetId="13" hidden="1">#REF!</definedName>
    <definedName name="BExIVJ30S9U8MA1TUBRND8DGF96D" localSheetId="14" hidden="1">#REF!</definedName>
    <definedName name="BExIVJ30S9U8MA1TUBRND8DGF96D" localSheetId="22" hidden="1">#REF!</definedName>
    <definedName name="BExIVJ30S9U8MA1TUBRND8DGF96D" localSheetId="19" hidden="1">#REF!</definedName>
    <definedName name="BExIVJ30S9U8MA1TUBRND8DGF96D" localSheetId="21" hidden="1">#REF!</definedName>
    <definedName name="BExIVJ30S9U8MA1TUBRND8DGF96D" hidden="1">#REF!</definedName>
    <definedName name="BExIVMOIPSEWSIHIDDLOXESQ28A0" localSheetId="23" hidden="1">#REF!</definedName>
    <definedName name="BExIVMOIPSEWSIHIDDLOXESQ28A0" localSheetId="27" hidden="1">#REF!</definedName>
    <definedName name="BExIVMOIPSEWSIHIDDLOXESQ28A0" localSheetId="16" hidden="1">#REF!</definedName>
    <definedName name="BExIVMOIPSEWSIHIDDLOXESQ28A0" localSheetId="0" hidden="1">#REF!</definedName>
    <definedName name="BExIVMOIPSEWSIHIDDLOXESQ28A0" localSheetId="2" hidden="1">#REF!</definedName>
    <definedName name="BExIVMOIPSEWSIHIDDLOXESQ28A0" localSheetId="4" hidden="1">#REF!</definedName>
    <definedName name="BExIVMOIPSEWSIHIDDLOXESQ28A0" localSheetId="5" hidden="1">#REF!</definedName>
    <definedName name="BExIVMOIPSEWSIHIDDLOXESQ28A0" localSheetId="17" hidden="1">#REF!</definedName>
    <definedName name="BExIVMOIPSEWSIHIDDLOXESQ28A0" localSheetId="7" hidden="1">#REF!</definedName>
    <definedName name="BExIVMOIPSEWSIHIDDLOXESQ28A0" localSheetId="8" hidden="1">#REF!</definedName>
    <definedName name="BExIVMOIPSEWSIHIDDLOXESQ28A0" localSheetId="9" hidden="1">#REF!</definedName>
    <definedName name="BExIVMOIPSEWSIHIDDLOXESQ28A0" localSheetId="11" hidden="1">#REF!</definedName>
    <definedName name="BExIVMOIPSEWSIHIDDLOXESQ28A0" localSheetId="12" hidden="1">#REF!</definedName>
    <definedName name="BExIVMOIPSEWSIHIDDLOXESQ28A0" localSheetId="13" hidden="1">#REF!</definedName>
    <definedName name="BExIVMOIPSEWSIHIDDLOXESQ28A0" localSheetId="14" hidden="1">#REF!</definedName>
    <definedName name="BExIVMOIPSEWSIHIDDLOXESQ28A0" localSheetId="22" hidden="1">#REF!</definedName>
    <definedName name="BExIVMOIPSEWSIHIDDLOXESQ28A0" localSheetId="19" hidden="1">#REF!</definedName>
    <definedName name="BExIVMOIPSEWSIHIDDLOXESQ28A0" localSheetId="21" hidden="1">#REF!</definedName>
    <definedName name="BExIVMOIPSEWSIHIDDLOXESQ28A0" hidden="1">#REF!</definedName>
    <definedName name="BExIVNVNJX9BYDLC88NG09YF5XQ6" localSheetId="23" hidden="1">#REF!</definedName>
    <definedName name="BExIVNVNJX9BYDLC88NG09YF5XQ6" localSheetId="27" hidden="1">#REF!</definedName>
    <definedName name="BExIVNVNJX9BYDLC88NG09YF5XQ6" localSheetId="16" hidden="1">#REF!</definedName>
    <definedName name="BExIVNVNJX9BYDLC88NG09YF5XQ6" localSheetId="0" hidden="1">#REF!</definedName>
    <definedName name="BExIVNVNJX9BYDLC88NG09YF5XQ6" localSheetId="2" hidden="1">#REF!</definedName>
    <definedName name="BExIVNVNJX9BYDLC88NG09YF5XQ6" localSheetId="4" hidden="1">#REF!</definedName>
    <definedName name="BExIVNVNJX9BYDLC88NG09YF5XQ6" localSheetId="5" hidden="1">#REF!</definedName>
    <definedName name="BExIVNVNJX9BYDLC88NG09YF5XQ6" localSheetId="17" hidden="1">#REF!</definedName>
    <definedName name="BExIVNVNJX9BYDLC88NG09YF5XQ6" localSheetId="7" hidden="1">#REF!</definedName>
    <definedName name="BExIVNVNJX9BYDLC88NG09YF5XQ6" localSheetId="8" hidden="1">#REF!</definedName>
    <definedName name="BExIVNVNJX9BYDLC88NG09YF5XQ6" localSheetId="9" hidden="1">#REF!</definedName>
    <definedName name="BExIVNVNJX9BYDLC88NG09YF5XQ6" localSheetId="11" hidden="1">#REF!</definedName>
    <definedName name="BExIVNVNJX9BYDLC88NG09YF5XQ6" localSheetId="12" hidden="1">#REF!</definedName>
    <definedName name="BExIVNVNJX9BYDLC88NG09YF5XQ6" localSheetId="13" hidden="1">#REF!</definedName>
    <definedName name="BExIVNVNJX9BYDLC88NG09YF5XQ6" localSheetId="14" hidden="1">#REF!</definedName>
    <definedName name="BExIVNVNJX9BYDLC88NG09YF5XQ6" localSheetId="22" hidden="1">#REF!</definedName>
    <definedName name="BExIVNVNJX9BYDLC88NG09YF5XQ6" localSheetId="19" hidden="1">#REF!</definedName>
    <definedName name="BExIVNVNJX9BYDLC88NG09YF5XQ6" localSheetId="21" hidden="1">#REF!</definedName>
    <definedName name="BExIVNVNJX9BYDLC88NG09YF5XQ6" hidden="1">#REF!</definedName>
    <definedName name="BExIVQVKLMGSRYT1LFZH0KUIA4OR" localSheetId="23" hidden="1">#REF!</definedName>
    <definedName name="BExIVQVKLMGSRYT1LFZH0KUIA4OR" localSheetId="27" hidden="1">#REF!</definedName>
    <definedName name="BExIVQVKLMGSRYT1LFZH0KUIA4OR" localSheetId="16" hidden="1">#REF!</definedName>
    <definedName name="BExIVQVKLMGSRYT1LFZH0KUIA4OR" localSheetId="0" hidden="1">#REF!</definedName>
    <definedName name="BExIVQVKLMGSRYT1LFZH0KUIA4OR" localSheetId="2" hidden="1">#REF!</definedName>
    <definedName name="BExIVQVKLMGSRYT1LFZH0KUIA4OR" localSheetId="4" hidden="1">#REF!</definedName>
    <definedName name="BExIVQVKLMGSRYT1LFZH0KUIA4OR" localSheetId="5" hidden="1">#REF!</definedName>
    <definedName name="BExIVQVKLMGSRYT1LFZH0KUIA4OR" localSheetId="17" hidden="1">#REF!</definedName>
    <definedName name="BExIVQVKLMGSRYT1LFZH0KUIA4OR" localSheetId="7" hidden="1">#REF!</definedName>
    <definedName name="BExIVQVKLMGSRYT1LFZH0KUIA4OR" localSheetId="8" hidden="1">#REF!</definedName>
    <definedName name="BExIVQVKLMGSRYT1LFZH0KUIA4OR" localSheetId="9" hidden="1">#REF!</definedName>
    <definedName name="BExIVQVKLMGSRYT1LFZH0KUIA4OR" localSheetId="11" hidden="1">#REF!</definedName>
    <definedName name="BExIVQVKLMGSRYT1LFZH0KUIA4OR" localSheetId="12" hidden="1">#REF!</definedName>
    <definedName name="BExIVQVKLMGSRYT1LFZH0KUIA4OR" localSheetId="13" hidden="1">#REF!</definedName>
    <definedName name="BExIVQVKLMGSRYT1LFZH0KUIA4OR" localSheetId="14" hidden="1">#REF!</definedName>
    <definedName name="BExIVQVKLMGSRYT1LFZH0KUIA4OR" localSheetId="22" hidden="1">#REF!</definedName>
    <definedName name="BExIVQVKLMGSRYT1LFZH0KUIA4OR" localSheetId="19" hidden="1">#REF!</definedName>
    <definedName name="BExIVQVKLMGSRYT1LFZH0KUIA4OR" localSheetId="21" hidden="1">#REF!</definedName>
    <definedName name="BExIVQVKLMGSRYT1LFZH0KUIA4OR" hidden="1">#REF!</definedName>
    <definedName name="BExIVYTFI35KNR2XSA6N8OJYUTUR" localSheetId="23" hidden="1">#REF!</definedName>
    <definedName name="BExIVYTFI35KNR2XSA6N8OJYUTUR" localSheetId="27" hidden="1">#REF!</definedName>
    <definedName name="BExIVYTFI35KNR2XSA6N8OJYUTUR" localSheetId="16" hidden="1">#REF!</definedName>
    <definedName name="BExIVYTFI35KNR2XSA6N8OJYUTUR" localSheetId="0" hidden="1">#REF!</definedName>
    <definedName name="BExIVYTFI35KNR2XSA6N8OJYUTUR" localSheetId="2" hidden="1">#REF!</definedName>
    <definedName name="BExIVYTFI35KNR2XSA6N8OJYUTUR" localSheetId="4" hidden="1">#REF!</definedName>
    <definedName name="BExIVYTFI35KNR2XSA6N8OJYUTUR" localSheetId="5" hidden="1">#REF!</definedName>
    <definedName name="BExIVYTFI35KNR2XSA6N8OJYUTUR" localSheetId="17" hidden="1">#REF!</definedName>
    <definedName name="BExIVYTFI35KNR2XSA6N8OJYUTUR" localSheetId="7" hidden="1">#REF!</definedName>
    <definedName name="BExIVYTFI35KNR2XSA6N8OJYUTUR" localSheetId="8" hidden="1">#REF!</definedName>
    <definedName name="BExIVYTFI35KNR2XSA6N8OJYUTUR" localSheetId="9" hidden="1">#REF!</definedName>
    <definedName name="BExIVYTFI35KNR2XSA6N8OJYUTUR" localSheetId="11" hidden="1">#REF!</definedName>
    <definedName name="BExIVYTFI35KNR2XSA6N8OJYUTUR" localSheetId="12" hidden="1">#REF!</definedName>
    <definedName name="BExIVYTFI35KNR2XSA6N8OJYUTUR" localSheetId="13" hidden="1">#REF!</definedName>
    <definedName name="BExIVYTFI35KNR2XSA6N8OJYUTUR" localSheetId="14" hidden="1">#REF!</definedName>
    <definedName name="BExIVYTFI35KNR2XSA6N8OJYUTUR" localSheetId="22" hidden="1">#REF!</definedName>
    <definedName name="BExIVYTFI35KNR2XSA6N8OJYUTUR" localSheetId="19" hidden="1">#REF!</definedName>
    <definedName name="BExIVYTFI35KNR2XSA6N8OJYUTUR" localSheetId="21" hidden="1">#REF!</definedName>
    <definedName name="BExIVYTFI35KNR2XSA6N8OJYUTUR" hidden="1">#REF!</definedName>
    <definedName name="BExIVZF05SNB8DE7VLQOFG9S41HS" localSheetId="23" hidden="1">#REF!</definedName>
    <definedName name="BExIVZF05SNB8DE7VLQOFG9S41HS" localSheetId="27" hidden="1">#REF!</definedName>
    <definedName name="BExIVZF05SNB8DE7VLQOFG9S41HS" localSheetId="16" hidden="1">#REF!</definedName>
    <definedName name="BExIVZF05SNB8DE7VLQOFG9S41HS" localSheetId="0" hidden="1">#REF!</definedName>
    <definedName name="BExIVZF05SNB8DE7VLQOFG9S41HS" localSheetId="2" hidden="1">#REF!</definedName>
    <definedName name="BExIVZF05SNB8DE7VLQOFG9S41HS" localSheetId="4" hidden="1">#REF!</definedName>
    <definedName name="BExIVZF05SNB8DE7VLQOFG9S41HS" localSheetId="5" hidden="1">#REF!</definedName>
    <definedName name="BExIVZF05SNB8DE7VLQOFG9S41HS" localSheetId="17" hidden="1">#REF!</definedName>
    <definedName name="BExIVZF05SNB8DE7VLQOFG9S41HS" localSheetId="7" hidden="1">#REF!</definedName>
    <definedName name="BExIVZF05SNB8DE7VLQOFG9S41HS" localSheetId="8" hidden="1">#REF!</definedName>
    <definedName name="BExIVZF05SNB8DE7VLQOFG9S41HS" localSheetId="9" hidden="1">#REF!</definedName>
    <definedName name="BExIVZF05SNB8DE7VLQOFG9S41HS" localSheetId="11" hidden="1">#REF!</definedName>
    <definedName name="BExIVZF05SNB8DE7VLQOFG9S41HS" localSheetId="12" hidden="1">#REF!</definedName>
    <definedName name="BExIVZF05SNB8DE7VLQOFG9S41HS" localSheetId="13" hidden="1">#REF!</definedName>
    <definedName name="BExIVZF05SNB8DE7VLQOFG9S41HS" localSheetId="14" hidden="1">#REF!</definedName>
    <definedName name="BExIVZF05SNB8DE7VLQOFG9S41HS" localSheetId="22" hidden="1">#REF!</definedName>
    <definedName name="BExIVZF05SNB8DE7VLQOFG9S41HS" localSheetId="19" hidden="1">#REF!</definedName>
    <definedName name="BExIVZF05SNB8DE7VLQOFG9S41HS" localSheetId="21" hidden="1">#REF!</definedName>
    <definedName name="BExIVZF05SNB8DE7VLQOFG9S41HS" hidden="1">#REF!</definedName>
    <definedName name="BExIWB3SY3WRIVIOF988DNNODBOA" localSheetId="23" hidden="1">#REF!</definedName>
    <definedName name="BExIWB3SY3WRIVIOF988DNNODBOA" localSheetId="27" hidden="1">#REF!</definedName>
    <definedName name="BExIWB3SY3WRIVIOF988DNNODBOA" localSheetId="16" hidden="1">#REF!</definedName>
    <definedName name="BExIWB3SY3WRIVIOF988DNNODBOA" localSheetId="0" hidden="1">#REF!</definedName>
    <definedName name="BExIWB3SY3WRIVIOF988DNNODBOA" localSheetId="2" hidden="1">#REF!</definedName>
    <definedName name="BExIWB3SY3WRIVIOF988DNNODBOA" localSheetId="4" hidden="1">#REF!</definedName>
    <definedName name="BExIWB3SY3WRIVIOF988DNNODBOA" localSheetId="5" hidden="1">#REF!</definedName>
    <definedName name="BExIWB3SY3WRIVIOF988DNNODBOA" localSheetId="17" hidden="1">#REF!</definedName>
    <definedName name="BExIWB3SY3WRIVIOF988DNNODBOA" localSheetId="7" hidden="1">#REF!</definedName>
    <definedName name="BExIWB3SY3WRIVIOF988DNNODBOA" localSheetId="8" hidden="1">#REF!</definedName>
    <definedName name="BExIWB3SY3WRIVIOF988DNNODBOA" localSheetId="9" hidden="1">#REF!</definedName>
    <definedName name="BExIWB3SY3WRIVIOF988DNNODBOA" localSheetId="11" hidden="1">#REF!</definedName>
    <definedName name="BExIWB3SY3WRIVIOF988DNNODBOA" localSheetId="12" hidden="1">#REF!</definedName>
    <definedName name="BExIWB3SY3WRIVIOF988DNNODBOA" localSheetId="13" hidden="1">#REF!</definedName>
    <definedName name="BExIWB3SY3WRIVIOF988DNNODBOA" localSheetId="14" hidden="1">#REF!</definedName>
    <definedName name="BExIWB3SY3WRIVIOF988DNNODBOA" localSheetId="22" hidden="1">#REF!</definedName>
    <definedName name="BExIWB3SY3WRIVIOF988DNNODBOA" localSheetId="19" hidden="1">#REF!</definedName>
    <definedName name="BExIWB3SY3WRIVIOF988DNNODBOA" localSheetId="21" hidden="1">#REF!</definedName>
    <definedName name="BExIWB3SY3WRIVIOF988DNNODBOA" hidden="1">#REF!</definedName>
    <definedName name="BExIWB99CG0H52LRD6QWPN4L6DV2" localSheetId="23" hidden="1">#REF!</definedName>
    <definedName name="BExIWB99CG0H52LRD6QWPN4L6DV2" localSheetId="27" hidden="1">#REF!</definedName>
    <definedName name="BExIWB99CG0H52LRD6QWPN4L6DV2" localSheetId="16" hidden="1">#REF!</definedName>
    <definedName name="BExIWB99CG0H52LRD6QWPN4L6DV2" localSheetId="0" hidden="1">#REF!</definedName>
    <definedName name="BExIWB99CG0H52LRD6QWPN4L6DV2" localSheetId="2" hidden="1">#REF!</definedName>
    <definedName name="BExIWB99CG0H52LRD6QWPN4L6DV2" localSheetId="4" hidden="1">#REF!</definedName>
    <definedName name="BExIWB99CG0H52LRD6QWPN4L6DV2" localSheetId="5" hidden="1">#REF!</definedName>
    <definedName name="BExIWB99CG0H52LRD6QWPN4L6DV2" localSheetId="17" hidden="1">#REF!</definedName>
    <definedName name="BExIWB99CG0H52LRD6QWPN4L6DV2" localSheetId="7" hidden="1">#REF!</definedName>
    <definedName name="BExIWB99CG0H52LRD6QWPN4L6DV2" localSheetId="8" hidden="1">#REF!</definedName>
    <definedName name="BExIWB99CG0H52LRD6QWPN4L6DV2" localSheetId="9" hidden="1">#REF!</definedName>
    <definedName name="BExIWB99CG0H52LRD6QWPN4L6DV2" localSheetId="11" hidden="1">#REF!</definedName>
    <definedName name="BExIWB99CG0H52LRD6QWPN4L6DV2" localSheetId="12" hidden="1">#REF!</definedName>
    <definedName name="BExIWB99CG0H52LRD6QWPN4L6DV2" localSheetId="13" hidden="1">#REF!</definedName>
    <definedName name="BExIWB99CG0H52LRD6QWPN4L6DV2" localSheetId="14" hidden="1">#REF!</definedName>
    <definedName name="BExIWB99CG0H52LRD6QWPN4L6DV2" localSheetId="22" hidden="1">#REF!</definedName>
    <definedName name="BExIWB99CG0H52LRD6QWPN4L6DV2" localSheetId="19" hidden="1">#REF!</definedName>
    <definedName name="BExIWB99CG0H52LRD6QWPN4L6DV2" localSheetId="21" hidden="1">#REF!</definedName>
    <definedName name="BExIWB99CG0H52LRD6QWPN4L6DV2" hidden="1">#REF!</definedName>
    <definedName name="BExIWG1W7XP9DFYYSZAIOSHM0QLQ" localSheetId="23" hidden="1">#REF!</definedName>
    <definedName name="BExIWG1W7XP9DFYYSZAIOSHM0QLQ" localSheetId="27" hidden="1">#REF!</definedName>
    <definedName name="BExIWG1W7XP9DFYYSZAIOSHM0QLQ" localSheetId="16" hidden="1">#REF!</definedName>
    <definedName name="BExIWG1W7XP9DFYYSZAIOSHM0QLQ" localSheetId="0" hidden="1">#REF!</definedName>
    <definedName name="BExIWG1W7XP9DFYYSZAIOSHM0QLQ" localSheetId="2" hidden="1">#REF!</definedName>
    <definedName name="BExIWG1W7XP9DFYYSZAIOSHM0QLQ" localSheetId="4" hidden="1">#REF!</definedName>
    <definedName name="BExIWG1W7XP9DFYYSZAIOSHM0QLQ" localSheetId="5" hidden="1">#REF!</definedName>
    <definedName name="BExIWG1W7XP9DFYYSZAIOSHM0QLQ" localSheetId="17" hidden="1">#REF!</definedName>
    <definedName name="BExIWG1W7XP9DFYYSZAIOSHM0QLQ" localSheetId="7" hidden="1">#REF!</definedName>
    <definedName name="BExIWG1W7XP9DFYYSZAIOSHM0QLQ" localSheetId="8" hidden="1">#REF!</definedName>
    <definedName name="BExIWG1W7XP9DFYYSZAIOSHM0QLQ" localSheetId="9" hidden="1">#REF!</definedName>
    <definedName name="BExIWG1W7XP9DFYYSZAIOSHM0QLQ" localSheetId="11" hidden="1">#REF!</definedName>
    <definedName name="BExIWG1W7XP9DFYYSZAIOSHM0QLQ" localSheetId="12" hidden="1">#REF!</definedName>
    <definedName name="BExIWG1W7XP9DFYYSZAIOSHM0QLQ" localSheetId="13" hidden="1">#REF!</definedName>
    <definedName name="BExIWG1W7XP9DFYYSZAIOSHM0QLQ" localSheetId="14" hidden="1">#REF!</definedName>
    <definedName name="BExIWG1W7XP9DFYYSZAIOSHM0QLQ" localSheetId="22" hidden="1">#REF!</definedName>
    <definedName name="BExIWG1W7XP9DFYYSZAIOSHM0QLQ" localSheetId="19" hidden="1">#REF!</definedName>
    <definedName name="BExIWG1W7XP9DFYYSZAIOSHM0QLQ" localSheetId="21" hidden="1">#REF!</definedName>
    <definedName name="BExIWG1W7XP9DFYYSZAIOSHM0QLQ" hidden="1">#REF!</definedName>
    <definedName name="BExIWH3KUK94B7833DD4TB0Y6KP9" localSheetId="23" hidden="1">#REF!</definedName>
    <definedName name="BExIWH3KUK94B7833DD4TB0Y6KP9" localSheetId="27" hidden="1">#REF!</definedName>
    <definedName name="BExIWH3KUK94B7833DD4TB0Y6KP9" localSheetId="16" hidden="1">#REF!</definedName>
    <definedName name="BExIWH3KUK94B7833DD4TB0Y6KP9" localSheetId="0" hidden="1">#REF!</definedName>
    <definedName name="BExIWH3KUK94B7833DD4TB0Y6KP9" localSheetId="2" hidden="1">#REF!</definedName>
    <definedName name="BExIWH3KUK94B7833DD4TB0Y6KP9" localSheetId="4" hidden="1">#REF!</definedName>
    <definedName name="BExIWH3KUK94B7833DD4TB0Y6KP9" localSheetId="5" hidden="1">#REF!</definedName>
    <definedName name="BExIWH3KUK94B7833DD4TB0Y6KP9" localSheetId="17" hidden="1">#REF!</definedName>
    <definedName name="BExIWH3KUK94B7833DD4TB0Y6KP9" localSheetId="7" hidden="1">#REF!</definedName>
    <definedName name="BExIWH3KUK94B7833DD4TB0Y6KP9" localSheetId="8" hidden="1">#REF!</definedName>
    <definedName name="BExIWH3KUK94B7833DD4TB0Y6KP9" localSheetId="9" hidden="1">#REF!</definedName>
    <definedName name="BExIWH3KUK94B7833DD4TB0Y6KP9" localSheetId="11" hidden="1">#REF!</definedName>
    <definedName name="BExIWH3KUK94B7833DD4TB0Y6KP9" localSheetId="12" hidden="1">#REF!</definedName>
    <definedName name="BExIWH3KUK94B7833DD4TB0Y6KP9" localSheetId="13" hidden="1">#REF!</definedName>
    <definedName name="BExIWH3KUK94B7833DD4TB0Y6KP9" localSheetId="14" hidden="1">#REF!</definedName>
    <definedName name="BExIWH3KUK94B7833DD4TB0Y6KP9" localSheetId="22" hidden="1">#REF!</definedName>
    <definedName name="BExIWH3KUK94B7833DD4TB0Y6KP9" localSheetId="19" hidden="1">#REF!</definedName>
    <definedName name="BExIWH3KUK94B7833DD4TB0Y6KP9" localSheetId="21" hidden="1">#REF!</definedName>
    <definedName name="BExIWH3KUK94B7833DD4TB0Y6KP9" hidden="1">#REF!</definedName>
    <definedName name="BExIWHZXYAALPLS8CSHZHJ82LBOH" localSheetId="23" hidden="1">#REF!</definedName>
    <definedName name="BExIWHZXYAALPLS8CSHZHJ82LBOH" localSheetId="27" hidden="1">#REF!</definedName>
    <definedName name="BExIWHZXYAALPLS8CSHZHJ82LBOH" localSheetId="16" hidden="1">#REF!</definedName>
    <definedName name="BExIWHZXYAALPLS8CSHZHJ82LBOH" localSheetId="0" hidden="1">#REF!</definedName>
    <definedName name="BExIWHZXYAALPLS8CSHZHJ82LBOH" localSheetId="2" hidden="1">#REF!</definedName>
    <definedName name="BExIWHZXYAALPLS8CSHZHJ82LBOH" localSheetId="4" hidden="1">#REF!</definedName>
    <definedName name="BExIWHZXYAALPLS8CSHZHJ82LBOH" localSheetId="5" hidden="1">#REF!</definedName>
    <definedName name="BExIWHZXYAALPLS8CSHZHJ82LBOH" localSheetId="17" hidden="1">#REF!</definedName>
    <definedName name="BExIWHZXYAALPLS8CSHZHJ82LBOH" localSheetId="7" hidden="1">#REF!</definedName>
    <definedName name="BExIWHZXYAALPLS8CSHZHJ82LBOH" localSheetId="8" hidden="1">#REF!</definedName>
    <definedName name="BExIWHZXYAALPLS8CSHZHJ82LBOH" localSheetId="9" hidden="1">#REF!</definedName>
    <definedName name="BExIWHZXYAALPLS8CSHZHJ82LBOH" localSheetId="11" hidden="1">#REF!</definedName>
    <definedName name="BExIWHZXYAALPLS8CSHZHJ82LBOH" localSheetId="12" hidden="1">#REF!</definedName>
    <definedName name="BExIWHZXYAALPLS8CSHZHJ82LBOH" localSheetId="13" hidden="1">#REF!</definedName>
    <definedName name="BExIWHZXYAALPLS8CSHZHJ82LBOH" localSheetId="14" hidden="1">#REF!</definedName>
    <definedName name="BExIWHZXYAALPLS8CSHZHJ82LBOH" localSheetId="22" hidden="1">#REF!</definedName>
    <definedName name="BExIWHZXYAALPLS8CSHZHJ82LBOH" localSheetId="19" hidden="1">#REF!</definedName>
    <definedName name="BExIWHZXYAALPLS8CSHZHJ82LBOH" localSheetId="21" hidden="1">#REF!</definedName>
    <definedName name="BExIWHZXYAALPLS8CSHZHJ82LBOH" hidden="1">#REF!</definedName>
    <definedName name="BExIWJY6FHR6KOO0P8U4IZ7VD42D" localSheetId="23" hidden="1">#REF!</definedName>
    <definedName name="BExIWJY6FHR6KOO0P8U4IZ7VD42D" localSheetId="27" hidden="1">#REF!</definedName>
    <definedName name="BExIWJY6FHR6KOO0P8U4IZ7VD42D" localSheetId="16" hidden="1">#REF!</definedName>
    <definedName name="BExIWJY6FHR6KOO0P8U4IZ7VD42D" localSheetId="0" hidden="1">#REF!</definedName>
    <definedName name="BExIWJY6FHR6KOO0P8U4IZ7VD42D" localSheetId="2" hidden="1">#REF!</definedName>
    <definedName name="BExIWJY6FHR6KOO0P8U4IZ7VD42D" localSheetId="4" hidden="1">#REF!</definedName>
    <definedName name="BExIWJY6FHR6KOO0P8U4IZ7VD42D" localSheetId="5" hidden="1">#REF!</definedName>
    <definedName name="BExIWJY6FHR6KOO0P8U4IZ7VD42D" localSheetId="17" hidden="1">#REF!</definedName>
    <definedName name="BExIWJY6FHR6KOO0P8U4IZ7VD42D" localSheetId="7" hidden="1">#REF!</definedName>
    <definedName name="BExIWJY6FHR6KOO0P8U4IZ7VD42D" localSheetId="8" hidden="1">#REF!</definedName>
    <definedName name="BExIWJY6FHR6KOO0P8U4IZ7VD42D" localSheetId="9" hidden="1">#REF!</definedName>
    <definedName name="BExIWJY6FHR6KOO0P8U4IZ7VD42D" localSheetId="11" hidden="1">#REF!</definedName>
    <definedName name="BExIWJY6FHR6KOO0P8U4IZ7VD42D" localSheetId="12" hidden="1">#REF!</definedName>
    <definedName name="BExIWJY6FHR6KOO0P8U4IZ7VD42D" localSheetId="13" hidden="1">#REF!</definedName>
    <definedName name="BExIWJY6FHR6KOO0P8U4IZ7VD42D" localSheetId="14" hidden="1">#REF!</definedName>
    <definedName name="BExIWJY6FHR6KOO0P8U4IZ7VD42D" localSheetId="22" hidden="1">#REF!</definedName>
    <definedName name="BExIWJY6FHR6KOO0P8U4IZ7VD42D" localSheetId="19" hidden="1">#REF!</definedName>
    <definedName name="BExIWJY6FHR6KOO0P8U4IZ7VD42D" localSheetId="21" hidden="1">#REF!</definedName>
    <definedName name="BExIWJY6FHR6KOO0P8U4IZ7VD42D" hidden="1">#REF!</definedName>
    <definedName name="BExIWKE9MGIDWORBI43AWTUNYFAN" localSheetId="23" hidden="1">#REF!</definedName>
    <definedName name="BExIWKE9MGIDWORBI43AWTUNYFAN" localSheetId="27" hidden="1">#REF!</definedName>
    <definedName name="BExIWKE9MGIDWORBI43AWTUNYFAN" localSheetId="16" hidden="1">#REF!</definedName>
    <definedName name="BExIWKE9MGIDWORBI43AWTUNYFAN" localSheetId="0" hidden="1">#REF!</definedName>
    <definedName name="BExIWKE9MGIDWORBI43AWTUNYFAN" localSheetId="2" hidden="1">#REF!</definedName>
    <definedName name="BExIWKE9MGIDWORBI43AWTUNYFAN" localSheetId="4" hidden="1">#REF!</definedName>
    <definedName name="BExIWKE9MGIDWORBI43AWTUNYFAN" localSheetId="5" hidden="1">#REF!</definedName>
    <definedName name="BExIWKE9MGIDWORBI43AWTUNYFAN" localSheetId="17" hidden="1">#REF!</definedName>
    <definedName name="BExIWKE9MGIDWORBI43AWTUNYFAN" localSheetId="7" hidden="1">#REF!</definedName>
    <definedName name="BExIWKE9MGIDWORBI43AWTUNYFAN" localSheetId="8" hidden="1">#REF!</definedName>
    <definedName name="BExIWKE9MGIDWORBI43AWTUNYFAN" localSheetId="9" hidden="1">#REF!</definedName>
    <definedName name="BExIWKE9MGIDWORBI43AWTUNYFAN" localSheetId="11" hidden="1">#REF!</definedName>
    <definedName name="BExIWKE9MGIDWORBI43AWTUNYFAN" localSheetId="12" hidden="1">#REF!</definedName>
    <definedName name="BExIWKE9MGIDWORBI43AWTUNYFAN" localSheetId="13" hidden="1">#REF!</definedName>
    <definedName name="BExIWKE9MGIDWORBI43AWTUNYFAN" localSheetId="14" hidden="1">#REF!</definedName>
    <definedName name="BExIWKE9MGIDWORBI43AWTUNYFAN" localSheetId="22" hidden="1">#REF!</definedName>
    <definedName name="BExIWKE9MGIDWORBI43AWTUNYFAN" localSheetId="19" hidden="1">#REF!</definedName>
    <definedName name="BExIWKE9MGIDWORBI43AWTUNYFAN" localSheetId="21" hidden="1">#REF!</definedName>
    <definedName name="BExIWKE9MGIDWORBI43AWTUNYFAN" hidden="1">#REF!</definedName>
    <definedName name="BExIWPHOYLSNGZKVD3RRKOEALEUG" localSheetId="23" hidden="1">#REF!</definedName>
    <definedName name="BExIWPHOYLSNGZKVD3RRKOEALEUG" localSheetId="27" hidden="1">#REF!</definedName>
    <definedName name="BExIWPHOYLSNGZKVD3RRKOEALEUG" localSheetId="16" hidden="1">#REF!</definedName>
    <definedName name="BExIWPHOYLSNGZKVD3RRKOEALEUG" localSheetId="0" hidden="1">#REF!</definedName>
    <definedName name="BExIWPHOYLSNGZKVD3RRKOEALEUG" localSheetId="2" hidden="1">#REF!</definedName>
    <definedName name="BExIWPHOYLSNGZKVD3RRKOEALEUG" localSheetId="4" hidden="1">#REF!</definedName>
    <definedName name="BExIWPHOYLSNGZKVD3RRKOEALEUG" localSheetId="5" hidden="1">#REF!</definedName>
    <definedName name="BExIWPHOYLSNGZKVD3RRKOEALEUG" localSheetId="17" hidden="1">#REF!</definedName>
    <definedName name="BExIWPHOYLSNGZKVD3RRKOEALEUG" localSheetId="7" hidden="1">#REF!</definedName>
    <definedName name="BExIWPHOYLSNGZKVD3RRKOEALEUG" localSheetId="8" hidden="1">#REF!</definedName>
    <definedName name="BExIWPHOYLSNGZKVD3RRKOEALEUG" localSheetId="9" hidden="1">#REF!</definedName>
    <definedName name="BExIWPHOYLSNGZKVD3RRKOEALEUG" localSheetId="11" hidden="1">#REF!</definedName>
    <definedName name="BExIWPHOYLSNGZKVD3RRKOEALEUG" localSheetId="12" hidden="1">#REF!</definedName>
    <definedName name="BExIWPHOYLSNGZKVD3RRKOEALEUG" localSheetId="13" hidden="1">#REF!</definedName>
    <definedName name="BExIWPHOYLSNGZKVD3RRKOEALEUG" localSheetId="14" hidden="1">#REF!</definedName>
    <definedName name="BExIWPHOYLSNGZKVD3RRKOEALEUG" localSheetId="22" hidden="1">#REF!</definedName>
    <definedName name="BExIWPHOYLSNGZKVD3RRKOEALEUG" localSheetId="19" hidden="1">#REF!</definedName>
    <definedName name="BExIWPHOYLSNGZKVD3RRKOEALEUG" localSheetId="21" hidden="1">#REF!</definedName>
    <definedName name="BExIWPHOYLSNGZKVD3RRKOEALEUG" hidden="1">#REF!</definedName>
    <definedName name="BExIWSHLD1QIZPL5ARLXOJ9Y2CAA" localSheetId="23" hidden="1">#REF!</definedName>
    <definedName name="BExIWSHLD1QIZPL5ARLXOJ9Y2CAA" localSheetId="27" hidden="1">#REF!</definedName>
    <definedName name="BExIWSHLD1QIZPL5ARLXOJ9Y2CAA" localSheetId="16" hidden="1">#REF!</definedName>
    <definedName name="BExIWSHLD1QIZPL5ARLXOJ9Y2CAA" localSheetId="0" hidden="1">#REF!</definedName>
    <definedName name="BExIWSHLD1QIZPL5ARLXOJ9Y2CAA" localSheetId="2" hidden="1">#REF!</definedName>
    <definedName name="BExIWSHLD1QIZPL5ARLXOJ9Y2CAA" localSheetId="4" hidden="1">#REF!</definedName>
    <definedName name="BExIWSHLD1QIZPL5ARLXOJ9Y2CAA" localSheetId="5" hidden="1">#REF!</definedName>
    <definedName name="BExIWSHLD1QIZPL5ARLXOJ9Y2CAA" localSheetId="17" hidden="1">#REF!</definedName>
    <definedName name="BExIWSHLD1QIZPL5ARLXOJ9Y2CAA" localSheetId="7" hidden="1">#REF!</definedName>
    <definedName name="BExIWSHLD1QIZPL5ARLXOJ9Y2CAA" localSheetId="8" hidden="1">#REF!</definedName>
    <definedName name="BExIWSHLD1QIZPL5ARLXOJ9Y2CAA" localSheetId="9" hidden="1">#REF!</definedName>
    <definedName name="BExIWSHLD1QIZPL5ARLXOJ9Y2CAA" localSheetId="11" hidden="1">#REF!</definedName>
    <definedName name="BExIWSHLD1QIZPL5ARLXOJ9Y2CAA" localSheetId="12" hidden="1">#REF!</definedName>
    <definedName name="BExIWSHLD1QIZPL5ARLXOJ9Y2CAA" localSheetId="13" hidden="1">#REF!</definedName>
    <definedName name="BExIWSHLD1QIZPL5ARLXOJ9Y2CAA" localSheetId="14" hidden="1">#REF!</definedName>
    <definedName name="BExIWSHLD1QIZPL5ARLXOJ9Y2CAA" localSheetId="22" hidden="1">#REF!</definedName>
    <definedName name="BExIWSHLD1QIZPL5ARLXOJ9Y2CAA" localSheetId="19" hidden="1">#REF!</definedName>
    <definedName name="BExIWSHLD1QIZPL5ARLXOJ9Y2CAA" localSheetId="21" hidden="1">#REF!</definedName>
    <definedName name="BExIWSHLD1QIZPL5ARLXOJ9Y2CAA" hidden="1">#REF!</definedName>
    <definedName name="BExIX34PM5DBTRHRQWP6PL6WIX88" localSheetId="23" hidden="1">#REF!</definedName>
    <definedName name="BExIX34PM5DBTRHRQWP6PL6WIX88" localSheetId="27" hidden="1">#REF!</definedName>
    <definedName name="BExIX34PM5DBTRHRQWP6PL6WIX88" localSheetId="16" hidden="1">#REF!</definedName>
    <definedName name="BExIX34PM5DBTRHRQWP6PL6WIX88" localSheetId="0" hidden="1">#REF!</definedName>
    <definedName name="BExIX34PM5DBTRHRQWP6PL6WIX88" localSheetId="2" hidden="1">#REF!</definedName>
    <definedName name="BExIX34PM5DBTRHRQWP6PL6WIX88" localSheetId="4" hidden="1">#REF!</definedName>
    <definedName name="BExIX34PM5DBTRHRQWP6PL6WIX88" localSheetId="5" hidden="1">#REF!</definedName>
    <definedName name="BExIX34PM5DBTRHRQWP6PL6WIX88" localSheetId="17" hidden="1">#REF!</definedName>
    <definedName name="BExIX34PM5DBTRHRQWP6PL6WIX88" localSheetId="7" hidden="1">#REF!</definedName>
    <definedName name="BExIX34PM5DBTRHRQWP6PL6WIX88" localSheetId="8" hidden="1">#REF!</definedName>
    <definedName name="BExIX34PM5DBTRHRQWP6PL6WIX88" localSheetId="9" hidden="1">#REF!</definedName>
    <definedName name="BExIX34PM5DBTRHRQWP6PL6WIX88" localSheetId="11" hidden="1">#REF!</definedName>
    <definedName name="BExIX34PM5DBTRHRQWP6PL6WIX88" localSheetId="12" hidden="1">#REF!</definedName>
    <definedName name="BExIX34PM5DBTRHRQWP6PL6WIX88" localSheetId="13" hidden="1">#REF!</definedName>
    <definedName name="BExIX34PM5DBTRHRQWP6PL6WIX88" localSheetId="14" hidden="1">#REF!</definedName>
    <definedName name="BExIX34PM5DBTRHRQWP6PL6WIX88" localSheetId="22" hidden="1">#REF!</definedName>
    <definedName name="BExIX34PM5DBTRHRQWP6PL6WIX88" localSheetId="19" hidden="1">#REF!</definedName>
    <definedName name="BExIX34PM5DBTRHRQWP6PL6WIX88" localSheetId="21" hidden="1">#REF!</definedName>
    <definedName name="BExIX34PM5DBTRHRQWP6PL6WIX88" hidden="1">#REF!</definedName>
    <definedName name="BExIX5OAP9KSUE5SIZCW9P39Q4WE" localSheetId="23" hidden="1">#REF!</definedName>
    <definedName name="BExIX5OAP9KSUE5SIZCW9P39Q4WE" localSheetId="27" hidden="1">#REF!</definedName>
    <definedName name="BExIX5OAP9KSUE5SIZCW9P39Q4WE" localSheetId="16" hidden="1">#REF!</definedName>
    <definedName name="BExIX5OAP9KSUE5SIZCW9P39Q4WE" localSheetId="0" hidden="1">#REF!</definedName>
    <definedName name="BExIX5OAP9KSUE5SIZCW9P39Q4WE" localSheetId="2" hidden="1">#REF!</definedName>
    <definedName name="BExIX5OAP9KSUE5SIZCW9P39Q4WE" localSheetId="4" hidden="1">#REF!</definedName>
    <definedName name="BExIX5OAP9KSUE5SIZCW9P39Q4WE" localSheetId="5" hidden="1">#REF!</definedName>
    <definedName name="BExIX5OAP9KSUE5SIZCW9P39Q4WE" localSheetId="17" hidden="1">#REF!</definedName>
    <definedName name="BExIX5OAP9KSUE5SIZCW9P39Q4WE" localSheetId="7" hidden="1">#REF!</definedName>
    <definedName name="BExIX5OAP9KSUE5SIZCW9P39Q4WE" localSheetId="8" hidden="1">#REF!</definedName>
    <definedName name="BExIX5OAP9KSUE5SIZCW9P39Q4WE" localSheetId="9" hidden="1">#REF!</definedName>
    <definedName name="BExIX5OAP9KSUE5SIZCW9P39Q4WE" localSheetId="11" hidden="1">#REF!</definedName>
    <definedName name="BExIX5OAP9KSUE5SIZCW9P39Q4WE" localSheetId="12" hidden="1">#REF!</definedName>
    <definedName name="BExIX5OAP9KSUE5SIZCW9P39Q4WE" localSheetId="13" hidden="1">#REF!</definedName>
    <definedName name="BExIX5OAP9KSUE5SIZCW9P39Q4WE" localSheetId="14" hidden="1">#REF!</definedName>
    <definedName name="BExIX5OAP9KSUE5SIZCW9P39Q4WE" localSheetId="22" hidden="1">#REF!</definedName>
    <definedName name="BExIX5OAP9KSUE5SIZCW9P39Q4WE" localSheetId="19" hidden="1">#REF!</definedName>
    <definedName name="BExIX5OAP9KSUE5SIZCW9P39Q4WE" localSheetId="21" hidden="1">#REF!</definedName>
    <definedName name="BExIX5OAP9KSUE5SIZCW9P39Q4WE" hidden="1">#REF!</definedName>
    <definedName name="BExIXGRJPVJMUDGSG7IHPXPNO69B" localSheetId="23" hidden="1">#REF!</definedName>
    <definedName name="BExIXGRJPVJMUDGSG7IHPXPNO69B" localSheetId="27" hidden="1">#REF!</definedName>
    <definedName name="BExIXGRJPVJMUDGSG7IHPXPNO69B" localSheetId="16" hidden="1">#REF!</definedName>
    <definedName name="BExIXGRJPVJMUDGSG7IHPXPNO69B" localSheetId="0" hidden="1">#REF!</definedName>
    <definedName name="BExIXGRJPVJMUDGSG7IHPXPNO69B" localSheetId="2" hidden="1">#REF!</definedName>
    <definedName name="BExIXGRJPVJMUDGSG7IHPXPNO69B" localSheetId="4" hidden="1">#REF!</definedName>
    <definedName name="BExIXGRJPVJMUDGSG7IHPXPNO69B" localSheetId="5" hidden="1">#REF!</definedName>
    <definedName name="BExIXGRJPVJMUDGSG7IHPXPNO69B" localSheetId="17" hidden="1">#REF!</definedName>
    <definedName name="BExIXGRJPVJMUDGSG7IHPXPNO69B" localSheetId="7" hidden="1">#REF!</definedName>
    <definedName name="BExIXGRJPVJMUDGSG7IHPXPNO69B" localSheetId="8" hidden="1">#REF!</definedName>
    <definedName name="BExIXGRJPVJMUDGSG7IHPXPNO69B" localSheetId="9" hidden="1">#REF!</definedName>
    <definedName name="BExIXGRJPVJMUDGSG7IHPXPNO69B" localSheetId="11" hidden="1">#REF!</definedName>
    <definedName name="BExIXGRJPVJMUDGSG7IHPXPNO69B" localSheetId="12" hidden="1">#REF!</definedName>
    <definedName name="BExIXGRJPVJMUDGSG7IHPXPNO69B" localSheetId="13" hidden="1">#REF!</definedName>
    <definedName name="BExIXGRJPVJMUDGSG7IHPXPNO69B" localSheetId="14" hidden="1">#REF!</definedName>
    <definedName name="BExIXGRJPVJMUDGSG7IHPXPNO69B" localSheetId="22" hidden="1">#REF!</definedName>
    <definedName name="BExIXGRJPVJMUDGSG7IHPXPNO69B" localSheetId="19" hidden="1">#REF!</definedName>
    <definedName name="BExIXGRJPVJMUDGSG7IHPXPNO69B" localSheetId="21" hidden="1">#REF!</definedName>
    <definedName name="BExIXGRJPVJMUDGSG7IHPXPNO69B" hidden="1">#REF!</definedName>
    <definedName name="BExIXGWVQ9WOO0NCJLXAU4PJPOPM" localSheetId="23" hidden="1">#REF!</definedName>
    <definedName name="BExIXGWVQ9WOO0NCJLXAU4PJPOPM" localSheetId="27" hidden="1">#REF!</definedName>
    <definedName name="BExIXGWVQ9WOO0NCJLXAU4PJPOPM" localSheetId="16" hidden="1">#REF!</definedName>
    <definedName name="BExIXGWVQ9WOO0NCJLXAU4PJPOPM" localSheetId="0" hidden="1">#REF!</definedName>
    <definedName name="BExIXGWVQ9WOO0NCJLXAU4PJPOPM" localSheetId="2" hidden="1">#REF!</definedName>
    <definedName name="BExIXGWVQ9WOO0NCJLXAU4PJPOPM" localSheetId="4" hidden="1">#REF!</definedName>
    <definedName name="BExIXGWVQ9WOO0NCJLXAU4PJPOPM" localSheetId="5" hidden="1">#REF!</definedName>
    <definedName name="BExIXGWVQ9WOO0NCJLXAU4PJPOPM" localSheetId="17" hidden="1">#REF!</definedName>
    <definedName name="BExIXGWVQ9WOO0NCJLXAU4PJPOPM" localSheetId="7" hidden="1">#REF!</definedName>
    <definedName name="BExIXGWVQ9WOO0NCJLXAU4PJPOPM" localSheetId="8" hidden="1">#REF!</definedName>
    <definedName name="BExIXGWVQ9WOO0NCJLXAU4PJPOPM" localSheetId="9" hidden="1">#REF!</definedName>
    <definedName name="BExIXGWVQ9WOO0NCJLXAU4PJPOPM" localSheetId="11" hidden="1">#REF!</definedName>
    <definedName name="BExIXGWVQ9WOO0NCJLXAU4PJPOPM" localSheetId="12" hidden="1">#REF!</definedName>
    <definedName name="BExIXGWVQ9WOO0NCJLXAU4PJPOPM" localSheetId="13" hidden="1">#REF!</definedName>
    <definedName name="BExIXGWVQ9WOO0NCJLXAU4PJPOPM" localSheetId="14" hidden="1">#REF!</definedName>
    <definedName name="BExIXGWVQ9WOO0NCJLXAU4PJPOPM" localSheetId="22" hidden="1">#REF!</definedName>
    <definedName name="BExIXGWVQ9WOO0NCJLXAU4PJPOPM" localSheetId="19" hidden="1">#REF!</definedName>
    <definedName name="BExIXGWVQ9WOO0NCJLXAU4PJPOPM" localSheetId="21" hidden="1">#REF!</definedName>
    <definedName name="BExIXGWVQ9WOO0NCJLXAU4PJPOPM" hidden="1">#REF!</definedName>
    <definedName name="BExIXLK6SEOTUWQVNLCH4SAKTVGQ" localSheetId="23" hidden="1">#REF!</definedName>
    <definedName name="BExIXLK6SEOTUWQVNLCH4SAKTVGQ" localSheetId="27" hidden="1">#REF!</definedName>
    <definedName name="BExIXLK6SEOTUWQVNLCH4SAKTVGQ" localSheetId="16" hidden="1">#REF!</definedName>
    <definedName name="BExIXLK6SEOTUWQVNLCH4SAKTVGQ" localSheetId="0" hidden="1">#REF!</definedName>
    <definedName name="BExIXLK6SEOTUWQVNLCH4SAKTVGQ" localSheetId="2" hidden="1">#REF!</definedName>
    <definedName name="BExIXLK6SEOTUWQVNLCH4SAKTVGQ" localSheetId="4" hidden="1">#REF!</definedName>
    <definedName name="BExIXLK6SEOTUWQVNLCH4SAKTVGQ" localSheetId="5" hidden="1">#REF!</definedName>
    <definedName name="BExIXLK6SEOTUWQVNLCH4SAKTVGQ" localSheetId="17" hidden="1">#REF!</definedName>
    <definedName name="BExIXLK6SEOTUWQVNLCH4SAKTVGQ" localSheetId="7" hidden="1">#REF!</definedName>
    <definedName name="BExIXLK6SEOTUWQVNLCH4SAKTVGQ" localSheetId="8" hidden="1">#REF!</definedName>
    <definedName name="BExIXLK6SEOTUWQVNLCH4SAKTVGQ" localSheetId="9" hidden="1">#REF!</definedName>
    <definedName name="BExIXLK6SEOTUWQVNLCH4SAKTVGQ" localSheetId="11" hidden="1">#REF!</definedName>
    <definedName name="BExIXLK6SEOTUWQVNLCH4SAKTVGQ" localSheetId="12" hidden="1">#REF!</definedName>
    <definedName name="BExIXLK6SEOTUWQVNLCH4SAKTVGQ" localSheetId="13" hidden="1">#REF!</definedName>
    <definedName name="BExIXLK6SEOTUWQVNLCH4SAKTVGQ" localSheetId="14" hidden="1">#REF!</definedName>
    <definedName name="BExIXLK6SEOTUWQVNLCH4SAKTVGQ" localSheetId="22" hidden="1">#REF!</definedName>
    <definedName name="BExIXLK6SEOTUWQVNLCH4SAKTVGQ" localSheetId="19" hidden="1">#REF!</definedName>
    <definedName name="BExIXLK6SEOTUWQVNLCH4SAKTVGQ" localSheetId="21" hidden="1">#REF!</definedName>
    <definedName name="BExIXLK6SEOTUWQVNLCH4SAKTVGQ" hidden="1">#REF!</definedName>
    <definedName name="BExIXM5R87ZL3FHALWZXYCPHGX3E" localSheetId="23" hidden="1">#REF!</definedName>
    <definedName name="BExIXM5R87ZL3FHALWZXYCPHGX3E" localSheetId="27" hidden="1">#REF!</definedName>
    <definedName name="BExIXM5R87ZL3FHALWZXYCPHGX3E" localSheetId="16" hidden="1">#REF!</definedName>
    <definedName name="BExIXM5R87ZL3FHALWZXYCPHGX3E" localSheetId="0" hidden="1">#REF!</definedName>
    <definedName name="BExIXM5R87ZL3FHALWZXYCPHGX3E" localSheetId="2" hidden="1">#REF!</definedName>
    <definedName name="BExIXM5R87ZL3FHALWZXYCPHGX3E" localSheetId="4" hidden="1">#REF!</definedName>
    <definedName name="BExIXM5R87ZL3FHALWZXYCPHGX3E" localSheetId="5" hidden="1">#REF!</definedName>
    <definedName name="BExIXM5R87ZL3FHALWZXYCPHGX3E" localSheetId="17" hidden="1">#REF!</definedName>
    <definedName name="BExIXM5R87ZL3FHALWZXYCPHGX3E" localSheetId="7" hidden="1">#REF!</definedName>
    <definedName name="BExIXM5R87ZL3FHALWZXYCPHGX3E" localSheetId="8" hidden="1">#REF!</definedName>
    <definedName name="BExIXM5R87ZL3FHALWZXYCPHGX3E" localSheetId="9" hidden="1">#REF!</definedName>
    <definedName name="BExIXM5R87ZL3FHALWZXYCPHGX3E" localSheetId="11" hidden="1">#REF!</definedName>
    <definedName name="BExIXM5R87ZL3FHALWZXYCPHGX3E" localSheetId="12" hidden="1">#REF!</definedName>
    <definedName name="BExIXM5R87ZL3FHALWZXYCPHGX3E" localSheetId="13" hidden="1">#REF!</definedName>
    <definedName name="BExIXM5R87ZL3FHALWZXYCPHGX3E" localSheetId="14" hidden="1">#REF!</definedName>
    <definedName name="BExIXM5R87ZL3FHALWZXYCPHGX3E" localSheetId="22" hidden="1">#REF!</definedName>
    <definedName name="BExIXM5R87ZL3FHALWZXYCPHGX3E" localSheetId="19" hidden="1">#REF!</definedName>
    <definedName name="BExIXM5R87ZL3FHALWZXYCPHGX3E" localSheetId="21" hidden="1">#REF!</definedName>
    <definedName name="BExIXM5R87ZL3FHALWZXYCPHGX3E" hidden="1">#REF!</definedName>
    <definedName name="BExIXN24YK8MIB3OZ905DHU9CDH1" localSheetId="23" hidden="1">#REF!</definedName>
    <definedName name="BExIXN24YK8MIB3OZ905DHU9CDH1" localSheetId="27" hidden="1">#REF!</definedName>
    <definedName name="BExIXN24YK8MIB3OZ905DHU9CDH1" localSheetId="16" hidden="1">#REF!</definedName>
    <definedName name="BExIXN24YK8MIB3OZ905DHU9CDH1" localSheetId="0" hidden="1">#REF!</definedName>
    <definedName name="BExIXN24YK8MIB3OZ905DHU9CDH1" localSheetId="2" hidden="1">#REF!</definedName>
    <definedName name="BExIXN24YK8MIB3OZ905DHU9CDH1" localSheetId="4" hidden="1">#REF!</definedName>
    <definedName name="BExIXN24YK8MIB3OZ905DHU9CDH1" localSheetId="5" hidden="1">#REF!</definedName>
    <definedName name="BExIXN24YK8MIB3OZ905DHU9CDH1" localSheetId="17" hidden="1">#REF!</definedName>
    <definedName name="BExIXN24YK8MIB3OZ905DHU9CDH1" localSheetId="7" hidden="1">#REF!</definedName>
    <definedName name="BExIXN24YK8MIB3OZ905DHU9CDH1" localSheetId="8" hidden="1">#REF!</definedName>
    <definedName name="BExIXN24YK8MIB3OZ905DHU9CDH1" localSheetId="9" hidden="1">#REF!</definedName>
    <definedName name="BExIXN24YK8MIB3OZ905DHU9CDH1" localSheetId="11" hidden="1">#REF!</definedName>
    <definedName name="BExIXN24YK8MIB3OZ905DHU9CDH1" localSheetId="12" hidden="1">#REF!</definedName>
    <definedName name="BExIXN24YK8MIB3OZ905DHU9CDH1" localSheetId="13" hidden="1">#REF!</definedName>
    <definedName name="BExIXN24YK8MIB3OZ905DHU9CDH1" localSheetId="14" hidden="1">#REF!</definedName>
    <definedName name="BExIXN24YK8MIB3OZ905DHU9CDH1" localSheetId="22" hidden="1">#REF!</definedName>
    <definedName name="BExIXN24YK8MIB3OZ905DHU9CDH1" localSheetId="19" hidden="1">#REF!</definedName>
    <definedName name="BExIXN24YK8MIB3OZ905DHU9CDH1" localSheetId="21" hidden="1">#REF!</definedName>
    <definedName name="BExIXN24YK8MIB3OZ905DHU9CDH1" hidden="1">#REF!</definedName>
    <definedName name="BExIXS036ZCKT2Z8XZKLZ8PFWQGL" localSheetId="23" hidden="1">#REF!</definedName>
    <definedName name="BExIXS036ZCKT2Z8XZKLZ8PFWQGL" localSheetId="27" hidden="1">#REF!</definedName>
    <definedName name="BExIXS036ZCKT2Z8XZKLZ8PFWQGL" localSheetId="16" hidden="1">#REF!</definedName>
    <definedName name="BExIXS036ZCKT2Z8XZKLZ8PFWQGL" localSheetId="0" hidden="1">#REF!</definedName>
    <definedName name="BExIXS036ZCKT2Z8XZKLZ8PFWQGL" localSheetId="2" hidden="1">#REF!</definedName>
    <definedName name="BExIXS036ZCKT2Z8XZKLZ8PFWQGL" localSheetId="4" hidden="1">#REF!</definedName>
    <definedName name="BExIXS036ZCKT2Z8XZKLZ8PFWQGL" localSheetId="5" hidden="1">#REF!</definedName>
    <definedName name="BExIXS036ZCKT2Z8XZKLZ8PFWQGL" localSheetId="17" hidden="1">#REF!</definedName>
    <definedName name="BExIXS036ZCKT2Z8XZKLZ8PFWQGL" localSheetId="7" hidden="1">#REF!</definedName>
    <definedName name="BExIXS036ZCKT2Z8XZKLZ8PFWQGL" localSheetId="8" hidden="1">#REF!</definedName>
    <definedName name="BExIXS036ZCKT2Z8XZKLZ8PFWQGL" localSheetId="9" hidden="1">#REF!</definedName>
    <definedName name="BExIXS036ZCKT2Z8XZKLZ8PFWQGL" localSheetId="11" hidden="1">#REF!</definedName>
    <definedName name="BExIXS036ZCKT2Z8XZKLZ8PFWQGL" localSheetId="12" hidden="1">#REF!</definedName>
    <definedName name="BExIXS036ZCKT2Z8XZKLZ8PFWQGL" localSheetId="13" hidden="1">#REF!</definedName>
    <definedName name="BExIXS036ZCKT2Z8XZKLZ8PFWQGL" localSheetId="14" hidden="1">#REF!</definedName>
    <definedName name="BExIXS036ZCKT2Z8XZKLZ8PFWQGL" localSheetId="22" hidden="1">#REF!</definedName>
    <definedName name="BExIXS036ZCKT2Z8XZKLZ8PFWQGL" localSheetId="19" hidden="1">#REF!</definedName>
    <definedName name="BExIXS036ZCKT2Z8XZKLZ8PFWQGL" localSheetId="21" hidden="1">#REF!</definedName>
    <definedName name="BExIXS036ZCKT2Z8XZKLZ8PFWQGL" hidden="1">#REF!</definedName>
    <definedName name="BExIXY5CF9PFM0P40AZ4U51TMWV0" localSheetId="23" hidden="1">#REF!</definedName>
    <definedName name="BExIXY5CF9PFM0P40AZ4U51TMWV0" localSheetId="27" hidden="1">#REF!</definedName>
    <definedName name="BExIXY5CF9PFM0P40AZ4U51TMWV0" localSheetId="16" hidden="1">#REF!</definedName>
    <definedName name="BExIXY5CF9PFM0P40AZ4U51TMWV0" localSheetId="0" hidden="1">#REF!</definedName>
    <definedName name="BExIXY5CF9PFM0P40AZ4U51TMWV0" localSheetId="2" hidden="1">#REF!</definedName>
    <definedName name="BExIXY5CF9PFM0P40AZ4U51TMWV0" localSheetId="4" hidden="1">#REF!</definedName>
    <definedName name="BExIXY5CF9PFM0P40AZ4U51TMWV0" localSheetId="5" hidden="1">#REF!</definedName>
    <definedName name="BExIXY5CF9PFM0P40AZ4U51TMWV0" localSheetId="17" hidden="1">#REF!</definedName>
    <definedName name="BExIXY5CF9PFM0P40AZ4U51TMWV0" localSheetId="7" hidden="1">#REF!</definedName>
    <definedName name="BExIXY5CF9PFM0P40AZ4U51TMWV0" localSheetId="8" hidden="1">#REF!</definedName>
    <definedName name="BExIXY5CF9PFM0P40AZ4U51TMWV0" localSheetId="9" hidden="1">#REF!</definedName>
    <definedName name="BExIXY5CF9PFM0P40AZ4U51TMWV0" localSheetId="11" hidden="1">#REF!</definedName>
    <definedName name="BExIXY5CF9PFM0P40AZ4U51TMWV0" localSheetId="12" hidden="1">#REF!</definedName>
    <definedName name="BExIXY5CF9PFM0P40AZ4U51TMWV0" localSheetId="13" hidden="1">#REF!</definedName>
    <definedName name="BExIXY5CF9PFM0P40AZ4U51TMWV0" localSheetId="14" hidden="1">#REF!</definedName>
    <definedName name="BExIXY5CF9PFM0P40AZ4U51TMWV0" localSheetId="22" hidden="1">#REF!</definedName>
    <definedName name="BExIXY5CF9PFM0P40AZ4U51TMWV0" localSheetId="19" hidden="1">#REF!</definedName>
    <definedName name="BExIXY5CF9PFM0P40AZ4U51TMWV0" localSheetId="21" hidden="1">#REF!</definedName>
    <definedName name="BExIXY5CF9PFM0P40AZ4U51TMWV0" hidden="1">#REF!</definedName>
    <definedName name="BExIYEXJBK8JDWIRSVV4RJSKZVV1" localSheetId="23" hidden="1">#REF!</definedName>
    <definedName name="BExIYEXJBK8JDWIRSVV4RJSKZVV1" localSheetId="27" hidden="1">#REF!</definedName>
    <definedName name="BExIYEXJBK8JDWIRSVV4RJSKZVV1" localSheetId="16" hidden="1">#REF!</definedName>
    <definedName name="BExIYEXJBK8JDWIRSVV4RJSKZVV1" localSheetId="0" hidden="1">#REF!</definedName>
    <definedName name="BExIYEXJBK8JDWIRSVV4RJSKZVV1" localSheetId="2" hidden="1">#REF!</definedName>
    <definedName name="BExIYEXJBK8JDWIRSVV4RJSKZVV1" localSheetId="4" hidden="1">#REF!</definedName>
    <definedName name="BExIYEXJBK8JDWIRSVV4RJSKZVV1" localSheetId="5" hidden="1">#REF!</definedName>
    <definedName name="BExIYEXJBK8JDWIRSVV4RJSKZVV1" localSheetId="17" hidden="1">#REF!</definedName>
    <definedName name="BExIYEXJBK8JDWIRSVV4RJSKZVV1" localSheetId="7" hidden="1">#REF!</definedName>
    <definedName name="BExIYEXJBK8JDWIRSVV4RJSKZVV1" localSheetId="8" hidden="1">#REF!</definedName>
    <definedName name="BExIYEXJBK8JDWIRSVV4RJSKZVV1" localSheetId="9" hidden="1">#REF!</definedName>
    <definedName name="BExIYEXJBK8JDWIRSVV4RJSKZVV1" localSheetId="11" hidden="1">#REF!</definedName>
    <definedName name="BExIYEXJBK8JDWIRSVV4RJSKZVV1" localSheetId="12" hidden="1">#REF!</definedName>
    <definedName name="BExIYEXJBK8JDWIRSVV4RJSKZVV1" localSheetId="13" hidden="1">#REF!</definedName>
    <definedName name="BExIYEXJBK8JDWIRSVV4RJSKZVV1" localSheetId="14" hidden="1">#REF!</definedName>
    <definedName name="BExIYEXJBK8JDWIRSVV4RJSKZVV1" localSheetId="22" hidden="1">#REF!</definedName>
    <definedName name="BExIYEXJBK8JDWIRSVV4RJSKZVV1" localSheetId="19" hidden="1">#REF!</definedName>
    <definedName name="BExIYEXJBK8JDWIRSVV4RJSKZVV1" localSheetId="21" hidden="1">#REF!</definedName>
    <definedName name="BExIYEXJBK8JDWIRSVV4RJSKZVV1" hidden="1">#REF!</definedName>
    <definedName name="BExIYFJ59KLIPRTGIHX9X07UVGT3" localSheetId="23" hidden="1">#REF!</definedName>
    <definedName name="BExIYFJ59KLIPRTGIHX9X07UVGT3" localSheetId="27" hidden="1">#REF!</definedName>
    <definedName name="BExIYFJ59KLIPRTGIHX9X07UVGT3" localSheetId="16" hidden="1">#REF!</definedName>
    <definedName name="BExIYFJ59KLIPRTGIHX9X07UVGT3" localSheetId="0" hidden="1">#REF!</definedName>
    <definedName name="BExIYFJ59KLIPRTGIHX9X07UVGT3" localSheetId="2" hidden="1">#REF!</definedName>
    <definedName name="BExIYFJ59KLIPRTGIHX9X07UVGT3" localSheetId="4" hidden="1">#REF!</definedName>
    <definedName name="BExIYFJ59KLIPRTGIHX9X07UVGT3" localSheetId="5" hidden="1">#REF!</definedName>
    <definedName name="BExIYFJ59KLIPRTGIHX9X07UVGT3" localSheetId="17" hidden="1">#REF!</definedName>
    <definedName name="BExIYFJ59KLIPRTGIHX9X07UVGT3" localSheetId="7" hidden="1">#REF!</definedName>
    <definedName name="BExIYFJ59KLIPRTGIHX9X07UVGT3" localSheetId="8" hidden="1">#REF!</definedName>
    <definedName name="BExIYFJ59KLIPRTGIHX9X07UVGT3" localSheetId="9" hidden="1">#REF!</definedName>
    <definedName name="BExIYFJ59KLIPRTGIHX9X07UVGT3" localSheetId="11" hidden="1">#REF!</definedName>
    <definedName name="BExIYFJ59KLIPRTGIHX9X07UVGT3" localSheetId="12" hidden="1">#REF!</definedName>
    <definedName name="BExIYFJ59KLIPRTGIHX9X07UVGT3" localSheetId="13" hidden="1">#REF!</definedName>
    <definedName name="BExIYFJ59KLIPRTGIHX9X07UVGT3" localSheetId="14" hidden="1">#REF!</definedName>
    <definedName name="BExIYFJ59KLIPRTGIHX9X07UVGT3" localSheetId="22" hidden="1">#REF!</definedName>
    <definedName name="BExIYFJ59KLIPRTGIHX9X07UVGT3" localSheetId="19" hidden="1">#REF!</definedName>
    <definedName name="BExIYFJ59KLIPRTGIHX9X07UVGT3" localSheetId="21" hidden="1">#REF!</definedName>
    <definedName name="BExIYFJ59KLIPRTGIHX9X07UVGT3" hidden="1">#REF!</definedName>
    <definedName name="BExIYHH7GZO6BU3DC4GRLH3FD3ZS" localSheetId="23" hidden="1">#REF!</definedName>
    <definedName name="BExIYHH7GZO6BU3DC4GRLH3FD3ZS" localSheetId="27" hidden="1">#REF!</definedName>
    <definedName name="BExIYHH7GZO6BU3DC4GRLH3FD3ZS" localSheetId="16" hidden="1">#REF!</definedName>
    <definedName name="BExIYHH7GZO6BU3DC4GRLH3FD3ZS" localSheetId="0" hidden="1">#REF!</definedName>
    <definedName name="BExIYHH7GZO6BU3DC4GRLH3FD3ZS" localSheetId="2" hidden="1">#REF!</definedName>
    <definedName name="BExIYHH7GZO6BU3DC4GRLH3FD3ZS" localSheetId="4" hidden="1">#REF!</definedName>
    <definedName name="BExIYHH7GZO6BU3DC4GRLH3FD3ZS" localSheetId="5" hidden="1">#REF!</definedName>
    <definedName name="BExIYHH7GZO6BU3DC4GRLH3FD3ZS" localSheetId="17" hidden="1">#REF!</definedName>
    <definedName name="BExIYHH7GZO6BU3DC4GRLH3FD3ZS" localSheetId="7" hidden="1">#REF!</definedName>
    <definedName name="BExIYHH7GZO6BU3DC4GRLH3FD3ZS" localSheetId="8" hidden="1">#REF!</definedName>
    <definedName name="BExIYHH7GZO6BU3DC4GRLH3FD3ZS" localSheetId="9" hidden="1">#REF!</definedName>
    <definedName name="BExIYHH7GZO6BU3DC4GRLH3FD3ZS" localSheetId="11" hidden="1">#REF!</definedName>
    <definedName name="BExIYHH7GZO6BU3DC4GRLH3FD3ZS" localSheetId="12" hidden="1">#REF!</definedName>
    <definedName name="BExIYHH7GZO6BU3DC4GRLH3FD3ZS" localSheetId="13" hidden="1">#REF!</definedName>
    <definedName name="BExIYHH7GZO6BU3DC4GRLH3FD3ZS" localSheetId="14" hidden="1">#REF!</definedName>
    <definedName name="BExIYHH7GZO6BU3DC4GRLH3FD3ZS" localSheetId="22" hidden="1">#REF!</definedName>
    <definedName name="BExIYHH7GZO6BU3DC4GRLH3FD3ZS" localSheetId="19" hidden="1">#REF!</definedName>
    <definedName name="BExIYHH7GZO6BU3DC4GRLH3FD3ZS" localSheetId="21" hidden="1">#REF!</definedName>
    <definedName name="BExIYHH7GZO6BU3DC4GRLH3FD3ZS" hidden="1">#REF!</definedName>
    <definedName name="BExIYHMPBTD67ZNUL9O76FZQHYPT" localSheetId="23" hidden="1">#REF!</definedName>
    <definedName name="BExIYHMPBTD67ZNUL9O76FZQHYPT" localSheetId="27" hidden="1">#REF!</definedName>
    <definedName name="BExIYHMPBTD67ZNUL9O76FZQHYPT" localSheetId="16" hidden="1">#REF!</definedName>
    <definedName name="BExIYHMPBTD67ZNUL9O76FZQHYPT" localSheetId="0" hidden="1">#REF!</definedName>
    <definedName name="BExIYHMPBTD67ZNUL9O76FZQHYPT" localSheetId="2" hidden="1">#REF!</definedName>
    <definedName name="BExIYHMPBTD67ZNUL9O76FZQHYPT" localSheetId="4" hidden="1">#REF!</definedName>
    <definedName name="BExIYHMPBTD67ZNUL9O76FZQHYPT" localSheetId="5" hidden="1">#REF!</definedName>
    <definedName name="BExIYHMPBTD67ZNUL9O76FZQHYPT" localSheetId="17" hidden="1">#REF!</definedName>
    <definedName name="BExIYHMPBTD67ZNUL9O76FZQHYPT" localSheetId="7" hidden="1">#REF!</definedName>
    <definedName name="BExIYHMPBTD67ZNUL9O76FZQHYPT" localSheetId="8" hidden="1">#REF!</definedName>
    <definedName name="BExIYHMPBTD67ZNUL9O76FZQHYPT" localSheetId="9" hidden="1">#REF!</definedName>
    <definedName name="BExIYHMPBTD67ZNUL9O76FZQHYPT" localSheetId="11" hidden="1">#REF!</definedName>
    <definedName name="BExIYHMPBTD67ZNUL9O76FZQHYPT" localSheetId="12" hidden="1">#REF!</definedName>
    <definedName name="BExIYHMPBTD67ZNUL9O76FZQHYPT" localSheetId="13" hidden="1">#REF!</definedName>
    <definedName name="BExIYHMPBTD67ZNUL9O76FZQHYPT" localSheetId="14" hidden="1">#REF!</definedName>
    <definedName name="BExIYHMPBTD67ZNUL9O76FZQHYPT" localSheetId="22" hidden="1">#REF!</definedName>
    <definedName name="BExIYHMPBTD67ZNUL9O76FZQHYPT" localSheetId="19" hidden="1">#REF!</definedName>
    <definedName name="BExIYHMPBTD67ZNUL9O76FZQHYPT" localSheetId="21" hidden="1">#REF!</definedName>
    <definedName name="BExIYHMPBTD67ZNUL9O76FZQHYPT" hidden="1">#REF!</definedName>
    <definedName name="BExIYI2RH0K4225XO970K2IQ1E79" localSheetId="23" hidden="1">#REF!</definedName>
    <definedName name="BExIYI2RH0K4225XO970K2IQ1E79" localSheetId="27" hidden="1">#REF!</definedName>
    <definedName name="BExIYI2RH0K4225XO970K2IQ1E79" localSheetId="16" hidden="1">#REF!</definedName>
    <definedName name="BExIYI2RH0K4225XO970K2IQ1E79" localSheetId="0" hidden="1">#REF!</definedName>
    <definedName name="BExIYI2RH0K4225XO970K2IQ1E79" localSheetId="2" hidden="1">#REF!</definedName>
    <definedName name="BExIYI2RH0K4225XO970K2IQ1E79" localSheetId="4" hidden="1">#REF!</definedName>
    <definedName name="BExIYI2RH0K4225XO970K2IQ1E79" localSheetId="5" hidden="1">#REF!</definedName>
    <definedName name="BExIYI2RH0K4225XO970K2IQ1E79" localSheetId="17" hidden="1">#REF!</definedName>
    <definedName name="BExIYI2RH0K4225XO970K2IQ1E79" localSheetId="7" hidden="1">#REF!</definedName>
    <definedName name="BExIYI2RH0K4225XO970K2IQ1E79" localSheetId="8" hidden="1">#REF!</definedName>
    <definedName name="BExIYI2RH0K4225XO970K2IQ1E79" localSheetId="9" hidden="1">#REF!</definedName>
    <definedName name="BExIYI2RH0K4225XO970K2IQ1E79" localSheetId="11" hidden="1">#REF!</definedName>
    <definedName name="BExIYI2RH0K4225XO970K2IQ1E79" localSheetId="12" hidden="1">#REF!</definedName>
    <definedName name="BExIYI2RH0K4225XO970K2IQ1E79" localSheetId="13" hidden="1">#REF!</definedName>
    <definedName name="BExIYI2RH0K4225XO970K2IQ1E79" localSheetId="14" hidden="1">#REF!</definedName>
    <definedName name="BExIYI2RH0K4225XO970K2IQ1E79" localSheetId="22" hidden="1">#REF!</definedName>
    <definedName name="BExIYI2RH0K4225XO970K2IQ1E79" localSheetId="19" hidden="1">#REF!</definedName>
    <definedName name="BExIYI2RH0K4225XO970K2IQ1E79" localSheetId="21" hidden="1">#REF!</definedName>
    <definedName name="BExIYI2RH0K4225XO970K2IQ1E79" hidden="1">#REF!</definedName>
    <definedName name="BExIYMPZ0KS2KOJFQAUQJ77L7701" localSheetId="23" hidden="1">#REF!</definedName>
    <definedName name="BExIYMPZ0KS2KOJFQAUQJ77L7701" localSheetId="27" hidden="1">#REF!</definedName>
    <definedName name="BExIYMPZ0KS2KOJFQAUQJ77L7701" localSheetId="16" hidden="1">#REF!</definedName>
    <definedName name="BExIYMPZ0KS2KOJFQAUQJ77L7701" localSheetId="0" hidden="1">#REF!</definedName>
    <definedName name="BExIYMPZ0KS2KOJFQAUQJ77L7701" localSheetId="2" hidden="1">#REF!</definedName>
    <definedName name="BExIYMPZ0KS2KOJFQAUQJ77L7701" localSheetId="4" hidden="1">#REF!</definedName>
    <definedName name="BExIYMPZ0KS2KOJFQAUQJ77L7701" localSheetId="5" hidden="1">#REF!</definedName>
    <definedName name="BExIYMPZ0KS2KOJFQAUQJ77L7701" localSheetId="17" hidden="1">#REF!</definedName>
    <definedName name="BExIYMPZ0KS2KOJFQAUQJ77L7701" localSheetId="7" hidden="1">#REF!</definedName>
    <definedName name="BExIYMPZ0KS2KOJFQAUQJ77L7701" localSheetId="8" hidden="1">#REF!</definedName>
    <definedName name="BExIYMPZ0KS2KOJFQAUQJ77L7701" localSheetId="9" hidden="1">#REF!</definedName>
    <definedName name="BExIYMPZ0KS2KOJFQAUQJ77L7701" localSheetId="11" hidden="1">#REF!</definedName>
    <definedName name="BExIYMPZ0KS2KOJFQAUQJ77L7701" localSheetId="12" hidden="1">#REF!</definedName>
    <definedName name="BExIYMPZ0KS2KOJFQAUQJ77L7701" localSheetId="13" hidden="1">#REF!</definedName>
    <definedName name="BExIYMPZ0KS2KOJFQAUQJ77L7701" localSheetId="14" hidden="1">#REF!</definedName>
    <definedName name="BExIYMPZ0KS2KOJFQAUQJ77L7701" localSheetId="22" hidden="1">#REF!</definedName>
    <definedName name="BExIYMPZ0KS2KOJFQAUQJ77L7701" localSheetId="19" hidden="1">#REF!</definedName>
    <definedName name="BExIYMPZ0KS2KOJFQAUQJ77L7701" localSheetId="21" hidden="1">#REF!</definedName>
    <definedName name="BExIYMPZ0KS2KOJFQAUQJ77L7701" hidden="1">#REF!</definedName>
    <definedName name="BExIYP9Q6FV9T0R9G3UDKLS4TTYX" localSheetId="23" hidden="1">#REF!</definedName>
    <definedName name="BExIYP9Q6FV9T0R9G3UDKLS4TTYX" localSheetId="27" hidden="1">#REF!</definedName>
    <definedName name="BExIYP9Q6FV9T0R9G3UDKLS4TTYX" localSheetId="16" hidden="1">#REF!</definedName>
    <definedName name="BExIYP9Q6FV9T0R9G3UDKLS4TTYX" localSheetId="0" hidden="1">#REF!</definedName>
    <definedName name="BExIYP9Q6FV9T0R9G3UDKLS4TTYX" localSheetId="2" hidden="1">#REF!</definedName>
    <definedName name="BExIYP9Q6FV9T0R9G3UDKLS4TTYX" localSheetId="4" hidden="1">#REF!</definedName>
    <definedName name="BExIYP9Q6FV9T0R9G3UDKLS4TTYX" localSheetId="5" hidden="1">#REF!</definedName>
    <definedName name="BExIYP9Q6FV9T0R9G3UDKLS4TTYX" localSheetId="17" hidden="1">#REF!</definedName>
    <definedName name="BExIYP9Q6FV9T0R9G3UDKLS4TTYX" localSheetId="7" hidden="1">#REF!</definedName>
    <definedName name="BExIYP9Q6FV9T0R9G3UDKLS4TTYX" localSheetId="8" hidden="1">#REF!</definedName>
    <definedName name="BExIYP9Q6FV9T0R9G3UDKLS4TTYX" localSheetId="9" hidden="1">#REF!</definedName>
    <definedName name="BExIYP9Q6FV9T0R9G3UDKLS4TTYX" localSheetId="11" hidden="1">#REF!</definedName>
    <definedName name="BExIYP9Q6FV9T0R9G3UDKLS4TTYX" localSheetId="12" hidden="1">#REF!</definedName>
    <definedName name="BExIYP9Q6FV9T0R9G3UDKLS4TTYX" localSheetId="13" hidden="1">#REF!</definedName>
    <definedName name="BExIYP9Q6FV9T0R9G3UDKLS4TTYX" localSheetId="14" hidden="1">#REF!</definedName>
    <definedName name="BExIYP9Q6FV9T0R9G3UDKLS4TTYX" localSheetId="22" hidden="1">#REF!</definedName>
    <definedName name="BExIYP9Q6FV9T0R9G3UDKLS4TTYX" localSheetId="19" hidden="1">#REF!</definedName>
    <definedName name="BExIYP9Q6FV9T0R9G3UDKLS4TTYX" localSheetId="21" hidden="1">#REF!</definedName>
    <definedName name="BExIYP9Q6FV9T0R9G3UDKLS4TTYX" hidden="1">#REF!</definedName>
    <definedName name="BExIYZGLDQ1TN7BIIN4RLDP31GIM" localSheetId="23" hidden="1">#REF!</definedName>
    <definedName name="BExIYZGLDQ1TN7BIIN4RLDP31GIM" localSheetId="27" hidden="1">#REF!</definedName>
    <definedName name="BExIYZGLDQ1TN7BIIN4RLDP31GIM" localSheetId="16" hidden="1">#REF!</definedName>
    <definedName name="BExIYZGLDQ1TN7BIIN4RLDP31GIM" localSheetId="0" hidden="1">#REF!</definedName>
    <definedName name="BExIYZGLDQ1TN7BIIN4RLDP31GIM" localSheetId="2" hidden="1">#REF!</definedName>
    <definedName name="BExIYZGLDQ1TN7BIIN4RLDP31GIM" localSheetId="4" hidden="1">#REF!</definedName>
    <definedName name="BExIYZGLDQ1TN7BIIN4RLDP31GIM" localSheetId="5" hidden="1">#REF!</definedName>
    <definedName name="BExIYZGLDQ1TN7BIIN4RLDP31GIM" localSheetId="17" hidden="1">#REF!</definedName>
    <definedName name="BExIYZGLDQ1TN7BIIN4RLDP31GIM" localSheetId="7" hidden="1">#REF!</definedName>
    <definedName name="BExIYZGLDQ1TN7BIIN4RLDP31GIM" localSheetId="8" hidden="1">#REF!</definedName>
    <definedName name="BExIYZGLDQ1TN7BIIN4RLDP31GIM" localSheetId="9" hidden="1">#REF!</definedName>
    <definedName name="BExIYZGLDQ1TN7BIIN4RLDP31GIM" localSheetId="11" hidden="1">#REF!</definedName>
    <definedName name="BExIYZGLDQ1TN7BIIN4RLDP31GIM" localSheetId="12" hidden="1">#REF!</definedName>
    <definedName name="BExIYZGLDQ1TN7BIIN4RLDP31GIM" localSheetId="13" hidden="1">#REF!</definedName>
    <definedName name="BExIYZGLDQ1TN7BIIN4RLDP31GIM" localSheetId="14" hidden="1">#REF!</definedName>
    <definedName name="BExIYZGLDQ1TN7BIIN4RLDP31GIM" localSheetId="22" hidden="1">#REF!</definedName>
    <definedName name="BExIYZGLDQ1TN7BIIN4RLDP31GIM" localSheetId="19" hidden="1">#REF!</definedName>
    <definedName name="BExIYZGLDQ1TN7BIIN4RLDP31GIM" localSheetId="21" hidden="1">#REF!</definedName>
    <definedName name="BExIYZGLDQ1TN7BIIN4RLDP31GIM" hidden="1">#REF!</definedName>
    <definedName name="BExIZ4K0EZJK6PW3L8SVKTJFSWW9" localSheetId="23" hidden="1">#REF!</definedName>
    <definedName name="BExIZ4K0EZJK6PW3L8SVKTJFSWW9" localSheetId="27" hidden="1">#REF!</definedName>
    <definedName name="BExIZ4K0EZJK6PW3L8SVKTJFSWW9" localSheetId="16" hidden="1">#REF!</definedName>
    <definedName name="BExIZ4K0EZJK6PW3L8SVKTJFSWW9" localSheetId="0" hidden="1">#REF!</definedName>
    <definedName name="BExIZ4K0EZJK6PW3L8SVKTJFSWW9" localSheetId="2" hidden="1">#REF!</definedName>
    <definedName name="BExIZ4K0EZJK6PW3L8SVKTJFSWW9" localSheetId="4" hidden="1">#REF!</definedName>
    <definedName name="BExIZ4K0EZJK6PW3L8SVKTJFSWW9" localSheetId="5" hidden="1">#REF!</definedName>
    <definedName name="BExIZ4K0EZJK6PW3L8SVKTJFSWW9" localSheetId="17" hidden="1">#REF!</definedName>
    <definedName name="BExIZ4K0EZJK6PW3L8SVKTJFSWW9" localSheetId="7" hidden="1">#REF!</definedName>
    <definedName name="BExIZ4K0EZJK6PW3L8SVKTJFSWW9" localSheetId="8" hidden="1">#REF!</definedName>
    <definedName name="BExIZ4K0EZJK6PW3L8SVKTJFSWW9" localSheetId="9" hidden="1">#REF!</definedName>
    <definedName name="BExIZ4K0EZJK6PW3L8SVKTJFSWW9" localSheetId="11" hidden="1">#REF!</definedName>
    <definedName name="BExIZ4K0EZJK6PW3L8SVKTJFSWW9" localSheetId="12" hidden="1">#REF!</definedName>
    <definedName name="BExIZ4K0EZJK6PW3L8SVKTJFSWW9" localSheetId="13" hidden="1">#REF!</definedName>
    <definedName name="BExIZ4K0EZJK6PW3L8SVKTJFSWW9" localSheetId="14" hidden="1">#REF!</definedName>
    <definedName name="BExIZ4K0EZJK6PW3L8SVKTJFSWW9" localSheetId="22" hidden="1">#REF!</definedName>
    <definedName name="BExIZ4K0EZJK6PW3L8SVKTJFSWW9" localSheetId="19" hidden="1">#REF!</definedName>
    <definedName name="BExIZ4K0EZJK6PW3L8SVKTJFSWW9" localSheetId="21" hidden="1">#REF!</definedName>
    <definedName name="BExIZ4K0EZJK6PW3L8SVKTJFSWW9" hidden="1">#REF!</definedName>
    <definedName name="BExIZAECOEZGBAO29QMV14E6XDIV" localSheetId="23" hidden="1">#REF!</definedName>
    <definedName name="BExIZAECOEZGBAO29QMV14E6XDIV" localSheetId="27" hidden="1">#REF!</definedName>
    <definedName name="BExIZAECOEZGBAO29QMV14E6XDIV" localSheetId="16" hidden="1">#REF!</definedName>
    <definedName name="BExIZAECOEZGBAO29QMV14E6XDIV" localSheetId="0" hidden="1">#REF!</definedName>
    <definedName name="BExIZAECOEZGBAO29QMV14E6XDIV" localSheetId="2" hidden="1">#REF!</definedName>
    <definedName name="BExIZAECOEZGBAO29QMV14E6XDIV" localSheetId="4" hidden="1">#REF!</definedName>
    <definedName name="BExIZAECOEZGBAO29QMV14E6XDIV" localSheetId="5" hidden="1">#REF!</definedName>
    <definedName name="BExIZAECOEZGBAO29QMV14E6XDIV" localSheetId="17" hidden="1">#REF!</definedName>
    <definedName name="BExIZAECOEZGBAO29QMV14E6XDIV" localSheetId="7" hidden="1">#REF!</definedName>
    <definedName name="BExIZAECOEZGBAO29QMV14E6XDIV" localSheetId="8" hidden="1">#REF!</definedName>
    <definedName name="BExIZAECOEZGBAO29QMV14E6XDIV" localSheetId="9" hidden="1">#REF!</definedName>
    <definedName name="BExIZAECOEZGBAO29QMV14E6XDIV" localSheetId="11" hidden="1">#REF!</definedName>
    <definedName name="BExIZAECOEZGBAO29QMV14E6XDIV" localSheetId="12" hidden="1">#REF!</definedName>
    <definedName name="BExIZAECOEZGBAO29QMV14E6XDIV" localSheetId="13" hidden="1">#REF!</definedName>
    <definedName name="BExIZAECOEZGBAO29QMV14E6XDIV" localSheetId="14" hidden="1">#REF!</definedName>
    <definedName name="BExIZAECOEZGBAO29QMV14E6XDIV" localSheetId="22" hidden="1">#REF!</definedName>
    <definedName name="BExIZAECOEZGBAO29QMV14E6XDIV" localSheetId="19" hidden="1">#REF!</definedName>
    <definedName name="BExIZAECOEZGBAO29QMV14E6XDIV" localSheetId="21" hidden="1">#REF!</definedName>
    <definedName name="BExIZAECOEZGBAO29QMV14E6XDIV" hidden="1">#REF!</definedName>
    <definedName name="BExIZHQR3N1546MQS83ZJ8I6SPZ3" localSheetId="23" hidden="1">#REF!</definedName>
    <definedName name="BExIZHQR3N1546MQS83ZJ8I6SPZ3" localSheetId="27" hidden="1">#REF!</definedName>
    <definedName name="BExIZHQR3N1546MQS83ZJ8I6SPZ3" localSheetId="16" hidden="1">#REF!</definedName>
    <definedName name="BExIZHQR3N1546MQS83ZJ8I6SPZ3" localSheetId="0" hidden="1">#REF!</definedName>
    <definedName name="BExIZHQR3N1546MQS83ZJ8I6SPZ3" localSheetId="2" hidden="1">#REF!</definedName>
    <definedName name="BExIZHQR3N1546MQS83ZJ8I6SPZ3" localSheetId="4" hidden="1">#REF!</definedName>
    <definedName name="BExIZHQR3N1546MQS83ZJ8I6SPZ3" localSheetId="5" hidden="1">#REF!</definedName>
    <definedName name="BExIZHQR3N1546MQS83ZJ8I6SPZ3" localSheetId="17" hidden="1">#REF!</definedName>
    <definedName name="BExIZHQR3N1546MQS83ZJ8I6SPZ3" localSheetId="7" hidden="1">#REF!</definedName>
    <definedName name="BExIZHQR3N1546MQS83ZJ8I6SPZ3" localSheetId="8" hidden="1">#REF!</definedName>
    <definedName name="BExIZHQR3N1546MQS83ZJ8I6SPZ3" localSheetId="9" hidden="1">#REF!</definedName>
    <definedName name="BExIZHQR3N1546MQS83ZJ8I6SPZ3" localSheetId="11" hidden="1">#REF!</definedName>
    <definedName name="BExIZHQR3N1546MQS83ZJ8I6SPZ3" localSheetId="12" hidden="1">#REF!</definedName>
    <definedName name="BExIZHQR3N1546MQS83ZJ8I6SPZ3" localSheetId="13" hidden="1">#REF!</definedName>
    <definedName name="BExIZHQR3N1546MQS83ZJ8I6SPZ3" localSheetId="14" hidden="1">#REF!</definedName>
    <definedName name="BExIZHQR3N1546MQS83ZJ8I6SPZ3" localSheetId="22" hidden="1">#REF!</definedName>
    <definedName name="BExIZHQR3N1546MQS83ZJ8I6SPZ3" localSheetId="19" hidden="1">#REF!</definedName>
    <definedName name="BExIZHQR3N1546MQS83ZJ8I6SPZ3" localSheetId="21" hidden="1">#REF!</definedName>
    <definedName name="BExIZHQR3N1546MQS83ZJ8I6SPZ3" hidden="1">#REF!</definedName>
    <definedName name="BExIZKVXYD5O2JBU81F2UFJZLLSI" localSheetId="23" hidden="1">#REF!</definedName>
    <definedName name="BExIZKVXYD5O2JBU81F2UFJZLLSI" localSheetId="27" hidden="1">#REF!</definedName>
    <definedName name="BExIZKVXYD5O2JBU81F2UFJZLLSI" localSheetId="16" hidden="1">#REF!</definedName>
    <definedName name="BExIZKVXYD5O2JBU81F2UFJZLLSI" localSheetId="0" hidden="1">#REF!</definedName>
    <definedName name="BExIZKVXYD5O2JBU81F2UFJZLLSI" localSheetId="2" hidden="1">#REF!</definedName>
    <definedName name="BExIZKVXYD5O2JBU81F2UFJZLLSI" localSheetId="4" hidden="1">#REF!</definedName>
    <definedName name="BExIZKVXYD5O2JBU81F2UFJZLLSI" localSheetId="5" hidden="1">#REF!</definedName>
    <definedName name="BExIZKVXYD5O2JBU81F2UFJZLLSI" localSheetId="17" hidden="1">#REF!</definedName>
    <definedName name="BExIZKVXYD5O2JBU81F2UFJZLLSI" localSheetId="7" hidden="1">#REF!</definedName>
    <definedName name="BExIZKVXYD5O2JBU81F2UFJZLLSI" localSheetId="8" hidden="1">#REF!</definedName>
    <definedName name="BExIZKVXYD5O2JBU81F2UFJZLLSI" localSheetId="9" hidden="1">#REF!</definedName>
    <definedName name="BExIZKVXYD5O2JBU81F2UFJZLLSI" localSheetId="11" hidden="1">#REF!</definedName>
    <definedName name="BExIZKVXYD5O2JBU81F2UFJZLLSI" localSheetId="12" hidden="1">#REF!</definedName>
    <definedName name="BExIZKVXYD5O2JBU81F2UFJZLLSI" localSheetId="13" hidden="1">#REF!</definedName>
    <definedName name="BExIZKVXYD5O2JBU81F2UFJZLLSI" localSheetId="14" hidden="1">#REF!</definedName>
    <definedName name="BExIZKVXYD5O2JBU81F2UFJZLLSI" localSheetId="22" hidden="1">#REF!</definedName>
    <definedName name="BExIZKVXYD5O2JBU81F2UFJZLLSI" localSheetId="19" hidden="1">#REF!</definedName>
    <definedName name="BExIZKVXYD5O2JBU81F2UFJZLLSI" localSheetId="21" hidden="1">#REF!</definedName>
    <definedName name="BExIZKVXYD5O2JBU81F2UFJZLLSI" hidden="1">#REF!</definedName>
    <definedName name="BExIZPZDHC8HGER83WHCZAHOX7LK" localSheetId="23" hidden="1">#REF!</definedName>
    <definedName name="BExIZPZDHC8HGER83WHCZAHOX7LK" localSheetId="27" hidden="1">#REF!</definedName>
    <definedName name="BExIZPZDHC8HGER83WHCZAHOX7LK" localSheetId="16" hidden="1">#REF!</definedName>
    <definedName name="BExIZPZDHC8HGER83WHCZAHOX7LK" localSheetId="0" hidden="1">#REF!</definedName>
    <definedName name="BExIZPZDHC8HGER83WHCZAHOX7LK" localSheetId="2" hidden="1">#REF!</definedName>
    <definedName name="BExIZPZDHC8HGER83WHCZAHOX7LK" localSheetId="4" hidden="1">#REF!</definedName>
    <definedName name="BExIZPZDHC8HGER83WHCZAHOX7LK" localSheetId="5" hidden="1">#REF!</definedName>
    <definedName name="BExIZPZDHC8HGER83WHCZAHOX7LK" localSheetId="17" hidden="1">#REF!</definedName>
    <definedName name="BExIZPZDHC8HGER83WHCZAHOX7LK" localSheetId="7" hidden="1">#REF!</definedName>
    <definedName name="BExIZPZDHC8HGER83WHCZAHOX7LK" localSheetId="8" hidden="1">#REF!</definedName>
    <definedName name="BExIZPZDHC8HGER83WHCZAHOX7LK" localSheetId="9" hidden="1">#REF!</definedName>
    <definedName name="BExIZPZDHC8HGER83WHCZAHOX7LK" localSheetId="11" hidden="1">#REF!</definedName>
    <definedName name="BExIZPZDHC8HGER83WHCZAHOX7LK" localSheetId="12" hidden="1">#REF!</definedName>
    <definedName name="BExIZPZDHC8HGER83WHCZAHOX7LK" localSheetId="13" hidden="1">#REF!</definedName>
    <definedName name="BExIZPZDHC8HGER83WHCZAHOX7LK" localSheetId="14" hidden="1">#REF!</definedName>
    <definedName name="BExIZPZDHC8HGER83WHCZAHOX7LK" localSheetId="22" hidden="1">#REF!</definedName>
    <definedName name="BExIZPZDHC8HGER83WHCZAHOX7LK" localSheetId="19" hidden="1">#REF!</definedName>
    <definedName name="BExIZPZDHC8HGER83WHCZAHOX7LK" localSheetId="21" hidden="1">#REF!</definedName>
    <definedName name="BExIZPZDHC8HGER83WHCZAHOX7LK" hidden="1">#REF!</definedName>
    <definedName name="BExIZQA5XCS39QKXMYR1MH2ZIGPS" localSheetId="23" hidden="1">#REF!</definedName>
    <definedName name="BExIZQA5XCS39QKXMYR1MH2ZIGPS" localSheetId="27" hidden="1">#REF!</definedName>
    <definedName name="BExIZQA5XCS39QKXMYR1MH2ZIGPS" localSheetId="16" hidden="1">#REF!</definedName>
    <definedName name="BExIZQA5XCS39QKXMYR1MH2ZIGPS" localSheetId="0" hidden="1">#REF!</definedName>
    <definedName name="BExIZQA5XCS39QKXMYR1MH2ZIGPS" localSheetId="2" hidden="1">#REF!</definedName>
    <definedName name="BExIZQA5XCS39QKXMYR1MH2ZIGPS" localSheetId="4" hidden="1">#REF!</definedName>
    <definedName name="BExIZQA5XCS39QKXMYR1MH2ZIGPS" localSheetId="5" hidden="1">#REF!</definedName>
    <definedName name="BExIZQA5XCS39QKXMYR1MH2ZIGPS" localSheetId="17" hidden="1">#REF!</definedName>
    <definedName name="BExIZQA5XCS39QKXMYR1MH2ZIGPS" localSheetId="7" hidden="1">#REF!</definedName>
    <definedName name="BExIZQA5XCS39QKXMYR1MH2ZIGPS" localSheetId="8" hidden="1">#REF!</definedName>
    <definedName name="BExIZQA5XCS39QKXMYR1MH2ZIGPS" localSheetId="9" hidden="1">#REF!</definedName>
    <definedName name="BExIZQA5XCS39QKXMYR1MH2ZIGPS" localSheetId="11" hidden="1">#REF!</definedName>
    <definedName name="BExIZQA5XCS39QKXMYR1MH2ZIGPS" localSheetId="12" hidden="1">#REF!</definedName>
    <definedName name="BExIZQA5XCS39QKXMYR1MH2ZIGPS" localSheetId="13" hidden="1">#REF!</definedName>
    <definedName name="BExIZQA5XCS39QKXMYR1MH2ZIGPS" localSheetId="14" hidden="1">#REF!</definedName>
    <definedName name="BExIZQA5XCS39QKXMYR1MH2ZIGPS" localSheetId="22" hidden="1">#REF!</definedName>
    <definedName name="BExIZQA5XCS39QKXMYR1MH2ZIGPS" localSheetId="19" hidden="1">#REF!</definedName>
    <definedName name="BExIZQA5XCS39QKXMYR1MH2ZIGPS" localSheetId="21" hidden="1">#REF!</definedName>
    <definedName name="BExIZQA5XCS39QKXMYR1MH2ZIGPS" hidden="1">#REF!</definedName>
    <definedName name="BExIZVDLRUNAL32D9KO9X7Y4PB3O" localSheetId="23" hidden="1">#REF!</definedName>
    <definedName name="BExIZVDLRUNAL32D9KO9X7Y4PB3O" localSheetId="27" hidden="1">#REF!</definedName>
    <definedName name="BExIZVDLRUNAL32D9KO9X7Y4PB3O" localSheetId="16" hidden="1">#REF!</definedName>
    <definedName name="BExIZVDLRUNAL32D9KO9X7Y4PB3O" localSheetId="0" hidden="1">#REF!</definedName>
    <definedName name="BExIZVDLRUNAL32D9KO9X7Y4PB3O" localSheetId="2" hidden="1">#REF!</definedName>
    <definedName name="BExIZVDLRUNAL32D9KO9X7Y4PB3O" localSheetId="4" hidden="1">#REF!</definedName>
    <definedName name="BExIZVDLRUNAL32D9KO9X7Y4PB3O" localSheetId="5" hidden="1">#REF!</definedName>
    <definedName name="BExIZVDLRUNAL32D9KO9X7Y4PB3O" localSheetId="17" hidden="1">#REF!</definedName>
    <definedName name="BExIZVDLRUNAL32D9KO9X7Y4PB3O" localSheetId="7" hidden="1">#REF!</definedName>
    <definedName name="BExIZVDLRUNAL32D9KO9X7Y4PB3O" localSheetId="8" hidden="1">#REF!</definedName>
    <definedName name="BExIZVDLRUNAL32D9KO9X7Y4PB3O" localSheetId="9" hidden="1">#REF!</definedName>
    <definedName name="BExIZVDLRUNAL32D9KO9X7Y4PB3O" localSheetId="11" hidden="1">#REF!</definedName>
    <definedName name="BExIZVDLRUNAL32D9KO9X7Y4PB3O" localSheetId="12" hidden="1">#REF!</definedName>
    <definedName name="BExIZVDLRUNAL32D9KO9X7Y4PB3O" localSheetId="13" hidden="1">#REF!</definedName>
    <definedName name="BExIZVDLRUNAL32D9KO9X7Y4PB3O" localSheetId="14" hidden="1">#REF!</definedName>
    <definedName name="BExIZVDLRUNAL32D9KO9X7Y4PB3O" localSheetId="22" hidden="1">#REF!</definedName>
    <definedName name="BExIZVDLRUNAL32D9KO9X7Y4PB3O" localSheetId="19" hidden="1">#REF!</definedName>
    <definedName name="BExIZVDLRUNAL32D9KO9X7Y4PB3O" localSheetId="21" hidden="1">#REF!</definedName>
    <definedName name="BExIZVDLRUNAL32D9KO9X7Y4PB3O" hidden="1">#REF!</definedName>
    <definedName name="BExIZY2PUZ0OF9YKK1B13IW0VS6G" localSheetId="23" hidden="1">#REF!</definedName>
    <definedName name="BExIZY2PUZ0OF9YKK1B13IW0VS6G" localSheetId="27" hidden="1">#REF!</definedName>
    <definedName name="BExIZY2PUZ0OF9YKK1B13IW0VS6G" localSheetId="16" hidden="1">#REF!</definedName>
    <definedName name="BExIZY2PUZ0OF9YKK1B13IW0VS6G" localSheetId="0" hidden="1">#REF!</definedName>
    <definedName name="BExIZY2PUZ0OF9YKK1B13IW0VS6G" localSheetId="2" hidden="1">#REF!</definedName>
    <definedName name="BExIZY2PUZ0OF9YKK1B13IW0VS6G" localSheetId="4" hidden="1">#REF!</definedName>
    <definedName name="BExIZY2PUZ0OF9YKK1B13IW0VS6G" localSheetId="5" hidden="1">#REF!</definedName>
    <definedName name="BExIZY2PUZ0OF9YKK1B13IW0VS6G" localSheetId="17" hidden="1">#REF!</definedName>
    <definedName name="BExIZY2PUZ0OF9YKK1B13IW0VS6G" localSheetId="7" hidden="1">#REF!</definedName>
    <definedName name="BExIZY2PUZ0OF9YKK1B13IW0VS6G" localSheetId="8" hidden="1">#REF!</definedName>
    <definedName name="BExIZY2PUZ0OF9YKK1B13IW0VS6G" localSheetId="9" hidden="1">#REF!</definedName>
    <definedName name="BExIZY2PUZ0OF9YKK1B13IW0VS6G" localSheetId="11" hidden="1">#REF!</definedName>
    <definedName name="BExIZY2PUZ0OF9YKK1B13IW0VS6G" localSheetId="12" hidden="1">#REF!</definedName>
    <definedName name="BExIZY2PUZ0OF9YKK1B13IW0VS6G" localSheetId="13" hidden="1">#REF!</definedName>
    <definedName name="BExIZY2PUZ0OF9YKK1B13IW0VS6G" localSheetId="14" hidden="1">#REF!</definedName>
    <definedName name="BExIZY2PUZ0OF9YKK1B13IW0VS6G" localSheetId="22" hidden="1">#REF!</definedName>
    <definedName name="BExIZY2PUZ0OF9YKK1B13IW0VS6G" localSheetId="19" hidden="1">#REF!</definedName>
    <definedName name="BExIZY2PUZ0OF9YKK1B13IW0VS6G" localSheetId="21" hidden="1">#REF!</definedName>
    <definedName name="BExIZY2PUZ0OF9YKK1B13IW0VS6G" hidden="1">#REF!</definedName>
    <definedName name="BExJ08KBRR2XMWW3VZMPSQKXHZUH" localSheetId="23" hidden="1">#REF!</definedName>
    <definedName name="BExJ08KBRR2XMWW3VZMPSQKXHZUH" localSheetId="27" hidden="1">#REF!</definedName>
    <definedName name="BExJ08KBRR2XMWW3VZMPSQKXHZUH" localSheetId="16" hidden="1">#REF!</definedName>
    <definedName name="BExJ08KBRR2XMWW3VZMPSQKXHZUH" localSheetId="0" hidden="1">#REF!</definedName>
    <definedName name="BExJ08KBRR2XMWW3VZMPSQKXHZUH" localSheetId="2" hidden="1">#REF!</definedName>
    <definedName name="BExJ08KBRR2XMWW3VZMPSQKXHZUH" localSheetId="4" hidden="1">#REF!</definedName>
    <definedName name="BExJ08KBRR2XMWW3VZMPSQKXHZUH" localSheetId="5" hidden="1">#REF!</definedName>
    <definedName name="BExJ08KBRR2XMWW3VZMPSQKXHZUH" localSheetId="17" hidden="1">#REF!</definedName>
    <definedName name="BExJ08KBRR2XMWW3VZMPSQKXHZUH" localSheetId="7" hidden="1">#REF!</definedName>
    <definedName name="BExJ08KBRR2XMWW3VZMPSQKXHZUH" localSheetId="8" hidden="1">#REF!</definedName>
    <definedName name="BExJ08KBRR2XMWW3VZMPSQKXHZUH" localSheetId="9" hidden="1">#REF!</definedName>
    <definedName name="BExJ08KBRR2XMWW3VZMPSQKXHZUH" localSheetId="11" hidden="1">#REF!</definedName>
    <definedName name="BExJ08KBRR2XMWW3VZMPSQKXHZUH" localSheetId="12" hidden="1">#REF!</definedName>
    <definedName name="BExJ08KBRR2XMWW3VZMPSQKXHZUH" localSheetId="13" hidden="1">#REF!</definedName>
    <definedName name="BExJ08KBRR2XMWW3VZMPSQKXHZUH" localSheetId="14" hidden="1">#REF!</definedName>
    <definedName name="BExJ08KBRR2XMWW3VZMPSQKXHZUH" localSheetId="22" hidden="1">#REF!</definedName>
    <definedName name="BExJ08KBRR2XMWW3VZMPSQKXHZUH" localSheetId="19" hidden="1">#REF!</definedName>
    <definedName name="BExJ08KBRR2XMWW3VZMPSQKXHZUH" localSheetId="21" hidden="1">#REF!</definedName>
    <definedName name="BExJ08KBRR2XMWW3VZMPSQKXHZUH" hidden="1">#REF!</definedName>
    <definedName name="BExJ0DYJWXGE7DA39PYL3WM05U9O" localSheetId="23" hidden="1">#REF!</definedName>
    <definedName name="BExJ0DYJWXGE7DA39PYL3WM05U9O" localSheetId="27" hidden="1">#REF!</definedName>
    <definedName name="BExJ0DYJWXGE7DA39PYL3WM05U9O" localSheetId="16" hidden="1">#REF!</definedName>
    <definedName name="BExJ0DYJWXGE7DA39PYL3WM05U9O" localSheetId="0" hidden="1">#REF!</definedName>
    <definedName name="BExJ0DYJWXGE7DA39PYL3WM05U9O" localSheetId="2" hidden="1">#REF!</definedName>
    <definedName name="BExJ0DYJWXGE7DA39PYL3WM05U9O" localSheetId="4" hidden="1">#REF!</definedName>
    <definedName name="BExJ0DYJWXGE7DA39PYL3WM05U9O" localSheetId="5" hidden="1">#REF!</definedName>
    <definedName name="BExJ0DYJWXGE7DA39PYL3WM05U9O" localSheetId="17" hidden="1">#REF!</definedName>
    <definedName name="BExJ0DYJWXGE7DA39PYL3WM05U9O" localSheetId="7" hidden="1">#REF!</definedName>
    <definedName name="BExJ0DYJWXGE7DA39PYL3WM05U9O" localSheetId="8" hidden="1">#REF!</definedName>
    <definedName name="BExJ0DYJWXGE7DA39PYL3WM05U9O" localSheetId="9" hidden="1">#REF!</definedName>
    <definedName name="BExJ0DYJWXGE7DA39PYL3WM05U9O" localSheetId="11" hidden="1">#REF!</definedName>
    <definedName name="BExJ0DYJWXGE7DA39PYL3WM05U9O" localSheetId="12" hidden="1">#REF!</definedName>
    <definedName name="BExJ0DYJWXGE7DA39PYL3WM05U9O" localSheetId="13" hidden="1">#REF!</definedName>
    <definedName name="BExJ0DYJWXGE7DA39PYL3WM05U9O" localSheetId="14" hidden="1">#REF!</definedName>
    <definedName name="BExJ0DYJWXGE7DA39PYL3WM05U9O" localSheetId="22" hidden="1">#REF!</definedName>
    <definedName name="BExJ0DYJWXGE7DA39PYL3WM05U9O" localSheetId="19" hidden="1">#REF!</definedName>
    <definedName name="BExJ0DYJWXGE7DA39PYL3WM05U9O" localSheetId="21" hidden="1">#REF!</definedName>
    <definedName name="BExJ0DYJWXGE7DA39PYL3WM05U9O" hidden="1">#REF!</definedName>
    <definedName name="BExJ0JYDEZPM2303TRBXOZ74M7N6" localSheetId="23" hidden="1">#REF!</definedName>
    <definedName name="BExJ0JYDEZPM2303TRBXOZ74M7N6" localSheetId="27" hidden="1">#REF!</definedName>
    <definedName name="BExJ0JYDEZPM2303TRBXOZ74M7N6" localSheetId="16" hidden="1">#REF!</definedName>
    <definedName name="BExJ0JYDEZPM2303TRBXOZ74M7N6" localSheetId="0" hidden="1">#REF!</definedName>
    <definedName name="BExJ0JYDEZPM2303TRBXOZ74M7N6" localSheetId="2" hidden="1">#REF!</definedName>
    <definedName name="BExJ0JYDEZPM2303TRBXOZ74M7N6" localSheetId="4" hidden="1">#REF!</definedName>
    <definedName name="BExJ0JYDEZPM2303TRBXOZ74M7N6" localSheetId="5" hidden="1">#REF!</definedName>
    <definedName name="BExJ0JYDEZPM2303TRBXOZ74M7N6" localSheetId="17" hidden="1">#REF!</definedName>
    <definedName name="BExJ0JYDEZPM2303TRBXOZ74M7N6" localSheetId="7" hidden="1">#REF!</definedName>
    <definedName name="BExJ0JYDEZPM2303TRBXOZ74M7N6" localSheetId="8" hidden="1">#REF!</definedName>
    <definedName name="BExJ0JYDEZPM2303TRBXOZ74M7N6" localSheetId="9" hidden="1">#REF!</definedName>
    <definedName name="BExJ0JYDEZPM2303TRBXOZ74M7N6" localSheetId="11" hidden="1">#REF!</definedName>
    <definedName name="BExJ0JYDEZPM2303TRBXOZ74M7N6" localSheetId="12" hidden="1">#REF!</definedName>
    <definedName name="BExJ0JYDEZPM2303TRBXOZ74M7N6" localSheetId="13" hidden="1">#REF!</definedName>
    <definedName name="BExJ0JYDEZPM2303TRBXOZ74M7N6" localSheetId="14" hidden="1">#REF!</definedName>
    <definedName name="BExJ0JYDEZPM2303TRBXOZ74M7N6" localSheetId="22" hidden="1">#REF!</definedName>
    <definedName name="BExJ0JYDEZPM2303TRBXOZ74M7N6" localSheetId="19" hidden="1">#REF!</definedName>
    <definedName name="BExJ0JYDEZPM2303TRBXOZ74M7N6" localSheetId="21" hidden="1">#REF!</definedName>
    <definedName name="BExJ0JYDEZPM2303TRBXOZ74M7N6" hidden="1">#REF!</definedName>
    <definedName name="BExJ0MY8SY5J5V50H3UKE78ODTVB" localSheetId="23" hidden="1">#REF!</definedName>
    <definedName name="BExJ0MY8SY5J5V50H3UKE78ODTVB" localSheetId="27" hidden="1">#REF!</definedName>
    <definedName name="BExJ0MY8SY5J5V50H3UKE78ODTVB" localSheetId="16" hidden="1">#REF!</definedName>
    <definedName name="BExJ0MY8SY5J5V50H3UKE78ODTVB" localSheetId="0" hidden="1">#REF!</definedName>
    <definedName name="BExJ0MY8SY5J5V50H3UKE78ODTVB" localSheetId="2" hidden="1">#REF!</definedName>
    <definedName name="BExJ0MY8SY5J5V50H3UKE78ODTVB" localSheetId="4" hidden="1">#REF!</definedName>
    <definedName name="BExJ0MY8SY5J5V50H3UKE78ODTVB" localSheetId="5" hidden="1">#REF!</definedName>
    <definedName name="BExJ0MY8SY5J5V50H3UKE78ODTVB" localSheetId="17" hidden="1">#REF!</definedName>
    <definedName name="BExJ0MY8SY5J5V50H3UKE78ODTVB" localSheetId="7" hidden="1">#REF!</definedName>
    <definedName name="BExJ0MY8SY5J5V50H3UKE78ODTVB" localSheetId="8" hidden="1">#REF!</definedName>
    <definedName name="BExJ0MY8SY5J5V50H3UKE78ODTVB" localSheetId="9" hidden="1">#REF!</definedName>
    <definedName name="BExJ0MY8SY5J5V50H3UKE78ODTVB" localSheetId="11" hidden="1">#REF!</definedName>
    <definedName name="BExJ0MY8SY5J5V50H3UKE78ODTVB" localSheetId="12" hidden="1">#REF!</definedName>
    <definedName name="BExJ0MY8SY5J5V50H3UKE78ODTVB" localSheetId="13" hidden="1">#REF!</definedName>
    <definedName name="BExJ0MY8SY5J5V50H3UKE78ODTVB" localSheetId="14" hidden="1">#REF!</definedName>
    <definedName name="BExJ0MY8SY5J5V50H3UKE78ODTVB" localSheetId="22" hidden="1">#REF!</definedName>
    <definedName name="BExJ0MY8SY5J5V50H3UKE78ODTVB" localSheetId="19" hidden="1">#REF!</definedName>
    <definedName name="BExJ0MY8SY5J5V50H3UKE78ODTVB" localSheetId="21" hidden="1">#REF!</definedName>
    <definedName name="BExJ0MY8SY5J5V50H3UKE78ODTVB" hidden="1">#REF!</definedName>
    <definedName name="BExJ0YC98G37ML4N8FLP8D95EFRF" localSheetId="23" hidden="1">#REF!</definedName>
    <definedName name="BExJ0YC98G37ML4N8FLP8D95EFRF" localSheetId="27" hidden="1">#REF!</definedName>
    <definedName name="BExJ0YC98G37ML4N8FLP8D95EFRF" localSheetId="16" hidden="1">#REF!</definedName>
    <definedName name="BExJ0YC98G37ML4N8FLP8D95EFRF" localSheetId="0" hidden="1">#REF!</definedName>
    <definedName name="BExJ0YC98G37ML4N8FLP8D95EFRF" localSheetId="2" hidden="1">#REF!</definedName>
    <definedName name="BExJ0YC98G37ML4N8FLP8D95EFRF" localSheetId="4" hidden="1">#REF!</definedName>
    <definedName name="BExJ0YC98G37ML4N8FLP8D95EFRF" localSheetId="5" hidden="1">#REF!</definedName>
    <definedName name="BExJ0YC98G37ML4N8FLP8D95EFRF" localSheetId="17" hidden="1">#REF!</definedName>
    <definedName name="BExJ0YC98G37ML4N8FLP8D95EFRF" localSheetId="7" hidden="1">#REF!</definedName>
    <definedName name="BExJ0YC98G37ML4N8FLP8D95EFRF" localSheetId="8" hidden="1">#REF!</definedName>
    <definedName name="BExJ0YC98G37ML4N8FLP8D95EFRF" localSheetId="9" hidden="1">#REF!</definedName>
    <definedName name="BExJ0YC98G37ML4N8FLP8D95EFRF" localSheetId="11" hidden="1">#REF!</definedName>
    <definedName name="BExJ0YC98G37ML4N8FLP8D95EFRF" localSheetId="12" hidden="1">#REF!</definedName>
    <definedName name="BExJ0YC98G37ML4N8FLP8D95EFRF" localSheetId="13" hidden="1">#REF!</definedName>
    <definedName name="BExJ0YC98G37ML4N8FLP8D95EFRF" localSheetId="14" hidden="1">#REF!</definedName>
    <definedName name="BExJ0YC98G37ML4N8FLP8D95EFRF" localSheetId="22" hidden="1">#REF!</definedName>
    <definedName name="BExJ0YC98G37ML4N8FLP8D95EFRF" localSheetId="19" hidden="1">#REF!</definedName>
    <definedName name="BExJ0YC98G37ML4N8FLP8D95EFRF" localSheetId="21" hidden="1">#REF!</definedName>
    <definedName name="BExJ0YC98G37ML4N8FLP8D95EFRF" hidden="1">#REF!</definedName>
    <definedName name="BExKCDYKAEV45AFXHVHZZ62E5BM3" localSheetId="23" hidden="1">#REF!</definedName>
    <definedName name="BExKCDYKAEV45AFXHVHZZ62E5BM3" localSheetId="27" hidden="1">#REF!</definedName>
    <definedName name="BExKCDYKAEV45AFXHVHZZ62E5BM3" localSheetId="16" hidden="1">#REF!</definedName>
    <definedName name="BExKCDYKAEV45AFXHVHZZ62E5BM3" localSheetId="0" hidden="1">#REF!</definedName>
    <definedName name="BExKCDYKAEV45AFXHVHZZ62E5BM3" localSheetId="2" hidden="1">#REF!</definedName>
    <definedName name="BExKCDYKAEV45AFXHVHZZ62E5BM3" localSheetId="4" hidden="1">#REF!</definedName>
    <definedName name="BExKCDYKAEV45AFXHVHZZ62E5BM3" localSheetId="5" hidden="1">#REF!</definedName>
    <definedName name="BExKCDYKAEV45AFXHVHZZ62E5BM3" localSheetId="17" hidden="1">#REF!</definedName>
    <definedName name="BExKCDYKAEV45AFXHVHZZ62E5BM3" localSheetId="7" hidden="1">#REF!</definedName>
    <definedName name="BExKCDYKAEV45AFXHVHZZ62E5BM3" localSheetId="8" hidden="1">#REF!</definedName>
    <definedName name="BExKCDYKAEV45AFXHVHZZ62E5BM3" localSheetId="9" hidden="1">#REF!</definedName>
    <definedName name="BExKCDYKAEV45AFXHVHZZ62E5BM3" localSheetId="11" hidden="1">#REF!</definedName>
    <definedName name="BExKCDYKAEV45AFXHVHZZ62E5BM3" localSheetId="12" hidden="1">#REF!</definedName>
    <definedName name="BExKCDYKAEV45AFXHVHZZ62E5BM3" localSheetId="13" hidden="1">#REF!</definedName>
    <definedName name="BExKCDYKAEV45AFXHVHZZ62E5BM3" localSheetId="14" hidden="1">#REF!</definedName>
    <definedName name="BExKCDYKAEV45AFXHVHZZ62E5BM3" localSheetId="22" hidden="1">#REF!</definedName>
    <definedName name="BExKCDYKAEV45AFXHVHZZ62E5BM3" localSheetId="19" hidden="1">#REF!</definedName>
    <definedName name="BExKCDYKAEV45AFXHVHZZ62E5BM3" localSheetId="21" hidden="1">#REF!</definedName>
    <definedName name="BExKCDYKAEV45AFXHVHZZ62E5BM3" hidden="1">#REF!</definedName>
    <definedName name="BExKCYXU0W2VQVDI3N3N37K2598P" localSheetId="23" hidden="1">#REF!</definedName>
    <definedName name="BExKCYXU0W2VQVDI3N3N37K2598P" localSheetId="27" hidden="1">#REF!</definedName>
    <definedName name="BExKCYXU0W2VQVDI3N3N37K2598P" localSheetId="16" hidden="1">#REF!</definedName>
    <definedName name="BExKCYXU0W2VQVDI3N3N37K2598P" localSheetId="0" hidden="1">#REF!</definedName>
    <definedName name="BExKCYXU0W2VQVDI3N3N37K2598P" localSheetId="2" hidden="1">#REF!</definedName>
    <definedName name="BExKCYXU0W2VQVDI3N3N37K2598P" localSheetId="4" hidden="1">#REF!</definedName>
    <definedName name="BExKCYXU0W2VQVDI3N3N37K2598P" localSheetId="5" hidden="1">#REF!</definedName>
    <definedName name="BExKCYXU0W2VQVDI3N3N37K2598P" localSheetId="17" hidden="1">#REF!</definedName>
    <definedName name="BExKCYXU0W2VQVDI3N3N37K2598P" localSheetId="7" hidden="1">#REF!</definedName>
    <definedName name="BExKCYXU0W2VQVDI3N3N37K2598P" localSheetId="8" hidden="1">#REF!</definedName>
    <definedName name="BExKCYXU0W2VQVDI3N3N37K2598P" localSheetId="9" hidden="1">#REF!</definedName>
    <definedName name="BExKCYXU0W2VQVDI3N3N37K2598P" localSheetId="11" hidden="1">#REF!</definedName>
    <definedName name="BExKCYXU0W2VQVDI3N3N37K2598P" localSheetId="12" hidden="1">#REF!</definedName>
    <definedName name="BExKCYXU0W2VQVDI3N3N37K2598P" localSheetId="13" hidden="1">#REF!</definedName>
    <definedName name="BExKCYXU0W2VQVDI3N3N37K2598P" localSheetId="14" hidden="1">#REF!</definedName>
    <definedName name="BExKCYXU0W2VQVDI3N3N37K2598P" localSheetId="22" hidden="1">#REF!</definedName>
    <definedName name="BExKCYXU0W2VQVDI3N3N37K2598P" localSheetId="19" hidden="1">#REF!</definedName>
    <definedName name="BExKCYXU0W2VQVDI3N3N37K2598P" localSheetId="21" hidden="1">#REF!</definedName>
    <definedName name="BExKCYXU0W2VQVDI3N3N37K2598P" hidden="1">#REF!</definedName>
    <definedName name="BExKDJX3Z1TS0WFDD9EAO42JHL9G" localSheetId="23" hidden="1">#REF!</definedName>
    <definedName name="BExKDJX3Z1TS0WFDD9EAO42JHL9G" localSheetId="27" hidden="1">#REF!</definedName>
    <definedName name="BExKDJX3Z1TS0WFDD9EAO42JHL9G" localSheetId="16" hidden="1">#REF!</definedName>
    <definedName name="BExKDJX3Z1TS0WFDD9EAO42JHL9G" localSheetId="0" hidden="1">#REF!</definedName>
    <definedName name="BExKDJX3Z1TS0WFDD9EAO42JHL9G" localSheetId="2" hidden="1">#REF!</definedName>
    <definedName name="BExKDJX3Z1TS0WFDD9EAO42JHL9G" localSheetId="4" hidden="1">#REF!</definedName>
    <definedName name="BExKDJX3Z1TS0WFDD9EAO42JHL9G" localSheetId="5" hidden="1">#REF!</definedName>
    <definedName name="BExKDJX3Z1TS0WFDD9EAO42JHL9G" localSheetId="17" hidden="1">#REF!</definedName>
    <definedName name="BExKDJX3Z1TS0WFDD9EAO42JHL9G" localSheetId="7" hidden="1">#REF!</definedName>
    <definedName name="BExKDJX3Z1TS0WFDD9EAO42JHL9G" localSheetId="8" hidden="1">#REF!</definedName>
    <definedName name="BExKDJX3Z1TS0WFDD9EAO42JHL9G" localSheetId="9" hidden="1">#REF!</definedName>
    <definedName name="BExKDJX3Z1TS0WFDD9EAO42JHL9G" localSheetId="11" hidden="1">#REF!</definedName>
    <definedName name="BExKDJX3Z1TS0WFDD9EAO42JHL9G" localSheetId="12" hidden="1">#REF!</definedName>
    <definedName name="BExKDJX3Z1TS0WFDD9EAO42JHL9G" localSheetId="13" hidden="1">#REF!</definedName>
    <definedName name="BExKDJX3Z1TS0WFDD9EAO42JHL9G" localSheetId="14" hidden="1">#REF!</definedName>
    <definedName name="BExKDJX3Z1TS0WFDD9EAO42JHL9G" localSheetId="22" hidden="1">#REF!</definedName>
    <definedName name="BExKDJX3Z1TS0WFDD9EAO42JHL9G" localSheetId="19" hidden="1">#REF!</definedName>
    <definedName name="BExKDJX3Z1TS0WFDD9EAO42JHL9G" localSheetId="21" hidden="1">#REF!</definedName>
    <definedName name="BExKDJX3Z1TS0WFDD9EAO42JHL9G" hidden="1">#REF!</definedName>
    <definedName name="BExKDK7WVA5I2WBACAZHAHN35D0I" localSheetId="23" hidden="1">#REF!</definedName>
    <definedName name="BExKDK7WVA5I2WBACAZHAHN35D0I" localSheetId="27" hidden="1">#REF!</definedName>
    <definedName name="BExKDK7WVA5I2WBACAZHAHN35D0I" localSheetId="16" hidden="1">#REF!</definedName>
    <definedName name="BExKDK7WVA5I2WBACAZHAHN35D0I" localSheetId="0" hidden="1">#REF!</definedName>
    <definedName name="BExKDK7WVA5I2WBACAZHAHN35D0I" localSheetId="2" hidden="1">#REF!</definedName>
    <definedName name="BExKDK7WVA5I2WBACAZHAHN35D0I" localSheetId="4" hidden="1">#REF!</definedName>
    <definedName name="BExKDK7WVA5I2WBACAZHAHN35D0I" localSheetId="5" hidden="1">#REF!</definedName>
    <definedName name="BExKDK7WVA5I2WBACAZHAHN35D0I" localSheetId="17" hidden="1">#REF!</definedName>
    <definedName name="BExKDK7WVA5I2WBACAZHAHN35D0I" localSheetId="7" hidden="1">#REF!</definedName>
    <definedName name="BExKDK7WVA5I2WBACAZHAHN35D0I" localSheetId="8" hidden="1">#REF!</definedName>
    <definedName name="BExKDK7WVA5I2WBACAZHAHN35D0I" localSheetId="9" hidden="1">#REF!</definedName>
    <definedName name="BExKDK7WVA5I2WBACAZHAHN35D0I" localSheetId="11" hidden="1">#REF!</definedName>
    <definedName name="BExKDK7WVA5I2WBACAZHAHN35D0I" localSheetId="12" hidden="1">#REF!</definedName>
    <definedName name="BExKDK7WVA5I2WBACAZHAHN35D0I" localSheetId="13" hidden="1">#REF!</definedName>
    <definedName name="BExKDK7WVA5I2WBACAZHAHN35D0I" localSheetId="14" hidden="1">#REF!</definedName>
    <definedName name="BExKDK7WVA5I2WBACAZHAHN35D0I" localSheetId="22" hidden="1">#REF!</definedName>
    <definedName name="BExKDK7WVA5I2WBACAZHAHN35D0I" localSheetId="19" hidden="1">#REF!</definedName>
    <definedName name="BExKDK7WVA5I2WBACAZHAHN35D0I" localSheetId="21" hidden="1">#REF!</definedName>
    <definedName name="BExKDK7WVA5I2WBACAZHAHN35D0I" hidden="1">#REF!</definedName>
    <definedName name="BExKDKO0W4AGQO1V7K6Q4VM750FT" localSheetId="23" hidden="1">#REF!</definedName>
    <definedName name="BExKDKO0W4AGQO1V7K6Q4VM750FT" localSheetId="27" hidden="1">#REF!</definedName>
    <definedName name="BExKDKO0W4AGQO1V7K6Q4VM750FT" localSheetId="16" hidden="1">#REF!</definedName>
    <definedName name="BExKDKO0W4AGQO1V7K6Q4VM750FT" localSheetId="0" hidden="1">#REF!</definedName>
    <definedName name="BExKDKO0W4AGQO1V7K6Q4VM750FT" localSheetId="2" hidden="1">#REF!</definedName>
    <definedName name="BExKDKO0W4AGQO1V7K6Q4VM750FT" localSheetId="4" hidden="1">#REF!</definedName>
    <definedName name="BExKDKO0W4AGQO1V7K6Q4VM750FT" localSheetId="5" hidden="1">#REF!</definedName>
    <definedName name="BExKDKO0W4AGQO1V7K6Q4VM750FT" localSheetId="17" hidden="1">#REF!</definedName>
    <definedName name="BExKDKO0W4AGQO1V7K6Q4VM750FT" localSheetId="7" hidden="1">#REF!</definedName>
    <definedName name="BExKDKO0W4AGQO1V7K6Q4VM750FT" localSheetId="8" hidden="1">#REF!</definedName>
    <definedName name="BExKDKO0W4AGQO1V7K6Q4VM750FT" localSheetId="9" hidden="1">#REF!</definedName>
    <definedName name="BExKDKO0W4AGQO1V7K6Q4VM750FT" localSheetId="11" hidden="1">#REF!</definedName>
    <definedName name="BExKDKO0W4AGQO1V7K6Q4VM750FT" localSheetId="12" hidden="1">#REF!</definedName>
    <definedName name="BExKDKO0W4AGQO1V7K6Q4VM750FT" localSheetId="13" hidden="1">#REF!</definedName>
    <definedName name="BExKDKO0W4AGQO1V7K6Q4VM750FT" localSheetId="14" hidden="1">#REF!</definedName>
    <definedName name="BExKDKO0W4AGQO1V7K6Q4VM750FT" localSheetId="22" hidden="1">#REF!</definedName>
    <definedName name="BExKDKO0W4AGQO1V7K6Q4VM750FT" localSheetId="19" hidden="1">#REF!</definedName>
    <definedName name="BExKDKO0W4AGQO1V7K6Q4VM750FT" localSheetId="21" hidden="1">#REF!</definedName>
    <definedName name="BExKDKO0W4AGQO1V7K6Q4VM750FT" hidden="1">#REF!</definedName>
    <definedName name="BExKDLF10G7W77J87QWH3ZGLUCLW" localSheetId="23" hidden="1">#REF!</definedName>
    <definedName name="BExKDLF10G7W77J87QWH3ZGLUCLW" localSheetId="27" hidden="1">#REF!</definedName>
    <definedName name="BExKDLF10G7W77J87QWH3ZGLUCLW" localSheetId="16" hidden="1">#REF!</definedName>
    <definedName name="BExKDLF10G7W77J87QWH3ZGLUCLW" localSheetId="0" hidden="1">#REF!</definedName>
    <definedName name="BExKDLF10G7W77J87QWH3ZGLUCLW" localSheetId="2" hidden="1">#REF!</definedName>
    <definedName name="BExKDLF10G7W77J87QWH3ZGLUCLW" localSheetId="4" hidden="1">#REF!</definedName>
    <definedName name="BExKDLF10G7W77J87QWH3ZGLUCLW" localSheetId="5" hidden="1">#REF!</definedName>
    <definedName name="BExKDLF10G7W77J87QWH3ZGLUCLW" localSheetId="17" hidden="1">#REF!</definedName>
    <definedName name="BExKDLF10G7W77J87QWH3ZGLUCLW" localSheetId="7" hidden="1">#REF!</definedName>
    <definedName name="BExKDLF10G7W77J87QWH3ZGLUCLW" localSheetId="8" hidden="1">#REF!</definedName>
    <definedName name="BExKDLF10G7W77J87QWH3ZGLUCLW" localSheetId="9" hidden="1">#REF!</definedName>
    <definedName name="BExKDLF10G7W77J87QWH3ZGLUCLW" localSheetId="11" hidden="1">#REF!</definedName>
    <definedName name="BExKDLF10G7W77J87QWH3ZGLUCLW" localSheetId="12" hidden="1">#REF!</definedName>
    <definedName name="BExKDLF10G7W77J87QWH3ZGLUCLW" localSheetId="13" hidden="1">#REF!</definedName>
    <definedName name="BExKDLF10G7W77J87QWH3ZGLUCLW" localSheetId="14" hidden="1">#REF!</definedName>
    <definedName name="BExKDLF10G7W77J87QWH3ZGLUCLW" localSheetId="22" hidden="1">#REF!</definedName>
    <definedName name="BExKDLF10G7W77J87QWH3ZGLUCLW" localSheetId="19" hidden="1">#REF!</definedName>
    <definedName name="BExKDLF10G7W77J87QWH3ZGLUCLW" localSheetId="21" hidden="1">#REF!</definedName>
    <definedName name="BExKDLF10G7W77J87QWH3ZGLUCLW" hidden="1">#REF!</definedName>
    <definedName name="BExKE2NDBQ14HOJH945N4W9ZZFJO" localSheetId="23" hidden="1">#REF!</definedName>
    <definedName name="BExKE2NDBQ14HOJH945N4W9ZZFJO" localSheetId="27" hidden="1">#REF!</definedName>
    <definedName name="BExKE2NDBQ14HOJH945N4W9ZZFJO" localSheetId="16" hidden="1">#REF!</definedName>
    <definedName name="BExKE2NDBQ14HOJH945N4W9ZZFJO" localSheetId="0" hidden="1">#REF!</definedName>
    <definedName name="BExKE2NDBQ14HOJH945N4W9ZZFJO" localSheetId="2" hidden="1">#REF!</definedName>
    <definedName name="BExKE2NDBQ14HOJH945N4W9ZZFJO" localSheetId="4" hidden="1">#REF!</definedName>
    <definedName name="BExKE2NDBQ14HOJH945N4W9ZZFJO" localSheetId="5" hidden="1">#REF!</definedName>
    <definedName name="BExKE2NDBQ14HOJH945N4W9ZZFJO" localSheetId="17" hidden="1">#REF!</definedName>
    <definedName name="BExKE2NDBQ14HOJH945N4W9ZZFJO" localSheetId="7" hidden="1">#REF!</definedName>
    <definedName name="BExKE2NDBQ14HOJH945N4W9ZZFJO" localSheetId="8" hidden="1">#REF!</definedName>
    <definedName name="BExKE2NDBQ14HOJH945N4W9ZZFJO" localSheetId="9" hidden="1">#REF!</definedName>
    <definedName name="BExKE2NDBQ14HOJH945N4W9ZZFJO" localSheetId="11" hidden="1">#REF!</definedName>
    <definedName name="BExKE2NDBQ14HOJH945N4W9ZZFJO" localSheetId="12" hidden="1">#REF!</definedName>
    <definedName name="BExKE2NDBQ14HOJH945N4W9ZZFJO" localSheetId="13" hidden="1">#REF!</definedName>
    <definedName name="BExKE2NDBQ14HOJH945N4W9ZZFJO" localSheetId="14" hidden="1">#REF!</definedName>
    <definedName name="BExKE2NDBQ14HOJH945N4W9ZZFJO" localSheetId="22" hidden="1">#REF!</definedName>
    <definedName name="BExKE2NDBQ14HOJH945N4W9ZZFJO" localSheetId="19" hidden="1">#REF!</definedName>
    <definedName name="BExKE2NDBQ14HOJH945N4W9ZZFJO" localSheetId="21" hidden="1">#REF!</definedName>
    <definedName name="BExKE2NDBQ14HOJH945N4W9ZZFJO" hidden="1">#REF!</definedName>
    <definedName name="BExKEFE0I3MT6ZLC4T1L9465HKTN" localSheetId="23" hidden="1">#REF!</definedName>
    <definedName name="BExKEFE0I3MT6ZLC4T1L9465HKTN" localSheetId="27" hidden="1">#REF!</definedName>
    <definedName name="BExKEFE0I3MT6ZLC4T1L9465HKTN" localSheetId="16" hidden="1">#REF!</definedName>
    <definedName name="BExKEFE0I3MT6ZLC4T1L9465HKTN" localSheetId="0" hidden="1">#REF!</definedName>
    <definedName name="BExKEFE0I3MT6ZLC4T1L9465HKTN" localSheetId="2" hidden="1">#REF!</definedName>
    <definedName name="BExKEFE0I3MT6ZLC4T1L9465HKTN" localSheetId="4" hidden="1">#REF!</definedName>
    <definedName name="BExKEFE0I3MT6ZLC4T1L9465HKTN" localSheetId="5" hidden="1">#REF!</definedName>
    <definedName name="BExKEFE0I3MT6ZLC4T1L9465HKTN" localSheetId="17" hidden="1">#REF!</definedName>
    <definedName name="BExKEFE0I3MT6ZLC4T1L9465HKTN" localSheetId="7" hidden="1">#REF!</definedName>
    <definedName name="BExKEFE0I3MT6ZLC4T1L9465HKTN" localSheetId="8" hidden="1">#REF!</definedName>
    <definedName name="BExKEFE0I3MT6ZLC4T1L9465HKTN" localSheetId="9" hidden="1">#REF!</definedName>
    <definedName name="BExKEFE0I3MT6ZLC4T1L9465HKTN" localSheetId="11" hidden="1">#REF!</definedName>
    <definedName name="BExKEFE0I3MT6ZLC4T1L9465HKTN" localSheetId="12" hidden="1">#REF!</definedName>
    <definedName name="BExKEFE0I3MT6ZLC4T1L9465HKTN" localSheetId="13" hidden="1">#REF!</definedName>
    <definedName name="BExKEFE0I3MT6ZLC4T1L9465HKTN" localSheetId="14" hidden="1">#REF!</definedName>
    <definedName name="BExKEFE0I3MT6ZLC4T1L9465HKTN" localSheetId="22" hidden="1">#REF!</definedName>
    <definedName name="BExKEFE0I3MT6ZLC4T1L9465HKTN" localSheetId="19" hidden="1">#REF!</definedName>
    <definedName name="BExKEFE0I3MT6ZLC4T1L9465HKTN" localSheetId="21" hidden="1">#REF!</definedName>
    <definedName name="BExKEFE0I3MT6ZLC4T1L9465HKTN" hidden="1">#REF!</definedName>
    <definedName name="BExKEK6O5BVJP4VY02FY7JNAZ6BT" localSheetId="23" hidden="1">#REF!</definedName>
    <definedName name="BExKEK6O5BVJP4VY02FY7JNAZ6BT" localSheetId="27" hidden="1">#REF!</definedName>
    <definedName name="BExKEK6O5BVJP4VY02FY7JNAZ6BT" localSheetId="16" hidden="1">#REF!</definedName>
    <definedName name="BExKEK6O5BVJP4VY02FY7JNAZ6BT" localSheetId="0" hidden="1">#REF!</definedName>
    <definedName name="BExKEK6O5BVJP4VY02FY7JNAZ6BT" localSheetId="2" hidden="1">#REF!</definedName>
    <definedName name="BExKEK6O5BVJP4VY02FY7JNAZ6BT" localSheetId="4" hidden="1">#REF!</definedName>
    <definedName name="BExKEK6O5BVJP4VY02FY7JNAZ6BT" localSheetId="5" hidden="1">#REF!</definedName>
    <definedName name="BExKEK6O5BVJP4VY02FY7JNAZ6BT" localSheetId="17" hidden="1">#REF!</definedName>
    <definedName name="BExKEK6O5BVJP4VY02FY7JNAZ6BT" localSheetId="7" hidden="1">#REF!</definedName>
    <definedName name="BExKEK6O5BVJP4VY02FY7JNAZ6BT" localSheetId="8" hidden="1">#REF!</definedName>
    <definedName name="BExKEK6O5BVJP4VY02FY7JNAZ6BT" localSheetId="9" hidden="1">#REF!</definedName>
    <definedName name="BExKEK6O5BVJP4VY02FY7JNAZ6BT" localSheetId="11" hidden="1">#REF!</definedName>
    <definedName name="BExKEK6O5BVJP4VY02FY7JNAZ6BT" localSheetId="12" hidden="1">#REF!</definedName>
    <definedName name="BExKEK6O5BVJP4VY02FY7JNAZ6BT" localSheetId="13" hidden="1">#REF!</definedName>
    <definedName name="BExKEK6O5BVJP4VY02FY7JNAZ6BT" localSheetId="14" hidden="1">#REF!</definedName>
    <definedName name="BExKEK6O5BVJP4VY02FY7JNAZ6BT" localSheetId="22" hidden="1">#REF!</definedName>
    <definedName name="BExKEK6O5BVJP4VY02FY7JNAZ6BT" localSheetId="19" hidden="1">#REF!</definedName>
    <definedName name="BExKEK6O5BVJP4VY02FY7JNAZ6BT" localSheetId="21" hidden="1">#REF!</definedName>
    <definedName name="BExKEK6O5BVJP4VY02FY7JNAZ6BT" hidden="1">#REF!</definedName>
    <definedName name="BExKEKXK6E6QX339ELPXDIRZSJE0" localSheetId="23" hidden="1">#REF!</definedName>
    <definedName name="BExKEKXK6E6QX339ELPXDIRZSJE0" localSheetId="27" hidden="1">#REF!</definedName>
    <definedName name="BExKEKXK6E6QX339ELPXDIRZSJE0" localSheetId="16" hidden="1">#REF!</definedName>
    <definedName name="BExKEKXK6E6QX339ELPXDIRZSJE0" localSheetId="0" hidden="1">#REF!</definedName>
    <definedName name="BExKEKXK6E6QX339ELPXDIRZSJE0" localSheetId="2" hidden="1">#REF!</definedName>
    <definedName name="BExKEKXK6E6QX339ELPXDIRZSJE0" localSheetId="4" hidden="1">#REF!</definedName>
    <definedName name="BExKEKXK6E6QX339ELPXDIRZSJE0" localSheetId="5" hidden="1">#REF!</definedName>
    <definedName name="BExKEKXK6E6QX339ELPXDIRZSJE0" localSheetId="17" hidden="1">#REF!</definedName>
    <definedName name="BExKEKXK6E6QX339ELPXDIRZSJE0" localSheetId="7" hidden="1">#REF!</definedName>
    <definedName name="BExKEKXK6E6QX339ELPXDIRZSJE0" localSheetId="8" hidden="1">#REF!</definedName>
    <definedName name="BExKEKXK6E6QX339ELPXDIRZSJE0" localSheetId="9" hidden="1">#REF!</definedName>
    <definedName name="BExKEKXK6E6QX339ELPXDIRZSJE0" localSheetId="11" hidden="1">#REF!</definedName>
    <definedName name="BExKEKXK6E6QX339ELPXDIRZSJE0" localSheetId="12" hidden="1">#REF!</definedName>
    <definedName name="BExKEKXK6E6QX339ELPXDIRZSJE0" localSheetId="13" hidden="1">#REF!</definedName>
    <definedName name="BExKEKXK6E6QX339ELPXDIRZSJE0" localSheetId="14" hidden="1">#REF!</definedName>
    <definedName name="BExKEKXK6E6QX339ELPXDIRZSJE0" localSheetId="22" hidden="1">#REF!</definedName>
    <definedName name="BExKEKXK6E6QX339ELPXDIRZSJE0" localSheetId="19" hidden="1">#REF!</definedName>
    <definedName name="BExKEKXK6E6QX339ELPXDIRZSJE0" localSheetId="21" hidden="1">#REF!</definedName>
    <definedName name="BExKEKXK6E6QX339ELPXDIRZSJE0" hidden="1">#REF!</definedName>
    <definedName name="BExKEMFI35R0D4WN4A59V9QH7I5S" localSheetId="23" hidden="1">#REF!</definedName>
    <definedName name="BExKEMFI35R0D4WN4A59V9QH7I5S" localSheetId="27" hidden="1">#REF!</definedName>
    <definedName name="BExKEMFI35R0D4WN4A59V9QH7I5S" localSheetId="16" hidden="1">#REF!</definedName>
    <definedName name="BExKEMFI35R0D4WN4A59V9QH7I5S" localSheetId="0" hidden="1">#REF!</definedName>
    <definedName name="BExKEMFI35R0D4WN4A59V9QH7I5S" localSheetId="2" hidden="1">#REF!</definedName>
    <definedName name="BExKEMFI35R0D4WN4A59V9QH7I5S" localSheetId="4" hidden="1">#REF!</definedName>
    <definedName name="BExKEMFI35R0D4WN4A59V9QH7I5S" localSheetId="5" hidden="1">#REF!</definedName>
    <definedName name="BExKEMFI35R0D4WN4A59V9QH7I5S" localSheetId="17" hidden="1">#REF!</definedName>
    <definedName name="BExKEMFI35R0D4WN4A59V9QH7I5S" localSheetId="7" hidden="1">#REF!</definedName>
    <definedName name="BExKEMFI35R0D4WN4A59V9QH7I5S" localSheetId="8" hidden="1">#REF!</definedName>
    <definedName name="BExKEMFI35R0D4WN4A59V9QH7I5S" localSheetId="9" hidden="1">#REF!</definedName>
    <definedName name="BExKEMFI35R0D4WN4A59V9QH7I5S" localSheetId="11" hidden="1">#REF!</definedName>
    <definedName name="BExKEMFI35R0D4WN4A59V9QH7I5S" localSheetId="12" hidden="1">#REF!</definedName>
    <definedName name="BExKEMFI35R0D4WN4A59V9QH7I5S" localSheetId="13" hidden="1">#REF!</definedName>
    <definedName name="BExKEMFI35R0D4WN4A59V9QH7I5S" localSheetId="14" hidden="1">#REF!</definedName>
    <definedName name="BExKEMFI35R0D4WN4A59V9QH7I5S" localSheetId="22" hidden="1">#REF!</definedName>
    <definedName name="BExKEMFI35R0D4WN4A59V9QH7I5S" localSheetId="19" hidden="1">#REF!</definedName>
    <definedName name="BExKEMFI35R0D4WN4A59V9QH7I5S" localSheetId="21" hidden="1">#REF!</definedName>
    <definedName name="BExKEMFI35R0D4WN4A59V9QH7I5S" hidden="1">#REF!</definedName>
    <definedName name="BExKEOOIBMP7N8033EY2CJYCBX6H" localSheetId="23" hidden="1">#REF!</definedName>
    <definedName name="BExKEOOIBMP7N8033EY2CJYCBX6H" localSheetId="27" hidden="1">#REF!</definedName>
    <definedName name="BExKEOOIBMP7N8033EY2CJYCBX6H" localSheetId="16" hidden="1">#REF!</definedName>
    <definedName name="BExKEOOIBMP7N8033EY2CJYCBX6H" localSheetId="0" hidden="1">#REF!</definedName>
    <definedName name="BExKEOOIBMP7N8033EY2CJYCBX6H" localSheetId="2" hidden="1">#REF!</definedName>
    <definedName name="BExKEOOIBMP7N8033EY2CJYCBX6H" localSheetId="4" hidden="1">#REF!</definedName>
    <definedName name="BExKEOOIBMP7N8033EY2CJYCBX6H" localSheetId="5" hidden="1">#REF!</definedName>
    <definedName name="BExKEOOIBMP7N8033EY2CJYCBX6H" localSheetId="17" hidden="1">#REF!</definedName>
    <definedName name="BExKEOOIBMP7N8033EY2CJYCBX6H" localSheetId="7" hidden="1">#REF!</definedName>
    <definedName name="BExKEOOIBMP7N8033EY2CJYCBX6H" localSheetId="8" hidden="1">#REF!</definedName>
    <definedName name="BExKEOOIBMP7N8033EY2CJYCBX6H" localSheetId="9" hidden="1">#REF!</definedName>
    <definedName name="BExKEOOIBMP7N8033EY2CJYCBX6H" localSheetId="11" hidden="1">#REF!</definedName>
    <definedName name="BExKEOOIBMP7N8033EY2CJYCBX6H" localSheetId="12" hidden="1">#REF!</definedName>
    <definedName name="BExKEOOIBMP7N8033EY2CJYCBX6H" localSheetId="13" hidden="1">#REF!</definedName>
    <definedName name="BExKEOOIBMP7N8033EY2CJYCBX6H" localSheetId="14" hidden="1">#REF!</definedName>
    <definedName name="BExKEOOIBMP7N8033EY2CJYCBX6H" localSheetId="22" hidden="1">#REF!</definedName>
    <definedName name="BExKEOOIBMP7N8033EY2CJYCBX6H" localSheetId="19" hidden="1">#REF!</definedName>
    <definedName name="BExKEOOIBMP7N8033EY2CJYCBX6H" localSheetId="21" hidden="1">#REF!</definedName>
    <definedName name="BExKEOOIBMP7N8033EY2CJYCBX6H" hidden="1">#REF!</definedName>
    <definedName name="BExKEW0RR5LA3VC46A2BEOOMQE56" localSheetId="23" hidden="1">#REF!</definedName>
    <definedName name="BExKEW0RR5LA3VC46A2BEOOMQE56" localSheetId="27" hidden="1">#REF!</definedName>
    <definedName name="BExKEW0RR5LA3VC46A2BEOOMQE56" localSheetId="16" hidden="1">#REF!</definedName>
    <definedName name="BExKEW0RR5LA3VC46A2BEOOMQE56" localSheetId="0" hidden="1">#REF!</definedName>
    <definedName name="BExKEW0RR5LA3VC46A2BEOOMQE56" localSheetId="2" hidden="1">#REF!</definedName>
    <definedName name="BExKEW0RR5LA3VC46A2BEOOMQE56" localSheetId="4" hidden="1">#REF!</definedName>
    <definedName name="BExKEW0RR5LA3VC46A2BEOOMQE56" localSheetId="5" hidden="1">#REF!</definedName>
    <definedName name="BExKEW0RR5LA3VC46A2BEOOMQE56" localSheetId="17" hidden="1">#REF!</definedName>
    <definedName name="BExKEW0RR5LA3VC46A2BEOOMQE56" localSheetId="7" hidden="1">#REF!</definedName>
    <definedName name="BExKEW0RR5LA3VC46A2BEOOMQE56" localSheetId="8" hidden="1">#REF!</definedName>
    <definedName name="BExKEW0RR5LA3VC46A2BEOOMQE56" localSheetId="9" hidden="1">#REF!</definedName>
    <definedName name="BExKEW0RR5LA3VC46A2BEOOMQE56" localSheetId="11" hidden="1">#REF!</definedName>
    <definedName name="BExKEW0RR5LA3VC46A2BEOOMQE56" localSheetId="12" hidden="1">#REF!</definedName>
    <definedName name="BExKEW0RR5LA3VC46A2BEOOMQE56" localSheetId="13" hidden="1">#REF!</definedName>
    <definedName name="BExKEW0RR5LA3VC46A2BEOOMQE56" localSheetId="14" hidden="1">#REF!</definedName>
    <definedName name="BExKEW0RR5LA3VC46A2BEOOMQE56" localSheetId="22" hidden="1">#REF!</definedName>
    <definedName name="BExKEW0RR5LA3VC46A2BEOOMQE56" localSheetId="19" hidden="1">#REF!</definedName>
    <definedName name="BExKEW0RR5LA3VC46A2BEOOMQE56" localSheetId="21" hidden="1">#REF!</definedName>
    <definedName name="BExKEW0RR5LA3VC46A2BEOOMQE56" hidden="1">#REF!</definedName>
    <definedName name="BExKF37PTJB4PE1PUQWG20ASBX4E" localSheetId="23" hidden="1">#REF!</definedName>
    <definedName name="BExKF37PTJB4PE1PUQWG20ASBX4E" localSheetId="27" hidden="1">#REF!</definedName>
    <definedName name="BExKF37PTJB4PE1PUQWG20ASBX4E" localSheetId="16" hidden="1">#REF!</definedName>
    <definedName name="BExKF37PTJB4PE1PUQWG20ASBX4E" localSheetId="0" hidden="1">#REF!</definedName>
    <definedName name="BExKF37PTJB4PE1PUQWG20ASBX4E" localSheetId="2" hidden="1">#REF!</definedName>
    <definedName name="BExKF37PTJB4PE1PUQWG20ASBX4E" localSheetId="4" hidden="1">#REF!</definedName>
    <definedName name="BExKF37PTJB4PE1PUQWG20ASBX4E" localSheetId="5" hidden="1">#REF!</definedName>
    <definedName name="BExKF37PTJB4PE1PUQWG20ASBX4E" localSheetId="17" hidden="1">#REF!</definedName>
    <definedName name="BExKF37PTJB4PE1PUQWG20ASBX4E" localSheetId="7" hidden="1">#REF!</definedName>
    <definedName name="BExKF37PTJB4PE1PUQWG20ASBX4E" localSheetId="8" hidden="1">#REF!</definedName>
    <definedName name="BExKF37PTJB4PE1PUQWG20ASBX4E" localSheetId="9" hidden="1">#REF!</definedName>
    <definedName name="BExKF37PTJB4PE1PUQWG20ASBX4E" localSheetId="11" hidden="1">#REF!</definedName>
    <definedName name="BExKF37PTJB4PE1PUQWG20ASBX4E" localSheetId="12" hidden="1">#REF!</definedName>
    <definedName name="BExKF37PTJB4PE1PUQWG20ASBX4E" localSheetId="13" hidden="1">#REF!</definedName>
    <definedName name="BExKF37PTJB4PE1PUQWG20ASBX4E" localSheetId="14" hidden="1">#REF!</definedName>
    <definedName name="BExKF37PTJB4PE1PUQWG20ASBX4E" localSheetId="22" hidden="1">#REF!</definedName>
    <definedName name="BExKF37PTJB4PE1PUQWG20ASBX4E" localSheetId="19" hidden="1">#REF!</definedName>
    <definedName name="BExKF37PTJB4PE1PUQWG20ASBX4E" localSheetId="21" hidden="1">#REF!</definedName>
    <definedName name="BExKF37PTJB4PE1PUQWG20ASBX4E" hidden="1">#REF!</definedName>
    <definedName name="BExKFA3VI1CZK21SM0N3LZWT9LA1" localSheetId="23" hidden="1">#REF!</definedName>
    <definedName name="BExKFA3VI1CZK21SM0N3LZWT9LA1" localSheetId="27" hidden="1">#REF!</definedName>
    <definedName name="BExKFA3VI1CZK21SM0N3LZWT9LA1" localSheetId="16" hidden="1">#REF!</definedName>
    <definedName name="BExKFA3VI1CZK21SM0N3LZWT9LA1" localSheetId="0" hidden="1">#REF!</definedName>
    <definedName name="BExKFA3VI1CZK21SM0N3LZWT9LA1" localSheetId="2" hidden="1">#REF!</definedName>
    <definedName name="BExKFA3VI1CZK21SM0N3LZWT9LA1" localSheetId="4" hidden="1">#REF!</definedName>
    <definedName name="BExKFA3VI1CZK21SM0N3LZWT9LA1" localSheetId="5" hidden="1">#REF!</definedName>
    <definedName name="BExKFA3VI1CZK21SM0N3LZWT9LA1" localSheetId="17" hidden="1">#REF!</definedName>
    <definedName name="BExKFA3VI1CZK21SM0N3LZWT9LA1" localSheetId="7" hidden="1">#REF!</definedName>
    <definedName name="BExKFA3VI1CZK21SM0N3LZWT9LA1" localSheetId="8" hidden="1">#REF!</definedName>
    <definedName name="BExKFA3VI1CZK21SM0N3LZWT9LA1" localSheetId="9" hidden="1">#REF!</definedName>
    <definedName name="BExKFA3VI1CZK21SM0N3LZWT9LA1" localSheetId="11" hidden="1">#REF!</definedName>
    <definedName name="BExKFA3VI1CZK21SM0N3LZWT9LA1" localSheetId="12" hidden="1">#REF!</definedName>
    <definedName name="BExKFA3VI1CZK21SM0N3LZWT9LA1" localSheetId="13" hidden="1">#REF!</definedName>
    <definedName name="BExKFA3VI1CZK21SM0N3LZWT9LA1" localSheetId="14" hidden="1">#REF!</definedName>
    <definedName name="BExKFA3VI1CZK21SM0N3LZWT9LA1" localSheetId="22" hidden="1">#REF!</definedName>
    <definedName name="BExKFA3VI1CZK21SM0N3LZWT9LA1" localSheetId="19" hidden="1">#REF!</definedName>
    <definedName name="BExKFA3VI1CZK21SM0N3LZWT9LA1" localSheetId="21" hidden="1">#REF!</definedName>
    <definedName name="BExKFA3VI1CZK21SM0N3LZWT9LA1" hidden="1">#REF!</definedName>
    <definedName name="BExKFBB29XXT9A2LVUXYSIVKPWGB" localSheetId="23" hidden="1">#REF!</definedName>
    <definedName name="BExKFBB29XXT9A2LVUXYSIVKPWGB" localSheetId="27" hidden="1">#REF!</definedName>
    <definedName name="BExKFBB29XXT9A2LVUXYSIVKPWGB" localSheetId="16" hidden="1">#REF!</definedName>
    <definedName name="BExKFBB29XXT9A2LVUXYSIVKPWGB" localSheetId="0" hidden="1">#REF!</definedName>
    <definedName name="BExKFBB29XXT9A2LVUXYSIVKPWGB" localSheetId="2" hidden="1">#REF!</definedName>
    <definedName name="BExKFBB29XXT9A2LVUXYSIVKPWGB" localSheetId="4" hidden="1">#REF!</definedName>
    <definedName name="BExKFBB29XXT9A2LVUXYSIVKPWGB" localSheetId="5" hidden="1">#REF!</definedName>
    <definedName name="BExKFBB29XXT9A2LVUXYSIVKPWGB" localSheetId="17" hidden="1">#REF!</definedName>
    <definedName name="BExKFBB29XXT9A2LVUXYSIVKPWGB" localSheetId="7" hidden="1">#REF!</definedName>
    <definedName name="BExKFBB29XXT9A2LVUXYSIVKPWGB" localSheetId="8" hidden="1">#REF!</definedName>
    <definedName name="BExKFBB29XXT9A2LVUXYSIVKPWGB" localSheetId="9" hidden="1">#REF!</definedName>
    <definedName name="BExKFBB29XXT9A2LVUXYSIVKPWGB" localSheetId="11" hidden="1">#REF!</definedName>
    <definedName name="BExKFBB29XXT9A2LVUXYSIVKPWGB" localSheetId="12" hidden="1">#REF!</definedName>
    <definedName name="BExKFBB29XXT9A2LVUXYSIVKPWGB" localSheetId="13" hidden="1">#REF!</definedName>
    <definedName name="BExKFBB29XXT9A2LVUXYSIVKPWGB" localSheetId="14" hidden="1">#REF!</definedName>
    <definedName name="BExKFBB29XXT9A2LVUXYSIVKPWGB" localSheetId="22" hidden="1">#REF!</definedName>
    <definedName name="BExKFBB29XXT9A2LVUXYSIVKPWGB" localSheetId="19" hidden="1">#REF!</definedName>
    <definedName name="BExKFBB29XXT9A2LVUXYSIVKPWGB" localSheetId="21" hidden="1">#REF!</definedName>
    <definedName name="BExKFBB29XXT9A2LVUXYSIVKPWGB" hidden="1">#REF!</definedName>
    <definedName name="BExKFINBFV5J2NFRCL4YUO3YF0ZE" localSheetId="23" hidden="1">#REF!</definedName>
    <definedName name="BExKFINBFV5J2NFRCL4YUO3YF0ZE" localSheetId="27" hidden="1">#REF!</definedName>
    <definedName name="BExKFINBFV5J2NFRCL4YUO3YF0ZE" localSheetId="16" hidden="1">#REF!</definedName>
    <definedName name="BExKFINBFV5J2NFRCL4YUO3YF0ZE" localSheetId="0" hidden="1">#REF!</definedName>
    <definedName name="BExKFINBFV5J2NFRCL4YUO3YF0ZE" localSheetId="2" hidden="1">#REF!</definedName>
    <definedName name="BExKFINBFV5J2NFRCL4YUO3YF0ZE" localSheetId="4" hidden="1">#REF!</definedName>
    <definedName name="BExKFINBFV5J2NFRCL4YUO3YF0ZE" localSheetId="5" hidden="1">#REF!</definedName>
    <definedName name="BExKFINBFV5J2NFRCL4YUO3YF0ZE" localSheetId="17" hidden="1">#REF!</definedName>
    <definedName name="BExKFINBFV5J2NFRCL4YUO3YF0ZE" localSheetId="7" hidden="1">#REF!</definedName>
    <definedName name="BExKFINBFV5J2NFRCL4YUO3YF0ZE" localSheetId="8" hidden="1">#REF!</definedName>
    <definedName name="BExKFINBFV5J2NFRCL4YUO3YF0ZE" localSheetId="9" hidden="1">#REF!</definedName>
    <definedName name="BExKFINBFV5J2NFRCL4YUO3YF0ZE" localSheetId="11" hidden="1">#REF!</definedName>
    <definedName name="BExKFINBFV5J2NFRCL4YUO3YF0ZE" localSheetId="12" hidden="1">#REF!</definedName>
    <definedName name="BExKFINBFV5J2NFRCL4YUO3YF0ZE" localSheetId="13" hidden="1">#REF!</definedName>
    <definedName name="BExKFINBFV5J2NFRCL4YUO3YF0ZE" localSheetId="14" hidden="1">#REF!</definedName>
    <definedName name="BExKFINBFV5J2NFRCL4YUO3YF0ZE" localSheetId="22" hidden="1">#REF!</definedName>
    <definedName name="BExKFINBFV5J2NFRCL4YUO3YF0ZE" localSheetId="19" hidden="1">#REF!</definedName>
    <definedName name="BExKFINBFV5J2NFRCL4YUO3YF0ZE" localSheetId="21" hidden="1">#REF!</definedName>
    <definedName name="BExKFINBFV5J2NFRCL4YUO3YF0ZE" hidden="1">#REF!</definedName>
    <definedName name="BExKFISRBFACTAMJSALEYMY66F6X" localSheetId="23" hidden="1">#REF!</definedName>
    <definedName name="BExKFISRBFACTAMJSALEYMY66F6X" localSheetId="27" hidden="1">#REF!</definedName>
    <definedName name="BExKFISRBFACTAMJSALEYMY66F6X" localSheetId="16" hidden="1">#REF!</definedName>
    <definedName name="BExKFISRBFACTAMJSALEYMY66F6X" localSheetId="0" hidden="1">#REF!</definedName>
    <definedName name="BExKFISRBFACTAMJSALEYMY66F6X" localSheetId="2" hidden="1">#REF!</definedName>
    <definedName name="BExKFISRBFACTAMJSALEYMY66F6X" localSheetId="4" hidden="1">#REF!</definedName>
    <definedName name="BExKFISRBFACTAMJSALEYMY66F6X" localSheetId="5" hidden="1">#REF!</definedName>
    <definedName name="BExKFISRBFACTAMJSALEYMY66F6X" localSheetId="17" hidden="1">#REF!</definedName>
    <definedName name="BExKFISRBFACTAMJSALEYMY66F6X" localSheetId="7" hidden="1">#REF!</definedName>
    <definedName name="BExKFISRBFACTAMJSALEYMY66F6X" localSheetId="8" hidden="1">#REF!</definedName>
    <definedName name="BExKFISRBFACTAMJSALEYMY66F6X" localSheetId="9" hidden="1">#REF!</definedName>
    <definedName name="BExKFISRBFACTAMJSALEYMY66F6X" localSheetId="11" hidden="1">#REF!</definedName>
    <definedName name="BExKFISRBFACTAMJSALEYMY66F6X" localSheetId="12" hidden="1">#REF!</definedName>
    <definedName name="BExKFISRBFACTAMJSALEYMY66F6X" localSheetId="13" hidden="1">#REF!</definedName>
    <definedName name="BExKFISRBFACTAMJSALEYMY66F6X" localSheetId="14" hidden="1">#REF!</definedName>
    <definedName name="BExKFISRBFACTAMJSALEYMY66F6X" localSheetId="22" hidden="1">#REF!</definedName>
    <definedName name="BExKFISRBFACTAMJSALEYMY66F6X" localSheetId="19" hidden="1">#REF!</definedName>
    <definedName name="BExKFISRBFACTAMJSALEYMY66F6X" localSheetId="21" hidden="1">#REF!</definedName>
    <definedName name="BExKFISRBFACTAMJSALEYMY66F6X" hidden="1">#REF!</definedName>
    <definedName name="BExKFOSK5DJ151C4E8544UWMYTOC" localSheetId="23" hidden="1">#REF!</definedName>
    <definedName name="BExKFOSK5DJ151C4E8544UWMYTOC" localSheetId="27" hidden="1">#REF!</definedName>
    <definedName name="BExKFOSK5DJ151C4E8544UWMYTOC" localSheetId="16" hidden="1">#REF!</definedName>
    <definedName name="BExKFOSK5DJ151C4E8544UWMYTOC" localSheetId="0" hidden="1">#REF!</definedName>
    <definedName name="BExKFOSK5DJ151C4E8544UWMYTOC" localSheetId="2" hidden="1">#REF!</definedName>
    <definedName name="BExKFOSK5DJ151C4E8544UWMYTOC" localSheetId="4" hidden="1">#REF!</definedName>
    <definedName name="BExKFOSK5DJ151C4E8544UWMYTOC" localSheetId="5" hidden="1">#REF!</definedName>
    <definedName name="BExKFOSK5DJ151C4E8544UWMYTOC" localSheetId="17" hidden="1">#REF!</definedName>
    <definedName name="BExKFOSK5DJ151C4E8544UWMYTOC" localSheetId="7" hidden="1">#REF!</definedName>
    <definedName name="BExKFOSK5DJ151C4E8544UWMYTOC" localSheetId="8" hidden="1">#REF!</definedName>
    <definedName name="BExKFOSK5DJ151C4E8544UWMYTOC" localSheetId="9" hidden="1">#REF!</definedName>
    <definedName name="BExKFOSK5DJ151C4E8544UWMYTOC" localSheetId="11" hidden="1">#REF!</definedName>
    <definedName name="BExKFOSK5DJ151C4E8544UWMYTOC" localSheetId="12" hidden="1">#REF!</definedName>
    <definedName name="BExKFOSK5DJ151C4E8544UWMYTOC" localSheetId="13" hidden="1">#REF!</definedName>
    <definedName name="BExKFOSK5DJ151C4E8544UWMYTOC" localSheetId="14" hidden="1">#REF!</definedName>
    <definedName name="BExKFOSK5DJ151C4E8544UWMYTOC" localSheetId="22" hidden="1">#REF!</definedName>
    <definedName name="BExKFOSK5DJ151C4E8544UWMYTOC" localSheetId="19" hidden="1">#REF!</definedName>
    <definedName name="BExKFOSK5DJ151C4E8544UWMYTOC" localSheetId="21" hidden="1">#REF!</definedName>
    <definedName name="BExKFOSK5DJ151C4E8544UWMYTOC" hidden="1">#REF!</definedName>
    <definedName name="BExKFWL3DE1V1VOVHAFYBE85QUB7" localSheetId="23" hidden="1">#REF!</definedName>
    <definedName name="BExKFWL3DE1V1VOVHAFYBE85QUB7" localSheetId="27" hidden="1">#REF!</definedName>
    <definedName name="BExKFWL3DE1V1VOVHAFYBE85QUB7" localSheetId="16" hidden="1">#REF!</definedName>
    <definedName name="BExKFWL3DE1V1VOVHAFYBE85QUB7" localSheetId="0" hidden="1">#REF!</definedName>
    <definedName name="BExKFWL3DE1V1VOVHAFYBE85QUB7" localSheetId="2" hidden="1">#REF!</definedName>
    <definedName name="BExKFWL3DE1V1VOVHAFYBE85QUB7" localSheetId="4" hidden="1">#REF!</definedName>
    <definedName name="BExKFWL3DE1V1VOVHAFYBE85QUB7" localSheetId="5" hidden="1">#REF!</definedName>
    <definedName name="BExKFWL3DE1V1VOVHAFYBE85QUB7" localSheetId="17" hidden="1">#REF!</definedName>
    <definedName name="BExKFWL3DE1V1VOVHAFYBE85QUB7" localSheetId="7" hidden="1">#REF!</definedName>
    <definedName name="BExKFWL3DE1V1VOVHAFYBE85QUB7" localSheetId="8" hidden="1">#REF!</definedName>
    <definedName name="BExKFWL3DE1V1VOVHAFYBE85QUB7" localSheetId="9" hidden="1">#REF!</definedName>
    <definedName name="BExKFWL3DE1V1VOVHAFYBE85QUB7" localSheetId="11" hidden="1">#REF!</definedName>
    <definedName name="BExKFWL3DE1V1VOVHAFYBE85QUB7" localSheetId="12" hidden="1">#REF!</definedName>
    <definedName name="BExKFWL3DE1V1VOVHAFYBE85QUB7" localSheetId="13" hidden="1">#REF!</definedName>
    <definedName name="BExKFWL3DE1V1VOVHAFYBE85QUB7" localSheetId="14" hidden="1">#REF!</definedName>
    <definedName name="BExKFWL3DE1V1VOVHAFYBE85QUB7" localSheetId="22" hidden="1">#REF!</definedName>
    <definedName name="BExKFWL3DE1V1VOVHAFYBE85QUB7" localSheetId="19" hidden="1">#REF!</definedName>
    <definedName name="BExKFWL3DE1V1VOVHAFYBE85QUB7" localSheetId="21" hidden="1">#REF!</definedName>
    <definedName name="BExKFWL3DE1V1VOVHAFYBE85QUB7" hidden="1">#REF!</definedName>
    <definedName name="BExKFXS9NDEWPZDVGLTMOM3CFO7N" localSheetId="23" hidden="1">#REF!</definedName>
    <definedName name="BExKFXS9NDEWPZDVGLTMOM3CFO7N" localSheetId="27" hidden="1">#REF!</definedName>
    <definedName name="BExKFXS9NDEWPZDVGLTMOM3CFO7N" localSheetId="16" hidden="1">#REF!</definedName>
    <definedName name="BExKFXS9NDEWPZDVGLTMOM3CFO7N" localSheetId="0" hidden="1">#REF!</definedName>
    <definedName name="BExKFXS9NDEWPZDVGLTMOM3CFO7N" localSheetId="2" hidden="1">#REF!</definedName>
    <definedName name="BExKFXS9NDEWPZDVGLTMOM3CFO7N" localSheetId="4" hidden="1">#REF!</definedName>
    <definedName name="BExKFXS9NDEWPZDVGLTMOM3CFO7N" localSheetId="5" hidden="1">#REF!</definedName>
    <definedName name="BExKFXS9NDEWPZDVGLTMOM3CFO7N" localSheetId="17" hidden="1">#REF!</definedName>
    <definedName name="BExKFXS9NDEWPZDVGLTMOM3CFO7N" localSheetId="7" hidden="1">#REF!</definedName>
    <definedName name="BExKFXS9NDEWPZDVGLTMOM3CFO7N" localSheetId="8" hidden="1">#REF!</definedName>
    <definedName name="BExKFXS9NDEWPZDVGLTMOM3CFO7N" localSheetId="9" hidden="1">#REF!</definedName>
    <definedName name="BExKFXS9NDEWPZDVGLTMOM3CFO7N" localSheetId="11" hidden="1">#REF!</definedName>
    <definedName name="BExKFXS9NDEWPZDVGLTMOM3CFO7N" localSheetId="12" hidden="1">#REF!</definedName>
    <definedName name="BExKFXS9NDEWPZDVGLTMOM3CFO7N" localSheetId="13" hidden="1">#REF!</definedName>
    <definedName name="BExKFXS9NDEWPZDVGLTMOM3CFO7N" localSheetId="14" hidden="1">#REF!</definedName>
    <definedName name="BExKFXS9NDEWPZDVGLTMOM3CFO7N" localSheetId="22" hidden="1">#REF!</definedName>
    <definedName name="BExKFXS9NDEWPZDVGLTMOM3CFO7N" localSheetId="19" hidden="1">#REF!</definedName>
    <definedName name="BExKFXS9NDEWPZDVGLTMOM3CFO7N" localSheetId="21" hidden="1">#REF!</definedName>
    <definedName name="BExKFXS9NDEWPZDVGLTMOM3CFO7N" hidden="1">#REF!</definedName>
    <definedName name="BExKFYJC4EVEV54F82K6VKP7Q3OU" localSheetId="23" hidden="1">#REF!</definedName>
    <definedName name="BExKFYJC4EVEV54F82K6VKP7Q3OU" localSheetId="27" hidden="1">#REF!</definedName>
    <definedName name="BExKFYJC4EVEV54F82K6VKP7Q3OU" localSheetId="16" hidden="1">#REF!</definedName>
    <definedName name="BExKFYJC4EVEV54F82K6VKP7Q3OU" localSheetId="0" hidden="1">#REF!</definedName>
    <definedName name="BExKFYJC4EVEV54F82K6VKP7Q3OU" localSheetId="2" hidden="1">#REF!</definedName>
    <definedName name="BExKFYJC4EVEV54F82K6VKP7Q3OU" localSheetId="4" hidden="1">#REF!</definedName>
    <definedName name="BExKFYJC4EVEV54F82K6VKP7Q3OU" localSheetId="5" hidden="1">#REF!</definedName>
    <definedName name="BExKFYJC4EVEV54F82K6VKP7Q3OU" localSheetId="17" hidden="1">#REF!</definedName>
    <definedName name="BExKFYJC4EVEV54F82K6VKP7Q3OU" localSheetId="7" hidden="1">#REF!</definedName>
    <definedName name="BExKFYJC4EVEV54F82K6VKP7Q3OU" localSheetId="8" hidden="1">#REF!</definedName>
    <definedName name="BExKFYJC4EVEV54F82K6VKP7Q3OU" localSheetId="9" hidden="1">#REF!</definedName>
    <definedName name="BExKFYJC4EVEV54F82K6VKP7Q3OU" localSheetId="11" hidden="1">#REF!</definedName>
    <definedName name="BExKFYJC4EVEV54F82K6VKP7Q3OU" localSheetId="12" hidden="1">#REF!</definedName>
    <definedName name="BExKFYJC4EVEV54F82K6VKP7Q3OU" localSheetId="13" hidden="1">#REF!</definedName>
    <definedName name="BExKFYJC4EVEV54F82K6VKP7Q3OU" localSheetId="14" hidden="1">#REF!</definedName>
    <definedName name="BExKFYJC4EVEV54F82K6VKP7Q3OU" localSheetId="22" hidden="1">#REF!</definedName>
    <definedName name="BExKFYJC4EVEV54F82K6VKP7Q3OU" localSheetId="19" hidden="1">#REF!</definedName>
    <definedName name="BExKFYJC4EVEV54F82K6VKP7Q3OU" localSheetId="21" hidden="1">#REF!</definedName>
    <definedName name="BExKFYJC4EVEV54F82K6VKP7Q3OU" hidden="1">#REF!</definedName>
    <definedName name="BExKG4IYHBKQQ8J8FN10GB2IKO33" localSheetId="23" hidden="1">#REF!</definedName>
    <definedName name="BExKG4IYHBKQQ8J8FN10GB2IKO33" localSheetId="27" hidden="1">#REF!</definedName>
    <definedName name="BExKG4IYHBKQQ8J8FN10GB2IKO33" localSheetId="16" hidden="1">#REF!</definedName>
    <definedName name="BExKG4IYHBKQQ8J8FN10GB2IKO33" localSheetId="0" hidden="1">#REF!</definedName>
    <definedName name="BExKG4IYHBKQQ8J8FN10GB2IKO33" localSheetId="2" hidden="1">#REF!</definedName>
    <definedName name="BExKG4IYHBKQQ8J8FN10GB2IKO33" localSheetId="4" hidden="1">#REF!</definedName>
    <definedName name="BExKG4IYHBKQQ8J8FN10GB2IKO33" localSheetId="5" hidden="1">#REF!</definedName>
    <definedName name="BExKG4IYHBKQQ8J8FN10GB2IKO33" localSheetId="17" hidden="1">#REF!</definedName>
    <definedName name="BExKG4IYHBKQQ8J8FN10GB2IKO33" localSheetId="7" hidden="1">#REF!</definedName>
    <definedName name="BExKG4IYHBKQQ8J8FN10GB2IKO33" localSheetId="8" hidden="1">#REF!</definedName>
    <definedName name="BExKG4IYHBKQQ8J8FN10GB2IKO33" localSheetId="9" hidden="1">#REF!</definedName>
    <definedName name="BExKG4IYHBKQQ8J8FN10GB2IKO33" localSheetId="11" hidden="1">#REF!</definedName>
    <definedName name="BExKG4IYHBKQQ8J8FN10GB2IKO33" localSheetId="12" hidden="1">#REF!</definedName>
    <definedName name="BExKG4IYHBKQQ8J8FN10GB2IKO33" localSheetId="13" hidden="1">#REF!</definedName>
    <definedName name="BExKG4IYHBKQQ8J8FN10GB2IKO33" localSheetId="14" hidden="1">#REF!</definedName>
    <definedName name="BExKG4IYHBKQQ8J8FN10GB2IKO33" localSheetId="22" hidden="1">#REF!</definedName>
    <definedName name="BExKG4IYHBKQQ8J8FN10GB2IKO33" localSheetId="19" hidden="1">#REF!</definedName>
    <definedName name="BExKG4IYHBKQQ8J8FN10GB2IKO33" localSheetId="21" hidden="1">#REF!</definedName>
    <definedName name="BExKG4IYHBKQQ8J8FN10GB2IKO33" hidden="1">#REF!</definedName>
    <definedName name="BExKGBVDO2JNJUFOFQMF0RJG03ZK" localSheetId="23" hidden="1">#REF!</definedName>
    <definedName name="BExKGBVDO2JNJUFOFQMF0RJG03ZK" localSheetId="27" hidden="1">#REF!</definedName>
    <definedName name="BExKGBVDO2JNJUFOFQMF0RJG03ZK" localSheetId="16" hidden="1">#REF!</definedName>
    <definedName name="BExKGBVDO2JNJUFOFQMF0RJG03ZK" localSheetId="0" hidden="1">#REF!</definedName>
    <definedName name="BExKGBVDO2JNJUFOFQMF0RJG03ZK" localSheetId="2" hidden="1">#REF!</definedName>
    <definedName name="BExKGBVDO2JNJUFOFQMF0RJG03ZK" localSheetId="4" hidden="1">#REF!</definedName>
    <definedName name="BExKGBVDO2JNJUFOFQMF0RJG03ZK" localSheetId="5" hidden="1">#REF!</definedName>
    <definedName name="BExKGBVDO2JNJUFOFQMF0RJG03ZK" localSheetId="17" hidden="1">#REF!</definedName>
    <definedName name="BExKGBVDO2JNJUFOFQMF0RJG03ZK" localSheetId="7" hidden="1">#REF!</definedName>
    <definedName name="BExKGBVDO2JNJUFOFQMF0RJG03ZK" localSheetId="8" hidden="1">#REF!</definedName>
    <definedName name="BExKGBVDO2JNJUFOFQMF0RJG03ZK" localSheetId="9" hidden="1">#REF!</definedName>
    <definedName name="BExKGBVDO2JNJUFOFQMF0RJG03ZK" localSheetId="11" hidden="1">#REF!</definedName>
    <definedName name="BExKGBVDO2JNJUFOFQMF0RJG03ZK" localSheetId="12" hidden="1">#REF!</definedName>
    <definedName name="BExKGBVDO2JNJUFOFQMF0RJG03ZK" localSheetId="13" hidden="1">#REF!</definedName>
    <definedName name="BExKGBVDO2JNJUFOFQMF0RJG03ZK" localSheetId="14" hidden="1">#REF!</definedName>
    <definedName name="BExKGBVDO2JNJUFOFQMF0RJG03ZK" localSheetId="22" hidden="1">#REF!</definedName>
    <definedName name="BExKGBVDO2JNJUFOFQMF0RJG03ZK" localSheetId="19" hidden="1">#REF!</definedName>
    <definedName name="BExKGBVDO2JNJUFOFQMF0RJG03ZK" localSheetId="21" hidden="1">#REF!</definedName>
    <definedName name="BExKGBVDO2JNJUFOFQMF0RJG03ZK" hidden="1">#REF!</definedName>
    <definedName name="BExKGF0L44S78D33WMQ1A75TRKB9" localSheetId="23" hidden="1">#REF!</definedName>
    <definedName name="BExKGF0L44S78D33WMQ1A75TRKB9" localSheetId="27" hidden="1">#REF!</definedName>
    <definedName name="BExKGF0L44S78D33WMQ1A75TRKB9" localSheetId="16" hidden="1">#REF!</definedName>
    <definedName name="BExKGF0L44S78D33WMQ1A75TRKB9" localSheetId="0" hidden="1">#REF!</definedName>
    <definedName name="BExKGF0L44S78D33WMQ1A75TRKB9" localSheetId="2" hidden="1">#REF!</definedName>
    <definedName name="BExKGF0L44S78D33WMQ1A75TRKB9" localSheetId="4" hidden="1">#REF!</definedName>
    <definedName name="BExKGF0L44S78D33WMQ1A75TRKB9" localSheetId="5" hidden="1">#REF!</definedName>
    <definedName name="BExKGF0L44S78D33WMQ1A75TRKB9" localSheetId="17" hidden="1">#REF!</definedName>
    <definedName name="BExKGF0L44S78D33WMQ1A75TRKB9" localSheetId="7" hidden="1">#REF!</definedName>
    <definedName name="BExKGF0L44S78D33WMQ1A75TRKB9" localSheetId="8" hidden="1">#REF!</definedName>
    <definedName name="BExKGF0L44S78D33WMQ1A75TRKB9" localSheetId="9" hidden="1">#REF!</definedName>
    <definedName name="BExKGF0L44S78D33WMQ1A75TRKB9" localSheetId="11" hidden="1">#REF!</definedName>
    <definedName name="BExKGF0L44S78D33WMQ1A75TRKB9" localSheetId="12" hidden="1">#REF!</definedName>
    <definedName name="BExKGF0L44S78D33WMQ1A75TRKB9" localSheetId="13" hidden="1">#REF!</definedName>
    <definedName name="BExKGF0L44S78D33WMQ1A75TRKB9" localSheetId="14" hidden="1">#REF!</definedName>
    <definedName name="BExKGF0L44S78D33WMQ1A75TRKB9" localSheetId="22" hidden="1">#REF!</definedName>
    <definedName name="BExKGF0L44S78D33WMQ1A75TRKB9" localSheetId="19" hidden="1">#REF!</definedName>
    <definedName name="BExKGF0L44S78D33WMQ1A75TRKB9" localSheetId="21" hidden="1">#REF!</definedName>
    <definedName name="BExKGF0L44S78D33WMQ1A75TRKB9" hidden="1">#REF!</definedName>
    <definedName name="BExKGFRN31B3G20LMQ4LRF879J68" localSheetId="23" hidden="1">#REF!</definedName>
    <definedName name="BExKGFRN31B3G20LMQ4LRF879J68" localSheetId="27" hidden="1">#REF!</definedName>
    <definedName name="BExKGFRN31B3G20LMQ4LRF879J68" localSheetId="16" hidden="1">#REF!</definedName>
    <definedName name="BExKGFRN31B3G20LMQ4LRF879J68" localSheetId="0" hidden="1">#REF!</definedName>
    <definedName name="BExKGFRN31B3G20LMQ4LRF879J68" localSheetId="2" hidden="1">#REF!</definedName>
    <definedName name="BExKGFRN31B3G20LMQ4LRF879J68" localSheetId="4" hidden="1">#REF!</definedName>
    <definedName name="BExKGFRN31B3G20LMQ4LRF879J68" localSheetId="5" hidden="1">#REF!</definedName>
    <definedName name="BExKGFRN31B3G20LMQ4LRF879J68" localSheetId="17" hidden="1">#REF!</definedName>
    <definedName name="BExKGFRN31B3G20LMQ4LRF879J68" localSheetId="7" hidden="1">#REF!</definedName>
    <definedName name="BExKGFRN31B3G20LMQ4LRF879J68" localSheetId="8" hidden="1">#REF!</definedName>
    <definedName name="BExKGFRN31B3G20LMQ4LRF879J68" localSheetId="9" hidden="1">#REF!</definedName>
    <definedName name="BExKGFRN31B3G20LMQ4LRF879J68" localSheetId="11" hidden="1">#REF!</definedName>
    <definedName name="BExKGFRN31B3G20LMQ4LRF879J68" localSheetId="12" hidden="1">#REF!</definedName>
    <definedName name="BExKGFRN31B3G20LMQ4LRF879J68" localSheetId="13" hidden="1">#REF!</definedName>
    <definedName name="BExKGFRN31B3G20LMQ4LRF879J68" localSheetId="14" hidden="1">#REF!</definedName>
    <definedName name="BExKGFRN31B3G20LMQ4LRF879J68" localSheetId="22" hidden="1">#REF!</definedName>
    <definedName name="BExKGFRN31B3G20LMQ4LRF879J68" localSheetId="19" hidden="1">#REF!</definedName>
    <definedName name="BExKGFRN31B3G20LMQ4LRF879J68" localSheetId="21" hidden="1">#REF!</definedName>
    <definedName name="BExKGFRN31B3G20LMQ4LRF879J68" hidden="1">#REF!</definedName>
    <definedName name="BExKGJD3U3ADZILP20U3EURP0UQP" localSheetId="23" hidden="1">#REF!</definedName>
    <definedName name="BExKGJD3U3ADZILP20U3EURP0UQP" localSheetId="27" hidden="1">#REF!</definedName>
    <definedName name="BExKGJD3U3ADZILP20U3EURP0UQP" localSheetId="16" hidden="1">#REF!</definedName>
    <definedName name="BExKGJD3U3ADZILP20U3EURP0UQP" localSheetId="0" hidden="1">#REF!</definedName>
    <definedName name="BExKGJD3U3ADZILP20U3EURP0UQP" localSheetId="2" hidden="1">#REF!</definedName>
    <definedName name="BExKGJD3U3ADZILP20U3EURP0UQP" localSheetId="4" hidden="1">#REF!</definedName>
    <definedName name="BExKGJD3U3ADZILP20U3EURP0UQP" localSheetId="5" hidden="1">#REF!</definedName>
    <definedName name="BExKGJD3U3ADZILP20U3EURP0UQP" localSheetId="17" hidden="1">#REF!</definedName>
    <definedName name="BExKGJD3U3ADZILP20U3EURP0UQP" localSheetId="7" hidden="1">#REF!</definedName>
    <definedName name="BExKGJD3U3ADZILP20U3EURP0UQP" localSheetId="8" hidden="1">#REF!</definedName>
    <definedName name="BExKGJD3U3ADZILP20U3EURP0UQP" localSheetId="9" hidden="1">#REF!</definedName>
    <definedName name="BExKGJD3U3ADZILP20U3EURP0UQP" localSheetId="11" hidden="1">#REF!</definedName>
    <definedName name="BExKGJD3U3ADZILP20U3EURP0UQP" localSheetId="12" hidden="1">#REF!</definedName>
    <definedName name="BExKGJD3U3ADZILP20U3EURP0UQP" localSheetId="13" hidden="1">#REF!</definedName>
    <definedName name="BExKGJD3U3ADZILP20U3EURP0UQP" localSheetId="14" hidden="1">#REF!</definedName>
    <definedName name="BExKGJD3U3ADZILP20U3EURP0UQP" localSheetId="22" hidden="1">#REF!</definedName>
    <definedName name="BExKGJD3U3ADZILP20U3EURP0UQP" localSheetId="19" hidden="1">#REF!</definedName>
    <definedName name="BExKGJD3U3ADZILP20U3EURP0UQP" localSheetId="21" hidden="1">#REF!</definedName>
    <definedName name="BExKGJD3U3ADZILP20U3EURP0UQP" hidden="1">#REF!</definedName>
    <definedName name="BExKGNK5YGKP0YHHTAAOV17Z9EIM" localSheetId="23" hidden="1">#REF!</definedName>
    <definedName name="BExKGNK5YGKP0YHHTAAOV17Z9EIM" localSheetId="27" hidden="1">#REF!</definedName>
    <definedName name="BExKGNK5YGKP0YHHTAAOV17Z9EIM" localSheetId="16" hidden="1">#REF!</definedName>
    <definedName name="BExKGNK5YGKP0YHHTAAOV17Z9EIM" localSheetId="0" hidden="1">#REF!</definedName>
    <definedName name="BExKGNK5YGKP0YHHTAAOV17Z9EIM" localSheetId="2" hidden="1">#REF!</definedName>
    <definedName name="BExKGNK5YGKP0YHHTAAOV17Z9EIM" localSheetId="4" hidden="1">#REF!</definedName>
    <definedName name="BExKGNK5YGKP0YHHTAAOV17Z9EIM" localSheetId="5" hidden="1">#REF!</definedName>
    <definedName name="BExKGNK5YGKP0YHHTAAOV17Z9EIM" localSheetId="17" hidden="1">#REF!</definedName>
    <definedName name="BExKGNK5YGKP0YHHTAAOV17Z9EIM" localSheetId="7" hidden="1">#REF!</definedName>
    <definedName name="BExKGNK5YGKP0YHHTAAOV17Z9EIM" localSheetId="8" hidden="1">#REF!</definedName>
    <definedName name="BExKGNK5YGKP0YHHTAAOV17Z9EIM" localSheetId="9" hidden="1">#REF!</definedName>
    <definedName name="BExKGNK5YGKP0YHHTAAOV17Z9EIM" localSheetId="11" hidden="1">#REF!</definedName>
    <definedName name="BExKGNK5YGKP0YHHTAAOV17Z9EIM" localSheetId="12" hidden="1">#REF!</definedName>
    <definedName name="BExKGNK5YGKP0YHHTAAOV17Z9EIM" localSheetId="13" hidden="1">#REF!</definedName>
    <definedName name="BExKGNK5YGKP0YHHTAAOV17Z9EIM" localSheetId="14" hidden="1">#REF!</definedName>
    <definedName name="BExKGNK5YGKP0YHHTAAOV17Z9EIM" localSheetId="22" hidden="1">#REF!</definedName>
    <definedName name="BExKGNK5YGKP0YHHTAAOV17Z9EIM" localSheetId="19" hidden="1">#REF!</definedName>
    <definedName name="BExKGNK5YGKP0YHHTAAOV17Z9EIM" localSheetId="21" hidden="1">#REF!</definedName>
    <definedName name="BExKGNK5YGKP0YHHTAAOV17Z9EIM" hidden="1">#REF!</definedName>
    <definedName name="BExKGV77YH9YXIQTRKK2331QGYKF" localSheetId="23" hidden="1">#REF!</definedName>
    <definedName name="BExKGV77YH9YXIQTRKK2331QGYKF" localSheetId="27" hidden="1">#REF!</definedName>
    <definedName name="BExKGV77YH9YXIQTRKK2331QGYKF" localSheetId="16" hidden="1">#REF!</definedName>
    <definedName name="BExKGV77YH9YXIQTRKK2331QGYKF" localSheetId="0" hidden="1">#REF!</definedName>
    <definedName name="BExKGV77YH9YXIQTRKK2331QGYKF" localSheetId="2" hidden="1">#REF!</definedName>
    <definedName name="BExKGV77YH9YXIQTRKK2331QGYKF" localSheetId="4" hidden="1">#REF!</definedName>
    <definedName name="BExKGV77YH9YXIQTRKK2331QGYKF" localSheetId="5" hidden="1">#REF!</definedName>
    <definedName name="BExKGV77YH9YXIQTRKK2331QGYKF" localSheetId="17" hidden="1">#REF!</definedName>
    <definedName name="BExKGV77YH9YXIQTRKK2331QGYKF" localSheetId="7" hidden="1">#REF!</definedName>
    <definedName name="BExKGV77YH9YXIQTRKK2331QGYKF" localSheetId="8" hidden="1">#REF!</definedName>
    <definedName name="BExKGV77YH9YXIQTRKK2331QGYKF" localSheetId="9" hidden="1">#REF!</definedName>
    <definedName name="BExKGV77YH9YXIQTRKK2331QGYKF" localSheetId="11" hidden="1">#REF!</definedName>
    <definedName name="BExKGV77YH9YXIQTRKK2331QGYKF" localSheetId="12" hidden="1">#REF!</definedName>
    <definedName name="BExKGV77YH9YXIQTRKK2331QGYKF" localSheetId="13" hidden="1">#REF!</definedName>
    <definedName name="BExKGV77YH9YXIQTRKK2331QGYKF" localSheetId="14" hidden="1">#REF!</definedName>
    <definedName name="BExKGV77YH9YXIQTRKK2331QGYKF" localSheetId="22" hidden="1">#REF!</definedName>
    <definedName name="BExKGV77YH9YXIQTRKK2331QGYKF" localSheetId="19" hidden="1">#REF!</definedName>
    <definedName name="BExKGV77YH9YXIQTRKK2331QGYKF" localSheetId="21" hidden="1">#REF!</definedName>
    <definedName name="BExKGV77YH9YXIQTRKK2331QGYKF" hidden="1">#REF!</definedName>
    <definedName name="BExKH3FTZ5VGTB86W9M4AB39R0G8" localSheetId="23" hidden="1">#REF!</definedName>
    <definedName name="BExKH3FTZ5VGTB86W9M4AB39R0G8" localSheetId="27" hidden="1">#REF!</definedName>
    <definedName name="BExKH3FTZ5VGTB86W9M4AB39R0G8" localSheetId="16" hidden="1">#REF!</definedName>
    <definedName name="BExKH3FTZ5VGTB86W9M4AB39R0G8" localSheetId="0" hidden="1">#REF!</definedName>
    <definedName name="BExKH3FTZ5VGTB86W9M4AB39R0G8" localSheetId="2" hidden="1">#REF!</definedName>
    <definedName name="BExKH3FTZ5VGTB86W9M4AB39R0G8" localSheetId="4" hidden="1">#REF!</definedName>
    <definedName name="BExKH3FTZ5VGTB86W9M4AB39R0G8" localSheetId="5" hidden="1">#REF!</definedName>
    <definedName name="BExKH3FTZ5VGTB86W9M4AB39R0G8" localSheetId="17" hidden="1">#REF!</definedName>
    <definedName name="BExKH3FTZ5VGTB86W9M4AB39R0G8" localSheetId="7" hidden="1">#REF!</definedName>
    <definedName name="BExKH3FTZ5VGTB86W9M4AB39R0G8" localSheetId="8" hidden="1">#REF!</definedName>
    <definedName name="BExKH3FTZ5VGTB86W9M4AB39R0G8" localSheetId="9" hidden="1">#REF!</definedName>
    <definedName name="BExKH3FTZ5VGTB86W9M4AB39R0G8" localSheetId="11" hidden="1">#REF!</definedName>
    <definedName name="BExKH3FTZ5VGTB86W9M4AB39R0G8" localSheetId="12" hidden="1">#REF!</definedName>
    <definedName name="BExKH3FTZ5VGTB86W9M4AB39R0G8" localSheetId="13" hidden="1">#REF!</definedName>
    <definedName name="BExKH3FTZ5VGTB86W9M4AB39R0G8" localSheetId="14" hidden="1">#REF!</definedName>
    <definedName name="BExKH3FTZ5VGTB86W9M4AB39R0G8" localSheetId="22" hidden="1">#REF!</definedName>
    <definedName name="BExKH3FTZ5VGTB86W9M4AB39R0G8" localSheetId="19" hidden="1">#REF!</definedName>
    <definedName name="BExKH3FTZ5VGTB86W9M4AB39R0G8" localSheetId="21" hidden="1">#REF!</definedName>
    <definedName name="BExKH3FTZ5VGTB86W9M4AB39R0G8" hidden="1">#REF!</definedName>
    <definedName name="BExKH3FV5U5O6XZM7STS3NZKQFGJ" localSheetId="23" hidden="1">#REF!</definedName>
    <definedName name="BExKH3FV5U5O6XZM7STS3NZKQFGJ" localSheetId="27" hidden="1">#REF!</definedName>
    <definedName name="BExKH3FV5U5O6XZM7STS3NZKQFGJ" localSheetId="16" hidden="1">#REF!</definedName>
    <definedName name="BExKH3FV5U5O6XZM7STS3NZKQFGJ" localSheetId="0" hidden="1">#REF!</definedName>
    <definedName name="BExKH3FV5U5O6XZM7STS3NZKQFGJ" localSheetId="2" hidden="1">#REF!</definedName>
    <definedName name="BExKH3FV5U5O6XZM7STS3NZKQFGJ" localSheetId="4" hidden="1">#REF!</definedName>
    <definedName name="BExKH3FV5U5O6XZM7STS3NZKQFGJ" localSheetId="5" hidden="1">#REF!</definedName>
    <definedName name="BExKH3FV5U5O6XZM7STS3NZKQFGJ" localSheetId="17" hidden="1">#REF!</definedName>
    <definedName name="BExKH3FV5U5O6XZM7STS3NZKQFGJ" localSheetId="7" hidden="1">#REF!</definedName>
    <definedName name="BExKH3FV5U5O6XZM7STS3NZKQFGJ" localSheetId="8" hidden="1">#REF!</definedName>
    <definedName name="BExKH3FV5U5O6XZM7STS3NZKQFGJ" localSheetId="9" hidden="1">#REF!</definedName>
    <definedName name="BExKH3FV5U5O6XZM7STS3NZKQFGJ" localSheetId="11" hidden="1">#REF!</definedName>
    <definedName name="BExKH3FV5U5O6XZM7STS3NZKQFGJ" localSheetId="12" hidden="1">#REF!</definedName>
    <definedName name="BExKH3FV5U5O6XZM7STS3NZKQFGJ" localSheetId="13" hidden="1">#REF!</definedName>
    <definedName name="BExKH3FV5U5O6XZM7STS3NZKQFGJ" localSheetId="14" hidden="1">#REF!</definedName>
    <definedName name="BExKH3FV5U5O6XZM7STS3NZKQFGJ" localSheetId="22" hidden="1">#REF!</definedName>
    <definedName name="BExKH3FV5U5O6XZM7STS3NZKQFGJ" localSheetId="19" hidden="1">#REF!</definedName>
    <definedName name="BExKH3FV5U5O6XZM7STS3NZKQFGJ" localSheetId="21" hidden="1">#REF!</definedName>
    <definedName name="BExKH3FV5U5O6XZM7STS3NZKQFGJ" hidden="1">#REF!</definedName>
    <definedName name="BExKH3W5435VN8DZ68OCKI93SEO4" localSheetId="23" hidden="1">#REF!</definedName>
    <definedName name="BExKH3W5435VN8DZ68OCKI93SEO4" localSheetId="27" hidden="1">#REF!</definedName>
    <definedName name="BExKH3W5435VN8DZ68OCKI93SEO4" localSheetId="16" hidden="1">#REF!</definedName>
    <definedName name="BExKH3W5435VN8DZ68OCKI93SEO4" localSheetId="0" hidden="1">#REF!</definedName>
    <definedName name="BExKH3W5435VN8DZ68OCKI93SEO4" localSheetId="2" hidden="1">#REF!</definedName>
    <definedName name="BExKH3W5435VN8DZ68OCKI93SEO4" localSheetId="4" hidden="1">#REF!</definedName>
    <definedName name="BExKH3W5435VN8DZ68OCKI93SEO4" localSheetId="5" hidden="1">#REF!</definedName>
    <definedName name="BExKH3W5435VN8DZ68OCKI93SEO4" localSheetId="17" hidden="1">#REF!</definedName>
    <definedName name="BExKH3W5435VN8DZ68OCKI93SEO4" localSheetId="7" hidden="1">#REF!</definedName>
    <definedName name="BExKH3W5435VN8DZ68OCKI93SEO4" localSheetId="8" hidden="1">#REF!</definedName>
    <definedName name="BExKH3W5435VN8DZ68OCKI93SEO4" localSheetId="9" hidden="1">#REF!</definedName>
    <definedName name="BExKH3W5435VN8DZ68OCKI93SEO4" localSheetId="11" hidden="1">#REF!</definedName>
    <definedName name="BExKH3W5435VN8DZ68OCKI93SEO4" localSheetId="12" hidden="1">#REF!</definedName>
    <definedName name="BExKH3W5435VN8DZ68OCKI93SEO4" localSheetId="13" hidden="1">#REF!</definedName>
    <definedName name="BExKH3W5435VN8DZ68OCKI93SEO4" localSheetId="14" hidden="1">#REF!</definedName>
    <definedName name="BExKH3W5435VN8DZ68OCKI93SEO4" localSheetId="22" hidden="1">#REF!</definedName>
    <definedName name="BExKH3W5435VN8DZ68OCKI93SEO4" localSheetId="19" hidden="1">#REF!</definedName>
    <definedName name="BExKH3W5435VN8DZ68OCKI93SEO4" localSheetId="21" hidden="1">#REF!</definedName>
    <definedName name="BExKH3W5435VN8DZ68OCKI93SEO4" hidden="1">#REF!</definedName>
    <definedName name="BExKH9L4L5ZUAA98QAZ7DB7YH4QE" localSheetId="23" hidden="1">#REF!</definedName>
    <definedName name="BExKH9L4L5ZUAA98QAZ7DB7YH4QE" localSheetId="27" hidden="1">#REF!</definedName>
    <definedName name="BExKH9L4L5ZUAA98QAZ7DB7YH4QE" localSheetId="16" hidden="1">#REF!</definedName>
    <definedName name="BExKH9L4L5ZUAA98QAZ7DB7YH4QE" localSheetId="0" hidden="1">#REF!</definedName>
    <definedName name="BExKH9L4L5ZUAA98QAZ7DB7YH4QE" localSheetId="2" hidden="1">#REF!</definedName>
    <definedName name="BExKH9L4L5ZUAA98QAZ7DB7YH4QE" localSheetId="4" hidden="1">#REF!</definedName>
    <definedName name="BExKH9L4L5ZUAA98QAZ7DB7YH4QE" localSheetId="5" hidden="1">#REF!</definedName>
    <definedName name="BExKH9L4L5ZUAA98QAZ7DB7YH4QE" localSheetId="17" hidden="1">#REF!</definedName>
    <definedName name="BExKH9L4L5ZUAA98QAZ7DB7YH4QE" localSheetId="7" hidden="1">#REF!</definedName>
    <definedName name="BExKH9L4L5ZUAA98QAZ7DB7YH4QE" localSheetId="8" hidden="1">#REF!</definedName>
    <definedName name="BExKH9L4L5ZUAA98QAZ7DB7YH4QE" localSheetId="9" hidden="1">#REF!</definedName>
    <definedName name="BExKH9L4L5ZUAA98QAZ7DB7YH4QE" localSheetId="11" hidden="1">#REF!</definedName>
    <definedName name="BExKH9L4L5ZUAA98QAZ7DB7YH4QE" localSheetId="12" hidden="1">#REF!</definedName>
    <definedName name="BExKH9L4L5ZUAA98QAZ7DB7YH4QE" localSheetId="13" hidden="1">#REF!</definedName>
    <definedName name="BExKH9L4L5ZUAA98QAZ7DB7YH4QE" localSheetId="14" hidden="1">#REF!</definedName>
    <definedName name="BExKH9L4L5ZUAA98QAZ7DB7YH4QE" localSheetId="22" hidden="1">#REF!</definedName>
    <definedName name="BExKH9L4L5ZUAA98QAZ7DB7YH4QE" localSheetId="19" hidden="1">#REF!</definedName>
    <definedName name="BExKH9L4L5ZUAA98QAZ7DB7YH4QE" localSheetId="21" hidden="1">#REF!</definedName>
    <definedName name="BExKH9L4L5ZUAA98QAZ7DB7YH4QE" hidden="1">#REF!</definedName>
    <definedName name="BExKHAMUH8NR3HRV0V6FHJE3ROLN" localSheetId="23" hidden="1">#REF!</definedName>
    <definedName name="BExKHAMUH8NR3HRV0V6FHJE3ROLN" localSheetId="27" hidden="1">#REF!</definedName>
    <definedName name="BExKHAMUH8NR3HRV0V6FHJE3ROLN" localSheetId="16" hidden="1">#REF!</definedName>
    <definedName name="BExKHAMUH8NR3HRV0V6FHJE3ROLN" localSheetId="0" hidden="1">#REF!</definedName>
    <definedName name="BExKHAMUH8NR3HRV0V6FHJE3ROLN" localSheetId="2" hidden="1">#REF!</definedName>
    <definedName name="BExKHAMUH8NR3HRV0V6FHJE3ROLN" localSheetId="4" hidden="1">#REF!</definedName>
    <definedName name="BExKHAMUH8NR3HRV0V6FHJE3ROLN" localSheetId="5" hidden="1">#REF!</definedName>
    <definedName name="BExKHAMUH8NR3HRV0V6FHJE3ROLN" localSheetId="17" hidden="1">#REF!</definedName>
    <definedName name="BExKHAMUH8NR3HRV0V6FHJE3ROLN" localSheetId="7" hidden="1">#REF!</definedName>
    <definedName name="BExKHAMUH8NR3HRV0V6FHJE3ROLN" localSheetId="8" hidden="1">#REF!</definedName>
    <definedName name="BExKHAMUH8NR3HRV0V6FHJE3ROLN" localSheetId="9" hidden="1">#REF!</definedName>
    <definedName name="BExKHAMUH8NR3HRV0V6FHJE3ROLN" localSheetId="11" hidden="1">#REF!</definedName>
    <definedName name="BExKHAMUH8NR3HRV0V6FHJE3ROLN" localSheetId="12" hidden="1">#REF!</definedName>
    <definedName name="BExKHAMUH8NR3HRV0V6FHJE3ROLN" localSheetId="13" hidden="1">#REF!</definedName>
    <definedName name="BExKHAMUH8NR3HRV0V6FHJE3ROLN" localSheetId="14" hidden="1">#REF!</definedName>
    <definedName name="BExKHAMUH8NR3HRV0V6FHJE3ROLN" localSheetId="22" hidden="1">#REF!</definedName>
    <definedName name="BExKHAMUH8NR3HRV0V6FHJE3ROLN" localSheetId="19" hidden="1">#REF!</definedName>
    <definedName name="BExKHAMUH8NR3HRV0V6FHJE3ROLN" localSheetId="21" hidden="1">#REF!</definedName>
    <definedName name="BExKHAMUH8NR3HRV0V6FHJE3ROLN" hidden="1">#REF!</definedName>
    <definedName name="BExKHCFKOWFHO2WW0N7Y5XDXEWAO" localSheetId="23" hidden="1">#REF!</definedName>
    <definedName name="BExKHCFKOWFHO2WW0N7Y5XDXEWAO" localSheetId="27" hidden="1">#REF!</definedName>
    <definedName name="BExKHCFKOWFHO2WW0N7Y5XDXEWAO" localSheetId="16" hidden="1">#REF!</definedName>
    <definedName name="BExKHCFKOWFHO2WW0N7Y5XDXEWAO" localSheetId="0" hidden="1">#REF!</definedName>
    <definedName name="BExKHCFKOWFHO2WW0N7Y5XDXEWAO" localSheetId="2" hidden="1">#REF!</definedName>
    <definedName name="BExKHCFKOWFHO2WW0N7Y5XDXEWAO" localSheetId="4" hidden="1">#REF!</definedName>
    <definedName name="BExKHCFKOWFHO2WW0N7Y5XDXEWAO" localSheetId="5" hidden="1">#REF!</definedName>
    <definedName name="BExKHCFKOWFHO2WW0N7Y5XDXEWAO" localSheetId="17" hidden="1">#REF!</definedName>
    <definedName name="BExKHCFKOWFHO2WW0N7Y5XDXEWAO" localSheetId="7" hidden="1">#REF!</definedName>
    <definedName name="BExKHCFKOWFHO2WW0N7Y5XDXEWAO" localSheetId="8" hidden="1">#REF!</definedName>
    <definedName name="BExKHCFKOWFHO2WW0N7Y5XDXEWAO" localSheetId="9" hidden="1">#REF!</definedName>
    <definedName name="BExKHCFKOWFHO2WW0N7Y5XDXEWAO" localSheetId="11" hidden="1">#REF!</definedName>
    <definedName name="BExKHCFKOWFHO2WW0N7Y5XDXEWAO" localSheetId="12" hidden="1">#REF!</definedName>
    <definedName name="BExKHCFKOWFHO2WW0N7Y5XDXEWAO" localSheetId="13" hidden="1">#REF!</definedName>
    <definedName name="BExKHCFKOWFHO2WW0N7Y5XDXEWAO" localSheetId="14" hidden="1">#REF!</definedName>
    <definedName name="BExKHCFKOWFHO2WW0N7Y5XDXEWAO" localSheetId="22" hidden="1">#REF!</definedName>
    <definedName name="BExKHCFKOWFHO2WW0N7Y5XDXEWAO" localSheetId="19" hidden="1">#REF!</definedName>
    <definedName name="BExKHCFKOWFHO2WW0N7Y5XDXEWAO" localSheetId="21" hidden="1">#REF!</definedName>
    <definedName name="BExKHCFKOWFHO2WW0N7Y5XDXEWAO" hidden="1">#REF!</definedName>
    <definedName name="BExKHIVLONZ46HLMR50DEXKEUNEP" localSheetId="23" hidden="1">#REF!</definedName>
    <definedName name="BExKHIVLONZ46HLMR50DEXKEUNEP" localSheetId="27" hidden="1">#REF!</definedName>
    <definedName name="BExKHIVLONZ46HLMR50DEXKEUNEP" localSheetId="16" hidden="1">#REF!</definedName>
    <definedName name="BExKHIVLONZ46HLMR50DEXKEUNEP" localSheetId="0" hidden="1">#REF!</definedName>
    <definedName name="BExKHIVLONZ46HLMR50DEXKEUNEP" localSheetId="2" hidden="1">#REF!</definedName>
    <definedName name="BExKHIVLONZ46HLMR50DEXKEUNEP" localSheetId="4" hidden="1">#REF!</definedName>
    <definedName name="BExKHIVLONZ46HLMR50DEXKEUNEP" localSheetId="5" hidden="1">#REF!</definedName>
    <definedName name="BExKHIVLONZ46HLMR50DEXKEUNEP" localSheetId="17" hidden="1">#REF!</definedName>
    <definedName name="BExKHIVLONZ46HLMR50DEXKEUNEP" localSheetId="7" hidden="1">#REF!</definedName>
    <definedName name="BExKHIVLONZ46HLMR50DEXKEUNEP" localSheetId="8" hidden="1">#REF!</definedName>
    <definedName name="BExKHIVLONZ46HLMR50DEXKEUNEP" localSheetId="9" hidden="1">#REF!</definedName>
    <definedName name="BExKHIVLONZ46HLMR50DEXKEUNEP" localSheetId="11" hidden="1">#REF!</definedName>
    <definedName name="BExKHIVLONZ46HLMR50DEXKEUNEP" localSheetId="12" hidden="1">#REF!</definedName>
    <definedName name="BExKHIVLONZ46HLMR50DEXKEUNEP" localSheetId="13" hidden="1">#REF!</definedName>
    <definedName name="BExKHIVLONZ46HLMR50DEXKEUNEP" localSheetId="14" hidden="1">#REF!</definedName>
    <definedName name="BExKHIVLONZ46HLMR50DEXKEUNEP" localSheetId="22" hidden="1">#REF!</definedName>
    <definedName name="BExKHIVLONZ46HLMR50DEXKEUNEP" localSheetId="19" hidden="1">#REF!</definedName>
    <definedName name="BExKHIVLONZ46HLMR50DEXKEUNEP" localSheetId="21" hidden="1">#REF!</definedName>
    <definedName name="BExKHIVLONZ46HLMR50DEXKEUNEP" hidden="1">#REF!</definedName>
    <definedName name="BExKHPM9XA0ADDK7TUR0N38EXWEP" localSheetId="23" hidden="1">#REF!</definedName>
    <definedName name="BExKHPM9XA0ADDK7TUR0N38EXWEP" localSheetId="27" hidden="1">#REF!</definedName>
    <definedName name="BExKHPM9XA0ADDK7TUR0N38EXWEP" localSheetId="16" hidden="1">#REF!</definedName>
    <definedName name="BExKHPM9XA0ADDK7TUR0N38EXWEP" localSheetId="0" hidden="1">#REF!</definedName>
    <definedName name="BExKHPM9XA0ADDK7TUR0N38EXWEP" localSheetId="2" hidden="1">#REF!</definedName>
    <definedName name="BExKHPM9XA0ADDK7TUR0N38EXWEP" localSheetId="4" hidden="1">#REF!</definedName>
    <definedName name="BExKHPM9XA0ADDK7TUR0N38EXWEP" localSheetId="5" hidden="1">#REF!</definedName>
    <definedName name="BExKHPM9XA0ADDK7TUR0N38EXWEP" localSheetId="17" hidden="1">#REF!</definedName>
    <definedName name="BExKHPM9XA0ADDK7TUR0N38EXWEP" localSheetId="7" hidden="1">#REF!</definedName>
    <definedName name="BExKHPM9XA0ADDK7TUR0N38EXWEP" localSheetId="8" hidden="1">#REF!</definedName>
    <definedName name="BExKHPM9XA0ADDK7TUR0N38EXWEP" localSheetId="9" hidden="1">#REF!</definedName>
    <definedName name="BExKHPM9XA0ADDK7TUR0N38EXWEP" localSheetId="11" hidden="1">#REF!</definedName>
    <definedName name="BExKHPM9XA0ADDK7TUR0N38EXWEP" localSheetId="12" hidden="1">#REF!</definedName>
    <definedName name="BExKHPM9XA0ADDK7TUR0N38EXWEP" localSheetId="13" hidden="1">#REF!</definedName>
    <definedName name="BExKHPM9XA0ADDK7TUR0N38EXWEP" localSheetId="14" hidden="1">#REF!</definedName>
    <definedName name="BExKHPM9XA0ADDK7TUR0N38EXWEP" localSheetId="22" hidden="1">#REF!</definedName>
    <definedName name="BExKHPM9XA0ADDK7TUR0N38EXWEP" localSheetId="19" hidden="1">#REF!</definedName>
    <definedName name="BExKHPM9XA0ADDK7TUR0N38EXWEP" localSheetId="21" hidden="1">#REF!</definedName>
    <definedName name="BExKHPM9XA0ADDK7TUR0N38EXWEP" hidden="1">#REF!</definedName>
    <definedName name="BExKHQYXEM47TMIQRQVHE4T5LT8K" localSheetId="23" hidden="1">#REF!</definedName>
    <definedName name="BExKHQYXEM47TMIQRQVHE4T5LT8K" localSheetId="27" hidden="1">#REF!</definedName>
    <definedName name="BExKHQYXEM47TMIQRQVHE4T5LT8K" localSheetId="16" hidden="1">#REF!</definedName>
    <definedName name="BExKHQYXEM47TMIQRQVHE4T5LT8K" localSheetId="0" hidden="1">#REF!</definedName>
    <definedName name="BExKHQYXEM47TMIQRQVHE4T5LT8K" localSheetId="2" hidden="1">#REF!</definedName>
    <definedName name="BExKHQYXEM47TMIQRQVHE4T5LT8K" localSheetId="4" hidden="1">#REF!</definedName>
    <definedName name="BExKHQYXEM47TMIQRQVHE4T5LT8K" localSheetId="5" hidden="1">#REF!</definedName>
    <definedName name="BExKHQYXEM47TMIQRQVHE4T5LT8K" localSheetId="17" hidden="1">#REF!</definedName>
    <definedName name="BExKHQYXEM47TMIQRQVHE4T5LT8K" localSheetId="7" hidden="1">#REF!</definedName>
    <definedName name="BExKHQYXEM47TMIQRQVHE4T5LT8K" localSheetId="8" hidden="1">#REF!</definedName>
    <definedName name="BExKHQYXEM47TMIQRQVHE4T5LT8K" localSheetId="9" hidden="1">#REF!</definedName>
    <definedName name="BExKHQYXEM47TMIQRQVHE4T5LT8K" localSheetId="11" hidden="1">#REF!</definedName>
    <definedName name="BExKHQYXEM47TMIQRQVHE4T5LT8K" localSheetId="12" hidden="1">#REF!</definedName>
    <definedName name="BExKHQYXEM47TMIQRQVHE4T5LT8K" localSheetId="13" hidden="1">#REF!</definedName>
    <definedName name="BExKHQYXEM47TMIQRQVHE4T5LT8K" localSheetId="14" hidden="1">#REF!</definedName>
    <definedName name="BExKHQYXEM47TMIQRQVHE4T5LT8K" localSheetId="22" hidden="1">#REF!</definedName>
    <definedName name="BExKHQYXEM47TMIQRQVHE4T5LT8K" localSheetId="19" hidden="1">#REF!</definedName>
    <definedName name="BExKHQYXEM47TMIQRQVHE4T5LT8K" localSheetId="21" hidden="1">#REF!</definedName>
    <definedName name="BExKHQYXEM47TMIQRQVHE4T5LT8K" hidden="1">#REF!</definedName>
    <definedName name="BExKI4076KXCDE5KXL79KT36OKLO" localSheetId="23" hidden="1">#REF!</definedName>
    <definedName name="BExKI4076KXCDE5KXL79KT36OKLO" localSheetId="27" hidden="1">#REF!</definedName>
    <definedName name="BExKI4076KXCDE5KXL79KT36OKLO" localSheetId="16" hidden="1">#REF!</definedName>
    <definedName name="BExKI4076KXCDE5KXL79KT36OKLO" localSheetId="0" hidden="1">#REF!</definedName>
    <definedName name="BExKI4076KXCDE5KXL79KT36OKLO" localSheetId="2" hidden="1">#REF!</definedName>
    <definedName name="BExKI4076KXCDE5KXL79KT36OKLO" localSheetId="4" hidden="1">#REF!</definedName>
    <definedName name="BExKI4076KXCDE5KXL79KT36OKLO" localSheetId="5" hidden="1">#REF!</definedName>
    <definedName name="BExKI4076KXCDE5KXL79KT36OKLO" localSheetId="17" hidden="1">#REF!</definedName>
    <definedName name="BExKI4076KXCDE5KXL79KT36OKLO" localSheetId="7" hidden="1">#REF!</definedName>
    <definedName name="BExKI4076KXCDE5KXL79KT36OKLO" localSheetId="8" hidden="1">#REF!</definedName>
    <definedName name="BExKI4076KXCDE5KXL79KT36OKLO" localSheetId="9" hidden="1">#REF!</definedName>
    <definedName name="BExKI4076KXCDE5KXL79KT36OKLO" localSheetId="11" hidden="1">#REF!</definedName>
    <definedName name="BExKI4076KXCDE5KXL79KT36OKLO" localSheetId="12" hidden="1">#REF!</definedName>
    <definedName name="BExKI4076KXCDE5KXL79KT36OKLO" localSheetId="13" hidden="1">#REF!</definedName>
    <definedName name="BExKI4076KXCDE5KXL79KT36OKLO" localSheetId="14" hidden="1">#REF!</definedName>
    <definedName name="BExKI4076KXCDE5KXL79KT36OKLO" localSheetId="22" hidden="1">#REF!</definedName>
    <definedName name="BExKI4076KXCDE5KXL79KT36OKLO" localSheetId="19" hidden="1">#REF!</definedName>
    <definedName name="BExKI4076KXCDE5KXL79KT36OKLO" localSheetId="21" hidden="1">#REF!</definedName>
    <definedName name="BExKI4076KXCDE5KXL79KT36OKLO" hidden="1">#REF!</definedName>
    <definedName name="BExKI7AUWXBP1WBLFRIYSNQZDWCY" localSheetId="23" hidden="1">#REF!</definedName>
    <definedName name="BExKI7AUWXBP1WBLFRIYSNQZDWCY" localSheetId="27" hidden="1">#REF!</definedName>
    <definedName name="BExKI7AUWXBP1WBLFRIYSNQZDWCY" localSheetId="16" hidden="1">#REF!</definedName>
    <definedName name="BExKI7AUWXBP1WBLFRIYSNQZDWCY" localSheetId="0" hidden="1">#REF!</definedName>
    <definedName name="BExKI7AUWXBP1WBLFRIYSNQZDWCY" localSheetId="2" hidden="1">#REF!</definedName>
    <definedName name="BExKI7AUWXBP1WBLFRIYSNQZDWCY" localSheetId="4" hidden="1">#REF!</definedName>
    <definedName name="BExKI7AUWXBP1WBLFRIYSNQZDWCY" localSheetId="5" hidden="1">#REF!</definedName>
    <definedName name="BExKI7AUWXBP1WBLFRIYSNQZDWCY" localSheetId="17" hidden="1">#REF!</definedName>
    <definedName name="BExKI7AUWXBP1WBLFRIYSNQZDWCY" localSheetId="7" hidden="1">#REF!</definedName>
    <definedName name="BExKI7AUWXBP1WBLFRIYSNQZDWCY" localSheetId="8" hidden="1">#REF!</definedName>
    <definedName name="BExKI7AUWXBP1WBLFRIYSNQZDWCY" localSheetId="9" hidden="1">#REF!</definedName>
    <definedName name="BExKI7AUWXBP1WBLFRIYSNQZDWCY" localSheetId="11" hidden="1">#REF!</definedName>
    <definedName name="BExKI7AUWXBP1WBLFRIYSNQZDWCY" localSheetId="12" hidden="1">#REF!</definedName>
    <definedName name="BExKI7AUWXBP1WBLFRIYSNQZDWCY" localSheetId="13" hidden="1">#REF!</definedName>
    <definedName name="BExKI7AUWXBP1WBLFRIYSNQZDWCY" localSheetId="14" hidden="1">#REF!</definedName>
    <definedName name="BExKI7AUWXBP1WBLFRIYSNQZDWCY" localSheetId="22" hidden="1">#REF!</definedName>
    <definedName name="BExKI7AUWXBP1WBLFRIYSNQZDWCY" localSheetId="19" hidden="1">#REF!</definedName>
    <definedName name="BExKI7AUWXBP1WBLFRIYSNQZDWCY" localSheetId="21" hidden="1">#REF!</definedName>
    <definedName name="BExKI7AUWXBP1WBLFRIYSNQZDWCY" hidden="1">#REF!</definedName>
    <definedName name="BExKI7LO70WYISR7Q0Y1ZDWO9M3B" localSheetId="23" hidden="1">#REF!</definedName>
    <definedName name="BExKI7LO70WYISR7Q0Y1ZDWO9M3B" localSheetId="27" hidden="1">#REF!</definedName>
    <definedName name="BExKI7LO70WYISR7Q0Y1ZDWO9M3B" localSheetId="16" hidden="1">#REF!</definedName>
    <definedName name="BExKI7LO70WYISR7Q0Y1ZDWO9M3B" localSheetId="0" hidden="1">#REF!</definedName>
    <definedName name="BExKI7LO70WYISR7Q0Y1ZDWO9M3B" localSheetId="2" hidden="1">#REF!</definedName>
    <definedName name="BExKI7LO70WYISR7Q0Y1ZDWO9M3B" localSheetId="4" hidden="1">#REF!</definedName>
    <definedName name="BExKI7LO70WYISR7Q0Y1ZDWO9M3B" localSheetId="5" hidden="1">#REF!</definedName>
    <definedName name="BExKI7LO70WYISR7Q0Y1ZDWO9M3B" localSheetId="17" hidden="1">#REF!</definedName>
    <definedName name="BExKI7LO70WYISR7Q0Y1ZDWO9M3B" localSheetId="7" hidden="1">#REF!</definedName>
    <definedName name="BExKI7LO70WYISR7Q0Y1ZDWO9M3B" localSheetId="8" hidden="1">#REF!</definedName>
    <definedName name="BExKI7LO70WYISR7Q0Y1ZDWO9M3B" localSheetId="9" hidden="1">#REF!</definedName>
    <definedName name="BExKI7LO70WYISR7Q0Y1ZDWO9M3B" localSheetId="11" hidden="1">#REF!</definedName>
    <definedName name="BExKI7LO70WYISR7Q0Y1ZDWO9M3B" localSheetId="12" hidden="1">#REF!</definedName>
    <definedName name="BExKI7LO70WYISR7Q0Y1ZDWO9M3B" localSheetId="13" hidden="1">#REF!</definedName>
    <definedName name="BExKI7LO70WYISR7Q0Y1ZDWO9M3B" localSheetId="14" hidden="1">#REF!</definedName>
    <definedName name="BExKI7LO70WYISR7Q0Y1ZDWO9M3B" localSheetId="22" hidden="1">#REF!</definedName>
    <definedName name="BExKI7LO70WYISR7Q0Y1ZDWO9M3B" localSheetId="19" hidden="1">#REF!</definedName>
    <definedName name="BExKI7LO70WYISR7Q0Y1ZDWO9M3B" localSheetId="21" hidden="1">#REF!</definedName>
    <definedName name="BExKI7LO70WYISR7Q0Y1ZDWO9M3B" hidden="1">#REF!</definedName>
    <definedName name="BExKIF3EIT434ZQKMDXUBJCRLMK8" localSheetId="23" hidden="1">#REF!</definedName>
    <definedName name="BExKIF3EIT434ZQKMDXUBJCRLMK8" localSheetId="27" hidden="1">#REF!</definedName>
    <definedName name="BExKIF3EIT434ZQKMDXUBJCRLMK8" localSheetId="16" hidden="1">#REF!</definedName>
    <definedName name="BExKIF3EIT434ZQKMDXUBJCRLMK8" localSheetId="0" hidden="1">#REF!</definedName>
    <definedName name="BExKIF3EIT434ZQKMDXUBJCRLMK8" localSheetId="2" hidden="1">#REF!</definedName>
    <definedName name="BExKIF3EIT434ZQKMDXUBJCRLMK8" localSheetId="4" hidden="1">#REF!</definedName>
    <definedName name="BExKIF3EIT434ZQKMDXUBJCRLMK8" localSheetId="5" hidden="1">#REF!</definedName>
    <definedName name="BExKIF3EIT434ZQKMDXUBJCRLMK8" localSheetId="17" hidden="1">#REF!</definedName>
    <definedName name="BExKIF3EIT434ZQKMDXUBJCRLMK8" localSheetId="7" hidden="1">#REF!</definedName>
    <definedName name="BExKIF3EIT434ZQKMDXUBJCRLMK8" localSheetId="8" hidden="1">#REF!</definedName>
    <definedName name="BExKIF3EIT434ZQKMDXUBJCRLMK8" localSheetId="9" hidden="1">#REF!</definedName>
    <definedName name="BExKIF3EIT434ZQKMDXUBJCRLMK8" localSheetId="11" hidden="1">#REF!</definedName>
    <definedName name="BExKIF3EIT434ZQKMDXUBJCRLMK8" localSheetId="12" hidden="1">#REF!</definedName>
    <definedName name="BExKIF3EIT434ZQKMDXUBJCRLMK8" localSheetId="13" hidden="1">#REF!</definedName>
    <definedName name="BExKIF3EIT434ZQKMDXUBJCRLMK8" localSheetId="14" hidden="1">#REF!</definedName>
    <definedName name="BExKIF3EIT434ZQKMDXUBJCRLMK8" localSheetId="22" hidden="1">#REF!</definedName>
    <definedName name="BExKIF3EIT434ZQKMDXUBJCRLMK8" localSheetId="19" hidden="1">#REF!</definedName>
    <definedName name="BExKIF3EIT434ZQKMDXUBJCRLMK8" localSheetId="21" hidden="1">#REF!</definedName>
    <definedName name="BExKIF3EIT434ZQKMDXUBJCRLMK8" hidden="1">#REF!</definedName>
    <definedName name="BExKIGQV6TXIZG039HBOJU62WP2U" localSheetId="23" hidden="1">#REF!</definedName>
    <definedName name="BExKIGQV6TXIZG039HBOJU62WP2U" localSheetId="27" hidden="1">#REF!</definedName>
    <definedName name="BExKIGQV6TXIZG039HBOJU62WP2U" localSheetId="16" hidden="1">#REF!</definedName>
    <definedName name="BExKIGQV6TXIZG039HBOJU62WP2U" localSheetId="0" hidden="1">#REF!</definedName>
    <definedName name="BExKIGQV6TXIZG039HBOJU62WP2U" localSheetId="2" hidden="1">#REF!</definedName>
    <definedName name="BExKIGQV6TXIZG039HBOJU62WP2U" localSheetId="4" hidden="1">#REF!</definedName>
    <definedName name="BExKIGQV6TXIZG039HBOJU62WP2U" localSheetId="5" hidden="1">#REF!</definedName>
    <definedName name="BExKIGQV6TXIZG039HBOJU62WP2U" localSheetId="17" hidden="1">#REF!</definedName>
    <definedName name="BExKIGQV6TXIZG039HBOJU62WP2U" localSheetId="7" hidden="1">#REF!</definedName>
    <definedName name="BExKIGQV6TXIZG039HBOJU62WP2U" localSheetId="8" hidden="1">#REF!</definedName>
    <definedName name="BExKIGQV6TXIZG039HBOJU62WP2U" localSheetId="9" hidden="1">#REF!</definedName>
    <definedName name="BExKIGQV6TXIZG039HBOJU62WP2U" localSheetId="11" hidden="1">#REF!</definedName>
    <definedName name="BExKIGQV6TXIZG039HBOJU62WP2U" localSheetId="12" hidden="1">#REF!</definedName>
    <definedName name="BExKIGQV6TXIZG039HBOJU62WP2U" localSheetId="13" hidden="1">#REF!</definedName>
    <definedName name="BExKIGQV6TXIZG039HBOJU62WP2U" localSheetId="14" hidden="1">#REF!</definedName>
    <definedName name="BExKIGQV6TXIZG039HBOJU62WP2U" localSheetId="22" hidden="1">#REF!</definedName>
    <definedName name="BExKIGQV6TXIZG039HBOJU62WP2U" localSheetId="19" hidden="1">#REF!</definedName>
    <definedName name="BExKIGQV6TXIZG039HBOJU62WP2U" localSheetId="21" hidden="1">#REF!</definedName>
    <definedName name="BExKIGQV6TXIZG039HBOJU62WP2U" hidden="1">#REF!</definedName>
    <definedName name="BExKILE008SF3KTAN8WML3XKI1NZ" localSheetId="23" hidden="1">#REF!</definedName>
    <definedName name="BExKILE008SF3KTAN8WML3XKI1NZ" localSheetId="27" hidden="1">#REF!</definedName>
    <definedName name="BExKILE008SF3KTAN8WML3XKI1NZ" localSheetId="16" hidden="1">#REF!</definedName>
    <definedName name="BExKILE008SF3KTAN8WML3XKI1NZ" localSheetId="0" hidden="1">#REF!</definedName>
    <definedName name="BExKILE008SF3KTAN8WML3XKI1NZ" localSheetId="2" hidden="1">#REF!</definedName>
    <definedName name="BExKILE008SF3KTAN8WML3XKI1NZ" localSheetId="4" hidden="1">#REF!</definedName>
    <definedName name="BExKILE008SF3KTAN8WML3XKI1NZ" localSheetId="5" hidden="1">#REF!</definedName>
    <definedName name="BExKILE008SF3KTAN8WML3XKI1NZ" localSheetId="17" hidden="1">#REF!</definedName>
    <definedName name="BExKILE008SF3KTAN8WML3XKI1NZ" localSheetId="7" hidden="1">#REF!</definedName>
    <definedName name="BExKILE008SF3KTAN8WML3XKI1NZ" localSheetId="8" hidden="1">#REF!</definedName>
    <definedName name="BExKILE008SF3KTAN8WML3XKI1NZ" localSheetId="9" hidden="1">#REF!</definedName>
    <definedName name="BExKILE008SF3KTAN8WML3XKI1NZ" localSheetId="11" hidden="1">#REF!</definedName>
    <definedName name="BExKILE008SF3KTAN8WML3XKI1NZ" localSheetId="12" hidden="1">#REF!</definedName>
    <definedName name="BExKILE008SF3KTAN8WML3XKI1NZ" localSheetId="13" hidden="1">#REF!</definedName>
    <definedName name="BExKILE008SF3KTAN8WML3XKI1NZ" localSheetId="14" hidden="1">#REF!</definedName>
    <definedName name="BExKILE008SF3KTAN8WML3XKI1NZ" localSheetId="22" hidden="1">#REF!</definedName>
    <definedName name="BExKILE008SF3KTAN8WML3XKI1NZ" localSheetId="19" hidden="1">#REF!</definedName>
    <definedName name="BExKILE008SF3KTAN8WML3XKI1NZ" localSheetId="21" hidden="1">#REF!</definedName>
    <definedName name="BExKILE008SF3KTAN8WML3XKI1NZ" hidden="1">#REF!</definedName>
    <definedName name="BExKINSBB6RS7I489QHMCOMU4Z2X" localSheetId="23" hidden="1">#REF!</definedName>
    <definedName name="BExKINSBB6RS7I489QHMCOMU4Z2X" localSheetId="27" hidden="1">#REF!</definedName>
    <definedName name="BExKINSBB6RS7I489QHMCOMU4Z2X" localSheetId="16" hidden="1">#REF!</definedName>
    <definedName name="BExKINSBB6RS7I489QHMCOMU4Z2X" localSheetId="0" hidden="1">#REF!</definedName>
    <definedName name="BExKINSBB6RS7I489QHMCOMU4Z2X" localSheetId="2" hidden="1">#REF!</definedName>
    <definedName name="BExKINSBB6RS7I489QHMCOMU4Z2X" localSheetId="4" hidden="1">#REF!</definedName>
    <definedName name="BExKINSBB6RS7I489QHMCOMU4Z2X" localSheetId="5" hidden="1">#REF!</definedName>
    <definedName name="BExKINSBB6RS7I489QHMCOMU4Z2X" localSheetId="17" hidden="1">#REF!</definedName>
    <definedName name="BExKINSBB6RS7I489QHMCOMU4Z2X" localSheetId="7" hidden="1">#REF!</definedName>
    <definedName name="BExKINSBB6RS7I489QHMCOMU4Z2X" localSheetId="8" hidden="1">#REF!</definedName>
    <definedName name="BExKINSBB6RS7I489QHMCOMU4Z2X" localSheetId="9" hidden="1">#REF!</definedName>
    <definedName name="BExKINSBB6RS7I489QHMCOMU4Z2X" localSheetId="11" hidden="1">#REF!</definedName>
    <definedName name="BExKINSBB6RS7I489QHMCOMU4Z2X" localSheetId="12" hidden="1">#REF!</definedName>
    <definedName name="BExKINSBB6RS7I489QHMCOMU4Z2X" localSheetId="13" hidden="1">#REF!</definedName>
    <definedName name="BExKINSBB6RS7I489QHMCOMU4Z2X" localSheetId="14" hidden="1">#REF!</definedName>
    <definedName name="BExKINSBB6RS7I489QHMCOMU4Z2X" localSheetId="22" hidden="1">#REF!</definedName>
    <definedName name="BExKINSBB6RS7I489QHMCOMU4Z2X" localSheetId="19" hidden="1">#REF!</definedName>
    <definedName name="BExKINSBB6RS7I489QHMCOMU4Z2X" localSheetId="21" hidden="1">#REF!</definedName>
    <definedName name="BExKINSBB6RS7I489QHMCOMU4Z2X" hidden="1">#REF!</definedName>
    <definedName name="BExKINXMPEA03CETGL1VOW1XRJIR" localSheetId="23" hidden="1">#REF!</definedName>
    <definedName name="BExKINXMPEA03CETGL1VOW1XRJIR" localSheetId="27" hidden="1">#REF!</definedName>
    <definedName name="BExKINXMPEA03CETGL1VOW1XRJIR" localSheetId="16" hidden="1">#REF!</definedName>
    <definedName name="BExKINXMPEA03CETGL1VOW1XRJIR" localSheetId="0" hidden="1">#REF!</definedName>
    <definedName name="BExKINXMPEA03CETGL1VOW1XRJIR" localSheetId="2" hidden="1">#REF!</definedName>
    <definedName name="BExKINXMPEA03CETGL1VOW1XRJIR" localSheetId="4" hidden="1">#REF!</definedName>
    <definedName name="BExKINXMPEA03CETGL1VOW1XRJIR" localSheetId="5" hidden="1">#REF!</definedName>
    <definedName name="BExKINXMPEA03CETGL1VOW1XRJIR" localSheetId="17" hidden="1">#REF!</definedName>
    <definedName name="BExKINXMPEA03CETGL1VOW1XRJIR" localSheetId="7" hidden="1">#REF!</definedName>
    <definedName name="BExKINXMPEA03CETGL1VOW1XRJIR" localSheetId="8" hidden="1">#REF!</definedName>
    <definedName name="BExKINXMPEA03CETGL1VOW1XRJIR" localSheetId="9" hidden="1">#REF!</definedName>
    <definedName name="BExKINXMPEA03CETGL1VOW1XRJIR" localSheetId="11" hidden="1">#REF!</definedName>
    <definedName name="BExKINXMPEA03CETGL1VOW1XRJIR" localSheetId="12" hidden="1">#REF!</definedName>
    <definedName name="BExKINXMPEA03CETGL1VOW1XRJIR" localSheetId="13" hidden="1">#REF!</definedName>
    <definedName name="BExKINXMPEA03CETGL1VOW1XRJIR" localSheetId="14" hidden="1">#REF!</definedName>
    <definedName name="BExKINXMPEA03CETGL1VOW1XRJIR" localSheetId="22" hidden="1">#REF!</definedName>
    <definedName name="BExKINXMPEA03CETGL1VOW1XRJIR" localSheetId="19" hidden="1">#REF!</definedName>
    <definedName name="BExKINXMPEA03CETGL1VOW1XRJIR" localSheetId="21" hidden="1">#REF!</definedName>
    <definedName name="BExKINXMPEA03CETGL1VOW1XRJIR" hidden="1">#REF!</definedName>
    <definedName name="BExKITBU5LXLZYDJS3D3BAVWEY3U" localSheetId="23" hidden="1">#REF!</definedName>
    <definedName name="BExKITBU5LXLZYDJS3D3BAVWEY3U" localSheetId="27" hidden="1">#REF!</definedName>
    <definedName name="BExKITBU5LXLZYDJS3D3BAVWEY3U" localSheetId="16" hidden="1">#REF!</definedName>
    <definedName name="BExKITBU5LXLZYDJS3D3BAVWEY3U" localSheetId="0" hidden="1">#REF!</definedName>
    <definedName name="BExKITBU5LXLZYDJS3D3BAVWEY3U" localSheetId="2" hidden="1">#REF!</definedName>
    <definedName name="BExKITBU5LXLZYDJS3D3BAVWEY3U" localSheetId="4" hidden="1">#REF!</definedName>
    <definedName name="BExKITBU5LXLZYDJS3D3BAVWEY3U" localSheetId="5" hidden="1">#REF!</definedName>
    <definedName name="BExKITBU5LXLZYDJS3D3BAVWEY3U" localSheetId="17" hidden="1">#REF!</definedName>
    <definedName name="BExKITBU5LXLZYDJS3D3BAVWEY3U" localSheetId="7" hidden="1">#REF!</definedName>
    <definedName name="BExKITBU5LXLZYDJS3D3BAVWEY3U" localSheetId="8" hidden="1">#REF!</definedName>
    <definedName name="BExKITBU5LXLZYDJS3D3BAVWEY3U" localSheetId="9" hidden="1">#REF!</definedName>
    <definedName name="BExKITBU5LXLZYDJS3D3BAVWEY3U" localSheetId="11" hidden="1">#REF!</definedName>
    <definedName name="BExKITBU5LXLZYDJS3D3BAVWEY3U" localSheetId="12" hidden="1">#REF!</definedName>
    <definedName name="BExKITBU5LXLZYDJS3D3BAVWEY3U" localSheetId="13" hidden="1">#REF!</definedName>
    <definedName name="BExKITBU5LXLZYDJS3D3BAVWEY3U" localSheetId="14" hidden="1">#REF!</definedName>
    <definedName name="BExKITBU5LXLZYDJS3D3BAVWEY3U" localSheetId="22" hidden="1">#REF!</definedName>
    <definedName name="BExKITBU5LXLZYDJS3D3BAVWEY3U" localSheetId="19" hidden="1">#REF!</definedName>
    <definedName name="BExKITBU5LXLZYDJS3D3BAVWEY3U" localSheetId="21" hidden="1">#REF!</definedName>
    <definedName name="BExKITBU5LXLZYDJS3D3BAVWEY3U" hidden="1">#REF!</definedName>
    <definedName name="BExKIU87ZKSOC2DYZWFK6SAK9I8E" localSheetId="23" hidden="1">#REF!</definedName>
    <definedName name="BExKIU87ZKSOC2DYZWFK6SAK9I8E" localSheetId="27" hidden="1">#REF!</definedName>
    <definedName name="BExKIU87ZKSOC2DYZWFK6SAK9I8E" localSheetId="16" hidden="1">#REF!</definedName>
    <definedName name="BExKIU87ZKSOC2DYZWFK6SAK9I8E" localSheetId="0" hidden="1">#REF!</definedName>
    <definedName name="BExKIU87ZKSOC2DYZWFK6SAK9I8E" localSheetId="2" hidden="1">#REF!</definedName>
    <definedName name="BExKIU87ZKSOC2DYZWFK6SAK9I8E" localSheetId="4" hidden="1">#REF!</definedName>
    <definedName name="BExKIU87ZKSOC2DYZWFK6SAK9I8E" localSheetId="5" hidden="1">#REF!</definedName>
    <definedName name="BExKIU87ZKSOC2DYZWFK6SAK9I8E" localSheetId="17" hidden="1">#REF!</definedName>
    <definedName name="BExKIU87ZKSOC2DYZWFK6SAK9I8E" localSheetId="7" hidden="1">#REF!</definedName>
    <definedName name="BExKIU87ZKSOC2DYZWFK6SAK9I8E" localSheetId="8" hidden="1">#REF!</definedName>
    <definedName name="BExKIU87ZKSOC2DYZWFK6SAK9I8E" localSheetId="9" hidden="1">#REF!</definedName>
    <definedName name="BExKIU87ZKSOC2DYZWFK6SAK9I8E" localSheetId="11" hidden="1">#REF!</definedName>
    <definedName name="BExKIU87ZKSOC2DYZWFK6SAK9I8E" localSheetId="12" hidden="1">#REF!</definedName>
    <definedName name="BExKIU87ZKSOC2DYZWFK6SAK9I8E" localSheetId="13" hidden="1">#REF!</definedName>
    <definedName name="BExKIU87ZKSOC2DYZWFK6SAK9I8E" localSheetId="14" hidden="1">#REF!</definedName>
    <definedName name="BExKIU87ZKSOC2DYZWFK6SAK9I8E" localSheetId="22" hidden="1">#REF!</definedName>
    <definedName name="BExKIU87ZKSOC2DYZWFK6SAK9I8E" localSheetId="19" hidden="1">#REF!</definedName>
    <definedName name="BExKIU87ZKSOC2DYZWFK6SAK9I8E" localSheetId="21" hidden="1">#REF!</definedName>
    <definedName name="BExKIU87ZKSOC2DYZWFK6SAK9I8E" hidden="1">#REF!</definedName>
    <definedName name="BExKJ449HLYX2DJ9UF0H9GTPSQ73" localSheetId="23" hidden="1">#REF!</definedName>
    <definedName name="BExKJ449HLYX2DJ9UF0H9GTPSQ73" localSheetId="27" hidden="1">#REF!</definedName>
    <definedName name="BExKJ449HLYX2DJ9UF0H9GTPSQ73" localSheetId="16" hidden="1">#REF!</definedName>
    <definedName name="BExKJ449HLYX2DJ9UF0H9GTPSQ73" localSheetId="0" hidden="1">#REF!</definedName>
    <definedName name="BExKJ449HLYX2DJ9UF0H9GTPSQ73" localSheetId="2" hidden="1">#REF!</definedName>
    <definedName name="BExKJ449HLYX2DJ9UF0H9GTPSQ73" localSheetId="4" hidden="1">#REF!</definedName>
    <definedName name="BExKJ449HLYX2DJ9UF0H9GTPSQ73" localSheetId="5" hidden="1">#REF!</definedName>
    <definedName name="BExKJ449HLYX2DJ9UF0H9GTPSQ73" localSheetId="17" hidden="1">#REF!</definedName>
    <definedName name="BExKJ449HLYX2DJ9UF0H9GTPSQ73" localSheetId="7" hidden="1">#REF!</definedName>
    <definedName name="BExKJ449HLYX2DJ9UF0H9GTPSQ73" localSheetId="8" hidden="1">#REF!</definedName>
    <definedName name="BExKJ449HLYX2DJ9UF0H9GTPSQ73" localSheetId="9" hidden="1">#REF!</definedName>
    <definedName name="BExKJ449HLYX2DJ9UF0H9GTPSQ73" localSheetId="11" hidden="1">#REF!</definedName>
    <definedName name="BExKJ449HLYX2DJ9UF0H9GTPSQ73" localSheetId="12" hidden="1">#REF!</definedName>
    <definedName name="BExKJ449HLYX2DJ9UF0H9GTPSQ73" localSheetId="13" hidden="1">#REF!</definedName>
    <definedName name="BExKJ449HLYX2DJ9UF0H9GTPSQ73" localSheetId="14" hidden="1">#REF!</definedName>
    <definedName name="BExKJ449HLYX2DJ9UF0H9GTPSQ73" localSheetId="22" hidden="1">#REF!</definedName>
    <definedName name="BExKJ449HLYX2DJ9UF0H9GTPSQ73" localSheetId="19" hidden="1">#REF!</definedName>
    <definedName name="BExKJ449HLYX2DJ9UF0H9GTPSQ73" localSheetId="21" hidden="1">#REF!</definedName>
    <definedName name="BExKJ449HLYX2DJ9UF0H9GTPSQ73" hidden="1">#REF!</definedName>
    <definedName name="BExKJ5649R9IC0GKQD6QI2G7C99Q" localSheetId="23" hidden="1">#REF!</definedName>
    <definedName name="BExKJ5649R9IC0GKQD6QI2G7C99Q" localSheetId="27" hidden="1">#REF!</definedName>
    <definedName name="BExKJ5649R9IC0GKQD6QI2G7C99Q" localSheetId="16" hidden="1">#REF!</definedName>
    <definedName name="BExKJ5649R9IC0GKQD6QI2G7C99Q" localSheetId="0" hidden="1">#REF!</definedName>
    <definedName name="BExKJ5649R9IC0GKQD6QI2G7C99Q" localSheetId="2" hidden="1">#REF!</definedName>
    <definedName name="BExKJ5649R9IC0GKQD6QI2G7C99Q" localSheetId="4" hidden="1">#REF!</definedName>
    <definedName name="BExKJ5649R9IC0GKQD6QI2G7C99Q" localSheetId="5" hidden="1">#REF!</definedName>
    <definedName name="BExKJ5649R9IC0GKQD6QI2G7C99Q" localSheetId="17" hidden="1">#REF!</definedName>
    <definedName name="BExKJ5649R9IC0GKQD6QI2G7C99Q" localSheetId="7" hidden="1">#REF!</definedName>
    <definedName name="BExKJ5649R9IC0GKQD6QI2G7C99Q" localSheetId="8" hidden="1">#REF!</definedName>
    <definedName name="BExKJ5649R9IC0GKQD6QI2G7C99Q" localSheetId="9" hidden="1">#REF!</definedName>
    <definedName name="BExKJ5649R9IC0GKQD6QI2G7C99Q" localSheetId="11" hidden="1">#REF!</definedName>
    <definedName name="BExKJ5649R9IC0GKQD6QI2G7C99Q" localSheetId="12" hidden="1">#REF!</definedName>
    <definedName name="BExKJ5649R9IC0GKQD6QI2G7C99Q" localSheetId="13" hidden="1">#REF!</definedName>
    <definedName name="BExKJ5649R9IC0GKQD6QI2G7C99Q" localSheetId="14" hidden="1">#REF!</definedName>
    <definedName name="BExKJ5649R9IC0GKQD6QI2G7C99Q" localSheetId="22" hidden="1">#REF!</definedName>
    <definedName name="BExKJ5649R9IC0GKQD6QI2G7C99Q" localSheetId="19" hidden="1">#REF!</definedName>
    <definedName name="BExKJ5649R9IC0GKQD6QI2G7C99Q" localSheetId="21" hidden="1">#REF!</definedName>
    <definedName name="BExKJ5649R9IC0GKQD6QI2G7C99Q" hidden="1">#REF!</definedName>
    <definedName name="BExKJEB4FXIMV2AAE9S3FCGRK1R0" localSheetId="23" hidden="1">#REF!</definedName>
    <definedName name="BExKJEB4FXIMV2AAE9S3FCGRK1R0" localSheetId="27" hidden="1">#REF!</definedName>
    <definedName name="BExKJEB4FXIMV2AAE9S3FCGRK1R0" localSheetId="16" hidden="1">#REF!</definedName>
    <definedName name="BExKJEB4FXIMV2AAE9S3FCGRK1R0" localSheetId="0" hidden="1">#REF!</definedName>
    <definedName name="BExKJEB4FXIMV2AAE9S3FCGRK1R0" localSheetId="2" hidden="1">#REF!</definedName>
    <definedName name="BExKJEB4FXIMV2AAE9S3FCGRK1R0" localSheetId="4" hidden="1">#REF!</definedName>
    <definedName name="BExKJEB4FXIMV2AAE9S3FCGRK1R0" localSheetId="5" hidden="1">#REF!</definedName>
    <definedName name="BExKJEB4FXIMV2AAE9S3FCGRK1R0" localSheetId="17" hidden="1">#REF!</definedName>
    <definedName name="BExKJEB4FXIMV2AAE9S3FCGRK1R0" localSheetId="7" hidden="1">#REF!</definedName>
    <definedName name="BExKJEB4FXIMV2AAE9S3FCGRK1R0" localSheetId="8" hidden="1">#REF!</definedName>
    <definedName name="BExKJEB4FXIMV2AAE9S3FCGRK1R0" localSheetId="9" hidden="1">#REF!</definedName>
    <definedName name="BExKJEB4FXIMV2AAE9S3FCGRK1R0" localSheetId="11" hidden="1">#REF!</definedName>
    <definedName name="BExKJEB4FXIMV2AAE9S3FCGRK1R0" localSheetId="12" hidden="1">#REF!</definedName>
    <definedName name="BExKJEB4FXIMV2AAE9S3FCGRK1R0" localSheetId="13" hidden="1">#REF!</definedName>
    <definedName name="BExKJEB4FXIMV2AAE9S3FCGRK1R0" localSheetId="14" hidden="1">#REF!</definedName>
    <definedName name="BExKJEB4FXIMV2AAE9S3FCGRK1R0" localSheetId="22" hidden="1">#REF!</definedName>
    <definedName name="BExKJEB4FXIMV2AAE9S3FCGRK1R0" localSheetId="19" hidden="1">#REF!</definedName>
    <definedName name="BExKJEB4FXIMV2AAE9S3FCGRK1R0" localSheetId="21" hidden="1">#REF!</definedName>
    <definedName name="BExKJEB4FXIMV2AAE9S3FCGRK1R0" hidden="1">#REF!</definedName>
    <definedName name="BExKJELX2RUC8UEC56IZPYYZXHA7" localSheetId="23" hidden="1">#REF!</definedName>
    <definedName name="BExKJELX2RUC8UEC56IZPYYZXHA7" localSheetId="27" hidden="1">#REF!</definedName>
    <definedName name="BExKJELX2RUC8UEC56IZPYYZXHA7" localSheetId="16" hidden="1">#REF!</definedName>
    <definedName name="BExKJELX2RUC8UEC56IZPYYZXHA7" localSheetId="0" hidden="1">#REF!</definedName>
    <definedName name="BExKJELX2RUC8UEC56IZPYYZXHA7" localSheetId="2" hidden="1">#REF!</definedName>
    <definedName name="BExKJELX2RUC8UEC56IZPYYZXHA7" localSheetId="4" hidden="1">#REF!</definedName>
    <definedName name="BExKJELX2RUC8UEC56IZPYYZXHA7" localSheetId="5" hidden="1">#REF!</definedName>
    <definedName name="BExKJELX2RUC8UEC56IZPYYZXHA7" localSheetId="17" hidden="1">#REF!</definedName>
    <definedName name="BExKJELX2RUC8UEC56IZPYYZXHA7" localSheetId="7" hidden="1">#REF!</definedName>
    <definedName name="BExKJELX2RUC8UEC56IZPYYZXHA7" localSheetId="8" hidden="1">#REF!</definedName>
    <definedName name="BExKJELX2RUC8UEC56IZPYYZXHA7" localSheetId="9" hidden="1">#REF!</definedName>
    <definedName name="BExKJELX2RUC8UEC56IZPYYZXHA7" localSheetId="11" hidden="1">#REF!</definedName>
    <definedName name="BExKJELX2RUC8UEC56IZPYYZXHA7" localSheetId="12" hidden="1">#REF!</definedName>
    <definedName name="BExKJELX2RUC8UEC56IZPYYZXHA7" localSheetId="13" hidden="1">#REF!</definedName>
    <definedName name="BExKJELX2RUC8UEC56IZPYYZXHA7" localSheetId="14" hidden="1">#REF!</definedName>
    <definedName name="BExKJELX2RUC8UEC56IZPYYZXHA7" localSheetId="22" hidden="1">#REF!</definedName>
    <definedName name="BExKJELX2RUC8UEC56IZPYYZXHA7" localSheetId="19" hidden="1">#REF!</definedName>
    <definedName name="BExKJELX2RUC8UEC56IZPYYZXHA7" localSheetId="21" hidden="1">#REF!</definedName>
    <definedName name="BExKJELX2RUC8UEC56IZPYYZXHA7" hidden="1">#REF!</definedName>
    <definedName name="BExKJI7CV9I6ILFIZ3SVO4DGK64J" localSheetId="23" hidden="1">#REF!</definedName>
    <definedName name="BExKJI7CV9I6ILFIZ3SVO4DGK64J" localSheetId="27" hidden="1">#REF!</definedName>
    <definedName name="BExKJI7CV9I6ILFIZ3SVO4DGK64J" localSheetId="16" hidden="1">#REF!</definedName>
    <definedName name="BExKJI7CV9I6ILFIZ3SVO4DGK64J" localSheetId="0" hidden="1">#REF!</definedName>
    <definedName name="BExKJI7CV9I6ILFIZ3SVO4DGK64J" localSheetId="2" hidden="1">#REF!</definedName>
    <definedName name="BExKJI7CV9I6ILFIZ3SVO4DGK64J" localSheetId="4" hidden="1">#REF!</definedName>
    <definedName name="BExKJI7CV9I6ILFIZ3SVO4DGK64J" localSheetId="5" hidden="1">#REF!</definedName>
    <definedName name="BExKJI7CV9I6ILFIZ3SVO4DGK64J" localSheetId="17" hidden="1">#REF!</definedName>
    <definedName name="BExKJI7CV9I6ILFIZ3SVO4DGK64J" localSheetId="7" hidden="1">#REF!</definedName>
    <definedName name="BExKJI7CV9I6ILFIZ3SVO4DGK64J" localSheetId="8" hidden="1">#REF!</definedName>
    <definedName name="BExKJI7CV9I6ILFIZ3SVO4DGK64J" localSheetId="9" hidden="1">#REF!</definedName>
    <definedName name="BExKJI7CV9I6ILFIZ3SVO4DGK64J" localSheetId="11" hidden="1">#REF!</definedName>
    <definedName name="BExKJI7CV9I6ILFIZ3SVO4DGK64J" localSheetId="12" hidden="1">#REF!</definedName>
    <definedName name="BExKJI7CV9I6ILFIZ3SVO4DGK64J" localSheetId="13" hidden="1">#REF!</definedName>
    <definedName name="BExKJI7CV9I6ILFIZ3SVO4DGK64J" localSheetId="14" hidden="1">#REF!</definedName>
    <definedName name="BExKJI7CV9I6ILFIZ3SVO4DGK64J" localSheetId="22" hidden="1">#REF!</definedName>
    <definedName name="BExKJI7CV9I6ILFIZ3SVO4DGK64J" localSheetId="19" hidden="1">#REF!</definedName>
    <definedName name="BExKJI7CV9I6ILFIZ3SVO4DGK64J" localSheetId="21" hidden="1">#REF!</definedName>
    <definedName name="BExKJI7CV9I6ILFIZ3SVO4DGK64J" hidden="1">#REF!</definedName>
    <definedName name="BExKJINMXS61G2TZEXCJAWVV4F57" localSheetId="23" hidden="1">#REF!</definedName>
    <definedName name="BExKJINMXS61G2TZEXCJAWVV4F57" localSheetId="27" hidden="1">#REF!</definedName>
    <definedName name="BExKJINMXS61G2TZEXCJAWVV4F57" localSheetId="16" hidden="1">#REF!</definedName>
    <definedName name="BExKJINMXS61G2TZEXCJAWVV4F57" localSheetId="0" hidden="1">#REF!</definedName>
    <definedName name="BExKJINMXS61G2TZEXCJAWVV4F57" localSheetId="2" hidden="1">#REF!</definedName>
    <definedName name="BExKJINMXS61G2TZEXCJAWVV4F57" localSheetId="4" hidden="1">#REF!</definedName>
    <definedName name="BExKJINMXS61G2TZEXCJAWVV4F57" localSheetId="5" hidden="1">#REF!</definedName>
    <definedName name="BExKJINMXS61G2TZEXCJAWVV4F57" localSheetId="17" hidden="1">#REF!</definedName>
    <definedName name="BExKJINMXS61G2TZEXCJAWVV4F57" localSheetId="7" hidden="1">#REF!</definedName>
    <definedName name="BExKJINMXS61G2TZEXCJAWVV4F57" localSheetId="8" hidden="1">#REF!</definedName>
    <definedName name="BExKJINMXS61G2TZEXCJAWVV4F57" localSheetId="9" hidden="1">#REF!</definedName>
    <definedName name="BExKJINMXS61G2TZEXCJAWVV4F57" localSheetId="11" hidden="1">#REF!</definedName>
    <definedName name="BExKJINMXS61G2TZEXCJAWVV4F57" localSheetId="12" hidden="1">#REF!</definedName>
    <definedName name="BExKJINMXS61G2TZEXCJAWVV4F57" localSheetId="13" hidden="1">#REF!</definedName>
    <definedName name="BExKJINMXS61G2TZEXCJAWVV4F57" localSheetId="14" hidden="1">#REF!</definedName>
    <definedName name="BExKJINMXS61G2TZEXCJAWVV4F57" localSheetId="22" hidden="1">#REF!</definedName>
    <definedName name="BExKJINMXS61G2TZEXCJAWVV4F57" localSheetId="19" hidden="1">#REF!</definedName>
    <definedName name="BExKJINMXS61G2TZEXCJAWVV4F57" localSheetId="21" hidden="1">#REF!</definedName>
    <definedName name="BExKJINMXS61G2TZEXCJAWVV4F57" hidden="1">#REF!</definedName>
    <definedName name="BExKJK5ME8KB7HA0180L7OUZDDGV" localSheetId="23" hidden="1">#REF!</definedName>
    <definedName name="BExKJK5ME8KB7HA0180L7OUZDDGV" localSheetId="27" hidden="1">#REF!</definedName>
    <definedName name="BExKJK5ME8KB7HA0180L7OUZDDGV" localSheetId="16" hidden="1">#REF!</definedName>
    <definedName name="BExKJK5ME8KB7HA0180L7OUZDDGV" localSheetId="0" hidden="1">#REF!</definedName>
    <definedName name="BExKJK5ME8KB7HA0180L7OUZDDGV" localSheetId="2" hidden="1">#REF!</definedName>
    <definedName name="BExKJK5ME8KB7HA0180L7OUZDDGV" localSheetId="4" hidden="1">#REF!</definedName>
    <definedName name="BExKJK5ME8KB7HA0180L7OUZDDGV" localSheetId="5" hidden="1">#REF!</definedName>
    <definedName name="BExKJK5ME8KB7HA0180L7OUZDDGV" localSheetId="17" hidden="1">#REF!</definedName>
    <definedName name="BExKJK5ME8KB7HA0180L7OUZDDGV" localSheetId="7" hidden="1">#REF!</definedName>
    <definedName name="BExKJK5ME8KB7HA0180L7OUZDDGV" localSheetId="8" hidden="1">#REF!</definedName>
    <definedName name="BExKJK5ME8KB7HA0180L7OUZDDGV" localSheetId="9" hidden="1">#REF!</definedName>
    <definedName name="BExKJK5ME8KB7HA0180L7OUZDDGV" localSheetId="11" hidden="1">#REF!</definedName>
    <definedName name="BExKJK5ME8KB7HA0180L7OUZDDGV" localSheetId="12" hidden="1">#REF!</definedName>
    <definedName name="BExKJK5ME8KB7HA0180L7OUZDDGV" localSheetId="13" hidden="1">#REF!</definedName>
    <definedName name="BExKJK5ME8KB7HA0180L7OUZDDGV" localSheetId="14" hidden="1">#REF!</definedName>
    <definedName name="BExKJK5ME8KB7HA0180L7OUZDDGV" localSheetId="22" hidden="1">#REF!</definedName>
    <definedName name="BExKJK5ME8KB7HA0180L7OUZDDGV" localSheetId="19" hidden="1">#REF!</definedName>
    <definedName name="BExKJK5ME8KB7HA0180L7OUZDDGV" localSheetId="21" hidden="1">#REF!</definedName>
    <definedName name="BExKJK5ME8KB7HA0180L7OUZDDGV" hidden="1">#REF!</definedName>
    <definedName name="BExKJLY652HI5GNEEWQXOB08K2C1" localSheetId="23" hidden="1">#REF!</definedName>
    <definedName name="BExKJLY652HI5GNEEWQXOB08K2C1" localSheetId="27" hidden="1">#REF!</definedName>
    <definedName name="BExKJLY652HI5GNEEWQXOB08K2C1" localSheetId="16" hidden="1">#REF!</definedName>
    <definedName name="BExKJLY652HI5GNEEWQXOB08K2C1" localSheetId="0" hidden="1">#REF!</definedName>
    <definedName name="BExKJLY652HI5GNEEWQXOB08K2C1" localSheetId="2" hidden="1">#REF!</definedName>
    <definedName name="BExKJLY652HI5GNEEWQXOB08K2C1" localSheetId="4" hidden="1">#REF!</definedName>
    <definedName name="BExKJLY652HI5GNEEWQXOB08K2C1" localSheetId="5" hidden="1">#REF!</definedName>
    <definedName name="BExKJLY652HI5GNEEWQXOB08K2C1" localSheetId="17" hidden="1">#REF!</definedName>
    <definedName name="BExKJLY652HI5GNEEWQXOB08K2C1" localSheetId="7" hidden="1">#REF!</definedName>
    <definedName name="BExKJLY652HI5GNEEWQXOB08K2C1" localSheetId="8" hidden="1">#REF!</definedName>
    <definedName name="BExKJLY652HI5GNEEWQXOB08K2C1" localSheetId="9" hidden="1">#REF!</definedName>
    <definedName name="BExKJLY652HI5GNEEWQXOB08K2C1" localSheetId="11" hidden="1">#REF!</definedName>
    <definedName name="BExKJLY652HI5GNEEWQXOB08K2C1" localSheetId="12" hidden="1">#REF!</definedName>
    <definedName name="BExKJLY652HI5GNEEWQXOB08K2C1" localSheetId="13" hidden="1">#REF!</definedName>
    <definedName name="BExKJLY652HI5GNEEWQXOB08K2C1" localSheetId="14" hidden="1">#REF!</definedName>
    <definedName name="BExKJLY652HI5GNEEWQXOB08K2C1" localSheetId="22" hidden="1">#REF!</definedName>
    <definedName name="BExKJLY652HI5GNEEWQXOB08K2C1" localSheetId="19" hidden="1">#REF!</definedName>
    <definedName name="BExKJLY652HI5GNEEWQXOB08K2C1" localSheetId="21" hidden="1">#REF!</definedName>
    <definedName name="BExKJLY652HI5GNEEWQXOB08K2C1" hidden="1">#REF!</definedName>
    <definedName name="BExKJN5IF0VMDILJ5K8ZENF2QYV1" localSheetId="23" hidden="1">#REF!</definedName>
    <definedName name="BExKJN5IF0VMDILJ5K8ZENF2QYV1" localSheetId="27" hidden="1">#REF!</definedName>
    <definedName name="BExKJN5IF0VMDILJ5K8ZENF2QYV1" localSheetId="16" hidden="1">#REF!</definedName>
    <definedName name="BExKJN5IF0VMDILJ5K8ZENF2QYV1" localSheetId="0" hidden="1">#REF!</definedName>
    <definedName name="BExKJN5IF0VMDILJ5K8ZENF2QYV1" localSheetId="2" hidden="1">#REF!</definedName>
    <definedName name="BExKJN5IF0VMDILJ5K8ZENF2QYV1" localSheetId="4" hidden="1">#REF!</definedName>
    <definedName name="BExKJN5IF0VMDILJ5K8ZENF2QYV1" localSheetId="5" hidden="1">#REF!</definedName>
    <definedName name="BExKJN5IF0VMDILJ5K8ZENF2QYV1" localSheetId="17" hidden="1">#REF!</definedName>
    <definedName name="BExKJN5IF0VMDILJ5K8ZENF2QYV1" localSheetId="7" hidden="1">#REF!</definedName>
    <definedName name="BExKJN5IF0VMDILJ5K8ZENF2QYV1" localSheetId="8" hidden="1">#REF!</definedName>
    <definedName name="BExKJN5IF0VMDILJ5K8ZENF2QYV1" localSheetId="9" hidden="1">#REF!</definedName>
    <definedName name="BExKJN5IF0VMDILJ5K8ZENF2QYV1" localSheetId="11" hidden="1">#REF!</definedName>
    <definedName name="BExKJN5IF0VMDILJ5K8ZENF2QYV1" localSheetId="12" hidden="1">#REF!</definedName>
    <definedName name="BExKJN5IF0VMDILJ5K8ZENF2QYV1" localSheetId="13" hidden="1">#REF!</definedName>
    <definedName name="BExKJN5IF0VMDILJ5K8ZENF2QYV1" localSheetId="14" hidden="1">#REF!</definedName>
    <definedName name="BExKJN5IF0VMDILJ5K8ZENF2QYV1" localSheetId="22" hidden="1">#REF!</definedName>
    <definedName name="BExKJN5IF0VMDILJ5K8ZENF2QYV1" localSheetId="19" hidden="1">#REF!</definedName>
    <definedName name="BExKJN5IF0VMDILJ5K8ZENF2QYV1" localSheetId="21" hidden="1">#REF!</definedName>
    <definedName name="BExKJN5IF0VMDILJ5K8ZENF2QYV1" hidden="1">#REF!</definedName>
    <definedName name="BExKJUSJPFUIK20FTVAFJWR2OUYX" localSheetId="23" hidden="1">#REF!</definedName>
    <definedName name="BExKJUSJPFUIK20FTVAFJWR2OUYX" localSheetId="27" hidden="1">#REF!</definedName>
    <definedName name="BExKJUSJPFUIK20FTVAFJWR2OUYX" localSheetId="16" hidden="1">#REF!</definedName>
    <definedName name="BExKJUSJPFUIK20FTVAFJWR2OUYX" localSheetId="0" hidden="1">#REF!</definedName>
    <definedName name="BExKJUSJPFUIK20FTVAFJWR2OUYX" localSheetId="2" hidden="1">#REF!</definedName>
    <definedName name="BExKJUSJPFUIK20FTVAFJWR2OUYX" localSheetId="4" hidden="1">#REF!</definedName>
    <definedName name="BExKJUSJPFUIK20FTVAFJWR2OUYX" localSheetId="5" hidden="1">#REF!</definedName>
    <definedName name="BExKJUSJPFUIK20FTVAFJWR2OUYX" localSheetId="17" hidden="1">#REF!</definedName>
    <definedName name="BExKJUSJPFUIK20FTVAFJWR2OUYX" localSheetId="7" hidden="1">#REF!</definedName>
    <definedName name="BExKJUSJPFUIK20FTVAFJWR2OUYX" localSheetId="8" hidden="1">#REF!</definedName>
    <definedName name="BExKJUSJPFUIK20FTVAFJWR2OUYX" localSheetId="9" hidden="1">#REF!</definedName>
    <definedName name="BExKJUSJPFUIK20FTVAFJWR2OUYX" localSheetId="11" hidden="1">#REF!</definedName>
    <definedName name="BExKJUSJPFUIK20FTVAFJWR2OUYX" localSheetId="12" hidden="1">#REF!</definedName>
    <definedName name="BExKJUSJPFUIK20FTVAFJWR2OUYX" localSheetId="13" hidden="1">#REF!</definedName>
    <definedName name="BExKJUSJPFUIK20FTVAFJWR2OUYX" localSheetId="14" hidden="1">#REF!</definedName>
    <definedName name="BExKJUSJPFUIK20FTVAFJWR2OUYX" localSheetId="22" hidden="1">#REF!</definedName>
    <definedName name="BExKJUSJPFUIK20FTVAFJWR2OUYX" localSheetId="19" hidden="1">#REF!</definedName>
    <definedName name="BExKJUSJPFUIK20FTVAFJWR2OUYX" localSheetId="21" hidden="1">#REF!</definedName>
    <definedName name="BExKJUSJPFUIK20FTVAFJWR2OUYX" hidden="1">#REF!</definedName>
    <definedName name="BExKJXHNZTE5OMRQ1KTVM1DIQE9I" localSheetId="23" hidden="1">#REF!</definedName>
    <definedName name="BExKJXHNZTE5OMRQ1KTVM1DIQE9I" localSheetId="27" hidden="1">#REF!</definedName>
    <definedName name="BExKJXHNZTE5OMRQ1KTVM1DIQE9I" localSheetId="16" hidden="1">#REF!</definedName>
    <definedName name="BExKJXHNZTE5OMRQ1KTVM1DIQE9I" localSheetId="0" hidden="1">#REF!</definedName>
    <definedName name="BExKJXHNZTE5OMRQ1KTVM1DIQE9I" localSheetId="2" hidden="1">#REF!</definedName>
    <definedName name="BExKJXHNZTE5OMRQ1KTVM1DIQE9I" localSheetId="4" hidden="1">#REF!</definedName>
    <definedName name="BExKJXHNZTE5OMRQ1KTVM1DIQE9I" localSheetId="5" hidden="1">#REF!</definedName>
    <definedName name="BExKJXHNZTE5OMRQ1KTVM1DIQE9I" localSheetId="17" hidden="1">#REF!</definedName>
    <definedName name="BExKJXHNZTE5OMRQ1KTVM1DIQE9I" localSheetId="7" hidden="1">#REF!</definedName>
    <definedName name="BExKJXHNZTE5OMRQ1KTVM1DIQE9I" localSheetId="8" hidden="1">#REF!</definedName>
    <definedName name="BExKJXHNZTE5OMRQ1KTVM1DIQE9I" localSheetId="9" hidden="1">#REF!</definedName>
    <definedName name="BExKJXHNZTE5OMRQ1KTVM1DIQE9I" localSheetId="11" hidden="1">#REF!</definedName>
    <definedName name="BExKJXHNZTE5OMRQ1KTVM1DIQE9I" localSheetId="12" hidden="1">#REF!</definedName>
    <definedName name="BExKJXHNZTE5OMRQ1KTVM1DIQE9I" localSheetId="13" hidden="1">#REF!</definedName>
    <definedName name="BExKJXHNZTE5OMRQ1KTVM1DIQE9I" localSheetId="14" hidden="1">#REF!</definedName>
    <definedName name="BExKJXHNZTE5OMRQ1KTVM1DIQE9I" localSheetId="22" hidden="1">#REF!</definedName>
    <definedName name="BExKJXHNZTE5OMRQ1KTVM1DIQE9I" localSheetId="19" hidden="1">#REF!</definedName>
    <definedName name="BExKJXHNZTE5OMRQ1KTVM1DIQE9I" localSheetId="21" hidden="1">#REF!</definedName>
    <definedName name="BExKJXHNZTE5OMRQ1KTVM1DIQE9I" hidden="1">#REF!</definedName>
    <definedName name="BExKK8VP5RS3D0UXZVKA37C4SYBP" localSheetId="23" hidden="1">#REF!</definedName>
    <definedName name="BExKK8VP5RS3D0UXZVKA37C4SYBP" localSheetId="27" hidden="1">#REF!</definedName>
    <definedName name="BExKK8VP5RS3D0UXZVKA37C4SYBP" localSheetId="16" hidden="1">#REF!</definedName>
    <definedName name="BExKK8VP5RS3D0UXZVKA37C4SYBP" localSheetId="0" hidden="1">#REF!</definedName>
    <definedName name="BExKK8VP5RS3D0UXZVKA37C4SYBP" localSheetId="2" hidden="1">#REF!</definedName>
    <definedName name="BExKK8VP5RS3D0UXZVKA37C4SYBP" localSheetId="4" hidden="1">#REF!</definedName>
    <definedName name="BExKK8VP5RS3D0UXZVKA37C4SYBP" localSheetId="5" hidden="1">#REF!</definedName>
    <definedName name="BExKK8VP5RS3D0UXZVKA37C4SYBP" localSheetId="17" hidden="1">#REF!</definedName>
    <definedName name="BExKK8VP5RS3D0UXZVKA37C4SYBP" localSheetId="7" hidden="1">#REF!</definedName>
    <definedName name="BExKK8VP5RS3D0UXZVKA37C4SYBP" localSheetId="8" hidden="1">#REF!</definedName>
    <definedName name="BExKK8VP5RS3D0UXZVKA37C4SYBP" localSheetId="9" hidden="1">#REF!</definedName>
    <definedName name="BExKK8VP5RS3D0UXZVKA37C4SYBP" localSheetId="11" hidden="1">#REF!</definedName>
    <definedName name="BExKK8VP5RS3D0UXZVKA37C4SYBP" localSheetId="12" hidden="1">#REF!</definedName>
    <definedName name="BExKK8VP5RS3D0UXZVKA37C4SYBP" localSheetId="13" hidden="1">#REF!</definedName>
    <definedName name="BExKK8VP5RS3D0UXZVKA37C4SYBP" localSheetId="14" hidden="1">#REF!</definedName>
    <definedName name="BExKK8VP5RS3D0UXZVKA37C4SYBP" localSheetId="22" hidden="1">#REF!</definedName>
    <definedName name="BExKK8VP5RS3D0UXZVKA37C4SYBP" localSheetId="19" hidden="1">#REF!</definedName>
    <definedName name="BExKK8VP5RS3D0UXZVKA37C4SYBP" localSheetId="21" hidden="1">#REF!</definedName>
    <definedName name="BExKK8VP5RS3D0UXZVKA37C4SYBP" hidden="1">#REF!</definedName>
    <definedName name="BExKKIM9NPF6B3SPMPIQB27HQME4" localSheetId="23" hidden="1">#REF!</definedName>
    <definedName name="BExKKIM9NPF6B3SPMPIQB27HQME4" localSheetId="27" hidden="1">#REF!</definedName>
    <definedName name="BExKKIM9NPF6B3SPMPIQB27HQME4" localSheetId="16" hidden="1">#REF!</definedName>
    <definedName name="BExKKIM9NPF6B3SPMPIQB27HQME4" localSheetId="0" hidden="1">#REF!</definedName>
    <definedName name="BExKKIM9NPF6B3SPMPIQB27HQME4" localSheetId="2" hidden="1">#REF!</definedName>
    <definedName name="BExKKIM9NPF6B3SPMPIQB27HQME4" localSheetId="4" hidden="1">#REF!</definedName>
    <definedName name="BExKKIM9NPF6B3SPMPIQB27HQME4" localSheetId="5" hidden="1">#REF!</definedName>
    <definedName name="BExKKIM9NPF6B3SPMPIQB27HQME4" localSheetId="17" hidden="1">#REF!</definedName>
    <definedName name="BExKKIM9NPF6B3SPMPIQB27HQME4" localSheetId="7" hidden="1">#REF!</definedName>
    <definedName name="BExKKIM9NPF6B3SPMPIQB27HQME4" localSheetId="8" hidden="1">#REF!</definedName>
    <definedName name="BExKKIM9NPF6B3SPMPIQB27HQME4" localSheetId="9" hidden="1">#REF!</definedName>
    <definedName name="BExKKIM9NPF6B3SPMPIQB27HQME4" localSheetId="11" hidden="1">#REF!</definedName>
    <definedName name="BExKKIM9NPF6B3SPMPIQB27HQME4" localSheetId="12" hidden="1">#REF!</definedName>
    <definedName name="BExKKIM9NPF6B3SPMPIQB27HQME4" localSheetId="13" hidden="1">#REF!</definedName>
    <definedName name="BExKKIM9NPF6B3SPMPIQB27HQME4" localSheetId="14" hidden="1">#REF!</definedName>
    <definedName name="BExKKIM9NPF6B3SPMPIQB27HQME4" localSheetId="22" hidden="1">#REF!</definedName>
    <definedName name="BExKKIM9NPF6B3SPMPIQB27HQME4" localSheetId="19" hidden="1">#REF!</definedName>
    <definedName name="BExKKIM9NPF6B3SPMPIQB27HQME4" localSheetId="21" hidden="1">#REF!</definedName>
    <definedName name="BExKKIM9NPF6B3SPMPIQB27HQME4" hidden="1">#REF!</definedName>
    <definedName name="BExKKIX1BCBQ4R3K41QD8NTV0OV0" localSheetId="23" hidden="1">#REF!</definedName>
    <definedName name="BExKKIX1BCBQ4R3K41QD8NTV0OV0" localSheetId="27" hidden="1">#REF!</definedName>
    <definedName name="BExKKIX1BCBQ4R3K41QD8NTV0OV0" localSheetId="16" hidden="1">#REF!</definedName>
    <definedName name="BExKKIX1BCBQ4R3K41QD8NTV0OV0" localSheetId="0" hidden="1">#REF!</definedName>
    <definedName name="BExKKIX1BCBQ4R3K41QD8NTV0OV0" localSheetId="2" hidden="1">#REF!</definedName>
    <definedName name="BExKKIX1BCBQ4R3K41QD8NTV0OV0" localSheetId="4" hidden="1">#REF!</definedName>
    <definedName name="BExKKIX1BCBQ4R3K41QD8NTV0OV0" localSheetId="5" hidden="1">#REF!</definedName>
    <definedName name="BExKKIX1BCBQ4R3K41QD8NTV0OV0" localSheetId="17" hidden="1">#REF!</definedName>
    <definedName name="BExKKIX1BCBQ4R3K41QD8NTV0OV0" localSheetId="7" hidden="1">#REF!</definedName>
    <definedName name="BExKKIX1BCBQ4R3K41QD8NTV0OV0" localSheetId="8" hidden="1">#REF!</definedName>
    <definedName name="BExKKIX1BCBQ4R3K41QD8NTV0OV0" localSheetId="9" hidden="1">#REF!</definedName>
    <definedName name="BExKKIX1BCBQ4R3K41QD8NTV0OV0" localSheetId="11" hidden="1">#REF!</definedName>
    <definedName name="BExKKIX1BCBQ4R3K41QD8NTV0OV0" localSheetId="12" hidden="1">#REF!</definedName>
    <definedName name="BExKKIX1BCBQ4R3K41QD8NTV0OV0" localSheetId="13" hidden="1">#REF!</definedName>
    <definedName name="BExKKIX1BCBQ4R3K41QD8NTV0OV0" localSheetId="14" hidden="1">#REF!</definedName>
    <definedName name="BExKKIX1BCBQ4R3K41QD8NTV0OV0" localSheetId="22" hidden="1">#REF!</definedName>
    <definedName name="BExKKIX1BCBQ4R3K41QD8NTV0OV0" localSheetId="19" hidden="1">#REF!</definedName>
    <definedName name="BExKKIX1BCBQ4R3K41QD8NTV0OV0" localSheetId="21" hidden="1">#REF!</definedName>
    <definedName name="BExKKIX1BCBQ4R3K41QD8NTV0OV0" hidden="1">#REF!</definedName>
    <definedName name="BExKKJ2IHMOO66DQ0V2YABR4GV05" localSheetId="23" hidden="1">#REF!</definedName>
    <definedName name="BExKKJ2IHMOO66DQ0V2YABR4GV05" localSheetId="27" hidden="1">#REF!</definedName>
    <definedName name="BExKKJ2IHMOO66DQ0V2YABR4GV05" localSheetId="16" hidden="1">#REF!</definedName>
    <definedName name="BExKKJ2IHMOO66DQ0V2YABR4GV05" localSheetId="0" hidden="1">#REF!</definedName>
    <definedName name="BExKKJ2IHMOO66DQ0V2YABR4GV05" localSheetId="2" hidden="1">#REF!</definedName>
    <definedName name="BExKKJ2IHMOO66DQ0V2YABR4GV05" localSheetId="4" hidden="1">#REF!</definedName>
    <definedName name="BExKKJ2IHMOO66DQ0V2YABR4GV05" localSheetId="5" hidden="1">#REF!</definedName>
    <definedName name="BExKKJ2IHMOO66DQ0V2YABR4GV05" localSheetId="17" hidden="1">#REF!</definedName>
    <definedName name="BExKKJ2IHMOO66DQ0V2YABR4GV05" localSheetId="7" hidden="1">#REF!</definedName>
    <definedName name="BExKKJ2IHMOO66DQ0V2YABR4GV05" localSheetId="8" hidden="1">#REF!</definedName>
    <definedName name="BExKKJ2IHMOO66DQ0V2YABR4GV05" localSheetId="9" hidden="1">#REF!</definedName>
    <definedName name="BExKKJ2IHMOO66DQ0V2YABR4GV05" localSheetId="11" hidden="1">#REF!</definedName>
    <definedName name="BExKKJ2IHMOO66DQ0V2YABR4GV05" localSheetId="12" hidden="1">#REF!</definedName>
    <definedName name="BExKKJ2IHMOO66DQ0V2YABR4GV05" localSheetId="13" hidden="1">#REF!</definedName>
    <definedName name="BExKKJ2IHMOO66DQ0V2YABR4GV05" localSheetId="14" hidden="1">#REF!</definedName>
    <definedName name="BExKKJ2IHMOO66DQ0V2YABR4GV05" localSheetId="22" hidden="1">#REF!</definedName>
    <definedName name="BExKKJ2IHMOO66DQ0V2YABR4GV05" localSheetId="19" hidden="1">#REF!</definedName>
    <definedName name="BExKKJ2IHMOO66DQ0V2YABR4GV05" localSheetId="21" hidden="1">#REF!</definedName>
    <definedName name="BExKKJ2IHMOO66DQ0V2YABR4GV05" hidden="1">#REF!</definedName>
    <definedName name="BExKKQ3ZWADYV03YHMXDOAMU90EB" localSheetId="23" hidden="1">#REF!</definedName>
    <definedName name="BExKKQ3ZWADYV03YHMXDOAMU90EB" localSheetId="27" hidden="1">#REF!</definedName>
    <definedName name="BExKKQ3ZWADYV03YHMXDOAMU90EB" localSheetId="16" hidden="1">#REF!</definedName>
    <definedName name="BExKKQ3ZWADYV03YHMXDOAMU90EB" localSheetId="0" hidden="1">#REF!</definedName>
    <definedName name="BExKKQ3ZWADYV03YHMXDOAMU90EB" localSheetId="2" hidden="1">#REF!</definedName>
    <definedName name="BExKKQ3ZWADYV03YHMXDOAMU90EB" localSheetId="4" hidden="1">#REF!</definedName>
    <definedName name="BExKKQ3ZWADYV03YHMXDOAMU90EB" localSheetId="5" hidden="1">#REF!</definedName>
    <definedName name="BExKKQ3ZWADYV03YHMXDOAMU90EB" localSheetId="17" hidden="1">#REF!</definedName>
    <definedName name="BExKKQ3ZWADYV03YHMXDOAMU90EB" localSheetId="7" hidden="1">#REF!</definedName>
    <definedName name="BExKKQ3ZWADYV03YHMXDOAMU90EB" localSheetId="8" hidden="1">#REF!</definedName>
    <definedName name="BExKKQ3ZWADYV03YHMXDOAMU90EB" localSheetId="9" hidden="1">#REF!</definedName>
    <definedName name="BExKKQ3ZWADYV03YHMXDOAMU90EB" localSheetId="11" hidden="1">#REF!</definedName>
    <definedName name="BExKKQ3ZWADYV03YHMXDOAMU90EB" localSheetId="12" hidden="1">#REF!</definedName>
    <definedName name="BExKKQ3ZWADYV03YHMXDOAMU90EB" localSheetId="13" hidden="1">#REF!</definedName>
    <definedName name="BExKKQ3ZWADYV03YHMXDOAMU90EB" localSheetId="14" hidden="1">#REF!</definedName>
    <definedName name="BExKKQ3ZWADYV03YHMXDOAMU90EB" localSheetId="22" hidden="1">#REF!</definedName>
    <definedName name="BExKKQ3ZWADYV03YHMXDOAMU90EB" localSheetId="19" hidden="1">#REF!</definedName>
    <definedName name="BExKKQ3ZWADYV03YHMXDOAMU90EB" localSheetId="21" hidden="1">#REF!</definedName>
    <definedName name="BExKKQ3ZWADYV03YHMXDOAMU90EB" hidden="1">#REF!</definedName>
    <definedName name="BExKKUGD2HMJWQEYZ8H3X1BMXFS9" localSheetId="23" hidden="1">#REF!</definedName>
    <definedName name="BExKKUGD2HMJWQEYZ8H3X1BMXFS9" localSheetId="27" hidden="1">#REF!</definedName>
    <definedName name="BExKKUGD2HMJWQEYZ8H3X1BMXFS9" localSheetId="16" hidden="1">#REF!</definedName>
    <definedName name="BExKKUGD2HMJWQEYZ8H3X1BMXFS9" localSheetId="0" hidden="1">#REF!</definedName>
    <definedName name="BExKKUGD2HMJWQEYZ8H3X1BMXFS9" localSheetId="2" hidden="1">#REF!</definedName>
    <definedName name="BExKKUGD2HMJWQEYZ8H3X1BMXFS9" localSheetId="4" hidden="1">#REF!</definedName>
    <definedName name="BExKKUGD2HMJWQEYZ8H3X1BMXFS9" localSheetId="5" hidden="1">#REF!</definedName>
    <definedName name="BExKKUGD2HMJWQEYZ8H3X1BMXFS9" localSheetId="17" hidden="1">#REF!</definedName>
    <definedName name="BExKKUGD2HMJWQEYZ8H3X1BMXFS9" localSheetId="7" hidden="1">#REF!</definedName>
    <definedName name="BExKKUGD2HMJWQEYZ8H3X1BMXFS9" localSheetId="8" hidden="1">#REF!</definedName>
    <definedName name="BExKKUGD2HMJWQEYZ8H3X1BMXFS9" localSheetId="9" hidden="1">#REF!</definedName>
    <definedName name="BExKKUGD2HMJWQEYZ8H3X1BMXFS9" localSheetId="11" hidden="1">#REF!</definedName>
    <definedName name="BExKKUGD2HMJWQEYZ8H3X1BMXFS9" localSheetId="12" hidden="1">#REF!</definedName>
    <definedName name="BExKKUGD2HMJWQEYZ8H3X1BMXFS9" localSheetId="13" hidden="1">#REF!</definedName>
    <definedName name="BExKKUGD2HMJWQEYZ8H3X1BMXFS9" localSheetId="14" hidden="1">#REF!</definedName>
    <definedName name="BExKKUGD2HMJWQEYZ8H3X1BMXFS9" localSheetId="22" hidden="1">#REF!</definedName>
    <definedName name="BExKKUGD2HMJWQEYZ8H3X1BMXFS9" localSheetId="19" hidden="1">#REF!</definedName>
    <definedName name="BExKKUGD2HMJWQEYZ8H3X1BMXFS9" localSheetId="21" hidden="1">#REF!</definedName>
    <definedName name="BExKKUGD2HMJWQEYZ8H3X1BMXFS9" hidden="1">#REF!</definedName>
    <definedName name="BExKKX05KCZZZPKOR1NE5A8RGVT4" localSheetId="23" hidden="1">#REF!</definedName>
    <definedName name="BExKKX05KCZZZPKOR1NE5A8RGVT4" localSheetId="27" hidden="1">#REF!</definedName>
    <definedName name="BExKKX05KCZZZPKOR1NE5A8RGVT4" localSheetId="16" hidden="1">#REF!</definedName>
    <definedName name="BExKKX05KCZZZPKOR1NE5A8RGVT4" localSheetId="0" hidden="1">#REF!</definedName>
    <definedName name="BExKKX05KCZZZPKOR1NE5A8RGVT4" localSheetId="2" hidden="1">#REF!</definedName>
    <definedName name="BExKKX05KCZZZPKOR1NE5A8RGVT4" localSheetId="4" hidden="1">#REF!</definedName>
    <definedName name="BExKKX05KCZZZPKOR1NE5A8RGVT4" localSheetId="5" hidden="1">#REF!</definedName>
    <definedName name="BExKKX05KCZZZPKOR1NE5A8RGVT4" localSheetId="17" hidden="1">#REF!</definedName>
    <definedName name="BExKKX05KCZZZPKOR1NE5A8RGVT4" localSheetId="7" hidden="1">#REF!</definedName>
    <definedName name="BExKKX05KCZZZPKOR1NE5A8RGVT4" localSheetId="8" hidden="1">#REF!</definedName>
    <definedName name="BExKKX05KCZZZPKOR1NE5A8RGVT4" localSheetId="9" hidden="1">#REF!</definedName>
    <definedName name="BExKKX05KCZZZPKOR1NE5A8RGVT4" localSheetId="11" hidden="1">#REF!</definedName>
    <definedName name="BExKKX05KCZZZPKOR1NE5A8RGVT4" localSheetId="12" hidden="1">#REF!</definedName>
    <definedName name="BExKKX05KCZZZPKOR1NE5A8RGVT4" localSheetId="13" hidden="1">#REF!</definedName>
    <definedName name="BExKKX05KCZZZPKOR1NE5A8RGVT4" localSheetId="14" hidden="1">#REF!</definedName>
    <definedName name="BExKKX05KCZZZPKOR1NE5A8RGVT4" localSheetId="22" hidden="1">#REF!</definedName>
    <definedName name="BExKKX05KCZZZPKOR1NE5A8RGVT4" localSheetId="19" hidden="1">#REF!</definedName>
    <definedName name="BExKKX05KCZZZPKOR1NE5A8RGVT4" localSheetId="21" hidden="1">#REF!</definedName>
    <definedName name="BExKKX05KCZZZPKOR1NE5A8RGVT4" hidden="1">#REF!</definedName>
    <definedName name="BExKL3QUCLQLECGZM555PRF8EN56" localSheetId="23" hidden="1">#REF!</definedName>
    <definedName name="BExKL3QUCLQLECGZM555PRF8EN56" localSheetId="27" hidden="1">#REF!</definedName>
    <definedName name="BExKL3QUCLQLECGZM555PRF8EN56" localSheetId="16" hidden="1">#REF!</definedName>
    <definedName name="BExKL3QUCLQLECGZM555PRF8EN56" localSheetId="0" hidden="1">#REF!</definedName>
    <definedName name="BExKL3QUCLQLECGZM555PRF8EN56" localSheetId="2" hidden="1">#REF!</definedName>
    <definedName name="BExKL3QUCLQLECGZM555PRF8EN56" localSheetId="4" hidden="1">#REF!</definedName>
    <definedName name="BExKL3QUCLQLECGZM555PRF8EN56" localSheetId="5" hidden="1">#REF!</definedName>
    <definedName name="BExKL3QUCLQLECGZM555PRF8EN56" localSheetId="17" hidden="1">#REF!</definedName>
    <definedName name="BExKL3QUCLQLECGZM555PRF8EN56" localSheetId="7" hidden="1">#REF!</definedName>
    <definedName name="BExKL3QUCLQLECGZM555PRF8EN56" localSheetId="8" hidden="1">#REF!</definedName>
    <definedName name="BExKL3QUCLQLECGZM555PRF8EN56" localSheetId="9" hidden="1">#REF!</definedName>
    <definedName name="BExKL3QUCLQLECGZM555PRF8EN56" localSheetId="11" hidden="1">#REF!</definedName>
    <definedName name="BExKL3QUCLQLECGZM555PRF8EN56" localSheetId="12" hidden="1">#REF!</definedName>
    <definedName name="BExKL3QUCLQLECGZM555PRF8EN56" localSheetId="13" hidden="1">#REF!</definedName>
    <definedName name="BExKL3QUCLQLECGZM555PRF8EN56" localSheetId="14" hidden="1">#REF!</definedName>
    <definedName name="BExKL3QUCLQLECGZM555PRF8EN56" localSheetId="22" hidden="1">#REF!</definedName>
    <definedName name="BExKL3QUCLQLECGZM555PRF8EN56" localSheetId="19" hidden="1">#REF!</definedName>
    <definedName name="BExKL3QUCLQLECGZM555PRF8EN56" localSheetId="21" hidden="1">#REF!</definedName>
    <definedName name="BExKL3QUCLQLECGZM555PRF8EN56" hidden="1">#REF!</definedName>
    <definedName name="BExKL7CGLA62V9UQH9ZDEHIK8W4O" localSheetId="23" hidden="1">#REF!</definedName>
    <definedName name="BExKL7CGLA62V9UQH9ZDEHIK8W4O" localSheetId="27" hidden="1">#REF!</definedName>
    <definedName name="BExKL7CGLA62V9UQH9ZDEHIK8W4O" localSheetId="16" hidden="1">#REF!</definedName>
    <definedName name="BExKL7CGLA62V9UQH9ZDEHIK8W4O" localSheetId="0" hidden="1">#REF!</definedName>
    <definedName name="BExKL7CGLA62V9UQH9ZDEHIK8W4O" localSheetId="2" hidden="1">#REF!</definedName>
    <definedName name="BExKL7CGLA62V9UQH9ZDEHIK8W4O" localSheetId="4" hidden="1">#REF!</definedName>
    <definedName name="BExKL7CGLA62V9UQH9ZDEHIK8W4O" localSheetId="5" hidden="1">#REF!</definedName>
    <definedName name="BExKL7CGLA62V9UQH9ZDEHIK8W4O" localSheetId="17" hidden="1">#REF!</definedName>
    <definedName name="BExKL7CGLA62V9UQH9ZDEHIK8W4O" localSheetId="7" hidden="1">#REF!</definedName>
    <definedName name="BExKL7CGLA62V9UQH9ZDEHIK8W4O" localSheetId="8" hidden="1">#REF!</definedName>
    <definedName name="BExKL7CGLA62V9UQH9ZDEHIK8W4O" localSheetId="9" hidden="1">#REF!</definedName>
    <definedName name="BExKL7CGLA62V9UQH9ZDEHIK8W4O" localSheetId="11" hidden="1">#REF!</definedName>
    <definedName name="BExKL7CGLA62V9UQH9ZDEHIK8W4O" localSheetId="12" hidden="1">#REF!</definedName>
    <definedName name="BExKL7CGLA62V9UQH9ZDEHIK8W4O" localSheetId="13" hidden="1">#REF!</definedName>
    <definedName name="BExKL7CGLA62V9UQH9ZDEHIK8W4O" localSheetId="14" hidden="1">#REF!</definedName>
    <definedName name="BExKL7CGLA62V9UQH9ZDEHIK8W4O" localSheetId="22" hidden="1">#REF!</definedName>
    <definedName name="BExKL7CGLA62V9UQH9ZDEHIK8W4O" localSheetId="19" hidden="1">#REF!</definedName>
    <definedName name="BExKL7CGLA62V9UQH9ZDEHIK8W4O" localSheetId="21" hidden="1">#REF!</definedName>
    <definedName name="BExKL7CGLA62V9UQH9ZDEHIK8W4O" hidden="1">#REF!</definedName>
    <definedName name="BExKLD6S9L66QYREYHBE5J44OK7X" localSheetId="23" hidden="1">#REF!</definedName>
    <definedName name="BExKLD6S9L66QYREYHBE5J44OK7X" localSheetId="27" hidden="1">#REF!</definedName>
    <definedName name="BExKLD6S9L66QYREYHBE5J44OK7X" localSheetId="16" hidden="1">#REF!</definedName>
    <definedName name="BExKLD6S9L66QYREYHBE5J44OK7X" localSheetId="0" hidden="1">#REF!</definedName>
    <definedName name="BExKLD6S9L66QYREYHBE5J44OK7X" localSheetId="2" hidden="1">#REF!</definedName>
    <definedName name="BExKLD6S9L66QYREYHBE5J44OK7X" localSheetId="4" hidden="1">#REF!</definedName>
    <definedName name="BExKLD6S9L66QYREYHBE5J44OK7X" localSheetId="5" hidden="1">#REF!</definedName>
    <definedName name="BExKLD6S9L66QYREYHBE5J44OK7X" localSheetId="17" hidden="1">#REF!</definedName>
    <definedName name="BExKLD6S9L66QYREYHBE5J44OK7X" localSheetId="7" hidden="1">#REF!</definedName>
    <definedName name="BExKLD6S9L66QYREYHBE5J44OK7X" localSheetId="8" hidden="1">#REF!</definedName>
    <definedName name="BExKLD6S9L66QYREYHBE5J44OK7X" localSheetId="9" hidden="1">#REF!</definedName>
    <definedName name="BExKLD6S9L66QYREYHBE5J44OK7X" localSheetId="11" hidden="1">#REF!</definedName>
    <definedName name="BExKLD6S9L66QYREYHBE5J44OK7X" localSheetId="12" hidden="1">#REF!</definedName>
    <definedName name="BExKLD6S9L66QYREYHBE5J44OK7X" localSheetId="13" hidden="1">#REF!</definedName>
    <definedName name="BExKLD6S9L66QYREYHBE5J44OK7X" localSheetId="14" hidden="1">#REF!</definedName>
    <definedName name="BExKLD6S9L66QYREYHBE5J44OK7X" localSheetId="22" hidden="1">#REF!</definedName>
    <definedName name="BExKLD6S9L66QYREYHBE5J44OK7X" localSheetId="19" hidden="1">#REF!</definedName>
    <definedName name="BExKLD6S9L66QYREYHBE5J44OK7X" localSheetId="21" hidden="1">#REF!</definedName>
    <definedName name="BExKLD6S9L66QYREYHBE5J44OK7X" hidden="1">#REF!</definedName>
    <definedName name="BExKLEZK32L28GYJWVO63BZ5E1JD" localSheetId="23" hidden="1">#REF!</definedName>
    <definedName name="BExKLEZK32L28GYJWVO63BZ5E1JD" localSheetId="27" hidden="1">#REF!</definedName>
    <definedName name="BExKLEZK32L28GYJWVO63BZ5E1JD" localSheetId="16" hidden="1">#REF!</definedName>
    <definedName name="BExKLEZK32L28GYJWVO63BZ5E1JD" localSheetId="0" hidden="1">#REF!</definedName>
    <definedName name="BExKLEZK32L28GYJWVO63BZ5E1JD" localSheetId="2" hidden="1">#REF!</definedName>
    <definedName name="BExKLEZK32L28GYJWVO63BZ5E1JD" localSheetId="4" hidden="1">#REF!</definedName>
    <definedName name="BExKLEZK32L28GYJWVO63BZ5E1JD" localSheetId="5" hidden="1">#REF!</definedName>
    <definedName name="BExKLEZK32L28GYJWVO63BZ5E1JD" localSheetId="17" hidden="1">#REF!</definedName>
    <definedName name="BExKLEZK32L28GYJWVO63BZ5E1JD" localSheetId="7" hidden="1">#REF!</definedName>
    <definedName name="BExKLEZK32L28GYJWVO63BZ5E1JD" localSheetId="8" hidden="1">#REF!</definedName>
    <definedName name="BExKLEZK32L28GYJWVO63BZ5E1JD" localSheetId="9" hidden="1">#REF!</definedName>
    <definedName name="BExKLEZK32L28GYJWVO63BZ5E1JD" localSheetId="11" hidden="1">#REF!</definedName>
    <definedName name="BExKLEZK32L28GYJWVO63BZ5E1JD" localSheetId="12" hidden="1">#REF!</definedName>
    <definedName name="BExKLEZK32L28GYJWVO63BZ5E1JD" localSheetId="13" hidden="1">#REF!</definedName>
    <definedName name="BExKLEZK32L28GYJWVO63BZ5E1JD" localSheetId="14" hidden="1">#REF!</definedName>
    <definedName name="BExKLEZK32L28GYJWVO63BZ5E1JD" localSheetId="22" hidden="1">#REF!</definedName>
    <definedName name="BExKLEZK32L28GYJWVO63BZ5E1JD" localSheetId="19" hidden="1">#REF!</definedName>
    <definedName name="BExKLEZK32L28GYJWVO63BZ5E1JD" localSheetId="21" hidden="1">#REF!</definedName>
    <definedName name="BExKLEZK32L28GYJWVO63BZ5E1JD" hidden="1">#REF!</definedName>
    <definedName name="BExKLLKVVHT06LA55JB2FC871DC5" localSheetId="23" hidden="1">#REF!</definedName>
    <definedName name="BExKLLKVVHT06LA55JB2FC871DC5" localSheetId="27" hidden="1">#REF!</definedName>
    <definedName name="BExKLLKVVHT06LA55JB2FC871DC5" localSheetId="16" hidden="1">#REF!</definedName>
    <definedName name="BExKLLKVVHT06LA55JB2FC871DC5" localSheetId="0" hidden="1">#REF!</definedName>
    <definedName name="BExKLLKVVHT06LA55JB2FC871DC5" localSheetId="2" hidden="1">#REF!</definedName>
    <definedName name="BExKLLKVVHT06LA55JB2FC871DC5" localSheetId="4" hidden="1">#REF!</definedName>
    <definedName name="BExKLLKVVHT06LA55JB2FC871DC5" localSheetId="5" hidden="1">#REF!</definedName>
    <definedName name="BExKLLKVVHT06LA55JB2FC871DC5" localSheetId="17" hidden="1">#REF!</definedName>
    <definedName name="BExKLLKVVHT06LA55JB2FC871DC5" localSheetId="7" hidden="1">#REF!</definedName>
    <definedName name="BExKLLKVVHT06LA55JB2FC871DC5" localSheetId="8" hidden="1">#REF!</definedName>
    <definedName name="BExKLLKVVHT06LA55JB2FC871DC5" localSheetId="9" hidden="1">#REF!</definedName>
    <definedName name="BExKLLKVVHT06LA55JB2FC871DC5" localSheetId="11" hidden="1">#REF!</definedName>
    <definedName name="BExKLLKVVHT06LA55JB2FC871DC5" localSheetId="12" hidden="1">#REF!</definedName>
    <definedName name="BExKLLKVVHT06LA55JB2FC871DC5" localSheetId="13" hidden="1">#REF!</definedName>
    <definedName name="BExKLLKVVHT06LA55JB2FC871DC5" localSheetId="14" hidden="1">#REF!</definedName>
    <definedName name="BExKLLKVVHT06LA55JB2FC871DC5" localSheetId="22" hidden="1">#REF!</definedName>
    <definedName name="BExKLLKVVHT06LA55JB2FC871DC5" localSheetId="19" hidden="1">#REF!</definedName>
    <definedName name="BExKLLKVVHT06LA55JB2FC871DC5" localSheetId="21" hidden="1">#REF!</definedName>
    <definedName name="BExKLLKVVHT06LA55JB2FC871DC5" hidden="1">#REF!</definedName>
    <definedName name="BExKMKNALVJRCZS69GFJA4M1J08O" localSheetId="23" hidden="1">#REF!</definedName>
    <definedName name="BExKMKNALVJRCZS69GFJA4M1J08O" localSheetId="27" hidden="1">#REF!</definedName>
    <definedName name="BExKMKNALVJRCZS69GFJA4M1J08O" localSheetId="16" hidden="1">#REF!</definedName>
    <definedName name="BExKMKNALVJRCZS69GFJA4M1J08O" localSheetId="0" hidden="1">#REF!</definedName>
    <definedName name="BExKMKNALVJRCZS69GFJA4M1J08O" localSheetId="2" hidden="1">#REF!</definedName>
    <definedName name="BExKMKNALVJRCZS69GFJA4M1J08O" localSheetId="4" hidden="1">#REF!</definedName>
    <definedName name="BExKMKNALVJRCZS69GFJA4M1J08O" localSheetId="5" hidden="1">#REF!</definedName>
    <definedName name="BExKMKNALVJRCZS69GFJA4M1J08O" localSheetId="17" hidden="1">#REF!</definedName>
    <definedName name="BExKMKNALVJRCZS69GFJA4M1J08O" localSheetId="7" hidden="1">#REF!</definedName>
    <definedName name="BExKMKNALVJRCZS69GFJA4M1J08O" localSheetId="8" hidden="1">#REF!</definedName>
    <definedName name="BExKMKNALVJRCZS69GFJA4M1J08O" localSheetId="9" hidden="1">#REF!</definedName>
    <definedName name="BExKMKNALVJRCZS69GFJA4M1J08O" localSheetId="11" hidden="1">#REF!</definedName>
    <definedName name="BExKMKNALVJRCZS69GFJA4M1J08O" localSheetId="12" hidden="1">#REF!</definedName>
    <definedName name="BExKMKNALVJRCZS69GFJA4M1J08O" localSheetId="13" hidden="1">#REF!</definedName>
    <definedName name="BExKMKNALVJRCZS69GFJA4M1J08O" localSheetId="14" hidden="1">#REF!</definedName>
    <definedName name="BExKMKNALVJRCZS69GFJA4M1J08O" localSheetId="22" hidden="1">#REF!</definedName>
    <definedName name="BExKMKNALVJRCZS69GFJA4M1J08O" localSheetId="19" hidden="1">#REF!</definedName>
    <definedName name="BExKMKNALVJRCZS69GFJA4M1J08O" localSheetId="21" hidden="1">#REF!</definedName>
    <definedName name="BExKMKNALVJRCZS69GFJA4M1J08O" hidden="1">#REF!</definedName>
    <definedName name="BExKMMFZIDRFNSBCWVADJ4S2JE52" localSheetId="23" hidden="1">#REF!</definedName>
    <definedName name="BExKMMFZIDRFNSBCWVADJ4S2JE52" localSheetId="27" hidden="1">#REF!</definedName>
    <definedName name="BExKMMFZIDRFNSBCWVADJ4S2JE52" localSheetId="16" hidden="1">#REF!</definedName>
    <definedName name="BExKMMFZIDRFNSBCWVADJ4S2JE52" localSheetId="0" hidden="1">#REF!</definedName>
    <definedName name="BExKMMFZIDRFNSBCWVADJ4S2JE52" localSheetId="2" hidden="1">#REF!</definedName>
    <definedName name="BExKMMFZIDRFNSBCWVADJ4S2JE52" localSheetId="4" hidden="1">#REF!</definedName>
    <definedName name="BExKMMFZIDRFNSBCWVADJ4S2JE52" localSheetId="5" hidden="1">#REF!</definedName>
    <definedName name="BExKMMFZIDRFNSBCWVADJ4S2JE52" localSheetId="17" hidden="1">#REF!</definedName>
    <definedName name="BExKMMFZIDRFNSBCWVADJ4S2JE52" localSheetId="7" hidden="1">#REF!</definedName>
    <definedName name="BExKMMFZIDRFNSBCWVADJ4S2JE52" localSheetId="8" hidden="1">#REF!</definedName>
    <definedName name="BExKMMFZIDRFNSBCWVADJ4S2JE52" localSheetId="9" hidden="1">#REF!</definedName>
    <definedName name="BExKMMFZIDRFNSBCWVADJ4S2JE52" localSheetId="11" hidden="1">#REF!</definedName>
    <definedName name="BExKMMFZIDRFNSBCWVADJ4S2JE52" localSheetId="12" hidden="1">#REF!</definedName>
    <definedName name="BExKMMFZIDRFNSBCWVADJ4S2JE52" localSheetId="13" hidden="1">#REF!</definedName>
    <definedName name="BExKMMFZIDRFNSBCWVADJ4S2JE52" localSheetId="14" hidden="1">#REF!</definedName>
    <definedName name="BExKMMFZIDRFNSBCWVADJ4S2JE52" localSheetId="22" hidden="1">#REF!</definedName>
    <definedName name="BExKMMFZIDRFNSBCWVADJ4S2JE52" localSheetId="19" hidden="1">#REF!</definedName>
    <definedName name="BExKMMFZIDRFNSBCWVADJ4S2JE52" localSheetId="21" hidden="1">#REF!</definedName>
    <definedName name="BExKMMFZIDRFNSBCWVADJ4S2JE52" hidden="1">#REF!</definedName>
    <definedName name="BExKMRZJS845FERFW6HUXLFAOMYD" localSheetId="23" hidden="1">#REF!</definedName>
    <definedName name="BExKMRZJS845FERFW6HUXLFAOMYD" localSheetId="27" hidden="1">#REF!</definedName>
    <definedName name="BExKMRZJS845FERFW6HUXLFAOMYD" localSheetId="16" hidden="1">#REF!</definedName>
    <definedName name="BExKMRZJS845FERFW6HUXLFAOMYD" localSheetId="0" hidden="1">#REF!</definedName>
    <definedName name="BExKMRZJS845FERFW6HUXLFAOMYD" localSheetId="2" hidden="1">#REF!</definedName>
    <definedName name="BExKMRZJS845FERFW6HUXLFAOMYD" localSheetId="4" hidden="1">#REF!</definedName>
    <definedName name="BExKMRZJS845FERFW6HUXLFAOMYD" localSheetId="5" hidden="1">#REF!</definedName>
    <definedName name="BExKMRZJS845FERFW6HUXLFAOMYD" localSheetId="17" hidden="1">#REF!</definedName>
    <definedName name="BExKMRZJS845FERFW6HUXLFAOMYD" localSheetId="7" hidden="1">#REF!</definedName>
    <definedName name="BExKMRZJS845FERFW6HUXLFAOMYD" localSheetId="8" hidden="1">#REF!</definedName>
    <definedName name="BExKMRZJS845FERFW6HUXLFAOMYD" localSheetId="9" hidden="1">#REF!</definedName>
    <definedName name="BExKMRZJS845FERFW6HUXLFAOMYD" localSheetId="11" hidden="1">#REF!</definedName>
    <definedName name="BExKMRZJS845FERFW6HUXLFAOMYD" localSheetId="12" hidden="1">#REF!</definedName>
    <definedName name="BExKMRZJS845FERFW6HUXLFAOMYD" localSheetId="13" hidden="1">#REF!</definedName>
    <definedName name="BExKMRZJS845FERFW6HUXLFAOMYD" localSheetId="14" hidden="1">#REF!</definedName>
    <definedName name="BExKMRZJS845FERFW6HUXLFAOMYD" localSheetId="22" hidden="1">#REF!</definedName>
    <definedName name="BExKMRZJS845FERFW6HUXLFAOMYD" localSheetId="19" hidden="1">#REF!</definedName>
    <definedName name="BExKMRZJS845FERFW6HUXLFAOMYD" localSheetId="21" hidden="1">#REF!</definedName>
    <definedName name="BExKMRZJS845FERFW6HUXLFAOMYD" hidden="1">#REF!</definedName>
    <definedName name="BExKMS514WWPGUGRYGTH6XU97T8B" localSheetId="23" hidden="1">#REF!</definedName>
    <definedName name="BExKMS514WWPGUGRYGTH6XU97T8B" localSheetId="27" hidden="1">#REF!</definedName>
    <definedName name="BExKMS514WWPGUGRYGTH6XU97T8B" localSheetId="16" hidden="1">#REF!</definedName>
    <definedName name="BExKMS514WWPGUGRYGTH6XU97T8B" localSheetId="0" hidden="1">#REF!</definedName>
    <definedName name="BExKMS514WWPGUGRYGTH6XU97T8B" localSheetId="2" hidden="1">#REF!</definedName>
    <definedName name="BExKMS514WWPGUGRYGTH6XU97T8B" localSheetId="4" hidden="1">#REF!</definedName>
    <definedName name="BExKMS514WWPGUGRYGTH6XU97T8B" localSheetId="5" hidden="1">#REF!</definedName>
    <definedName name="BExKMS514WWPGUGRYGTH6XU97T8B" localSheetId="17" hidden="1">#REF!</definedName>
    <definedName name="BExKMS514WWPGUGRYGTH6XU97T8B" localSheetId="7" hidden="1">#REF!</definedName>
    <definedName name="BExKMS514WWPGUGRYGTH6XU97T8B" localSheetId="8" hidden="1">#REF!</definedName>
    <definedName name="BExKMS514WWPGUGRYGTH6XU97T8B" localSheetId="9" hidden="1">#REF!</definedName>
    <definedName name="BExKMS514WWPGUGRYGTH6XU97T8B" localSheetId="11" hidden="1">#REF!</definedName>
    <definedName name="BExKMS514WWPGUGRYGTH6XU97T8B" localSheetId="12" hidden="1">#REF!</definedName>
    <definedName name="BExKMS514WWPGUGRYGTH6XU97T8B" localSheetId="13" hidden="1">#REF!</definedName>
    <definedName name="BExKMS514WWPGUGRYGTH6XU97T8B" localSheetId="14" hidden="1">#REF!</definedName>
    <definedName name="BExKMS514WWPGUGRYGTH6XU97T8B" localSheetId="22" hidden="1">#REF!</definedName>
    <definedName name="BExKMS514WWPGUGRYGTH6XU97T8B" localSheetId="19" hidden="1">#REF!</definedName>
    <definedName name="BExKMS514WWPGUGRYGTH6XU97T8B" localSheetId="21" hidden="1">#REF!</definedName>
    <definedName name="BExKMS514WWPGUGRYGTH6XU97T8B" hidden="1">#REF!</definedName>
    <definedName name="BExKMUDV8AH8HQAD5HJVUW7GFDWU" localSheetId="23" hidden="1">#REF!</definedName>
    <definedName name="BExKMUDV8AH8HQAD5HJVUW7GFDWU" localSheetId="27" hidden="1">#REF!</definedName>
    <definedName name="BExKMUDV8AH8HQAD5HJVUW7GFDWU" localSheetId="16" hidden="1">#REF!</definedName>
    <definedName name="BExKMUDV8AH8HQAD5HJVUW7GFDWU" localSheetId="0" hidden="1">#REF!</definedName>
    <definedName name="BExKMUDV8AH8HQAD5HJVUW7GFDWU" localSheetId="2" hidden="1">#REF!</definedName>
    <definedName name="BExKMUDV8AH8HQAD5HJVUW7GFDWU" localSheetId="4" hidden="1">#REF!</definedName>
    <definedName name="BExKMUDV8AH8HQAD5HJVUW7GFDWU" localSheetId="5" hidden="1">#REF!</definedName>
    <definedName name="BExKMUDV8AH8HQAD5HJVUW7GFDWU" localSheetId="17" hidden="1">#REF!</definedName>
    <definedName name="BExKMUDV8AH8HQAD5HJVUW7GFDWU" localSheetId="7" hidden="1">#REF!</definedName>
    <definedName name="BExKMUDV8AH8HQAD5HJVUW7GFDWU" localSheetId="8" hidden="1">#REF!</definedName>
    <definedName name="BExKMUDV8AH8HQAD5HJVUW7GFDWU" localSheetId="9" hidden="1">#REF!</definedName>
    <definedName name="BExKMUDV8AH8HQAD5HJVUW7GFDWU" localSheetId="11" hidden="1">#REF!</definedName>
    <definedName name="BExKMUDV8AH8HQAD5HJVUW7GFDWU" localSheetId="12" hidden="1">#REF!</definedName>
    <definedName name="BExKMUDV8AH8HQAD5HJVUW7GFDWU" localSheetId="13" hidden="1">#REF!</definedName>
    <definedName name="BExKMUDV8AH8HQAD5HJVUW7GFDWU" localSheetId="14" hidden="1">#REF!</definedName>
    <definedName name="BExKMUDV8AH8HQAD5HJVUW7GFDWU" localSheetId="22" hidden="1">#REF!</definedName>
    <definedName name="BExKMUDV8AH8HQAD5HJVUW7GFDWU" localSheetId="19" hidden="1">#REF!</definedName>
    <definedName name="BExKMUDV8AH8HQAD5HJVUW7GFDWU" localSheetId="21" hidden="1">#REF!</definedName>
    <definedName name="BExKMUDV8AH8HQAD5HJVUW7GFDWU" hidden="1">#REF!</definedName>
    <definedName name="BExKMWBX4EH3EYJ07UFEM08NB40Z" localSheetId="23" hidden="1">#REF!</definedName>
    <definedName name="BExKMWBX4EH3EYJ07UFEM08NB40Z" localSheetId="27" hidden="1">#REF!</definedName>
    <definedName name="BExKMWBX4EH3EYJ07UFEM08NB40Z" localSheetId="16" hidden="1">#REF!</definedName>
    <definedName name="BExKMWBX4EH3EYJ07UFEM08NB40Z" localSheetId="0" hidden="1">#REF!</definedName>
    <definedName name="BExKMWBX4EH3EYJ07UFEM08NB40Z" localSheetId="2" hidden="1">#REF!</definedName>
    <definedName name="BExKMWBX4EH3EYJ07UFEM08NB40Z" localSheetId="4" hidden="1">#REF!</definedName>
    <definedName name="BExKMWBX4EH3EYJ07UFEM08NB40Z" localSheetId="5" hidden="1">#REF!</definedName>
    <definedName name="BExKMWBX4EH3EYJ07UFEM08NB40Z" localSheetId="17" hidden="1">#REF!</definedName>
    <definedName name="BExKMWBX4EH3EYJ07UFEM08NB40Z" localSheetId="7" hidden="1">#REF!</definedName>
    <definedName name="BExKMWBX4EH3EYJ07UFEM08NB40Z" localSheetId="8" hidden="1">#REF!</definedName>
    <definedName name="BExKMWBX4EH3EYJ07UFEM08NB40Z" localSheetId="9" hidden="1">#REF!</definedName>
    <definedName name="BExKMWBX4EH3EYJ07UFEM08NB40Z" localSheetId="11" hidden="1">#REF!</definedName>
    <definedName name="BExKMWBX4EH3EYJ07UFEM08NB40Z" localSheetId="12" hidden="1">#REF!</definedName>
    <definedName name="BExKMWBX4EH3EYJ07UFEM08NB40Z" localSheetId="13" hidden="1">#REF!</definedName>
    <definedName name="BExKMWBX4EH3EYJ07UFEM08NB40Z" localSheetId="14" hidden="1">#REF!</definedName>
    <definedName name="BExKMWBX4EH3EYJ07UFEM08NB40Z" localSheetId="22" hidden="1">#REF!</definedName>
    <definedName name="BExKMWBX4EH3EYJ07UFEM08NB40Z" localSheetId="19" hidden="1">#REF!</definedName>
    <definedName name="BExKMWBX4EH3EYJ07UFEM08NB40Z" localSheetId="21" hidden="1">#REF!</definedName>
    <definedName name="BExKMWBX4EH3EYJ07UFEM08NB40Z" hidden="1">#REF!</definedName>
    <definedName name="BExKN4Q70IU9OY91QRUSK3044MQD" localSheetId="23" hidden="1">#REF!</definedName>
    <definedName name="BExKN4Q70IU9OY91QRUSK3044MQD" localSheetId="27" hidden="1">#REF!</definedName>
    <definedName name="BExKN4Q70IU9OY91QRUSK3044MQD" localSheetId="16" hidden="1">#REF!</definedName>
    <definedName name="BExKN4Q70IU9OY91QRUSK3044MQD" localSheetId="0" hidden="1">#REF!</definedName>
    <definedName name="BExKN4Q70IU9OY91QRUSK3044MQD" localSheetId="2" hidden="1">#REF!</definedName>
    <definedName name="BExKN4Q70IU9OY91QRUSK3044MQD" localSheetId="4" hidden="1">#REF!</definedName>
    <definedName name="BExKN4Q70IU9OY91QRUSK3044MQD" localSheetId="5" hidden="1">#REF!</definedName>
    <definedName name="BExKN4Q70IU9OY91QRUSK3044MQD" localSheetId="17" hidden="1">#REF!</definedName>
    <definedName name="BExKN4Q70IU9OY91QRUSK3044MQD" localSheetId="7" hidden="1">#REF!</definedName>
    <definedName name="BExKN4Q70IU9OY91QRUSK3044MQD" localSheetId="8" hidden="1">#REF!</definedName>
    <definedName name="BExKN4Q70IU9OY91QRUSK3044MQD" localSheetId="9" hidden="1">#REF!</definedName>
    <definedName name="BExKN4Q70IU9OY91QRUSK3044MQD" localSheetId="11" hidden="1">#REF!</definedName>
    <definedName name="BExKN4Q70IU9OY91QRUSK3044MQD" localSheetId="12" hidden="1">#REF!</definedName>
    <definedName name="BExKN4Q70IU9OY91QRUSK3044MQD" localSheetId="13" hidden="1">#REF!</definedName>
    <definedName name="BExKN4Q70IU9OY91QRUSK3044MQD" localSheetId="14" hidden="1">#REF!</definedName>
    <definedName name="BExKN4Q70IU9OY91QRUSK3044MQD" localSheetId="22" hidden="1">#REF!</definedName>
    <definedName name="BExKN4Q70IU9OY91QRUSK3044MQD" localSheetId="19" hidden="1">#REF!</definedName>
    <definedName name="BExKN4Q70IU9OY91QRUSK3044MQD" localSheetId="21" hidden="1">#REF!</definedName>
    <definedName name="BExKN4Q70IU9OY91QRUSK3044MQD" hidden="1">#REF!</definedName>
    <definedName name="BExKNBGV2IR3S7M0BX4810KZB4V3" localSheetId="23" hidden="1">#REF!</definedName>
    <definedName name="BExKNBGV2IR3S7M0BX4810KZB4V3" localSheetId="27" hidden="1">#REF!</definedName>
    <definedName name="BExKNBGV2IR3S7M0BX4810KZB4V3" localSheetId="16" hidden="1">#REF!</definedName>
    <definedName name="BExKNBGV2IR3S7M0BX4810KZB4V3" localSheetId="0" hidden="1">#REF!</definedName>
    <definedName name="BExKNBGV2IR3S7M0BX4810KZB4V3" localSheetId="2" hidden="1">#REF!</definedName>
    <definedName name="BExKNBGV2IR3S7M0BX4810KZB4V3" localSheetId="4" hidden="1">#REF!</definedName>
    <definedName name="BExKNBGV2IR3S7M0BX4810KZB4V3" localSheetId="5" hidden="1">#REF!</definedName>
    <definedName name="BExKNBGV2IR3S7M0BX4810KZB4V3" localSheetId="17" hidden="1">#REF!</definedName>
    <definedName name="BExKNBGV2IR3S7M0BX4810KZB4V3" localSheetId="7" hidden="1">#REF!</definedName>
    <definedName name="BExKNBGV2IR3S7M0BX4810KZB4V3" localSheetId="8" hidden="1">#REF!</definedName>
    <definedName name="BExKNBGV2IR3S7M0BX4810KZB4V3" localSheetId="9" hidden="1">#REF!</definedName>
    <definedName name="BExKNBGV2IR3S7M0BX4810KZB4V3" localSheetId="11" hidden="1">#REF!</definedName>
    <definedName name="BExKNBGV2IR3S7M0BX4810KZB4V3" localSheetId="12" hidden="1">#REF!</definedName>
    <definedName name="BExKNBGV2IR3S7M0BX4810KZB4V3" localSheetId="13" hidden="1">#REF!</definedName>
    <definedName name="BExKNBGV2IR3S7M0BX4810KZB4V3" localSheetId="14" hidden="1">#REF!</definedName>
    <definedName name="BExKNBGV2IR3S7M0BX4810KZB4V3" localSheetId="22" hidden="1">#REF!</definedName>
    <definedName name="BExKNBGV2IR3S7M0BX4810KZB4V3" localSheetId="19" hidden="1">#REF!</definedName>
    <definedName name="BExKNBGV2IR3S7M0BX4810KZB4V3" localSheetId="21" hidden="1">#REF!</definedName>
    <definedName name="BExKNBGV2IR3S7M0BX4810KZB4V3" hidden="1">#REF!</definedName>
    <definedName name="BExKNCTBZTSY3MO42VU5PLV6YUHZ" localSheetId="23" hidden="1">#REF!</definedName>
    <definedName name="BExKNCTBZTSY3MO42VU5PLV6YUHZ" localSheetId="27" hidden="1">#REF!</definedName>
    <definedName name="BExKNCTBZTSY3MO42VU5PLV6YUHZ" localSheetId="16" hidden="1">#REF!</definedName>
    <definedName name="BExKNCTBZTSY3MO42VU5PLV6YUHZ" localSheetId="0" hidden="1">#REF!</definedName>
    <definedName name="BExKNCTBZTSY3MO42VU5PLV6YUHZ" localSheetId="2" hidden="1">#REF!</definedName>
    <definedName name="BExKNCTBZTSY3MO42VU5PLV6YUHZ" localSheetId="4" hidden="1">#REF!</definedName>
    <definedName name="BExKNCTBZTSY3MO42VU5PLV6YUHZ" localSheetId="5" hidden="1">#REF!</definedName>
    <definedName name="BExKNCTBZTSY3MO42VU5PLV6YUHZ" localSheetId="17" hidden="1">#REF!</definedName>
    <definedName name="BExKNCTBZTSY3MO42VU5PLV6YUHZ" localSheetId="7" hidden="1">#REF!</definedName>
    <definedName name="BExKNCTBZTSY3MO42VU5PLV6YUHZ" localSheetId="8" hidden="1">#REF!</definedName>
    <definedName name="BExKNCTBZTSY3MO42VU5PLV6YUHZ" localSheetId="9" hidden="1">#REF!</definedName>
    <definedName name="BExKNCTBZTSY3MO42VU5PLV6YUHZ" localSheetId="11" hidden="1">#REF!</definedName>
    <definedName name="BExKNCTBZTSY3MO42VU5PLV6YUHZ" localSheetId="12" hidden="1">#REF!</definedName>
    <definedName name="BExKNCTBZTSY3MO42VU5PLV6YUHZ" localSheetId="13" hidden="1">#REF!</definedName>
    <definedName name="BExKNCTBZTSY3MO42VU5PLV6YUHZ" localSheetId="14" hidden="1">#REF!</definedName>
    <definedName name="BExKNCTBZTSY3MO42VU5PLV6YUHZ" localSheetId="22" hidden="1">#REF!</definedName>
    <definedName name="BExKNCTBZTSY3MO42VU5PLV6YUHZ" localSheetId="19" hidden="1">#REF!</definedName>
    <definedName name="BExKNCTBZTSY3MO42VU5PLV6YUHZ" localSheetId="21" hidden="1">#REF!</definedName>
    <definedName name="BExKNCTBZTSY3MO42VU5PLV6YUHZ" hidden="1">#REF!</definedName>
    <definedName name="BExKNGV2YY749C42AQ2T9QNIE5C3" localSheetId="23" hidden="1">#REF!</definedName>
    <definedName name="BExKNGV2YY749C42AQ2T9QNIE5C3" localSheetId="27" hidden="1">#REF!</definedName>
    <definedName name="BExKNGV2YY749C42AQ2T9QNIE5C3" localSheetId="16" hidden="1">#REF!</definedName>
    <definedName name="BExKNGV2YY749C42AQ2T9QNIE5C3" localSheetId="0" hidden="1">#REF!</definedName>
    <definedName name="BExKNGV2YY749C42AQ2T9QNIE5C3" localSheetId="2" hidden="1">#REF!</definedName>
    <definedName name="BExKNGV2YY749C42AQ2T9QNIE5C3" localSheetId="4" hidden="1">#REF!</definedName>
    <definedName name="BExKNGV2YY749C42AQ2T9QNIE5C3" localSheetId="5" hidden="1">#REF!</definedName>
    <definedName name="BExKNGV2YY749C42AQ2T9QNIE5C3" localSheetId="17" hidden="1">#REF!</definedName>
    <definedName name="BExKNGV2YY749C42AQ2T9QNIE5C3" localSheetId="7" hidden="1">#REF!</definedName>
    <definedName name="BExKNGV2YY749C42AQ2T9QNIE5C3" localSheetId="8" hidden="1">#REF!</definedName>
    <definedName name="BExKNGV2YY749C42AQ2T9QNIE5C3" localSheetId="9" hidden="1">#REF!</definedName>
    <definedName name="BExKNGV2YY749C42AQ2T9QNIE5C3" localSheetId="11" hidden="1">#REF!</definedName>
    <definedName name="BExKNGV2YY749C42AQ2T9QNIE5C3" localSheetId="12" hidden="1">#REF!</definedName>
    <definedName name="BExKNGV2YY749C42AQ2T9QNIE5C3" localSheetId="13" hidden="1">#REF!</definedName>
    <definedName name="BExKNGV2YY749C42AQ2T9QNIE5C3" localSheetId="14" hidden="1">#REF!</definedName>
    <definedName name="BExKNGV2YY749C42AQ2T9QNIE5C3" localSheetId="22" hidden="1">#REF!</definedName>
    <definedName name="BExKNGV2YY749C42AQ2T9QNIE5C3" localSheetId="19" hidden="1">#REF!</definedName>
    <definedName name="BExKNGV2YY749C42AQ2T9QNIE5C3" localSheetId="21" hidden="1">#REF!</definedName>
    <definedName name="BExKNGV2YY749C42AQ2T9QNIE5C3" hidden="1">#REF!</definedName>
    <definedName name="BExKNH0F1WPNUEQITIUN5T4NDX9H" localSheetId="23" hidden="1">#REF!</definedName>
    <definedName name="BExKNH0F1WPNUEQITIUN5T4NDX9H" localSheetId="27" hidden="1">#REF!</definedName>
    <definedName name="BExKNH0F1WPNUEQITIUN5T4NDX9H" localSheetId="16" hidden="1">#REF!</definedName>
    <definedName name="BExKNH0F1WPNUEQITIUN5T4NDX9H" localSheetId="0" hidden="1">#REF!</definedName>
    <definedName name="BExKNH0F1WPNUEQITIUN5T4NDX9H" localSheetId="2" hidden="1">#REF!</definedName>
    <definedName name="BExKNH0F1WPNUEQITIUN5T4NDX9H" localSheetId="4" hidden="1">#REF!</definedName>
    <definedName name="BExKNH0F1WPNUEQITIUN5T4NDX9H" localSheetId="5" hidden="1">#REF!</definedName>
    <definedName name="BExKNH0F1WPNUEQITIUN5T4NDX9H" localSheetId="17" hidden="1">#REF!</definedName>
    <definedName name="BExKNH0F1WPNUEQITIUN5T4NDX9H" localSheetId="7" hidden="1">#REF!</definedName>
    <definedName name="BExKNH0F1WPNUEQITIUN5T4NDX9H" localSheetId="8" hidden="1">#REF!</definedName>
    <definedName name="BExKNH0F1WPNUEQITIUN5T4NDX9H" localSheetId="9" hidden="1">#REF!</definedName>
    <definedName name="BExKNH0F1WPNUEQITIUN5T4NDX9H" localSheetId="11" hidden="1">#REF!</definedName>
    <definedName name="BExKNH0F1WPNUEQITIUN5T4NDX9H" localSheetId="12" hidden="1">#REF!</definedName>
    <definedName name="BExKNH0F1WPNUEQITIUN5T4NDX9H" localSheetId="13" hidden="1">#REF!</definedName>
    <definedName name="BExKNH0F1WPNUEQITIUN5T4NDX9H" localSheetId="14" hidden="1">#REF!</definedName>
    <definedName name="BExKNH0F1WPNUEQITIUN5T4NDX9H" localSheetId="22" hidden="1">#REF!</definedName>
    <definedName name="BExKNH0F1WPNUEQITIUN5T4NDX9H" localSheetId="19" hidden="1">#REF!</definedName>
    <definedName name="BExKNH0F1WPNUEQITIUN5T4NDX9H" localSheetId="21" hidden="1">#REF!</definedName>
    <definedName name="BExKNH0F1WPNUEQITIUN5T4NDX9H" hidden="1">#REF!</definedName>
    <definedName name="BExKNV8UOHVWEHDJWI2WMJ9X6QHZ" localSheetId="23" hidden="1">#REF!</definedName>
    <definedName name="BExKNV8UOHVWEHDJWI2WMJ9X6QHZ" localSheetId="27" hidden="1">#REF!</definedName>
    <definedName name="BExKNV8UOHVWEHDJWI2WMJ9X6QHZ" localSheetId="16" hidden="1">#REF!</definedName>
    <definedName name="BExKNV8UOHVWEHDJWI2WMJ9X6QHZ" localSheetId="0" hidden="1">#REF!</definedName>
    <definedName name="BExKNV8UOHVWEHDJWI2WMJ9X6QHZ" localSheetId="2" hidden="1">#REF!</definedName>
    <definedName name="BExKNV8UOHVWEHDJWI2WMJ9X6QHZ" localSheetId="4" hidden="1">#REF!</definedName>
    <definedName name="BExKNV8UOHVWEHDJWI2WMJ9X6QHZ" localSheetId="5" hidden="1">#REF!</definedName>
    <definedName name="BExKNV8UOHVWEHDJWI2WMJ9X6QHZ" localSheetId="17" hidden="1">#REF!</definedName>
    <definedName name="BExKNV8UOHVWEHDJWI2WMJ9X6QHZ" localSheetId="7" hidden="1">#REF!</definedName>
    <definedName name="BExKNV8UOHVWEHDJWI2WMJ9X6QHZ" localSheetId="8" hidden="1">#REF!</definedName>
    <definedName name="BExKNV8UOHVWEHDJWI2WMJ9X6QHZ" localSheetId="9" hidden="1">#REF!</definedName>
    <definedName name="BExKNV8UOHVWEHDJWI2WMJ9X6QHZ" localSheetId="11" hidden="1">#REF!</definedName>
    <definedName name="BExKNV8UOHVWEHDJWI2WMJ9X6QHZ" localSheetId="12" hidden="1">#REF!</definedName>
    <definedName name="BExKNV8UOHVWEHDJWI2WMJ9X6QHZ" localSheetId="13" hidden="1">#REF!</definedName>
    <definedName name="BExKNV8UOHVWEHDJWI2WMJ9X6QHZ" localSheetId="14" hidden="1">#REF!</definedName>
    <definedName name="BExKNV8UOHVWEHDJWI2WMJ9X6QHZ" localSheetId="22" hidden="1">#REF!</definedName>
    <definedName name="BExKNV8UOHVWEHDJWI2WMJ9X6QHZ" localSheetId="19" hidden="1">#REF!</definedName>
    <definedName name="BExKNV8UOHVWEHDJWI2WMJ9X6QHZ" localSheetId="21" hidden="1">#REF!</definedName>
    <definedName name="BExKNV8UOHVWEHDJWI2WMJ9X6QHZ" hidden="1">#REF!</definedName>
    <definedName name="BExKNZLD7UATC1MYRNJD8H2NH4KU" localSheetId="23" hidden="1">#REF!</definedName>
    <definedName name="BExKNZLD7UATC1MYRNJD8H2NH4KU" localSheetId="27" hidden="1">#REF!</definedName>
    <definedName name="BExKNZLD7UATC1MYRNJD8H2NH4KU" localSheetId="16" hidden="1">#REF!</definedName>
    <definedName name="BExKNZLD7UATC1MYRNJD8H2NH4KU" localSheetId="0" hidden="1">#REF!</definedName>
    <definedName name="BExKNZLD7UATC1MYRNJD8H2NH4KU" localSheetId="2" hidden="1">#REF!</definedName>
    <definedName name="BExKNZLD7UATC1MYRNJD8H2NH4KU" localSheetId="4" hidden="1">#REF!</definedName>
    <definedName name="BExKNZLD7UATC1MYRNJD8H2NH4KU" localSheetId="5" hidden="1">#REF!</definedName>
    <definedName name="BExKNZLD7UATC1MYRNJD8H2NH4KU" localSheetId="17" hidden="1">#REF!</definedName>
    <definedName name="BExKNZLD7UATC1MYRNJD8H2NH4KU" localSheetId="7" hidden="1">#REF!</definedName>
    <definedName name="BExKNZLD7UATC1MYRNJD8H2NH4KU" localSheetId="8" hidden="1">#REF!</definedName>
    <definedName name="BExKNZLD7UATC1MYRNJD8H2NH4KU" localSheetId="9" hidden="1">#REF!</definedName>
    <definedName name="BExKNZLD7UATC1MYRNJD8H2NH4KU" localSheetId="11" hidden="1">#REF!</definedName>
    <definedName name="BExKNZLD7UATC1MYRNJD8H2NH4KU" localSheetId="12" hidden="1">#REF!</definedName>
    <definedName name="BExKNZLD7UATC1MYRNJD8H2NH4KU" localSheetId="13" hidden="1">#REF!</definedName>
    <definedName name="BExKNZLD7UATC1MYRNJD8H2NH4KU" localSheetId="14" hidden="1">#REF!</definedName>
    <definedName name="BExKNZLD7UATC1MYRNJD8H2NH4KU" localSheetId="22" hidden="1">#REF!</definedName>
    <definedName name="BExKNZLD7UATC1MYRNJD8H2NH4KU" localSheetId="19" hidden="1">#REF!</definedName>
    <definedName name="BExKNZLD7UATC1MYRNJD8H2NH4KU" localSheetId="21" hidden="1">#REF!</definedName>
    <definedName name="BExKNZLD7UATC1MYRNJD8H2NH4KU" hidden="1">#REF!</definedName>
    <definedName name="BExKNZQUKQQG2Y97R74G4O4BJP1L" localSheetId="23" hidden="1">#REF!</definedName>
    <definedName name="BExKNZQUKQQG2Y97R74G4O4BJP1L" localSheetId="27" hidden="1">#REF!</definedName>
    <definedName name="BExKNZQUKQQG2Y97R74G4O4BJP1L" localSheetId="16" hidden="1">#REF!</definedName>
    <definedName name="BExKNZQUKQQG2Y97R74G4O4BJP1L" localSheetId="0" hidden="1">#REF!</definedName>
    <definedName name="BExKNZQUKQQG2Y97R74G4O4BJP1L" localSheetId="2" hidden="1">#REF!</definedName>
    <definedName name="BExKNZQUKQQG2Y97R74G4O4BJP1L" localSheetId="4" hidden="1">#REF!</definedName>
    <definedName name="BExKNZQUKQQG2Y97R74G4O4BJP1L" localSheetId="5" hidden="1">#REF!</definedName>
    <definedName name="BExKNZQUKQQG2Y97R74G4O4BJP1L" localSheetId="17" hidden="1">#REF!</definedName>
    <definedName name="BExKNZQUKQQG2Y97R74G4O4BJP1L" localSheetId="7" hidden="1">#REF!</definedName>
    <definedName name="BExKNZQUKQQG2Y97R74G4O4BJP1L" localSheetId="8" hidden="1">#REF!</definedName>
    <definedName name="BExKNZQUKQQG2Y97R74G4O4BJP1L" localSheetId="9" hidden="1">#REF!</definedName>
    <definedName name="BExKNZQUKQQG2Y97R74G4O4BJP1L" localSheetId="11" hidden="1">#REF!</definedName>
    <definedName name="BExKNZQUKQQG2Y97R74G4O4BJP1L" localSheetId="12" hidden="1">#REF!</definedName>
    <definedName name="BExKNZQUKQQG2Y97R74G4O4BJP1L" localSheetId="13" hidden="1">#REF!</definedName>
    <definedName name="BExKNZQUKQQG2Y97R74G4O4BJP1L" localSheetId="14" hidden="1">#REF!</definedName>
    <definedName name="BExKNZQUKQQG2Y97R74G4O4BJP1L" localSheetId="22" hidden="1">#REF!</definedName>
    <definedName name="BExKNZQUKQQG2Y97R74G4O4BJP1L" localSheetId="19" hidden="1">#REF!</definedName>
    <definedName name="BExKNZQUKQQG2Y97R74G4O4BJP1L" localSheetId="21" hidden="1">#REF!</definedName>
    <definedName name="BExKNZQUKQQG2Y97R74G4O4BJP1L" hidden="1">#REF!</definedName>
    <definedName name="BExKO06X0EAD3ABEG1E8PWLDWHBA" localSheetId="23" hidden="1">#REF!</definedName>
    <definedName name="BExKO06X0EAD3ABEG1E8PWLDWHBA" localSheetId="27" hidden="1">#REF!</definedName>
    <definedName name="BExKO06X0EAD3ABEG1E8PWLDWHBA" localSheetId="16" hidden="1">#REF!</definedName>
    <definedName name="BExKO06X0EAD3ABEG1E8PWLDWHBA" localSheetId="0" hidden="1">#REF!</definedName>
    <definedName name="BExKO06X0EAD3ABEG1E8PWLDWHBA" localSheetId="2" hidden="1">#REF!</definedName>
    <definedName name="BExKO06X0EAD3ABEG1E8PWLDWHBA" localSheetId="4" hidden="1">#REF!</definedName>
    <definedName name="BExKO06X0EAD3ABEG1E8PWLDWHBA" localSheetId="5" hidden="1">#REF!</definedName>
    <definedName name="BExKO06X0EAD3ABEG1E8PWLDWHBA" localSheetId="17" hidden="1">#REF!</definedName>
    <definedName name="BExKO06X0EAD3ABEG1E8PWLDWHBA" localSheetId="7" hidden="1">#REF!</definedName>
    <definedName name="BExKO06X0EAD3ABEG1E8PWLDWHBA" localSheetId="8" hidden="1">#REF!</definedName>
    <definedName name="BExKO06X0EAD3ABEG1E8PWLDWHBA" localSheetId="9" hidden="1">#REF!</definedName>
    <definedName name="BExKO06X0EAD3ABEG1E8PWLDWHBA" localSheetId="11" hidden="1">#REF!</definedName>
    <definedName name="BExKO06X0EAD3ABEG1E8PWLDWHBA" localSheetId="12" hidden="1">#REF!</definedName>
    <definedName name="BExKO06X0EAD3ABEG1E8PWLDWHBA" localSheetId="13" hidden="1">#REF!</definedName>
    <definedName name="BExKO06X0EAD3ABEG1E8PWLDWHBA" localSheetId="14" hidden="1">#REF!</definedName>
    <definedName name="BExKO06X0EAD3ABEG1E8PWLDWHBA" localSheetId="22" hidden="1">#REF!</definedName>
    <definedName name="BExKO06X0EAD3ABEG1E8PWLDWHBA" localSheetId="19" hidden="1">#REF!</definedName>
    <definedName name="BExKO06X0EAD3ABEG1E8PWLDWHBA" localSheetId="21" hidden="1">#REF!</definedName>
    <definedName name="BExKO06X0EAD3ABEG1E8PWLDWHBA" hidden="1">#REF!</definedName>
    <definedName name="BExKO2AHHSGNI1AZOIOW21KPXKPE" localSheetId="23" hidden="1">#REF!</definedName>
    <definedName name="BExKO2AHHSGNI1AZOIOW21KPXKPE" localSheetId="27" hidden="1">#REF!</definedName>
    <definedName name="BExKO2AHHSGNI1AZOIOW21KPXKPE" localSheetId="16" hidden="1">#REF!</definedName>
    <definedName name="BExKO2AHHSGNI1AZOIOW21KPXKPE" localSheetId="0" hidden="1">#REF!</definedName>
    <definedName name="BExKO2AHHSGNI1AZOIOW21KPXKPE" localSheetId="2" hidden="1">#REF!</definedName>
    <definedName name="BExKO2AHHSGNI1AZOIOW21KPXKPE" localSheetId="4" hidden="1">#REF!</definedName>
    <definedName name="BExKO2AHHSGNI1AZOIOW21KPXKPE" localSheetId="5" hidden="1">#REF!</definedName>
    <definedName name="BExKO2AHHSGNI1AZOIOW21KPXKPE" localSheetId="17" hidden="1">#REF!</definedName>
    <definedName name="BExKO2AHHSGNI1AZOIOW21KPXKPE" localSheetId="7" hidden="1">#REF!</definedName>
    <definedName name="BExKO2AHHSGNI1AZOIOW21KPXKPE" localSheetId="8" hidden="1">#REF!</definedName>
    <definedName name="BExKO2AHHSGNI1AZOIOW21KPXKPE" localSheetId="9" hidden="1">#REF!</definedName>
    <definedName name="BExKO2AHHSGNI1AZOIOW21KPXKPE" localSheetId="11" hidden="1">#REF!</definedName>
    <definedName name="BExKO2AHHSGNI1AZOIOW21KPXKPE" localSheetId="12" hidden="1">#REF!</definedName>
    <definedName name="BExKO2AHHSGNI1AZOIOW21KPXKPE" localSheetId="13" hidden="1">#REF!</definedName>
    <definedName name="BExKO2AHHSGNI1AZOIOW21KPXKPE" localSheetId="14" hidden="1">#REF!</definedName>
    <definedName name="BExKO2AHHSGNI1AZOIOW21KPXKPE" localSheetId="22" hidden="1">#REF!</definedName>
    <definedName name="BExKO2AHHSGNI1AZOIOW21KPXKPE" localSheetId="19" hidden="1">#REF!</definedName>
    <definedName name="BExKO2AHHSGNI1AZOIOW21KPXKPE" localSheetId="21" hidden="1">#REF!</definedName>
    <definedName name="BExKO2AHHSGNI1AZOIOW21KPXKPE" hidden="1">#REF!</definedName>
    <definedName name="BExKO2FXWJWC5IZLDN8JHYILQJ2N" localSheetId="23" hidden="1">#REF!</definedName>
    <definedName name="BExKO2FXWJWC5IZLDN8JHYILQJ2N" localSheetId="27" hidden="1">#REF!</definedName>
    <definedName name="BExKO2FXWJWC5IZLDN8JHYILQJ2N" localSheetId="16" hidden="1">#REF!</definedName>
    <definedName name="BExKO2FXWJWC5IZLDN8JHYILQJ2N" localSheetId="0" hidden="1">#REF!</definedName>
    <definedName name="BExKO2FXWJWC5IZLDN8JHYILQJ2N" localSheetId="2" hidden="1">#REF!</definedName>
    <definedName name="BExKO2FXWJWC5IZLDN8JHYILQJ2N" localSheetId="4" hidden="1">#REF!</definedName>
    <definedName name="BExKO2FXWJWC5IZLDN8JHYILQJ2N" localSheetId="5" hidden="1">#REF!</definedName>
    <definedName name="BExKO2FXWJWC5IZLDN8JHYILQJ2N" localSheetId="17" hidden="1">#REF!</definedName>
    <definedName name="BExKO2FXWJWC5IZLDN8JHYILQJ2N" localSheetId="7" hidden="1">#REF!</definedName>
    <definedName name="BExKO2FXWJWC5IZLDN8JHYILQJ2N" localSheetId="8" hidden="1">#REF!</definedName>
    <definedName name="BExKO2FXWJWC5IZLDN8JHYILQJ2N" localSheetId="9" hidden="1">#REF!</definedName>
    <definedName name="BExKO2FXWJWC5IZLDN8JHYILQJ2N" localSheetId="11" hidden="1">#REF!</definedName>
    <definedName name="BExKO2FXWJWC5IZLDN8JHYILQJ2N" localSheetId="12" hidden="1">#REF!</definedName>
    <definedName name="BExKO2FXWJWC5IZLDN8JHYILQJ2N" localSheetId="13" hidden="1">#REF!</definedName>
    <definedName name="BExKO2FXWJWC5IZLDN8JHYILQJ2N" localSheetId="14" hidden="1">#REF!</definedName>
    <definedName name="BExKO2FXWJWC5IZLDN8JHYILQJ2N" localSheetId="22" hidden="1">#REF!</definedName>
    <definedName name="BExKO2FXWJWC5IZLDN8JHYILQJ2N" localSheetId="19" hidden="1">#REF!</definedName>
    <definedName name="BExKO2FXWJWC5IZLDN8JHYILQJ2N" localSheetId="21" hidden="1">#REF!</definedName>
    <definedName name="BExKO2FXWJWC5IZLDN8JHYILQJ2N" hidden="1">#REF!</definedName>
    <definedName name="BExKO438WZ8FKOU00NURGFMOYXWN" localSheetId="23" hidden="1">#REF!</definedName>
    <definedName name="BExKO438WZ8FKOU00NURGFMOYXWN" localSheetId="27" hidden="1">#REF!</definedName>
    <definedName name="BExKO438WZ8FKOU00NURGFMOYXWN" localSheetId="16" hidden="1">#REF!</definedName>
    <definedName name="BExKO438WZ8FKOU00NURGFMOYXWN" localSheetId="0" hidden="1">#REF!</definedName>
    <definedName name="BExKO438WZ8FKOU00NURGFMOYXWN" localSheetId="2" hidden="1">#REF!</definedName>
    <definedName name="BExKO438WZ8FKOU00NURGFMOYXWN" localSheetId="4" hidden="1">#REF!</definedName>
    <definedName name="BExKO438WZ8FKOU00NURGFMOYXWN" localSheetId="5" hidden="1">#REF!</definedName>
    <definedName name="BExKO438WZ8FKOU00NURGFMOYXWN" localSheetId="17" hidden="1">#REF!</definedName>
    <definedName name="BExKO438WZ8FKOU00NURGFMOYXWN" localSheetId="7" hidden="1">#REF!</definedName>
    <definedName name="BExKO438WZ8FKOU00NURGFMOYXWN" localSheetId="8" hidden="1">#REF!</definedName>
    <definedName name="BExKO438WZ8FKOU00NURGFMOYXWN" localSheetId="9" hidden="1">#REF!</definedName>
    <definedName name="BExKO438WZ8FKOU00NURGFMOYXWN" localSheetId="11" hidden="1">#REF!</definedName>
    <definedName name="BExKO438WZ8FKOU00NURGFMOYXWN" localSheetId="12" hidden="1">#REF!</definedName>
    <definedName name="BExKO438WZ8FKOU00NURGFMOYXWN" localSheetId="13" hidden="1">#REF!</definedName>
    <definedName name="BExKO438WZ8FKOU00NURGFMOYXWN" localSheetId="14" hidden="1">#REF!</definedName>
    <definedName name="BExKO438WZ8FKOU00NURGFMOYXWN" localSheetId="22" hidden="1">#REF!</definedName>
    <definedName name="BExKO438WZ8FKOU00NURGFMOYXWN" localSheetId="19" hidden="1">#REF!</definedName>
    <definedName name="BExKO438WZ8FKOU00NURGFMOYXWN" localSheetId="21" hidden="1">#REF!</definedName>
    <definedName name="BExKO438WZ8FKOU00NURGFMOYXWN" hidden="1">#REF!</definedName>
    <definedName name="BExKO551EZ73M80UFHBQE7BQVU4L" localSheetId="23" hidden="1">#REF!</definedName>
    <definedName name="BExKO551EZ73M80UFHBQE7BQVU4L" localSheetId="27" hidden="1">#REF!</definedName>
    <definedName name="BExKO551EZ73M80UFHBQE7BQVU4L" localSheetId="16" hidden="1">#REF!</definedName>
    <definedName name="BExKO551EZ73M80UFHBQE7BQVU4L" localSheetId="0" hidden="1">#REF!</definedName>
    <definedName name="BExKO551EZ73M80UFHBQE7BQVU4L" localSheetId="2" hidden="1">#REF!</definedName>
    <definedName name="BExKO551EZ73M80UFHBQE7BQVU4L" localSheetId="4" hidden="1">#REF!</definedName>
    <definedName name="BExKO551EZ73M80UFHBQE7BQVU4L" localSheetId="5" hidden="1">#REF!</definedName>
    <definedName name="BExKO551EZ73M80UFHBQE7BQVU4L" localSheetId="17" hidden="1">#REF!</definedName>
    <definedName name="BExKO551EZ73M80UFHBQE7BQVU4L" localSheetId="7" hidden="1">#REF!</definedName>
    <definedName name="BExKO551EZ73M80UFHBQE7BQVU4L" localSheetId="8" hidden="1">#REF!</definedName>
    <definedName name="BExKO551EZ73M80UFHBQE7BQVU4L" localSheetId="9" hidden="1">#REF!</definedName>
    <definedName name="BExKO551EZ73M80UFHBQE7BQVU4L" localSheetId="11" hidden="1">#REF!</definedName>
    <definedName name="BExKO551EZ73M80UFHBQE7BQVU4L" localSheetId="12" hidden="1">#REF!</definedName>
    <definedName name="BExKO551EZ73M80UFHBQE7BQVU4L" localSheetId="13" hidden="1">#REF!</definedName>
    <definedName name="BExKO551EZ73M80UFHBQE7BQVU4L" localSheetId="14" hidden="1">#REF!</definedName>
    <definedName name="BExKO551EZ73M80UFHBQE7BQVU4L" localSheetId="22" hidden="1">#REF!</definedName>
    <definedName name="BExKO551EZ73M80UFHBQE7BQVU4L" localSheetId="19" hidden="1">#REF!</definedName>
    <definedName name="BExKO551EZ73M80UFHBQE7BQVU4L" localSheetId="21" hidden="1">#REF!</definedName>
    <definedName name="BExKO551EZ73M80UFHBQE7BQVU4L" hidden="1">#REF!</definedName>
    <definedName name="BExKOBA4VTRV9YG31IM1PDDO3J9M" localSheetId="23" hidden="1">#REF!</definedName>
    <definedName name="BExKOBA4VTRV9YG31IM1PDDO3J9M" localSheetId="27" hidden="1">#REF!</definedName>
    <definedName name="BExKOBA4VTRV9YG31IM1PDDO3J9M" localSheetId="16" hidden="1">#REF!</definedName>
    <definedName name="BExKOBA4VTRV9YG31IM1PDDO3J9M" localSheetId="0" hidden="1">#REF!</definedName>
    <definedName name="BExKOBA4VTRV9YG31IM1PDDO3J9M" localSheetId="2" hidden="1">#REF!</definedName>
    <definedName name="BExKOBA4VTRV9YG31IM1PDDO3J9M" localSheetId="4" hidden="1">#REF!</definedName>
    <definedName name="BExKOBA4VTRV9YG31IM1PDDO3J9M" localSheetId="5" hidden="1">#REF!</definedName>
    <definedName name="BExKOBA4VTRV9YG31IM1PDDO3J9M" localSheetId="17" hidden="1">#REF!</definedName>
    <definedName name="BExKOBA4VTRV9YG31IM1PDDO3J9M" localSheetId="7" hidden="1">#REF!</definedName>
    <definedName name="BExKOBA4VTRV9YG31IM1PDDO3J9M" localSheetId="8" hidden="1">#REF!</definedName>
    <definedName name="BExKOBA4VTRV9YG31IM1PDDO3J9M" localSheetId="9" hidden="1">#REF!</definedName>
    <definedName name="BExKOBA4VTRV9YG31IM1PDDO3J9M" localSheetId="11" hidden="1">#REF!</definedName>
    <definedName name="BExKOBA4VTRV9YG31IM1PDDO3J9M" localSheetId="12" hidden="1">#REF!</definedName>
    <definedName name="BExKOBA4VTRV9YG31IM1PDDO3J9M" localSheetId="13" hidden="1">#REF!</definedName>
    <definedName name="BExKOBA4VTRV9YG31IM1PDDO3J9M" localSheetId="14" hidden="1">#REF!</definedName>
    <definedName name="BExKOBA4VTRV9YG31IM1PDDO3J9M" localSheetId="22" hidden="1">#REF!</definedName>
    <definedName name="BExKOBA4VTRV9YG31IM1PDDO3J9M" localSheetId="19" hidden="1">#REF!</definedName>
    <definedName name="BExKOBA4VTRV9YG31IM1PDDO3J9M" localSheetId="21" hidden="1">#REF!</definedName>
    <definedName name="BExKOBA4VTRV9YG31IM1PDDO3J9M" hidden="1">#REF!</definedName>
    <definedName name="BExKODIZGWW2EQD0FEYW6WK6XLCM" localSheetId="23" hidden="1">#REF!</definedName>
    <definedName name="BExKODIZGWW2EQD0FEYW6WK6XLCM" localSheetId="27" hidden="1">#REF!</definedName>
    <definedName name="BExKODIZGWW2EQD0FEYW6WK6XLCM" localSheetId="16" hidden="1">#REF!</definedName>
    <definedName name="BExKODIZGWW2EQD0FEYW6WK6XLCM" localSheetId="0" hidden="1">#REF!</definedName>
    <definedName name="BExKODIZGWW2EQD0FEYW6WK6XLCM" localSheetId="2" hidden="1">#REF!</definedName>
    <definedName name="BExKODIZGWW2EQD0FEYW6WK6XLCM" localSheetId="4" hidden="1">#REF!</definedName>
    <definedName name="BExKODIZGWW2EQD0FEYW6WK6XLCM" localSheetId="5" hidden="1">#REF!</definedName>
    <definedName name="BExKODIZGWW2EQD0FEYW6WK6XLCM" localSheetId="17" hidden="1">#REF!</definedName>
    <definedName name="BExKODIZGWW2EQD0FEYW6WK6XLCM" localSheetId="7" hidden="1">#REF!</definedName>
    <definedName name="BExKODIZGWW2EQD0FEYW6WK6XLCM" localSheetId="8" hidden="1">#REF!</definedName>
    <definedName name="BExKODIZGWW2EQD0FEYW6WK6XLCM" localSheetId="9" hidden="1">#REF!</definedName>
    <definedName name="BExKODIZGWW2EQD0FEYW6WK6XLCM" localSheetId="11" hidden="1">#REF!</definedName>
    <definedName name="BExKODIZGWW2EQD0FEYW6WK6XLCM" localSheetId="12" hidden="1">#REF!</definedName>
    <definedName name="BExKODIZGWW2EQD0FEYW6WK6XLCM" localSheetId="13" hidden="1">#REF!</definedName>
    <definedName name="BExKODIZGWW2EQD0FEYW6WK6XLCM" localSheetId="14" hidden="1">#REF!</definedName>
    <definedName name="BExKODIZGWW2EQD0FEYW6WK6XLCM" localSheetId="22" hidden="1">#REF!</definedName>
    <definedName name="BExKODIZGWW2EQD0FEYW6WK6XLCM" localSheetId="19" hidden="1">#REF!</definedName>
    <definedName name="BExKODIZGWW2EQD0FEYW6WK6XLCM" localSheetId="21" hidden="1">#REF!</definedName>
    <definedName name="BExKODIZGWW2EQD0FEYW6WK6XLCM" hidden="1">#REF!</definedName>
    <definedName name="BExKOPO2HPWVQGAKW8LOZMPIDEFG" localSheetId="23" hidden="1">#REF!</definedName>
    <definedName name="BExKOPO2HPWVQGAKW8LOZMPIDEFG" localSheetId="27" hidden="1">#REF!</definedName>
    <definedName name="BExKOPO2HPWVQGAKW8LOZMPIDEFG" localSheetId="16" hidden="1">#REF!</definedName>
    <definedName name="BExKOPO2HPWVQGAKW8LOZMPIDEFG" localSheetId="0" hidden="1">#REF!</definedName>
    <definedName name="BExKOPO2HPWVQGAKW8LOZMPIDEFG" localSheetId="2" hidden="1">#REF!</definedName>
    <definedName name="BExKOPO2HPWVQGAKW8LOZMPIDEFG" localSheetId="4" hidden="1">#REF!</definedName>
    <definedName name="BExKOPO2HPWVQGAKW8LOZMPIDEFG" localSheetId="5" hidden="1">#REF!</definedName>
    <definedName name="BExKOPO2HPWVQGAKW8LOZMPIDEFG" localSheetId="17" hidden="1">#REF!</definedName>
    <definedName name="BExKOPO2HPWVQGAKW8LOZMPIDEFG" localSheetId="7" hidden="1">#REF!</definedName>
    <definedName name="BExKOPO2HPWVQGAKW8LOZMPIDEFG" localSheetId="8" hidden="1">#REF!</definedName>
    <definedName name="BExKOPO2HPWVQGAKW8LOZMPIDEFG" localSheetId="9" hidden="1">#REF!</definedName>
    <definedName name="BExKOPO2HPWVQGAKW8LOZMPIDEFG" localSheetId="11" hidden="1">#REF!</definedName>
    <definedName name="BExKOPO2HPWVQGAKW8LOZMPIDEFG" localSheetId="12" hidden="1">#REF!</definedName>
    <definedName name="BExKOPO2HPWVQGAKW8LOZMPIDEFG" localSheetId="13" hidden="1">#REF!</definedName>
    <definedName name="BExKOPO2HPWVQGAKW8LOZMPIDEFG" localSheetId="14" hidden="1">#REF!</definedName>
    <definedName name="BExKOPO2HPWVQGAKW8LOZMPIDEFG" localSheetId="22" hidden="1">#REF!</definedName>
    <definedName name="BExKOPO2HPWVQGAKW8LOZMPIDEFG" localSheetId="19" hidden="1">#REF!</definedName>
    <definedName name="BExKOPO2HPWVQGAKW8LOZMPIDEFG" localSheetId="21" hidden="1">#REF!</definedName>
    <definedName name="BExKOPO2HPWVQGAKW8LOZMPIDEFG" hidden="1">#REF!</definedName>
    <definedName name="BExKP7SRQ3MN5BDYXV2XMBQNUH23" localSheetId="23" hidden="1">#REF!</definedName>
    <definedName name="BExKP7SRQ3MN5BDYXV2XMBQNUH23" localSheetId="27" hidden="1">#REF!</definedName>
    <definedName name="BExKP7SRQ3MN5BDYXV2XMBQNUH23" localSheetId="16" hidden="1">#REF!</definedName>
    <definedName name="BExKP7SRQ3MN5BDYXV2XMBQNUH23" localSheetId="0" hidden="1">#REF!</definedName>
    <definedName name="BExKP7SRQ3MN5BDYXV2XMBQNUH23" localSheetId="2" hidden="1">#REF!</definedName>
    <definedName name="BExKP7SRQ3MN5BDYXV2XMBQNUH23" localSheetId="4" hidden="1">#REF!</definedName>
    <definedName name="BExKP7SRQ3MN5BDYXV2XMBQNUH23" localSheetId="5" hidden="1">#REF!</definedName>
    <definedName name="BExKP7SRQ3MN5BDYXV2XMBQNUH23" localSheetId="17" hidden="1">#REF!</definedName>
    <definedName name="BExKP7SRQ3MN5BDYXV2XMBQNUH23" localSheetId="7" hidden="1">#REF!</definedName>
    <definedName name="BExKP7SRQ3MN5BDYXV2XMBQNUH23" localSheetId="8" hidden="1">#REF!</definedName>
    <definedName name="BExKP7SRQ3MN5BDYXV2XMBQNUH23" localSheetId="9" hidden="1">#REF!</definedName>
    <definedName name="BExKP7SRQ3MN5BDYXV2XMBQNUH23" localSheetId="11" hidden="1">#REF!</definedName>
    <definedName name="BExKP7SRQ3MN5BDYXV2XMBQNUH23" localSheetId="12" hidden="1">#REF!</definedName>
    <definedName name="BExKP7SRQ3MN5BDYXV2XMBQNUH23" localSheetId="13" hidden="1">#REF!</definedName>
    <definedName name="BExKP7SRQ3MN5BDYXV2XMBQNUH23" localSheetId="14" hidden="1">#REF!</definedName>
    <definedName name="BExKP7SRQ3MN5BDYXV2XMBQNUH23" localSheetId="22" hidden="1">#REF!</definedName>
    <definedName name="BExKP7SRQ3MN5BDYXV2XMBQNUH23" localSheetId="19" hidden="1">#REF!</definedName>
    <definedName name="BExKP7SRQ3MN5BDYXV2XMBQNUH23" localSheetId="21" hidden="1">#REF!</definedName>
    <definedName name="BExKP7SRQ3MN5BDYXV2XMBQNUH23" hidden="1">#REF!</definedName>
    <definedName name="BExKPEZP0QTKOTLIMMIFSVTHQEEK" localSheetId="23" hidden="1">#REF!</definedName>
    <definedName name="BExKPEZP0QTKOTLIMMIFSVTHQEEK" localSheetId="27" hidden="1">#REF!</definedName>
    <definedName name="BExKPEZP0QTKOTLIMMIFSVTHQEEK" localSheetId="16" hidden="1">#REF!</definedName>
    <definedName name="BExKPEZP0QTKOTLIMMIFSVTHQEEK" localSheetId="0" hidden="1">#REF!</definedName>
    <definedName name="BExKPEZP0QTKOTLIMMIFSVTHQEEK" localSheetId="2" hidden="1">#REF!</definedName>
    <definedName name="BExKPEZP0QTKOTLIMMIFSVTHQEEK" localSheetId="4" hidden="1">#REF!</definedName>
    <definedName name="BExKPEZP0QTKOTLIMMIFSVTHQEEK" localSheetId="5" hidden="1">#REF!</definedName>
    <definedName name="BExKPEZP0QTKOTLIMMIFSVTHQEEK" localSheetId="17" hidden="1">#REF!</definedName>
    <definedName name="BExKPEZP0QTKOTLIMMIFSVTHQEEK" localSheetId="7" hidden="1">#REF!</definedName>
    <definedName name="BExKPEZP0QTKOTLIMMIFSVTHQEEK" localSheetId="8" hidden="1">#REF!</definedName>
    <definedName name="BExKPEZP0QTKOTLIMMIFSVTHQEEK" localSheetId="9" hidden="1">#REF!</definedName>
    <definedName name="BExKPEZP0QTKOTLIMMIFSVTHQEEK" localSheetId="11" hidden="1">#REF!</definedName>
    <definedName name="BExKPEZP0QTKOTLIMMIFSVTHQEEK" localSheetId="12" hidden="1">#REF!</definedName>
    <definedName name="BExKPEZP0QTKOTLIMMIFSVTHQEEK" localSheetId="13" hidden="1">#REF!</definedName>
    <definedName name="BExKPEZP0QTKOTLIMMIFSVTHQEEK" localSheetId="14" hidden="1">#REF!</definedName>
    <definedName name="BExKPEZP0QTKOTLIMMIFSVTHQEEK" localSheetId="22" hidden="1">#REF!</definedName>
    <definedName name="BExKPEZP0QTKOTLIMMIFSVTHQEEK" localSheetId="19" hidden="1">#REF!</definedName>
    <definedName name="BExKPEZP0QTKOTLIMMIFSVTHQEEK" localSheetId="21" hidden="1">#REF!</definedName>
    <definedName name="BExKPEZP0QTKOTLIMMIFSVTHQEEK" hidden="1">#REF!</definedName>
    <definedName name="BExKPFFSVTL757PNITV8R9RN4452" localSheetId="23" hidden="1">#REF!</definedName>
    <definedName name="BExKPFFSVTL757PNITV8R9RN4452" localSheetId="27" hidden="1">#REF!</definedName>
    <definedName name="BExKPFFSVTL757PNITV8R9RN4452" localSheetId="16" hidden="1">#REF!</definedName>
    <definedName name="BExKPFFSVTL757PNITV8R9RN4452" localSheetId="0" hidden="1">#REF!</definedName>
    <definedName name="BExKPFFSVTL757PNITV8R9RN4452" localSheetId="2" hidden="1">#REF!</definedName>
    <definedName name="BExKPFFSVTL757PNITV8R9RN4452" localSheetId="4" hidden="1">#REF!</definedName>
    <definedName name="BExKPFFSVTL757PNITV8R9RN4452" localSheetId="5" hidden="1">#REF!</definedName>
    <definedName name="BExKPFFSVTL757PNITV8R9RN4452" localSheetId="17" hidden="1">#REF!</definedName>
    <definedName name="BExKPFFSVTL757PNITV8R9RN4452" localSheetId="7" hidden="1">#REF!</definedName>
    <definedName name="BExKPFFSVTL757PNITV8R9RN4452" localSheetId="8" hidden="1">#REF!</definedName>
    <definedName name="BExKPFFSVTL757PNITV8R9RN4452" localSheetId="9" hidden="1">#REF!</definedName>
    <definedName name="BExKPFFSVTL757PNITV8R9RN4452" localSheetId="11" hidden="1">#REF!</definedName>
    <definedName name="BExKPFFSVTL757PNITV8R9RN4452" localSheetId="12" hidden="1">#REF!</definedName>
    <definedName name="BExKPFFSVTL757PNITV8R9RN4452" localSheetId="13" hidden="1">#REF!</definedName>
    <definedName name="BExKPFFSVTL757PNITV8R9RN4452" localSheetId="14" hidden="1">#REF!</definedName>
    <definedName name="BExKPFFSVTL757PNITV8R9RN4452" localSheetId="22" hidden="1">#REF!</definedName>
    <definedName name="BExKPFFSVTL757PNITV8R9RN4452" localSheetId="19" hidden="1">#REF!</definedName>
    <definedName name="BExKPFFSVTL757PNITV8R9RN4452" localSheetId="21" hidden="1">#REF!</definedName>
    <definedName name="BExKPFFSVTL757PNITV8R9RN4452" hidden="1">#REF!</definedName>
    <definedName name="BExKPJHKPVROP9QX9BMBZMU2HEZ1" localSheetId="23" hidden="1">#REF!</definedName>
    <definedName name="BExKPJHKPVROP9QX9BMBZMU2HEZ1" localSheetId="27" hidden="1">#REF!</definedName>
    <definedName name="BExKPJHKPVROP9QX9BMBZMU2HEZ1" localSheetId="16" hidden="1">#REF!</definedName>
    <definedName name="BExKPJHKPVROP9QX9BMBZMU2HEZ1" localSheetId="0" hidden="1">#REF!</definedName>
    <definedName name="BExKPJHKPVROP9QX9BMBZMU2HEZ1" localSheetId="2" hidden="1">#REF!</definedName>
    <definedName name="BExKPJHKPVROP9QX9BMBZMU2HEZ1" localSheetId="4" hidden="1">#REF!</definedName>
    <definedName name="BExKPJHKPVROP9QX9BMBZMU2HEZ1" localSheetId="5" hidden="1">#REF!</definedName>
    <definedName name="BExKPJHKPVROP9QX9BMBZMU2HEZ1" localSheetId="17" hidden="1">#REF!</definedName>
    <definedName name="BExKPJHKPVROP9QX9BMBZMU2HEZ1" localSheetId="7" hidden="1">#REF!</definedName>
    <definedName name="BExKPJHKPVROP9QX9BMBZMU2HEZ1" localSheetId="8" hidden="1">#REF!</definedName>
    <definedName name="BExKPJHKPVROP9QX9BMBZMU2HEZ1" localSheetId="9" hidden="1">#REF!</definedName>
    <definedName name="BExKPJHKPVROP9QX9BMBZMU2HEZ1" localSheetId="11" hidden="1">#REF!</definedName>
    <definedName name="BExKPJHKPVROP9QX9BMBZMU2HEZ1" localSheetId="12" hidden="1">#REF!</definedName>
    <definedName name="BExKPJHKPVROP9QX9BMBZMU2HEZ1" localSheetId="13" hidden="1">#REF!</definedName>
    <definedName name="BExKPJHKPVROP9QX9BMBZMU2HEZ1" localSheetId="14" hidden="1">#REF!</definedName>
    <definedName name="BExKPJHKPVROP9QX9BMBZMU2HEZ1" localSheetId="22" hidden="1">#REF!</definedName>
    <definedName name="BExKPJHKPVROP9QX9BMBZMU2HEZ1" localSheetId="19" hidden="1">#REF!</definedName>
    <definedName name="BExKPJHKPVROP9QX9BMBZMU2HEZ1" localSheetId="21" hidden="1">#REF!</definedName>
    <definedName name="BExKPJHKPVROP9QX9BMBZMU2HEZ1" hidden="1">#REF!</definedName>
    <definedName name="BExKPLQJX0HJ8OTXBXH9IC9J2V0W" localSheetId="23" hidden="1">#REF!</definedName>
    <definedName name="BExKPLQJX0HJ8OTXBXH9IC9J2V0W" localSheetId="27" hidden="1">#REF!</definedName>
    <definedName name="BExKPLQJX0HJ8OTXBXH9IC9J2V0W" localSheetId="16" hidden="1">#REF!</definedName>
    <definedName name="BExKPLQJX0HJ8OTXBXH9IC9J2V0W" localSheetId="0" hidden="1">#REF!</definedName>
    <definedName name="BExKPLQJX0HJ8OTXBXH9IC9J2V0W" localSheetId="2" hidden="1">#REF!</definedName>
    <definedName name="BExKPLQJX0HJ8OTXBXH9IC9J2V0W" localSheetId="4" hidden="1">#REF!</definedName>
    <definedName name="BExKPLQJX0HJ8OTXBXH9IC9J2V0W" localSheetId="5" hidden="1">#REF!</definedName>
    <definedName name="BExKPLQJX0HJ8OTXBXH9IC9J2V0W" localSheetId="17" hidden="1">#REF!</definedName>
    <definedName name="BExKPLQJX0HJ8OTXBXH9IC9J2V0W" localSheetId="7" hidden="1">#REF!</definedName>
    <definedName name="BExKPLQJX0HJ8OTXBXH9IC9J2V0W" localSheetId="8" hidden="1">#REF!</definedName>
    <definedName name="BExKPLQJX0HJ8OTXBXH9IC9J2V0W" localSheetId="9" hidden="1">#REF!</definedName>
    <definedName name="BExKPLQJX0HJ8OTXBXH9IC9J2V0W" localSheetId="11" hidden="1">#REF!</definedName>
    <definedName name="BExKPLQJX0HJ8OTXBXH9IC9J2V0W" localSheetId="12" hidden="1">#REF!</definedName>
    <definedName name="BExKPLQJX0HJ8OTXBXH9IC9J2V0W" localSheetId="13" hidden="1">#REF!</definedName>
    <definedName name="BExKPLQJX0HJ8OTXBXH9IC9J2V0W" localSheetId="14" hidden="1">#REF!</definedName>
    <definedName name="BExKPLQJX0HJ8OTXBXH9IC9J2V0W" localSheetId="22" hidden="1">#REF!</definedName>
    <definedName name="BExKPLQJX0HJ8OTXBXH9IC9J2V0W" localSheetId="19" hidden="1">#REF!</definedName>
    <definedName name="BExKPLQJX0HJ8OTXBXH9IC9J2V0W" localSheetId="21" hidden="1">#REF!</definedName>
    <definedName name="BExKPLQJX0HJ8OTXBXH9IC9J2V0W" hidden="1">#REF!</definedName>
    <definedName name="BExKPN8C7GN36ZJZHLOB74LU6KT0" localSheetId="23" hidden="1">#REF!</definedName>
    <definedName name="BExKPN8C7GN36ZJZHLOB74LU6KT0" localSheetId="27" hidden="1">#REF!</definedName>
    <definedName name="BExKPN8C7GN36ZJZHLOB74LU6KT0" localSheetId="16" hidden="1">#REF!</definedName>
    <definedName name="BExKPN8C7GN36ZJZHLOB74LU6KT0" localSheetId="0" hidden="1">#REF!</definedName>
    <definedName name="BExKPN8C7GN36ZJZHLOB74LU6KT0" localSheetId="2" hidden="1">#REF!</definedName>
    <definedName name="BExKPN8C7GN36ZJZHLOB74LU6KT0" localSheetId="4" hidden="1">#REF!</definedName>
    <definedName name="BExKPN8C7GN36ZJZHLOB74LU6KT0" localSheetId="5" hidden="1">#REF!</definedName>
    <definedName name="BExKPN8C7GN36ZJZHLOB74LU6KT0" localSheetId="17" hidden="1">#REF!</definedName>
    <definedName name="BExKPN8C7GN36ZJZHLOB74LU6KT0" localSheetId="7" hidden="1">#REF!</definedName>
    <definedName name="BExKPN8C7GN36ZJZHLOB74LU6KT0" localSheetId="8" hidden="1">#REF!</definedName>
    <definedName name="BExKPN8C7GN36ZJZHLOB74LU6KT0" localSheetId="9" hidden="1">#REF!</definedName>
    <definedName name="BExKPN8C7GN36ZJZHLOB74LU6KT0" localSheetId="11" hidden="1">#REF!</definedName>
    <definedName name="BExKPN8C7GN36ZJZHLOB74LU6KT0" localSheetId="12" hidden="1">#REF!</definedName>
    <definedName name="BExKPN8C7GN36ZJZHLOB74LU6KT0" localSheetId="13" hidden="1">#REF!</definedName>
    <definedName name="BExKPN8C7GN36ZJZHLOB74LU6KT0" localSheetId="14" hidden="1">#REF!</definedName>
    <definedName name="BExKPN8C7GN36ZJZHLOB74LU6KT0" localSheetId="22" hidden="1">#REF!</definedName>
    <definedName name="BExKPN8C7GN36ZJZHLOB74LU6KT0" localSheetId="19" hidden="1">#REF!</definedName>
    <definedName name="BExKPN8C7GN36ZJZHLOB74LU6KT0" localSheetId="21" hidden="1">#REF!</definedName>
    <definedName name="BExKPN8C7GN36ZJZHLOB74LU6KT0" hidden="1">#REF!</definedName>
    <definedName name="BExKPX9VZ1J5021Q98K60HMPJU58" localSheetId="23" hidden="1">#REF!</definedName>
    <definedName name="BExKPX9VZ1J5021Q98K60HMPJU58" localSheetId="27" hidden="1">#REF!</definedName>
    <definedName name="BExKPX9VZ1J5021Q98K60HMPJU58" localSheetId="16" hidden="1">#REF!</definedName>
    <definedName name="BExKPX9VZ1J5021Q98K60HMPJU58" localSheetId="0" hidden="1">#REF!</definedName>
    <definedName name="BExKPX9VZ1J5021Q98K60HMPJU58" localSheetId="2" hidden="1">#REF!</definedName>
    <definedName name="BExKPX9VZ1J5021Q98K60HMPJU58" localSheetId="4" hidden="1">#REF!</definedName>
    <definedName name="BExKPX9VZ1J5021Q98K60HMPJU58" localSheetId="5" hidden="1">#REF!</definedName>
    <definedName name="BExKPX9VZ1J5021Q98K60HMPJU58" localSheetId="17" hidden="1">#REF!</definedName>
    <definedName name="BExKPX9VZ1J5021Q98K60HMPJU58" localSheetId="7" hidden="1">#REF!</definedName>
    <definedName name="BExKPX9VZ1J5021Q98K60HMPJU58" localSheetId="8" hidden="1">#REF!</definedName>
    <definedName name="BExKPX9VZ1J5021Q98K60HMPJU58" localSheetId="9" hidden="1">#REF!</definedName>
    <definedName name="BExKPX9VZ1J5021Q98K60HMPJU58" localSheetId="11" hidden="1">#REF!</definedName>
    <definedName name="BExKPX9VZ1J5021Q98K60HMPJU58" localSheetId="12" hidden="1">#REF!</definedName>
    <definedName name="BExKPX9VZ1J5021Q98K60HMPJU58" localSheetId="13" hidden="1">#REF!</definedName>
    <definedName name="BExKPX9VZ1J5021Q98K60HMPJU58" localSheetId="14" hidden="1">#REF!</definedName>
    <definedName name="BExKPX9VZ1J5021Q98K60HMPJU58" localSheetId="22" hidden="1">#REF!</definedName>
    <definedName name="BExKPX9VZ1J5021Q98K60HMPJU58" localSheetId="19" hidden="1">#REF!</definedName>
    <definedName name="BExKPX9VZ1J5021Q98K60HMPJU58" localSheetId="21" hidden="1">#REF!</definedName>
    <definedName name="BExKPX9VZ1J5021Q98K60HMPJU58" hidden="1">#REF!</definedName>
    <definedName name="BExKQGGEP203MUWSJVORTY7RFOFT" localSheetId="23" hidden="1">#REF!</definedName>
    <definedName name="BExKQGGEP203MUWSJVORTY7RFOFT" localSheetId="27" hidden="1">#REF!</definedName>
    <definedName name="BExKQGGEP203MUWSJVORTY7RFOFT" localSheetId="16" hidden="1">#REF!</definedName>
    <definedName name="BExKQGGEP203MUWSJVORTY7RFOFT" localSheetId="0" hidden="1">#REF!</definedName>
    <definedName name="BExKQGGEP203MUWSJVORTY7RFOFT" localSheetId="2" hidden="1">#REF!</definedName>
    <definedName name="BExKQGGEP203MUWSJVORTY7RFOFT" localSheetId="4" hidden="1">#REF!</definedName>
    <definedName name="BExKQGGEP203MUWSJVORTY7RFOFT" localSheetId="5" hidden="1">#REF!</definedName>
    <definedName name="BExKQGGEP203MUWSJVORTY7RFOFT" localSheetId="17" hidden="1">#REF!</definedName>
    <definedName name="BExKQGGEP203MUWSJVORTY7RFOFT" localSheetId="7" hidden="1">#REF!</definedName>
    <definedName name="BExKQGGEP203MUWSJVORTY7RFOFT" localSheetId="8" hidden="1">#REF!</definedName>
    <definedName name="BExKQGGEP203MUWSJVORTY7RFOFT" localSheetId="9" hidden="1">#REF!</definedName>
    <definedName name="BExKQGGEP203MUWSJVORTY7RFOFT" localSheetId="11" hidden="1">#REF!</definedName>
    <definedName name="BExKQGGEP203MUWSJVORTY7RFOFT" localSheetId="12" hidden="1">#REF!</definedName>
    <definedName name="BExKQGGEP203MUWSJVORTY7RFOFT" localSheetId="13" hidden="1">#REF!</definedName>
    <definedName name="BExKQGGEP203MUWSJVORTY7RFOFT" localSheetId="14" hidden="1">#REF!</definedName>
    <definedName name="BExKQGGEP203MUWSJVORTY7RFOFT" localSheetId="22" hidden="1">#REF!</definedName>
    <definedName name="BExKQGGEP203MUWSJVORTY7RFOFT" localSheetId="19" hidden="1">#REF!</definedName>
    <definedName name="BExKQGGEP203MUWSJVORTY7RFOFT" localSheetId="21" hidden="1">#REF!</definedName>
    <definedName name="BExKQGGEP203MUWSJVORTY7RFOFT" hidden="1">#REF!</definedName>
    <definedName name="BExKQJGAAWNM3NT19E9I0CQDBTU0" localSheetId="23" hidden="1">#REF!</definedName>
    <definedName name="BExKQJGAAWNM3NT19E9I0CQDBTU0" localSheetId="27" hidden="1">#REF!</definedName>
    <definedName name="BExKQJGAAWNM3NT19E9I0CQDBTU0" localSheetId="16" hidden="1">#REF!</definedName>
    <definedName name="BExKQJGAAWNM3NT19E9I0CQDBTU0" localSheetId="0" hidden="1">#REF!</definedName>
    <definedName name="BExKQJGAAWNM3NT19E9I0CQDBTU0" localSheetId="2" hidden="1">#REF!</definedName>
    <definedName name="BExKQJGAAWNM3NT19E9I0CQDBTU0" localSheetId="4" hidden="1">#REF!</definedName>
    <definedName name="BExKQJGAAWNM3NT19E9I0CQDBTU0" localSheetId="5" hidden="1">#REF!</definedName>
    <definedName name="BExKQJGAAWNM3NT19E9I0CQDBTU0" localSheetId="17" hidden="1">#REF!</definedName>
    <definedName name="BExKQJGAAWNM3NT19E9I0CQDBTU0" localSheetId="7" hidden="1">#REF!</definedName>
    <definedName name="BExKQJGAAWNM3NT19E9I0CQDBTU0" localSheetId="8" hidden="1">#REF!</definedName>
    <definedName name="BExKQJGAAWNM3NT19E9I0CQDBTU0" localSheetId="9" hidden="1">#REF!</definedName>
    <definedName name="BExKQJGAAWNM3NT19E9I0CQDBTU0" localSheetId="11" hidden="1">#REF!</definedName>
    <definedName name="BExKQJGAAWNM3NT19E9I0CQDBTU0" localSheetId="12" hidden="1">#REF!</definedName>
    <definedName name="BExKQJGAAWNM3NT19E9I0CQDBTU0" localSheetId="13" hidden="1">#REF!</definedName>
    <definedName name="BExKQJGAAWNM3NT19E9I0CQDBTU0" localSheetId="14" hidden="1">#REF!</definedName>
    <definedName name="BExKQJGAAWNM3NT19E9I0CQDBTU0" localSheetId="22" hidden="1">#REF!</definedName>
    <definedName name="BExKQJGAAWNM3NT19E9I0CQDBTU0" localSheetId="19" hidden="1">#REF!</definedName>
    <definedName name="BExKQJGAAWNM3NT19E9I0CQDBTU0" localSheetId="21" hidden="1">#REF!</definedName>
    <definedName name="BExKQJGAAWNM3NT19E9I0CQDBTU0" hidden="1">#REF!</definedName>
    <definedName name="BExKQM5GJ1ZN5REKFE7YVBQ0KXWF" localSheetId="23" hidden="1">#REF!</definedName>
    <definedName name="BExKQM5GJ1ZN5REKFE7YVBQ0KXWF" localSheetId="27" hidden="1">#REF!</definedName>
    <definedName name="BExKQM5GJ1ZN5REKFE7YVBQ0KXWF" localSheetId="16" hidden="1">#REF!</definedName>
    <definedName name="BExKQM5GJ1ZN5REKFE7YVBQ0KXWF" localSheetId="0" hidden="1">#REF!</definedName>
    <definedName name="BExKQM5GJ1ZN5REKFE7YVBQ0KXWF" localSheetId="2" hidden="1">#REF!</definedName>
    <definedName name="BExKQM5GJ1ZN5REKFE7YVBQ0KXWF" localSheetId="4" hidden="1">#REF!</definedName>
    <definedName name="BExKQM5GJ1ZN5REKFE7YVBQ0KXWF" localSheetId="5" hidden="1">#REF!</definedName>
    <definedName name="BExKQM5GJ1ZN5REKFE7YVBQ0KXWF" localSheetId="17" hidden="1">#REF!</definedName>
    <definedName name="BExKQM5GJ1ZN5REKFE7YVBQ0KXWF" localSheetId="7" hidden="1">#REF!</definedName>
    <definedName name="BExKQM5GJ1ZN5REKFE7YVBQ0KXWF" localSheetId="8" hidden="1">#REF!</definedName>
    <definedName name="BExKQM5GJ1ZN5REKFE7YVBQ0KXWF" localSheetId="9" hidden="1">#REF!</definedName>
    <definedName name="BExKQM5GJ1ZN5REKFE7YVBQ0KXWF" localSheetId="11" hidden="1">#REF!</definedName>
    <definedName name="BExKQM5GJ1ZN5REKFE7YVBQ0KXWF" localSheetId="12" hidden="1">#REF!</definedName>
    <definedName name="BExKQM5GJ1ZN5REKFE7YVBQ0KXWF" localSheetId="13" hidden="1">#REF!</definedName>
    <definedName name="BExKQM5GJ1ZN5REKFE7YVBQ0KXWF" localSheetId="14" hidden="1">#REF!</definedName>
    <definedName name="BExKQM5GJ1ZN5REKFE7YVBQ0KXWF" localSheetId="22" hidden="1">#REF!</definedName>
    <definedName name="BExKQM5GJ1ZN5REKFE7YVBQ0KXWF" localSheetId="19" hidden="1">#REF!</definedName>
    <definedName name="BExKQM5GJ1ZN5REKFE7YVBQ0KXWF" localSheetId="21" hidden="1">#REF!</definedName>
    <definedName name="BExKQM5GJ1ZN5REKFE7YVBQ0KXWF" hidden="1">#REF!</definedName>
    <definedName name="BExKQQ71278061G7ZFYGPWOMOMY2" localSheetId="23" hidden="1">#REF!</definedName>
    <definedName name="BExKQQ71278061G7ZFYGPWOMOMY2" localSheetId="27" hidden="1">#REF!</definedName>
    <definedName name="BExKQQ71278061G7ZFYGPWOMOMY2" localSheetId="16" hidden="1">#REF!</definedName>
    <definedName name="BExKQQ71278061G7ZFYGPWOMOMY2" localSheetId="0" hidden="1">#REF!</definedName>
    <definedName name="BExKQQ71278061G7ZFYGPWOMOMY2" localSheetId="2" hidden="1">#REF!</definedName>
    <definedName name="BExKQQ71278061G7ZFYGPWOMOMY2" localSheetId="4" hidden="1">#REF!</definedName>
    <definedName name="BExKQQ71278061G7ZFYGPWOMOMY2" localSheetId="5" hidden="1">#REF!</definedName>
    <definedName name="BExKQQ71278061G7ZFYGPWOMOMY2" localSheetId="17" hidden="1">#REF!</definedName>
    <definedName name="BExKQQ71278061G7ZFYGPWOMOMY2" localSheetId="7" hidden="1">#REF!</definedName>
    <definedName name="BExKQQ71278061G7ZFYGPWOMOMY2" localSheetId="8" hidden="1">#REF!</definedName>
    <definedName name="BExKQQ71278061G7ZFYGPWOMOMY2" localSheetId="9" hidden="1">#REF!</definedName>
    <definedName name="BExKQQ71278061G7ZFYGPWOMOMY2" localSheetId="11" hidden="1">#REF!</definedName>
    <definedName name="BExKQQ71278061G7ZFYGPWOMOMY2" localSheetId="12" hidden="1">#REF!</definedName>
    <definedName name="BExKQQ71278061G7ZFYGPWOMOMY2" localSheetId="13" hidden="1">#REF!</definedName>
    <definedName name="BExKQQ71278061G7ZFYGPWOMOMY2" localSheetId="14" hidden="1">#REF!</definedName>
    <definedName name="BExKQQ71278061G7ZFYGPWOMOMY2" localSheetId="22" hidden="1">#REF!</definedName>
    <definedName name="BExKQQ71278061G7ZFYGPWOMOMY2" localSheetId="19" hidden="1">#REF!</definedName>
    <definedName name="BExKQQ71278061G7ZFYGPWOMOMY2" localSheetId="21" hidden="1">#REF!</definedName>
    <definedName name="BExKQQ71278061G7ZFYGPWOMOMY2" hidden="1">#REF!</definedName>
    <definedName name="BExKQTXRG3ECU8NT47UR7643LO5G" localSheetId="23" hidden="1">#REF!</definedName>
    <definedName name="BExKQTXRG3ECU8NT47UR7643LO5G" localSheetId="27" hidden="1">#REF!</definedName>
    <definedName name="BExKQTXRG3ECU8NT47UR7643LO5G" localSheetId="16" hidden="1">#REF!</definedName>
    <definedName name="BExKQTXRG3ECU8NT47UR7643LO5G" localSheetId="0" hidden="1">#REF!</definedName>
    <definedName name="BExKQTXRG3ECU8NT47UR7643LO5G" localSheetId="2" hidden="1">#REF!</definedName>
    <definedName name="BExKQTXRG3ECU8NT47UR7643LO5G" localSheetId="4" hidden="1">#REF!</definedName>
    <definedName name="BExKQTXRG3ECU8NT47UR7643LO5G" localSheetId="5" hidden="1">#REF!</definedName>
    <definedName name="BExKQTXRG3ECU8NT47UR7643LO5G" localSheetId="17" hidden="1">#REF!</definedName>
    <definedName name="BExKQTXRG3ECU8NT47UR7643LO5G" localSheetId="7" hidden="1">#REF!</definedName>
    <definedName name="BExKQTXRG3ECU8NT47UR7643LO5G" localSheetId="8" hidden="1">#REF!</definedName>
    <definedName name="BExKQTXRG3ECU8NT47UR7643LO5G" localSheetId="9" hidden="1">#REF!</definedName>
    <definedName name="BExKQTXRG3ECU8NT47UR7643LO5G" localSheetId="11" hidden="1">#REF!</definedName>
    <definedName name="BExKQTXRG3ECU8NT47UR7643LO5G" localSheetId="12" hidden="1">#REF!</definedName>
    <definedName name="BExKQTXRG3ECU8NT47UR7643LO5G" localSheetId="13" hidden="1">#REF!</definedName>
    <definedName name="BExKQTXRG3ECU8NT47UR7643LO5G" localSheetId="14" hidden="1">#REF!</definedName>
    <definedName name="BExKQTXRG3ECU8NT47UR7643LO5G" localSheetId="22" hidden="1">#REF!</definedName>
    <definedName name="BExKQTXRG3ECU8NT47UR7643LO5G" localSheetId="19" hidden="1">#REF!</definedName>
    <definedName name="BExKQTXRG3ECU8NT47UR7643LO5G" localSheetId="21" hidden="1">#REF!</definedName>
    <definedName name="BExKQTXRG3ECU8NT47UR7643LO5G" hidden="1">#REF!</definedName>
    <definedName name="BExKQVL7HPOIZ4FHANDFMVOJLEPR" localSheetId="23" hidden="1">#REF!</definedName>
    <definedName name="BExKQVL7HPOIZ4FHANDFMVOJLEPR" localSheetId="27" hidden="1">#REF!</definedName>
    <definedName name="BExKQVL7HPOIZ4FHANDFMVOJLEPR" localSheetId="16" hidden="1">#REF!</definedName>
    <definedName name="BExKQVL7HPOIZ4FHANDFMVOJLEPR" localSheetId="0" hidden="1">#REF!</definedName>
    <definedName name="BExKQVL7HPOIZ4FHANDFMVOJLEPR" localSheetId="2" hidden="1">#REF!</definedName>
    <definedName name="BExKQVL7HPOIZ4FHANDFMVOJLEPR" localSheetId="4" hidden="1">#REF!</definedName>
    <definedName name="BExKQVL7HPOIZ4FHANDFMVOJLEPR" localSheetId="5" hidden="1">#REF!</definedName>
    <definedName name="BExKQVL7HPOIZ4FHANDFMVOJLEPR" localSheetId="17" hidden="1">#REF!</definedName>
    <definedName name="BExKQVL7HPOIZ4FHANDFMVOJLEPR" localSheetId="7" hidden="1">#REF!</definedName>
    <definedName name="BExKQVL7HPOIZ4FHANDFMVOJLEPR" localSheetId="8" hidden="1">#REF!</definedName>
    <definedName name="BExKQVL7HPOIZ4FHANDFMVOJLEPR" localSheetId="9" hidden="1">#REF!</definedName>
    <definedName name="BExKQVL7HPOIZ4FHANDFMVOJLEPR" localSheetId="11" hidden="1">#REF!</definedName>
    <definedName name="BExKQVL7HPOIZ4FHANDFMVOJLEPR" localSheetId="12" hidden="1">#REF!</definedName>
    <definedName name="BExKQVL7HPOIZ4FHANDFMVOJLEPR" localSheetId="13" hidden="1">#REF!</definedName>
    <definedName name="BExKQVL7HPOIZ4FHANDFMVOJLEPR" localSheetId="14" hidden="1">#REF!</definedName>
    <definedName name="BExKQVL7HPOIZ4FHANDFMVOJLEPR" localSheetId="22" hidden="1">#REF!</definedName>
    <definedName name="BExKQVL7HPOIZ4FHANDFMVOJLEPR" localSheetId="19" hidden="1">#REF!</definedName>
    <definedName name="BExKQVL7HPOIZ4FHANDFMVOJLEPR" localSheetId="21" hidden="1">#REF!</definedName>
    <definedName name="BExKQVL7HPOIZ4FHANDFMVOJLEPR" hidden="1">#REF!</definedName>
    <definedName name="BExKR3ZAJRYXZB4M7XZPK0I7E55W" localSheetId="23" hidden="1">#REF!</definedName>
    <definedName name="BExKR3ZAJRYXZB4M7XZPK0I7E55W" localSheetId="27" hidden="1">#REF!</definedName>
    <definedName name="BExKR3ZAJRYXZB4M7XZPK0I7E55W" localSheetId="16" hidden="1">#REF!</definedName>
    <definedName name="BExKR3ZAJRYXZB4M7XZPK0I7E55W" localSheetId="0" hidden="1">#REF!</definedName>
    <definedName name="BExKR3ZAJRYXZB4M7XZPK0I7E55W" localSheetId="2" hidden="1">#REF!</definedName>
    <definedName name="BExKR3ZAJRYXZB4M7XZPK0I7E55W" localSheetId="4" hidden="1">#REF!</definedName>
    <definedName name="BExKR3ZAJRYXZB4M7XZPK0I7E55W" localSheetId="5" hidden="1">#REF!</definedName>
    <definedName name="BExKR3ZAJRYXZB4M7XZPK0I7E55W" localSheetId="17" hidden="1">#REF!</definedName>
    <definedName name="BExKR3ZAJRYXZB4M7XZPK0I7E55W" localSheetId="7" hidden="1">#REF!</definedName>
    <definedName name="BExKR3ZAJRYXZB4M7XZPK0I7E55W" localSheetId="8" hidden="1">#REF!</definedName>
    <definedName name="BExKR3ZAJRYXZB4M7XZPK0I7E55W" localSheetId="9" hidden="1">#REF!</definedName>
    <definedName name="BExKR3ZAJRYXZB4M7XZPK0I7E55W" localSheetId="11" hidden="1">#REF!</definedName>
    <definedName name="BExKR3ZAJRYXZB4M7XZPK0I7E55W" localSheetId="12" hidden="1">#REF!</definedName>
    <definedName name="BExKR3ZAJRYXZB4M7XZPK0I7E55W" localSheetId="13" hidden="1">#REF!</definedName>
    <definedName name="BExKR3ZAJRYXZB4M7XZPK0I7E55W" localSheetId="14" hidden="1">#REF!</definedName>
    <definedName name="BExKR3ZAJRYXZB4M7XZPK0I7E55W" localSheetId="22" hidden="1">#REF!</definedName>
    <definedName name="BExKR3ZAJRYXZB4M7XZPK0I7E55W" localSheetId="19" hidden="1">#REF!</definedName>
    <definedName name="BExKR3ZAJRYXZB4M7XZPK0I7E55W" localSheetId="21" hidden="1">#REF!</definedName>
    <definedName name="BExKR3ZAJRYXZB4M7XZPK0I7E55W" hidden="1">#REF!</definedName>
    <definedName name="BExKR8RZSEHW184G0Z56B4EGNU72" localSheetId="23" hidden="1">#REF!</definedName>
    <definedName name="BExKR8RZSEHW184G0Z56B4EGNU72" localSheetId="27" hidden="1">#REF!</definedName>
    <definedName name="BExKR8RZSEHW184G0Z56B4EGNU72" localSheetId="16" hidden="1">#REF!</definedName>
    <definedName name="BExKR8RZSEHW184G0Z56B4EGNU72" localSheetId="0" hidden="1">#REF!</definedName>
    <definedName name="BExKR8RZSEHW184G0Z56B4EGNU72" localSheetId="2" hidden="1">#REF!</definedName>
    <definedName name="BExKR8RZSEHW184G0Z56B4EGNU72" localSheetId="4" hidden="1">#REF!</definedName>
    <definedName name="BExKR8RZSEHW184G0Z56B4EGNU72" localSheetId="5" hidden="1">#REF!</definedName>
    <definedName name="BExKR8RZSEHW184G0Z56B4EGNU72" localSheetId="17" hidden="1">#REF!</definedName>
    <definedName name="BExKR8RZSEHW184G0Z56B4EGNU72" localSheetId="7" hidden="1">#REF!</definedName>
    <definedName name="BExKR8RZSEHW184G0Z56B4EGNU72" localSheetId="8" hidden="1">#REF!</definedName>
    <definedName name="BExKR8RZSEHW184G0Z56B4EGNU72" localSheetId="9" hidden="1">#REF!</definedName>
    <definedName name="BExKR8RZSEHW184G0Z56B4EGNU72" localSheetId="11" hidden="1">#REF!</definedName>
    <definedName name="BExKR8RZSEHW184G0Z56B4EGNU72" localSheetId="12" hidden="1">#REF!</definedName>
    <definedName name="BExKR8RZSEHW184G0Z56B4EGNU72" localSheetId="13" hidden="1">#REF!</definedName>
    <definedName name="BExKR8RZSEHW184G0Z56B4EGNU72" localSheetId="14" hidden="1">#REF!</definedName>
    <definedName name="BExKR8RZSEHW184G0Z56B4EGNU72" localSheetId="22" hidden="1">#REF!</definedName>
    <definedName name="BExKR8RZSEHW184G0Z56B4EGNU72" localSheetId="19" hidden="1">#REF!</definedName>
    <definedName name="BExKR8RZSEHW184G0Z56B4EGNU72" localSheetId="21" hidden="1">#REF!</definedName>
    <definedName name="BExKR8RZSEHW184G0Z56B4EGNU72" hidden="1">#REF!</definedName>
    <definedName name="BExKRHM60KUPM7RGAAFRSKX4TMS5" localSheetId="23" hidden="1">#REF!</definedName>
    <definedName name="BExKRHM60KUPM7RGAAFRSKX4TMS5" localSheetId="27" hidden="1">#REF!</definedName>
    <definedName name="BExKRHM60KUPM7RGAAFRSKX4TMS5" localSheetId="16" hidden="1">#REF!</definedName>
    <definedName name="BExKRHM60KUPM7RGAAFRSKX4TMS5" localSheetId="0" hidden="1">#REF!</definedName>
    <definedName name="BExKRHM60KUPM7RGAAFRSKX4TMS5" localSheetId="2" hidden="1">#REF!</definedName>
    <definedName name="BExKRHM60KUPM7RGAAFRSKX4TMS5" localSheetId="4" hidden="1">#REF!</definedName>
    <definedName name="BExKRHM60KUPM7RGAAFRSKX4TMS5" localSheetId="5" hidden="1">#REF!</definedName>
    <definedName name="BExKRHM60KUPM7RGAAFRSKX4TMS5" localSheetId="17" hidden="1">#REF!</definedName>
    <definedName name="BExKRHM60KUPM7RGAAFRSKX4TMS5" localSheetId="7" hidden="1">#REF!</definedName>
    <definedName name="BExKRHM60KUPM7RGAAFRSKX4TMS5" localSheetId="8" hidden="1">#REF!</definedName>
    <definedName name="BExKRHM60KUPM7RGAAFRSKX4TMS5" localSheetId="9" hidden="1">#REF!</definedName>
    <definedName name="BExKRHM60KUPM7RGAAFRSKX4TMS5" localSheetId="11" hidden="1">#REF!</definedName>
    <definedName name="BExKRHM60KUPM7RGAAFRSKX4TMS5" localSheetId="12" hidden="1">#REF!</definedName>
    <definedName name="BExKRHM60KUPM7RGAAFRSKX4TMS5" localSheetId="13" hidden="1">#REF!</definedName>
    <definedName name="BExKRHM60KUPM7RGAAFRSKX4TMS5" localSheetId="14" hidden="1">#REF!</definedName>
    <definedName name="BExKRHM60KUPM7RGAAFRSKX4TMS5" localSheetId="22" hidden="1">#REF!</definedName>
    <definedName name="BExKRHM60KUPM7RGAAFRSKX4TMS5" localSheetId="19" hidden="1">#REF!</definedName>
    <definedName name="BExKRHM60KUPM7RGAAFRSKX4TMS5" localSheetId="21" hidden="1">#REF!</definedName>
    <definedName name="BExKRHM60KUPM7RGAAFRSKX4TMS5" hidden="1">#REF!</definedName>
    <definedName name="BExKRQB2LX164R610N3VXJPD3C1W" localSheetId="23" hidden="1">#REF!</definedName>
    <definedName name="BExKRQB2LX164R610N3VXJPD3C1W" localSheetId="27" hidden="1">#REF!</definedName>
    <definedName name="BExKRQB2LX164R610N3VXJPD3C1W" localSheetId="16" hidden="1">#REF!</definedName>
    <definedName name="BExKRQB2LX164R610N3VXJPD3C1W" localSheetId="0" hidden="1">#REF!</definedName>
    <definedName name="BExKRQB2LX164R610N3VXJPD3C1W" localSheetId="2" hidden="1">#REF!</definedName>
    <definedName name="BExKRQB2LX164R610N3VXJPD3C1W" localSheetId="4" hidden="1">#REF!</definedName>
    <definedName name="BExKRQB2LX164R610N3VXJPD3C1W" localSheetId="5" hidden="1">#REF!</definedName>
    <definedName name="BExKRQB2LX164R610N3VXJPD3C1W" localSheetId="17" hidden="1">#REF!</definedName>
    <definedName name="BExKRQB2LX164R610N3VXJPD3C1W" localSheetId="7" hidden="1">#REF!</definedName>
    <definedName name="BExKRQB2LX164R610N3VXJPD3C1W" localSheetId="8" hidden="1">#REF!</definedName>
    <definedName name="BExKRQB2LX164R610N3VXJPD3C1W" localSheetId="9" hidden="1">#REF!</definedName>
    <definedName name="BExKRQB2LX164R610N3VXJPD3C1W" localSheetId="11" hidden="1">#REF!</definedName>
    <definedName name="BExKRQB2LX164R610N3VXJPD3C1W" localSheetId="12" hidden="1">#REF!</definedName>
    <definedName name="BExKRQB2LX164R610N3VXJPD3C1W" localSheetId="13" hidden="1">#REF!</definedName>
    <definedName name="BExKRQB2LX164R610N3VXJPD3C1W" localSheetId="14" hidden="1">#REF!</definedName>
    <definedName name="BExKRQB2LX164R610N3VXJPD3C1W" localSheetId="22" hidden="1">#REF!</definedName>
    <definedName name="BExKRQB2LX164R610N3VXJPD3C1W" localSheetId="19" hidden="1">#REF!</definedName>
    <definedName name="BExKRQB2LX164R610N3VXJPD3C1W" localSheetId="21" hidden="1">#REF!</definedName>
    <definedName name="BExKRQB2LX164R610N3VXJPD3C1W" hidden="1">#REF!</definedName>
    <definedName name="BExKRVUSQ6PA7ZYQSTEQL3X7PB9P" localSheetId="23" hidden="1">#REF!</definedName>
    <definedName name="BExKRVUSQ6PA7ZYQSTEQL3X7PB9P" localSheetId="27" hidden="1">#REF!</definedName>
    <definedName name="BExKRVUSQ6PA7ZYQSTEQL3X7PB9P" localSheetId="16" hidden="1">#REF!</definedName>
    <definedName name="BExKRVUSQ6PA7ZYQSTEQL3X7PB9P" localSheetId="0" hidden="1">#REF!</definedName>
    <definedName name="BExKRVUSQ6PA7ZYQSTEQL3X7PB9P" localSheetId="2" hidden="1">#REF!</definedName>
    <definedName name="BExKRVUSQ6PA7ZYQSTEQL3X7PB9P" localSheetId="4" hidden="1">#REF!</definedName>
    <definedName name="BExKRVUSQ6PA7ZYQSTEQL3X7PB9P" localSheetId="5" hidden="1">#REF!</definedName>
    <definedName name="BExKRVUSQ6PA7ZYQSTEQL3X7PB9P" localSheetId="17" hidden="1">#REF!</definedName>
    <definedName name="BExKRVUSQ6PA7ZYQSTEQL3X7PB9P" localSheetId="7" hidden="1">#REF!</definedName>
    <definedName name="BExKRVUSQ6PA7ZYQSTEQL3X7PB9P" localSheetId="8" hidden="1">#REF!</definedName>
    <definedName name="BExKRVUSQ6PA7ZYQSTEQL3X7PB9P" localSheetId="9" hidden="1">#REF!</definedName>
    <definedName name="BExKRVUSQ6PA7ZYQSTEQL3X7PB9P" localSheetId="11" hidden="1">#REF!</definedName>
    <definedName name="BExKRVUSQ6PA7ZYQSTEQL3X7PB9P" localSheetId="12" hidden="1">#REF!</definedName>
    <definedName name="BExKRVUSQ6PA7ZYQSTEQL3X7PB9P" localSheetId="13" hidden="1">#REF!</definedName>
    <definedName name="BExKRVUSQ6PA7ZYQSTEQL3X7PB9P" localSheetId="14" hidden="1">#REF!</definedName>
    <definedName name="BExKRVUSQ6PA7ZYQSTEQL3X7PB9P" localSheetId="22" hidden="1">#REF!</definedName>
    <definedName name="BExKRVUSQ6PA7ZYQSTEQL3X7PB9P" localSheetId="19" hidden="1">#REF!</definedName>
    <definedName name="BExKRVUSQ6PA7ZYQSTEQL3X7PB9P" localSheetId="21" hidden="1">#REF!</definedName>
    <definedName name="BExKRVUSQ6PA7ZYQSTEQL3X7PB9P" hidden="1">#REF!</definedName>
    <definedName name="BExKRY3KZ7F7RB2KH8HXSQ85IEQO" localSheetId="23" hidden="1">#REF!</definedName>
    <definedName name="BExKRY3KZ7F7RB2KH8HXSQ85IEQO" localSheetId="27" hidden="1">#REF!</definedName>
    <definedName name="BExKRY3KZ7F7RB2KH8HXSQ85IEQO" localSheetId="16" hidden="1">#REF!</definedName>
    <definedName name="BExKRY3KZ7F7RB2KH8HXSQ85IEQO" localSheetId="0" hidden="1">#REF!</definedName>
    <definedName name="BExKRY3KZ7F7RB2KH8HXSQ85IEQO" localSheetId="2" hidden="1">#REF!</definedName>
    <definedName name="BExKRY3KZ7F7RB2KH8HXSQ85IEQO" localSheetId="4" hidden="1">#REF!</definedName>
    <definedName name="BExKRY3KZ7F7RB2KH8HXSQ85IEQO" localSheetId="5" hidden="1">#REF!</definedName>
    <definedName name="BExKRY3KZ7F7RB2KH8HXSQ85IEQO" localSheetId="17" hidden="1">#REF!</definedName>
    <definedName name="BExKRY3KZ7F7RB2KH8HXSQ85IEQO" localSheetId="7" hidden="1">#REF!</definedName>
    <definedName name="BExKRY3KZ7F7RB2KH8HXSQ85IEQO" localSheetId="8" hidden="1">#REF!</definedName>
    <definedName name="BExKRY3KZ7F7RB2KH8HXSQ85IEQO" localSheetId="9" hidden="1">#REF!</definedName>
    <definedName name="BExKRY3KZ7F7RB2KH8HXSQ85IEQO" localSheetId="11" hidden="1">#REF!</definedName>
    <definedName name="BExKRY3KZ7F7RB2KH8HXSQ85IEQO" localSheetId="12" hidden="1">#REF!</definedName>
    <definedName name="BExKRY3KZ7F7RB2KH8HXSQ85IEQO" localSheetId="13" hidden="1">#REF!</definedName>
    <definedName name="BExKRY3KZ7F7RB2KH8HXSQ85IEQO" localSheetId="14" hidden="1">#REF!</definedName>
    <definedName name="BExKRY3KZ7F7RB2KH8HXSQ85IEQO" localSheetId="22" hidden="1">#REF!</definedName>
    <definedName name="BExKRY3KZ7F7RB2KH8HXSQ85IEQO" localSheetId="19" hidden="1">#REF!</definedName>
    <definedName name="BExKRY3KZ7F7RB2KH8HXSQ85IEQO" localSheetId="21" hidden="1">#REF!</definedName>
    <definedName name="BExKRY3KZ7F7RB2KH8HXSQ85IEQO" hidden="1">#REF!</definedName>
    <definedName name="BExKS91CCVW1YKNE1EQ4MCE1E9JX" localSheetId="23" hidden="1">#REF!</definedName>
    <definedName name="BExKS91CCVW1YKNE1EQ4MCE1E9JX" localSheetId="27" hidden="1">#REF!</definedName>
    <definedName name="BExKS91CCVW1YKNE1EQ4MCE1E9JX" localSheetId="16" hidden="1">#REF!</definedName>
    <definedName name="BExKS91CCVW1YKNE1EQ4MCE1E9JX" localSheetId="0" hidden="1">#REF!</definedName>
    <definedName name="BExKS91CCVW1YKNE1EQ4MCE1E9JX" localSheetId="2" hidden="1">#REF!</definedName>
    <definedName name="BExKS91CCVW1YKNE1EQ4MCE1E9JX" localSheetId="4" hidden="1">#REF!</definedName>
    <definedName name="BExKS91CCVW1YKNE1EQ4MCE1E9JX" localSheetId="5" hidden="1">#REF!</definedName>
    <definedName name="BExKS91CCVW1YKNE1EQ4MCE1E9JX" localSheetId="17" hidden="1">#REF!</definedName>
    <definedName name="BExKS91CCVW1YKNE1EQ4MCE1E9JX" localSheetId="7" hidden="1">#REF!</definedName>
    <definedName name="BExKS91CCVW1YKNE1EQ4MCE1E9JX" localSheetId="8" hidden="1">#REF!</definedName>
    <definedName name="BExKS91CCVW1YKNE1EQ4MCE1E9JX" localSheetId="9" hidden="1">#REF!</definedName>
    <definedName name="BExKS91CCVW1YKNE1EQ4MCE1E9JX" localSheetId="11" hidden="1">#REF!</definedName>
    <definedName name="BExKS91CCVW1YKNE1EQ4MCE1E9JX" localSheetId="12" hidden="1">#REF!</definedName>
    <definedName name="BExKS91CCVW1YKNE1EQ4MCE1E9JX" localSheetId="13" hidden="1">#REF!</definedName>
    <definedName name="BExKS91CCVW1YKNE1EQ4MCE1E9JX" localSheetId="14" hidden="1">#REF!</definedName>
    <definedName name="BExKS91CCVW1YKNE1EQ4MCE1E9JX" localSheetId="22" hidden="1">#REF!</definedName>
    <definedName name="BExKS91CCVW1YKNE1EQ4MCE1E9JX" localSheetId="19" hidden="1">#REF!</definedName>
    <definedName name="BExKS91CCVW1YKNE1EQ4MCE1E9JX" localSheetId="21" hidden="1">#REF!</definedName>
    <definedName name="BExKS91CCVW1YKNE1EQ4MCE1E9JX" hidden="1">#REF!</definedName>
    <definedName name="BExKSA37DZTCK6H13HPIKR0ZFVL8" localSheetId="23" hidden="1">#REF!</definedName>
    <definedName name="BExKSA37DZTCK6H13HPIKR0ZFVL8" localSheetId="27" hidden="1">#REF!</definedName>
    <definedName name="BExKSA37DZTCK6H13HPIKR0ZFVL8" localSheetId="16" hidden="1">#REF!</definedName>
    <definedName name="BExKSA37DZTCK6H13HPIKR0ZFVL8" localSheetId="0" hidden="1">#REF!</definedName>
    <definedName name="BExKSA37DZTCK6H13HPIKR0ZFVL8" localSheetId="2" hidden="1">#REF!</definedName>
    <definedName name="BExKSA37DZTCK6H13HPIKR0ZFVL8" localSheetId="4" hidden="1">#REF!</definedName>
    <definedName name="BExKSA37DZTCK6H13HPIKR0ZFVL8" localSheetId="5" hidden="1">#REF!</definedName>
    <definedName name="BExKSA37DZTCK6H13HPIKR0ZFVL8" localSheetId="17" hidden="1">#REF!</definedName>
    <definedName name="BExKSA37DZTCK6H13HPIKR0ZFVL8" localSheetId="7" hidden="1">#REF!</definedName>
    <definedName name="BExKSA37DZTCK6H13HPIKR0ZFVL8" localSheetId="8" hidden="1">#REF!</definedName>
    <definedName name="BExKSA37DZTCK6H13HPIKR0ZFVL8" localSheetId="9" hidden="1">#REF!</definedName>
    <definedName name="BExKSA37DZTCK6H13HPIKR0ZFVL8" localSheetId="11" hidden="1">#REF!</definedName>
    <definedName name="BExKSA37DZTCK6H13HPIKR0ZFVL8" localSheetId="12" hidden="1">#REF!</definedName>
    <definedName name="BExKSA37DZTCK6H13HPIKR0ZFVL8" localSheetId="13" hidden="1">#REF!</definedName>
    <definedName name="BExKSA37DZTCK6H13HPIKR0ZFVL8" localSheetId="14" hidden="1">#REF!</definedName>
    <definedName name="BExKSA37DZTCK6H13HPIKR0ZFVL8" localSheetId="22" hidden="1">#REF!</definedName>
    <definedName name="BExKSA37DZTCK6H13HPIKR0ZFVL8" localSheetId="19" hidden="1">#REF!</definedName>
    <definedName name="BExKSA37DZTCK6H13HPIKR0ZFVL8" localSheetId="21" hidden="1">#REF!</definedName>
    <definedName name="BExKSA37DZTCK6H13HPIKR0ZFVL8" hidden="1">#REF!</definedName>
    <definedName name="BExKSB51O073JLM4PEU353GBBSMI" localSheetId="23" hidden="1">#REF!</definedName>
    <definedName name="BExKSB51O073JLM4PEU353GBBSMI" localSheetId="27" hidden="1">#REF!</definedName>
    <definedName name="BExKSB51O073JLM4PEU353GBBSMI" localSheetId="16" hidden="1">#REF!</definedName>
    <definedName name="BExKSB51O073JLM4PEU353GBBSMI" localSheetId="0" hidden="1">#REF!</definedName>
    <definedName name="BExKSB51O073JLM4PEU353GBBSMI" localSheetId="2" hidden="1">#REF!</definedName>
    <definedName name="BExKSB51O073JLM4PEU353GBBSMI" localSheetId="4" hidden="1">#REF!</definedName>
    <definedName name="BExKSB51O073JLM4PEU353GBBSMI" localSheetId="5" hidden="1">#REF!</definedName>
    <definedName name="BExKSB51O073JLM4PEU353GBBSMI" localSheetId="17" hidden="1">#REF!</definedName>
    <definedName name="BExKSB51O073JLM4PEU353GBBSMI" localSheetId="7" hidden="1">#REF!</definedName>
    <definedName name="BExKSB51O073JLM4PEU353GBBSMI" localSheetId="8" hidden="1">#REF!</definedName>
    <definedName name="BExKSB51O073JLM4PEU353GBBSMI" localSheetId="9" hidden="1">#REF!</definedName>
    <definedName name="BExKSB51O073JLM4PEU353GBBSMI" localSheetId="11" hidden="1">#REF!</definedName>
    <definedName name="BExKSB51O073JLM4PEU353GBBSMI" localSheetId="12" hidden="1">#REF!</definedName>
    <definedName name="BExKSB51O073JLM4PEU353GBBSMI" localSheetId="13" hidden="1">#REF!</definedName>
    <definedName name="BExKSB51O073JLM4PEU353GBBSMI" localSheetId="14" hidden="1">#REF!</definedName>
    <definedName name="BExKSB51O073JLM4PEU353GBBSMI" localSheetId="22" hidden="1">#REF!</definedName>
    <definedName name="BExKSB51O073JLM4PEU353GBBSMI" localSheetId="19" hidden="1">#REF!</definedName>
    <definedName name="BExKSB51O073JLM4PEU353GBBSMI" localSheetId="21" hidden="1">#REF!</definedName>
    <definedName name="BExKSB51O073JLM4PEU353GBBSMI" hidden="1">#REF!</definedName>
    <definedName name="BExKSC1EDUXA6RM44LZV6HMMHKLX" localSheetId="23" hidden="1">#REF!</definedName>
    <definedName name="BExKSC1EDUXA6RM44LZV6HMMHKLX" localSheetId="27" hidden="1">#REF!</definedName>
    <definedName name="BExKSC1EDUXA6RM44LZV6HMMHKLX" localSheetId="16" hidden="1">#REF!</definedName>
    <definedName name="BExKSC1EDUXA6RM44LZV6HMMHKLX" localSheetId="0" hidden="1">#REF!</definedName>
    <definedName name="BExKSC1EDUXA6RM44LZV6HMMHKLX" localSheetId="2" hidden="1">#REF!</definedName>
    <definedName name="BExKSC1EDUXA6RM44LZV6HMMHKLX" localSheetId="4" hidden="1">#REF!</definedName>
    <definedName name="BExKSC1EDUXA6RM44LZV6HMMHKLX" localSheetId="5" hidden="1">#REF!</definedName>
    <definedName name="BExKSC1EDUXA6RM44LZV6HMMHKLX" localSheetId="17" hidden="1">#REF!</definedName>
    <definedName name="BExKSC1EDUXA6RM44LZV6HMMHKLX" localSheetId="7" hidden="1">#REF!</definedName>
    <definedName name="BExKSC1EDUXA6RM44LZV6HMMHKLX" localSheetId="8" hidden="1">#REF!</definedName>
    <definedName name="BExKSC1EDUXA6RM44LZV6HMMHKLX" localSheetId="9" hidden="1">#REF!</definedName>
    <definedName name="BExKSC1EDUXA6RM44LZV6HMMHKLX" localSheetId="11" hidden="1">#REF!</definedName>
    <definedName name="BExKSC1EDUXA6RM44LZV6HMMHKLX" localSheetId="12" hidden="1">#REF!</definedName>
    <definedName name="BExKSC1EDUXA6RM44LZV6HMMHKLX" localSheetId="13" hidden="1">#REF!</definedName>
    <definedName name="BExKSC1EDUXA6RM44LZV6HMMHKLX" localSheetId="14" hidden="1">#REF!</definedName>
    <definedName name="BExKSC1EDUXA6RM44LZV6HMMHKLX" localSheetId="22" hidden="1">#REF!</definedName>
    <definedName name="BExKSC1EDUXA6RM44LZV6HMMHKLX" localSheetId="19" hidden="1">#REF!</definedName>
    <definedName name="BExKSC1EDUXA6RM44LZV6HMMHKLX" localSheetId="21" hidden="1">#REF!</definedName>
    <definedName name="BExKSC1EDUXA6RM44LZV6HMMHKLX" hidden="1">#REF!</definedName>
    <definedName name="BExKSFMOMSZYDE0WNC94F40S6636" localSheetId="23" hidden="1">#REF!</definedName>
    <definedName name="BExKSFMOMSZYDE0WNC94F40S6636" localSheetId="27" hidden="1">#REF!</definedName>
    <definedName name="BExKSFMOMSZYDE0WNC94F40S6636" localSheetId="16" hidden="1">#REF!</definedName>
    <definedName name="BExKSFMOMSZYDE0WNC94F40S6636" localSheetId="0" hidden="1">#REF!</definedName>
    <definedName name="BExKSFMOMSZYDE0WNC94F40S6636" localSheetId="2" hidden="1">#REF!</definedName>
    <definedName name="BExKSFMOMSZYDE0WNC94F40S6636" localSheetId="4" hidden="1">#REF!</definedName>
    <definedName name="BExKSFMOMSZYDE0WNC94F40S6636" localSheetId="5" hidden="1">#REF!</definedName>
    <definedName name="BExKSFMOMSZYDE0WNC94F40S6636" localSheetId="17" hidden="1">#REF!</definedName>
    <definedName name="BExKSFMOMSZYDE0WNC94F40S6636" localSheetId="7" hidden="1">#REF!</definedName>
    <definedName name="BExKSFMOMSZYDE0WNC94F40S6636" localSheetId="8" hidden="1">#REF!</definedName>
    <definedName name="BExKSFMOMSZYDE0WNC94F40S6636" localSheetId="9" hidden="1">#REF!</definedName>
    <definedName name="BExKSFMOMSZYDE0WNC94F40S6636" localSheetId="11" hidden="1">#REF!</definedName>
    <definedName name="BExKSFMOMSZYDE0WNC94F40S6636" localSheetId="12" hidden="1">#REF!</definedName>
    <definedName name="BExKSFMOMSZYDE0WNC94F40S6636" localSheetId="13" hidden="1">#REF!</definedName>
    <definedName name="BExKSFMOMSZYDE0WNC94F40S6636" localSheetId="14" hidden="1">#REF!</definedName>
    <definedName name="BExKSFMOMSZYDE0WNC94F40S6636" localSheetId="22" hidden="1">#REF!</definedName>
    <definedName name="BExKSFMOMSZYDE0WNC94F40S6636" localSheetId="19" hidden="1">#REF!</definedName>
    <definedName name="BExKSFMOMSZYDE0WNC94F40S6636" localSheetId="21" hidden="1">#REF!</definedName>
    <definedName name="BExKSFMOMSZYDE0WNC94F40S6636" hidden="1">#REF!</definedName>
    <definedName name="BExKSHQ9K79S8KYUWIV5M5LAHHF1" localSheetId="23" hidden="1">#REF!</definedName>
    <definedName name="BExKSHQ9K79S8KYUWIV5M5LAHHF1" localSheetId="27" hidden="1">#REF!</definedName>
    <definedName name="BExKSHQ9K79S8KYUWIV5M5LAHHF1" localSheetId="16" hidden="1">#REF!</definedName>
    <definedName name="BExKSHQ9K79S8KYUWIV5M5LAHHF1" localSheetId="0" hidden="1">#REF!</definedName>
    <definedName name="BExKSHQ9K79S8KYUWIV5M5LAHHF1" localSheetId="2" hidden="1">#REF!</definedName>
    <definedName name="BExKSHQ9K79S8KYUWIV5M5LAHHF1" localSheetId="4" hidden="1">#REF!</definedName>
    <definedName name="BExKSHQ9K79S8KYUWIV5M5LAHHF1" localSheetId="5" hidden="1">#REF!</definedName>
    <definedName name="BExKSHQ9K79S8KYUWIV5M5LAHHF1" localSheetId="17" hidden="1">#REF!</definedName>
    <definedName name="BExKSHQ9K79S8KYUWIV5M5LAHHF1" localSheetId="7" hidden="1">#REF!</definedName>
    <definedName name="BExKSHQ9K79S8KYUWIV5M5LAHHF1" localSheetId="8" hidden="1">#REF!</definedName>
    <definedName name="BExKSHQ9K79S8KYUWIV5M5LAHHF1" localSheetId="9" hidden="1">#REF!</definedName>
    <definedName name="BExKSHQ9K79S8KYUWIV5M5LAHHF1" localSheetId="11" hidden="1">#REF!</definedName>
    <definedName name="BExKSHQ9K79S8KYUWIV5M5LAHHF1" localSheetId="12" hidden="1">#REF!</definedName>
    <definedName name="BExKSHQ9K79S8KYUWIV5M5LAHHF1" localSheetId="13" hidden="1">#REF!</definedName>
    <definedName name="BExKSHQ9K79S8KYUWIV5M5LAHHF1" localSheetId="14" hidden="1">#REF!</definedName>
    <definedName name="BExKSHQ9K79S8KYUWIV5M5LAHHF1" localSheetId="22" hidden="1">#REF!</definedName>
    <definedName name="BExKSHQ9K79S8KYUWIV5M5LAHHF1" localSheetId="19" hidden="1">#REF!</definedName>
    <definedName name="BExKSHQ9K79S8KYUWIV5M5LAHHF1" localSheetId="21" hidden="1">#REF!</definedName>
    <definedName name="BExKSHQ9K79S8KYUWIV5M5LAHHF1" hidden="1">#REF!</definedName>
    <definedName name="BExKSJTWG9L3FCX8FLK4EMUJMF27" localSheetId="23" hidden="1">#REF!</definedName>
    <definedName name="BExKSJTWG9L3FCX8FLK4EMUJMF27" localSheetId="27" hidden="1">#REF!</definedName>
    <definedName name="BExKSJTWG9L3FCX8FLK4EMUJMF27" localSheetId="16" hidden="1">#REF!</definedName>
    <definedName name="BExKSJTWG9L3FCX8FLK4EMUJMF27" localSheetId="0" hidden="1">#REF!</definedName>
    <definedName name="BExKSJTWG9L3FCX8FLK4EMUJMF27" localSheetId="2" hidden="1">#REF!</definedName>
    <definedName name="BExKSJTWG9L3FCX8FLK4EMUJMF27" localSheetId="4" hidden="1">#REF!</definedName>
    <definedName name="BExKSJTWG9L3FCX8FLK4EMUJMF27" localSheetId="5" hidden="1">#REF!</definedName>
    <definedName name="BExKSJTWG9L3FCX8FLK4EMUJMF27" localSheetId="17" hidden="1">#REF!</definedName>
    <definedName name="BExKSJTWG9L3FCX8FLK4EMUJMF27" localSheetId="7" hidden="1">#REF!</definedName>
    <definedName name="BExKSJTWG9L3FCX8FLK4EMUJMF27" localSheetId="8" hidden="1">#REF!</definedName>
    <definedName name="BExKSJTWG9L3FCX8FLK4EMUJMF27" localSheetId="9" hidden="1">#REF!</definedName>
    <definedName name="BExKSJTWG9L3FCX8FLK4EMUJMF27" localSheetId="11" hidden="1">#REF!</definedName>
    <definedName name="BExKSJTWG9L3FCX8FLK4EMUJMF27" localSheetId="12" hidden="1">#REF!</definedName>
    <definedName name="BExKSJTWG9L3FCX8FLK4EMUJMF27" localSheetId="13" hidden="1">#REF!</definedName>
    <definedName name="BExKSJTWG9L3FCX8FLK4EMUJMF27" localSheetId="14" hidden="1">#REF!</definedName>
    <definedName name="BExKSJTWG9L3FCX8FLK4EMUJMF27" localSheetId="22" hidden="1">#REF!</definedName>
    <definedName name="BExKSJTWG9L3FCX8FLK4EMUJMF27" localSheetId="19" hidden="1">#REF!</definedName>
    <definedName name="BExKSJTWG9L3FCX8FLK4EMUJMF27" localSheetId="21" hidden="1">#REF!</definedName>
    <definedName name="BExKSJTWG9L3FCX8FLK4EMUJMF27" hidden="1">#REF!</definedName>
    <definedName name="BExKSU0MKNAVZYYPKCYTZDWQX4R8" localSheetId="23" hidden="1">#REF!</definedName>
    <definedName name="BExKSU0MKNAVZYYPKCYTZDWQX4R8" localSheetId="27" hidden="1">#REF!</definedName>
    <definedName name="BExKSU0MKNAVZYYPKCYTZDWQX4R8" localSheetId="16" hidden="1">#REF!</definedName>
    <definedName name="BExKSU0MKNAVZYYPKCYTZDWQX4R8" localSheetId="0" hidden="1">#REF!</definedName>
    <definedName name="BExKSU0MKNAVZYYPKCYTZDWQX4R8" localSheetId="2" hidden="1">#REF!</definedName>
    <definedName name="BExKSU0MKNAVZYYPKCYTZDWQX4R8" localSheetId="4" hidden="1">#REF!</definedName>
    <definedName name="BExKSU0MKNAVZYYPKCYTZDWQX4R8" localSheetId="5" hidden="1">#REF!</definedName>
    <definedName name="BExKSU0MKNAVZYYPKCYTZDWQX4R8" localSheetId="17" hidden="1">#REF!</definedName>
    <definedName name="BExKSU0MKNAVZYYPKCYTZDWQX4R8" localSheetId="7" hidden="1">#REF!</definedName>
    <definedName name="BExKSU0MKNAVZYYPKCYTZDWQX4R8" localSheetId="8" hidden="1">#REF!</definedName>
    <definedName name="BExKSU0MKNAVZYYPKCYTZDWQX4R8" localSheetId="9" hidden="1">#REF!</definedName>
    <definedName name="BExKSU0MKNAVZYYPKCYTZDWQX4R8" localSheetId="11" hidden="1">#REF!</definedName>
    <definedName name="BExKSU0MKNAVZYYPKCYTZDWQX4R8" localSheetId="12" hidden="1">#REF!</definedName>
    <definedName name="BExKSU0MKNAVZYYPKCYTZDWQX4R8" localSheetId="13" hidden="1">#REF!</definedName>
    <definedName name="BExKSU0MKNAVZYYPKCYTZDWQX4R8" localSheetId="14" hidden="1">#REF!</definedName>
    <definedName name="BExKSU0MKNAVZYYPKCYTZDWQX4R8" localSheetId="22" hidden="1">#REF!</definedName>
    <definedName name="BExKSU0MKNAVZYYPKCYTZDWQX4R8" localSheetId="19" hidden="1">#REF!</definedName>
    <definedName name="BExKSU0MKNAVZYYPKCYTZDWQX4R8" localSheetId="21" hidden="1">#REF!</definedName>
    <definedName name="BExKSU0MKNAVZYYPKCYTZDWQX4R8" hidden="1">#REF!</definedName>
    <definedName name="BExKSX60G1MUS689FXIGYP2F7C62" localSheetId="23" hidden="1">#REF!</definedName>
    <definedName name="BExKSX60G1MUS689FXIGYP2F7C62" localSheetId="27" hidden="1">#REF!</definedName>
    <definedName name="BExKSX60G1MUS689FXIGYP2F7C62" localSheetId="16" hidden="1">#REF!</definedName>
    <definedName name="BExKSX60G1MUS689FXIGYP2F7C62" localSheetId="0" hidden="1">#REF!</definedName>
    <definedName name="BExKSX60G1MUS689FXIGYP2F7C62" localSheetId="2" hidden="1">#REF!</definedName>
    <definedName name="BExKSX60G1MUS689FXIGYP2F7C62" localSheetId="4" hidden="1">#REF!</definedName>
    <definedName name="BExKSX60G1MUS689FXIGYP2F7C62" localSheetId="5" hidden="1">#REF!</definedName>
    <definedName name="BExKSX60G1MUS689FXIGYP2F7C62" localSheetId="17" hidden="1">#REF!</definedName>
    <definedName name="BExKSX60G1MUS689FXIGYP2F7C62" localSheetId="7" hidden="1">#REF!</definedName>
    <definedName name="BExKSX60G1MUS689FXIGYP2F7C62" localSheetId="8" hidden="1">#REF!</definedName>
    <definedName name="BExKSX60G1MUS689FXIGYP2F7C62" localSheetId="9" hidden="1">#REF!</definedName>
    <definedName name="BExKSX60G1MUS689FXIGYP2F7C62" localSheetId="11" hidden="1">#REF!</definedName>
    <definedName name="BExKSX60G1MUS689FXIGYP2F7C62" localSheetId="12" hidden="1">#REF!</definedName>
    <definedName name="BExKSX60G1MUS689FXIGYP2F7C62" localSheetId="13" hidden="1">#REF!</definedName>
    <definedName name="BExKSX60G1MUS689FXIGYP2F7C62" localSheetId="14" hidden="1">#REF!</definedName>
    <definedName name="BExKSX60G1MUS689FXIGYP2F7C62" localSheetId="22" hidden="1">#REF!</definedName>
    <definedName name="BExKSX60G1MUS689FXIGYP2F7C62" localSheetId="19" hidden="1">#REF!</definedName>
    <definedName name="BExKSX60G1MUS689FXIGYP2F7C62" localSheetId="21" hidden="1">#REF!</definedName>
    <definedName name="BExKSX60G1MUS689FXIGYP2F7C62" hidden="1">#REF!</definedName>
    <definedName name="BExKT2UZ7Y2VWF5NQE18SJRLD2RN" localSheetId="23" hidden="1">#REF!</definedName>
    <definedName name="BExKT2UZ7Y2VWF5NQE18SJRLD2RN" localSheetId="27" hidden="1">#REF!</definedName>
    <definedName name="BExKT2UZ7Y2VWF5NQE18SJRLD2RN" localSheetId="16" hidden="1">#REF!</definedName>
    <definedName name="BExKT2UZ7Y2VWF5NQE18SJRLD2RN" localSheetId="0" hidden="1">#REF!</definedName>
    <definedName name="BExKT2UZ7Y2VWF5NQE18SJRLD2RN" localSheetId="2" hidden="1">#REF!</definedName>
    <definedName name="BExKT2UZ7Y2VWF5NQE18SJRLD2RN" localSheetId="4" hidden="1">#REF!</definedName>
    <definedName name="BExKT2UZ7Y2VWF5NQE18SJRLD2RN" localSheetId="5" hidden="1">#REF!</definedName>
    <definedName name="BExKT2UZ7Y2VWF5NQE18SJRLD2RN" localSheetId="17" hidden="1">#REF!</definedName>
    <definedName name="BExKT2UZ7Y2VWF5NQE18SJRLD2RN" localSheetId="7" hidden="1">#REF!</definedName>
    <definedName name="BExKT2UZ7Y2VWF5NQE18SJRLD2RN" localSheetId="8" hidden="1">#REF!</definedName>
    <definedName name="BExKT2UZ7Y2VWF5NQE18SJRLD2RN" localSheetId="9" hidden="1">#REF!</definedName>
    <definedName name="BExKT2UZ7Y2VWF5NQE18SJRLD2RN" localSheetId="11" hidden="1">#REF!</definedName>
    <definedName name="BExKT2UZ7Y2VWF5NQE18SJRLD2RN" localSheetId="12" hidden="1">#REF!</definedName>
    <definedName name="BExKT2UZ7Y2VWF5NQE18SJRLD2RN" localSheetId="13" hidden="1">#REF!</definedName>
    <definedName name="BExKT2UZ7Y2VWF5NQE18SJRLD2RN" localSheetId="14" hidden="1">#REF!</definedName>
    <definedName name="BExKT2UZ7Y2VWF5NQE18SJRLD2RN" localSheetId="22" hidden="1">#REF!</definedName>
    <definedName name="BExKT2UZ7Y2VWF5NQE18SJRLD2RN" localSheetId="19" hidden="1">#REF!</definedName>
    <definedName name="BExKT2UZ7Y2VWF5NQE18SJRLD2RN" localSheetId="21" hidden="1">#REF!</definedName>
    <definedName name="BExKT2UZ7Y2VWF5NQE18SJRLD2RN" hidden="1">#REF!</definedName>
    <definedName name="BExKT3GJFNGAM09H5F615E36A38C" localSheetId="23" hidden="1">#REF!</definedName>
    <definedName name="BExKT3GJFNGAM09H5F615E36A38C" localSheetId="27" hidden="1">#REF!</definedName>
    <definedName name="BExKT3GJFNGAM09H5F615E36A38C" localSheetId="16" hidden="1">#REF!</definedName>
    <definedName name="BExKT3GJFNGAM09H5F615E36A38C" localSheetId="0" hidden="1">#REF!</definedName>
    <definedName name="BExKT3GJFNGAM09H5F615E36A38C" localSheetId="2" hidden="1">#REF!</definedName>
    <definedName name="BExKT3GJFNGAM09H5F615E36A38C" localSheetId="4" hidden="1">#REF!</definedName>
    <definedName name="BExKT3GJFNGAM09H5F615E36A38C" localSheetId="5" hidden="1">#REF!</definedName>
    <definedName name="BExKT3GJFNGAM09H5F615E36A38C" localSheetId="17" hidden="1">#REF!</definedName>
    <definedName name="BExKT3GJFNGAM09H5F615E36A38C" localSheetId="7" hidden="1">#REF!</definedName>
    <definedName name="BExKT3GJFNGAM09H5F615E36A38C" localSheetId="8" hidden="1">#REF!</definedName>
    <definedName name="BExKT3GJFNGAM09H5F615E36A38C" localSheetId="9" hidden="1">#REF!</definedName>
    <definedName name="BExKT3GJFNGAM09H5F615E36A38C" localSheetId="11" hidden="1">#REF!</definedName>
    <definedName name="BExKT3GJFNGAM09H5F615E36A38C" localSheetId="12" hidden="1">#REF!</definedName>
    <definedName name="BExKT3GJFNGAM09H5F615E36A38C" localSheetId="13" hidden="1">#REF!</definedName>
    <definedName name="BExKT3GJFNGAM09H5F615E36A38C" localSheetId="14" hidden="1">#REF!</definedName>
    <definedName name="BExKT3GJFNGAM09H5F615E36A38C" localSheetId="22" hidden="1">#REF!</definedName>
    <definedName name="BExKT3GJFNGAM09H5F615E36A38C" localSheetId="19" hidden="1">#REF!</definedName>
    <definedName name="BExKT3GJFNGAM09H5F615E36A38C" localSheetId="21" hidden="1">#REF!</definedName>
    <definedName name="BExKT3GJFNGAM09H5F615E36A38C" hidden="1">#REF!</definedName>
    <definedName name="BExKTD1UM9PTLYETG1RM502XDNC0" localSheetId="23" hidden="1">#REF!</definedName>
    <definedName name="BExKTD1UM9PTLYETG1RM502XDNC0" localSheetId="27" hidden="1">#REF!</definedName>
    <definedName name="BExKTD1UM9PTLYETG1RM502XDNC0" localSheetId="16" hidden="1">#REF!</definedName>
    <definedName name="BExKTD1UM9PTLYETG1RM502XDNC0" localSheetId="0" hidden="1">#REF!</definedName>
    <definedName name="BExKTD1UM9PTLYETG1RM502XDNC0" localSheetId="2" hidden="1">#REF!</definedName>
    <definedName name="BExKTD1UM9PTLYETG1RM502XDNC0" localSheetId="4" hidden="1">#REF!</definedName>
    <definedName name="BExKTD1UM9PTLYETG1RM502XDNC0" localSheetId="5" hidden="1">#REF!</definedName>
    <definedName name="BExKTD1UM9PTLYETG1RM502XDNC0" localSheetId="17" hidden="1">#REF!</definedName>
    <definedName name="BExKTD1UM9PTLYETG1RM502XDNC0" localSheetId="7" hidden="1">#REF!</definedName>
    <definedName name="BExKTD1UM9PTLYETG1RM502XDNC0" localSheetId="8" hidden="1">#REF!</definedName>
    <definedName name="BExKTD1UM9PTLYETG1RM502XDNC0" localSheetId="9" hidden="1">#REF!</definedName>
    <definedName name="BExKTD1UM9PTLYETG1RM502XDNC0" localSheetId="11" hidden="1">#REF!</definedName>
    <definedName name="BExKTD1UM9PTLYETG1RM502XDNC0" localSheetId="12" hidden="1">#REF!</definedName>
    <definedName name="BExKTD1UM9PTLYETG1RM502XDNC0" localSheetId="13" hidden="1">#REF!</definedName>
    <definedName name="BExKTD1UM9PTLYETG1RM502XDNC0" localSheetId="14" hidden="1">#REF!</definedName>
    <definedName name="BExKTD1UM9PTLYETG1RM502XDNC0" localSheetId="22" hidden="1">#REF!</definedName>
    <definedName name="BExKTD1UM9PTLYETG1RM502XDNC0" localSheetId="19" hidden="1">#REF!</definedName>
    <definedName name="BExKTD1UM9PTLYETG1RM502XDNC0" localSheetId="21" hidden="1">#REF!</definedName>
    <definedName name="BExKTD1UM9PTLYETG1RM502XDNC0" hidden="1">#REF!</definedName>
    <definedName name="BExKTJN26AY45CE6JUAX3OIL48F7" localSheetId="23" hidden="1">#REF!</definedName>
    <definedName name="BExKTJN26AY45CE6JUAX3OIL48F7" localSheetId="27" hidden="1">#REF!</definedName>
    <definedName name="BExKTJN26AY45CE6JUAX3OIL48F7" localSheetId="16" hidden="1">#REF!</definedName>
    <definedName name="BExKTJN26AY45CE6JUAX3OIL48F7" localSheetId="0" hidden="1">#REF!</definedName>
    <definedName name="BExKTJN26AY45CE6JUAX3OIL48F7" localSheetId="2" hidden="1">#REF!</definedName>
    <definedName name="BExKTJN26AY45CE6JUAX3OIL48F7" localSheetId="4" hidden="1">#REF!</definedName>
    <definedName name="BExKTJN26AY45CE6JUAX3OIL48F7" localSheetId="5" hidden="1">#REF!</definedName>
    <definedName name="BExKTJN26AY45CE6JUAX3OIL48F7" localSheetId="17" hidden="1">#REF!</definedName>
    <definedName name="BExKTJN26AY45CE6JUAX3OIL48F7" localSheetId="7" hidden="1">#REF!</definedName>
    <definedName name="BExKTJN26AY45CE6JUAX3OIL48F7" localSheetId="8" hidden="1">#REF!</definedName>
    <definedName name="BExKTJN26AY45CE6JUAX3OIL48F7" localSheetId="9" hidden="1">#REF!</definedName>
    <definedName name="BExKTJN26AY45CE6JUAX3OIL48F7" localSheetId="11" hidden="1">#REF!</definedName>
    <definedName name="BExKTJN26AY45CE6JUAX3OIL48F7" localSheetId="12" hidden="1">#REF!</definedName>
    <definedName name="BExKTJN26AY45CE6JUAX3OIL48F7" localSheetId="13" hidden="1">#REF!</definedName>
    <definedName name="BExKTJN26AY45CE6JUAX3OIL48F7" localSheetId="14" hidden="1">#REF!</definedName>
    <definedName name="BExKTJN26AY45CE6JUAX3OIL48F7" localSheetId="22" hidden="1">#REF!</definedName>
    <definedName name="BExKTJN26AY45CE6JUAX3OIL48F7" localSheetId="19" hidden="1">#REF!</definedName>
    <definedName name="BExKTJN26AY45CE6JUAX3OIL48F7" localSheetId="21" hidden="1">#REF!</definedName>
    <definedName name="BExKTJN26AY45CE6JUAX3OIL48F7" hidden="1">#REF!</definedName>
    <definedName name="BExKTQZGN8GI3XGSEXMPCCA3S19H" localSheetId="23" hidden="1">#REF!</definedName>
    <definedName name="BExKTQZGN8GI3XGSEXMPCCA3S19H" localSheetId="27" hidden="1">#REF!</definedName>
    <definedName name="BExKTQZGN8GI3XGSEXMPCCA3S19H" localSheetId="16" hidden="1">#REF!</definedName>
    <definedName name="BExKTQZGN8GI3XGSEXMPCCA3S19H" localSheetId="0" hidden="1">#REF!</definedName>
    <definedName name="BExKTQZGN8GI3XGSEXMPCCA3S19H" localSheetId="2" hidden="1">#REF!</definedName>
    <definedName name="BExKTQZGN8GI3XGSEXMPCCA3S19H" localSheetId="4" hidden="1">#REF!</definedName>
    <definedName name="BExKTQZGN8GI3XGSEXMPCCA3S19H" localSheetId="5" hidden="1">#REF!</definedName>
    <definedName name="BExKTQZGN8GI3XGSEXMPCCA3S19H" localSheetId="17" hidden="1">#REF!</definedName>
    <definedName name="BExKTQZGN8GI3XGSEXMPCCA3S19H" localSheetId="7" hidden="1">#REF!</definedName>
    <definedName name="BExKTQZGN8GI3XGSEXMPCCA3S19H" localSheetId="8" hidden="1">#REF!</definedName>
    <definedName name="BExKTQZGN8GI3XGSEXMPCCA3S19H" localSheetId="9" hidden="1">#REF!</definedName>
    <definedName name="BExKTQZGN8GI3XGSEXMPCCA3S19H" localSheetId="11" hidden="1">#REF!</definedName>
    <definedName name="BExKTQZGN8GI3XGSEXMPCCA3S19H" localSheetId="12" hidden="1">#REF!</definedName>
    <definedName name="BExKTQZGN8GI3XGSEXMPCCA3S19H" localSheetId="13" hidden="1">#REF!</definedName>
    <definedName name="BExKTQZGN8GI3XGSEXMPCCA3S19H" localSheetId="14" hidden="1">#REF!</definedName>
    <definedName name="BExKTQZGN8GI3XGSEXMPCCA3S19H" localSheetId="22" hidden="1">#REF!</definedName>
    <definedName name="BExKTQZGN8GI3XGSEXMPCCA3S19H" localSheetId="19" hidden="1">#REF!</definedName>
    <definedName name="BExKTQZGN8GI3XGSEXMPCCA3S19H" localSheetId="21" hidden="1">#REF!</definedName>
    <definedName name="BExKTQZGN8GI3XGSEXMPCCA3S19H" hidden="1">#REF!</definedName>
    <definedName name="BExKTUKYYU0F6TUW1RXV24LRAZFE" localSheetId="23" hidden="1">#REF!</definedName>
    <definedName name="BExKTUKYYU0F6TUW1RXV24LRAZFE" localSheetId="27" hidden="1">#REF!</definedName>
    <definedName name="BExKTUKYYU0F6TUW1RXV24LRAZFE" localSheetId="16" hidden="1">#REF!</definedName>
    <definedName name="BExKTUKYYU0F6TUW1RXV24LRAZFE" localSheetId="0" hidden="1">#REF!</definedName>
    <definedName name="BExKTUKYYU0F6TUW1RXV24LRAZFE" localSheetId="2" hidden="1">#REF!</definedName>
    <definedName name="BExKTUKYYU0F6TUW1RXV24LRAZFE" localSheetId="4" hidden="1">#REF!</definedName>
    <definedName name="BExKTUKYYU0F6TUW1RXV24LRAZFE" localSheetId="5" hidden="1">#REF!</definedName>
    <definedName name="BExKTUKYYU0F6TUW1RXV24LRAZFE" localSheetId="17" hidden="1">#REF!</definedName>
    <definedName name="BExKTUKYYU0F6TUW1RXV24LRAZFE" localSheetId="7" hidden="1">#REF!</definedName>
    <definedName name="BExKTUKYYU0F6TUW1RXV24LRAZFE" localSheetId="8" hidden="1">#REF!</definedName>
    <definedName name="BExKTUKYYU0F6TUW1RXV24LRAZFE" localSheetId="9" hidden="1">#REF!</definedName>
    <definedName name="BExKTUKYYU0F6TUW1RXV24LRAZFE" localSheetId="11" hidden="1">#REF!</definedName>
    <definedName name="BExKTUKYYU0F6TUW1RXV24LRAZFE" localSheetId="12" hidden="1">#REF!</definedName>
    <definedName name="BExKTUKYYU0F6TUW1RXV24LRAZFE" localSheetId="13" hidden="1">#REF!</definedName>
    <definedName name="BExKTUKYYU0F6TUW1RXV24LRAZFE" localSheetId="14" hidden="1">#REF!</definedName>
    <definedName name="BExKTUKYYU0F6TUW1RXV24LRAZFE" localSheetId="22" hidden="1">#REF!</definedName>
    <definedName name="BExKTUKYYU0F6TUW1RXV24LRAZFE" localSheetId="19" hidden="1">#REF!</definedName>
    <definedName name="BExKTUKYYU0F6TUW1RXV24LRAZFE" localSheetId="21" hidden="1">#REF!</definedName>
    <definedName name="BExKTUKYYU0F6TUW1RXV24LRAZFE" hidden="1">#REF!</definedName>
    <definedName name="BExKU3FBLHQBIUTN6XEZW5GC9OG1" localSheetId="23" hidden="1">#REF!</definedName>
    <definedName name="BExKU3FBLHQBIUTN6XEZW5GC9OG1" localSheetId="27" hidden="1">#REF!</definedName>
    <definedName name="BExKU3FBLHQBIUTN6XEZW5GC9OG1" localSheetId="16" hidden="1">#REF!</definedName>
    <definedName name="BExKU3FBLHQBIUTN6XEZW5GC9OG1" localSheetId="0" hidden="1">#REF!</definedName>
    <definedName name="BExKU3FBLHQBIUTN6XEZW5GC9OG1" localSheetId="2" hidden="1">#REF!</definedName>
    <definedName name="BExKU3FBLHQBIUTN6XEZW5GC9OG1" localSheetId="4" hidden="1">#REF!</definedName>
    <definedName name="BExKU3FBLHQBIUTN6XEZW5GC9OG1" localSheetId="5" hidden="1">#REF!</definedName>
    <definedName name="BExKU3FBLHQBIUTN6XEZW5GC9OG1" localSheetId="17" hidden="1">#REF!</definedName>
    <definedName name="BExKU3FBLHQBIUTN6XEZW5GC9OG1" localSheetId="7" hidden="1">#REF!</definedName>
    <definedName name="BExKU3FBLHQBIUTN6XEZW5GC9OG1" localSheetId="8" hidden="1">#REF!</definedName>
    <definedName name="BExKU3FBLHQBIUTN6XEZW5GC9OG1" localSheetId="9" hidden="1">#REF!</definedName>
    <definedName name="BExKU3FBLHQBIUTN6XEZW5GC9OG1" localSheetId="11" hidden="1">#REF!</definedName>
    <definedName name="BExKU3FBLHQBIUTN6XEZW5GC9OG1" localSheetId="12" hidden="1">#REF!</definedName>
    <definedName name="BExKU3FBLHQBIUTN6XEZW5GC9OG1" localSheetId="13" hidden="1">#REF!</definedName>
    <definedName name="BExKU3FBLHQBIUTN6XEZW5GC9OG1" localSheetId="14" hidden="1">#REF!</definedName>
    <definedName name="BExKU3FBLHQBIUTN6XEZW5GC9OG1" localSheetId="22" hidden="1">#REF!</definedName>
    <definedName name="BExKU3FBLHQBIUTN6XEZW5GC9OG1" localSheetId="19" hidden="1">#REF!</definedName>
    <definedName name="BExKU3FBLHQBIUTN6XEZW5GC9OG1" localSheetId="21" hidden="1">#REF!</definedName>
    <definedName name="BExKU3FBLHQBIUTN6XEZW5GC9OG1" hidden="1">#REF!</definedName>
    <definedName name="BExKU82I99FEUIZLODXJDOJC96CQ" localSheetId="23" hidden="1">#REF!</definedName>
    <definedName name="BExKU82I99FEUIZLODXJDOJC96CQ" localSheetId="27" hidden="1">#REF!</definedName>
    <definedName name="BExKU82I99FEUIZLODXJDOJC96CQ" localSheetId="16" hidden="1">#REF!</definedName>
    <definedName name="BExKU82I99FEUIZLODXJDOJC96CQ" localSheetId="0" hidden="1">#REF!</definedName>
    <definedName name="BExKU82I99FEUIZLODXJDOJC96CQ" localSheetId="2" hidden="1">#REF!</definedName>
    <definedName name="BExKU82I99FEUIZLODXJDOJC96CQ" localSheetId="4" hidden="1">#REF!</definedName>
    <definedName name="BExKU82I99FEUIZLODXJDOJC96CQ" localSheetId="5" hidden="1">#REF!</definedName>
    <definedName name="BExKU82I99FEUIZLODXJDOJC96CQ" localSheetId="17" hidden="1">#REF!</definedName>
    <definedName name="BExKU82I99FEUIZLODXJDOJC96CQ" localSheetId="7" hidden="1">#REF!</definedName>
    <definedName name="BExKU82I99FEUIZLODXJDOJC96CQ" localSheetId="8" hidden="1">#REF!</definedName>
    <definedName name="BExKU82I99FEUIZLODXJDOJC96CQ" localSheetId="9" hidden="1">#REF!</definedName>
    <definedName name="BExKU82I99FEUIZLODXJDOJC96CQ" localSheetId="11" hidden="1">#REF!</definedName>
    <definedName name="BExKU82I99FEUIZLODXJDOJC96CQ" localSheetId="12" hidden="1">#REF!</definedName>
    <definedName name="BExKU82I99FEUIZLODXJDOJC96CQ" localSheetId="13" hidden="1">#REF!</definedName>
    <definedName name="BExKU82I99FEUIZLODXJDOJC96CQ" localSheetId="14" hidden="1">#REF!</definedName>
    <definedName name="BExKU82I99FEUIZLODXJDOJC96CQ" localSheetId="22" hidden="1">#REF!</definedName>
    <definedName name="BExKU82I99FEUIZLODXJDOJC96CQ" localSheetId="19" hidden="1">#REF!</definedName>
    <definedName name="BExKU82I99FEUIZLODXJDOJC96CQ" localSheetId="21" hidden="1">#REF!</definedName>
    <definedName name="BExKU82I99FEUIZLODXJDOJC96CQ" hidden="1">#REF!</definedName>
    <definedName name="BExKUDM0DFSCM3D91SH0XLXJSL18" localSheetId="23" hidden="1">#REF!</definedName>
    <definedName name="BExKUDM0DFSCM3D91SH0XLXJSL18" localSheetId="27" hidden="1">#REF!</definedName>
    <definedName name="BExKUDM0DFSCM3D91SH0XLXJSL18" localSheetId="16" hidden="1">#REF!</definedName>
    <definedName name="BExKUDM0DFSCM3D91SH0XLXJSL18" localSheetId="0" hidden="1">#REF!</definedName>
    <definedName name="BExKUDM0DFSCM3D91SH0XLXJSL18" localSheetId="2" hidden="1">#REF!</definedName>
    <definedName name="BExKUDM0DFSCM3D91SH0XLXJSL18" localSheetId="4" hidden="1">#REF!</definedName>
    <definedName name="BExKUDM0DFSCM3D91SH0XLXJSL18" localSheetId="5" hidden="1">#REF!</definedName>
    <definedName name="BExKUDM0DFSCM3D91SH0XLXJSL18" localSheetId="17" hidden="1">#REF!</definedName>
    <definedName name="BExKUDM0DFSCM3D91SH0XLXJSL18" localSheetId="7" hidden="1">#REF!</definedName>
    <definedName name="BExKUDM0DFSCM3D91SH0XLXJSL18" localSheetId="8" hidden="1">#REF!</definedName>
    <definedName name="BExKUDM0DFSCM3D91SH0XLXJSL18" localSheetId="9" hidden="1">#REF!</definedName>
    <definedName name="BExKUDM0DFSCM3D91SH0XLXJSL18" localSheetId="11" hidden="1">#REF!</definedName>
    <definedName name="BExKUDM0DFSCM3D91SH0XLXJSL18" localSheetId="12" hidden="1">#REF!</definedName>
    <definedName name="BExKUDM0DFSCM3D91SH0XLXJSL18" localSheetId="13" hidden="1">#REF!</definedName>
    <definedName name="BExKUDM0DFSCM3D91SH0XLXJSL18" localSheetId="14" hidden="1">#REF!</definedName>
    <definedName name="BExKUDM0DFSCM3D91SH0XLXJSL18" localSheetId="22" hidden="1">#REF!</definedName>
    <definedName name="BExKUDM0DFSCM3D91SH0XLXJSL18" localSheetId="19" hidden="1">#REF!</definedName>
    <definedName name="BExKUDM0DFSCM3D91SH0XLXJSL18" localSheetId="21" hidden="1">#REF!</definedName>
    <definedName name="BExKUDM0DFSCM3D91SH0XLXJSL18" hidden="1">#REF!</definedName>
    <definedName name="BExKUHYKD9TJTMQOOBS4EX04FCEZ" localSheetId="23" hidden="1">#REF!</definedName>
    <definedName name="BExKUHYKD9TJTMQOOBS4EX04FCEZ" localSheetId="27" hidden="1">#REF!</definedName>
    <definedName name="BExKUHYKD9TJTMQOOBS4EX04FCEZ" localSheetId="16" hidden="1">#REF!</definedName>
    <definedName name="BExKUHYKD9TJTMQOOBS4EX04FCEZ" localSheetId="0" hidden="1">#REF!</definedName>
    <definedName name="BExKUHYKD9TJTMQOOBS4EX04FCEZ" localSheetId="2" hidden="1">#REF!</definedName>
    <definedName name="BExKUHYKD9TJTMQOOBS4EX04FCEZ" localSheetId="4" hidden="1">#REF!</definedName>
    <definedName name="BExKUHYKD9TJTMQOOBS4EX04FCEZ" localSheetId="5" hidden="1">#REF!</definedName>
    <definedName name="BExKUHYKD9TJTMQOOBS4EX04FCEZ" localSheetId="17" hidden="1">#REF!</definedName>
    <definedName name="BExKUHYKD9TJTMQOOBS4EX04FCEZ" localSheetId="7" hidden="1">#REF!</definedName>
    <definedName name="BExKUHYKD9TJTMQOOBS4EX04FCEZ" localSheetId="8" hidden="1">#REF!</definedName>
    <definedName name="BExKUHYKD9TJTMQOOBS4EX04FCEZ" localSheetId="9" hidden="1">#REF!</definedName>
    <definedName name="BExKUHYKD9TJTMQOOBS4EX04FCEZ" localSheetId="11" hidden="1">#REF!</definedName>
    <definedName name="BExKUHYKD9TJTMQOOBS4EX04FCEZ" localSheetId="12" hidden="1">#REF!</definedName>
    <definedName name="BExKUHYKD9TJTMQOOBS4EX04FCEZ" localSheetId="13" hidden="1">#REF!</definedName>
    <definedName name="BExKUHYKD9TJTMQOOBS4EX04FCEZ" localSheetId="14" hidden="1">#REF!</definedName>
    <definedName name="BExKUHYKD9TJTMQOOBS4EX04FCEZ" localSheetId="22" hidden="1">#REF!</definedName>
    <definedName name="BExKUHYKD9TJTMQOOBS4EX04FCEZ" localSheetId="19" hidden="1">#REF!</definedName>
    <definedName name="BExKUHYKD9TJTMQOOBS4EX04FCEZ" localSheetId="21" hidden="1">#REF!</definedName>
    <definedName name="BExKUHYKD9TJTMQOOBS4EX04FCEZ" hidden="1">#REF!</definedName>
    <definedName name="BExKULEKJLA77AUQPDUHSM94Y76Z" localSheetId="23" hidden="1">#REF!</definedName>
    <definedName name="BExKULEKJLA77AUQPDUHSM94Y76Z" localSheetId="27" hidden="1">#REF!</definedName>
    <definedName name="BExKULEKJLA77AUQPDUHSM94Y76Z" localSheetId="16" hidden="1">#REF!</definedName>
    <definedName name="BExKULEKJLA77AUQPDUHSM94Y76Z" localSheetId="0" hidden="1">#REF!</definedName>
    <definedName name="BExKULEKJLA77AUQPDUHSM94Y76Z" localSheetId="2" hidden="1">#REF!</definedName>
    <definedName name="BExKULEKJLA77AUQPDUHSM94Y76Z" localSheetId="4" hidden="1">#REF!</definedName>
    <definedName name="BExKULEKJLA77AUQPDUHSM94Y76Z" localSheetId="5" hidden="1">#REF!</definedName>
    <definedName name="BExKULEKJLA77AUQPDUHSM94Y76Z" localSheetId="17" hidden="1">#REF!</definedName>
    <definedName name="BExKULEKJLA77AUQPDUHSM94Y76Z" localSheetId="7" hidden="1">#REF!</definedName>
    <definedName name="BExKULEKJLA77AUQPDUHSM94Y76Z" localSheetId="8" hidden="1">#REF!</definedName>
    <definedName name="BExKULEKJLA77AUQPDUHSM94Y76Z" localSheetId="9" hidden="1">#REF!</definedName>
    <definedName name="BExKULEKJLA77AUQPDUHSM94Y76Z" localSheetId="11" hidden="1">#REF!</definedName>
    <definedName name="BExKULEKJLA77AUQPDUHSM94Y76Z" localSheetId="12" hidden="1">#REF!</definedName>
    <definedName name="BExKULEKJLA77AUQPDUHSM94Y76Z" localSheetId="13" hidden="1">#REF!</definedName>
    <definedName name="BExKULEKJLA77AUQPDUHSM94Y76Z" localSheetId="14" hidden="1">#REF!</definedName>
    <definedName name="BExKULEKJLA77AUQPDUHSM94Y76Z" localSheetId="22" hidden="1">#REF!</definedName>
    <definedName name="BExKULEKJLA77AUQPDUHSM94Y76Z" localSheetId="19" hidden="1">#REF!</definedName>
    <definedName name="BExKULEKJLA77AUQPDUHSM94Y76Z" localSheetId="21" hidden="1">#REF!</definedName>
    <definedName name="BExKULEKJLA77AUQPDUHSM94Y76Z" hidden="1">#REF!</definedName>
    <definedName name="BExKUXE506JSYMR4CV866RHRDYR9" localSheetId="23" hidden="1">#REF!</definedName>
    <definedName name="BExKUXE506JSYMR4CV866RHRDYR9" localSheetId="27" hidden="1">#REF!</definedName>
    <definedName name="BExKUXE506JSYMR4CV866RHRDYR9" localSheetId="16" hidden="1">#REF!</definedName>
    <definedName name="BExKUXE506JSYMR4CV866RHRDYR9" localSheetId="0" hidden="1">#REF!</definedName>
    <definedName name="BExKUXE506JSYMR4CV866RHRDYR9" localSheetId="2" hidden="1">#REF!</definedName>
    <definedName name="BExKUXE506JSYMR4CV866RHRDYR9" localSheetId="4" hidden="1">#REF!</definedName>
    <definedName name="BExKUXE506JSYMR4CV866RHRDYR9" localSheetId="5" hidden="1">#REF!</definedName>
    <definedName name="BExKUXE506JSYMR4CV866RHRDYR9" localSheetId="17" hidden="1">#REF!</definedName>
    <definedName name="BExKUXE506JSYMR4CV866RHRDYR9" localSheetId="7" hidden="1">#REF!</definedName>
    <definedName name="BExKUXE506JSYMR4CV866RHRDYR9" localSheetId="8" hidden="1">#REF!</definedName>
    <definedName name="BExKUXE506JSYMR4CV866RHRDYR9" localSheetId="9" hidden="1">#REF!</definedName>
    <definedName name="BExKUXE506JSYMR4CV866RHRDYR9" localSheetId="11" hidden="1">#REF!</definedName>
    <definedName name="BExKUXE506JSYMR4CV866RHRDYR9" localSheetId="12" hidden="1">#REF!</definedName>
    <definedName name="BExKUXE506JSYMR4CV866RHRDYR9" localSheetId="13" hidden="1">#REF!</definedName>
    <definedName name="BExKUXE506JSYMR4CV866RHRDYR9" localSheetId="14" hidden="1">#REF!</definedName>
    <definedName name="BExKUXE506JSYMR4CV866RHRDYR9" localSheetId="22" hidden="1">#REF!</definedName>
    <definedName name="BExKUXE506JSYMR4CV866RHRDYR9" localSheetId="19" hidden="1">#REF!</definedName>
    <definedName name="BExKUXE506JSYMR4CV866RHRDYR9" localSheetId="21" hidden="1">#REF!</definedName>
    <definedName name="BExKUXE506JSYMR4CV866RHRDYR9" hidden="1">#REF!</definedName>
    <definedName name="BExKV08R85MKI3MAX9E2HERNQUNL" localSheetId="23" hidden="1">#REF!</definedName>
    <definedName name="BExKV08R85MKI3MAX9E2HERNQUNL" localSheetId="27" hidden="1">#REF!</definedName>
    <definedName name="BExKV08R85MKI3MAX9E2HERNQUNL" localSheetId="16" hidden="1">#REF!</definedName>
    <definedName name="BExKV08R85MKI3MAX9E2HERNQUNL" localSheetId="0" hidden="1">#REF!</definedName>
    <definedName name="BExKV08R85MKI3MAX9E2HERNQUNL" localSheetId="2" hidden="1">#REF!</definedName>
    <definedName name="BExKV08R85MKI3MAX9E2HERNQUNL" localSheetId="4" hidden="1">#REF!</definedName>
    <definedName name="BExKV08R85MKI3MAX9E2HERNQUNL" localSheetId="5" hidden="1">#REF!</definedName>
    <definedName name="BExKV08R85MKI3MAX9E2HERNQUNL" localSheetId="17" hidden="1">#REF!</definedName>
    <definedName name="BExKV08R85MKI3MAX9E2HERNQUNL" localSheetId="7" hidden="1">#REF!</definedName>
    <definedName name="BExKV08R85MKI3MAX9E2HERNQUNL" localSheetId="8" hidden="1">#REF!</definedName>
    <definedName name="BExKV08R85MKI3MAX9E2HERNQUNL" localSheetId="9" hidden="1">#REF!</definedName>
    <definedName name="BExKV08R85MKI3MAX9E2HERNQUNL" localSheetId="11" hidden="1">#REF!</definedName>
    <definedName name="BExKV08R85MKI3MAX9E2HERNQUNL" localSheetId="12" hidden="1">#REF!</definedName>
    <definedName name="BExKV08R85MKI3MAX9E2HERNQUNL" localSheetId="13" hidden="1">#REF!</definedName>
    <definedName name="BExKV08R85MKI3MAX9E2HERNQUNL" localSheetId="14" hidden="1">#REF!</definedName>
    <definedName name="BExKV08R85MKI3MAX9E2HERNQUNL" localSheetId="22" hidden="1">#REF!</definedName>
    <definedName name="BExKV08R85MKI3MAX9E2HERNQUNL" localSheetId="19" hidden="1">#REF!</definedName>
    <definedName name="BExKV08R85MKI3MAX9E2HERNQUNL" localSheetId="21" hidden="1">#REF!</definedName>
    <definedName name="BExKV08R85MKI3MAX9E2HERNQUNL" hidden="1">#REF!</definedName>
    <definedName name="BExKV4AAUNNJL5JWD7PX6BFKVS6O" localSheetId="23" hidden="1">#REF!</definedName>
    <definedName name="BExKV4AAUNNJL5JWD7PX6BFKVS6O" localSheetId="27" hidden="1">#REF!</definedName>
    <definedName name="BExKV4AAUNNJL5JWD7PX6BFKVS6O" localSheetId="16" hidden="1">#REF!</definedName>
    <definedName name="BExKV4AAUNNJL5JWD7PX6BFKVS6O" localSheetId="0" hidden="1">#REF!</definedName>
    <definedName name="BExKV4AAUNNJL5JWD7PX6BFKVS6O" localSheetId="2" hidden="1">#REF!</definedName>
    <definedName name="BExKV4AAUNNJL5JWD7PX6BFKVS6O" localSheetId="4" hidden="1">#REF!</definedName>
    <definedName name="BExKV4AAUNNJL5JWD7PX6BFKVS6O" localSheetId="5" hidden="1">#REF!</definedName>
    <definedName name="BExKV4AAUNNJL5JWD7PX6BFKVS6O" localSheetId="17" hidden="1">#REF!</definedName>
    <definedName name="BExKV4AAUNNJL5JWD7PX6BFKVS6O" localSheetId="7" hidden="1">#REF!</definedName>
    <definedName name="BExKV4AAUNNJL5JWD7PX6BFKVS6O" localSheetId="8" hidden="1">#REF!</definedName>
    <definedName name="BExKV4AAUNNJL5JWD7PX6BFKVS6O" localSheetId="9" hidden="1">#REF!</definedName>
    <definedName name="BExKV4AAUNNJL5JWD7PX6BFKVS6O" localSheetId="11" hidden="1">#REF!</definedName>
    <definedName name="BExKV4AAUNNJL5JWD7PX6BFKVS6O" localSheetId="12" hidden="1">#REF!</definedName>
    <definedName name="BExKV4AAUNNJL5JWD7PX6BFKVS6O" localSheetId="13" hidden="1">#REF!</definedName>
    <definedName name="BExKV4AAUNNJL5JWD7PX6BFKVS6O" localSheetId="14" hidden="1">#REF!</definedName>
    <definedName name="BExKV4AAUNNJL5JWD7PX6BFKVS6O" localSheetId="22" hidden="1">#REF!</definedName>
    <definedName name="BExKV4AAUNNJL5JWD7PX6BFKVS6O" localSheetId="19" hidden="1">#REF!</definedName>
    <definedName name="BExKV4AAUNNJL5JWD7PX6BFKVS6O" localSheetId="21" hidden="1">#REF!</definedName>
    <definedName name="BExKV4AAUNNJL5JWD7PX6BFKVS6O" hidden="1">#REF!</definedName>
    <definedName name="BExKVDVK6HN74GQPTXICP9BFC8CF" localSheetId="23" hidden="1">#REF!</definedName>
    <definedName name="BExKVDVK6HN74GQPTXICP9BFC8CF" localSheetId="27" hidden="1">#REF!</definedName>
    <definedName name="BExKVDVK6HN74GQPTXICP9BFC8CF" localSheetId="16" hidden="1">#REF!</definedName>
    <definedName name="BExKVDVK6HN74GQPTXICP9BFC8CF" localSheetId="0" hidden="1">#REF!</definedName>
    <definedName name="BExKVDVK6HN74GQPTXICP9BFC8CF" localSheetId="2" hidden="1">#REF!</definedName>
    <definedName name="BExKVDVK6HN74GQPTXICP9BFC8CF" localSheetId="4" hidden="1">#REF!</definedName>
    <definedName name="BExKVDVK6HN74GQPTXICP9BFC8CF" localSheetId="5" hidden="1">#REF!</definedName>
    <definedName name="BExKVDVK6HN74GQPTXICP9BFC8CF" localSheetId="17" hidden="1">#REF!</definedName>
    <definedName name="BExKVDVK6HN74GQPTXICP9BFC8CF" localSheetId="7" hidden="1">#REF!</definedName>
    <definedName name="BExKVDVK6HN74GQPTXICP9BFC8CF" localSheetId="8" hidden="1">#REF!</definedName>
    <definedName name="BExKVDVK6HN74GQPTXICP9BFC8CF" localSheetId="9" hidden="1">#REF!</definedName>
    <definedName name="BExKVDVK6HN74GQPTXICP9BFC8CF" localSheetId="11" hidden="1">#REF!</definedName>
    <definedName name="BExKVDVK6HN74GQPTXICP9BFC8CF" localSheetId="12" hidden="1">#REF!</definedName>
    <definedName name="BExKVDVK6HN74GQPTXICP9BFC8CF" localSheetId="13" hidden="1">#REF!</definedName>
    <definedName name="BExKVDVK6HN74GQPTXICP9BFC8CF" localSheetId="14" hidden="1">#REF!</definedName>
    <definedName name="BExKVDVK6HN74GQPTXICP9BFC8CF" localSheetId="22" hidden="1">#REF!</definedName>
    <definedName name="BExKVDVK6HN74GQPTXICP9BFC8CF" localSheetId="19" hidden="1">#REF!</definedName>
    <definedName name="BExKVDVK6HN74GQPTXICP9BFC8CF" localSheetId="21" hidden="1">#REF!</definedName>
    <definedName name="BExKVDVK6HN74GQPTXICP9BFC8CF" hidden="1">#REF!</definedName>
    <definedName name="BExKVFZ3ZZGIC1QI8XN6BYFWN0ZY" localSheetId="23" hidden="1">#REF!</definedName>
    <definedName name="BExKVFZ3ZZGIC1QI8XN6BYFWN0ZY" localSheetId="27" hidden="1">#REF!</definedName>
    <definedName name="BExKVFZ3ZZGIC1QI8XN6BYFWN0ZY" localSheetId="16" hidden="1">#REF!</definedName>
    <definedName name="BExKVFZ3ZZGIC1QI8XN6BYFWN0ZY" localSheetId="0" hidden="1">#REF!</definedName>
    <definedName name="BExKVFZ3ZZGIC1QI8XN6BYFWN0ZY" localSheetId="2" hidden="1">#REF!</definedName>
    <definedName name="BExKVFZ3ZZGIC1QI8XN6BYFWN0ZY" localSheetId="4" hidden="1">#REF!</definedName>
    <definedName name="BExKVFZ3ZZGIC1QI8XN6BYFWN0ZY" localSheetId="5" hidden="1">#REF!</definedName>
    <definedName name="BExKVFZ3ZZGIC1QI8XN6BYFWN0ZY" localSheetId="17" hidden="1">#REF!</definedName>
    <definedName name="BExKVFZ3ZZGIC1QI8XN6BYFWN0ZY" localSheetId="7" hidden="1">#REF!</definedName>
    <definedName name="BExKVFZ3ZZGIC1QI8XN6BYFWN0ZY" localSheetId="8" hidden="1">#REF!</definedName>
    <definedName name="BExKVFZ3ZZGIC1QI8XN6BYFWN0ZY" localSheetId="9" hidden="1">#REF!</definedName>
    <definedName name="BExKVFZ3ZZGIC1QI8XN6BYFWN0ZY" localSheetId="11" hidden="1">#REF!</definedName>
    <definedName name="BExKVFZ3ZZGIC1QI8XN6BYFWN0ZY" localSheetId="12" hidden="1">#REF!</definedName>
    <definedName name="BExKVFZ3ZZGIC1QI8XN6BYFWN0ZY" localSheetId="13" hidden="1">#REF!</definedName>
    <definedName name="BExKVFZ3ZZGIC1QI8XN6BYFWN0ZY" localSheetId="14" hidden="1">#REF!</definedName>
    <definedName name="BExKVFZ3ZZGIC1QI8XN6BYFWN0ZY" localSheetId="22" hidden="1">#REF!</definedName>
    <definedName name="BExKVFZ3ZZGIC1QI8XN6BYFWN0ZY" localSheetId="19" hidden="1">#REF!</definedName>
    <definedName name="BExKVFZ3ZZGIC1QI8XN6BYFWN0ZY" localSheetId="21" hidden="1">#REF!</definedName>
    <definedName name="BExKVFZ3ZZGIC1QI8XN6BYFWN0ZY" hidden="1">#REF!</definedName>
    <definedName name="BExKVG4KGO28KPGTAFL1R8TTZ10N" localSheetId="23" hidden="1">#REF!</definedName>
    <definedName name="BExKVG4KGO28KPGTAFL1R8TTZ10N" localSheetId="27" hidden="1">#REF!</definedName>
    <definedName name="BExKVG4KGO28KPGTAFL1R8TTZ10N" localSheetId="16" hidden="1">#REF!</definedName>
    <definedName name="BExKVG4KGO28KPGTAFL1R8TTZ10N" localSheetId="0" hidden="1">#REF!</definedName>
    <definedName name="BExKVG4KGO28KPGTAFL1R8TTZ10N" localSheetId="2" hidden="1">#REF!</definedName>
    <definedName name="BExKVG4KGO28KPGTAFL1R8TTZ10N" localSheetId="4" hidden="1">#REF!</definedName>
    <definedName name="BExKVG4KGO28KPGTAFL1R8TTZ10N" localSheetId="5" hidden="1">#REF!</definedName>
    <definedName name="BExKVG4KGO28KPGTAFL1R8TTZ10N" localSheetId="17" hidden="1">#REF!</definedName>
    <definedName name="BExKVG4KGO28KPGTAFL1R8TTZ10N" localSheetId="7" hidden="1">#REF!</definedName>
    <definedName name="BExKVG4KGO28KPGTAFL1R8TTZ10N" localSheetId="8" hidden="1">#REF!</definedName>
    <definedName name="BExKVG4KGO28KPGTAFL1R8TTZ10N" localSheetId="9" hidden="1">#REF!</definedName>
    <definedName name="BExKVG4KGO28KPGTAFL1R8TTZ10N" localSheetId="11" hidden="1">#REF!</definedName>
    <definedName name="BExKVG4KGO28KPGTAFL1R8TTZ10N" localSheetId="12" hidden="1">#REF!</definedName>
    <definedName name="BExKVG4KGO28KPGTAFL1R8TTZ10N" localSheetId="13" hidden="1">#REF!</definedName>
    <definedName name="BExKVG4KGO28KPGTAFL1R8TTZ10N" localSheetId="14" hidden="1">#REF!</definedName>
    <definedName name="BExKVG4KGO28KPGTAFL1R8TTZ10N" localSheetId="22" hidden="1">#REF!</definedName>
    <definedName name="BExKVG4KGO28KPGTAFL1R8TTZ10N" localSheetId="19" hidden="1">#REF!</definedName>
    <definedName name="BExKVG4KGO28KPGTAFL1R8TTZ10N" localSheetId="21" hidden="1">#REF!</definedName>
    <definedName name="BExKVG4KGO28KPGTAFL1R8TTZ10N" hidden="1">#REF!</definedName>
    <definedName name="BExKW0CSH7DA02YSNV64PSEIXB2P" localSheetId="23" hidden="1">#REF!</definedName>
    <definedName name="BExKW0CSH7DA02YSNV64PSEIXB2P" localSheetId="27" hidden="1">#REF!</definedName>
    <definedName name="BExKW0CSH7DA02YSNV64PSEIXB2P" localSheetId="16" hidden="1">#REF!</definedName>
    <definedName name="BExKW0CSH7DA02YSNV64PSEIXB2P" localSheetId="0" hidden="1">#REF!</definedName>
    <definedName name="BExKW0CSH7DA02YSNV64PSEIXB2P" localSheetId="2" hidden="1">#REF!</definedName>
    <definedName name="BExKW0CSH7DA02YSNV64PSEIXB2P" localSheetId="4" hidden="1">#REF!</definedName>
    <definedName name="BExKW0CSH7DA02YSNV64PSEIXB2P" localSheetId="5" hidden="1">#REF!</definedName>
    <definedName name="BExKW0CSH7DA02YSNV64PSEIXB2P" localSheetId="17" hidden="1">#REF!</definedName>
    <definedName name="BExKW0CSH7DA02YSNV64PSEIXB2P" localSheetId="7" hidden="1">#REF!</definedName>
    <definedName name="BExKW0CSH7DA02YSNV64PSEIXB2P" localSheetId="8" hidden="1">#REF!</definedName>
    <definedName name="BExKW0CSH7DA02YSNV64PSEIXB2P" localSheetId="9" hidden="1">#REF!</definedName>
    <definedName name="BExKW0CSH7DA02YSNV64PSEIXB2P" localSheetId="11" hidden="1">#REF!</definedName>
    <definedName name="BExKW0CSH7DA02YSNV64PSEIXB2P" localSheetId="12" hidden="1">#REF!</definedName>
    <definedName name="BExKW0CSH7DA02YSNV64PSEIXB2P" localSheetId="13" hidden="1">#REF!</definedName>
    <definedName name="BExKW0CSH7DA02YSNV64PSEIXB2P" localSheetId="14" hidden="1">#REF!</definedName>
    <definedName name="BExKW0CSH7DA02YSNV64PSEIXB2P" localSheetId="22" hidden="1">#REF!</definedName>
    <definedName name="BExKW0CSH7DA02YSNV64PSEIXB2P" localSheetId="19" hidden="1">#REF!</definedName>
    <definedName name="BExKW0CSH7DA02YSNV64PSEIXB2P" localSheetId="21" hidden="1">#REF!</definedName>
    <definedName name="BExKW0CSH7DA02YSNV64PSEIXB2P" hidden="1">#REF!</definedName>
    <definedName name="BExM9NUG3Q31X01AI9ZJCZIX25CS" localSheetId="23" hidden="1">#REF!</definedName>
    <definedName name="BExM9NUG3Q31X01AI9ZJCZIX25CS" localSheetId="27" hidden="1">#REF!</definedName>
    <definedName name="BExM9NUG3Q31X01AI9ZJCZIX25CS" localSheetId="16" hidden="1">#REF!</definedName>
    <definedName name="BExM9NUG3Q31X01AI9ZJCZIX25CS" localSheetId="0" hidden="1">#REF!</definedName>
    <definedName name="BExM9NUG3Q31X01AI9ZJCZIX25CS" localSheetId="2" hidden="1">#REF!</definedName>
    <definedName name="BExM9NUG3Q31X01AI9ZJCZIX25CS" localSheetId="4" hidden="1">#REF!</definedName>
    <definedName name="BExM9NUG3Q31X01AI9ZJCZIX25CS" localSheetId="5" hidden="1">#REF!</definedName>
    <definedName name="BExM9NUG3Q31X01AI9ZJCZIX25CS" localSheetId="17" hidden="1">#REF!</definedName>
    <definedName name="BExM9NUG3Q31X01AI9ZJCZIX25CS" localSheetId="7" hidden="1">#REF!</definedName>
    <definedName name="BExM9NUG3Q31X01AI9ZJCZIX25CS" localSheetId="8" hidden="1">#REF!</definedName>
    <definedName name="BExM9NUG3Q31X01AI9ZJCZIX25CS" localSheetId="9" hidden="1">#REF!</definedName>
    <definedName name="BExM9NUG3Q31X01AI9ZJCZIX25CS" localSheetId="11" hidden="1">#REF!</definedName>
    <definedName name="BExM9NUG3Q31X01AI9ZJCZIX25CS" localSheetId="12" hidden="1">#REF!</definedName>
    <definedName name="BExM9NUG3Q31X01AI9ZJCZIX25CS" localSheetId="13" hidden="1">#REF!</definedName>
    <definedName name="BExM9NUG3Q31X01AI9ZJCZIX25CS" localSheetId="14" hidden="1">#REF!</definedName>
    <definedName name="BExM9NUG3Q31X01AI9ZJCZIX25CS" localSheetId="22" hidden="1">#REF!</definedName>
    <definedName name="BExM9NUG3Q31X01AI9ZJCZIX25CS" localSheetId="19" hidden="1">#REF!</definedName>
    <definedName name="BExM9NUG3Q31X01AI9ZJCZIX25CS" localSheetId="21" hidden="1">#REF!</definedName>
    <definedName name="BExM9NUG3Q31X01AI9ZJCZIX25CS" hidden="1">#REF!</definedName>
    <definedName name="BExM9OG182RP30MY23PG49LVPZ1C" localSheetId="23" hidden="1">#REF!</definedName>
    <definedName name="BExM9OG182RP30MY23PG49LVPZ1C" localSheetId="27" hidden="1">#REF!</definedName>
    <definedName name="BExM9OG182RP30MY23PG49LVPZ1C" localSheetId="16" hidden="1">#REF!</definedName>
    <definedName name="BExM9OG182RP30MY23PG49LVPZ1C" localSheetId="0" hidden="1">#REF!</definedName>
    <definedName name="BExM9OG182RP30MY23PG49LVPZ1C" localSheetId="2" hidden="1">#REF!</definedName>
    <definedName name="BExM9OG182RP30MY23PG49LVPZ1C" localSheetId="4" hidden="1">#REF!</definedName>
    <definedName name="BExM9OG182RP30MY23PG49LVPZ1C" localSheetId="5" hidden="1">#REF!</definedName>
    <definedName name="BExM9OG182RP30MY23PG49LVPZ1C" localSheetId="17" hidden="1">#REF!</definedName>
    <definedName name="BExM9OG182RP30MY23PG49LVPZ1C" localSheetId="7" hidden="1">#REF!</definedName>
    <definedName name="BExM9OG182RP30MY23PG49LVPZ1C" localSheetId="8" hidden="1">#REF!</definedName>
    <definedName name="BExM9OG182RP30MY23PG49LVPZ1C" localSheetId="9" hidden="1">#REF!</definedName>
    <definedName name="BExM9OG182RP30MY23PG49LVPZ1C" localSheetId="11" hidden="1">#REF!</definedName>
    <definedName name="BExM9OG182RP30MY23PG49LVPZ1C" localSheetId="12" hidden="1">#REF!</definedName>
    <definedName name="BExM9OG182RP30MY23PG49LVPZ1C" localSheetId="13" hidden="1">#REF!</definedName>
    <definedName name="BExM9OG182RP30MY23PG49LVPZ1C" localSheetId="14" hidden="1">#REF!</definedName>
    <definedName name="BExM9OG182RP30MY23PG49LVPZ1C" localSheetId="22" hidden="1">#REF!</definedName>
    <definedName name="BExM9OG182RP30MY23PG49LVPZ1C" localSheetId="19" hidden="1">#REF!</definedName>
    <definedName name="BExM9OG182RP30MY23PG49LVPZ1C" localSheetId="21" hidden="1">#REF!</definedName>
    <definedName name="BExM9OG182RP30MY23PG49LVPZ1C" hidden="1">#REF!</definedName>
    <definedName name="BExMA64MW1S18NH8DCKPCCEI5KCB" localSheetId="23" hidden="1">#REF!</definedName>
    <definedName name="BExMA64MW1S18NH8DCKPCCEI5KCB" localSheetId="27" hidden="1">#REF!</definedName>
    <definedName name="BExMA64MW1S18NH8DCKPCCEI5KCB" localSheetId="16" hidden="1">#REF!</definedName>
    <definedName name="BExMA64MW1S18NH8DCKPCCEI5KCB" localSheetId="0" hidden="1">#REF!</definedName>
    <definedName name="BExMA64MW1S18NH8DCKPCCEI5KCB" localSheetId="2" hidden="1">#REF!</definedName>
    <definedName name="BExMA64MW1S18NH8DCKPCCEI5KCB" localSheetId="4" hidden="1">#REF!</definedName>
    <definedName name="BExMA64MW1S18NH8DCKPCCEI5KCB" localSheetId="5" hidden="1">#REF!</definedName>
    <definedName name="BExMA64MW1S18NH8DCKPCCEI5KCB" localSheetId="17" hidden="1">#REF!</definedName>
    <definedName name="BExMA64MW1S18NH8DCKPCCEI5KCB" localSheetId="7" hidden="1">#REF!</definedName>
    <definedName name="BExMA64MW1S18NH8DCKPCCEI5KCB" localSheetId="8" hidden="1">#REF!</definedName>
    <definedName name="BExMA64MW1S18NH8DCKPCCEI5KCB" localSheetId="9" hidden="1">#REF!</definedName>
    <definedName name="BExMA64MW1S18NH8DCKPCCEI5KCB" localSheetId="11" hidden="1">#REF!</definedName>
    <definedName name="BExMA64MW1S18NH8DCKPCCEI5KCB" localSheetId="12" hidden="1">#REF!</definedName>
    <definedName name="BExMA64MW1S18NH8DCKPCCEI5KCB" localSheetId="13" hidden="1">#REF!</definedName>
    <definedName name="BExMA64MW1S18NH8DCKPCCEI5KCB" localSheetId="14" hidden="1">#REF!</definedName>
    <definedName name="BExMA64MW1S18NH8DCKPCCEI5KCB" localSheetId="22" hidden="1">#REF!</definedName>
    <definedName name="BExMA64MW1S18NH8DCKPCCEI5KCB" localSheetId="19" hidden="1">#REF!</definedName>
    <definedName name="BExMA64MW1S18NH8DCKPCCEI5KCB" localSheetId="21" hidden="1">#REF!</definedName>
    <definedName name="BExMA64MW1S18NH8DCKPCCEI5KCB" hidden="1">#REF!</definedName>
    <definedName name="BExMALEWFUEM8Y686IT03ECURUBR" localSheetId="23" hidden="1">#REF!</definedName>
    <definedName name="BExMALEWFUEM8Y686IT03ECURUBR" localSheetId="27" hidden="1">#REF!</definedName>
    <definedName name="BExMALEWFUEM8Y686IT03ECURUBR" localSheetId="16" hidden="1">#REF!</definedName>
    <definedName name="BExMALEWFUEM8Y686IT03ECURUBR" localSheetId="0" hidden="1">#REF!</definedName>
    <definedName name="BExMALEWFUEM8Y686IT03ECURUBR" localSheetId="2" hidden="1">#REF!</definedName>
    <definedName name="BExMALEWFUEM8Y686IT03ECURUBR" localSheetId="4" hidden="1">#REF!</definedName>
    <definedName name="BExMALEWFUEM8Y686IT03ECURUBR" localSheetId="5" hidden="1">#REF!</definedName>
    <definedName name="BExMALEWFUEM8Y686IT03ECURUBR" localSheetId="17" hidden="1">#REF!</definedName>
    <definedName name="BExMALEWFUEM8Y686IT03ECURUBR" localSheetId="7" hidden="1">#REF!</definedName>
    <definedName name="BExMALEWFUEM8Y686IT03ECURUBR" localSheetId="8" hidden="1">#REF!</definedName>
    <definedName name="BExMALEWFUEM8Y686IT03ECURUBR" localSheetId="9" hidden="1">#REF!</definedName>
    <definedName name="BExMALEWFUEM8Y686IT03ECURUBR" localSheetId="11" hidden="1">#REF!</definedName>
    <definedName name="BExMALEWFUEM8Y686IT03ECURUBR" localSheetId="12" hidden="1">#REF!</definedName>
    <definedName name="BExMALEWFUEM8Y686IT03ECURUBR" localSheetId="13" hidden="1">#REF!</definedName>
    <definedName name="BExMALEWFUEM8Y686IT03ECURUBR" localSheetId="14" hidden="1">#REF!</definedName>
    <definedName name="BExMALEWFUEM8Y686IT03ECURUBR" localSheetId="22" hidden="1">#REF!</definedName>
    <definedName name="BExMALEWFUEM8Y686IT03ECURUBR" localSheetId="19" hidden="1">#REF!</definedName>
    <definedName name="BExMALEWFUEM8Y686IT03ECURUBR" localSheetId="21" hidden="1">#REF!</definedName>
    <definedName name="BExMALEWFUEM8Y686IT03ECURUBR" hidden="1">#REF!</definedName>
    <definedName name="BExMAS0AQY7KMMTBTBPK0SWWDITB" localSheetId="23" hidden="1">#REF!</definedName>
    <definedName name="BExMAS0AQY7KMMTBTBPK0SWWDITB" localSheetId="27" hidden="1">#REF!</definedName>
    <definedName name="BExMAS0AQY7KMMTBTBPK0SWWDITB" localSheetId="16" hidden="1">#REF!</definedName>
    <definedName name="BExMAS0AQY7KMMTBTBPK0SWWDITB" localSheetId="0" hidden="1">#REF!</definedName>
    <definedName name="BExMAS0AQY7KMMTBTBPK0SWWDITB" localSheetId="2" hidden="1">#REF!</definedName>
    <definedName name="BExMAS0AQY7KMMTBTBPK0SWWDITB" localSheetId="4" hidden="1">#REF!</definedName>
    <definedName name="BExMAS0AQY7KMMTBTBPK0SWWDITB" localSheetId="5" hidden="1">#REF!</definedName>
    <definedName name="BExMAS0AQY7KMMTBTBPK0SWWDITB" localSheetId="17" hidden="1">#REF!</definedName>
    <definedName name="BExMAS0AQY7KMMTBTBPK0SWWDITB" localSheetId="7" hidden="1">#REF!</definedName>
    <definedName name="BExMAS0AQY7KMMTBTBPK0SWWDITB" localSheetId="8" hidden="1">#REF!</definedName>
    <definedName name="BExMAS0AQY7KMMTBTBPK0SWWDITB" localSheetId="9" hidden="1">#REF!</definedName>
    <definedName name="BExMAS0AQY7KMMTBTBPK0SWWDITB" localSheetId="11" hidden="1">#REF!</definedName>
    <definedName name="BExMAS0AQY7KMMTBTBPK0SWWDITB" localSheetId="12" hidden="1">#REF!</definedName>
    <definedName name="BExMAS0AQY7KMMTBTBPK0SWWDITB" localSheetId="13" hidden="1">#REF!</definedName>
    <definedName name="BExMAS0AQY7KMMTBTBPK0SWWDITB" localSheetId="14" hidden="1">#REF!</definedName>
    <definedName name="BExMAS0AQY7KMMTBTBPK0SWWDITB" localSheetId="22" hidden="1">#REF!</definedName>
    <definedName name="BExMAS0AQY7KMMTBTBPK0SWWDITB" localSheetId="19" hidden="1">#REF!</definedName>
    <definedName name="BExMAS0AQY7KMMTBTBPK0SWWDITB" localSheetId="21" hidden="1">#REF!</definedName>
    <definedName name="BExMAS0AQY7KMMTBTBPK0SWWDITB" hidden="1">#REF!</definedName>
    <definedName name="BExMAXJS82ZJ8RS22VLE0V0LDUII" localSheetId="23" hidden="1">#REF!</definedName>
    <definedName name="BExMAXJS82ZJ8RS22VLE0V0LDUII" localSheetId="27" hidden="1">#REF!</definedName>
    <definedName name="BExMAXJS82ZJ8RS22VLE0V0LDUII" localSheetId="16" hidden="1">#REF!</definedName>
    <definedName name="BExMAXJS82ZJ8RS22VLE0V0LDUII" localSheetId="0" hidden="1">#REF!</definedName>
    <definedName name="BExMAXJS82ZJ8RS22VLE0V0LDUII" localSheetId="2" hidden="1">#REF!</definedName>
    <definedName name="BExMAXJS82ZJ8RS22VLE0V0LDUII" localSheetId="4" hidden="1">#REF!</definedName>
    <definedName name="BExMAXJS82ZJ8RS22VLE0V0LDUII" localSheetId="5" hidden="1">#REF!</definedName>
    <definedName name="BExMAXJS82ZJ8RS22VLE0V0LDUII" localSheetId="17" hidden="1">#REF!</definedName>
    <definedName name="BExMAXJS82ZJ8RS22VLE0V0LDUII" localSheetId="7" hidden="1">#REF!</definedName>
    <definedName name="BExMAXJS82ZJ8RS22VLE0V0LDUII" localSheetId="8" hidden="1">#REF!</definedName>
    <definedName name="BExMAXJS82ZJ8RS22VLE0V0LDUII" localSheetId="9" hidden="1">#REF!</definedName>
    <definedName name="BExMAXJS82ZJ8RS22VLE0V0LDUII" localSheetId="11" hidden="1">#REF!</definedName>
    <definedName name="BExMAXJS82ZJ8RS22VLE0V0LDUII" localSheetId="12" hidden="1">#REF!</definedName>
    <definedName name="BExMAXJS82ZJ8RS22VLE0V0LDUII" localSheetId="13" hidden="1">#REF!</definedName>
    <definedName name="BExMAXJS82ZJ8RS22VLE0V0LDUII" localSheetId="14" hidden="1">#REF!</definedName>
    <definedName name="BExMAXJS82ZJ8RS22VLE0V0LDUII" localSheetId="22" hidden="1">#REF!</definedName>
    <definedName name="BExMAXJS82ZJ8RS22VLE0V0LDUII" localSheetId="19" hidden="1">#REF!</definedName>
    <definedName name="BExMAXJS82ZJ8RS22VLE0V0LDUII" localSheetId="21" hidden="1">#REF!</definedName>
    <definedName name="BExMAXJS82ZJ8RS22VLE0V0LDUII" hidden="1">#REF!</definedName>
    <definedName name="BExMB4QRS0R3MTB4CMUHFZ84LNZQ" localSheetId="23" hidden="1">#REF!</definedName>
    <definedName name="BExMB4QRS0R3MTB4CMUHFZ84LNZQ" localSheetId="27" hidden="1">#REF!</definedName>
    <definedName name="BExMB4QRS0R3MTB4CMUHFZ84LNZQ" localSheetId="16" hidden="1">#REF!</definedName>
    <definedName name="BExMB4QRS0R3MTB4CMUHFZ84LNZQ" localSheetId="0" hidden="1">#REF!</definedName>
    <definedName name="BExMB4QRS0R3MTB4CMUHFZ84LNZQ" localSheetId="2" hidden="1">#REF!</definedName>
    <definedName name="BExMB4QRS0R3MTB4CMUHFZ84LNZQ" localSheetId="4" hidden="1">#REF!</definedName>
    <definedName name="BExMB4QRS0R3MTB4CMUHFZ84LNZQ" localSheetId="5" hidden="1">#REF!</definedName>
    <definedName name="BExMB4QRS0R3MTB4CMUHFZ84LNZQ" localSheetId="17" hidden="1">#REF!</definedName>
    <definedName name="BExMB4QRS0R3MTB4CMUHFZ84LNZQ" localSheetId="7" hidden="1">#REF!</definedName>
    <definedName name="BExMB4QRS0R3MTB4CMUHFZ84LNZQ" localSheetId="8" hidden="1">#REF!</definedName>
    <definedName name="BExMB4QRS0R3MTB4CMUHFZ84LNZQ" localSheetId="9" hidden="1">#REF!</definedName>
    <definedName name="BExMB4QRS0R3MTB4CMUHFZ84LNZQ" localSheetId="11" hidden="1">#REF!</definedName>
    <definedName name="BExMB4QRS0R3MTB4CMUHFZ84LNZQ" localSheetId="12" hidden="1">#REF!</definedName>
    <definedName name="BExMB4QRS0R3MTB4CMUHFZ84LNZQ" localSheetId="13" hidden="1">#REF!</definedName>
    <definedName name="BExMB4QRS0R3MTB4CMUHFZ84LNZQ" localSheetId="14" hidden="1">#REF!</definedName>
    <definedName name="BExMB4QRS0R3MTB4CMUHFZ84LNZQ" localSheetId="22" hidden="1">#REF!</definedName>
    <definedName name="BExMB4QRS0R3MTB4CMUHFZ84LNZQ" localSheetId="19" hidden="1">#REF!</definedName>
    <definedName name="BExMB4QRS0R3MTB4CMUHFZ84LNZQ" localSheetId="21" hidden="1">#REF!</definedName>
    <definedName name="BExMB4QRS0R3MTB4CMUHFZ84LNZQ" hidden="1">#REF!</definedName>
    <definedName name="BExMB7AICZ233JKSCEUSR9RQXRS0" localSheetId="23" hidden="1">#REF!</definedName>
    <definedName name="BExMB7AICZ233JKSCEUSR9RQXRS0" localSheetId="27" hidden="1">#REF!</definedName>
    <definedName name="BExMB7AICZ233JKSCEUSR9RQXRS0" localSheetId="16" hidden="1">#REF!</definedName>
    <definedName name="BExMB7AICZ233JKSCEUSR9RQXRS0" localSheetId="0" hidden="1">#REF!</definedName>
    <definedName name="BExMB7AICZ233JKSCEUSR9RQXRS0" localSheetId="2" hidden="1">#REF!</definedName>
    <definedName name="BExMB7AICZ233JKSCEUSR9RQXRS0" localSheetId="4" hidden="1">#REF!</definedName>
    <definedName name="BExMB7AICZ233JKSCEUSR9RQXRS0" localSheetId="5" hidden="1">#REF!</definedName>
    <definedName name="BExMB7AICZ233JKSCEUSR9RQXRS0" localSheetId="17" hidden="1">#REF!</definedName>
    <definedName name="BExMB7AICZ233JKSCEUSR9RQXRS0" localSheetId="7" hidden="1">#REF!</definedName>
    <definedName name="BExMB7AICZ233JKSCEUSR9RQXRS0" localSheetId="8" hidden="1">#REF!</definedName>
    <definedName name="BExMB7AICZ233JKSCEUSR9RQXRS0" localSheetId="9" hidden="1">#REF!</definedName>
    <definedName name="BExMB7AICZ233JKSCEUSR9RQXRS0" localSheetId="11" hidden="1">#REF!</definedName>
    <definedName name="BExMB7AICZ233JKSCEUSR9RQXRS0" localSheetId="12" hidden="1">#REF!</definedName>
    <definedName name="BExMB7AICZ233JKSCEUSR9RQXRS0" localSheetId="13" hidden="1">#REF!</definedName>
    <definedName name="BExMB7AICZ233JKSCEUSR9RQXRS0" localSheetId="14" hidden="1">#REF!</definedName>
    <definedName name="BExMB7AICZ233JKSCEUSR9RQXRS0" localSheetId="22" hidden="1">#REF!</definedName>
    <definedName name="BExMB7AICZ233JKSCEUSR9RQXRS0" localSheetId="19" hidden="1">#REF!</definedName>
    <definedName name="BExMB7AICZ233JKSCEUSR9RQXRS0" localSheetId="21" hidden="1">#REF!</definedName>
    <definedName name="BExMB7AICZ233JKSCEUSR9RQXRS0" hidden="1">#REF!</definedName>
    <definedName name="BExMBC35WKQY5CWQJLV4D05O6971" localSheetId="23" hidden="1">#REF!</definedName>
    <definedName name="BExMBC35WKQY5CWQJLV4D05O6971" localSheetId="27" hidden="1">#REF!</definedName>
    <definedName name="BExMBC35WKQY5CWQJLV4D05O6971" localSheetId="16" hidden="1">#REF!</definedName>
    <definedName name="BExMBC35WKQY5CWQJLV4D05O6971" localSheetId="0" hidden="1">#REF!</definedName>
    <definedName name="BExMBC35WKQY5CWQJLV4D05O6971" localSheetId="2" hidden="1">#REF!</definedName>
    <definedName name="BExMBC35WKQY5CWQJLV4D05O6971" localSheetId="4" hidden="1">#REF!</definedName>
    <definedName name="BExMBC35WKQY5CWQJLV4D05O6971" localSheetId="5" hidden="1">#REF!</definedName>
    <definedName name="BExMBC35WKQY5CWQJLV4D05O6971" localSheetId="17" hidden="1">#REF!</definedName>
    <definedName name="BExMBC35WKQY5CWQJLV4D05O6971" localSheetId="7" hidden="1">#REF!</definedName>
    <definedName name="BExMBC35WKQY5CWQJLV4D05O6971" localSheetId="8" hidden="1">#REF!</definedName>
    <definedName name="BExMBC35WKQY5CWQJLV4D05O6971" localSheetId="9" hidden="1">#REF!</definedName>
    <definedName name="BExMBC35WKQY5CWQJLV4D05O6971" localSheetId="11" hidden="1">#REF!</definedName>
    <definedName name="BExMBC35WKQY5CWQJLV4D05O6971" localSheetId="12" hidden="1">#REF!</definedName>
    <definedName name="BExMBC35WKQY5CWQJLV4D05O6971" localSheetId="13" hidden="1">#REF!</definedName>
    <definedName name="BExMBC35WKQY5CWQJLV4D05O6971" localSheetId="14" hidden="1">#REF!</definedName>
    <definedName name="BExMBC35WKQY5CWQJLV4D05O6971" localSheetId="22" hidden="1">#REF!</definedName>
    <definedName name="BExMBC35WKQY5CWQJLV4D05O6971" localSheetId="19" hidden="1">#REF!</definedName>
    <definedName name="BExMBC35WKQY5CWQJLV4D05O6971" localSheetId="21" hidden="1">#REF!</definedName>
    <definedName name="BExMBC35WKQY5CWQJLV4D05O6971" hidden="1">#REF!</definedName>
    <definedName name="BExMBFTZV4Q1A5KG25C1N9PHQNSW" localSheetId="23" hidden="1">#REF!</definedName>
    <definedName name="BExMBFTZV4Q1A5KG25C1N9PHQNSW" localSheetId="27" hidden="1">#REF!</definedName>
    <definedName name="BExMBFTZV4Q1A5KG25C1N9PHQNSW" localSheetId="16" hidden="1">#REF!</definedName>
    <definedName name="BExMBFTZV4Q1A5KG25C1N9PHQNSW" localSheetId="0" hidden="1">#REF!</definedName>
    <definedName name="BExMBFTZV4Q1A5KG25C1N9PHQNSW" localSheetId="2" hidden="1">#REF!</definedName>
    <definedName name="BExMBFTZV4Q1A5KG25C1N9PHQNSW" localSheetId="4" hidden="1">#REF!</definedName>
    <definedName name="BExMBFTZV4Q1A5KG25C1N9PHQNSW" localSheetId="5" hidden="1">#REF!</definedName>
    <definedName name="BExMBFTZV4Q1A5KG25C1N9PHQNSW" localSheetId="17" hidden="1">#REF!</definedName>
    <definedName name="BExMBFTZV4Q1A5KG25C1N9PHQNSW" localSheetId="7" hidden="1">#REF!</definedName>
    <definedName name="BExMBFTZV4Q1A5KG25C1N9PHQNSW" localSheetId="8" hidden="1">#REF!</definedName>
    <definedName name="BExMBFTZV4Q1A5KG25C1N9PHQNSW" localSheetId="9" hidden="1">#REF!</definedName>
    <definedName name="BExMBFTZV4Q1A5KG25C1N9PHQNSW" localSheetId="11" hidden="1">#REF!</definedName>
    <definedName name="BExMBFTZV4Q1A5KG25C1N9PHQNSW" localSheetId="12" hidden="1">#REF!</definedName>
    <definedName name="BExMBFTZV4Q1A5KG25C1N9PHQNSW" localSheetId="13" hidden="1">#REF!</definedName>
    <definedName name="BExMBFTZV4Q1A5KG25C1N9PHQNSW" localSheetId="14" hidden="1">#REF!</definedName>
    <definedName name="BExMBFTZV4Q1A5KG25C1N9PHQNSW" localSheetId="22" hidden="1">#REF!</definedName>
    <definedName name="BExMBFTZV4Q1A5KG25C1N9PHQNSW" localSheetId="19" hidden="1">#REF!</definedName>
    <definedName name="BExMBFTZV4Q1A5KG25C1N9PHQNSW" localSheetId="21" hidden="1">#REF!</definedName>
    <definedName name="BExMBFTZV4Q1A5KG25C1N9PHQNSW" hidden="1">#REF!</definedName>
    <definedName name="BExMBFZFXQDH3H55R89930TFTU36" localSheetId="23" hidden="1">#REF!</definedName>
    <definedName name="BExMBFZFXQDH3H55R89930TFTU36" localSheetId="27" hidden="1">#REF!</definedName>
    <definedName name="BExMBFZFXQDH3H55R89930TFTU36" localSheetId="16" hidden="1">#REF!</definedName>
    <definedName name="BExMBFZFXQDH3H55R89930TFTU36" localSheetId="0" hidden="1">#REF!</definedName>
    <definedName name="BExMBFZFXQDH3H55R89930TFTU36" localSheetId="2" hidden="1">#REF!</definedName>
    <definedName name="BExMBFZFXQDH3H55R89930TFTU36" localSheetId="4" hidden="1">#REF!</definedName>
    <definedName name="BExMBFZFXQDH3H55R89930TFTU36" localSheetId="5" hidden="1">#REF!</definedName>
    <definedName name="BExMBFZFXQDH3H55R89930TFTU36" localSheetId="17" hidden="1">#REF!</definedName>
    <definedName name="BExMBFZFXQDH3H55R89930TFTU36" localSheetId="7" hidden="1">#REF!</definedName>
    <definedName name="BExMBFZFXQDH3H55R89930TFTU36" localSheetId="8" hidden="1">#REF!</definedName>
    <definedName name="BExMBFZFXQDH3H55R89930TFTU36" localSheetId="9" hidden="1">#REF!</definedName>
    <definedName name="BExMBFZFXQDH3H55R89930TFTU36" localSheetId="11" hidden="1">#REF!</definedName>
    <definedName name="BExMBFZFXQDH3H55R89930TFTU36" localSheetId="12" hidden="1">#REF!</definedName>
    <definedName name="BExMBFZFXQDH3H55R89930TFTU36" localSheetId="13" hidden="1">#REF!</definedName>
    <definedName name="BExMBFZFXQDH3H55R89930TFTU36" localSheetId="14" hidden="1">#REF!</definedName>
    <definedName name="BExMBFZFXQDH3H55R89930TFTU36" localSheetId="22" hidden="1">#REF!</definedName>
    <definedName name="BExMBFZFXQDH3H55R89930TFTU36" localSheetId="19" hidden="1">#REF!</definedName>
    <definedName name="BExMBFZFXQDH3H55R89930TFTU36" localSheetId="21" hidden="1">#REF!</definedName>
    <definedName name="BExMBFZFXQDH3H55R89930TFTU36" hidden="1">#REF!</definedName>
    <definedName name="BExMBK6ISK3U7KHZKUJXIDKGF6VW" localSheetId="23" hidden="1">#REF!</definedName>
    <definedName name="BExMBK6ISK3U7KHZKUJXIDKGF6VW" localSheetId="27" hidden="1">#REF!</definedName>
    <definedName name="BExMBK6ISK3U7KHZKUJXIDKGF6VW" localSheetId="16" hidden="1">#REF!</definedName>
    <definedName name="BExMBK6ISK3U7KHZKUJXIDKGF6VW" localSheetId="0" hidden="1">#REF!</definedName>
    <definedName name="BExMBK6ISK3U7KHZKUJXIDKGF6VW" localSheetId="2" hidden="1">#REF!</definedName>
    <definedName name="BExMBK6ISK3U7KHZKUJXIDKGF6VW" localSheetId="4" hidden="1">#REF!</definedName>
    <definedName name="BExMBK6ISK3U7KHZKUJXIDKGF6VW" localSheetId="5" hidden="1">#REF!</definedName>
    <definedName name="BExMBK6ISK3U7KHZKUJXIDKGF6VW" localSheetId="17" hidden="1">#REF!</definedName>
    <definedName name="BExMBK6ISK3U7KHZKUJXIDKGF6VW" localSheetId="7" hidden="1">#REF!</definedName>
    <definedName name="BExMBK6ISK3U7KHZKUJXIDKGF6VW" localSheetId="8" hidden="1">#REF!</definedName>
    <definedName name="BExMBK6ISK3U7KHZKUJXIDKGF6VW" localSheetId="9" hidden="1">#REF!</definedName>
    <definedName name="BExMBK6ISK3U7KHZKUJXIDKGF6VW" localSheetId="11" hidden="1">#REF!</definedName>
    <definedName name="BExMBK6ISK3U7KHZKUJXIDKGF6VW" localSheetId="12" hidden="1">#REF!</definedName>
    <definedName name="BExMBK6ISK3U7KHZKUJXIDKGF6VW" localSheetId="13" hidden="1">#REF!</definedName>
    <definedName name="BExMBK6ISK3U7KHZKUJXIDKGF6VW" localSheetId="14" hidden="1">#REF!</definedName>
    <definedName name="BExMBK6ISK3U7KHZKUJXIDKGF6VW" localSheetId="22" hidden="1">#REF!</definedName>
    <definedName name="BExMBK6ISK3U7KHZKUJXIDKGF6VW" localSheetId="19" hidden="1">#REF!</definedName>
    <definedName name="BExMBK6ISK3U7KHZKUJXIDKGF6VW" localSheetId="21" hidden="1">#REF!</definedName>
    <definedName name="BExMBK6ISK3U7KHZKUJXIDKGF6VW" hidden="1">#REF!</definedName>
    <definedName name="BExMBYPQDG9AYDQ5E8IECVFREPO6" localSheetId="23" hidden="1">#REF!</definedName>
    <definedName name="BExMBYPQDG9AYDQ5E8IECVFREPO6" localSheetId="27" hidden="1">#REF!</definedName>
    <definedName name="BExMBYPQDG9AYDQ5E8IECVFREPO6" localSheetId="16" hidden="1">#REF!</definedName>
    <definedName name="BExMBYPQDG9AYDQ5E8IECVFREPO6" localSheetId="0" hidden="1">#REF!</definedName>
    <definedName name="BExMBYPQDG9AYDQ5E8IECVFREPO6" localSheetId="2" hidden="1">#REF!</definedName>
    <definedName name="BExMBYPQDG9AYDQ5E8IECVFREPO6" localSheetId="4" hidden="1">#REF!</definedName>
    <definedName name="BExMBYPQDG9AYDQ5E8IECVFREPO6" localSheetId="5" hidden="1">#REF!</definedName>
    <definedName name="BExMBYPQDG9AYDQ5E8IECVFREPO6" localSheetId="17" hidden="1">#REF!</definedName>
    <definedName name="BExMBYPQDG9AYDQ5E8IECVFREPO6" localSheetId="7" hidden="1">#REF!</definedName>
    <definedName name="BExMBYPQDG9AYDQ5E8IECVFREPO6" localSheetId="8" hidden="1">#REF!</definedName>
    <definedName name="BExMBYPQDG9AYDQ5E8IECVFREPO6" localSheetId="9" hidden="1">#REF!</definedName>
    <definedName name="BExMBYPQDG9AYDQ5E8IECVFREPO6" localSheetId="11" hidden="1">#REF!</definedName>
    <definedName name="BExMBYPQDG9AYDQ5E8IECVFREPO6" localSheetId="12" hidden="1">#REF!</definedName>
    <definedName name="BExMBYPQDG9AYDQ5E8IECVFREPO6" localSheetId="13" hidden="1">#REF!</definedName>
    <definedName name="BExMBYPQDG9AYDQ5E8IECVFREPO6" localSheetId="14" hidden="1">#REF!</definedName>
    <definedName name="BExMBYPQDG9AYDQ5E8IECVFREPO6" localSheetId="22" hidden="1">#REF!</definedName>
    <definedName name="BExMBYPQDG9AYDQ5E8IECVFREPO6" localSheetId="19" hidden="1">#REF!</definedName>
    <definedName name="BExMBYPQDG9AYDQ5E8IECVFREPO6" localSheetId="21" hidden="1">#REF!</definedName>
    <definedName name="BExMBYPQDG9AYDQ5E8IECVFREPO6" hidden="1">#REF!</definedName>
    <definedName name="BExMC8AZUTX8LG89K2JJR7ZG62XX" localSheetId="23" hidden="1">#REF!</definedName>
    <definedName name="BExMC8AZUTX8LG89K2JJR7ZG62XX" localSheetId="27" hidden="1">#REF!</definedName>
    <definedName name="BExMC8AZUTX8LG89K2JJR7ZG62XX" localSheetId="16" hidden="1">#REF!</definedName>
    <definedName name="BExMC8AZUTX8LG89K2JJR7ZG62XX" localSheetId="0" hidden="1">#REF!</definedName>
    <definedName name="BExMC8AZUTX8LG89K2JJR7ZG62XX" localSheetId="2" hidden="1">#REF!</definedName>
    <definedName name="BExMC8AZUTX8LG89K2JJR7ZG62XX" localSheetId="4" hidden="1">#REF!</definedName>
    <definedName name="BExMC8AZUTX8LG89K2JJR7ZG62XX" localSheetId="5" hidden="1">#REF!</definedName>
    <definedName name="BExMC8AZUTX8LG89K2JJR7ZG62XX" localSheetId="17" hidden="1">#REF!</definedName>
    <definedName name="BExMC8AZUTX8LG89K2JJR7ZG62XX" localSheetId="7" hidden="1">#REF!</definedName>
    <definedName name="BExMC8AZUTX8LG89K2JJR7ZG62XX" localSheetId="8" hidden="1">#REF!</definedName>
    <definedName name="BExMC8AZUTX8LG89K2JJR7ZG62XX" localSheetId="9" hidden="1">#REF!</definedName>
    <definedName name="BExMC8AZUTX8LG89K2JJR7ZG62XX" localSheetId="11" hidden="1">#REF!</definedName>
    <definedName name="BExMC8AZUTX8LG89K2JJR7ZG62XX" localSheetId="12" hidden="1">#REF!</definedName>
    <definedName name="BExMC8AZUTX8LG89K2JJR7ZG62XX" localSheetId="13" hidden="1">#REF!</definedName>
    <definedName name="BExMC8AZUTX8LG89K2JJR7ZG62XX" localSheetId="14" hidden="1">#REF!</definedName>
    <definedName name="BExMC8AZUTX8LG89K2JJR7ZG62XX" localSheetId="22" hidden="1">#REF!</definedName>
    <definedName name="BExMC8AZUTX8LG89K2JJR7ZG62XX" localSheetId="19" hidden="1">#REF!</definedName>
    <definedName name="BExMC8AZUTX8LG89K2JJR7ZG62XX" localSheetId="21" hidden="1">#REF!</definedName>
    <definedName name="BExMC8AZUTX8LG89K2JJR7ZG62XX" hidden="1">#REF!</definedName>
    <definedName name="BExMCA96YR10V72G2R0SCIKPZLIZ" localSheetId="23" hidden="1">#REF!</definedName>
    <definedName name="BExMCA96YR10V72G2R0SCIKPZLIZ" localSheetId="27" hidden="1">#REF!</definedName>
    <definedName name="BExMCA96YR10V72G2R0SCIKPZLIZ" localSheetId="16" hidden="1">#REF!</definedName>
    <definedName name="BExMCA96YR10V72G2R0SCIKPZLIZ" localSheetId="0" hidden="1">#REF!</definedName>
    <definedName name="BExMCA96YR10V72G2R0SCIKPZLIZ" localSheetId="2" hidden="1">#REF!</definedName>
    <definedName name="BExMCA96YR10V72G2R0SCIKPZLIZ" localSheetId="4" hidden="1">#REF!</definedName>
    <definedName name="BExMCA96YR10V72G2R0SCIKPZLIZ" localSheetId="5" hidden="1">#REF!</definedName>
    <definedName name="BExMCA96YR10V72G2R0SCIKPZLIZ" localSheetId="17" hidden="1">#REF!</definedName>
    <definedName name="BExMCA96YR10V72G2R0SCIKPZLIZ" localSheetId="7" hidden="1">#REF!</definedName>
    <definedName name="BExMCA96YR10V72G2R0SCIKPZLIZ" localSheetId="8" hidden="1">#REF!</definedName>
    <definedName name="BExMCA96YR10V72G2R0SCIKPZLIZ" localSheetId="9" hidden="1">#REF!</definedName>
    <definedName name="BExMCA96YR10V72G2R0SCIKPZLIZ" localSheetId="11" hidden="1">#REF!</definedName>
    <definedName name="BExMCA96YR10V72G2R0SCIKPZLIZ" localSheetId="12" hidden="1">#REF!</definedName>
    <definedName name="BExMCA96YR10V72G2R0SCIKPZLIZ" localSheetId="13" hidden="1">#REF!</definedName>
    <definedName name="BExMCA96YR10V72G2R0SCIKPZLIZ" localSheetId="14" hidden="1">#REF!</definedName>
    <definedName name="BExMCA96YR10V72G2R0SCIKPZLIZ" localSheetId="22" hidden="1">#REF!</definedName>
    <definedName name="BExMCA96YR10V72G2R0SCIKPZLIZ" localSheetId="19" hidden="1">#REF!</definedName>
    <definedName name="BExMCA96YR10V72G2R0SCIKPZLIZ" localSheetId="21" hidden="1">#REF!</definedName>
    <definedName name="BExMCA96YR10V72G2R0SCIKPZLIZ" hidden="1">#REF!</definedName>
    <definedName name="BExMCB5JU5I2VQDUBS4O42BTEVKI" localSheetId="23" hidden="1">#REF!</definedName>
    <definedName name="BExMCB5JU5I2VQDUBS4O42BTEVKI" localSheetId="27" hidden="1">#REF!</definedName>
    <definedName name="BExMCB5JU5I2VQDUBS4O42BTEVKI" localSheetId="16" hidden="1">#REF!</definedName>
    <definedName name="BExMCB5JU5I2VQDUBS4O42BTEVKI" localSheetId="0" hidden="1">#REF!</definedName>
    <definedName name="BExMCB5JU5I2VQDUBS4O42BTEVKI" localSheetId="2" hidden="1">#REF!</definedName>
    <definedName name="BExMCB5JU5I2VQDUBS4O42BTEVKI" localSheetId="4" hidden="1">#REF!</definedName>
    <definedName name="BExMCB5JU5I2VQDUBS4O42BTEVKI" localSheetId="5" hidden="1">#REF!</definedName>
    <definedName name="BExMCB5JU5I2VQDUBS4O42BTEVKI" localSheetId="17" hidden="1">#REF!</definedName>
    <definedName name="BExMCB5JU5I2VQDUBS4O42BTEVKI" localSheetId="7" hidden="1">#REF!</definedName>
    <definedName name="BExMCB5JU5I2VQDUBS4O42BTEVKI" localSheetId="8" hidden="1">#REF!</definedName>
    <definedName name="BExMCB5JU5I2VQDUBS4O42BTEVKI" localSheetId="9" hidden="1">#REF!</definedName>
    <definedName name="BExMCB5JU5I2VQDUBS4O42BTEVKI" localSheetId="11" hidden="1">#REF!</definedName>
    <definedName name="BExMCB5JU5I2VQDUBS4O42BTEVKI" localSheetId="12" hidden="1">#REF!</definedName>
    <definedName name="BExMCB5JU5I2VQDUBS4O42BTEVKI" localSheetId="13" hidden="1">#REF!</definedName>
    <definedName name="BExMCB5JU5I2VQDUBS4O42BTEVKI" localSheetId="14" hidden="1">#REF!</definedName>
    <definedName name="BExMCB5JU5I2VQDUBS4O42BTEVKI" localSheetId="22" hidden="1">#REF!</definedName>
    <definedName name="BExMCB5JU5I2VQDUBS4O42BTEVKI" localSheetId="19" hidden="1">#REF!</definedName>
    <definedName name="BExMCB5JU5I2VQDUBS4O42BTEVKI" localSheetId="21" hidden="1">#REF!</definedName>
    <definedName name="BExMCB5JU5I2VQDUBS4O42BTEVKI" hidden="1">#REF!</definedName>
    <definedName name="BExMCFSQFSEMPY5IXDIRKZDASDBR" localSheetId="23" hidden="1">#REF!</definedName>
    <definedName name="BExMCFSQFSEMPY5IXDIRKZDASDBR" localSheetId="27" hidden="1">#REF!</definedName>
    <definedName name="BExMCFSQFSEMPY5IXDIRKZDASDBR" localSheetId="16" hidden="1">#REF!</definedName>
    <definedName name="BExMCFSQFSEMPY5IXDIRKZDASDBR" localSheetId="0" hidden="1">#REF!</definedName>
    <definedName name="BExMCFSQFSEMPY5IXDIRKZDASDBR" localSheetId="2" hidden="1">#REF!</definedName>
    <definedName name="BExMCFSQFSEMPY5IXDIRKZDASDBR" localSheetId="4" hidden="1">#REF!</definedName>
    <definedName name="BExMCFSQFSEMPY5IXDIRKZDASDBR" localSheetId="5" hidden="1">#REF!</definedName>
    <definedName name="BExMCFSQFSEMPY5IXDIRKZDASDBR" localSheetId="17" hidden="1">#REF!</definedName>
    <definedName name="BExMCFSQFSEMPY5IXDIRKZDASDBR" localSheetId="7" hidden="1">#REF!</definedName>
    <definedName name="BExMCFSQFSEMPY5IXDIRKZDASDBR" localSheetId="8" hidden="1">#REF!</definedName>
    <definedName name="BExMCFSQFSEMPY5IXDIRKZDASDBR" localSheetId="9" hidden="1">#REF!</definedName>
    <definedName name="BExMCFSQFSEMPY5IXDIRKZDASDBR" localSheetId="11" hidden="1">#REF!</definedName>
    <definedName name="BExMCFSQFSEMPY5IXDIRKZDASDBR" localSheetId="12" hidden="1">#REF!</definedName>
    <definedName name="BExMCFSQFSEMPY5IXDIRKZDASDBR" localSheetId="13" hidden="1">#REF!</definedName>
    <definedName name="BExMCFSQFSEMPY5IXDIRKZDASDBR" localSheetId="14" hidden="1">#REF!</definedName>
    <definedName name="BExMCFSQFSEMPY5IXDIRKZDASDBR" localSheetId="22" hidden="1">#REF!</definedName>
    <definedName name="BExMCFSQFSEMPY5IXDIRKZDASDBR" localSheetId="19" hidden="1">#REF!</definedName>
    <definedName name="BExMCFSQFSEMPY5IXDIRKZDASDBR" localSheetId="21" hidden="1">#REF!</definedName>
    <definedName name="BExMCFSQFSEMPY5IXDIRKZDASDBR" hidden="1">#REF!</definedName>
    <definedName name="BExMCH58I9XOLK7WEE6VSJGYPJGL" localSheetId="23" hidden="1">#REF!</definedName>
    <definedName name="BExMCH58I9XOLK7WEE6VSJGYPJGL" localSheetId="27" hidden="1">#REF!</definedName>
    <definedName name="BExMCH58I9XOLK7WEE6VSJGYPJGL" localSheetId="16" hidden="1">#REF!</definedName>
    <definedName name="BExMCH58I9XOLK7WEE6VSJGYPJGL" localSheetId="0" hidden="1">#REF!</definedName>
    <definedName name="BExMCH58I9XOLK7WEE6VSJGYPJGL" localSheetId="2" hidden="1">#REF!</definedName>
    <definedName name="BExMCH58I9XOLK7WEE6VSJGYPJGL" localSheetId="4" hidden="1">#REF!</definedName>
    <definedName name="BExMCH58I9XOLK7WEE6VSJGYPJGL" localSheetId="5" hidden="1">#REF!</definedName>
    <definedName name="BExMCH58I9XOLK7WEE6VSJGYPJGL" localSheetId="17" hidden="1">#REF!</definedName>
    <definedName name="BExMCH58I9XOLK7WEE6VSJGYPJGL" localSheetId="7" hidden="1">#REF!</definedName>
    <definedName name="BExMCH58I9XOLK7WEE6VSJGYPJGL" localSheetId="8" hidden="1">#REF!</definedName>
    <definedName name="BExMCH58I9XOLK7WEE6VSJGYPJGL" localSheetId="9" hidden="1">#REF!</definedName>
    <definedName name="BExMCH58I9XOLK7WEE6VSJGYPJGL" localSheetId="11" hidden="1">#REF!</definedName>
    <definedName name="BExMCH58I9XOLK7WEE6VSJGYPJGL" localSheetId="12" hidden="1">#REF!</definedName>
    <definedName name="BExMCH58I9XOLK7WEE6VSJGYPJGL" localSheetId="13" hidden="1">#REF!</definedName>
    <definedName name="BExMCH58I9XOLK7WEE6VSJGYPJGL" localSheetId="14" hidden="1">#REF!</definedName>
    <definedName name="BExMCH58I9XOLK7WEE6VSJGYPJGL" localSheetId="22" hidden="1">#REF!</definedName>
    <definedName name="BExMCH58I9XOLK7WEE6VSJGYPJGL" localSheetId="19" hidden="1">#REF!</definedName>
    <definedName name="BExMCH58I9XOLK7WEE6VSJGYPJGL" localSheetId="21" hidden="1">#REF!</definedName>
    <definedName name="BExMCH58I9XOLK7WEE6VSJGYPJGL" hidden="1">#REF!</definedName>
    <definedName name="BExMCMZOEYWVOOJ98TBHTTCS7XB8" localSheetId="23" hidden="1">#REF!</definedName>
    <definedName name="BExMCMZOEYWVOOJ98TBHTTCS7XB8" localSheetId="27" hidden="1">#REF!</definedName>
    <definedName name="BExMCMZOEYWVOOJ98TBHTTCS7XB8" localSheetId="16" hidden="1">#REF!</definedName>
    <definedName name="BExMCMZOEYWVOOJ98TBHTTCS7XB8" localSheetId="0" hidden="1">#REF!</definedName>
    <definedName name="BExMCMZOEYWVOOJ98TBHTTCS7XB8" localSheetId="2" hidden="1">#REF!</definedName>
    <definedName name="BExMCMZOEYWVOOJ98TBHTTCS7XB8" localSheetId="4" hidden="1">#REF!</definedName>
    <definedName name="BExMCMZOEYWVOOJ98TBHTTCS7XB8" localSheetId="5" hidden="1">#REF!</definedName>
    <definedName name="BExMCMZOEYWVOOJ98TBHTTCS7XB8" localSheetId="17" hidden="1">#REF!</definedName>
    <definedName name="BExMCMZOEYWVOOJ98TBHTTCS7XB8" localSheetId="7" hidden="1">#REF!</definedName>
    <definedName name="BExMCMZOEYWVOOJ98TBHTTCS7XB8" localSheetId="8" hidden="1">#REF!</definedName>
    <definedName name="BExMCMZOEYWVOOJ98TBHTTCS7XB8" localSheetId="9" hidden="1">#REF!</definedName>
    <definedName name="BExMCMZOEYWVOOJ98TBHTTCS7XB8" localSheetId="11" hidden="1">#REF!</definedName>
    <definedName name="BExMCMZOEYWVOOJ98TBHTTCS7XB8" localSheetId="12" hidden="1">#REF!</definedName>
    <definedName name="BExMCMZOEYWVOOJ98TBHTTCS7XB8" localSheetId="13" hidden="1">#REF!</definedName>
    <definedName name="BExMCMZOEYWVOOJ98TBHTTCS7XB8" localSheetId="14" hidden="1">#REF!</definedName>
    <definedName name="BExMCMZOEYWVOOJ98TBHTTCS7XB8" localSheetId="22" hidden="1">#REF!</definedName>
    <definedName name="BExMCMZOEYWVOOJ98TBHTTCS7XB8" localSheetId="19" hidden="1">#REF!</definedName>
    <definedName name="BExMCMZOEYWVOOJ98TBHTTCS7XB8" localSheetId="21" hidden="1">#REF!</definedName>
    <definedName name="BExMCMZOEYWVOOJ98TBHTTCS7XB8" hidden="1">#REF!</definedName>
    <definedName name="BExMCS8EF2W3FS9QADNKREYSI8P0" localSheetId="23" hidden="1">#REF!</definedName>
    <definedName name="BExMCS8EF2W3FS9QADNKREYSI8P0" localSheetId="27" hidden="1">#REF!</definedName>
    <definedName name="BExMCS8EF2W3FS9QADNKREYSI8P0" localSheetId="16" hidden="1">#REF!</definedName>
    <definedName name="BExMCS8EF2W3FS9QADNKREYSI8P0" localSheetId="0" hidden="1">#REF!</definedName>
    <definedName name="BExMCS8EF2W3FS9QADNKREYSI8P0" localSheetId="2" hidden="1">#REF!</definedName>
    <definedName name="BExMCS8EF2W3FS9QADNKREYSI8P0" localSheetId="4" hidden="1">#REF!</definedName>
    <definedName name="BExMCS8EF2W3FS9QADNKREYSI8P0" localSheetId="5" hidden="1">#REF!</definedName>
    <definedName name="BExMCS8EF2W3FS9QADNKREYSI8P0" localSheetId="17" hidden="1">#REF!</definedName>
    <definedName name="BExMCS8EF2W3FS9QADNKREYSI8P0" localSheetId="7" hidden="1">#REF!</definedName>
    <definedName name="BExMCS8EF2W3FS9QADNKREYSI8P0" localSheetId="8" hidden="1">#REF!</definedName>
    <definedName name="BExMCS8EF2W3FS9QADNKREYSI8P0" localSheetId="9" hidden="1">#REF!</definedName>
    <definedName name="BExMCS8EF2W3FS9QADNKREYSI8P0" localSheetId="11" hidden="1">#REF!</definedName>
    <definedName name="BExMCS8EF2W3FS9QADNKREYSI8P0" localSheetId="12" hidden="1">#REF!</definedName>
    <definedName name="BExMCS8EF2W3FS9QADNKREYSI8P0" localSheetId="13" hidden="1">#REF!</definedName>
    <definedName name="BExMCS8EF2W3FS9QADNKREYSI8P0" localSheetId="14" hidden="1">#REF!</definedName>
    <definedName name="BExMCS8EF2W3FS9QADNKREYSI8P0" localSheetId="22" hidden="1">#REF!</definedName>
    <definedName name="BExMCS8EF2W3FS9QADNKREYSI8P0" localSheetId="19" hidden="1">#REF!</definedName>
    <definedName name="BExMCS8EF2W3FS9QADNKREYSI8P0" localSheetId="21" hidden="1">#REF!</definedName>
    <definedName name="BExMCS8EF2W3FS9QADNKREYSI8P0" hidden="1">#REF!</definedName>
    <definedName name="BExMCSU0KZGHALEL7N5DJBVL94K7" localSheetId="23" hidden="1">#REF!</definedName>
    <definedName name="BExMCSU0KZGHALEL7N5DJBVL94K7" localSheetId="27" hidden="1">#REF!</definedName>
    <definedName name="BExMCSU0KZGHALEL7N5DJBVL94K7" localSheetId="16" hidden="1">#REF!</definedName>
    <definedName name="BExMCSU0KZGHALEL7N5DJBVL94K7" localSheetId="0" hidden="1">#REF!</definedName>
    <definedName name="BExMCSU0KZGHALEL7N5DJBVL94K7" localSheetId="2" hidden="1">#REF!</definedName>
    <definedName name="BExMCSU0KZGHALEL7N5DJBVL94K7" localSheetId="4" hidden="1">#REF!</definedName>
    <definedName name="BExMCSU0KZGHALEL7N5DJBVL94K7" localSheetId="5" hidden="1">#REF!</definedName>
    <definedName name="BExMCSU0KZGHALEL7N5DJBVL94K7" localSheetId="17" hidden="1">#REF!</definedName>
    <definedName name="BExMCSU0KZGHALEL7N5DJBVL94K7" localSheetId="7" hidden="1">#REF!</definedName>
    <definedName name="BExMCSU0KZGHALEL7N5DJBVL94K7" localSheetId="8" hidden="1">#REF!</definedName>
    <definedName name="BExMCSU0KZGHALEL7N5DJBVL94K7" localSheetId="9" hidden="1">#REF!</definedName>
    <definedName name="BExMCSU0KZGHALEL7N5DJBVL94K7" localSheetId="11" hidden="1">#REF!</definedName>
    <definedName name="BExMCSU0KZGHALEL7N5DJBVL94K7" localSheetId="12" hidden="1">#REF!</definedName>
    <definedName name="BExMCSU0KZGHALEL7N5DJBVL94K7" localSheetId="13" hidden="1">#REF!</definedName>
    <definedName name="BExMCSU0KZGHALEL7N5DJBVL94K7" localSheetId="14" hidden="1">#REF!</definedName>
    <definedName name="BExMCSU0KZGHALEL7N5DJBVL94K7" localSheetId="22" hidden="1">#REF!</definedName>
    <definedName name="BExMCSU0KZGHALEL7N5DJBVL94K7" localSheetId="19" hidden="1">#REF!</definedName>
    <definedName name="BExMCSU0KZGHALEL7N5DJBVL94K7" localSheetId="21" hidden="1">#REF!</definedName>
    <definedName name="BExMCSU0KZGHALEL7N5DJBVL94K7" hidden="1">#REF!</definedName>
    <definedName name="BExMCUS7GSOM96J0HJ7EH0FFM2AC" localSheetId="23" hidden="1">#REF!</definedName>
    <definedName name="BExMCUS7GSOM96J0HJ7EH0FFM2AC" localSheetId="27" hidden="1">#REF!</definedName>
    <definedName name="BExMCUS7GSOM96J0HJ7EH0FFM2AC" localSheetId="16" hidden="1">#REF!</definedName>
    <definedName name="BExMCUS7GSOM96J0HJ7EH0FFM2AC" localSheetId="0" hidden="1">#REF!</definedName>
    <definedName name="BExMCUS7GSOM96J0HJ7EH0FFM2AC" localSheetId="2" hidden="1">#REF!</definedName>
    <definedName name="BExMCUS7GSOM96J0HJ7EH0FFM2AC" localSheetId="4" hidden="1">#REF!</definedName>
    <definedName name="BExMCUS7GSOM96J0HJ7EH0FFM2AC" localSheetId="5" hidden="1">#REF!</definedName>
    <definedName name="BExMCUS7GSOM96J0HJ7EH0FFM2AC" localSheetId="17" hidden="1">#REF!</definedName>
    <definedName name="BExMCUS7GSOM96J0HJ7EH0FFM2AC" localSheetId="7" hidden="1">#REF!</definedName>
    <definedName name="BExMCUS7GSOM96J0HJ7EH0FFM2AC" localSheetId="8" hidden="1">#REF!</definedName>
    <definedName name="BExMCUS7GSOM96J0HJ7EH0FFM2AC" localSheetId="9" hidden="1">#REF!</definedName>
    <definedName name="BExMCUS7GSOM96J0HJ7EH0FFM2AC" localSheetId="11" hidden="1">#REF!</definedName>
    <definedName name="BExMCUS7GSOM96J0HJ7EH0FFM2AC" localSheetId="12" hidden="1">#REF!</definedName>
    <definedName name="BExMCUS7GSOM96J0HJ7EH0FFM2AC" localSheetId="13" hidden="1">#REF!</definedName>
    <definedName name="BExMCUS7GSOM96J0HJ7EH0FFM2AC" localSheetId="14" hidden="1">#REF!</definedName>
    <definedName name="BExMCUS7GSOM96J0HJ7EH0FFM2AC" localSheetId="22" hidden="1">#REF!</definedName>
    <definedName name="BExMCUS7GSOM96J0HJ7EH0FFM2AC" localSheetId="19" hidden="1">#REF!</definedName>
    <definedName name="BExMCUS7GSOM96J0HJ7EH0FFM2AC" localSheetId="21" hidden="1">#REF!</definedName>
    <definedName name="BExMCUS7GSOM96J0HJ7EH0FFM2AC" hidden="1">#REF!</definedName>
    <definedName name="BExMCYTT6TVDWMJXO1NZANRTVNAN" localSheetId="23" hidden="1">#REF!</definedName>
    <definedName name="BExMCYTT6TVDWMJXO1NZANRTVNAN" localSheetId="27" hidden="1">#REF!</definedName>
    <definedName name="BExMCYTT6TVDWMJXO1NZANRTVNAN" localSheetId="16" hidden="1">#REF!</definedName>
    <definedName name="BExMCYTT6TVDWMJXO1NZANRTVNAN" localSheetId="0" hidden="1">#REF!</definedName>
    <definedName name="BExMCYTT6TVDWMJXO1NZANRTVNAN" localSheetId="2" hidden="1">#REF!</definedName>
    <definedName name="BExMCYTT6TVDWMJXO1NZANRTVNAN" localSheetId="4" hidden="1">#REF!</definedName>
    <definedName name="BExMCYTT6TVDWMJXO1NZANRTVNAN" localSheetId="5" hidden="1">#REF!</definedName>
    <definedName name="BExMCYTT6TVDWMJXO1NZANRTVNAN" localSheetId="17" hidden="1">#REF!</definedName>
    <definedName name="BExMCYTT6TVDWMJXO1NZANRTVNAN" localSheetId="7" hidden="1">#REF!</definedName>
    <definedName name="BExMCYTT6TVDWMJXO1NZANRTVNAN" localSheetId="8" hidden="1">#REF!</definedName>
    <definedName name="BExMCYTT6TVDWMJXO1NZANRTVNAN" localSheetId="9" hidden="1">#REF!</definedName>
    <definedName name="BExMCYTT6TVDWMJXO1NZANRTVNAN" localSheetId="11" hidden="1">#REF!</definedName>
    <definedName name="BExMCYTT6TVDWMJXO1NZANRTVNAN" localSheetId="12" hidden="1">#REF!</definedName>
    <definedName name="BExMCYTT6TVDWMJXO1NZANRTVNAN" localSheetId="13" hidden="1">#REF!</definedName>
    <definedName name="BExMCYTT6TVDWMJXO1NZANRTVNAN" localSheetId="14" hidden="1">#REF!</definedName>
    <definedName name="BExMCYTT6TVDWMJXO1NZANRTVNAN" localSheetId="22" hidden="1">#REF!</definedName>
    <definedName name="BExMCYTT6TVDWMJXO1NZANRTVNAN" localSheetId="19" hidden="1">#REF!</definedName>
    <definedName name="BExMCYTT6TVDWMJXO1NZANRTVNAN" localSheetId="21" hidden="1">#REF!</definedName>
    <definedName name="BExMCYTT6TVDWMJXO1NZANRTVNAN" hidden="1">#REF!</definedName>
    <definedName name="BExMD54CT1VTE5YGBM90H90NF28M" localSheetId="23" hidden="1">#REF!</definedName>
    <definedName name="BExMD54CT1VTE5YGBM90H90NF28M" localSheetId="27" hidden="1">#REF!</definedName>
    <definedName name="BExMD54CT1VTE5YGBM90H90NF28M" localSheetId="16" hidden="1">#REF!</definedName>
    <definedName name="BExMD54CT1VTE5YGBM90H90NF28M" localSheetId="0" hidden="1">#REF!</definedName>
    <definedName name="BExMD54CT1VTE5YGBM90H90NF28M" localSheetId="2" hidden="1">#REF!</definedName>
    <definedName name="BExMD54CT1VTE5YGBM90H90NF28M" localSheetId="4" hidden="1">#REF!</definedName>
    <definedName name="BExMD54CT1VTE5YGBM90H90NF28M" localSheetId="5" hidden="1">#REF!</definedName>
    <definedName name="BExMD54CT1VTE5YGBM90H90NF28M" localSheetId="17" hidden="1">#REF!</definedName>
    <definedName name="BExMD54CT1VTE5YGBM90H90NF28M" localSheetId="7" hidden="1">#REF!</definedName>
    <definedName name="BExMD54CT1VTE5YGBM90H90NF28M" localSheetId="8" hidden="1">#REF!</definedName>
    <definedName name="BExMD54CT1VTE5YGBM90H90NF28M" localSheetId="9" hidden="1">#REF!</definedName>
    <definedName name="BExMD54CT1VTE5YGBM90H90NF28M" localSheetId="11" hidden="1">#REF!</definedName>
    <definedName name="BExMD54CT1VTE5YGBM90H90NF28M" localSheetId="12" hidden="1">#REF!</definedName>
    <definedName name="BExMD54CT1VTE5YGBM90H90NF28M" localSheetId="13" hidden="1">#REF!</definedName>
    <definedName name="BExMD54CT1VTE5YGBM90H90NF28M" localSheetId="14" hidden="1">#REF!</definedName>
    <definedName name="BExMD54CT1VTE5YGBM90H90NF28M" localSheetId="22" hidden="1">#REF!</definedName>
    <definedName name="BExMD54CT1VTE5YGBM90H90NF28M" localSheetId="19" hidden="1">#REF!</definedName>
    <definedName name="BExMD54CT1VTE5YGBM90H90NF28M" localSheetId="21" hidden="1">#REF!</definedName>
    <definedName name="BExMD54CT1VTE5YGBM90H90NF28M" hidden="1">#REF!</definedName>
    <definedName name="BExMD5F6IAV108XYJLXUO9HD0IT6" localSheetId="23" hidden="1">#REF!</definedName>
    <definedName name="BExMD5F6IAV108XYJLXUO9HD0IT6" localSheetId="27" hidden="1">#REF!</definedName>
    <definedName name="BExMD5F6IAV108XYJLXUO9HD0IT6" localSheetId="16" hidden="1">#REF!</definedName>
    <definedName name="BExMD5F6IAV108XYJLXUO9HD0IT6" localSheetId="0" hidden="1">#REF!</definedName>
    <definedName name="BExMD5F6IAV108XYJLXUO9HD0IT6" localSheetId="2" hidden="1">#REF!</definedName>
    <definedName name="BExMD5F6IAV108XYJLXUO9HD0IT6" localSheetId="4" hidden="1">#REF!</definedName>
    <definedName name="BExMD5F6IAV108XYJLXUO9HD0IT6" localSheetId="5" hidden="1">#REF!</definedName>
    <definedName name="BExMD5F6IAV108XYJLXUO9HD0IT6" localSheetId="17" hidden="1">#REF!</definedName>
    <definedName name="BExMD5F6IAV108XYJLXUO9HD0IT6" localSheetId="7" hidden="1">#REF!</definedName>
    <definedName name="BExMD5F6IAV108XYJLXUO9HD0IT6" localSheetId="8" hidden="1">#REF!</definedName>
    <definedName name="BExMD5F6IAV108XYJLXUO9HD0IT6" localSheetId="9" hidden="1">#REF!</definedName>
    <definedName name="BExMD5F6IAV108XYJLXUO9HD0IT6" localSheetId="11" hidden="1">#REF!</definedName>
    <definedName name="BExMD5F6IAV108XYJLXUO9HD0IT6" localSheetId="12" hidden="1">#REF!</definedName>
    <definedName name="BExMD5F6IAV108XYJLXUO9HD0IT6" localSheetId="13" hidden="1">#REF!</definedName>
    <definedName name="BExMD5F6IAV108XYJLXUO9HD0IT6" localSheetId="14" hidden="1">#REF!</definedName>
    <definedName name="BExMD5F6IAV108XYJLXUO9HD0IT6" localSheetId="22" hidden="1">#REF!</definedName>
    <definedName name="BExMD5F6IAV108XYJLXUO9HD0IT6" localSheetId="19" hidden="1">#REF!</definedName>
    <definedName name="BExMD5F6IAV108XYJLXUO9HD0IT6" localSheetId="21" hidden="1">#REF!</definedName>
    <definedName name="BExMD5F6IAV108XYJLXUO9HD0IT6" hidden="1">#REF!</definedName>
    <definedName name="BExMDANV66W9T3XAXID40XFJ0J93" localSheetId="23" hidden="1">#REF!</definedName>
    <definedName name="BExMDANV66W9T3XAXID40XFJ0J93" localSheetId="27" hidden="1">#REF!</definedName>
    <definedName name="BExMDANV66W9T3XAXID40XFJ0J93" localSheetId="16" hidden="1">#REF!</definedName>
    <definedName name="BExMDANV66W9T3XAXID40XFJ0J93" localSheetId="0" hidden="1">#REF!</definedName>
    <definedName name="BExMDANV66W9T3XAXID40XFJ0J93" localSheetId="2" hidden="1">#REF!</definedName>
    <definedName name="BExMDANV66W9T3XAXID40XFJ0J93" localSheetId="4" hidden="1">#REF!</definedName>
    <definedName name="BExMDANV66W9T3XAXID40XFJ0J93" localSheetId="5" hidden="1">#REF!</definedName>
    <definedName name="BExMDANV66W9T3XAXID40XFJ0J93" localSheetId="17" hidden="1">#REF!</definedName>
    <definedName name="BExMDANV66W9T3XAXID40XFJ0J93" localSheetId="7" hidden="1">#REF!</definedName>
    <definedName name="BExMDANV66W9T3XAXID40XFJ0J93" localSheetId="8" hidden="1">#REF!</definedName>
    <definedName name="BExMDANV66W9T3XAXID40XFJ0J93" localSheetId="9" hidden="1">#REF!</definedName>
    <definedName name="BExMDANV66W9T3XAXID40XFJ0J93" localSheetId="11" hidden="1">#REF!</definedName>
    <definedName name="BExMDANV66W9T3XAXID40XFJ0J93" localSheetId="12" hidden="1">#REF!</definedName>
    <definedName name="BExMDANV66W9T3XAXID40XFJ0J93" localSheetId="13" hidden="1">#REF!</definedName>
    <definedName name="BExMDANV66W9T3XAXID40XFJ0J93" localSheetId="14" hidden="1">#REF!</definedName>
    <definedName name="BExMDANV66W9T3XAXID40XFJ0J93" localSheetId="22" hidden="1">#REF!</definedName>
    <definedName name="BExMDANV66W9T3XAXID40XFJ0J93" localSheetId="19" hidden="1">#REF!</definedName>
    <definedName name="BExMDANV66W9T3XAXID40XFJ0J93" localSheetId="21" hidden="1">#REF!</definedName>
    <definedName name="BExMDANV66W9T3XAXID40XFJ0J93" hidden="1">#REF!</definedName>
    <definedName name="BExMDGD1KQP7NNR78X2ZX4FCBQ1S" localSheetId="23" hidden="1">#REF!</definedName>
    <definedName name="BExMDGD1KQP7NNR78X2ZX4FCBQ1S" localSheetId="27" hidden="1">#REF!</definedName>
    <definedName name="BExMDGD1KQP7NNR78X2ZX4FCBQ1S" localSheetId="16" hidden="1">#REF!</definedName>
    <definedName name="BExMDGD1KQP7NNR78X2ZX4FCBQ1S" localSheetId="0" hidden="1">#REF!</definedName>
    <definedName name="BExMDGD1KQP7NNR78X2ZX4FCBQ1S" localSheetId="2" hidden="1">#REF!</definedName>
    <definedName name="BExMDGD1KQP7NNR78X2ZX4FCBQ1S" localSheetId="4" hidden="1">#REF!</definedName>
    <definedName name="BExMDGD1KQP7NNR78X2ZX4FCBQ1S" localSheetId="5" hidden="1">#REF!</definedName>
    <definedName name="BExMDGD1KQP7NNR78X2ZX4FCBQ1S" localSheetId="17" hidden="1">#REF!</definedName>
    <definedName name="BExMDGD1KQP7NNR78X2ZX4FCBQ1S" localSheetId="7" hidden="1">#REF!</definedName>
    <definedName name="BExMDGD1KQP7NNR78X2ZX4FCBQ1S" localSheetId="8" hidden="1">#REF!</definedName>
    <definedName name="BExMDGD1KQP7NNR78X2ZX4FCBQ1S" localSheetId="9" hidden="1">#REF!</definedName>
    <definedName name="BExMDGD1KQP7NNR78X2ZX4FCBQ1S" localSheetId="11" hidden="1">#REF!</definedName>
    <definedName name="BExMDGD1KQP7NNR78X2ZX4FCBQ1S" localSheetId="12" hidden="1">#REF!</definedName>
    <definedName name="BExMDGD1KQP7NNR78X2ZX4FCBQ1S" localSheetId="13" hidden="1">#REF!</definedName>
    <definedName name="BExMDGD1KQP7NNR78X2ZX4FCBQ1S" localSheetId="14" hidden="1">#REF!</definedName>
    <definedName name="BExMDGD1KQP7NNR78X2ZX4FCBQ1S" localSheetId="22" hidden="1">#REF!</definedName>
    <definedName name="BExMDGD1KQP7NNR78X2ZX4FCBQ1S" localSheetId="19" hidden="1">#REF!</definedName>
    <definedName name="BExMDGD1KQP7NNR78X2ZX4FCBQ1S" localSheetId="21" hidden="1">#REF!</definedName>
    <definedName name="BExMDGD1KQP7NNR78X2ZX4FCBQ1S" hidden="1">#REF!</definedName>
    <definedName name="BExMDIRDK0DI8P86HB7WPH8QWLSQ" localSheetId="23" hidden="1">#REF!</definedName>
    <definedName name="BExMDIRDK0DI8P86HB7WPH8QWLSQ" localSheetId="27" hidden="1">#REF!</definedName>
    <definedName name="BExMDIRDK0DI8P86HB7WPH8QWLSQ" localSheetId="16" hidden="1">#REF!</definedName>
    <definedName name="BExMDIRDK0DI8P86HB7WPH8QWLSQ" localSheetId="0" hidden="1">#REF!</definedName>
    <definedName name="BExMDIRDK0DI8P86HB7WPH8QWLSQ" localSheetId="2" hidden="1">#REF!</definedName>
    <definedName name="BExMDIRDK0DI8P86HB7WPH8QWLSQ" localSheetId="4" hidden="1">#REF!</definedName>
    <definedName name="BExMDIRDK0DI8P86HB7WPH8QWLSQ" localSheetId="5" hidden="1">#REF!</definedName>
    <definedName name="BExMDIRDK0DI8P86HB7WPH8QWLSQ" localSheetId="17" hidden="1">#REF!</definedName>
    <definedName name="BExMDIRDK0DI8P86HB7WPH8QWLSQ" localSheetId="7" hidden="1">#REF!</definedName>
    <definedName name="BExMDIRDK0DI8P86HB7WPH8QWLSQ" localSheetId="8" hidden="1">#REF!</definedName>
    <definedName name="BExMDIRDK0DI8P86HB7WPH8QWLSQ" localSheetId="9" hidden="1">#REF!</definedName>
    <definedName name="BExMDIRDK0DI8P86HB7WPH8QWLSQ" localSheetId="11" hidden="1">#REF!</definedName>
    <definedName name="BExMDIRDK0DI8P86HB7WPH8QWLSQ" localSheetId="12" hidden="1">#REF!</definedName>
    <definedName name="BExMDIRDK0DI8P86HB7WPH8QWLSQ" localSheetId="13" hidden="1">#REF!</definedName>
    <definedName name="BExMDIRDK0DI8P86HB7WPH8QWLSQ" localSheetId="14" hidden="1">#REF!</definedName>
    <definedName name="BExMDIRDK0DI8P86HB7WPH8QWLSQ" localSheetId="22" hidden="1">#REF!</definedName>
    <definedName name="BExMDIRDK0DI8P86HB7WPH8QWLSQ" localSheetId="19" hidden="1">#REF!</definedName>
    <definedName name="BExMDIRDK0DI8P86HB7WPH8QWLSQ" localSheetId="21" hidden="1">#REF!</definedName>
    <definedName name="BExMDIRDK0DI8P86HB7WPH8QWLSQ" hidden="1">#REF!</definedName>
    <definedName name="BExMDOWGDLP3BZZB4ZPI31VS10FP" localSheetId="23" hidden="1">#REF!</definedName>
    <definedName name="BExMDOWGDLP3BZZB4ZPI31VS10FP" localSheetId="27" hidden="1">#REF!</definedName>
    <definedName name="BExMDOWGDLP3BZZB4ZPI31VS10FP" localSheetId="16" hidden="1">#REF!</definedName>
    <definedName name="BExMDOWGDLP3BZZB4ZPI31VS10FP" localSheetId="0" hidden="1">#REF!</definedName>
    <definedName name="BExMDOWGDLP3BZZB4ZPI31VS10FP" localSheetId="2" hidden="1">#REF!</definedName>
    <definedName name="BExMDOWGDLP3BZZB4ZPI31VS10FP" localSheetId="4" hidden="1">#REF!</definedName>
    <definedName name="BExMDOWGDLP3BZZB4ZPI31VS10FP" localSheetId="5" hidden="1">#REF!</definedName>
    <definedName name="BExMDOWGDLP3BZZB4ZPI31VS10FP" localSheetId="17" hidden="1">#REF!</definedName>
    <definedName name="BExMDOWGDLP3BZZB4ZPI31VS10FP" localSheetId="7" hidden="1">#REF!</definedName>
    <definedName name="BExMDOWGDLP3BZZB4ZPI31VS10FP" localSheetId="8" hidden="1">#REF!</definedName>
    <definedName name="BExMDOWGDLP3BZZB4ZPI31VS10FP" localSheetId="9" hidden="1">#REF!</definedName>
    <definedName name="BExMDOWGDLP3BZZB4ZPI31VS10FP" localSheetId="11" hidden="1">#REF!</definedName>
    <definedName name="BExMDOWGDLP3BZZB4ZPI31VS10FP" localSheetId="12" hidden="1">#REF!</definedName>
    <definedName name="BExMDOWGDLP3BZZB4ZPI31VS10FP" localSheetId="13" hidden="1">#REF!</definedName>
    <definedName name="BExMDOWGDLP3BZZB4ZPI31VS10FP" localSheetId="14" hidden="1">#REF!</definedName>
    <definedName name="BExMDOWGDLP3BZZB4ZPI31VS10FP" localSheetId="22" hidden="1">#REF!</definedName>
    <definedName name="BExMDOWGDLP3BZZB4ZPI31VS10FP" localSheetId="19" hidden="1">#REF!</definedName>
    <definedName name="BExMDOWGDLP3BZZB4ZPI31VS10FP" localSheetId="21" hidden="1">#REF!</definedName>
    <definedName name="BExMDOWGDLP3BZZB4ZPI31VS10FP" hidden="1">#REF!</definedName>
    <definedName name="BExMDPI2FVMORSWDDCVAJ85WYAYO" localSheetId="23" hidden="1">#REF!</definedName>
    <definedName name="BExMDPI2FVMORSWDDCVAJ85WYAYO" localSheetId="27" hidden="1">#REF!</definedName>
    <definedName name="BExMDPI2FVMORSWDDCVAJ85WYAYO" localSheetId="16" hidden="1">#REF!</definedName>
    <definedName name="BExMDPI2FVMORSWDDCVAJ85WYAYO" localSheetId="0" hidden="1">#REF!</definedName>
    <definedName name="BExMDPI2FVMORSWDDCVAJ85WYAYO" localSheetId="2" hidden="1">#REF!</definedName>
    <definedName name="BExMDPI2FVMORSWDDCVAJ85WYAYO" localSheetId="4" hidden="1">#REF!</definedName>
    <definedName name="BExMDPI2FVMORSWDDCVAJ85WYAYO" localSheetId="5" hidden="1">#REF!</definedName>
    <definedName name="BExMDPI2FVMORSWDDCVAJ85WYAYO" localSheetId="17" hidden="1">#REF!</definedName>
    <definedName name="BExMDPI2FVMORSWDDCVAJ85WYAYO" localSheetId="7" hidden="1">#REF!</definedName>
    <definedName name="BExMDPI2FVMORSWDDCVAJ85WYAYO" localSheetId="8" hidden="1">#REF!</definedName>
    <definedName name="BExMDPI2FVMORSWDDCVAJ85WYAYO" localSheetId="9" hidden="1">#REF!</definedName>
    <definedName name="BExMDPI2FVMORSWDDCVAJ85WYAYO" localSheetId="11" hidden="1">#REF!</definedName>
    <definedName name="BExMDPI2FVMORSWDDCVAJ85WYAYO" localSheetId="12" hidden="1">#REF!</definedName>
    <definedName name="BExMDPI2FVMORSWDDCVAJ85WYAYO" localSheetId="13" hidden="1">#REF!</definedName>
    <definedName name="BExMDPI2FVMORSWDDCVAJ85WYAYO" localSheetId="14" hidden="1">#REF!</definedName>
    <definedName name="BExMDPI2FVMORSWDDCVAJ85WYAYO" localSheetId="22" hidden="1">#REF!</definedName>
    <definedName name="BExMDPI2FVMORSWDDCVAJ85WYAYO" localSheetId="19" hidden="1">#REF!</definedName>
    <definedName name="BExMDPI2FVMORSWDDCVAJ85WYAYO" localSheetId="21" hidden="1">#REF!</definedName>
    <definedName name="BExMDPI2FVMORSWDDCVAJ85WYAYO" hidden="1">#REF!</definedName>
    <definedName name="BExMDUWB7VWHFFR266QXO46BNV2S" localSheetId="23" hidden="1">#REF!</definedName>
    <definedName name="BExMDUWB7VWHFFR266QXO46BNV2S" localSheetId="27" hidden="1">#REF!</definedName>
    <definedName name="BExMDUWB7VWHFFR266QXO46BNV2S" localSheetId="16" hidden="1">#REF!</definedName>
    <definedName name="BExMDUWB7VWHFFR266QXO46BNV2S" localSheetId="0" hidden="1">#REF!</definedName>
    <definedName name="BExMDUWB7VWHFFR266QXO46BNV2S" localSheetId="2" hidden="1">#REF!</definedName>
    <definedName name="BExMDUWB7VWHFFR266QXO46BNV2S" localSheetId="4" hidden="1">#REF!</definedName>
    <definedName name="BExMDUWB7VWHFFR266QXO46BNV2S" localSheetId="5" hidden="1">#REF!</definedName>
    <definedName name="BExMDUWB7VWHFFR266QXO46BNV2S" localSheetId="17" hidden="1">#REF!</definedName>
    <definedName name="BExMDUWB7VWHFFR266QXO46BNV2S" localSheetId="7" hidden="1">#REF!</definedName>
    <definedName name="BExMDUWB7VWHFFR266QXO46BNV2S" localSheetId="8" hidden="1">#REF!</definedName>
    <definedName name="BExMDUWB7VWHFFR266QXO46BNV2S" localSheetId="9" hidden="1">#REF!</definedName>
    <definedName name="BExMDUWB7VWHFFR266QXO46BNV2S" localSheetId="11" hidden="1">#REF!</definedName>
    <definedName name="BExMDUWB7VWHFFR266QXO46BNV2S" localSheetId="12" hidden="1">#REF!</definedName>
    <definedName name="BExMDUWB7VWHFFR266QXO46BNV2S" localSheetId="13" hidden="1">#REF!</definedName>
    <definedName name="BExMDUWB7VWHFFR266QXO46BNV2S" localSheetId="14" hidden="1">#REF!</definedName>
    <definedName name="BExMDUWB7VWHFFR266QXO46BNV2S" localSheetId="22" hidden="1">#REF!</definedName>
    <definedName name="BExMDUWB7VWHFFR266QXO46BNV2S" localSheetId="19" hidden="1">#REF!</definedName>
    <definedName name="BExMDUWB7VWHFFR266QXO46BNV2S" localSheetId="21" hidden="1">#REF!</definedName>
    <definedName name="BExMDUWB7VWHFFR266QXO46BNV2S" hidden="1">#REF!</definedName>
    <definedName name="BExME2U47N8LZG0BPJ49ANY5QVV2" localSheetId="23" hidden="1">#REF!</definedName>
    <definedName name="BExME2U47N8LZG0BPJ49ANY5QVV2" localSheetId="27" hidden="1">#REF!</definedName>
    <definedName name="BExME2U47N8LZG0BPJ49ANY5QVV2" localSheetId="16" hidden="1">#REF!</definedName>
    <definedName name="BExME2U47N8LZG0BPJ49ANY5QVV2" localSheetId="0" hidden="1">#REF!</definedName>
    <definedName name="BExME2U47N8LZG0BPJ49ANY5QVV2" localSheetId="2" hidden="1">#REF!</definedName>
    <definedName name="BExME2U47N8LZG0BPJ49ANY5QVV2" localSheetId="4" hidden="1">#REF!</definedName>
    <definedName name="BExME2U47N8LZG0BPJ49ANY5QVV2" localSheetId="5" hidden="1">#REF!</definedName>
    <definedName name="BExME2U47N8LZG0BPJ49ANY5QVV2" localSheetId="17" hidden="1">#REF!</definedName>
    <definedName name="BExME2U47N8LZG0BPJ49ANY5QVV2" localSheetId="7" hidden="1">#REF!</definedName>
    <definedName name="BExME2U47N8LZG0BPJ49ANY5QVV2" localSheetId="8" hidden="1">#REF!</definedName>
    <definedName name="BExME2U47N8LZG0BPJ49ANY5QVV2" localSheetId="9" hidden="1">#REF!</definedName>
    <definedName name="BExME2U47N8LZG0BPJ49ANY5QVV2" localSheetId="11" hidden="1">#REF!</definedName>
    <definedName name="BExME2U47N8LZG0BPJ49ANY5QVV2" localSheetId="12" hidden="1">#REF!</definedName>
    <definedName name="BExME2U47N8LZG0BPJ49ANY5QVV2" localSheetId="13" hidden="1">#REF!</definedName>
    <definedName name="BExME2U47N8LZG0BPJ49ANY5QVV2" localSheetId="14" hidden="1">#REF!</definedName>
    <definedName name="BExME2U47N8LZG0BPJ49ANY5QVV2" localSheetId="22" hidden="1">#REF!</definedName>
    <definedName name="BExME2U47N8LZG0BPJ49ANY5QVV2" localSheetId="19" hidden="1">#REF!</definedName>
    <definedName name="BExME2U47N8LZG0BPJ49ANY5QVV2" localSheetId="21" hidden="1">#REF!</definedName>
    <definedName name="BExME2U47N8LZG0BPJ49ANY5QVV2" hidden="1">#REF!</definedName>
    <definedName name="BExME88DH5DUKMUFI9FNVECXFD2E" localSheetId="23" hidden="1">#REF!</definedName>
    <definedName name="BExME88DH5DUKMUFI9FNVECXFD2E" localSheetId="27" hidden="1">#REF!</definedName>
    <definedName name="BExME88DH5DUKMUFI9FNVECXFD2E" localSheetId="16" hidden="1">#REF!</definedName>
    <definedName name="BExME88DH5DUKMUFI9FNVECXFD2E" localSheetId="0" hidden="1">#REF!</definedName>
    <definedName name="BExME88DH5DUKMUFI9FNVECXFD2E" localSheetId="2" hidden="1">#REF!</definedName>
    <definedName name="BExME88DH5DUKMUFI9FNVECXFD2E" localSheetId="4" hidden="1">#REF!</definedName>
    <definedName name="BExME88DH5DUKMUFI9FNVECXFD2E" localSheetId="5" hidden="1">#REF!</definedName>
    <definedName name="BExME88DH5DUKMUFI9FNVECXFD2E" localSheetId="17" hidden="1">#REF!</definedName>
    <definedName name="BExME88DH5DUKMUFI9FNVECXFD2E" localSheetId="7" hidden="1">#REF!</definedName>
    <definedName name="BExME88DH5DUKMUFI9FNVECXFD2E" localSheetId="8" hidden="1">#REF!</definedName>
    <definedName name="BExME88DH5DUKMUFI9FNVECXFD2E" localSheetId="9" hidden="1">#REF!</definedName>
    <definedName name="BExME88DH5DUKMUFI9FNVECXFD2E" localSheetId="11" hidden="1">#REF!</definedName>
    <definedName name="BExME88DH5DUKMUFI9FNVECXFD2E" localSheetId="12" hidden="1">#REF!</definedName>
    <definedName name="BExME88DH5DUKMUFI9FNVECXFD2E" localSheetId="13" hidden="1">#REF!</definedName>
    <definedName name="BExME88DH5DUKMUFI9FNVECXFD2E" localSheetId="14" hidden="1">#REF!</definedName>
    <definedName name="BExME88DH5DUKMUFI9FNVECXFD2E" localSheetId="22" hidden="1">#REF!</definedName>
    <definedName name="BExME88DH5DUKMUFI9FNVECXFD2E" localSheetId="19" hidden="1">#REF!</definedName>
    <definedName name="BExME88DH5DUKMUFI9FNVECXFD2E" localSheetId="21" hidden="1">#REF!</definedName>
    <definedName name="BExME88DH5DUKMUFI9FNVECXFD2E" hidden="1">#REF!</definedName>
    <definedName name="BExME9A7MOGAK7YTTQYXP5DL6VYA" localSheetId="23" hidden="1">#REF!</definedName>
    <definedName name="BExME9A7MOGAK7YTTQYXP5DL6VYA" localSheetId="27" hidden="1">#REF!</definedName>
    <definedName name="BExME9A7MOGAK7YTTQYXP5DL6VYA" localSheetId="16" hidden="1">#REF!</definedName>
    <definedName name="BExME9A7MOGAK7YTTQYXP5DL6VYA" localSheetId="0" hidden="1">#REF!</definedName>
    <definedName name="BExME9A7MOGAK7YTTQYXP5DL6VYA" localSheetId="2" hidden="1">#REF!</definedName>
    <definedName name="BExME9A7MOGAK7YTTQYXP5DL6VYA" localSheetId="4" hidden="1">#REF!</definedName>
    <definedName name="BExME9A7MOGAK7YTTQYXP5DL6VYA" localSheetId="5" hidden="1">#REF!</definedName>
    <definedName name="BExME9A7MOGAK7YTTQYXP5DL6VYA" localSheetId="17" hidden="1">#REF!</definedName>
    <definedName name="BExME9A7MOGAK7YTTQYXP5DL6VYA" localSheetId="7" hidden="1">#REF!</definedName>
    <definedName name="BExME9A7MOGAK7YTTQYXP5DL6VYA" localSheetId="8" hidden="1">#REF!</definedName>
    <definedName name="BExME9A7MOGAK7YTTQYXP5DL6VYA" localSheetId="9" hidden="1">#REF!</definedName>
    <definedName name="BExME9A7MOGAK7YTTQYXP5DL6VYA" localSheetId="11" hidden="1">#REF!</definedName>
    <definedName name="BExME9A7MOGAK7YTTQYXP5DL6VYA" localSheetId="12" hidden="1">#REF!</definedName>
    <definedName name="BExME9A7MOGAK7YTTQYXP5DL6VYA" localSheetId="13" hidden="1">#REF!</definedName>
    <definedName name="BExME9A7MOGAK7YTTQYXP5DL6VYA" localSheetId="14" hidden="1">#REF!</definedName>
    <definedName name="BExME9A7MOGAK7YTTQYXP5DL6VYA" localSheetId="22" hidden="1">#REF!</definedName>
    <definedName name="BExME9A7MOGAK7YTTQYXP5DL6VYA" localSheetId="19" hidden="1">#REF!</definedName>
    <definedName name="BExME9A7MOGAK7YTTQYXP5DL6VYA" localSheetId="21" hidden="1">#REF!</definedName>
    <definedName name="BExME9A7MOGAK7YTTQYXP5DL6VYA" hidden="1">#REF!</definedName>
    <definedName name="BExMEOV9YFRY5C3GDLU60GIX10BY" localSheetId="23" hidden="1">#REF!</definedName>
    <definedName name="BExMEOV9YFRY5C3GDLU60GIX10BY" localSheetId="27" hidden="1">#REF!</definedName>
    <definedName name="BExMEOV9YFRY5C3GDLU60GIX10BY" localSheetId="16" hidden="1">#REF!</definedName>
    <definedName name="BExMEOV9YFRY5C3GDLU60GIX10BY" localSheetId="0" hidden="1">#REF!</definedName>
    <definedName name="BExMEOV9YFRY5C3GDLU60GIX10BY" localSheetId="2" hidden="1">#REF!</definedName>
    <definedName name="BExMEOV9YFRY5C3GDLU60GIX10BY" localSheetId="4" hidden="1">#REF!</definedName>
    <definedName name="BExMEOV9YFRY5C3GDLU60GIX10BY" localSheetId="5" hidden="1">#REF!</definedName>
    <definedName name="BExMEOV9YFRY5C3GDLU60GIX10BY" localSheetId="17" hidden="1">#REF!</definedName>
    <definedName name="BExMEOV9YFRY5C3GDLU60GIX10BY" localSheetId="7" hidden="1">#REF!</definedName>
    <definedName name="BExMEOV9YFRY5C3GDLU60GIX10BY" localSheetId="8" hidden="1">#REF!</definedName>
    <definedName name="BExMEOV9YFRY5C3GDLU60GIX10BY" localSheetId="9" hidden="1">#REF!</definedName>
    <definedName name="BExMEOV9YFRY5C3GDLU60GIX10BY" localSheetId="11" hidden="1">#REF!</definedName>
    <definedName name="BExMEOV9YFRY5C3GDLU60GIX10BY" localSheetId="12" hidden="1">#REF!</definedName>
    <definedName name="BExMEOV9YFRY5C3GDLU60GIX10BY" localSheetId="13" hidden="1">#REF!</definedName>
    <definedName name="BExMEOV9YFRY5C3GDLU60GIX10BY" localSheetId="14" hidden="1">#REF!</definedName>
    <definedName name="BExMEOV9YFRY5C3GDLU60GIX10BY" localSheetId="22" hidden="1">#REF!</definedName>
    <definedName name="BExMEOV9YFRY5C3GDLU60GIX10BY" localSheetId="19" hidden="1">#REF!</definedName>
    <definedName name="BExMEOV9YFRY5C3GDLU60GIX10BY" localSheetId="21" hidden="1">#REF!</definedName>
    <definedName name="BExMEOV9YFRY5C3GDLU60GIX10BY" hidden="1">#REF!</definedName>
    <definedName name="BExMEUK2Q5GZGZFZ77Z2IYUKOOYW" localSheetId="23" hidden="1">#REF!</definedName>
    <definedName name="BExMEUK2Q5GZGZFZ77Z2IYUKOOYW" localSheetId="27" hidden="1">#REF!</definedName>
    <definedName name="BExMEUK2Q5GZGZFZ77Z2IYUKOOYW" localSheetId="16" hidden="1">#REF!</definedName>
    <definedName name="BExMEUK2Q5GZGZFZ77Z2IYUKOOYW" localSheetId="0" hidden="1">#REF!</definedName>
    <definedName name="BExMEUK2Q5GZGZFZ77Z2IYUKOOYW" localSheetId="2" hidden="1">#REF!</definedName>
    <definedName name="BExMEUK2Q5GZGZFZ77Z2IYUKOOYW" localSheetId="4" hidden="1">#REF!</definedName>
    <definedName name="BExMEUK2Q5GZGZFZ77Z2IYUKOOYW" localSheetId="5" hidden="1">#REF!</definedName>
    <definedName name="BExMEUK2Q5GZGZFZ77Z2IYUKOOYW" localSheetId="17" hidden="1">#REF!</definedName>
    <definedName name="BExMEUK2Q5GZGZFZ77Z2IYUKOOYW" localSheetId="7" hidden="1">#REF!</definedName>
    <definedName name="BExMEUK2Q5GZGZFZ77Z2IYUKOOYW" localSheetId="8" hidden="1">#REF!</definedName>
    <definedName name="BExMEUK2Q5GZGZFZ77Z2IYUKOOYW" localSheetId="9" hidden="1">#REF!</definedName>
    <definedName name="BExMEUK2Q5GZGZFZ77Z2IYUKOOYW" localSheetId="11" hidden="1">#REF!</definedName>
    <definedName name="BExMEUK2Q5GZGZFZ77Z2IYUKOOYW" localSheetId="12" hidden="1">#REF!</definedName>
    <definedName name="BExMEUK2Q5GZGZFZ77Z2IYUKOOYW" localSheetId="13" hidden="1">#REF!</definedName>
    <definedName name="BExMEUK2Q5GZGZFZ77Z2IYUKOOYW" localSheetId="14" hidden="1">#REF!</definedName>
    <definedName name="BExMEUK2Q5GZGZFZ77Z2IYUKOOYW" localSheetId="22" hidden="1">#REF!</definedName>
    <definedName name="BExMEUK2Q5GZGZFZ77Z2IYUKOOYW" localSheetId="19" hidden="1">#REF!</definedName>
    <definedName name="BExMEUK2Q5GZGZFZ77Z2IYUKOOYW" localSheetId="21" hidden="1">#REF!</definedName>
    <definedName name="BExMEUK2Q5GZGZFZ77Z2IYUKOOYW" hidden="1">#REF!</definedName>
    <definedName name="BExMEWT36INWIP0VNS94NEP3WZ4U" localSheetId="23" hidden="1">#REF!</definedName>
    <definedName name="BExMEWT36INWIP0VNS94NEP3WZ4U" localSheetId="27" hidden="1">#REF!</definedName>
    <definedName name="BExMEWT36INWIP0VNS94NEP3WZ4U" localSheetId="16" hidden="1">#REF!</definedName>
    <definedName name="BExMEWT36INWIP0VNS94NEP3WZ4U" localSheetId="0" hidden="1">#REF!</definedName>
    <definedName name="BExMEWT36INWIP0VNS94NEP3WZ4U" localSheetId="2" hidden="1">#REF!</definedName>
    <definedName name="BExMEWT36INWIP0VNS94NEP3WZ4U" localSheetId="4" hidden="1">#REF!</definedName>
    <definedName name="BExMEWT36INWIP0VNS94NEP3WZ4U" localSheetId="5" hidden="1">#REF!</definedName>
    <definedName name="BExMEWT36INWIP0VNS94NEP3WZ4U" localSheetId="17" hidden="1">#REF!</definedName>
    <definedName name="BExMEWT36INWIP0VNS94NEP3WZ4U" localSheetId="7" hidden="1">#REF!</definedName>
    <definedName name="BExMEWT36INWIP0VNS94NEP3WZ4U" localSheetId="8" hidden="1">#REF!</definedName>
    <definedName name="BExMEWT36INWIP0VNS94NEP3WZ4U" localSheetId="9" hidden="1">#REF!</definedName>
    <definedName name="BExMEWT36INWIP0VNS94NEP3WZ4U" localSheetId="11" hidden="1">#REF!</definedName>
    <definedName name="BExMEWT36INWIP0VNS94NEP3WZ4U" localSheetId="12" hidden="1">#REF!</definedName>
    <definedName name="BExMEWT36INWIP0VNS94NEP3WZ4U" localSheetId="13" hidden="1">#REF!</definedName>
    <definedName name="BExMEWT36INWIP0VNS94NEP3WZ4U" localSheetId="14" hidden="1">#REF!</definedName>
    <definedName name="BExMEWT36INWIP0VNS94NEP3WZ4U" localSheetId="22" hidden="1">#REF!</definedName>
    <definedName name="BExMEWT36INWIP0VNS94NEP3WZ4U" localSheetId="19" hidden="1">#REF!</definedName>
    <definedName name="BExMEWT36INWIP0VNS94NEP3WZ4U" localSheetId="21" hidden="1">#REF!</definedName>
    <definedName name="BExMEWT36INWIP0VNS94NEP3WZ4U" hidden="1">#REF!</definedName>
    <definedName name="BExMEY09ESM4H2YGKEQQRYUD114R" localSheetId="23" hidden="1">#REF!</definedName>
    <definedName name="BExMEY09ESM4H2YGKEQQRYUD114R" localSheetId="27" hidden="1">#REF!</definedName>
    <definedName name="BExMEY09ESM4H2YGKEQQRYUD114R" localSheetId="16" hidden="1">#REF!</definedName>
    <definedName name="BExMEY09ESM4H2YGKEQQRYUD114R" localSheetId="0" hidden="1">#REF!</definedName>
    <definedName name="BExMEY09ESM4H2YGKEQQRYUD114R" localSheetId="2" hidden="1">#REF!</definedName>
    <definedName name="BExMEY09ESM4H2YGKEQQRYUD114R" localSheetId="4" hidden="1">#REF!</definedName>
    <definedName name="BExMEY09ESM4H2YGKEQQRYUD114R" localSheetId="5" hidden="1">#REF!</definedName>
    <definedName name="BExMEY09ESM4H2YGKEQQRYUD114R" localSheetId="17" hidden="1">#REF!</definedName>
    <definedName name="BExMEY09ESM4H2YGKEQQRYUD114R" localSheetId="7" hidden="1">#REF!</definedName>
    <definedName name="BExMEY09ESM4H2YGKEQQRYUD114R" localSheetId="8" hidden="1">#REF!</definedName>
    <definedName name="BExMEY09ESM4H2YGKEQQRYUD114R" localSheetId="9" hidden="1">#REF!</definedName>
    <definedName name="BExMEY09ESM4H2YGKEQQRYUD114R" localSheetId="11" hidden="1">#REF!</definedName>
    <definedName name="BExMEY09ESM4H2YGKEQQRYUD114R" localSheetId="12" hidden="1">#REF!</definedName>
    <definedName name="BExMEY09ESM4H2YGKEQQRYUD114R" localSheetId="13" hidden="1">#REF!</definedName>
    <definedName name="BExMEY09ESM4H2YGKEQQRYUD114R" localSheetId="14" hidden="1">#REF!</definedName>
    <definedName name="BExMEY09ESM4H2YGKEQQRYUD114R" localSheetId="22" hidden="1">#REF!</definedName>
    <definedName name="BExMEY09ESM4H2YGKEQQRYUD114R" localSheetId="19" hidden="1">#REF!</definedName>
    <definedName name="BExMEY09ESM4H2YGKEQQRYUD114R" localSheetId="21" hidden="1">#REF!</definedName>
    <definedName name="BExMEY09ESM4H2YGKEQQRYUD114R" hidden="1">#REF!</definedName>
    <definedName name="BExMF0UU4SBJHOJ4SG09QMF1TC7H" localSheetId="23" hidden="1">#REF!</definedName>
    <definedName name="BExMF0UU4SBJHOJ4SG09QMF1TC7H" localSheetId="27" hidden="1">#REF!</definedName>
    <definedName name="BExMF0UU4SBJHOJ4SG09QMF1TC7H" localSheetId="16" hidden="1">#REF!</definedName>
    <definedName name="BExMF0UU4SBJHOJ4SG09QMF1TC7H" localSheetId="0" hidden="1">#REF!</definedName>
    <definedName name="BExMF0UU4SBJHOJ4SG09QMF1TC7H" localSheetId="2" hidden="1">#REF!</definedName>
    <definedName name="BExMF0UU4SBJHOJ4SG09QMF1TC7H" localSheetId="4" hidden="1">#REF!</definedName>
    <definedName name="BExMF0UU4SBJHOJ4SG09QMF1TC7H" localSheetId="5" hidden="1">#REF!</definedName>
    <definedName name="BExMF0UU4SBJHOJ4SG09QMF1TC7H" localSheetId="17" hidden="1">#REF!</definedName>
    <definedName name="BExMF0UU4SBJHOJ4SG09QMF1TC7H" localSheetId="7" hidden="1">#REF!</definedName>
    <definedName name="BExMF0UU4SBJHOJ4SG09QMF1TC7H" localSheetId="8" hidden="1">#REF!</definedName>
    <definedName name="BExMF0UU4SBJHOJ4SG09QMF1TC7H" localSheetId="9" hidden="1">#REF!</definedName>
    <definedName name="BExMF0UU4SBJHOJ4SG09QMF1TC7H" localSheetId="11" hidden="1">#REF!</definedName>
    <definedName name="BExMF0UU4SBJHOJ4SG09QMF1TC7H" localSheetId="12" hidden="1">#REF!</definedName>
    <definedName name="BExMF0UU4SBJHOJ4SG09QMF1TC7H" localSheetId="13" hidden="1">#REF!</definedName>
    <definedName name="BExMF0UU4SBJHOJ4SG09QMF1TC7H" localSheetId="14" hidden="1">#REF!</definedName>
    <definedName name="BExMF0UU4SBJHOJ4SG09QMF1TC7H" localSheetId="22" hidden="1">#REF!</definedName>
    <definedName name="BExMF0UU4SBJHOJ4SG09QMF1TC7H" localSheetId="19" hidden="1">#REF!</definedName>
    <definedName name="BExMF0UU4SBJHOJ4SG09QMF1TC7H" localSheetId="21" hidden="1">#REF!</definedName>
    <definedName name="BExMF0UU4SBJHOJ4SG09QMF1TC7H" hidden="1">#REF!</definedName>
    <definedName name="BExMF2YDPQWGK3CSN8LJG16MLFQZ" localSheetId="23" hidden="1">#REF!</definedName>
    <definedName name="BExMF2YDPQWGK3CSN8LJG16MLFQZ" localSheetId="27" hidden="1">#REF!</definedName>
    <definedName name="BExMF2YDPQWGK3CSN8LJG16MLFQZ" localSheetId="16" hidden="1">#REF!</definedName>
    <definedName name="BExMF2YDPQWGK3CSN8LJG16MLFQZ" localSheetId="0" hidden="1">#REF!</definedName>
    <definedName name="BExMF2YDPQWGK3CSN8LJG16MLFQZ" localSheetId="2" hidden="1">#REF!</definedName>
    <definedName name="BExMF2YDPQWGK3CSN8LJG16MLFQZ" localSheetId="4" hidden="1">#REF!</definedName>
    <definedName name="BExMF2YDPQWGK3CSN8LJG16MLFQZ" localSheetId="5" hidden="1">#REF!</definedName>
    <definedName name="BExMF2YDPQWGK3CSN8LJG16MLFQZ" localSheetId="17" hidden="1">#REF!</definedName>
    <definedName name="BExMF2YDPQWGK3CSN8LJG16MLFQZ" localSheetId="7" hidden="1">#REF!</definedName>
    <definedName name="BExMF2YDPQWGK3CSN8LJG16MLFQZ" localSheetId="8" hidden="1">#REF!</definedName>
    <definedName name="BExMF2YDPQWGK3CSN8LJG16MLFQZ" localSheetId="9" hidden="1">#REF!</definedName>
    <definedName name="BExMF2YDPQWGK3CSN8LJG16MLFQZ" localSheetId="11" hidden="1">#REF!</definedName>
    <definedName name="BExMF2YDPQWGK3CSN8LJG16MLFQZ" localSheetId="12" hidden="1">#REF!</definedName>
    <definedName name="BExMF2YDPQWGK3CSN8LJG16MLFQZ" localSheetId="13" hidden="1">#REF!</definedName>
    <definedName name="BExMF2YDPQWGK3CSN8LJG16MLFQZ" localSheetId="14" hidden="1">#REF!</definedName>
    <definedName name="BExMF2YDPQWGK3CSN8LJG16MLFQZ" localSheetId="22" hidden="1">#REF!</definedName>
    <definedName name="BExMF2YDPQWGK3CSN8LJG16MLFQZ" localSheetId="19" hidden="1">#REF!</definedName>
    <definedName name="BExMF2YDPQWGK3CSN8LJG16MLFQZ" localSheetId="21" hidden="1">#REF!</definedName>
    <definedName name="BExMF2YDPQWGK3CSN8LJG16MLFQZ" hidden="1">#REF!</definedName>
    <definedName name="BExMF4G4IUPQY1Y5GEY5N3E04CL6" localSheetId="23" hidden="1">#REF!</definedName>
    <definedName name="BExMF4G4IUPQY1Y5GEY5N3E04CL6" localSheetId="27" hidden="1">#REF!</definedName>
    <definedName name="BExMF4G4IUPQY1Y5GEY5N3E04CL6" localSheetId="16" hidden="1">#REF!</definedName>
    <definedName name="BExMF4G4IUPQY1Y5GEY5N3E04CL6" localSheetId="0" hidden="1">#REF!</definedName>
    <definedName name="BExMF4G4IUPQY1Y5GEY5N3E04CL6" localSheetId="2" hidden="1">#REF!</definedName>
    <definedName name="BExMF4G4IUPQY1Y5GEY5N3E04CL6" localSheetId="4" hidden="1">#REF!</definedName>
    <definedName name="BExMF4G4IUPQY1Y5GEY5N3E04CL6" localSheetId="5" hidden="1">#REF!</definedName>
    <definedName name="BExMF4G4IUPQY1Y5GEY5N3E04CL6" localSheetId="17" hidden="1">#REF!</definedName>
    <definedName name="BExMF4G4IUPQY1Y5GEY5N3E04CL6" localSheetId="7" hidden="1">#REF!</definedName>
    <definedName name="BExMF4G4IUPQY1Y5GEY5N3E04CL6" localSheetId="8" hidden="1">#REF!</definedName>
    <definedName name="BExMF4G4IUPQY1Y5GEY5N3E04CL6" localSheetId="9" hidden="1">#REF!</definedName>
    <definedName name="BExMF4G4IUPQY1Y5GEY5N3E04CL6" localSheetId="11" hidden="1">#REF!</definedName>
    <definedName name="BExMF4G4IUPQY1Y5GEY5N3E04CL6" localSheetId="12" hidden="1">#REF!</definedName>
    <definedName name="BExMF4G4IUPQY1Y5GEY5N3E04CL6" localSheetId="13" hidden="1">#REF!</definedName>
    <definedName name="BExMF4G4IUPQY1Y5GEY5N3E04CL6" localSheetId="14" hidden="1">#REF!</definedName>
    <definedName name="BExMF4G4IUPQY1Y5GEY5N3E04CL6" localSheetId="22" hidden="1">#REF!</definedName>
    <definedName name="BExMF4G4IUPQY1Y5GEY5N3E04CL6" localSheetId="19" hidden="1">#REF!</definedName>
    <definedName name="BExMF4G4IUPQY1Y5GEY5N3E04CL6" localSheetId="21" hidden="1">#REF!</definedName>
    <definedName name="BExMF4G4IUPQY1Y5GEY5N3E04CL6" hidden="1">#REF!</definedName>
    <definedName name="BExMF9UIGYMOAQK0ELUWP0S0HZZY" localSheetId="23" hidden="1">#REF!</definedName>
    <definedName name="BExMF9UIGYMOAQK0ELUWP0S0HZZY" localSheetId="27" hidden="1">#REF!</definedName>
    <definedName name="BExMF9UIGYMOAQK0ELUWP0S0HZZY" localSheetId="16" hidden="1">#REF!</definedName>
    <definedName name="BExMF9UIGYMOAQK0ELUWP0S0HZZY" localSheetId="0" hidden="1">#REF!</definedName>
    <definedName name="BExMF9UIGYMOAQK0ELUWP0S0HZZY" localSheetId="2" hidden="1">#REF!</definedName>
    <definedName name="BExMF9UIGYMOAQK0ELUWP0S0HZZY" localSheetId="4" hidden="1">#REF!</definedName>
    <definedName name="BExMF9UIGYMOAQK0ELUWP0S0HZZY" localSheetId="5" hidden="1">#REF!</definedName>
    <definedName name="BExMF9UIGYMOAQK0ELUWP0S0HZZY" localSheetId="17" hidden="1">#REF!</definedName>
    <definedName name="BExMF9UIGYMOAQK0ELUWP0S0HZZY" localSheetId="7" hidden="1">#REF!</definedName>
    <definedName name="BExMF9UIGYMOAQK0ELUWP0S0HZZY" localSheetId="8" hidden="1">#REF!</definedName>
    <definedName name="BExMF9UIGYMOAQK0ELUWP0S0HZZY" localSheetId="9" hidden="1">#REF!</definedName>
    <definedName name="BExMF9UIGYMOAQK0ELUWP0S0HZZY" localSheetId="11" hidden="1">#REF!</definedName>
    <definedName name="BExMF9UIGYMOAQK0ELUWP0S0HZZY" localSheetId="12" hidden="1">#REF!</definedName>
    <definedName name="BExMF9UIGYMOAQK0ELUWP0S0HZZY" localSheetId="13" hidden="1">#REF!</definedName>
    <definedName name="BExMF9UIGYMOAQK0ELUWP0S0HZZY" localSheetId="14" hidden="1">#REF!</definedName>
    <definedName name="BExMF9UIGYMOAQK0ELUWP0S0HZZY" localSheetId="22" hidden="1">#REF!</definedName>
    <definedName name="BExMF9UIGYMOAQK0ELUWP0S0HZZY" localSheetId="19" hidden="1">#REF!</definedName>
    <definedName name="BExMF9UIGYMOAQK0ELUWP0S0HZZY" localSheetId="21" hidden="1">#REF!</definedName>
    <definedName name="BExMF9UIGYMOAQK0ELUWP0S0HZZY" hidden="1">#REF!</definedName>
    <definedName name="BExMFDLBSWFMRDYJ2DZETI3EXKN2" localSheetId="23" hidden="1">#REF!</definedName>
    <definedName name="BExMFDLBSWFMRDYJ2DZETI3EXKN2" localSheetId="27" hidden="1">#REF!</definedName>
    <definedName name="BExMFDLBSWFMRDYJ2DZETI3EXKN2" localSheetId="16" hidden="1">#REF!</definedName>
    <definedName name="BExMFDLBSWFMRDYJ2DZETI3EXKN2" localSheetId="0" hidden="1">#REF!</definedName>
    <definedName name="BExMFDLBSWFMRDYJ2DZETI3EXKN2" localSheetId="2" hidden="1">#REF!</definedName>
    <definedName name="BExMFDLBSWFMRDYJ2DZETI3EXKN2" localSheetId="4" hidden="1">#REF!</definedName>
    <definedName name="BExMFDLBSWFMRDYJ2DZETI3EXKN2" localSheetId="5" hidden="1">#REF!</definedName>
    <definedName name="BExMFDLBSWFMRDYJ2DZETI3EXKN2" localSheetId="17" hidden="1">#REF!</definedName>
    <definedName name="BExMFDLBSWFMRDYJ2DZETI3EXKN2" localSheetId="7" hidden="1">#REF!</definedName>
    <definedName name="BExMFDLBSWFMRDYJ2DZETI3EXKN2" localSheetId="8" hidden="1">#REF!</definedName>
    <definedName name="BExMFDLBSWFMRDYJ2DZETI3EXKN2" localSheetId="9" hidden="1">#REF!</definedName>
    <definedName name="BExMFDLBSWFMRDYJ2DZETI3EXKN2" localSheetId="11" hidden="1">#REF!</definedName>
    <definedName name="BExMFDLBSWFMRDYJ2DZETI3EXKN2" localSheetId="12" hidden="1">#REF!</definedName>
    <definedName name="BExMFDLBSWFMRDYJ2DZETI3EXKN2" localSheetId="13" hidden="1">#REF!</definedName>
    <definedName name="BExMFDLBSWFMRDYJ2DZETI3EXKN2" localSheetId="14" hidden="1">#REF!</definedName>
    <definedName name="BExMFDLBSWFMRDYJ2DZETI3EXKN2" localSheetId="22" hidden="1">#REF!</definedName>
    <definedName name="BExMFDLBSWFMRDYJ2DZETI3EXKN2" localSheetId="19" hidden="1">#REF!</definedName>
    <definedName name="BExMFDLBSWFMRDYJ2DZETI3EXKN2" localSheetId="21" hidden="1">#REF!</definedName>
    <definedName name="BExMFDLBSWFMRDYJ2DZETI3EXKN2" hidden="1">#REF!</definedName>
    <definedName name="BExMFLDTMRTCHKA37LQW67BG8D5C" localSheetId="23" hidden="1">#REF!</definedName>
    <definedName name="BExMFLDTMRTCHKA37LQW67BG8D5C" localSheetId="27" hidden="1">#REF!</definedName>
    <definedName name="BExMFLDTMRTCHKA37LQW67BG8D5C" localSheetId="16" hidden="1">#REF!</definedName>
    <definedName name="BExMFLDTMRTCHKA37LQW67BG8D5C" localSheetId="0" hidden="1">#REF!</definedName>
    <definedName name="BExMFLDTMRTCHKA37LQW67BG8D5C" localSheetId="2" hidden="1">#REF!</definedName>
    <definedName name="BExMFLDTMRTCHKA37LQW67BG8D5C" localSheetId="4" hidden="1">#REF!</definedName>
    <definedName name="BExMFLDTMRTCHKA37LQW67BG8D5C" localSheetId="5" hidden="1">#REF!</definedName>
    <definedName name="BExMFLDTMRTCHKA37LQW67BG8D5C" localSheetId="17" hidden="1">#REF!</definedName>
    <definedName name="BExMFLDTMRTCHKA37LQW67BG8D5C" localSheetId="7" hidden="1">#REF!</definedName>
    <definedName name="BExMFLDTMRTCHKA37LQW67BG8D5C" localSheetId="8" hidden="1">#REF!</definedName>
    <definedName name="BExMFLDTMRTCHKA37LQW67BG8D5C" localSheetId="9" hidden="1">#REF!</definedName>
    <definedName name="BExMFLDTMRTCHKA37LQW67BG8D5C" localSheetId="11" hidden="1">#REF!</definedName>
    <definedName name="BExMFLDTMRTCHKA37LQW67BG8D5C" localSheetId="12" hidden="1">#REF!</definedName>
    <definedName name="BExMFLDTMRTCHKA37LQW67BG8D5C" localSheetId="13" hidden="1">#REF!</definedName>
    <definedName name="BExMFLDTMRTCHKA37LQW67BG8D5C" localSheetId="14" hidden="1">#REF!</definedName>
    <definedName name="BExMFLDTMRTCHKA37LQW67BG8D5C" localSheetId="22" hidden="1">#REF!</definedName>
    <definedName name="BExMFLDTMRTCHKA37LQW67BG8D5C" localSheetId="19" hidden="1">#REF!</definedName>
    <definedName name="BExMFLDTMRTCHKA37LQW67BG8D5C" localSheetId="21" hidden="1">#REF!</definedName>
    <definedName name="BExMFLDTMRTCHKA37LQW67BG8D5C" hidden="1">#REF!</definedName>
    <definedName name="BExMFTH63LTWA2JYJTJYMT5K2OF2" localSheetId="23" hidden="1">#REF!</definedName>
    <definedName name="BExMFTH63LTWA2JYJTJYMT5K2OF2" localSheetId="27" hidden="1">#REF!</definedName>
    <definedName name="BExMFTH63LTWA2JYJTJYMT5K2OF2" localSheetId="16" hidden="1">#REF!</definedName>
    <definedName name="BExMFTH63LTWA2JYJTJYMT5K2OF2" localSheetId="0" hidden="1">#REF!</definedName>
    <definedName name="BExMFTH63LTWA2JYJTJYMT5K2OF2" localSheetId="2" hidden="1">#REF!</definedName>
    <definedName name="BExMFTH63LTWA2JYJTJYMT5K2OF2" localSheetId="4" hidden="1">#REF!</definedName>
    <definedName name="BExMFTH63LTWA2JYJTJYMT5K2OF2" localSheetId="5" hidden="1">#REF!</definedName>
    <definedName name="BExMFTH63LTWA2JYJTJYMT5K2OF2" localSheetId="17" hidden="1">#REF!</definedName>
    <definedName name="BExMFTH63LTWA2JYJTJYMT5K2OF2" localSheetId="7" hidden="1">#REF!</definedName>
    <definedName name="BExMFTH63LTWA2JYJTJYMT5K2OF2" localSheetId="8" hidden="1">#REF!</definedName>
    <definedName name="BExMFTH63LTWA2JYJTJYMT5K2OF2" localSheetId="9" hidden="1">#REF!</definedName>
    <definedName name="BExMFTH63LTWA2JYJTJYMT5K2OF2" localSheetId="11" hidden="1">#REF!</definedName>
    <definedName name="BExMFTH63LTWA2JYJTJYMT5K2OF2" localSheetId="12" hidden="1">#REF!</definedName>
    <definedName name="BExMFTH63LTWA2JYJTJYMT5K2OF2" localSheetId="13" hidden="1">#REF!</definedName>
    <definedName name="BExMFTH63LTWA2JYJTJYMT5K2OF2" localSheetId="14" hidden="1">#REF!</definedName>
    <definedName name="BExMFTH63LTWA2JYJTJYMT5K2OF2" localSheetId="22" hidden="1">#REF!</definedName>
    <definedName name="BExMFTH63LTWA2JYJTJYMT5K2OF2" localSheetId="19" hidden="1">#REF!</definedName>
    <definedName name="BExMFTH63LTWA2JYJTJYMT5K2OF2" localSheetId="21" hidden="1">#REF!</definedName>
    <definedName name="BExMFTH63LTWA2JYJTJYMT5K2OF2" hidden="1">#REF!</definedName>
    <definedName name="BExMFY4AG5T27EVMCCNE00GOAR66" localSheetId="23" hidden="1">#REF!</definedName>
    <definedName name="BExMFY4AG5T27EVMCCNE00GOAR66" localSheetId="27" hidden="1">#REF!</definedName>
    <definedName name="BExMFY4AG5T27EVMCCNE00GOAR66" localSheetId="16" hidden="1">#REF!</definedName>
    <definedName name="BExMFY4AG5T27EVMCCNE00GOAR66" localSheetId="0" hidden="1">#REF!</definedName>
    <definedName name="BExMFY4AG5T27EVMCCNE00GOAR66" localSheetId="2" hidden="1">#REF!</definedName>
    <definedName name="BExMFY4AG5T27EVMCCNE00GOAR66" localSheetId="4" hidden="1">#REF!</definedName>
    <definedName name="BExMFY4AG5T27EVMCCNE00GOAR66" localSheetId="5" hidden="1">#REF!</definedName>
    <definedName name="BExMFY4AG5T27EVMCCNE00GOAR66" localSheetId="17" hidden="1">#REF!</definedName>
    <definedName name="BExMFY4AG5T27EVMCCNE00GOAR66" localSheetId="7" hidden="1">#REF!</definedName>
    <definedName name="BExMFY4AG5T27EVMCCNE00GOAR66" localSheetId="8" hidden="1">#REF!</definedName>
    <definedName name="BExMFY4AG5T27EVMCCNE00GOAR66" localSheetId="9" hidden="1">#REF!</definedName>
    <definedName name="BExMFY4AG5T27EVMCCNE00GOAR66" localSheetId="11" hidden="1">#REF!</definedName>
    <definedName name="BExMFY4AG5T27EVMCCNE00GOAR66" localSheetId="12" hidden="1">#REF!</definedName>
    <definedName name="BExMFY4AG5T27EVMCCNE00GOAR66" localSheetId="13" hidden="1">#REF!</definedName>
    <definedName name="BExMFY4AG5T27EVMCCNE00GOAR66" localSheetId="14" hidden="1">#REF!</definedName>
    <definedName name="BExMFY4AG5T27EVMCCNE00GOAR66" localSheetId="22" hidden="1">#REF!</definedName>
    <definedName name="BExMFY4AG5T27EVMCCNE00GOAR66" localSheetId="19" hidden="1">#REF!</definedName>
    <definedName name="BExMFY4AG5T27EVMCCNE00GOAR66" localSheetId="21" hidden="1">#REF!</definedName>
    <definedName name="BExMFY4AG5T27EVMCCNE00GOAR66" hidden="1">#REF!</definedName>
    <definedName name="BExMGQQNOFER1MEVQ961XARTRIOB" localSheetId="23" hidden="1">#REF!</definedName>
    <definedName name="BExMGQQNOFER1MEVQ961XARTRIOB" localSheetId="27" hidden="1">#REF!</definedName>
    <definedName name="BExMGQQNOFER1MEVQ961XARTRIOB" localSheetId="16" hidden="1">#REF!</definedName>
    <definedName name="BExMGQQNOFER1MEVQ961XARTRIOB" localSheetId="0" hidden="1">#REF!</definedName>
    <definedName name="BExMGQQNOFER1MEVQ961XARTRIOB" localSheetId="2" hidden="1">#REF!</definedName>
    <definedName name="BExMGQQNOFER1MEVQ961XARTRIOB" localSheetId="4" hidden="1">#REF!</definedName>
    <definedName name="BExMGQQNOFER1MEVQ961XARTRIOB" localSheetId="5" hidden="1">#REF!</definedName>
    <definedName name="BExMGQQNOFER1MEVQ961XARTRIOB" localSheetId="17" hidden="1">#REF!</definedName>
    <definedName name="BExMGQQNOFER1MEVQ961XARTRIOB" localSheetId="7" hidden="1">#REF!</definedName>
    <definedName name="BExMGQQNOFER1MEVQ961XARTRIOB" localSheetId="8" hidden="1">#REF!</definedName>
    <definedName name="BExMGQQNOFER1MEVQ961XARTRIOB" localSheetId="9" hidden="1">#REF!</definedName>
    <definedName name="BExMGQQNOFER1MEVQ961XARTRIOB" localSheetId="11" hidden="1">#REF!</definedName>
    <definedName name="BExMGQQNOFER1MEVQ961XARTRIOB" localSheetId="12" hidden="1">#REF!</definedName>
    <definedName name="BExMGQQNOFER1MEVQ961XARTRIOB" localSheetId="13" hidden="1">#REF!</definedName>
    <definedName name="BExMGQQNOFER1MEVQ961XARTRIOB" localSheetId="14" hidden="1">#REF!</definedName>
    <definedName name="BExMGQQNOFER1MEVQ961XARTRIOB" localSheetId="22" hidden="1">#REF!</definedName>
    <definedName name="BExMGQQNOFER1MEVQ961XARTRIOB" localSheetId="19" hidden="1">#REF!</definedName>
    <definedName name="BExMGQQNOFER1MEVQ961XARTRIOB" localSheetId="21" hidden="1">#REF!</definedName>
    <definedName name="BExMGQQNOFER1MEVQ961XARTRIOB" hidden="1">#REF!</definedName>
    <definedName name="BExMH189E60TZBQFN2UWVA1UZA7X" localSheetId="23" hidden="1">#REF!</definedName>
    <definedName name="BExMH189E60TZBQFN2UWVA1UZA7X" localSheetId="27" hidden="1">#REF!</definedName>
    <definedName name="BExMH189E60TZBQFN2UWVA1UZA7X" localSheetId="16" hidden="1">#REF!</definedName>
    <definedName name="BExMH189E60TZBQFN2UWVA1UZA7X" localSheetId="0" hidden="1">#REF!</definedName>
    <definedName name="BExMH189E60TZBQFN2UWVA1UZA7X" localSheetId="2" hidden="1">#REF!</definedName>
    <definedName name="BExMH189E60TZBQFN2UWVA1UZA7X" localSheetId="4" hidden="1">#REF!</definedName>
    <definedName name="BExMH189E60TZBQFN2UWVA1UZA7X" localSheetId="5" hidden="1">#REF!</definedName>
    <definedName name="BExMH189E60TZBQFN2UWVA1UZA7X" localSheetId="17" hidden="1">#REF!</definedName>
    <definedName name="BExMH189E60TZBQFN2UWVA1UZA7X" localSheetId="7" hidden="1">#REF!</definedName>
    <definedName name="BExMH189E60TZBQFN2UWVA1UZA7X" localSheetId="8" hidden="1">#REF!</definedName>
    <definedName name="BExMH189E60TZBQFN2UWVA1UZA7X" localSheetId="9" hidden="1">#REF!</definedName>
    <definedName name="BExMH189E60TZBQFN2UWVA1UZA7X" localSheetId="11" hidden="1">#REF!</definedName>
    <definedName name="BExMH189E60TZBQFN2UWVA1UZA7X" localSheetId="12" hidden="1">#REF!</definedName>
    <definedName name="BExMH189E60TZBQFN2UWVA1UZA7X" localSheetId="13" hidden="1">#REF!</definedName>
    <definedName name="BExMH189E60TZBQFN2UWVA1UZA7X" localSheetId="14" hidden="1">#REF!</definedName>
    <definedName name="BExMH189E60TZBQFN2UWVA1UZA7X" localSheetId="22" hidden="1">#REF!</definedName>
    <definedName name="BExMH189E60TZBQFN2UWVA1UZA7X" localSheetId="19" hidden="1">#REF!</definedName>
    <definedName name="BExMH189E60TZBQFN2UWVA1UZA7X" localSheetId="21" hidden="1">#REF!</definedName>
    <definedName name="BExMH189E60TZBQFN2UWVA1UZA7X" hidden="1">#REF!</definedName>
    <definedName name="BExMH3H9TW5TJCNU5Z1EWXP3BAEP" localSheetId="23" hidden="1">#REF!</definedName>
    <definedName name="BExMH3H9TW5TJCNU5Z1EWXP3BAEP" localSheetId="27" hidden="1">#REF!</definedName>
    <definedName name="BExMH3H9TW5TJCNU5Z1EWXP3BAEP" localSheetId="16" hidden="1">#REF!</definedName>
    <definedName name="BExMH3H9TW5TJCNU5Z1EWXP3BAEP" localSheetId="0" hidden="1">#REF!</definedName>
    <definedName name="BExMH3H9TW5TJCNU5Z1EWXP3BAEP" localSheetId="2" hidden="1">#REF!</definedName>
    <definedName name="BExMH3H9TW5TJCNU5Z1EWXP3BAEP" localSheetId="4" hidden="1">#REF!</definedName>
    <definedName name="BExMH3H9TW5TJCNU5Z1EWXP3BAEP" localSheetId="5" hidden="1">#REF!</definedName>
    <definedName name="BExMH3H9TW5TJCNU5Z1EWXP3BAEP" localSheetId="17" hidden="1">#REF!</definedName>
    <definedName name="BExMH3H9TW5TJCNU5Z1EWXP3BAEP" localSheetId="7" hidden="1">#REF!</definedName>
    <definedName name="BExMH3H9TW5TJCNU5Z1EWXP3BAEP" localSheetId="8" hidden="1">#REF!</definedName>
    <definedName name="BExMH3H9TW5TJCNU5Z1EWXP3BAEP" localSheetId="9" hidden="1">#REF!</definedName>
    <definedName name="BExMH3H9TW5TJCNU5Z1EWXP3BAEP" localSheetId="11" hidden="1">#REF!</definedName>
    <definedName name="BExMH3H9TW5TJCNU5Z1EWXP3BAEP" localSheetId="12" hidden="1">#REF!</definedName>
    <definedName name="BExMH3H9TW5TJCNU5Z1EWXP3BAEP" localSheetId="13" hidden="1">#REF!</definedName>
    <definedName name="BExMH3H9TW5TJCNU5Z1EWXP3BAEP" localSheetId="14" hidden="1">#REF!</definedName>
    <definedName name="BExMH3H9TW5TJCNU5Z1EWXP3BAEP" localSheetId="22" hidden="1">#REF!</definedName>
    <definedName name="BExMH3H9TW5TJCNU5Z1EWXP3BAEP" localSheetId="19" hidden="1">#REF!</definedName>
    <definedName name="BExMH3H9TW5TJCNU5Z1EWXP3BAEP" localSheetId="21" hidden="1">#REF!</definedName>
    <definedName name="BExMH3H9TW5TJCNU5Z1EWXP3BAEP" hidden="1">#REF!</definedName>
    <definedName name="BExMH5A1B01SYXROP70DOKTQ5D6Z" localSheetId="23" hidden="1">#REF!</definedName>
    <definedName name="BExMH5A1B01SYXROP70DOKTQ5D6Z" localSheetId="27" hidden="1">#REF!</definedName>
    <definedName name="BExMH5A1B01SYXROP70DOKTQ5D6Z" localSheetId="16" hidden="1">#REF!</definedName>
    <definedName name="BExMH5A1B01SYXROP70DOKTQ5D6Z" localSheetId="0" hidden="1">#REF!</definedName>
    <definedName name="BExMH5A1B01SYXROP70DOKTQ5D6Z" localSheetId="2" hidden="1">#REF!</definedName>
    <definedName name="BExMH5A1B01SYXROP70DOKTQ5D6Z" localSheetId="4" hidden="1">#REF!</definedName>
    <definedName name="BExMH5A1B01SYXROP70DOKTQ5D6Z" localSheetId="5" hidden="1">#REF!</definedName>
    <definedName name="BExMH5A1B01SYXROP70DOKTQ5D6Z" localSheetId="17" hidden="1">#REF!</definedName>
    <definedName name="BExMH5A1B01SYXROP70DOKTQ5D6Z" localSheetId="7" hidden="1">#REF!</definedName>
    <definedName name="BExMH5A1B01SYXROP70DOKTQ5D6Z" localSheetId="8" hidden="1">#REF!</definedName>
    <definedName name="BExMH5A1B01SYXROP70DOKTQ5D6Z" localSheetId="9" hidden="1">#REF!</definedName>
    <definedName name="BExMH5A1B01SYXROP70DOKTQ5D6Z" localSheetId="11" hidden="1">#REF!</definedName>
    <definedName name="BExMH5A1B01SYXROP70DOKTQ5D6Z" localSheetId="12" hidden="1">#REF!</definedName>
    <definedName name="BExMH5A1B01SYXROP70DOKTQ5D6Z" localSheetId="13" hidden="1">#REF!</definedName>
    <definedName name="BExMH5A1B01SYXROP70DOKTQ5D6Z" localSheetId="14" hidden="1">#REF!</definedName>
    <definedName name="BExMH5A1B01SYXROP70DOKTQ5D6Z" localSheetId="22" hidden="1">#REF!</definedName>
    <definedName name="BExMH5A1B01SYXROP70DOKTQ5D6Z" localSheetId="19" hidden="1">#REF!</definedName>
    <definedName name="BExMH5A1B01SYXROP70DOKTQ5D6Z" localSheetId="21" hidden="1">#REF!</definedName>
    <definedName name="BExMH5A1B01SYXROP70DOKTQ5D6Z" hidden="1">#REF!</definedName>
    <definedName name="BExMHCGUJ8A3L31NU0XU0FGXE4P3" localSheetId="23" hidden="1">#REF!</definedName>
    <definedName name="BExMHCGUJ8A3L31NU0XU0FGXE4P3" localSheetId="27" hidden="1">#REF!</definedName>
    <definedName name="BExMHCGUJ8A3L31NU0XU0FGXE4P3" localSheetId="16" hidden="1">#REF!</definedName>
    <definedName name="BExMHCGUJ8A3L31NU0XU0FGXE4P3" localSheetId="0" hidden="1">#REF!</definedName>
    <definedName name="BExMHCGUJ8A3L31NU0XU0FGXE4P3" localSheetId="2" hidden="1">#REF!</definedName>
    <definedName name="BExMHCGUJ8A3L31NU0XU0FGXE4P3" localSheetId="4" hidden="1">#REF!</definedName>
    <definedName name="BExMHCGUJ8A3L31NU0XU0FGXE4P3" localSheetId="5" hidden="1">#REF!</definedName>
    <definedName name="BExMHCGUJ8A3L31NU0XU0FGXE4P3" localSheetId="17" hidden="1">#REF!</definedName>
    <definedName name="BExMHCGUJ8A3L31NU0XU0FGXE4P3" localSheetId="7" hidden="1">#REF!</definedName>
    <definedName name="BExMHCGUJ8A3L31NU0XU0FGXE4P3" localSheetId="8" hidden="1">#REF!</definedName>
    <definedName name="BExMHCGUJ8A3L31NU0XU0FGXE4P3" localSheetId="9" hidden="1">#REF!</definedName>
    <definedName name="BExMHCGUJ8A3L31NU0XU0FGXE4P3" localSheetId="11" hidden="1">#REF!</definedName>
    <definedName name="BExMHCGUJ8A3L31NU0XU0FGXE4P3" localSheetId="12" hidden="1">#REF!</definedName>
    <definedName name="BExMHCGUJ8A3L31NU0XU0FGXE4P3" localSheetId="13" hidden="1">#REF!</definedName>
    <definedName name="BExMHCGUJ8A3L31NU0XU0FGXE4P3" localSheetId="14" hidden="1">#REF!</definedName>
    <definedName name="BExMHCGUJ8A3L31NU0XU0FGXE4P3" localSheetId="22" hidden="1">#REF!</definedName>
    <definedName name="BExMHCGUJ8A3L31NU0XU0FGXE4P3" localSheetId="19" hidden="1">#REF!</definedName>
    <definedName name="BExMHCGUJ8A3L31NU0XU0FGXE4P3" localSheetId="21" hidden="1">#REF!</definedName>
    <definedName name="BExMHCGUJ8A3L31NU0XU0FGXE4P3" hidden="1">#REF!</definedName>
    <definedName name="BExMHOWPB34KPZ76M2KIX2C9R2VB" localSheetId="23" hidden="1">#REF!</definedName>
    <definedName name="BExMHOWPB34KPZ76M2KIX2C9R2VB" localSheetId="27" hidden="1">#REF!</definedName>
    <definedName name="BExMHOWPB34KPZ76M2KIX2C9R2VB" localSheetId="16" hidden="1">#REF!</definedName>
    <definedName name="BExMHOWPB34KPZ76M2KIX2C9R2VB" localSheetId="0" hidden="1">#REF!</definedName>
    <definedName name="BExMHOWPB34KPZ76M2KIX2C9R2VB" localSheetId="2" hidden="1">#REF!</definedName>
    <definedName name="BExMHOWPB34KPZ76M2KIX2C9R2VB" localSheetId="4" hidden="1">#REF!</definedName>
    <definedName name="BExMHOWPB34KPZ76M2KIX2C9R2VB" localSheetId="5" hidden="1">#REF!</definedName>
    <definedName name="BExMHOWPB34KPZ76M2KIX2C9R2VB" localSheetId="17" hidden="1">#REF!</definedName>
    <definedName name="BExMHOWPB34KPZ76M2KIX2C9R2VB" localSheetId="7" hidden="1">#REF!</definedName>
    <definedName name="BExMHOWPB34KPZ76M2KIX2C9R2VB" localSheetId="8" hidden="1">#REF!</definedName>
    <definedName name="BExMHOWPB34KPZ76M2KIX2C9R2VB" localSheetId="9" hidden="1">#REF!</definedName>
    <definedName name="BExMHOWPB34KPZ76M2KIX2C9R2VB" localSheetId="11" hidden="1">#REF!</definedName>
    <definedName name="BExMHOWPB34KPZ76M2KIX2C9R2VB" localSheetId="12" hidden="1">#REF!</definedName>
    <definedName name="BExMHOWPB34KPZ76M2KIX2C9R2VB" localSheetId="13" hidden="1">#REF!</definedName>
    <definedName name="BExMHOWPB34KPZ76M2KIX2C9R2VB" localSheetId="14" hidden="1">#REF!</definedName>
    <definedName name="BExMHOWPB34KPZ76M2KIX2C9R2VB" localSheetId="22" hidden="1">#REF!</definedName>
    <definedName name="BExMHOWPB34KPZ76M2KIX2C9R2VB" localSheetId="19" hidden="1">#REF!</definedName>
    <definedName name="BExMHOWPB34KPZ76M2KIX2C9R2VB" localSheetId="21" hidden="1">#REF!</definedName>
    <definedName name="BExMHOWPB34KPZ76M2KIX2C9R2VB" hidden="1">#REF!</definedName>
    <definedName name="BExMHSSYC6KVHA3QDTSYPN92TWMI" localSheetId="23" hidden="1">#REF!</definedName>
    <definedName name="BExMHSSYC6KVHA3QDTSYPN92TWMI" localSheetId="27" hidden="1">#REF!</definedName>
    <definedName name="BExMHSSYC6KVHA3QDTSYPN92TWMI" localSheetId="16" hidden="1">#REF!</definedName>
    <definedName name="BExMHSSYC6KVHA3QDTSYPN92TWMI" localSheetId="0" hidden="1">#REF!</definedName>
    <definedName name="BExMHSSYC6KVHA3QDTSYPN92TWMI" localSheetId="2" hidden="1">#REF!</definedName>
    <definedName name="BExMHSSYC6KVHA3QDTSYPN92TWMI" localSheetId="4" hidden="1">#REF!</definedName>
    <definedName name="BExMHSSYC6KVHA3QDTSYPN92TWMI" localSheetId="5" hidden="1">#REF!</definedName>
    <definedName name="BExMHSSYC6KVHA3QDTSYPN92TWMI" localSheetId="17" hidden="1">#REF!</definedName>
    <definedName name="BExMHSSYC6KVHA3QDTSYPN92TWMI" localSheetId="7" hidden="1">#REF!</definedName>
    <definedName name="BExMHSSYC6KVHA3QDTSYPN92TWMI" localSheetId="8" hidden="1">#REF!</definedName>
    <definedName name="BExMHSSYC6KVHA3QDTSYPN92TWMI" localSheetId="9" hidden="1">#REF!</definedName>
    <definedName name="BExMHSSYC6KVHA3QDTSYPN92TWMI" localSheetId="11" hidden="1">#REF!</definedName>
    <definedName name="BExMHSSYC6KVHA3QDTSYPN92TWMI" localSheetId="12" hidden="1">#REF!</definedName>
    <definedName name="BExMHSSYC6KVHA3QDTSYPN92TWMI" localSheetId="13" hidden="1">#REF!</definedName>
    <definedName name="BExMHSSYC6KVHA3QDTSYPN92TWMI" localSheetId="14" hidden="1">#REF!</definedName>
    <definedName name="BExMHSSYC6KVHA3QDTSYPN92TWMI" localSheetId="22" hidden="1">#REF!</definedName>
    <definedName name="BExMHSSYC6KVHA3QDTSYPN92TWMI" localSheetId="19" hidden="1">#REF!</definedName>
    <definedName name="BExMHSSYC6KVHA3QDTSYPN92TWMI" localSheetId="21" hidden="1">#REF!</definedName>
    <definedName name="BExMHSSYC6KVHA3QDTSYPN92TWMI" hidden="1">#REF!</definedName>
    <definedName name="BExMI3AJ9477KDL4T9DHET4LJJTW" localSheetId="23" hidden="1">#REF!</definedName>
    <definedName name="BExMI3AJ9477KDL4T9DHET4LJJTW" localSheetId="27" hidden="1">#REF!</definedName>
    <definedName name="BExMI3AJ9477KDL4T9DHET4LJJTW" localSheetId="16" hidden="1">#REF!</definedName>
    <definedName name="BExMI3AJ9477KDL4T9DHET4LJJTW" localSheetId="0" hidden="1">#REF!</definedName>
    <definedName name="BExMI3AJ9477KDL4T9DHET4LJJTW" localSheetId="2" hidden="1">#REF!</definedName>
    <definedName name="BExMI3AJ9477KDL4T9DHET4LJJTW" localSheetId="4" hidden="1">#REF!</definedName>
    <definedName name="BExMI3AJ9477KDL4T9DHET4LJJTW" localSheetId="5" hidden="1">#REF!</definedName>
    <definedName name="BExMI3AJ9477KDL4T9DHET4LJJTW" localSheetId="17" hidden="1">#REF!</definedName>
    <definedName name="BExMI3AJ9477KDL4T9DHET4LJJTW" localSheetId="7" hidden="1">#REF!</definedName>
    <definedName name="BExMI3AJ9477KDL4T9DHET4LJJTW" localSheetId="8" hidden="1">#REF!</definedName>
    <definedName name="BExMI3AJ9477KDL4T9DHET4LJJTW" localSheetId="9" hidden="1">#REF!</definedName>
    <definedName name="BExMI3AJ9477KDL4T9DHET4LJJTW" localSheetId="11" hidden="1">#REF!</definedName>
    <definedName name="BExMI3AJ9477KDL4T9DHET4LJJTW" localSheetId="12" hidden="1">#REF!</definedName>
    <definedName name="BExMI3AJ9477KDL4T9DHET4LJJTW" localSheetId="13" hidden="1">#REF!</definedName>
    <definedName name="BExMI3AJ9477KDL4T9DHET4LJJTW" localSheetId="14" hidden="1">#REF!</definedName>
    <definedName name="BExMI3AJ9477KDL4T9DHET4LJJTW" localSheetId="22" hidden="1">#REF!</definedName>
    <definedName name="BExMI3AJ9477KDL4T9DHET4LJJTW" localSheetId="19" hidden="1">#REF!</definedName>
    <definedName name="BExMI3AJ9477KDL4T9DHET4LJJTW" localSheetId="21" hidden="1">#REF!</definedName>
    <definedName name="BExMI3AJ9477KDL4T9DHET4LJJTW" hidden="1">#REF!</definedName>
    <definedName name="BExMI6QQ20XHD0NWJUN741B37182" localSheetId="23" hidden="1">#REF!</definedName>
    <definedName name="BExMI6QQ20XHD0NWJUN741B37182" localSheetId="27" hidden="1">#REF!</definedName>
    <definedName name="BExMI6QQ20XHD0NWJUN741B37182" localSheetId="16" hidden="1">#REF!</definedName>
    <definedName name="BExMI6QQ20XHD0NWJUN741B37182" localSheetId="0" hidden="1">#REF!</definedName>
    <definedName name="BExMI6QQ20XHD0NWJUN741B37182" localSheetId="2" hidden="1">#REF!</definedName>
    <definedName name="BExMI6QQ20XHD0NWJUN741B37182" localSheetId="4" hidden="1">#REF!</definedName>
    <definedName name="BExMI6QQ20XHD0NWJUN741B37182" localSheetId="5" hidden="1">#REF!</definedName>
    <definedName name="BExMI6QQ20XHD0NWJUN741B37182" localSheetId="17" hidden="1">#REF!</definedName>
    <definedName name="BExMI6QQ20XHD0NWJUN741B37182" localSheetId="7" hidden="1">#REF!</definedName>
    <definedName name="BExMI6QQ20XHD0NWJUN741B37182" localSheetId="8" hidden="1">#REF!</definedName>
    <definedName name="BExMI6QQ20XHD0NWJUN741B37182" localSheetId="9" hidden="1">#REF!</definedName>
    <definedName name="BExMI6QQ20XHD0NWJUN741B37182" localSheetId="11" hidden="1">#REF!</definedName>
    <definedName name="BExMI6QQ20XHD0NWJUN741B37182" localSheetId="12" hidden="1">#REF!</definedName>
    <definedName name="BExMI6QQ20XHD0NWJUN741B37182" localSheetId="13" hidden="1">#REF!</definedName>
    <definedName name="BExMI6QQ20XHD0NWJUN741B37182" localSheetId="14" hidden="1">#REF!</definedName>
    <definedName name="BExMI6QQ20XHD0NWJUN741B37182" localSheetId="22" hidden="1">#REF!</definedName>
    <definedName name="BExMI6QQ20XHD0NWJUN741B37182" localSheetId="19" hidden="1">#REF!</definedName>
    <definedName name="BExMI6QQ20XHD0NWJUN741B37182" localSheetId="21" hidden="1">#REF!</definedName>
    <definedName name="BExMI6QQ20XHD0NWJUN741B37182" hidden="1">#REF!</definedName>
    <definedName name="BExMI7MYDIMC9K16SBAFUY33RHK6" localSheetId="23" hidden="1">#REF!</definedName>
    <definedName name="BExMI7MYDIMC9K16SBAFUY33RHK6" localSheetId="27" hidden="1">#REF!</definedName>
    <definedName name="BExMI7MYDIMC9K16SBAFUY33RHK6" localSheetId="16" hidden="1">#REF!</definedName>
    <definedName name="BExMI7MYDIMC9K16SBAFUY33RHK6" localSheetId="0" hidden="1">#REF!</definedName>
    <definedName name="BExMI7MYDIMC9K16SBAFUY33RHK6" localSheetId="2" hidden="1">#REF!</definedName>
    <definedName name="BExMI7MYDIMC9K16SBAFUY33RHK6" localSheetId="4" hidden="1">#REF!</definedName>
    <definedName name="BExMI7MYDIMC9K16SBAFUY33RHK6" localSheetId="5" hidden="1">#REF!</definedName>
    <definedName name="BExMI7MYDIMC9K16SBAFUY33RHK6" localSheetId="17" hidden="1">#REF!</definedName>
    <definedName name="BExMI7MYDIMC9K16SBAFUY33RHK6" localSheetId="7" hidden="1">#REF!</definedName>
    <definedName name="BExMI7MYDIMC9K16SBAFUY33RHK6" localSheetId="8" hidden="1">#REF!</definedName>
    <definedName name="BExMI7MYDIMC9K16SBAFUY33RHK6" localSheetId="9" hidden="1">#REF!</definedName>
    <definedName name="BExMI7MYDIMC9K16SBAFUY33RHK6" localSheetId="11" hidden="1">#REF!</definedName>
    <definedName name="BExMI7MYDIMC9K16SBAFUY33RHK6" localSheetId="12" hidden="1">#REF!</definedName>
    <definedName name="BExMI7MYDIMC9K16SBAFUY33RHK6" localSheetId="13" hidden="1">#REF!</definedName>
    <definedName name="BExMI7MYDIMC9K16SBAFUY33RHK6" localSheetId="14" hidden="1">#REF!</definedName>
    <definedName name="BExMI7MYDIMC9K16SBAFUY33RHK6" localSheetId="22" hidden="1">#REF!</definedName>
    <definedName name="BExMI7MYDIMC9K16SBAFUY33RHK6" localSheetId="19" hidden="1">#REF!</definedName>
    <definedName name="BExMI7MYDIMC9K16SBAFUY33RHK6" localSheetId="21" hidden="1">#REF!</definedName>
    <definedName name="BExMI7MYDIMC9K16SBAFUY33RHK6" hidden="1">#REF!</definedName>
    <definedName name="BExMI8JB94SBD9EMNJEK7Y2T6GYU" localSheetId="23" hidden="1">#REF!</definedName>
    <definedName name="BExMI8JB94SBD9EMNJEK7Y2T6GYU" localSheetId="27" hidden="1">#REF!</definedName>
    <definedName name="BExMI8JB94SBD9EMNJEK7Y2T6GYU" localSheetId="16" hidden="1">#REF!</definedName>
    <definedName name="BExMI8JB94SBD9EMNJEK7Y2T6GYU" localSheetId="0" hidden="1">#REF!</definedName>
    <definedName name="BExMI8JB94SBD9EMNJEK7Y2T6GYU" localSheetId="2" hidden="1">#REF!</definedName>
    <definedName name="BExMI8JB94SBD9EMNJEK7Y2T6GYU" localSheetId="4" hidden="1">#REF!</definedName>
    <definedName name="BExMI8JB94SBD9EMNJEK7Y2T6GYU" localSheetId="5" hidden="1">#REF!</definedName>
    <definedName name="BExMI8JB94SBD9EMNJEK7Y2T6GYU" localSheetId="17" hidden="1">#REF!</definedName>
    <definedName name="BExMI8JB94SBD9EMNJEK7Y2T6GYU" localSheetId="7" hidden="1">#REF!</definedName>
    <definedName name="BExMI8JB94SBD9EMNJEK7Y2T6GYU" localSheetId="8" hidden="1">#REF!</definedName>
    <definedName name="BExMI8JB94SBD9EMNJEK7Y2T6GYU" localSheetId="9" hidden="1">#REF!</definedName>
    <definedName name="BExMI8JB94SBD9EMNJEK7Y2T6GYU" localSheetId="11" hidden="1">#REF!</definedName>
    <definedName name="BExMI8JB94SBD9EMNJEK7Y2T6GYU" localSheetId="12" hidden="1">#REF!</definedName>
    <definedName name="BExMI8JB94SBD9EMNJEK7Y2T6GYU" localSheetId="13" hidden="1">#REF!</definedName>
    <definedName name="BExMI8JB94SBD9EMNJEK7Y2T6GYU" localSheetId="14" hidden="1">#REF!</definedName>
    <definedName name="BExMI8JB94SBD9EMNJEK7Y2T6GYU" localSheetId="22" hidden="1">#REF!</definedName>
    <definedName name="BExMI8JB94SBD9EMNJEK7Y2T6GYU" localSheetId="19" hidden="1">#REF!</definedName>
    <definedName name="BExMI8JB94SBD9EMNJEK7Y2T6GYU" localSheetId="21" hidden="1">#REF!</definedName>
    <definedName name="BExMI8JB94SBD9EMNJEK7Y2T6GYU" hidden="1">#REF!</definedName>
    <definedName name="BExMI8OS85YTW3KYVE4YD0R7Z6UV" localSheetId="23" hidden="1">#REF!</definedName>
    <definedName name="BExMI8OS85YTW3KYVE4YD0R7Z6UV" localSheetId="27" hidden="1">#REF!</definedName>
    <definedName name="BExMI8OS85YTW3KYVE4YD0R7Z6UV" localSheetId="16" hidden="1">#REF!</definedName>
    <definedName name="BExMI8OS85YTW3KYVE4YD0R7Z6UV" localSheetId="0" hidden="1">#REF!</definedName>
    <definedName name="BExMI8OS85YTW3KYVE4YD0R7Z6UV" localSheetId="2" hidden="1">#REF!</definedName>
    <definedName name="BExMI8OS85YTW3KYVE4YD0R7Z6UV" localSheetId="4" hidden="1">#REF!</definedName>
    <definedName name="BExMI8OS85YTW3KYVE4YD0R7Z6UV" localSheetId="5" hidden="1">#REF!</definedName>
    <definedName name="BExMI8OS85YTW3KYVE4YD0R7Z6UV" localSheetId="17" hidden="1">#REF!</definedName>
    <definedName name="BExMI8OS85YTW3KYVE4YD0R7Z6UV" localSheetId="7" hidden="1">#REF!</definedName>
    <definedName name="BExMI8OS85YTW3KYVE4YD0R7Z6UV" localSheetId="8" hidden="1">#REF!</definedName>
    <definedName name="BExMI8OS85YTW3KYVE4YD0R7Z6UV" localSheetId="9" hidden="1">#REF!</definedName>
    <definedName name="BExMI8OS85YTW3KYVE4YD0R7Z6UV" localSheetId="11" hidden="1">#REF!</definedName>
    <definedName name="BExMI8OS85YTW3KYVE4YD0R7Z6UV" localSheetId="12" hidden="1">#REF!</definedName>
    <definedName name="BExMI8OS85YTW3KYVE4YD0R7Z6UV" localSheetId="13" hidden="1">#REF!</definedName>
    <definedName name="BExMI8OS85YTW3KYVE4YD0R7Z6UV" localSheetId="14" hidden="1">#REF!</definedName>
    <definedName name="BExMI8OS85YTW3KYVE4YD0R7Z6UV" localSheetId="22" hidden="1">#REF!</definedName>
    <definedName name="BExMI8OS85YTW3KYVE4YD0R7Z6UV" localSheetId="19" hidden="1">#REF!</definedName>
    <definedName name="BExMI8OS85YTW3KYVE4YD0R7Z6UV" localSheetId="21" hidden="1">#REF!</definedName>
    <definedName name="BExMI8OS85YTW3KYVE4YD0R7Z6UV" hidden="1">#REF!</definedName>
    <definedName name="BExMI9QNOMVZ44I3BFMGU1EL1RSY" localSheetId="23" hidden="1">#REF!</definedName>
    <definedName name="BExMI9QNOMVZ44I3BFMGU1EL1RSY" localSheetId="27" hidden="1">#REF!</definedName>
    <definedName name="BExMI9QNOMVZ44I3BFMGU1EL1RSY" localSheetId="16" hidden="1">#REF!</definedName>
    <definedName name="BExMI9QNOMVZ44I3BFMGU1EL1RSY" localSheetId="0" hidden="1">#REF!</definedName>
    <definedName name="BExMI9QNOMVZ44I3BFMGU1EL1RSY" localSheetId="2" hidden="1">#REF!</definedName>
    <definedName name="BExMI9QNOMVZ44I3BFMGU1EL1RSY" localSheetId="4" hidden="1">#REF!</definedName>
    <definedName name="BExMI9QNOMVZ44I3BFMGU1EL1RSY" localSheetId="5" hidden="1">#REF!</definedName>
    <definedName name="BExMI9QNOMVZ44I3BFMGU1EL1RSY" localSheetId="17" hidden="1">#REF!</definedName>
    <definedName name="BExMI9QNOMVZ44I3BFMGU1EL1RSY" localSheetId="7" hidden="1">#REF!</definedName>
    <definedName name="BExMI9QNOMVZ44I3BFMGU1EL1RSY" localSheetId="8" hidden="1">#REF!</definedName>
    <definedName name="BExMI9QNOMVZ44I3BFMGU1EL1RSY" localSheetId="9" hidden="1">#REF!</definedName>
    <definedName name="BExMI9QNOMVZ44I3BFMGU1EL1RSY" localSheetId="11" hidden="1">#REF!</definedName>
    <definedName name="BExMI9QNOMVZ44I3BFMGU1EL1RSY" localSheetId="12" hidden="1">#REF!</definedName>
    <definedName name="BExMI9QNOMVZ44I3BFMGU1EL1RSY" localSheetId="13" hidden="1">#REF!</definedName>
    <definedName name="BExMI9QNOMVZ44I3BFMGU1EL1RSY" localSheetId="14" hidden="1">#REF!</definedName>
    <definedName name="BExMI9QNOMVZ44I3BFMGU1EL1RSY" localSheetId="22" hidden="1">#REF!</definedName>
    <definedName name="BExMI9QNOMVZ44I3BFMGU1EL1RSY" localSheetId="19" hidden="1">#REF!</definedName>
    <definedName name="BExMI9QNOMVZ44I3BFMGU1EL1RSY" localSheetId="21" hidden="1">#REF!</definedName>
    <definedName name="BExMI9QNOMVZ44I3BFMGU1EL1RSY" hidden="1">#REF!</definedName>
    <definedName name="BExMIBOOZU40JS3F89OMPSRCE9MM" localSheetId="23" hidden="1">#REF!</definedName>
    <definedName name="BExMIBOOZU40JS3F89OMPSRCE9MM" localSheetId="27" hidden="1">#REF!</definedName>
    <definedName name="BExMIBOOZU40JS3F89OMPSRCE9MM" localSheetId="16" hidden="1">#REF!</definedName>
    <definedName name="BExMIBOOZU40JS3F89OMPSRCE9MM" localSheetId="0" hidden="1">#REF!</definedName>
    <definedName name="BExMIBOOZU40JS3F89OMPSRCE9MM" localSheetId="2" hidden="1">#REF!</definedName>
    <definedName name="BExMIBOOZU40JS3F89OMPSRCE9MM" localSheetId="4" hidden="1">#REF!</definedName>
    <definedName name="BExMIBOOZU40JS3F89OMPSRCE9MM" localSheetId="5" hidden="1">#REF!</definedName>
    <definedName name="BExMIBOOZU40JS3F89OMPSRCE9MM" localSheetId="17" hidden="1">#REF!</definedName>
    <definedName name="BExMIBOOZU40JS3F89OMPSRCE9MM" localSheetId="7" hidden="1">#REF!</definedName>
    <definedName name="BExMIBOOZU40JS3F89OMPSRCE9MM" localSheetId="8" hidden="1">#REF!</definedName>
    <definedName name="BExMIBOOZU40JS3F89OMPSRCE9MM" localSheetId="9" hidden="1">#REF!</definedName>
    <definedName name="BExMIBOOZU40JS3F89OMPSRCE9MM" localSheetId="11" hidden="1">#REF!</definedName>
    <definedName name="BExMIBOOZU40JS3F89OMPSRCE9MM" localSheetId="12" hidden="1">#REF!</definedName>
    <definedName name="BExMIBOOZU40JS3F89OMPSRCE9MM" localSheetId="13" hidden="1">#REF!</definedName>
    <definedName name="BExMIBOOZU40JS3F89OMPSRCE9MM" localSheetId="14" hidden="1">#REF!</definedName>
    <definedName name="BExMIBOOZU40JS3F89OMPSRCE9MM" localSheetId="22" hidden="1">#REF!</definedName>
    <definedName name="BExMIBOOZU40JS3F89OMPSRCE9MM" localSheetId="19" hidden="1">#REF!</definedName>
    <definedName name="BExMIBOOZU40JS3F89OMPSRCE9MM" localSheetId="21" hidden="1">#REF!</definedName>
    <definedName name="BExMIBOOZU40JS3F89OMPSRCE9MM" hidden="1">#REF!</definedName>
    <definedName name="BExMIIQ5MBWSIHTFWAQADXMZC22Q" localSheetId="23" hidden="1">#REF!</definedName>
    <definedName name="BExMIIQ5MBWSIHTFWAQADXMZC22Q" localSheetId="27" hidden="1">#REF!</definedName>
    <definedName name="BExMIIQ5MBWSIHTFWAQADXMZC22Q" localSheetId="16" hidden="1">#REF!</definedName>
    <definedName name="BExMIIQ5MBWSIHTFWAQADXMZC22Q" localSheetId="0" hidden="1">#REF!</definedName>
    <definedName name="BExMIIQ5MBWSIHTFWAQADXMZC22Q" localSheetId="2" hidden="1">#REF!</definedName>
    <definedName name="BExMIIQ5MBWSIHTFWAQADXMZC22Q" localSheetId="4" hidden="1">#REF!</definedName>
    <definedName name="BExMIIQ5MBWSIHTFWAQADXMZC22Q" localSheetId="5" hidden="1">#REF!</definedName>
    <definedName name="BExMIIQ5MBWSIHTFWAQADXMZC22Q" localSheetId="17" hidden="1">#REF!</definedName>
    <definedName name="BExMIIQ5MBWSIHTFWAQADXMZC22Q" localSheetId="7" hidden="1">#REF!</definedName>
    <definedName name="BExMIIQ5MBWSIHTFWAQADXMZC22Q" localSheetId="8" hidden="1">#REF!</definedName>
    <definedName name="BExMIIQ5MBWSIHTFWAQADXMZC22Q" localSheetId="9" hidden="1">#REF!</definedName>
    <definedName name="BExMIIQ5MBWSIHTFWAQADXMZC22Q" localSheetId="11" hidden="1">#REF!</definedName>
    <definedName name="BExMIIQ5MBWSIHTFWAQADXMZC22Q" localSheetId="12" hidden="1">#REF!</definedName>
    <definedName name="BExMIIQ5MBWSIHTFWAQADXMZC22Q" localSheetId="13" hidden="1">#REF!</definedName>
    <definedName name="BExMIIQ5MBWSIHTFWAQADXMZC22Q" localSheetId="14" hidden="1">#REF!</definedName>
    <definedName name="BExMIIQ5MBWSIHTFWAQADXMZC22Q" localSheetId="22" hidden="1">#REF!</definedName>
    <definedName name="BExMIIQ5MBWSIHTFWAQADXMZC22Q" localSheetId="19" hidden="1">#REF!</definedName>
    <definedName name="BExMIIQ5MBWSIHTFWAQADXMZC22Q" localSheetId="21" hidden="1">#REF!</definedName>
    <definedName name="BExMIIQ5MBWSIHTFWAQADXMZC22Q" hidden="1">#REF!</definedName>
    <definedName name="BExMIL4I2GE866I25CR5JBLJWJ6A" localSheetId="23" hidden="1">#REF!</definedName>
    <definedName name="BExMIL4I2GE866I25CR5JBLJWJ6A" localSheetId="27" hidden="1">#REF!</definedName>
    <definedName name="BExMIL4I2GE866I25CR5JBLJWJ6A" localSheetId="16" hidden="1">#REF!</definedName>
    <definedName name="BExMIL4I2GE866I25CR5JBLJWJ6A" localSheetId="0" hidden="1">#REF!</definedName>
    <definedName name="BExMIL4I2GE866I25CR5JBLJWJ6A" localSheetId="2" hidden="1">#REF!</definedName>
    <definedName name="BExMIL4I2GE866I25CR5JBLJWJ6A" localSheetId="4" hidden="1">#REF!</definedName>
    <definedName name="BExMIL4I2GE866I25CR5JBLJWJ6A" localSheetId="5" hidden="1">#REF!</definedName>
    <definedName name="BExMIL4I2GE866I25CR5JBLJWJ6A" localSheetId="17" hidden="1">#REF!</definedName>
    <definedName name="BExMIL4I2GE866I25CR5JBLJWJ6A" localSheetId="7" hidden="1">#REF!</definedName>
    <definedName name="BExMIL4I2GE866I25CR5JBLJWJ6A" localSheetId="8" hidden="1">#REF!</definedName>
    <definedName name="BExMIL4I2GE866I25CR5JBLJWJ6A" localSheetId="9" hidden="1">#REF!</definedName>
    <definedName name="BExMIL4I2GE866I25CR5JBLJWJ6A" localSheetId="11" hidden="1">#REF!</definedName>
    <definedName name="BExMIL4I2GE866I25CR5JBLJWJ6A" localSheetId="12" hidden="1">#REF!</definedName>
    <definedName name="BExMIL4I2GE866I25CR5JBLJWJ6A" localSheetId="13" hidden="1">#REF!</definedName>
    <definedName name="BExMIL4I2GE866I25CR5JBLJWJ6A" localSheetId="14" hidden="1">#REF!</definedName>
    <definedName name="BExMIL4I2GE866I25CR5JBLJWJ6A" localSheetId="22" hidden="1">#REF!</definedName>
    <definedName name="BExMIL4I2GE866I25CR5JBLJWJ6A" localSheetId="19" hidden="1">#REF!</definedName>
    <definedName name="BExMIL4I2GE866I25CR5JBLJWJ6A" localSheetId="21" hidden="1">#REF!</definedName>
    <definedName name="BExMIL4I2GE866I25CR5JBLJWJ6A" hidden="1">#REF!</definedName>
    <definedName name="BExMIRKIPF27SNO82SPFSB3T5U17" localSheetId="23" hidden="1">#REF!</definedName>
    <definedName name="BExMIRKIPF27SNO82SPFSB3T5U17" localSheetId="27" hidden="1">#REF!</definedName>
    <definedName name="BExMIRKIPF27SNO82SPFSB3T5U17" localSheetId="16" hidden="1">#REF!</definedName>
    <definedName name="BExMIRKIPF27SNO82SPFSB3T5U17" localSheetId="0" hidden="1">#REF!</definedName>
    <definedName name="BExMIRKIPF27SNO82SPFSB3T5U17" localSheetId="2" hidden="1">#REF!</definedName>
    <definedName name="BExMIRKIPF27SNO82SPFSB3T5U17" localSheetId="4" hidden="1">#REF!</definedName>
    <definedName name="BExMIRKIPF27SNO82SPFSB3T5U17" localSheetId="5" hidden="1">#REF!</definedName>
    <definedName name="BExMIRKIPF27SNO82SPFSB3T5U17" localSheetId="17" hidden="1">#REF!</definedName>
    <definedName name="BExMIRKIPF27SNO82SPFSB3T5U17" localSheetId="7" hidden="1">#REF!</definedName>
    <definedName name="BExMIRKIPF27SNO82SPFSB3T5U17" localSheetId="8" hidden="1">#REF!</definedName>
    <definedName name="BExMIRKIPF27SNO82SPFSB3T5U17" localSheetId="9" hidden="1">#REF!</definedName>
    <definedName name="BExMIRKIPF27SNO82SPFSB3T5U17" localSheetId="11" hidden="1">#REF!</definedName>
    <definedName name="BExMIRKIPF27SNO82SPFSB3T5U17" localSheetId="12" hidden="1">#REF!</definedName>
    <definedName name="BExMIRKIPF27SNO82SPFSB3T5U17" localSheetId="13" hidden="1">#REF!</definedName>
    <definedName name="BExMIRKIPF27SNO82SPFSB3T5U17" localSheetId="14" hidden="1">#REF!</definedName>
    <definedName name="BExMIRKIPF27SNO82SPFSB3T5U17" localSheetId="22" hidden="1">#REF!</definedName>
    <definedName name="BExMIRKIPF27SNO82SPFSB3T5U17" localSheetId="19" hidden="1">#REF!</definedName>
    <definedName name="BExMIRKIPF27SNO82SPFSB3T5U17" localSheetId="21" hidden="1">#REF!</definedName>
    <definedName name="BExMIRKIPF27SNO82SPFSB3T5U17" hidden="1">#REF!</definedName>
    <definedName name="BExMIV0KC8555D5E42ZGWG15Y0MO" localSheetId="23" hidden="1">#REF!</definedName>
    <definedName name="BExMIV0KC8555D5E42ZGWG15Y0MO" localSheetId="27" hidden="1">#REF!</definedName>
    <definedName name="BExMIV0KC8555D5E42ZGWG15Y0MO" localSheetId="16" hidden="1">#REF!</definedName>
    <definedName name="BExMIV0KC8555D5E42ZGWG15Y0MO" localSheetId="0" hidden="1">#REF!</definedName>
    <definedName name="BExMIV0KC8555D5E42ZGWG15Y0MO" localSheetId="2" hidden="1">#REF!</definedName>
    <definedName name="BExMIV0KC8555D5E42ZGWG15Y0MO" localSheetId="4" hidden="1">#REF!</definedName>
    <definedName name="BExMIV0KC8555D5E42ZGWG15Y0MO" localSheetId="5" hidden="1">#REF!</definedName>
    <definedName name="BExMIV0KC8555D5E42ZGWG15Y0MO" localSheetId="17" hidden="1">#REF!</definedName>
    <definedName name="BExMIV0KC8555D5E42ZGWG15Y0MO" localSheetId="7" hidden="1">#REF!</definedName>
    <definedName name="BExMIV0KC8555D5E42ZGWG15Y0MO" localSheetId="8" hidden="1">#REF!</definedName>
    <definedName name="BExMIV0KC8555D5E42ZGWG15Y0MO" localSheetId="9" hidden="1">#REF!</definedName>
    <definedName name="BExMIV0KC8555D5E42ZGWG15Y0MO" localSheetId="11" hidden="1">#REF!</definedName>
    <definedName name="BExMIV0KC8555D5E42ZGWG15Y0MO" localSheetId="12" hidden="1">#REF!</definedName>
    <definedName name="BExMIV0KC8555D5E42ZGWG15Y0MO" localSheetId="13" hidden="1">#REF!</definedName>
    <definedName name="BExMIV0KC8555D5E42ZGWG15Y0MO" localSheetId="14" hidden="1">#REF!</definedName>
    <definedName name="BExMIV0KC8555D5E42ZGWG15Y0MO" localSheetId="22" hidden="1">#REF!</definedName>
    <definedName name="BExMIV0KC8555D5E42ZGWG15Y0MO" localSheetId="19" hidden="1">#REF!</definedName>
    <definedName name="BExMIV0KC8555D5E42ZGWG15Y0MO" localSheetId="21" hidden="1">#REF!</definedName>
    <definedName name="BExMIV0KC8555D5E42ZGWG15Y0MO" hidden="1">#REF!</definedName>
    <definedName name="BExMIZT6AN7E6YMW2S87CTCN2UXH" localSheetId="23" hidden="1">#REF!</definedName>
    <definedName name="BExMIZT6AN7E6YMW2S87CTCN2UXH" localSheetId="27" hidden="1">#REF!</definedName>
    <definedName name="BExMIZT6AN7E6YMW2S87CTCN2UXH" localSheetId="16" hidden="1">#REF!</definedName>
    <definedName name="BExMIZT6AN7E6YMW2S87CTCN2UXH" localSheetId="0" hidden="1">#REF!</definedName>
    <definedName name="BExMIZT6AN7E6YMW2S87CTCN2UXH" localSheetId="2" hidden="1">#REF!</definedName>
    <definedName name="BExMIZT6AN7E6YMW2S87CTCN2UXH" localSheetId="4" hidden="1">#REF!</definedName>
    <definedName name="BExMIZT6AN7E6YMW2S87CTCN2UXH" localSheetId="5" hidden="1">#REF!</definedName>
    <definedName name="BExMIZT6AN7E6YMW2S87CTCN2UXH" localSheetId="17" hidden="1">#REF!</definedName>
    <definedName name="BExMIZT6AN7E6YMW2S87CTCN2UXH" localSheetId="7" hidden="1">#REF!</definedName>
    <definedName name="BExMIZT6AN7E6YMW2S87CTCN2UXH" localSheetId="8" hidden="1">#REF!</definedName>
    <definedName name="BExMIZT6AN7E6YMW2S87CTCN2UXH" localSheetId="9" hidden="1">#REF!</definedName>
    <definedName name="BExMIZT6AN7E6YMW2S87CTCN2UXH" localSheetId="11" hidden="1">#REF!</definedName>
    <definedName name="BExMIZT6AN7E6YMW2S87CTCN2UXH" localSheetId="12" hidden="1">#REF!</definedName>
    <definedName name="BExMIZT6AN7E6YMW2S87CTCN2UXH" localSheetId="13" hidden="1">#REF!</definedName>
    <definedName name="BExMIZT6AN7E6YMW2S87CTCN2UXH" localSheetId="14" hidden="1">#REF!</definedName>
    <definedName name="BExMIZT6AN7E6YMW2S87CTCN2UXH" localSheetId="22" hidden="1">#REF!</definedName>
    <definedName name="BExMIZT6AN7E6YMW2S87CTCN2UXH" localSheetId="19" hidden="1">#REF!</definedName>
    <definedName name="BExMIZT6AN7E6YMW2S87CTCN2UXH" localSheetId="21" hidden="1">#REF!</definedName>
    <definedName name="BExMIZT6AN7E6YMW2S87CTCN2UXH" hidden="1">#REF!</definedName>
    <definedName name="BExMJB76UESLVRD81AJBOB78JDTT" localSheetId="23" hidden="1">#REF!</definedName>
    <definedName name="BExMJB76UESLVRD81AJBOB78JDTT" localSheetId="27" hidden="1">#REF!</definedName>
    <definedName name="BExMJB76UESLVRD81AJBOB78JDTT" localSheetId="16" hidden="1">#REF!</definedName>
    <definedName name="BExMJB76UESLVRD81AJBOB78JDTT" localSheetId="0" hidden="1">#REF!</definedName>
    <definedName name="BExMJB76UESLVRD81AJBOB78JDTT" localSheetId="2" hidden="1">#REF!</definedName>
    <definedName name="BExMJB76UESLVRD81AJBOB78JDTT" localSheetId="4" hidden="1">#REF!</definedName>
    <definedName name="BExMJB76UESLVRD81AJBOB78JDTT" localSheetId="5" hidden="1">#REF!</definedName>
    <definedName name="BExMJB76UESLVRD81AJBOB78JDTT" localSheetId="17" hidden="1">#REF!</definedName>
    <definedName name="BExMJB76UESLVRD81AJBOB78JDTT" localSheetId="7" hidden="1">#REF!</definedName>
    <definedName name="BExMJB76UESLVRD81AJBOB78JDTT" localSheetId="8" hidden="1">#REF!</definedName>
    <definedName name="BExMJB76UESLVRD81AJBOB78JDTT" localSheetId="9" hidden="1">#REF!</definedName>
    <definedName name="BExMJB76UESLVRD81AJBOB78JDTT" localSheetId="11" hidden="1">#REF!</definedName>
    <definedName name="BExMJB76UESLVRD81AJBOB78JDTT" localSheetId="12" hidden="1">#REF!</definedName>
    <definedName name="BExMJB76UESLVRD81AJBOB78JDTT" localSheetId="13" hidden="1">#REF!</definedName>
    <definedName name="BExMJB76UESLVRD81AJBOB78JDTT" localSheetId="14" hidden="1">#REF!</definedName>
    <definedName name="BExMJB76UESLVRD81AJBOB78JDTT" localSheetId="22" hidden="1">#REF!</definedName>
    <definedName name="BExMJB76UESLVRD81AJBOB78JDTT" localSheetId="19" hidden="1">#REF!</definedName>
    <definedName name="BExMJB76UESLVRD81AJBOB78JDTT" localSheetId="21" hidden="1">#REF!</definedName>
    <definedName name="BExMJB76UESLVRD81AJBOB78JDTT" hidden="1">#REF!</definedName>
    <definedName name="BExMJI8OLFZQCGOW3F99ETW8A21E" localSheetId="23" hidden="1">#REF!</definedName>
    <definedName name="BExMJI8OLFZQCGOW3F99ETW8A21E" localSheetId="27" hidden="1">#REF!</definedName>
    <definedName name="BExMJI8OLFZQCGOW3F99ETW8A21E" localSheetId="16" hidden="1">#REF!</definedName>
    <definedName name="BExMJI8OLFZQCGOW3F99ETW8A21E" localSheetId="0" hidden="1">#REF!</definedName>
    <definedName name="BExMJI8OLFZQCGOW3F99ETW8A21E" localSheetId="2" hidden="1">#REF!</definedName>
    <definedName name="BExMJI8OLFZQCGOW3F99ETW8A21E" localSheetId="4" hidden="1">#REF!</definedName>
    <definedName name="BExMJI8OLFZQCGOW3F99ETW8A21E" localSheetId="5" hidden="1">#REF!</definedName>
    <definedName name="BExMJI8OLFZQCGOW3F99ETW8A21E" localSheetId="17" hidden="1">#REF!</definedName>
    <definedName name="BExMJI8OLFZQCGOW3F99ETW8A21E" localSheetId="7" hidden="1">#REF!</definedName>
    <definedName name="BExMJI8OLFZQCGOW3F99ETW8A21E" localSheetId="8" hidden="1">#REF!</definedName>
    <definedName name="BExMJI8OLFZQCGOW3F99ETW8A21E" localSheetId="9" hidden="1">#REF!</definedName>
    <definedName name="BExMJI8OLFZQCGOW3F99ETW8A21E" localSheetId="11" hidden="1">#REF!</definedName>
    <definedName name="BExMJI8OLFZQCGOW3F99ETW8A21E" localSheetId="12" hidden="1">#REF!</definedName>
    <definedName name="BExMJI8OLFZQCGOW3F99ETW8A21E" localSheetId="13" hidden="1">#REF!</definedName>
    <definedName name="BExMJI8OLFZQCGOW3F99ETW8A21E" localSheetId="14" hidden="1">#REF!</definedName>
    <definedName name="BExMJI8OLFZQCGOW3F99ETW8A21E" localSheetId="22" hidden="1">#REF!</definedName>
    <definedName name="BExMJI8OLFZQCGOW3F99ETW8A21E" localSheetId="19" hidden="1">#REF!</definedName>
    <definedName name="BExMJI8OLFZQCGOW3F99ETW8A21E" localSheetId="21" hidden="1">#REF!</definedName>
    <definedName name="BExMJI8OLFZQCGOW3F99ETW8A21E" hidden="1">#REF!</definedName>
    <definedName name="BExMJNC8ZFB9DRFOJ961ZAJ8U3A8" localSheetId="23" hidden="1">#REF!</definedName>
    <definedName name="BExMJNC8ZFB9DRFOJ961ZAJ8U3A8" localSheetId="27" hidden="1">#REF!</definedName>
    <definedName name="BExMJNC8ZFB9DRFOJ961ZAJ8U3A8" localSheetId="16" hidden="1">#REF!</definedName>
    <definedName name="BExMJNC8ZFB9DRFOJ961ZAJ8U3A8" localSheetId="0" hidden="1">#REF!</definedName>
    <definedName name="BExMJNC8ZFB9DRFOJ961ZAJ8U3A8" localSheetId="2" hidden="1">#REF!</definedName>
    <definedName name="BExMJNC8ZFB9DRFOJ961ZAJ8U3A8" localSheetId="4" hidden="1">#REF!</definedName>
    <definedName name="BExMJNC8ZFB9DRFOJ961ZAJ8U3A8" localSheetId="5" hidden="1">#REF!</definedName>
    <definedName name="BExMJNC8ZFB9DRFOJ961ZAJ8U3A8" localSheetId="17" hidden="1">#REF!</definedName>
    <definedName name="BExMJNC8ZFB9DRFOJ961ZAJ8U3A8" localSheetId="7" hidden="1">#REF!</definedName>
    <definedName name="BExMJNC8ZFB9DRFOJ961ZAJ8U3A8" localSheetId="8" hidden="1">#REF!</definedName>
    <definedName name="BExMJNC8ZFB9DRFOJ961ZAJ8U3A8" localSheetId="9" hidden="1">#REF!</definedName>
    <definedName name="BExMJNC8ZFB9DRFOJ961ZAJ8U3A8" localSheetId="11" hidden="1">#REF!</definedName>
    <definedName name="BExMJNC8ZFB9DRFOJ961ZAJ8U3A8" localSheetId="12" hidden="1">#REF!</definedName>
    <definedName name="BExMJNC8ZFB9DRFOJ961ZAJ8U3A8" localSheetId="13" hidden="1">#REF!</definedName>
    <definedName name="BExMJNC8ZFB9DRFOJ961ZAJ8U3A8" localSheetId="14" hidden="1">#REF!</definedName>
    <definedName name="BExMJNC8ZFB9DRFOJ961ZAJ8U3A8" localSheetId="22" hidden="1">#REF!</definedName>
    <definedName name="BExMJNC8ZFB9DRFOJ961ZAJ8U3A8" localSheetId="19" hidden="1">#REF!</definedName>
    <definedName name="BExMJNC8ZFB9DRFOJ961ZAJ8U3A8" localSheetId="21" hidden="1">#REF!</definedName>
    <definedName name="BExMJNC8ZFB9DRFOJ961ZAJ8U3A8" hidden="1">#REF!</definedName>
    <definedName name="BExMJTBV8A3D31W2IQHP9RDFPPHQ" localSheetId="23" hidden="1">#REF!</definedName>
    <definedName name="BExMJTBV8A3D31W2IQHP9RDFPPHQ" localSheetId="27" hidden="1">#REF!</definedName>
    <definedName name="BExMJTBV8A3D31W2IQHP9RDFPPHQ" localSheetId="16" hidden="1">#REF!</definedName>
    <definedName name="BExMJTBV8A3D31W2IQHP9RDFPPHQ" localSheetId="0" hidden="1">#REF!</definedName>
    <definedName name="BExMJTBV8A3D31W2IQHP9RDFPPHQ" localSheetId="2" hidden="1">#REF!</definedName>
    <definedName name="BExMJTBV8A3D31W2IQHP9RDFPPHQ" localSheetId="4" hidden="1">#REF!</definedName>
    <definedName name="BExMJTBV8A3D31W2IQHP9RDFPPHQ" localSheetId="5" hidden="1">#REF!</definedName>
    <definedName name="BExMJTBV8A3D31W2IQHP9RDFPPHQ" localSheetId="17" hidden="1">#REF!</definedName>
    <definedName name="BExMJTBV8A3D31W2IQHP9RDFPPHQ" localSheetId="7" hidden="1">#REF!</definedName>
    <definedName name="BExMJTBV8A3D31W2IQHP9RDFPPHQ" localSheetId="8" hidden="1">#REF!</definedName>
    <definedName name="BExMJTBV8A3D31W2IQHP9RDFPPHQ" localSheetId="9" hidden="1">#REF!</definedName>
    <definedName name="BExMJTBV8A3D31W2IQHP9RDFPPHQ" localSheetId="11" hidden="1">#REF!</definedName>
    <definedName name="BExMJTBV8A3D31W2IQHP9RDFPPHQ" localSheetId="12" hidden="1">#REF!</definedName>
    <definedName name="BExMJTBV8A3D31W2IQHP9RDFPPHQ" localSheetId="13" hidden="1">#REF!</definedName>
    <definedName name="BExMJTBV8A3D31W2IQHP9RDFPPHQ" localSheetId="14" hidden="1">#REF!</definedName>
    <definedName name="BExMJTBV8A3D31W2IQHP9RDFPPHQ" localSheetId="22" hidden="1">#REF!</definedName>
    <definedName name="BExMJTBV8A3D31W2IQHP9RDFPPHQ" localSheetId="19" hidden="1">#REF!</definedName>
    <definedName name="BExMJTBV8A3D31W2IQHP9RDFPPHQ" localSheetId="21" hidden="1">#REF!</definedName>
    <definedName name="BExMJTBV8A3D31W2IQHP9RDFPPHQ" hidden="1">#REF!</definedName>
    <definedName name="BExMK2RTXN4QJWEUNX002XK8VQP8" localSheetId="23" hidden="1">#REF!</definedName>
    <definedName name="BExMK2RTXN4QJWEUNX002XK8VQP8" localSheetId="27" hidden="1">#REF!</definedName>
    <definedName name="BExMK2RTXN4QJWEUNX002XK8VQP8" localSheetId="16" hidden="1">#REF!</definedName>
    <definedName name="BExMK2RTXN4QJWEUNX002XK8VQP8" localSheetId="0" hidden="1">#REF!</definedName>
    <definedName name="BExMK2RTXN4QJWEUNX002XK8VQP8" localSheetId="2" hidden="1">#REF!</definedName>
    <definedName name="BExMK2RTXN4QJWEUNX002XK8VQP8" localSheetId="4" hidden="1">#REF!</definedName>
    <definedName name="BExMK2RTXN4QJWEUNX002XK8VQP8" localSheetId="5" hidden="1">#REF!</definedName>
    <definedName name="BExMK2RTXN4QJWEUNX002XK8VQP8" localSheetId="17" hidden="1">#REF!</definedName>
    <definedName name="BExMK2RTXN4QJWEUNX002XK8VQP8" localSheetId="7" hidden="1">#REF!</definedName>
    <definedName name="BExMK2RTXN4QJWEUNX002XK8VQP8" localSheetId="8" hidden="1">#REF!</definedName>
    <definedName name="BExMK2RTXN4QJWEUNX002XK8VQP8" localSheetId="9" hidden="1">#REF!</definedName>
    <definedName name="BExMK2RTXN4QJWEUNX002XK8VQP8" localSheetId="11" hidden="1">#REF!</definedName>
    <definedName name="BExMK2RTXN4QJWEUNX002XK8VQP8" localSheetId="12" hidden="1">#REF!</definedName>
    <definedName name="BExMK2RTXN4QJWEUNX002XK8VQP8" localSheetId="13" hidden="1">#REF!</definedName>
    <definedName name="BExMK2RTXN4QJWEUNX002XK8VQP8" localSheetId="14" hidden="1">#REF!</definedName>
    <definedName name="BExMK2RTXN4QJWEUNX002XK8VQP8" localSheetId="22" hidden="1">#REF!</definedName>
    <definedName name="BExMK2RTXN4QJWEUNX002XK8VQP8" localSheetId="19" hidden="1">#REF!</definedName>
    <definedName name="BExMK2RTXN4QJWEUNX002XK8VQP8" localSheetId="21" hidden="1">#REF!</definedName>
    <definedName name="BExMK2RTXN4QJWEUNX002XK8VQP8" hidden="1">#REF!</definedName>
    <definedName name="BExMKBGQDUZ8AWXYHA3QVMSDVZ3D" localSheetId="23" hidden="1">#REF!</definedName>
    <definedName name="BExMKBGQDUZ8AWXYHA3QVMSDVZ3D" localSheetId="27" hidden="1">#REF!</definedName>
    <definedName name="BExMKBGQDUZ8AWXYHA3QVMSDVZ3D" localSheetId="16" hidden="1">#REF!</definedName>
    <definedName name="BExMKBGQDUZ8AWXYHA3QVMSDVZ3D" localSheetId="0" hidden="1">#REF!</definedName>
    <definedName name="BExMKBGQDUZ8AWXYHA3QVMSDVZ3D" localSheetId="2" hidden="1">#REF!</definedName>
    <definedName name="BExMKBGQDUZ8AWXYHA3QVMSDVZ3D" localSheetId="4" hidden="1">#REF!</definedName>
    <definedName name="BExMKBGQDUZ8AWXYHA3QVMSDVZ3D" localSheetId="5" hidden="1">#REF!</definedName>
    <definedName name="BExMKBGQDUZ8AWXYHA3QVMSDVZ3D" localSheetId="17" hidden="1">#REF!</definedName>
    <definedName name="BExMKBGQDUZ8AWXYHA3QVMSDVZ3D" localSheetId="7" hidden="1">#REF!</definedName>
    <definedName name="BExMKBGQDUZ8AWXYHA3QVMSDVZ3D" localSheetId="8" hidden="1">#REF!</definedName>
    <definedName name="BExMKBGQDUZ8AWXYHA3QVMSDVZ3D" localSheetId="9" hidden="1">#REF!</definedName>
    <definedName name="BExMKBGQDUZ8AWXYHA3QVMSDVZ3D" localSheetId="11" hidden="1">#REF!</definedName>
    <definedName name="BExMKBGQDUZ8AWXYHA3QVMSDVZ3D" localSheetId="12" hidden="1">#REF!</definedName>
    <definedName name="BExMKBGQDUZ8AWXYHA3QVMSDVZ3D" localSheetId="13" hidden="1">#REF!</definedName>
    <definedName name="BExMKBGQDUZ8AWXYHA3QVMSDVZ3D" localSheetId="14" hidden="1">#REF!</definedName>
    <definedName name="BExMKBGQDUZ8AWXYHA3QVMSDVZ3D" localSheetId="22" hidden="1">#REF!</definedName>
    <definedName name="BExMKBGQDUZ8AWXYHA3QVMSDVZ3D" localSheetId="19" hidden="1">#REF!</definedName>
    <definedName name="BExMKBGQDUZ8AWXYHA3QVMSDVZ3D" localSheetId="21" hidden="1">#REF!</definedName>
    <definedName name="BExMKBGQDUZ8AWXYHA3QVMSDVZ3D" hidden="1">#REF!</definedName>
    <definedName name="BExMKBM1467553LDFZRRKVSHN374" localSheetId="23" hidden="1">#REF!</definedName>
    <definedName name="BExMKBM1467553LDFZRRKVSHN374" localSheetId="27" hidden="1">#REF!</definedName>
    <definedName name="BExMKBM1467553LDFZRRKVSHN374" localSheetId="16" hidden="1">#REF!</definedName>
    <definedName name="BExMKBM1467553LDFZRRKVSHN374" localSheetId="0" hidden="1">#REF!</definedName>
    <definedName name="BExMKBM1467553LDFZRRKVSHN374" localSheetId="2" hidden="1">#REF!</definedName>
    <definedName name="BExMKBM1467553LDFZRRKVSHN374" localSheetId="4" hidden="1">#REF!</definedName>
    <definedName name="BExMKBM1467553LDFZRRKVSHN374" localSheetId="5" hidden="1">#REF!</definedName>
    <definedName name="BExMKBM1467553LDFZRRKVSHN374" localSheetId="17" hidden="1">#REF!</definedName>
    <definedName name="BExMKBM1467553LDFZRRKVSHN374" localSheetId="7" hidden="1">#REF!</definedName>
    <definedName name="BExMKBM1467553LDFZRRKVSHN374" localSheetId="8" hidden="1">#REF!</definedName>
    <definedName name="BExMKBM1467553LDFZRRKVSHN374" localSheetId="9" hidden="1">#REF!</definedName>
    <definedName name="BExMKBM1467553LDFZRRKVSHN374" localSheetId="11" hidden="1">#REF!</definedName>
    <definedName name="BExMKBM1467553LDFZRRKVSHN374" localSheetId="12" hidden="1">#REF!</definedName>
    <definedName name="BExMKBM1467553LDFZRRKVSHN374" localSheetId="13" hidden="1">#REF!</definedName>
    <definedName name="BExMKBM1467553LDFZRRKVSHN374" localSheetId="14" hidden="1">#REF!</definedName>
    <definedName name="BExMKBM1467553LDFZRRKVSHN374" localSheetId="22" hidden="1">#REF!</definedName>
    <definedName name="BExMKBM1467553LDFZRRKVSHN374" localSheetId="19" hidden="1">#REF!</definedName>
    <definedName name="BExMKBM1467553LDFZRRKVSHN374" localSheetId="21" hidden="1">#REF!</definedName>
    <definedName name="BExMKBM1467553LDFZRRKVSHN374" hidden="1">#REF!</definedName>
    <definedName name="BExMKGK5FJUC0AU8MABRGDC5ZM70" localSheetId="23" hidden="1">#REF!</definedName>
    <definedName name="BExMKGK5FJUC0AU8MABRGDC5ZM70" localSheetId="27" hidden="1">#REF!</definedName>
    <definedName name="BExMKGK5FJUC0AU8MABRGDC5ZM70" localSheetId="16" hidden="1">#REF!</definedName>
    <definedName name="BExMKGK5FJUC0AU8MABRGDC5ZM70" localSheetId="0" hidden="1">#REF!</definedName>
    <definedName name="BExMKGK5FJUC0AU8MABRGDC5ZM70" localSheetId="2" hidden="1">#REF!</definedName>
    <definedName name="BExMKGK5FJUC0AU8MABRGDC5ZM70" localSheetId="4" hidden="1">#REF!</definedName>
    <definedName name="BExMKGK5FJUC0AU8MABRGDC5ZM70" localSheetId="5" hidden="1">#REF!</definedName>
    <definedName name="BExMKGK5FJUC0AU8MABRGDC5ZM70" localSheetId="17" hidden="1">#REF!</definedName>
    <definedName name="BExMKGK5FJUC0AU8MABRGDC5ZM70" localSheetId="7" hidden="1">#REF!</definedName>
    <definedName name="BExMKGK5FJUC0AU8MABRGDC5ZM70" localSheetId="8" hidden="1">#REF!</definedName>
    <definedName name="BExMKGK5FJUC0AU8MABRGDC5ZM70" localSheetId="9" hidden="1">#REF!</definedName>
    <definedName name="BExMKGK5FJUC0AU8MABRGDC5ZM70" localSheetId="11" hidden="1">#REF!</definedName>
    <definedName name="BExMKGK5FJUC0AU8MABRGDC5ZM70" localSheetId="12" hidden="1">#REF!</definedName>
    <definedName name="BExMKGK5FJUC0AU8MABRGDC5ZM70" localSheetId="13" hidden="1">#REF!</definedName>
    <definedName name="BExMKGK5FJUC0AU8MABRGDC5ZM70" localSheetId="14" hidden="1">#REF!</definedName>
    <definedName name="BExMKGK5FJUC0AU8MABRGDC5ZM70" localSheetId="22" hidden="1">#REF!</definedName>
    <definedName name="BExMKGK5FJUC0AU8MABRGDC5ZM70" localSheetId="19" hidden="1">#REF!</definedName>
    <definedName name="BExMKGK5FJUC0AU8MABRGDC5ZM70" localSheetId="21" hidden="1">#REF!</definedName>
    <definedName name="BExMKGK5FJUC0AU8MABRGDC5ZM70" hidden="1">#REF!</definedName>
    <definedName name="BExMKP92JGBM5BJO174H9A4HQIB9" localSheetId="23" hidden="1">#REF!</definedName>
    <definedName name="BExMKP92JGBM5BJO174H9A4HQIB9" localSheetId="27" hidden="1">#REF!</definedName>
    <definedName name="BExMKP92JGBM5BJO174H9A4HQIB9" localSheetId="16" hidden="1">#REF!</definedName>
    <definedName name="BExMKP92JGBM5BJO174H9A4HQIB9" localSheetId="0" hidden="1">#REF!</definedName>
    <definedName name="BExMKP92JGBM5BJO174H9A4HQIB9" localSheetId="2" hidden="1">#REF!</definedName>
    <definedName name="BExMKP92JGBM5BJO174H9A4HQIB9" localSheetId="4" hidden="1">#REF!</definedName>
    <definedName name="BExMKP92JGBM5BJO174H9A4HQIB9" localSheetId="5" hidden="1">#REF!</definedName>
    <definedName name="BExMKP92JGBM5BJO174H9A4HQIB9" localSheetId="17" hidden="1">#REF!</definedName>
    <definedName name="BExMKP92JGBM5BJO174H9A4HQIB9" localSheetId="7" hidden="1">#REF!</definedName>
    <definedName name="BExMKP92JGBM5BJO174H9A4HQIB9" localSheetId="8" hidden="1">#REF!</definedName>
    <definedName name="BExMKP92JGBM5BJO174H9A4HQIB9" localSheetId="9" hidden="1">#REF!</definedName>
    <definedName name="BExMKP92JGBM5BJO174H9A4HQIB9" localSheetId="11" hidden="1">#REF!</definedName>
    <definedName name="BExMKP92JGBM5BJO174H9A4HQIB9" localSheetId="12" hidden="1">#REF!</definedName>
    <definedName name="BExMKP92JGBM5BJO174H9A4HQIB9" localSheetId="13" hidden="1">#REF!</definedName>
    <definedName name="BExMKP92JGBM5BJO174H9A4HQIB9" localSheetId="14" hidden="1">#REF!</definedName>
    <definedName name="BExMKP92JGBM5BJO174H9A4HQIB9" localSheetId="22" hidden="1">#REF!</definedName>
    <definedName name="BExMKP92JGBM5BJO174H9A4HQIB9" localSheetId="19" hidden="1">#REF!</definedName>
    <definedName name="BExMKP92JGBM5BJO174H9A4HQIB9" localSheetId="21" hidden="1">#REF!</definedName>
    <definedName name="BExMKP92JGBM5BJO174H9A4HQIB9" hidden="1">#REF!</definedName>
    <definedName name="BExMKTW7R5SOV4PHAFGHU3W73DYE" localSheetId="23" hidden="1">#REF!</definedName>
    <definedName name="BExMKTW7R5SOV4PHAFGHU3W73DYE" localSheetId="27" hidden="1">#REF!</definedName>
    <definedName name="BExMKTW7R5SOV4PHAFGHU3W73DYE" localSheetId="16" hidden="1">#REF!</definedName>
    <definedName name="BExMKTW7R5SOV4PHAFGHU3W73DYE" localSheetId="0" hidden="1">#REF!</definedName>
    <definedName name="BExMKTW7R5SOV4PHAFGHU3W73DYE" localSheetId="2" hidden="1">#REF!</definedName>
    <definedName name="BExMKTW7R5SOV4PHAFGHU3W73DYE" localSheetId="4" hidden="1">#REF!</definedName>
    <definedName name="BExMKTW7R5SOV4PHAFGHU3W73DYE" localSheetId="5" hidden="1">#REF!</definedName>
    <definedName name="BExMKTW7R5SOV4PHAFGHU3W73DYE" localSheetId="17" hidden="1">#REF!</definedName>
    <definedName name="BExMKTW7R5SOV4PHAFGHU3W73DYE" localSheetId="7" hidden="1">#REF!</definedName>
    <definedName name="BExMKTW7R5SOV4PHAFGHU3W73DYE" localSheetId="8" hidden="1">#REF!</definedName>
    <definedName name="BExMKTW7R5SOV4PHAFGHU3W73DYE" localSheetId="9" hidden="1">#REF!</definedName>
    <definedName name="BExMKTW7R5SOV4PHAFGHU3W73DYE" localSheetId="11" hidden="1">#REF!</definedName>
    <definedName name="BExMKTW7R5SOV4PHAFGHU3W73DYE" localSheetId="12" hidden="1">#REF!</definedName>
    <definedName name="BExMKTW7R5SOV4PHAFGHU3W73DYE" localSheetId="13" hidden="1">#REF!</definedName>
    <definedName name="BExMKTW7R5SOV4PHAFGHU3W73DYE" localSheetId="14" hidden="1">#REF!</definedName>
    <definedName name="BExMKTW7R5SOV4PHAFGHU3W73DYE" localSheetId="22" hidden="1">#REF!</definedName>
    <definedName name="BExMKTW7R5SOV4PHAFGHU3W73DYE" localSheetId="19" hidden="1">#REF!</definedName>
    <definedName name="BExMKTW7R5SOV4PHAFGHU3W73DYE" localSheetId="21" hidden="1">#REF!</definedName>
    <definedName name="BExMKTW7R5SOV4PHAFGHU3W73DYE" hidden="1">#REF!</definedName>
    <definedName name="BExMKU7051J2W1RQXGZGE62NBRUZ" localSheetId="23" hidden="1">#REF!</definedName>
    <definedName name="BExMKU7051J2W1RQXGZGE62NBRUZ" localSheetId="27" hidden="1">#REF!</definedName>
    <definedName name="BExMKU7051J2W1RQXGZGE62NBRUZ" localSheetId="16" hidden="1">#REF!</definedName>
    <definedName name="BExMKU7051J2W1RQXGZGE62NBRUZ" localSheetId="0" hidden="1">#REF!</definedName>
    <definedName name="BExMKU7051J2W1RQXGZGE62NBRUZ" localSheetId="2" hidden="1">#REF!</definedName>
    <definedName name="BExMKU7051J2W1RQXGZGE62NBRUZ" localSheetId="4" hidden="1">#REF!</definedName>
    <definedName name="BExMKU7051J2W1RQXGZGE62NBRUZ" localSheetId="5" hidden="1">#REF!</definedName>
    <definedName name="BExMKU7051J2W1RQXGZGE62NBRUZ" localSheetId="17" hidden="1">#REF!</definedName>
    <definedName name="BExMKU7051J2W1RQXGZGE62NBRUZ" localSheetId="7" hidden="1">#REF!</definedName>
    <definedName name="BExMKU7051J2W1RQXGZGE62NBRUZ" localSheetId="8" hidden="1">#REF!</definedName>
    <definedName name="BExMKU7051J2W1RQXGZGE62NBRUZ" localSheetId="9" hidden="1">#REF!</definedName>
    <definedName name="BExMKU7051J2W1RQXGZGE62NBRUZ" localSheetId="11" hidden="1">#REF!</definedName>
    <definedName name="BExMKU7051J2W1RQXGZGE62NBRUZ" localSheetId="12" hidden="1">#REF!</definedName>
    <definedName name="BExMKU7051J2W1RQXGZGE62NBRUZ" localSheetId="13" hidden="1">#REF!</definedName>
    <definedName name="BExMKU7051J2W1RQXGZGE62NBRUZ" localSheetId="14" hidden="1">#REF!</definedName>
    <definedName name="BExMKU7051J2W1RQXGZGE62NBRUZ" localSheetId="22" hidden="1">#REF!</definedName>
    <definedName name="BExMKU7051J2W1RQXGZGE62NBRUZ" localSheetId="19" hidden="1">#REF!</definedName>
    <definedName name="BExMKU7051J2W1RQXGZGE62NBRUZ" localSheetId="21" hidden="1">#REF!</definedName>
    <definedName name="BExMKU7051J2W1RQXGZGE62NBRUZ" hidden="1">#REF!</definedName>
    <definedName name="BExMKUN3WPECJR2XRID2R7GZRGNX" localSheetId="23" hidden="1">#REF!</definedName>
    <definedName name="BExMKUN3WPECJR2XRID2R7GZRGNX" localSheetId="27" hidden="1">#REF!</definedName>
    <definedName name="BExMKUN3WPECJR2XRID2R7GZRGNX" localSheetId="16" hidden="1">#REF!</definedName>
    <definedName name="BExMKUN3WPECJR2XRID2R7GZRGNX" localSheetId="0" hidden="1">#REF!</definedName>
    <definedName name="BExMKUN3WPECJR2XRID2R7GZRGNX" localSheetId="2" hidden="1">#REF!</definedName>
    <definedName name="BExMKUN3WPECJR2XRID2R7GZRGNX" localSheetId="4" hidden="1">#REF!</definedName>
    <definedName name="BExMKUN3WPECJR2XRID2R7GZRGNX" localSheetId="5" hidden="1">#REF!</definedName>
    <definedName name="BExMKUN3WPECJR2XRID2R7GZRGNX" localSheetId="17" hidden="1">#REF!</definedName>
    <definedName name="BExMKUN3WPECJR2XRID2R7GZRGNX" localSheetId="7" hidden="1">#REF!</definedName>
    <definedName name="BExMKUN3WPECJR2XRID2R7GZRGNX" localSheetId="8" hidden="1">#REF!</definedName>
    <definedName name="BExMKUN3WPECJR2XRID2R7GZRGNX" localSheetId="9" hidden="1">#REF!</definedName>
    <definedName name="BExMKUN3WPECJR2XRID2R7GZRGNX" localSheetId="11" hidden="1">#REF!</definedName>
    <definedName name="BExMKUN3WPECJR2XRID2R7GZRGNX" localSheetId="12" hidden="1">#REF!</definedName>
    <definedName name="BExMKUN3WPECJR2XRID2R7GZRGNX" localSheetId="13" hidden="1">#REF!</definedName>
    <definedName name="BExMKUN3WPECJR2XRID2R7GZRGNX" localSheetId="14" hidden="1">#REF!</definedName>
    <definedName name="BExMKUN3WPECJR2XRID2R7GZRGNX" localSheetId="22" hidden="1">#REF!</definedName>
    <definedName name="BExMKUN3WPECJR2XRID2R7GZRGNX" localSheetId="19" hidden="1">#REF!</definedName>
    <definedName name="BExMKUN3WPECJR2XRID2R7GZRGNX" localSheetId="21" hidden="1">#REF!</definedName>
    <definedName name="BExMKUN3WPECJR2XRID2R7GZRGNX" hidden="1">#REF!</definedName>
    <definedName name="BExMKZ535P011X4TNV16GCOH4H21" localSheetId="23" hidden="1">#REF!</definedName>
    <definedName name="BExMKZ535P011X4TNV16GCOH4H21" localSheetId="27" hidden="1">#REF!</definedName>
    <definedName name="BExMKZ535P011X4TNV16GCOH4H21" localSheetId="16" hidden="1">#REF!</definedName>
    <definedName name="BExMKZ535P011X4TNV16GCOH4H21" localSheetId="0" hidden="1">#REF!</definedName>
    <definedName name="BExMKZ535P011X4TNV16GCOH4H21" localSheetId="2" hidden="1">#REF!</definedName>
    <definedName name="BExMKZ535P011X4TNV16GCOH4H21" localSheetId="4" hidden="1">#REF!</definedName>
    <definedName name="BExMKZ535P011X4TNV16GCOH4H21" localSheetId="5" hidden="1">#REF!</definedName>
    <definedName name="BExMKZ535P011X4TNV16GCOH4H21" localSheetId="17" hidden="1">#REF!</definedName>
    <definedName name="BExMKZ535P011X4TNV16GCOH4H21" localSheetId="7" hidden="1">#REF!</definedName>
    <definedName name="BExMKZ535P011X4TNV16GCOH4H21" localSheetId="8" hidden="1">#REF!</definedName>
    <definedName name="BExMKZ535P011X4TNV16GCOH4H21" localSheetId="9" hidden="1">#REF!</definedName>
    <definedName name="BExMKZ535P011X4TNV16GCOH4H21" localSheetId="11" hidden="1">#REF!</definedName>
    <definedName name="BExMKZ535P011X4TNV16GCOH4H21" localSheetId="12" hidden="1">#REF!</definedName>
    <definedName name="BExMKZ535P011X4TNV16GCOH4H21" localSheetId="13" hidden="1">#REF!</definedName>
    <definedName name="BExMKZ535P011X4TNV16GCOH4H21" localSheetId="14" hidden="1">#REF!</definedName>
    <definedName name="BExMKZ535P011X4TNV16GCOH4H21" localSheetId="22" hidden="1">#REF!</definedName>
    <definedName name="BExMKZ535P011X4TNV16GCOH4H21" localSheetId="19" hidden="1">#REF!</definedName>
    <definedName name="BExMKZ535P011X4TNV16GCOH4H21" localSheetId="21" hidden="1">#REF!</definedName>
    <definedName name="BExMKZ535P011X4TNV16GCOH4H21" hidden="1">#REF!</definedName>
    <definedName name="BExML3XQNDIMX55ZCHHXKUV3D6E6" localSheetId="23" hidden="1">#REF!</definedName>
    <definedName name="BExML3XQNDIMX55ZCHHXKUV3D6E6" localSheetId="27" hidden="1">#REF!</definedName>
    <definedName name="BExML3XQNDIMX55ZCHHXKUV3D6E6" localSheetId="16" hidden="1">#REF!</definedName>
    <definedName name="BExML3XQNDIMX55ZCHHXKUV3D6E6" localSheetId="0" hidden="1">#REF!</definedName>
    <definedName name="BExML3XQNDIMX55ZCHHXKUV3D6E6" localSheetId="2" hidden="1">#REF!</definedName>
    <definedName name="BExML3XQNDIMX55ZCHHXKUV3D6E6" localSheetId="4" hidden="1">#REF!</definedName>
    <definedName name="BExML3XQNDIMX55ZCHHXKUV3D6E6" localSheetId="5" hidden="1">#REF!</definedName>
    <definedName name="BExML3XQNDIMX55ZCHHXKUV3D6E6" localSheetId="17" hidden="1">#REF!</definedName>
    <definedName name="BExML3XQNDIMX55ZCHHXKUV3D6E6" localSheetId="7" hidden="1">#REF!</definedName>
    <definedName name="BExML3XQNDIMX55ZCHHXKUV3D6E6" localSheetId="8" hidden="1">#REF!</definedName>
    <definedName name="BExML3XQNDIMX55ZCHHXKUV3D6E6" localSheetId="9" hidden="1">#REF!</definedName>
    <definedName name="BExML3XQNDIMX55ZCHHXKUV3D6E6" localSheetId="11" hidden="1">#REF!</definedName>
    <definedName name="BExML3XQNDIMX55ZCHHXKUV3D6E6" localSheetId="12" hidden="1">#REF!</definedName>
    <definedName name="BExML3XQNDIMX55ZCHHXKUV3D6E6" localSheetId="13" hidden="1">#REF!</definedName>
    <definedName name="BExML3XQNDIMX55ZCHHXKUV3D6E6" localSheetId="14" hidden="1">#REF!</definedName>
    <definedName name="BExML3XQNDIMX55ZCHHXKUV3D6E6" localSheetId="22" hidden="1">#REF!</definedName>
    <definedName name="BExML3XQNDIMX55ZCHHXKUV3D6E6" localSheetId="19" hidden="1">#REF!</definedName>
    <definedName name="BExML3XQNDIMX55ZCHHXKUV3D6E6" localSheetId="21" hidden="1">#REF!</definedName>
    <definedName name="BExML3XQNDIMX55ZCHHXKUV3D6E6" hidden="1">#REF!</definedName>
    <definedName name="BExML5QGSWHLI18BGY4CGOTD3UWH" localSheetId="23" hidden="1">#REF!</definedName>
    <definedName name="BExML5QGSWHLI18BGY4CGOTD3UWH" localSheetId="27" hidden="1">#REF!</definedName>
    <definedName name="BExML5QGSWHLI18BGY4CGOTD3UWH" localSheetId="16" hidden="1">#REF!</definedName>
    <definedName name="BExML5QGSWHLI18BGY4CGOTD3UWH" localSheetId="0" hidden="1">#REF!</definedName>
    <definedName name="BExML5QGSWHLI18BGY4CGOTD3UWH" localSheetId="2" hidden="1">#REF!</definedName>
    <definedName name="BExML5QGSWHLI18BGY4CGOTD3UWH" localSheetId="4" hidden="1">#REF!</definedName>
    <definedName name="BExML5QGSWHLI18BGY4CGOTD3UWH" localSheetId="5" hidden="1">#REF!</definedName>
    <definedName name="BExML5QGSWHLI18BGY4CGOTD3UWH" localSheetId="17" hidden="1">#REF!</definedName>
    <definedName name="BExML5QGSWHLI18BGY4CGOTD3UWH" localSheetId="7" hidden="1">#REF!</definedName>
    <definedName name="BExML5QGSWHLI18BGY4CGOTD3UWH" localSheetId="8" hidden="1">#REF!</definedName>
    <definedName name="BExML5QGSWHLI18BGY4CGOTD3UWH" localSheetId="9" hidden="1">#REF!</definedName>
    <definedName name="BExML5QGSWHLI18BGY4CGOTD3UWH" localSheetId="11" hidden="1">#REF!</definedName>
    <definedName name="BExML5QGSWHLI18BGY4CGOTD3UWH" localSheetId="12" hidden="1">#REF!</definedName>
    <definedName name="BExML5QGSWHLI18BGY4CGOTD3UWH" localSheetId="13" hidden="1">#REF!</definedName>
    <definedName name="BExML5QGSWHLI18BGY4CGOTD3UWH" localSheetId="14" hidden="1">#REF!</definedName>
    <definedName name="BExML5QGSWHLI18BGY4CGOTD3UWH" localSheetId="22" hidden="1">#REF!</definedName>
    <definedName name="BExML5QGSWHLI18BGY4CGOTD3UWH" localSheetId="19" hidden="1">#REF!</definedName>
    <definedName name="BExML5QGSWHLI18BGY4CGOTD3UWH" localSheetId="21" hidden="1">#REF!</definedName>
    <definedName name="BExML5QGSWHLI18BGY4CGOTD3UWH" hidden="1">#REF!</definedName>
    <definedName name="BExML6BVFCV80776USR7X70HVRZT" localSheetId="23" hidden="1">#REF!</definedName>
    <definedName name="BExML6BVFCV80776USR7X70HVRZT" localSheetId="27" hidden="1">#REF!</definedName>
    <definedName name="BExML6BVFCV80776USR7X70HVRZT" localSheetId="16" hidden="1">#REF!</definedName>
    <definedName name="BExML6BVFCV80776USR7X70HVRZT" localSheetId="0" hidden="1">#REF!</definedName>
    <definedName name="BExML6BVFCV80776USR7X70HVRZT" localSheetId="2" hidden="1">#REF!</definedName>
    <definedName name="BExML6BVFCV80776USR7X70HVRZT" localSheetId="4" hidden="1">#REF!</definedName>
    <definedName name="BExML6BVFCV80776USR7X70HVRZT" localSheetId="5" hidden="1">#REF!</definedName>
    <definedName name="BExML6BVFCV80776USR7X70HVRZT" localSheetId="17" hidden="1">#REF!</definedName>
    <definedName name="BExML6BVFCV80776USR7X70HVRZT" localSheetId="7" hidden="1">#REF!</definedName>
    <definedName name="BExML6BVFCV80776USR7X70HVRZT" localSheetId="8" hidden="1">#REF!</definedName>
    <definedName name="BExML6BVFCV80776USR7X70HVRZT" localSheetId="9" hidden="1">#REF!</definedName>
    <definedName name="BExML6BVFCV80776USR7X70HVRZT" localSheetId="11" hidden="1">#REF!</definedName>
    <definedName name="BExML6BVFCV80776USR7X70HVRZT" localSheetId="12" hidden="1">#REF!</definedName>
    <definedName name="BExML6BVFCV80776USR7X70HVRZT" localSheetId="13" hidden="1">#REF!</definedName>
    <definedName name="BExML6BVFCV80776USR7X70HVRZT" localSheetId="14" hidden="1">#REF!</definedName>
    <definedName name="BExML6BVFCV80776USR7X70HVRZT" localSheetId="22" hidden="1">#REF!</definedName>
    <definedName name="BExML6BVFCV80776USR7X70HVRZT" localSheetId="19" hidden="1">#REF!</definedName>
    <definedName name="BExML6BVFCV80776USR7X70HVRZT" localSheetId="21" hidden="1">#REF!</definedName>
    <definedName name="BExML6BVFCV80776USR7X70HVRZT" hidden="1">#REF!</definedName>
    <definedName name="BExMLO5Z61RE85X8HHX2G4IU3AZW" localSheetId="23" hidden="1">#REF!</definedName>
    <definedName name="BExMLO5Z61RE85X8HHX2G4IU3AZW" localSheetId="27" hidden="1">#REF!</definedName>
    <definedName name="BExMLO5Z61RE85X8HHX2G4IU3AZW" localSheetId="16" hidden="1">#REF!</definedName>
    <definedName name="BExMLO5Z61RE85X8HHX2G4IU3AZW" localSheetId="0" hidden="1">#REF!</definedName>
    <definedName name="BExMLO5Z61RE85X8HHX2G4IU3AZW" localSheetId="2" hidden="1">#REF!</definedName>
    <definedName name="BExMLO5Z61RE85X8HHX2G4IU3AZW" localSheetId="4" hidden="1">#REF!</definedName>
    <definedName name="BExMLO5Z61RE85X8HHX2G4IU3AZW" localSheetId="5" hidden="1">#REF!</definedName>
    <definedName name="BExMLO5Z61RE85X8HHX2G4IU3AZW" localSheetId="17" hidden="1">#REF!</definedName>
    <definedName name="BExMLO5Z61RE85X8HHX2G4IU3AZW" localSheetId="7" hidden="1">#REF!</definedName>
    <definedName name="BExMLO5Z61RE85X8HHX2G4IU3AZW" localSheetId="8" hidden="1">#REF!</definedName>
    <definedName name="BExMLO5Z61RE85X8HHX2G4IU3AZW" localSheetId="9" hidden="1">#REF!</definedName>
    <definedName name="BExMLO5Z61RE85X8HHX2G4IU3AZW" localSheetId="11" hidden="1">#REF!</definedName>
    <definedName name="BExMLO5Z61RE85X8HHX2G4IU3AZW" localSheetId="12" hidden="1">#REF!</definedName>
    <definedName name="BExMLO5Z61RE85X8HHX2G4IU3AZW" localSheetId="13" hidden="1">#REF!</definedName>
    <definedName name="BExMLO5Z61RE85X8HHX2G4IU3AZW" localSheetId="14" hidden="1">#REF!</definedName>
    <definedName name="BExMLO5Z61RE85X8HHX2G4IU3AZW" localSheetId="22" hidden="1">#REF!</definedName>
    <definedName name="BExMLO5Z61RE85X8HHX2G4IU3AZW" localSheetId="19" hidden="1">#REF!</definedName>
    <definedName name="BExMLO5Z61RE85X8HHX2G4IU3AZW" localSheetId="21" hidden="1">#REF!</definedName>
    <definedName name="BExMLO5Z61RE85X8HHX2G4IU3AZW" hidden="1">#REF!</definedName>
    <definedName name="BExMLVI7UORSHM9FMO8S2EI0TMTS" localSheetId="23" hidden="1">#REF!</definedName>
    <definedName name="BExMLVI7UORSHM9FMO8S2EI0TMTS" localSheetId="27" hidden="1">#REF!</definedName>
    <definedName name="BExMLVI7UORSHM9FMO8S2EI0TMTS" localSheetId="16" hidden="1">#REF!</definedName>
    <definedName name="BExMLVI7UORSHM9FMO8S2EI0TMTS" localSheetId="0" hidden="1">#REF!</definedName>
    <definedName name="BExMLVI7UORSHM9FMO8S2EI0TMTS" localSheetId="2" hidden="1">#REF!</definedName>
    <definedName name="BExMLVI7UORSHM9FMO8S2EI0TMTS" localSheetId="4" hidden="1">#REF!</definedName>
    <definedName name="BExMLVI7UORSHM9FMO8S2EI0TMTS" localSheetId="5" hidden="1">#REF!</definedName>
    <definedName name="BExMLVI7UORSHM9FMO8S2EI0TMTS" localSheetId="17" hidden="1">#REF!</definedName>
    <definedName name="BExMLVI7UORSHM9FMO8S2EI0TMTS" localSheetId="7" hidden="1">#REF!</definedName>
    <definedName name="BExMLVI7UORSHM9FMO8S2EI0TMTS" localSheetId="8" hidden="1">#REF!</definedName>
    <definedName name="BExMLVI7UORSHM9FMO8S2EI0TMTS" localSheetId="9" hidden="1">#REF!</definedName>
    <definedName name="BExMLVI7UORSHM9FMO8S2EI0TMTS" localSheetId="11" hidden="1">#REF!</definedName>
    <definedName name="BExMLVI7UORSHM9FMO8S2EI0TMTS" localSheetId="12" hidden="1">#REF!</definedName>
    <definedName name="BExMLVI7UORSHM9FMO8S2EI0TMTS" localSheetId="13" hidden="1">#REF!</definedName>
    <definedName name="BExMLVI7UORSHM9FMO8S2EI0TMTS" localSheetId="14" hidden="1">#REF!</definedName>
    <definedName name="BExMLVI7UORSHM9FMO8S2EI0TMTS" localSheetId="22" hidden="1">#REF!</definedName>
    <definedName name="BExMLVI7UORSHM9FMO8S2EI0TMTS" localSheetId="19" hidden="1">#REF!</definedName>
    <definedName name="BExMLVI7UORSHM9FMO8S2EI0TMTS" localSheetId="21" hidden="1">#REF!</definedName>
    <definedName name="BExMLVI7UORSHM9FMO8S2EI0TMTS" hidden="1">#REF!</definedName>
    <definedName name="BExMM5UCOT2HSSN0ZIPZW55GSOVO" localSheetId="23" hidden="1">#REF!</definedName>
    <definedName name="BExMM5UCOT2HSSN0ZIPZW55GSOVO" localSheetId="27" hidden="1">#REF!</definedName>
    <definedName name="BExMM5UCOT2HSSN0ZIPZW55GSOVO" localSheetId="16" hidden="1">#REF!</definedName>
    <definedName name="BExMM5UCOT2HSSN0ZIPZW55GSOVO" localSheetId="0" hidden="1">#REF!</definedName>
    <definedName name="BExMM5UCOT2HSSN0ZIPZW55GSOVO" localSheetId="2" hidden="1">#REF!</definedName>
    <definedName name="BExMM5UCOT2HSSN0ZIPZW55GSOVO" localSheetId="4" hidden="1">#REF!</definedName>
    <definedName name="BExMM5UCOT2HSSN0ZIPZW55GSOVO" localSheetId="5" hidden="1">#REF!</definedName>
    <definedName name="BExMM5UCOT2HSSN0ZIPZW55GSOVO" localSheetId="17" hidden="1">#REF!</definedName>
    <definedName name="BExMM5UCOT2HSSN0ZIPZW55GSOVO" localSheetId="7" hidden="1">#REF!</definedName>
    <definedName name="BExMM5UCOT2HSSN0ZIPZW55GSOVO" localSheetId="8" hidden="1">#REF!</definedName>
    <definedName name="BExMM5UCOT2HSSN0ZIPZW55GSOVO" localSheetId="9" hidden="1">#REF!</definedName>
    <definedName name="BExMM5UCOT2HSSN0ZIPZW55GSOVO" localSheetId="11" hidden="1">#REF!</definedName>
    <definedName name="BExMM5UCOT2HSSN0ZIPZW55GSOVO" localSheetId="12" hidden="1">#REF!</definedName>
    <definedName name="BExMM5UCOT2HSSN0ZIPZW55GSOVO" localSheetId="13" hidden="1">#REF!</definedName>
    <definedName name="BExMM5UCOT2HSSN0ZIPZW55GSOVO" localSheetId="14" hidden="1">#REF!</definedName>
    <definedName name="BExMM5UCOT2HSSN0ZIPZW55GSOVO" localSheetId="22" hidden="1">#REF!</definedName>
    <definedName name="BExMM5UCOT2HSSN0ZIPZW55GSOVO" localSheetId="19" hidden="1">#REF!</definedName>
    <definedName name="BExMM5UCOT2HSSN0ZIPZW55GSOVO" localSheetId="21" hidden="1">#REF!</definedName>
    <definedName name="BExMM5UCOT2HSSN0ZIPZW55GSOVO" hidden="1">#REF!</definedName>
    <definedName name="BExMM8ZRS5RQ8H1H55RVPVTDL5NL" localSheetId="23" hidden="1">#REF!</definedName>
    <definedName name="BExMM8ZRS5RQ8H1H55RVPVTDL5NL" localSheetId="27" hidden="1">#REF!</definedName>
    <definedName name="BExMM8ZRS5RQ8H1H55RVPVTDL5NL" localSheetId="16" hidden="1">#REF!</definedName>
    <definedName name="BExMM8ZRS5RQ8H1H55RVPVTDL5NL" localSheetId="0" hidden="1">#REF!</definedName>
    <definedName name="BExMM8ZRS5RQ8H1H55RVPVTDL5NL" localSheetId="2" hidden="1">#REF!</definedName>
    <definedName name="BExMM8ZRS5RQ8H1H55RVPVTDL5NL" localSheetId="4" hidden="1">#REF!</definedName>
    <definedName name="BExMM8ZRS5RQ8H1H55RVPVTDL5NL" localSheetId="5" hidden="1">#REF!</definedName>
    <definedName name="BExMM8ZRS5RQ8H1H55RVPVTDL5NL" localSheetId="17" hidden="1">#REF!</definedName>
    <definedName name="BExMM8ZRS5RQ8H1H55RVPVTDL5NL" localSheetId="7" hidden="1">#REF!</definedName>
    <definedName name="BExMM8ZRS5RQ8H1H55RVPVTDL5NL" localSheetId="8" hidden="1">#REF!</definedName>
    <definedName name="BExMM8ZRS5RQ8H1H55RVPVTDL5NL" localSheetId="9" hidden="1">#REF!</definedName>
    <definedName name="BExMM8ZRS5RQ8H1H55RVPVTDL5NL" localSheetId="11" hidden="1">#REF!</definedName>
    <definedName name="BExMM8ZRS5RQ8H1H55RVPVTDL5NL" localSheetId="12" hidden="1">#REF!</definedName>
    <definedName name="BExMM8ZRS5RQ8H1H55RVPVTDL5NL" localSheetId="13" hidden="1">#REF!</definedName>
    <definedName name="BExMM8ZRS5RQ8H1H55RVPVTDL5NL" localSheetId="14" hidden="1">#REF!</definedName>
    <definedName name="BExMM8ZRS5RQ8H1H55RVPVTDL5NL" localSheetId="22" hidden="1">#REF!</definedName>
    <definedName name="BExMM8ZRS5RQ8H1H55RVPVTDL5NL" localSheetId="19" hidden="1">#REF!</definedName>
    <definedName name="BExMM8ZRS5RQ8H1H55RVPVTDL5NL" localSheetId="21" hidden="1">#REF!</definedName>
    <definedName name="BExMM8ZRS5RQ8H1H55RVPVTDL5NL" hidden="1">#REF!</definedName>
    <definedName name="BExMMH8EAZB09XXQ5X4LR0P4NHG9" localSheetId="23" hidden="1">#REF!</definedName>
    <definedName name="BExMMH8EAZB09XXQ5X4LR0P4NHG9" localSheetId="27" hidden="1">#REF!</definedName>
    <definedName name="BExMMH8EAZB09XXQ5X4LR0P4NHG9" localSheetId="16" hidden="1">#REF!</definedName>
    <definedName name="BExMMH8EAZB09XXQ5X4LR0P4NHG9" localSheetId="0" hidden="1">#REF!</definedName>
    <definedName name="BExMMH8EAZB09XXQ5X4LR0P4NHG9" localSheetId="2" hidden="1">#REF!</definedName>
    <definedName name="BExMMH8EAZB09XXQ5X4LR0P4NHG9" localSheetId="4" hidden="1">#REF!</definedName>
    <definedName name="BExMMH8EAZB09XXQ5X4LR0P4NHG9" localSheetId="5" hidden="1">#REF!</definedName>
    <definedName name="BExMMH8EAZB09XXQ5X4LR0P4NHG9" localSheetId="17" hidden="1">#REF!</definedName>
    <definedName name="BExMMH8EAZB09XXQ5X4LR0P4NHG9" localSheetId="7" hidden="1">#REF!</definedName>
    <definedName name="BExMMH8EAZB09XXQ5X4LR0P4NHG9" localSheetId="8" hidden="1">#REF!</definedName>
    <definedName name="BExMMH8EAZB09XXQ5X4LR0P4NHG9" localSheetId="9" hidden="1">#REF!</definedName>
    <definedName name="BExMMH8EAZB09XXQ5X4LR0P4NHG9" localSheetId="11" hidden="1">#REF!</definedName>
    <definedName name="BExMMH8EAZB09XXQ5X4LR0P4NHG9" localSheetId="12" hidden="1">#REF!</definedName>
    <definedName name="BExMMH8EAZB09XXQ5X4LR0P4NHG9" localSheetId="13" hidden="1">#REF!</definedName>
    <definedName name="BExMMH8EAZB09XXQ5X4LR0P4NHG9" localSheetId="14" hidden="1">#REF!</definedName>
    <definedName name="BExMMH8EAZB09XXQ5X4LR0P4NHG9" localSheetId="22" hidden="1">#REF!</definedName>
    <definedName name="BExMMH8EAZB09XXQ5X4LR0P4NHG9" localSheetId="19" hidden="1">#REF!</definedName>
    <definedName name="BExMMH8EAZB09XXQ5X4LR0P4NHG9" localSheetId="21" hidden="1">#REF!</definedName>
    <definedName name="BExMMH8EAZB09XXQ5X4LR0P4NHG9" hidden="1">#REF!</definedName>
    <definedName name="BExMMIQH5BABNZVCIQ7TBCQ10AY5" localSheetId="23" hidden="1">#REF!</definedName>
    <definedName name="BExMMIQH5BABNZVCIQ7TBCQ10AY5" localSheetId="27" hidden="1">#REF!</definedName>
    <definedName name="BExMMIQH5BABNZVCIQ7TBCQ10AY5" localSheetId="16" hidden="1">#REF!</definedName>
    <definedName name="BExMMIQH5BABNZVCIQ7TBCQ10AY5" localSheetId="0" hidden="1">#REF!</definedName>
    <definedName name="BExMMIQH5BABNZVCIQ7TBCQ10AY5" localSheetId="2" hidden="1">#REF!</definedName>
    <definedName name="BExMMIQH5BABNZVCIQ7TBCQ10AY5" localSheetId="4" hidden="1">#REF!</definedName>
    <definedName name="BExMMIQH5BABNZVCIQ7TBCQ10AY5" localSheetId="5" hidden="1">#REF!</definedName>
    <definedName name="BExMMIQH5BABNZVCIQ7TBCQ10AY5" localSheetId="17" hidden="1">#REF!</definedName>
    <definedName name="BExMMIQH5BABNZVCIQ7TBCQ10AY5" localSheetId="7" hidden="1">#REF!</definedName>
    <definedName name="BExMMIQH5BABNZVCIQ7TBCQ10AY5" localSheetId="8" hidden="1">#REF!</definedName>
    <definedName name="BExMMIQH5BABNZVCIQ7TBCQ10AY5" localSheetId="9" hidden="1">#REF!</definedName>
    <definedName name="BExMMIQH5BABNZVCIQ7TBCQ10AY5" localSheetId="11" hidden="1">#REF!</definedName>
    <definedName name="BExMMIQH5BABNZVCIQ7TBCQ10AY5" localSheetId="12" hidden="1">#REF!</definedName>
    <definedName name="BExMMIQH5BABNZVCIQ7TBCQ10AY5" localSheetId="13" hidden="1">#REF!</definedName>
    <definedName name="BExMMIQH5BABNZVCIQ7TBCQ10AY5" localSheetId="14" hidden="1">#REF!</definedName>
    <definedName name="BExMMIQH5BABNZVCIQ7TBCQ10AY5" localSheetId="22" hidden="1">#REF!</definedName>
    <definedName name="BExMMIQH5BABNZVCIQ7TBCQ10AY5" localSheetId="19" hidden="1">#REF!</definedName>
    <definedName name="BExMMIQH5BABNZVCIQ7TBCQ10AY5" localSheetId="21" hidden="1">#REF!</definedName>
    <definedName name="BExMMIQH5BABNZVCIQ7TBCQ10AY5" hidden="1">#REF!</definedName>
    <definedName name="BExMMNIZ2T7M22WECMUQXEF4NJ71" localSheetId="23" hidden="1">#REF!</definedName>
    <definedName name="BExMMNIZ2T7M22WECMUQXEF4NJ71" localSheetId="27" hidden="1">#REF!</definedName>
    <definedName name="BExMMNIZ2T7M22WECMUQXEF4NJ71" localSheetId="16" hidden="1">#REF!</definedName>
    <definedName name="BExMMNIZ2T7M22WECMUQXEF4NJ71" localSheetId="0" hidden="1">#REF!</definedName>
    <definedName name="BExMMNIZ2T7M22WECMUQXEF4NJ71" localSheetId="2" hidden="1">#REF!</definedName>
    <definedName name="BExMMNIZ2T7M22WECMUQXEF4NJ71" localSheetId="4" hidden="1">#REF!</definedName>
    <definedName name="BExMMNIZ2T7M22WECMUQXEF4NJ71" localSheetId="5" hidden="1">#REF!</definedName>
    <definedName name="BExMMNIZ2T7M22WECMUQXEF4NJ71" localSheetId="17" hidden="1">#REF!</definedName>
    <definedName name="BExMMNIZ2T7M22WECMUQXEF4NJ71" localSheetId="7" hidden="1">#REF!</definedName>
    <definedName name="BExMMNIZ2T7M22WECMUQXEF4NJ71" localSheetId="8" hidden="1">#REF!</definedName>
    <definedName name="BExMMNIZ2T7M22WECMUQXEF4NJ71" localSheetId="9" hidden="1">#REF!</definedName>
    <definedName name="BExMMNIZ2T7M22WECMUQXEF4NJ71" localSheetId="11" hidden="1">#REF!</definedName>
    <definedName name="BExMMNIZ2T7M22WECMUQXEF4NJ71" localSheetId="12" hidden="1">#REF!</definedName>
    <definedName name="BExMMNIZ2T7M22WECMUQXEF4NJ71" localSheetId="13" hidden="1">#REF!</definedName>
    <definedName name="BExMMNIZ2T7M22WECMUQXEF4NJ71" localSheetId="14" hidden="1">#REF!</definedName>
    <definedName name="BExMMNIZ2T7M22WECMUQXEF4NJ71" localSheetId="22" hidden="1">#REF!</definedName>
    <definedName name="BExMMNIZ2T7M22WECMUQXEF4NJ71" localSheetId="19" hidden="1">#REF!</definedName>
    <definedName name="BExMMNIZ2T7M22WECMUQXEF4NJ71" localSheetId="21" hidden="1">#REF!</definedName>
    <definedName name="BExMMNIZ2T7M22WECMUQXEF4NJ71" hidden="1">#REF!</definedName>
    <definedName name="BExMMPMIOU7BURTV0L1K6ACW9X73" localSheetId="23" hidden="1">#REF!</definedName>
    <definedName name="BExMMPMIOU7BURTV0L1K6ACW9X73" localSheetId="27" hidden="1">#REF!</definedName>
    <definedName name="BExMMPMIOU7BURTV0L1K6ACW9X73" localSheetId="16" hidden="1">#REF!</definedName>
    <definedName name="BExMMPMIOU7BURTV0L1K6ACW9X73" localSheetId="0" hidden="1">#REF!</definedName>
    <definedName name="BExMMPMIOU7BURTV0L1K6ACW9X73" localSheetId="2" hidden="1">#REF!</definedName>
    <definedName name="BExMMPMIOU7BURTV0L1K6ACW9X73" localSheetId="4" hidden="1">#REF!</definedName>
    <definedName name="BExMMPMIOU7BURTV0L1K6ACW9X73" localSheetId="5" hidden="1">#REF!</definedName>
    <definedName name="BExMMPMIOU7BURTV0L1K6ACW9X73" localSheetId="17" hidden="1">#REF!</definedName>
    <definedName name="BExMMPMIOU7BURTV0L1K6ACW9X73" localSheetId="7" hidden="1">#REF!</definedName>
    <definedName name="BExMMPMIOU7BURTV0L1K6ACW9X73" localSheetId="8" hidden="1">#REF!</definedName>
    <definedName name="BExMMPMIOU7BURTV0L1K6ACW9X73" localSheetId="9" hidden="1">#REF!</definedName>
    <definedName name="BExMMPMIOU7BURTV0L1K6ACW9X73" localSheetId="11" hidden="1">#REF!</definedName>
    <definedName name="BExMMPMIOU7BURTV0L1K6ACW9X73" localSheetId="12" hidden="1">#REF!</definedName>
    <definedName name="BExMMPMIOU7BURTV0L1K6ACW9X73" localSheetId="13" hidden="1">#REF!</definedName>
    <definedName name="BExMMPMIOU7BURTV0L1K6ACW9X73" localSheetId="14" hidden="1">#REF!</definedName>
    <definedName name="BExMMPMIOU7BURTV0L1K6ACW9X73" localSheetId="22" hidden="1">#REF!</definedName>
    <definedName name="BExMMPMIOU7BURTV0L1K6ACW9X73" localSheetId="19" hidden="1">#REF!</definedName>
    <definedName name="BExMMPMIOU7BURTV0L1K6ACW9X73" localSheetId="21" hidden="1">#REF!</definedName>
    <definedName name="BExMMPMIOU7BURTV0L1K6ACW9X73" hidden="1">#REF!</definedName>
    <definedName name="BExMMQ835AJDHS4B419SS645P67Q" localSheetId="23" hidden="1">#REF!</definedName>
    <definedName name="BExMMQ835AJDHS4B419SS645P67Q" localSheetId="27" hidden="1">#REF!</definedName>
    <definedName name="BExMMQ835AJDHS4B419SS645P67Q" localSheetId="16" hidden="1">#REF!</definedName>
    <definedName name="BExMMQ835AJDHS4B419SS645P67Q" localSheetId="0" hidden="1">#REF!</definedName>
    <definedName name="BExMMQ835AJDHS4B419SS645P67Q" localSheetId="2" hidden="1">#REF!</definedName>
    <definedName name="BExMMQ835AJDHS4B419SS645P67Q" localSheetId="4" hidden="1">#REF!</definedName>
    <definedName name="BExMMQ835AJDHS4B419SS645P67Q" localSheetId="5" hidden="1">#REF!</definedName>
    <definedName name="BExMMQ835AJDHS4B419SS645P67Q" localSheetId="17" hidden="1">#REF!</definedName>
    <definedName name="BExMMQ835AJDHS4B419SS645P67Q" localSheetId="7" hidden="1">#REF!</definedName>
    <definedName name="BExMMQ835AJDHS4B419SS645P67Q" localSheetId="8" hidden="1">#REF!</definedName>
    <definedName name="BExMMQ835AJDHS4B419SS645P67Q" localSheetId="9" hidden="1">#REF!</definedName>
    <definedName name="BExMMQ835AJDHS4B419SS645P67Q" localSheetId="11" hidden="1">#REF!</definedName>
    <definedName name="BExMMQ835AJDHS4B419SS645P67Q" localSheetId="12" hidden="1">#REF!</definedName>
    <definedName name="BExMMQ835AJDHS4B419SS645P67Q" localSheetId="13" hidden="1">#REF!</definedName>
    <definedName name="BExMMQ835AJDHS4B419SS645P67Q" localSheetId="14" hidden="1">#REF!</definedName>
    <definedName name="BExMMQ835AJDHS4B419SS645P67Q" localSheetId="22" hidden="1">#REF!</definedName>
    <definedName name="BExMMQ835AJDHS4B419SS645P67Q" localSheetId="19" hidden="1">#REF!</definedName>
    <definedName name="BExMMQ835AJDHS4B419SS645P67Q" localSheetId="21" hidden="1">#REF!</definedName>
    <definedName name="BExMMQ835AJDHS4B419SS645P67Q" hidden="1">#REF!</definedName>
    <definedName name="BExMMQIUVPCOBISTEJJYNCCLUCPY" localSheetId="23" hidden="1">#REF!</definedName>
    <definedName name="BExMMQIUVPCOBISTEJJYNCCLUCPY" localSheetId="27" hidden="1">#REF!</definedName>
    <definedName name="BExMMQIUVPCOBISTEJJYNCCLUCPY" localSheetId="16" hidden="1">#REF!</definedName>
    <definedName name="BExMMQIUVPCOBISTEJJYNCCLUCPY" localSheetId="0" hidden="1">#REF!</definedName>
    <definedName name="BExMMQIUVPCOBISTEJJYNCCLUCPY" localSheetId="2" hidden="1">#REF!</definedName>
    <definedName name="BExMMQIUVPCOBISTEJJYNCCLUCPY" localSheetId="4" hidden="1">#REF!</definedName>
    <definedName name="BExMMQIUVPCOBISTEJJYNCCLUCPY" localSheetId="5" hidden="1">#REF!</definedName>
    <definedName name="BExMMQIUVPCOBISTEJJYNCCLUCPY" localSheetId="17" hidden="1">#REF!</definedName>
    <definedName name="BExMMQIUVPCOBISTEJJYNCCLUCPY" localSheetId="7" hidden="1">#REF!</definedName>
    <definedName name="BExMMQIUVPCOBISTEJJYNCCLUCPY" localSheetId="8" hidden="1">#REF!</definedName>
    <definedName name="BExMMQIUVPCOBISTEJJYNCCLUCPY" localSheetId="9" hidden="1">#REF!</definedName>
    <definedName name="BExMMQIUVPCOBISTEJJYNCCLUCPY" localSheetId="11" hidden="1">#REF!</definedName>
    <definedName name="BExMMQIUVPCOBISTEJJYNCCLUCPY" localSheetId="12" hidden="1">#REF!</definedName>
    <definedName name="BExMMQIUVPCOBISTEJJYNCCLUCPY" localSheetId="13" hidden="1">#REF!</definedName>
    <definedName name="BExMMQIUVPCOBISTEJJYNCCLUCPY" localSheetId="14" hidden="1">#REF!</definedName>
    <definedName name="BExMMQIUVPCOBISTEJJYNCCLUCPY" localSheetId="22" hidden="1">#REF!</definedName>
    <definedName name="BExMMQIUVPCOBISTEJJYNCCLUCPY" localSheetId="19" hidden="1">#REF!</definedName>
    <definedName name="BExMMQIUVPCOBISTEJJYNCCLUCPY" localSheetId="21" hidden="1">#REF!</definedName>
    <definedName name="BExMMQIUVPCOBISTEJJYNCCLUCPY" hidden="1">#REF!</definedName>
    <definedName name="BExMMTIXETA5VAKBSOFDD5SRU887" localSheetId="23" hidden="1">#REF!</definedName>
    <definedName name="BExMMTIXETA5VAKBSOFDD5SRU887" localSheetId="27" hidden="1">#REF!</definedName>
    <definedName name="BExMMTIXETA5VAKBSOFDD5SRU887" localSheetId="16" hidden="1">#REF!</definedName>
    <definedName name="BExMMTIXETA5VAKBSOFDD5SRU887" localSheetId="0" hidden="1">#REF!</definedName>
    <definedName name="BExMMTIXETA5VAKBSOFDD5SRU887" localSheetId="2" hidden="1">#REF!</definedName>
    <definedName name="BExMMTIXETA5VAKBSOFDD5SRU887" localSheetId="4" hidden="1">#REF!</definedName>
    <definedName name="BExMMTIXETA5VAKBSOFDD5SRU887" localSheetId="5" hidden="1">#REF!</definedName>
    <definedName name="BExMMTIXETA5VAKBSOFDD5SRU887" localSheetId="17" hidden="1">#REF!</definedName>
    <definedName name="BExMMTIXETA5VAKBSOFDD5SRU887" localSheetId="7" hidden="1">#REF!</definedName>
    <definedName name="BExMMTIXETA5VAKBSOFDD5SRU887" localSheetId="8" hidden="1">#REF!</definedName>
    <definedName name="BExMMTIXETA5VAKBSOFDD5SRU887" localSheetId="9" hidden="1">#REF!</definedName>
    <definedName name="BExMMTIXETA5VAKBSOFDD5SRU887" localSheetId="11" hidden="1">#REF!</definedName>
    <definedName name="BExMMTIXETA5VAKBSOFDD5SRU887" localSheetId="12" hidden="1">#REF!</definedName>
    <definedName name="BExMMTIXETA5VAKBSOFDD5SRU887" localSheetId="13" hidden="1">#REF!</definedName>
    <definedName name="BExMMTIXETA5VAKBSOFDD5SRU887" localSheetId="14" hidden="1">#REF!</definedName>
    <definedName name="BExMMTIXETA5VAKBSOFDD5SRU887" localSheetId="22" hidden="1">#REF!</definedName>
    <definedName name="BExMMTIXETA5VAKBSOFDD5SRU887" localSheetId="19" hidden="1">#REF!</definedName>
    <definedName name="BExMMTIXETA5VAKBSOFDD5SRU887" localSheetId="21" hidden="1">#REF!</definedName>
    <definedName name="BExMMTIXETA5VAKBSOFDD5SRU887" hidden="1">#REF!</definedName>
    <definedName name="BExMMV0P6P5YS3C35G0JYYHI7992" localSheetId="23" hidden="1">#REF!</definedName>
    <definedName name="BExMMV0P6P5YS3C35G0JYYHI7992" localSheetId="27" hidden="1">#REF!</definedName>
    <definedName name="BExMMV0P6P5YS3C35G0JYYHI7992" localSheetId="16" hidden="1">#REF!</definedName>
    <definedName name="BExMMV0P6P5YS3C35G0JYYHI7992" localSheetId="0" hidden="1">#REF!</definedName>
    <definedName name="BExMMV0P6P5YS3C35G0JYYHI7992" localSheetId="2" hidden="1">#REF!</definedName>
    <definedName name="BExMMV0P6P5YS3C35G0JYYHI7992" localSheetId="4" hidden="1">#REF!</definedName>
    <definedName name="BExMMV0P6P5YS3C35G0JYYHI7992" localSheetId="5" hidden="1">#REF!</definedName>
    <definedName name="BExMMV0P6P5YS3C35G0JYYHI7992" localSheetId="17" hidden="1">#REF!</definedName>
    <definedName name="BExMMV0P6P5YS3C35G0JYYHI7992" localSheetId="7" hidden="1">#REF!</definedName>
    <definedName name="BExMMV0P6P5YS3C35G0JYYHI7992" localSheetId="8" hidden="1">#REF!</definedName>
    <definedName name="BExMMV0P6P5YS3C35G0JYYHI7992" localSheetId="9" hidden="1">#REF!</definedName>
    <definedName name="BExMMV0P6P5YS3C35G0JYYHI7992" localSheetId="11" hidden="1">#REF!</definedName>
    <definedName name="BExMMV0P6P5YS3C35G0JYYHI7992" localSheetId="12" hidden="1">#REF!</definedName>
    <definedName name="BExMMV0P6P5YS3C35G0JYYHI7992" localSheetId="13" hidden="1">#REF!</definedName>
    <definedName name="BExMMV0P6P5YS3C35G0JYYHI7992" localSheetId="14" hidden="1">#REF!</definedName>
    <definedName name="BExMMV0P6P5YS3C35G0JYYHI7992" localSheetId="22" hidden="1">#REF!</definedName>
    <definedName name="BExMMV0P6P5YS3C35G0JYYHI7992" localSheetId="19" hidden="1">#REF!</definedName>
    <definedName name="BExMMV0P6P5YS3C35G0JYYHI7992" localSheetId="21" hidden="1">#REF!</definedName>
    <definedName name="BExMMV0P6P5YS3C35G0JYYHI7992" hidden="1">#REF!</definedName>
    <definedName name="BExMNJLFWZBRN9PZF1IO9CYWV1B2" localSheetId="23" hidden="1">#REF!</definedName>
    <definedName name="BExMNJLFWZBRN9PZF1IO9CYWV1B2" localSheetId="27" hidden="1">#REF!</definedName>
    <definedName name="BExMNJLFWZBRN9PZF1IO9CYWV1B2" localSheetId="16" hidden="1">#REF!</definedName>
    <definedName name="BExMNJLFWZBRN9PZF1IO9CYWV1B2" localSheetId="0" hidden="1">#REF!</definedName>
    <definedName name="BExMNJLFWZBRN9PZF1IO9CYWV1B2" localSheetId="2" hidden="1">#REF!</definedName>
    <definedName name="BExMNJLFWZBRN9PZF1IO9CYWV1B2" localSheetId="4" hidden="1">#REF!</definedName>
    <definedName name="BExMNJLFWZBRN9PZF1IO9CYWV1B2" localSheetId="5" hidden="1">#REF!</definedName>
    <definedName name="BExMNJLFWZBRN9PZF1IO9CYWV1B2" localSheetId="17" hidden="1">#REF!</definedName>
    <definedName name="BExMNJLFWZBRN9PZF1IO9CYWV1B2" localSheetId="7" hidden="1">#REF!</definedName>
    <definedName name="BExMNJLFWZBRN9PZF1IO9CYWV1B2" localSheetId="8" hidden="1">#REF!</definedName>
    <definedName name="BExMNJLFWZBRN9PZF1IO9CYWV1B2" localSheetId="9" hidden="1">#REF!</definedName>
    <definedName name="BExMNJLFWZBRN9PZF1IO9CYWV1B2" localSheetId="11" hidden="1">#REF!</definedName>
    <definedName name="BExMNJLFWZBRN9PZF1IO9CYWV1B2" localSheetId="12" hidden="1">#REF!</definedName>
    <definedName name="BExMNJLFWZBRN9PZF1IO9CYWV1B2" localSheetId="13" hidden="1">#REF!</definedName>
    <definedName name="BExMNJLFWZBRN9PZF1IO9CYWV1B2" localSheetId="14" hidden="1">#REF!</definedName>
    <definedName name="BExMNJLFWZBRN9PZF1IO9CYWV1B2" localSheetId="22" hidden="1">#REF!</definedName>
    <definedName name="BExMNJLFWZBRN9PZF1IO9CYWV1B2" localSheetId="19" hidden="1">#REF!</definedName>
    <definedName name="BExMNJLFWZBRN9PZF1IO9CYWV1B2" localSheetId="21" hidden="1">#REF!</definedName>
    <definedName name="BExMNJLFWZBRN9PZF1IO9CYWV1B2" hidden="1">#REF!</definedName>
    <definedName name="BExMNKCJ0FA57YEUUAJE43U1QN5P" localSheetId="23" hidden="1">#REF!</definedName>
    <definedName name="BExMNKCJ0FA57YEUUAJE43U1QN5P" localSheetId="27" hidden="1">#REF!</definedName>
    <definedName name="BExMNKCJ0FA57YEUUAJE43U1QN5P" localSheetId="16" hidden="1">#REF!</definedName>
    <definedName name="BExMNKCJ0FA57YEUUAJE43U1QN5P" localSheetId="0" hidden="1">#REF!</definedName>
    <definedName name="BExMNKCJ0FA57YEUUAJE43U1QN5P" localSheetId="2" hidden="1">#REF!</definedName>
    <definedName name="BExMNKCJ0FA57YEUUAJE43U1QN5P" localSheetId="4" hidden="1">#REF!</definedName>
    <definedName name="BExMNKCJ0FA57YEUUAJE43U1QN5P" localSheetId="5" hidden="1">#REF!</definedName>
    <definedName name="BExMNKCJ0FA57YEUUAJE43U1QN5P" localSheetId="17" hidden="1">#REF!</definedName>
    <definedName name="BExMNKCJ0FA57YEUUAJE43U1QN5P" localSheetId="7" hidden="1">#REF!</definedName>
    <definedName name="BExMNKCJ0FA57YEUUAJE43U1QN5P" localSheetId="8" hidden="1">#REF!</definedName>
    <definedName name="BExMNKCJ0FA57YEUUAJE43U1QN5P" localSheetId="9" hidden="1">#REF!</definedName>
    <definedName name="BExMNKCJ0FA57YEUUAJE43U1QN5P" localSheetId="11" hidden="1">#REF!</definedName>
    <definedName name="BExMNKCJ0FA57YEUUAJE43U1QN5P" localSheetId="12" hidden="1">#REF!</definedName>
    <definedName name="BExMNKCJ0FA57YEUUAJE43U1QN5P" localSheetId="13" hidden="1">#REF!</definedName>
    <definedName name="BExMNKCJ0FA57YEUUAJE43U1QN5P" localSheetId="14" hidden="1">#REF!</definedName>
    <definedName name="BExMNKCJ0FA57YEUUAJE43U1QN5P" localSheetId="22" hidden="1">#REF!</definedName>
    <definedName name="BExMNKCJ0FA57YEUUAJE43U1QN5P" localSheetId="19" hidden="1">#REF!</definedName>
    <definedName name="BExMNKCJ0FA57YEUUAJE43U1QN5P" localSheetId="21" hidden="1">#REF!</definedName>
    <definedName name="BExMNKCJ0FA57YEUUAJE43U1QN5P" hidden="1">#REF!</definedName>
    <definedName name="BExMNKN5D1WEF2OOJVP6LZ6DLU3Y" localSheetId="23" hidden="1">#REF!</definedName>
    <definedName name="BExMNKN5D1WEF2OOJVP6LZ6DLU3Y" localSheetId="27" hidden="1">#REF!</definedName>
    <definedName name="BExMNKN5D1WEF2OOJVP6LZ6DLU3Y" localSheetId="16" hidden="1">#REF!</definedName>
    <definedName name="BExMNKN5D1WEF2OOJVP6LZ6DLU3Y" localSheetId="0" hidden="1">#REF!</definedName>
    <definedName name="BExMNKN5D1WEF2OOJVP6LZ6DLU3Y" localSheetId="2" hidden="1">#REF!</definedName>
    <definedName name="BExMNKN5D1WEF2OOJVP6LZ6DLU3Y" localSheetId="4" hidden="1">#REF!</definedName>
    <definedName name="BExMNKN5D1WEF2OOJVP6LZ6DLU3Y" localSheetId="5" hidden="1">#REF!</definedName>
    <definedName name="BExMNKN5D1WEF2OOJVP6LZ6DLU3Y" localSheetId="17" hidden="1">#REF!</definedName>
    <definedName name="BExMNKN5D1WEF2OOJVP6LZ6DLU3Y" localSheetId="7" hidden="1">#REF!</definedName>
    <definedName name="BExMNKN5D1WEF2OOJVP6LZ6DLU3Y" localSheetId="8" hidden="1">#REF!</definedName>
    <definedName name="BExMNKN5D1WEF2OOJVP6LZ6DLU3Y" localSheetId="9" hidden="1">#REF!</definedName>
    <definedName name="BExMNKN5D1WEF2OOJVP6LZ6DLU3Y" localSheetId="11" hidden="1">#REF!</definedName>
    <definedName name="BExMNKN5D1WEF2OOJVP6LZ6DLU3Y" localSheetId="12" hidden="1">#REF!</definedName>
    <definedName name="BExMNKN5D1WEF2OOJVP6LZ6DLU3Y" localSheetId="13" hidden="1">#REF!</definedName>
    <definedName name="BExMNKN5D1WEF2OOJVP6LZ6DLU3Y" localSheetId="14" hidden="1">#REF!</definedName>
    <definedName name="BExMNKN5D1WEF2OOJVP6LZ6DLU3Y" localSheetId="22" hidden="1">#REF!</definedName>
    <definedName name="BExMNKN5D1WEF2OOJVP6LZ6DLU3Y" localSheetId="19" hidden="1">#REF!</definedName>
    <definedName name="BExMNKN5D1WEF2OOJVP6LZ6DLU3Y" localSheetId="21" hidden="1">#REF!</definedName>
    <definedName name="BExMNKN5D1WEF2OOJVP6LZ6DLU3Y" hidden="1">#REF!</definedName>
    <definedName name="BExMNR38HMPLWAJRQ9MMS3ZAZ9IU" localSheetId="23" hidden="1">#REF!</definedName>
    <definedName name="BExMNR38HMPLWAJRQ9MMS3ZAZ9IU" localSheetId="27" hidden="1">#REF!</definedName>
    <definedName name="BExMNR38HMPLWAJRQ9MMS3ZAZ9IU" localSheetId="16" hidden="1">#REF!</definedName>
    <definedName name="BExMNR38HMPLWAJRQ9MMS3ZAZ9IU" localSheetId="0" hidden="1">#REF!</definedName>
    <definedName name="BExMNR38HMPLWAJRQ9MMS3ZAZ9IU" localSheetId="2" hidden="1">#REF!</definedName>
    <definedName name="BExMNR38HMPLWAJRQ9MMS3ZAZ9IU" localSheetId="4" hidden="1">#REF!</definedName>
    <definedName name="BExMNR38HMPLWAJRQ9MMS3ZAZ9IU" localSheetId="5" hidden="1">#REF!</definedName>
    <definedName name="BExMNR38HMPLWAJRQ9MMS3ZAZ9IU" localSheetId="17" hidden="1">#REF!</definedName>
    <definedName name="BExMNR38HMPLWAJRQ9MMS3ZAZ9IU" localSheetId="7" hidden="1">#REF!</definedName>
    <definedName name="BExMNR38HMPLWAJRQ9MMS3ZAZ9IU" localSheetId="8" hidden="1">#REF!</definedName>
    <definedName name="BExMNR38HMPLWAJRQ9MMS3ZAZ9IU" localSheetId="9" hidden="1">#REF!</definedName>
    <definedName name="BExMNR38HMPLWAJRQ9MMS3ZAZ9IU" localSheetId="11" hidden="1">#REF!</definedName>
    <definedName name="BExMNR38HMPLWAJRQ9MMS3ZAZ9IU" localSheetId="12" hidden="1">#REF!</definedName>
    <definedName name="BExMNR38HMPLWAJRQ9MMS3ZAZ9IU" localSheetId="13" hidden="1">#REF!</definedName>
    <definedName name="BExMNR38HMPLWAJRQ9MMS3ZAZ9IU" localSheetId="14" hidden="1">#REF!</definedName>
    <definedName name="BExMNR38HMPLWAJRQ9MMS3ZAZ9IU" localSheetId="22" hidden="1">#REF!</definedName>
    <definedName name="BExMNR38HMPLWAJRQ9MMS3ZAZ9IU" localSheetId="19" hidden="1">#REF!</definedName>
    <definedName name="BExMNR38HMPLWAJRQ9MMS3ZAZ9IU" localSheetId="21" hidden="1">#REF!</definedName>
    <definedName name="BExMNR38HMPLWAJRQ9MMS3ZAZ9IU" hidden="1">#REF!</definedName>
    <definedName name="BExMNRDZULKJMVY2VKIIRM2M5A1M" localSheetId="23" hidden="1">#REF!</definedName>
    <definedName name="BExMNRDZULKJMVY2VKIIRM2M5A1M" localSheetId="27" hidden="1">#REF!</definedName>
    <definedName name="BExMNRDZULKJMVY2VKIIRM2M5A1M" localSheetId="16" hidden="1">#REF!</definedName>
    <definedName name="BExMNRDZULKJMVY2VKIIRM2M5A1M" localSheetId="0" hidden="1">#REF!</definedName>
    <definedName name="BExMNRDZULKJMVY2VKIIRM2M5A1M" localSheetId="2" hidden="1">#REF!</definedName>
    <definedName name="BExMNRDZULKJMVY2VKIIRM2M5A1M" localSheetId="4" hidden="1">#REF!</definedName>
    <definedName name="BExMNRDZULKJMVY2VKIIRM2M5A1M" localSheetId="5" hidden="1">#REF!</definedName>
    <definedName name="BExMNRDZULKJMVY2VKIIRM2M5A1M" localSheetId="17" hidden="1">#REF!</definedName>
    <definedName name="BExMNRDZULKJMVY2VKIIRM2M5A1M" localSheetId="7" hidden="1">#REF!</definedName>
    <definedName name="BExMNRDZULKJMVY2VKIIRM2M5A1M" localSheetId="8" hidden="1">#REF!</definedName>
    <definedName name="BExMNRDZULKJMVY2VKIIRM2M5A1M" localSheetId="9" hidden="1">#REF!</definedName>
    <definedName name="BExMNRDZULKJMVY2VKIIRM2M5A1M" localSheetId="11" hidden="1">#REF!</definedName>
    <definedName name="BExMNRDZULKJMVY2VKIIRM2M5A1M" localSheetId="12" hidden="1">#REF!</definedName>
    <definedName name="BExMNRDZULKJMVY2VKIIRM2M5A1M" localSheetId="13" hidden="1">#REF!</definedName>
    <definedName name="BExMNRDZULKJMVY2VKIIRM2M5A1M" localSheetId="14" hidden="1">#REF!</definedName>
    <definedName name="BExMNRDZULKJMVY2VKIIRM2M5A1M" localSheetId="22" hidden="1">#REF!</definedName>
    <definedName name="BExMNRDZULKJMVY2VKIIRM2M5A1M" localSheetId="19" hidden="1">#REF!</definedName>
    <definedName name="BExMNRDZULKJMVY2VKIIRM2M5A1M" localSheetId="21" hidden="1">#REF!</definedName>
    <definedName name="BExMNRDZULKJMVY2VKIIRM2M5A1M" hidden="1">#REF!</definedName>
    <definedName name="BExMNVFKZIBQSCAH71DIF1CJG89T" localSheetId="23" hidden="1">#REF!</definedName>
    <definedName name="BExMNVFKZIBQSCAH71DIF1CJG89T" localSheetId="27" hidden="1">#REF!</definedName>
    <definedName name="BExMNVFKZIBQSCAH71DIF1CJG89T" localSheetId="16" hidden="1">#REF!</definedName>
    <definedName name="BExMNVFKZIBQSCAH71DIF1CJG89T" localSheetId="0" hidden="1">#REF!</definedName>
    <definedName name="BExMNVFKZIBQSCAH71DIF1CJG89T" localSheetId="2" hidden="1">#REF!</definedName>
    <definedName name="BExMNVFKZIBQSCAH71DIF1CJG89T" localSheetId="4" hidden="1">#REF!</definedName>
    <definedName name="BExMNVFKZIBQSCAH71DIF1CJG89T" localSheetId="5" hidden="1">#REF!</definedName>
    <definedName name="BExMNVFKZIBQSCAH71DIF1CJG89T" localSheetId="17" hidden="1">#REF!</definedName>
    <definedName name="BExMNVFKZIBQSCAH71DIF1CJG89T" localSheetId="7" hidden="1">#REF!</definedName>
    <definedName name="BExMNVFKZIBQSCAH71DIF1CJG89T" localSheetId="8" hidden="1">#REF!</definedName>
    <definedName name="BExMNVFKZIBQSCAH71DIF1CJG89T" localSheetId="9" hidden="1">#REF!</definedName>
    <definedName name="BExMNVFKZIBQSCAH71DIF1CJG89T" localSheetId="11" hidden="1">#REF!</definedName>
    <definedName name="BExMNVFKZIBQSCAH71DIF1CJG89T" localSheetId="12" hidden="1">#REF!</definedName>
    <definedName name="BExMNVFKZIBQSCAH71DIF1CJG89T" localSheetId="13" hidden="1">#REF!</definedName>
    <definedName name="BExMNVFKZIBQSCAH71DIF1CJG89T" localSheetId="14" hidden="1">#REF!</definedName>
    <definedName name="BExMNVFKZIBQSCAH71DIF1CJG89T" localSheetId="22" hidden="1">#REF!</definedName>
    <definedName name="BExMNVFKZIBQSCAH71DIF1CJG89T" localSheetId="19" hidden="1">#REF!</definedName>
    <definedName name="BExMNVFKZIBQSCAH71DIF1CJG89T" localSheetId="21" hidden="1">#REF!</definedName>
    <definedName name="BExMNVFKZIBQSCAH71DIF1CJG89T" hidden="1">#REF!</definedName>
    <definedName name="BExMNVVUQAGQY9SA29FGI7D7R5MN" localSheetId="23" hidden="1">#REF!</definedName>
    <definedName name="BExMNVVUQAGQY9SA29FGI7D7R5MN" localSheetId="27" hidden="1">#REF!</definedName>
    <definedName name="BExMNVVUQAGQY9SA29FGI7D7R5MN" localSheetId="16" hidden="1">#REF!</definedName>
    <definedName name="BExMNVVUQAGQY9SA29FGI7D7R5MN" localSheetId="0" hidden="1">#REF!</definedName>
    <definedName name="BExMNVVUQAGQY9SA29FGI7D7R5MN" localSheetId="2" hidden="1">#REF!</definedName>
    <definedName name="BExMNVVUQAGQY9SA29FGI7D7R5MN" localSheetId="4" hidden="1">#REF!</definedName>
    <definedName name="BExMNVVUQAGQY9SA29FGI7D7R5MN" localSheetId="5" hidden="1">#REF!</definedName>
    <definedName name="BExMNVVUQAGQY9SA29FGI7D7R5MN" localSheetId="17" hidden="1">#REF!</definedName>
    <definedName name="BExMNVVUQAGQY9SA29FGI7D7R5MN" localSheetId="7" hidden="1">#REF!</definedName>
    <definedName name="BExMNVVUQAGQY9SA29FGI7D7R5MN" localSheetId="8" hidden="1">#REF!</definedName>
    <definedName name="BExMNVVUQAGQY9SA29FGI7D7R5MN" localSheetId="9" hidden="1">#REF!</definedName>
    <definedName name="BExMNVVUQAGQY9SA29FGI7D7R5MN" localSheetId="11" hidden="1">#REF!</definedName>
    <definedName name="BExMNVVUQAGQY9SA29FGI7D7R5MN" localSheetId="12" hidden="1">#REF!</definedName>
    <definedName name="BExMNVVUQAGQY9SA29FGI7D7R5MN" localSheetId="13" hidden="1">#REF!</definedName>
    <definedName name="BExMNVVUQAGQY9SA29FGI7D7R5MN" localSheetId="14" hidden="1">#REF!</definedName>
    <definedName name="BExMNVVUQAGQY9SA29FGI7D7R5MN" localSheetId="22" hidden="1">#REF!</definedName>
    <definedName name="BExMNVVUQAGQY9SA29FGI7D7R5MN" localSheetId="19" hidden="1">#REF!</definedName>
    <definedName name="BExMNVVUQAGQY9SA29FGI7D7R5MN" localSheetId="21" hidden="1">#REF!</definedName>
    <definedName name="BExMNVVUQAGQY9SA29FGI7D7R5MN" hidden="1">#REF!</definedName>
    <definedName name="BExMO9IOWKTWHO8LQJJQI5P3INWY" localSheetId="23" hidden="1">#REF!</definedName>
    <definedName name="BExMO9IOWKTWHO8LQJJQI5P3INWY" localSheetId="27" hidden="1">#REF!</definedName>
    <definedName name="BExMO9IOWKTWHO8LQJJQI5P3INWY" localSheetId="16" hidden="1">#REF!</definedName>
    <definedName name="BExMO9IOWKTWHO8LQJJQI5P3INWY" localSheetId="0" hidden="1">#REF!</definedName>
    <definedName name="BExMO9IOWKTWHO8LQJJQI5P3INWY" localSheetId="2" hidden="1">#REF!</definedName>
    <definedName name="BExMO9IOWKTWHO8LQJJQI5P3INWY" localSheetId="4" hidden="1">#REF!</definedName>
    <definedName name="BExMO9IOWKTWHO8LQJJQI5P3INWY" localSheetId="5" hidden="1">#REF!</definedName>
    <definedName name="BExMO9IOWKTWHO8LQJJQI5P3INWY" localSheetId="17" hidden="1">#REF!</definedName>
    <definedName name="BExMO9IOWKTWHO8LQJJQI5P3INWY" localSheetId="7" hidden="1">#REF!</definedName>
    <definedName name="BExMO9IOWKTWHO8LQJJQI5P3INWY" localSheetId="8" hidden="1">#REF!</definedName>
    <definedName name="BExMO9IOWKTWHO8LQJJQI5P3INWY" localSheetId="9" hidden="1">#REF!</definedName>
    <definedName name="BExMO9IOWKTWHO8LQJJQI5P3INWY" localSheetId="11" hidden="1">#REF!</definedName>
    <definedName name="BExMO9IOWKTWHO8LQJJQI5P3INWY" localSheetId="12" hidden="1">#REF!</definedName>
    <definedName name="BExMO9IOWKTWHO8LQJJQI5P3INWY" localSheetId="13" hidden="1">#REF!</definedName>
    <definedName name="BExMO9IOWKTWHO8LQJJQI5P3INWY" localSheetId="14" hidden="1">#REF!</definedName>
    <definedName name="BExMO9IOWKTWHO8LQJJQI5P3INWY" localSheetId="22" hidden="1">#REF!</definedName>
    <definedName name="BExMO9IOWKTWHO8LQJJQI5P3INWY" localSheetId="19" hidden="1">#REF!</definedName>
    <definedName name="BExMO9IOWKTWHO8LQJJQI5P3INWY" localSheetId="21" hidden="1">#REF!</definedName>
    <definedName name="BExMO9IOWKTWHO8LQJJQI5P3INWY" hidden="1">#REF!</definedName>
    <definedName name="BExMOI29DOEK5R1A5QZPUDKF7N6T" localSheetId="23" hidden="1">#REF!</definedName>
    <definedName name="BExMOI29DOEK5R1A5QZPUDKF7N6T" localSheetId="27" hidden="1">#REF!</definedName>
    <definedName name="BExMOI29DOEK5R1A5QZPUDKF7N6T" localSheetId="16" hidden="1">#REF!</definedName>
    <definedName name="BExMOI29DOEK5R1A5QZPUDKF7N6T" localSheetId="0" hidden="1">#REF!</definedName>
    <definedName name="BExMOI29DOEK5R1A5QZPUDKF7N6T" localSheetId="2" hidden="1">#REF!</definedName>
    <definedName name="BExMOI29DOEK5R1A5QZPUDKF7N6T" localSheetId="4" hidden="1">#REF!</definedName>
    <definedName name="BExMOI29DOEK5R1A5QZPUDKF7N6T" localSheetId="5" hidden="1">#REF!</definedName>
    <definedName name="BExMOI29DOEK5R1A5QZPUDKF7N6T" localSheetId="17" hidden="1">#REF!</definedName>
    <definedName name="BExMOI29DOEK5R1A5QZPUDKF7N6T" localSheetId="7" hidden="1">#REF!</definedName>
    <definedName name="BExMOI29DOEK5R1A5QZPUDKF7N6T" localSheetId="8" hidden="1">#REF!</definedName>
    <definedName name="BExMOI29DOEK5R1A5QZPUDKF7N6T" localSheetId="9" hidden="1">#REF!</definedName>
    <definedName name="BExMOI29DOEK5R1A5QZPUDKF7N6T" localSheetId="11" hidden="1">#REF!</definedName>
    <definedName name="BExMOI29DOEK5R1A5QZPUDKF7N6T" localSheetId="12" hidden="1">#REF!</definedName>
    <definedName name="BExMOI29DOEK5R1A5QZPUDKF7N6T" localSheetId="13" hidden="1">#REF!</definedName>
    <definedName name="BExMOI29DOEK5R1A5QZPUDKF7N6T" localSheetId="14" hidden="1">#REF!</definedName>
    <definedName name="BExMOI29DOEK5R1A5QZPUDKF7N6T" localSheetId="22" hidden="1">#REF!</definedName>
    <definedName name="BExMOI29DOEK5R1A5QZPUDKF7N6T" localSheetId="19" hidden="1">#REF!</definedName>
    <definedName name="BExMOI29DOEK5R1A5QZPUDKF7N6T" localSheetId="21" hidden="1">#REF!</definedName>
    <definedName name="BExMOI29DOEK5R1A5QZPUDKF7N6T" hidden="1">#REF!</definedName>
    <definedName name="BExMONRAU0S904NLJHPI47RVQDBH" localSheetId="23" hidden="1">#REF!</definedName>
    <definedName name="BExMONRAU0S904NLJHPI47RVQDBH" localSheetId="27" hidden="1">#REF!</definedName>
    <definedName name="BExMONRAU0S904NLJHPI47RVQDBH" localSheetId="16" hidden="1">#REF!</definedName>
    <definedName name="BExMONRAU0S904NLJHPI47RVQDBH" localSheetId="0" hidden="1">#REF!</definedName>
    <definedName name="BExMONRAU0S904NLJHPI47RVQDBH" localSheetId="2" hidden="1">#REF!</definedName>
    <definedName name="BExMONRAU0S904NLJHPI47RVQDBH" localSheetId="4" hidden="1">#REF!</definedName>
    <definedName name="BExMONRAU0S904NLJHPI47RVQDBH" localSheetId="5" hidden="1">#REF!</definedName>
    <definedName name="BExMONRAU0S904NLJHPI47RVQDBH" localSheetId="17" hidden="1">#REF!</definedName>
    <definedName name="BExMONRAU0S904NLJHPI47RVQDBH" localSheetId="7" hidden="1">#REF!</definedName>
    <definedName name="BExMONRAU0S904NLJHPI47RVQDBH" localSheetId="8" hidden="1">#REF!</definedName>
    <definedName name="BExMONRAU0S904NLJHPI47RVQDBH" localSheetId="9" hidden="1">#REF!</definedName>
    <definedName name="BExMONRAU0S904NLJHPI47RVQDBH" localSheetId="11" hidden="1">#REF!</definedName>
    <definedName name="BExMONRAU0S904NLJHPI47RVQDBH" localSheetId="12" hidden="1">#REF!</definedName>
    <definedName name="BExMONRAU0S904NLJHPI47RVQDBH" localSheetId="13" hidden="1">#REF!</definedName>
    <definedName name="BExMONRAU0S904NLJHPI47RVQDBH" localSheetId="14" hidden="1">#REF!</definedName>
    <definedName name="BExMONRAU0S904NLJHPI47RVQDBH" localSheetId="22" hidden="1">#REF!</definedName>
    <definedName name="BExMONRAU0S904NLJHPI47RVQDBH" localSheetId="19" hidden="1">#REF!</definedName>
    <definedName name="BExMONRAU0S904NLJHPI47RVQDBH" localSheetId="21" hidden="1">#REF!</definedName>
    <definedName name="BExMONRAU0S904NLJHPI47RVQDBH" hidden="1">#REF!</definedName>
    <definedName name="BExMPAJ5AJAXGKGK3F6H3ODS6RF4" localSheetId="23" hidden="1">#REF!</definedName>
    <definedName name="BExMPAJ5AJAXGKGK3F6H3ODS6RF4" localSheetId="27" hidden="1">#REF!</definedName>
    <definedName name="BExMPAJ5AJAXGKGK3F6H3ODS6RF4" localSheetId="16" hidden="1">#REF!</definedName>
    <definedName name="BExMPAJ5AJAXGKGK3F6H3ODS6RF4" localSheetId="0" hidden="1">#REF!</definedName>
    <definedName name="BExMPAJ5AJAXGKGK3F6H3ODS6RF4" localSheetId="2" hidden="1">#REF!</definedName>
    <definedName name="BExMPAJ5AJAXGKGK3F6H3ODS6RF4" localSheetId="4" hidden="1">#REF!</definedName>
    <definedName name="BExMPAJ5AJAXGKGK3F6H3ODS6RF4" localSheetId="5" hidden="1">#REF!</definedName>
    <definedName name="BExMPAJ5AJAXGKGK3F6H3ODS6RF4" localSheetId="17" hidden="1">#REF!</definedName>
    <definedName name="BExMPAJ5AJAXGKGK3F6H3ODS6RF4" localSheetId="7" hidden="1">#REF!</definedName>
    <definedName name="BExMPAJ5AJAXGKGK3F6H3ODS6RF4" localSheetId="8" hidden="1">#REF!</definedName>
    <definedName name="BExMPAJ5AJAXGKGK3F6H3ODS6RF4" localSheetId="9" hidden="1">#REF!</definedName>
    <definedName name="BExMPAJ5AJAXGKGK3F6H3ODS6RF4" localSheetId="11" hidden="1">#REF!</definedName>
    <definedName name="BExMPAJ5AJAXGKGK3F6H3ODS6RF4" localSheetId="12" hidden="1">#REF!</definedName>
    <definedName name="BExMPAJ5AJAXGKGK3F6H3ODS6RF4" localSheetId="13" hidden="1">#REF!</definedName>
    <definedName name="BExMPAJ5AJAXGKGK3F6H3ODS6RF4" localSheetId="14" hidden="1">#REF!</definedName>
    <definedName name="BExMPAJ5AJAXGKGK3F6H3ODS6RF4" localSheetId="22" hidden="1">#REF!</definedName>
    <definedName name="BExMPAJ5AJAXGKGK3F6H3ODS6RF4" localSheetId="19" hidden="1">#REF!</definedName>
    <definedName name="BExMPAJ5AJAXGKGK3F6H3ODS6RF4" localSheetId="21" hidden="1">#REF!</definedName>
    <definedName name="BExMPAJ5AJAXGKGK3F6H3ODS6RF4" hidden="1">#REF!</definedName>
    <definedName name="BExMPD2X55FFBVJ6CBUKNPROIOEU" localSheetId="23" hidden="1">#REF!</definedName>
    <definedName name="BExMPD2X55FFBVJ6CBUKNPROIOEU" localSheetId="27" hidden="1">#REF!</definedName>
    <definedName name="BExMPD2X55FFBVJ6CBUKNPROIOEU" localSheetId="16" hidden="1">#REF!</definedName>
    <definedName name="BExMPD2X55FFBVJ6CBUKNPROIOEU" localSheetId="0" hidden="1">#REF!</definedName>
    <definedName name="BExMPD2X55FFBVJ6CBUKNPROIOEU" localSheetId="2" hidden="1">#REF!</definedName>
    <definedName name="BExMPD2X55FFBVJ6CBUKNPROIOEU" localSheetId="4" hidden="1">#REF!</definedName>
    <definedName name="BExMPD2X55FFBVJ6CBUKNPROIOEU" localSheetId="5" hidden="1">#REF!</definedName>
    <definedName name="BExMPD2X55FFBVJ6CBUKNPROIOEU" localSheetId="17" hidden="1">#REF!</definedName>
    <definedName name="BExMPD2X55FFBVJ6CBUKNPROIOEU" localSheetId="7" hidden="1">#REF!</definedName>
    <definedName name="BExMPD2X55FFBVJ6CBUKNPROIOEU" localSheetId="8" hidden="1">#REF!</definedName>
    <definedName name="BExMPD2X55FFBVJ6CBUKNPROIOEU" localSheetId="9" hidden="1">#REF!</definedName>
    <definedName name="BExMPD2X55FFBVJ6CBUKNPROIOEU" localSheetId="11" hidden="1">#REF!</definedName>
    <definedName name="BExMPD2X55FFBVJ6CBUKNPROIOEU" localSheetId="12" hidden="1">#REF!</definedName>
    <definedName name="BExMPD2X55FFBVJ6CBUKNPROIOEU" localSheetId="13" hidden="1">#REF!</definedName>
    <definedName name="BExMPD2X55FFBVJ6CBUKNPROIOEU" localSheetId="14" hidden="1">#REF!</definedName>
    <definedName name="BExMPD2X55FFBVJ6CBUKNPROIOEU" localSheetId="22" hidden="1">#REF!</definedName>
    <definedName name="BExMPD2X55FFBVJ6CBUKNPROIOEU" localSheetId="19" hidden="1">#REF!</definedName>
    <definedName name="BExMPD2X55FFBVJ6CBUKNPROIOEU" localSheetId="21" hidden="1">#REF!</definedName>
    <definedName name="BExMPD2X55FFBVJ6CBUKNPROIOEU" hidden="1">#REF!</definedName>
    <definedName name="BExMPGZ848E38FUH1JBQN97DGWAT" localSheetId="23" hidden="1">#REF!</definedName>
    <definedName name="BExMPGZ848E38FUH1JBQN97DGWAT" localSheetId="27" hidden="1">#REF!</definedName>
    <definedName name="BExMPGZ848E38FUH1JBQN97DGWAT" localSheetId="16" hidden="1">#REF!</definedName>
    <definedName name="BExMPGZ848E38FUH1JBQN97DGWAT" localSheetId="0" hidden="1">#REF!</definedName>
    <definedName name="BExMPGZ848E38FUH1JBQN97DGWAT" localSheetId="2" hidden="1">#REF!</definedName>
    <definedName name="BExMPGZ848E38FUH1JBQN97DGWAT" localSheetId="4" hidden="1">#REF!</definedName>
    <definedName name="BExMPGZ848E38FUH1JBQN97DGWAT" localSheetId="5" hidden="1">#REF!</definedName>
    <definedName name="BExMPGZ848E38FUH1JBQN97DGWAT" localSheetId="17" hidden="1">#REF!</definedName>
    <definedName name="BExMPGZ848E38FUH1JBQN97DGWAT" localSheetId="7" hidden="1">#REF!</definedName>
    <definedName name="BExMPGZ848E38FUH1JBQN97DGWAT" localSheetId="8" hidden="1">#REF!</definedName>
    <definedName name="BExMPGZ848E38FUH1JBQN97DGWAT" localSheetId="9" hidden="1">#REF!</definedName>
    <definedName name="BExMPGZ848E38FUH1JBQN97DGWAT" localSheetId="11" hidden="1">#REF!</definedName>
    <definedName name="BExMPGZ848E38FUH1JBQN97DGWAT" localSheetId="12" hidden="1">#REF!</definedName>
    <definedName name="BExMPGZ848E38FUH1JBQN97DGWAT" localSheetId="13" hidden="1">#REF!</definedName>
    <definedName name="BExMPGZ848E38FUH1JBQN97DGWAT" localSheetId="14" hidden="1">#REF!</definedName>
    <definedName name="BExMPGZ848E38FUH1JBQN97DGWAT" localSheetId="22" hidden="1">#REF!</definedName>
    <definedName name="BExMPGZ848E38FUH1JBQN97DGWAT" localSheetId="19" hidden="1">#REF!</definedName>
    <definedName name="BExMPGZ848E38FUH1JBQN97DGWAT" localSheetId="21" hidden="1">#REF!</definedName>
    <definedName name="BExMPGZ848E38FUH1JBQN97DGWAT" hidden="1">#REF!</definedName>
    <definedName name="BExMPMTICOSMQENOFKQ18K0ZT4S8" localSheetId="23" hidden="1">#REF!</definedName>
    <definedName name="BExMPMTICOSMQENOFKQ18K0ZT4S8" localSheetId="27" hidden="1">#REF!</definedName>
    <definedName name="BExMPMTICOSMQENOFKQ18K0ZT4S8" localSheetId="16" hidden="1">#REF!</definedName>
    <definedName name="BExMPMTICOSMQENOFKQ18K0ZT4S8" localSheetId="0" hidden="1">#REF!</definedName>
    <definedName name="BExMPMTICOSMQENOFKQ18K0ZT4S8" localSheetId="2" hidden="1">#REF!</definedName>
    <definedName name="BExMPMTICOSMQENOFKQ18K0ZT4S8" localSheetId="4" hidden="1">#REF!</definedName>
    <definedName name="BExMPMTICOSMQENOFKQ18K0ZT4S8" localSheetId="5" hidden="1">#REF!</definedName>
    <definedName name="BExMPMTICOSMQENOFKQ18K0ZT4S8" localSheetId="17" hidden="1">#REF!</definedName>
    <definedName name="BExMPMTICOSMQENOFKQ18K0ZT4S8" localSheetId="7" hidden="1">#REF!</definedName>
    <definedName name="BExMPMTICOSMQENOFKQ18K0ZT4S8" localSheetId="8" hidden="1">#REF!</definedName>
    <definedName name="BExMPMTICOSMQENOFKQ18K0ZT4S8" localSheetId="9" hidden="1">#REF!</definedName>
    <definedName name="BExMPMTICOSMQENOFKQ18K0ZT4S8" localSheetId="11" hidden="1">#REF!</definedName>
    <definedName name="BExMPMTICOSMQENOFKQ18K0ZT4S8" localSheetId="12" hidden="1">#REF!</definedName>
    <definedName name="BExMPMTICOSMQENOFKQ18K0ZT4S8" localSheetId="13" hidden="1">#REF!</definedName>
    <definedName name="BExMPMTICOSMQENOFKQ18K0ZT4S8" localSheetId="14" hidden="1">#REF!</definedName>
    <definedName name="BExMPMTICOSMQENOFKQ18K0ZT4S8" localSheetId="22" hidden="1">#REF!</definedName>
    <definedName name="BExMPMTICOSMQENOFKQ18K0ZT4S8" localSheetId="19" hidden="1">#REF!</definedName>
    <definedName name="BExMPMTICOSMQENOFKQ18K0ZT4S8" localSheetId="21" hidden="1">#REF!</definedName>
    <definedName name="BExMPMTICOSMQENOFKQ18K0ZT4S8" hidden="1">#REF!</definedName>
    <definedName name="BExMPMZ07II0R4KGWQQ7PGS3RZS4" localSheetId="23" hidden="1">#REF!</definedName>
    <definedName name="BExMPMZ07II0R4KGWQQ7PGS3RZS4" localSheetId="27" hidden="1">#REF!</definedName>
    <definedName name="BExMPMZ07II0R4KGWQQ7PGS3RZS4" localSheetId="16" hidden="1">#REF!</definedName>
    <definedName name="BExMPMZ07II0R4KGWQQ7PGS3RZS4" localSheetId="0" hidden="1">#REF!</definedName>
    <definedName name="BExMPMZ07II0R4KGWQQ7PGS3RZS4" localSheetId="2" hidden="1">#REF!</definedName>
    <definedName name="BExMPMZ07II0R4KGWQQ7PGS3RZS4" localSheetId="4" hidden="1">#REF!</definedName>
    <definedName name="BExMPMZ07II0R4KGWQQ7PGS3RZS4" localSheetId="5" hidden="1">#REF!</definedName>
    <definedName name="BExMPMZ07II0R4KGWQQ7PGS3RZS4" localSheetId="17" hidden="1">#REF!</definedName>
    <definedName name="BExMPMZ07II0R4KGWQQ7PGS3RZS4" localSheetId="7" hidden="1">#REF!</definedName>
    <definedName name="BExMPMZ07II0R4KGWQQ7PGS3RZS4" localSheetId="8" hidden="1">#REF!</definedName>
    <definedName name="BExMPMZ07II0R4KGWQQ7PGS3RZS4" localSheetId="9" hidden="1">#REF!</definedName>
    <definedName name="BExMPMZ07II0R4KGWQQ7PGS3RZS4" localSheetId="11" hidden="1">#REF!</definedName>
    <definedName name="BExMPMZ07II0R4KGWQQ7PGS3RZS4" localSheetId="12" hidden="1">#REF!</definedName>
    <definedName name="BExMPMZ07II0R4KGWQQ7PGS3RZS4" localSheetId="13" hidden="1">#REF!</definedName>
    <definedName name="BExMPMZ07II0R4KGWQQ7PGS3RZS4" localSheetId="14" hidden="1">#REF!</definedName>
    <definedName name="BExMPMZ07II0R4KGWQQ7PGS3RZS4" localSheetId="22" hidden="1">#REF!</definedName>
    <definedName name="BExMPMZ07II0R4KGWQQ7PGS3RZS4" localSheetId="19" hidden="1">#REF!</definedName>
    <definedName name="BExMPMZ07II0R4KGWQQ7PGS3RZS4" localSheetId="21" hidden="1">#REF!</definedName>
    <definedName name="BExMPMZ07II0R4KGWQQ7PGS3RZS4" hidden="1">#REF!</definedName>
    <definedName name="BExMPOBH04JMDO6Z8DMSEJZM4ANN" localSheetId="23" hidden="1">#REF!</definedName>
    <definedName name="BExMPOBH04JMDO6Z8DMSEJZM4ANN" localSheetId="27" hidden="1">#REF!</definedName>
    <definedName name="BExMPOBH04JMDO6Z8DMSEJZM4ANN" localSheetId="16" hidden="1">#REF!</definedName>
    <definedName name="BExMPOBH04JMDO6Z8DMSEJZM4ANN" localSheetId="0" hidden="1">#REF!</definedName>
    <definedName name="BExMPOBH04JMDO6Z8DMSEJZM4ANN" localSheetId="2" hidden="1">#REF!</definedName>
    <definedName name="BExMPOBH04JMDO6Z8DMSEJZM4ANN" localSheetId="4" hidden="1">#REF!</definedName>
    <definedName name="BExMPOBH04JMDO6Z8DMSEJZM4ANN" localSheetId="5" hidden="1">#REF!</definedName>
    <definedName name="BExMPOBH04JMDO6Z8DMSEJZM4ANN" localSheetId="17" hidden="1">#REF!</definedName>
    <definedName name="BExMPOBH04JMDO6Z8DMSEJZM4ANN" localSheetId="7" hidden="1">#REF!</definedName>
    <definedName name="BExMPOBH04JMDO6Z8DMSEJZM4ANN" localSheetId="8" hidden="1">#REF!</definedName>
    <definedName name="BExMPOBH04JMDO6Z8DMSEJZM4ANN" localSheetId="9" hidden="1">#REF!</definedName>
    <definedName name="BExMPOBH04JMDO6Z8DMSEJZM4ANN" localSheetId="11" hidden="1">#REF!</definedName>
    <definedName name="BExMPOBH04JMDO6Z8DMSEJZM4ANN" localSheetId="12" hidden="1">#REF!</definedName>
    <definedName name="BExMPOBH04JMDO6Z8DMSEJZM4ANN" localSheetId="13" hidden="1">#REF!</definedName>
    <definedName name="BExMPOBH04JMDO6Z8DMSEJZM4ANN" localSheetId="14" hidden="1">#REF!</definedName>
    <definedName name="BExMPOBH04JMDO6Z8DMSEJZM4ANN" localSheetId="22" hidden="1">#REF!</definedName>
    <definedName name="BExMPOBH04JMDO6Z8DMSEJZM4ANN" localSheetId="19" hidden="1">#REF!</definedName>
    <definedName name="BExMPOBH04JMDO6Z8DMSEJZM4ANN" localSheetId="21" hidden="1">#REF!</definedName>
    <definedName name="BExMPOBH04JMDO6Z8DMSEJZM4ANN" hidden="1">#REF!</definedName>
    <definedName name="BExMPSD77XQ3HA6A4FZOJK8G2JP3" localSheetId="23" hidden="1">#REF!</definedName>
    <definedName name="BExMPSD77XQ3HA6A4FZOJK8G2JP3" localSheetId="27" hidden="1">#REF!</definedName>
    <definedName name="BExMPSD77XQ3HA6A4FZOJK8G2JP3" localSheetId="16" hidden="1">#REF!</definedName>
    <definedName name="BExMPSD77XQ3HA6A4FZOJK8G2JP3" localSheetId="0" hidden="1">#REF!</definedName>
    <definedName name="BExMPSD77XQ3HA6A4FZOJK8G2JP3" localSheetId="2" hidden="1">#REF!</definedName>
    <definedName name="BExMPSD77XQ3HA6A4FZOJK8G2JP3" localSheetId="4" hidden="1">#REF!</definedName>
    <definedName name="BExMPSD77XQ3HA6A4FZOJK8G2JP3" localSheetId="5" hidden="1">#REF!</definedName>
    <definedName name="BExMPSD77XQ3HA6A4FZOJK8G2JP3" localSheetId="17" hidden="1">#REF!</definedName>
    <definedName name="BExMPSD77XQ3HA6A4FZOJK8G2JP3" localSheetId="7" hidden="1">#REF!</definedName>
    <definedName name="BExMPSD77XQ3HA6A4FZOJK8G2JP3" localSheetId="8" hidden="1">#REF!</definedName>
    <definedName name="BExMPSD77XQ3HA6A4FZOJK8G2JP3" localSheetId="9" hidden="1">#REF!</definedName>
    <definedName name="BExMPSD77XQ3HA6A4FZOJK8G2JP3" localSheetId="11" hidden="1">#REF!</definedName>
    <definedName name="BExMPSD77XQ3HA6A4FZOJK8G2JP3" localSheetId="12" hidden="1">#REF!</definedName>
    <definedName name="BExMPSD77XQ3HA6A4FZOJK8G2JP3" localSheetId="13" hidden="1">#REF!</definedName>
    <definedName name="BExMPSD77XQ3HA6A4FZOJK8G2JP3" localSheetId="14" hidden="1">#REF!</definedName>
    <definedName name="BExMPSD77XQ3HA6A4FZOJK8G2JP3" localSheetId="22" hidden="1">#REF!</definedName>
    <definedName name="BExMPSD77XQ3HA6A4FZOJK8G2JP3" localSheetId="19" hidden="1">#REF!</definedName>
    <definedName name="BExMPSD77XQ3HA6A4FZOJK8G2JP3" localSheetId="21" hidden="1">#REF!</definedName>
    <definedName name="BExMPSD77XQ3HA6A4FZOJK8G2JP3" hidden="1">#REF!</definedName>
    <definedName name="BExMQ4I3Q7F0BMPHSFMFW9TZ87UD" localSheetId="23" hidden="1">#REF!</definedName>
    <definedName name="BExMQ4I3Q7F0BMPHSFMFW9TZ87UD" localSheetId="27" hidden="1">#REF!</definedName>
    <definedName name="BExMQ4I3Q7F0BMPHSFMFW9TZ87UD" localSheetId="16" hidden="1">#REF!</definedName>
    <definedName name="BExMQ4I3Q7F0BMPHSFMFW9TZ87UD" localSheetId="0" hidden="1">#REF!</definedName>
    <definedName name="BExMQ4I3Q7F0BMPHSFMFW9TZ87UD" localSheetId="2" hidden="1">#REF!</definedName>
    <definedName name="BExMQ4I3Q7F0BMPHSFMFW9TZ87UD" localSheetId="4" hidden="1">#REF!</definedName>
    <definedName name="BExMQ4I3Q7F0BMPHSFMFW9TZ87UD" localSheetId="5" hidden="1">#REF!</definedName>
    <definedName name="BExMQ4I3Q7F0BMPHSFMFW9TZ87UD" localSheetId="17" hidden="1">#REF!</definedName>
    <definedName name="BExMQ4I3Q7F0BMPHSFMFW9TZ87UD" localSheetId="7" hidden="1">#REF!</definedName>
    <definedName name="BExMQ4I3Q7F0BMPHSFMFW9TZ87UD" localSheetId="8" hidden="1">#REF!</definedName>
    <definedName name="BExMQ4I3Q7F0BMPHSFMFW9TZ87UD" localSheetId="9" hidden="1">#REF!</definedName>
    <definedName name="BExMQ4I3Q7F0BMPHSFMFW9TZ87UD" localSheetId="11" hidden="1">#REF!</definedName>
    <definedName name="BExMQ4I3Q7F0BMPHSFMFW9TZ87UD" localSheetId="12" hidden="1">#REF!</definedName>
    <definedName name="BExMQ4I3Q7F0BMPHSFMFW9TZ87UD" localSheetId="13" hidden="1">#REF!</definedName>
    <definedName name="BExMQ4I3Q7F0BMPHSFMFW9TZ87UD" localSheetId="14" hidden="1">#REF!</definedName>
    <definedName name="BExMQ4I3Q7F0BMPHSFMFW9TZ87UD" localSheetId="22" hidden="1">#REF!</definedName>
    <definedName name="BExMQ4I3Q7F0BMPHSFMFW9TZ87UD" localSheetId="19" hidden="1">#REF!</definedName>
    <definedName name="BExMQ4I3Q7F0BMPHSFMFW9TZ87UD" localSheetId="21" hidden="1">#REF!</definedName>
    <definedName name="BExMQ4I3Q7F0BMPHSFMFW9TZ87UD" hidden="1">#REF!</definedName>
    <definedName name="BExMQ4SWDWI4N16AZ0T5CJ6HH8WC" localSheetId="23" hidden="1">#REF!</definedName>
    <definedName name="BExMQ4SWDWI4N16AZ0T5CJ6HH8WC" localSheetId="27" hidden="1">#REF!</definedName>
    <definedName name="BExMQ4SWDWI4N16AZ0T5CJ6HH8WC" localSheetId="16" hidden="1">#REF!</definedName>
    <definedName name="BExMQ4SWDWI4N16AZ0T5CJ6HH8WC" localSheetId="0" hidden="1">#REF!</definedName>
    <definedName name="BExMQ4SWDWI4N16AZ0T5CJ6HH8WC" localSheetId="2" hidden="1">#REF!</definedName>
    <definedName name="BExMQ4SWDWI4N16AZ0T5CJ6HH8WC" localSheetId="4" hidden="1">#REF!</definedName>
    <definedName name="BExMQ4SWDWI4N16AZ0T5CJ6HH8WC" localSheetId="5" hidden="1">#REF!</definedName>
    <definedName name="BExMQ4SWDWI4N16AZ0T5CJ6HH8WC" localSheetId="17" hidden="1">#REF!</definedName>
    <definedName name="BExMQ4SWDWI4N16AZ0T5CJ6HH8WC" localSheetId="7" hidden="1">#REF!</definedName>
    <definedName name="BExMQ4SWDWI4N16AZ0T5CJ6HH8WC" localSheetId="8" hidden="1">#REF!</definedName>
    <definedName name="BExMQ4SWDWI4N16AZ0T5CJ6HH8WC" localSheetId="9" hidden="1">#REF!</definedName>
    <definedName name="BExMQ4SWDWI4N16AZ0T5CJ6HH8WC" localSheetId="11" hidden="1">#REF!</definedName>
    <definedName name="BExMQ4SWDWI4N16AZ0T5CJ6HH8WC" localSheetId="12" hidden="1">#REF!</definedName>
    <definedName name="BExMQ4SWDWI4N16AZ0T5CJ6HH8WC" localSheetId="13" hidden="1">#REF!</definedName>
    <definedName name="BExMQ4SWDWI4N16AZ0T5CJ6HH8WC" localSheetId="14" hidden="1">#REF!</definedName>
    <definedName name="BExMQ4SWDWI4N16AZ0T5CJ6HH8WC" localSheetId="22" hidden="1">#REF!</definedName>
    <definedName name="BExMQ4SWDWI4N16AZ0T5CJ6HH8WC" localSheetId="19" hidden="1">#REF!</definedName>
    <definedName name="BExMQ4SWDWI4N16AZ0T5CJ6HH8WC" localSheetId="21" hidden="1">#REF!</definedName>
    <definedName name="BExMQ4SWDWI4N16AZ0T5CJ6HH8WC" hidden="1">#REF!</definedName>
    <definedName name="BExMQ71WHW50GVX45JU951AGPLFQ" localSheetId="23" hidden="1">#REF!</definedName>
    <definedName name="BExMQ71WHW50GVX45JU951AGPLFQ" localSheetId="27" hidden="1">#REF!</definedName>
    <definedName name="BExMQ71WHW50GVX45JU951AGPLFQ" localSheetId="16" hidden="1">#REF!</definedName>
    <definedName name="BExMQ71WHW50GVX45JU951AGPLFQ" localSheetId="0" hidden="1">#REF!</definedName>
    <definedName name="BExMQ71WHW50GVX45JU951AGPLFQ" localSheetId="2" hidden="1">#REF!</definedName>
    <definedName name="BExMQ71WHW50GVX45JU951AGPLFQ" localSheetId="4" hidden="1">#REF!</definedName>
    <definedName name="BExMQ71WHW50GVX45JU951AGPLFQ" localSheetId="5" hidden="1">#REF!</definedName>
    <definedName name="BExMQ71WHW50GVX45JU951AGPLFQ" localSheetId="17" hidden="1">#REF!</definedName>
    <definedName name="BExMQ71WHW50GVX45JU951AGPLFQ" localSheetId="7" hidden="1">#REF!</definedName>
    <definedName name="BExMQ71WHW50GVX45JU951AGPLFQ" localSheetId="8" hidden="1">#REF!</definedName>
    <definedName name="BExMQ71WHW50GVX45JU951AGPLFQ" localSheetId="9" hidden="1">#REF!</definedName>
    <definedName name="BExMQ71WHW50GVX45JU951AGPLFQ" localSheetId="11" hidden="1">#REF!</definedName>
    <definedName name="BExMQ71WHW50GVX45JU951AGPLFQ" localSheetId="12" hidden="1">#REF!</definedName>
    <definedName name="BExMQ71WHW50GVX45JU951AGPLFQ" localSheetId="13" hidden="1">#REF!</definedName>
    <definedName name="BExMQ71WHW50GVX45JU951AGPLFQ" localSheetId="14" hidden="1">#REF!</definedName>
    <definedName name="BExMQ71WHW50GVX45JU951AGPLFQ" localSheetId="22" hidden="1">#REF!</definedName>
    <definedName name="BExMQ71WHW50GVX45JU951AGPLFQ" localSheetId="19" hidden="1">#REF!</definedName>
    <definedName name="BExMQ71WHW50GVX45JU951AGPLFQ" localSheetId="21" hidden="1">#REF!</definedName>
    <definedName name="BExMQ71WHW50GVX45JU951AGPLFQ" hidden="1">#REF!</definedName>
    <definedName name="BExMQGXSLPT4A6N47LE6FBVHWBOF" localSheetId="23" hidden="1">#REF!</definedName>
    <definedName name="BExMQGXSLPT4A6N47LE6FBVHWBOF" localSheetId="27" hidden="1">#REF!</definedName>
    <definedName name="BExMQGXSLPT4A6N47LE6FBVHWBOF" localSheetId="16" hidden="1">#REF!</definedName>
    <definedName name="BExMQGXSLPT4A6N47LE6FBVHWBOF" localSheetId="0" hidden="1">#REF!</definedName>
    <definedName name="BExMQGXSLPT4A6N47LE6FBVHWBOF" localSheetId="2" hidden="1">#REF!</definedName>
    <definedName name="BExMQGXSLPT4A6N47LE6FBVHWBOF" localSheetId="4" hidden="1">#REF!</definedName>
    <definedName name="BExMQGXSLPT4A6N47LE6FBVHWBOF" localSheetId="5" hidden="1">#REF!</definedName>
    <definedName name="BExMQGXSLPT4A6N47LE6FBVHWBOF" localSheetId="17" hidden="1">#REF!</definedName>
    <definedName name="BExMQGXSLPT4A6N47LE6FBVHWBOF" localSheetId="7" hidden="1">#REF!</definedName>
    <definedName name="BExMQGXSLPT4A6N47LE6FBVHWBOF" localSheetId="8" hidden="1">#REF!</definedName>
    <definedName name="BExMQGXSLPT4A6N47LE6FBVHWBOF" localSheetId="9" hidden="1">#REF!</definedName>
    <definedName name="BExMQGXSLPT4A6N47LE6FBVHWBOF" localSheetId="11" hidden="1">#REF!</definedName>
    <definedName name="BExMQGXSLPT4A6N47LE6FBVHWBOF" localSheetId="12" hidden="1">#REF!</definedName>
    <definedName name="BExMQGXSLPT4A6N47LE6FBVHWBOF" localSheetId="13" hidden="1">#REF!</definedName>
    <definedName name="BExMQGXSLPT4A6N47LE6FBVHWBOF" localSheetId="14" hidden="1">#REF!</definedName>
    <definedName name="BExMQGXSLPT4A6N47LE6FBVHWBOF" localSheetId="22" hidden="1">#REF!</definedName>
    <definedName name="BExMQGXSLPT4A6N47LE6FBVHWBOF" localSheetId="19" hidden="1">#REF!</definedName>
    <definedName name="BExMQGXSLPT4A6N47LE6FBVHWBOF" localSheetId="21" hidden="1">#REF!</definedName>
    <definedName name="BExMQGXSLPT4A6N47LE6FBVHWBOF" hidden="1">#REF!</definedName>
    <definedName name="BExMQNZGFHW75W9HWRCR0FEF0XF0" localSheetId="23" hidden="1">#REF!</definedName>
    <definedName name="BExMQNZGFHW75W9HWRCR0FEF0XF0" localSheetId="27" hidden="1">#REF!</definedName>
    <definedName name="BExMQNZGFHW75W9HWRCR0FEF0XF0" localSheetId="16" hidden="1">#REF!</definedName>
    <definedName name="BExMQNZGFHW75W9HWRCR0FEF0XF0" localSheetId="0" hidden="1">#REF!</definedName>
    <definedName name="BExMQNZGFHW75W9HWRCR0FEF0XF0" localSheetId="2" hidden="1">#REF!</definedName>
    <definedName name="BExMQNZGFHW75W9HWRCR0FEF0XF0" localSheetId="4" hidden="1">#REF!</definedName>
    <definedName name="BExMQNZGFHW75W9HWRCR0FEF0XF0" localSheetId="5" hidden="1">#REF!</definedName>
    <definedName name="BExMQNZGFHW75W9HWRCR0FEF0XF0" localSheetId="17" hidden="1">#REF!</definedName>
    <definedName name="BExMQNZGFHW75W9HWRCR0FEF0XF0" localSheetId="7" hidden="1">#REF!</definedName>
    <definedName name="BExMQNZGFHW75W9HWRCR0FEF0XF0" localSheetId="8" hidden="1">#REF!</definedName>
    <definedName name="BExMQNZGFHW75W9HWRCR0FEF0XF0" localSheetId="9" hidden="1">#REF!</definedName>
    <definedName name="BExMQNZGFHW75W9HWRCR0FEF0XF0" localSheetId="11" hidden="1">#REF!</definedName>
    <definedName name="BExMQNZGFHW75W9HWRCR0FEF0XF0" localSheetId="12" hidden="1">#REF!</definedName>
    <definedName name="BExMQNZGFHW75W9HWRCR0FEF0XF0" localSheetId="13" hidden="1">#REF!</definedName>
    <definedName name="BExMQNZGFHW75W9HWRCR0FEF0XF0" localSheetId="14" hidden="1">#REF!</definedName>
    <definedName name="BExMQNZGFHW75W9HWRCR0FEF0XF0" localSheetId="22" hidden="1">#REF!</definedName>
    <definedName name="BExMQNZGFHW75W9HWRCR0FEF0XF0" localSheetId="19" hidden="1">#REF!</definedName>
    <definedName name="BExMQNZGFHW75W9HWRCR0FEF0XF0" localSheetId="21" hidden="1">#REF!</definedName>
    <definedName name="BExMQNZGFHW75W9HWRCR0FEF0XF0" hidden="1">#REF!</definedName>
    <definedName name="BExMQRKVQPDFPD0WQUA9QND8OV7P" localSheetId="23" hidden="1">#REF!</definedName>
    <definedName name="BExMQRKVQPDFPD0WQUA9QND8OV7P" localSheetId="27" hidden="1">#REF!</definedName>
    <definedName name="BExMQRKVQPDFPD0WQUA9QND8OV7P" localSheetId="16" hidden="1">#REF!</definedName>
    <definedName name="BExMQRKVQPDFPD0WQUA9QND8OV7P" localSheetId="0" hidden="1">#REF!</definedName>
    <definedName name="BExMQRKVQPDFPD0WQUA9QND8OV7P" localSheetId="2" hidden="1">#REF!</definedName>
    <definedName name="BExMQRKVQPDFPD0WQUA9QND8OV7P" localSheetId="4" hidden="1">#REF!</definedName>
    <definedName name="BExMQRKVQPDFPD0WQUA9QND8OV7P" localSheetId="5" hidden="1">#REF!</definedName>
    <definedName name="BExMQRKVQPDFPD0WQUA9QND8OV7P" localSheetId="17" hidden="1">#REF!</definedName>
    <definedName name="BExMQRKVQPDFPD0WQUA9QND8OV7P" localSheetId="7" hidden="1">#REF!</definedName>
    <definedName name="BExMQRKVQPDFPD0WQUA9QND8OV7P" localSheetId="8" hidden="1">#REF!</definedName>
    <definedName name="BExMQRKVQPDFPD0WQUA9QND8OV7P" localSheetId="9" hidden="1">#REF!</definedName>
    <definedName name="BExMQRKVQPDFPD0WQUA9QND8OV7P" localSheetId="11" hidden="1">#REF!</definedName>
    <definedName name="BExMQRKVQPDFPD0WQUA9QND8OV7P" localSheetId="12" hidden="1">#REF!</definedName>
    <definedName name="BExMQRKVQPDFPD0WQUA9QND8OV7P" localSheetId="13" hidden="1">#REF!</definedName>
    <definedName name="BExMQRKVQPDFPD0WQUA9QND8OV7P" localSheetId="14" hidden="1">#REF!</definedName>
    <definedName name="BExMQRKVQPDFPD0WQUA9QND8OV7P" localSheetId="22" hidden="1">#REF!</definedName>
    <definedName name="BExMQRKVQPDFPD0WQUA9QND8OV7P" localSheetId="19" hidden="1">#REF!</definedName>
    <definedName name="BExMQRKVQPDFPD0WQUA9QND8OV7P" localSheetId="21" hidden="1">#REF!</definedName>
    <definedName name="BExMQRKVQPDFPD0WQUA9QND8OV7P" hidden="1">#REF!</definedName>
    <definedName name="BExMQSBR7PL4KLB1Q4961QO45Y4G" localSheetId="23" hidden="1">#REF!</definedName>
    <definedName name="BExMQSBR7PL4KLB1Q4961QO45Y4G" localSheetId="27" hidden="1">#REF!</definedName>
    <definedName name="BExMQSBR7PL4KLB1Q4961QO45Y4G" localSheetId="16" hidden="1">#REF!</definedName>
    <definedName name="BExMQSBR7PL4KLB1Q4961QO45Y4G" localSheetId="0" hidden="1">#REF!</definedName>
    <definedName name="BExMQSBR7PL4KLB1Q4961QO45Y4G" localSheetId="2" hidden="1">#REF!</definedName>
    <definedName name="BExMQSBR7PL4KLB1Q4961QO45Y4G" localSheetId="4" hidden="1">#REF!</definedName>
    <definedName name="BExMQSBR7PL4KLB1Q4961QO45Y4G" localSheetId="5" hidden="1">#REF!</definedName>
    <definedName name="BExMQSBR7PL4KLB1Q4961QO45Y4G" localSheetId="17" hidden="1">#REF!</definedName>
    <definedName name="BExMQSBR7PL4KLB1Q4961QO45Y4G" localSheetId="7" hidden="1">#REF!</definedName>
    <definedName name="BExMQSBR7PL4KLB1Q4961QO45Y4G" localSheetId="8" hidden="1">#REF!</definedName>
    <definedName name="BExMQSBR7PL4KLB1Q4961QO45Y4G" localSheetId="9" hidden="1">#REF!</definedName>
    <definedName name="BExMQSBR7PL4KLB1Q4961QO45Y4G" localSheetId="11" hidden="1">#REF!</definedName>
    <definedName name="BExMQSBR7PL4KLB1Q4961QO45Y4G" localSheetId="12" hidden="1">#REF!</definedName>
    <definedName name="BExMQSBR7PL4KLB1Q4961QO45Y4G" localSheetId="13" hidden="1">#REF!</definedName>
    <definedName name="BExMQSBR7PL4KLB1Q4961QO45Y4G" localSheetId="14" hidden="1">#REF!</definedName>
    <definedName name="BExMQSBR7PL4KLB1Q4961QO45Y4G" localSheetId="22" hidden="1">#REF!</definedName>
    <definedName name="BExMQSBR7PL4KLB1Q4961QO45Y4G" localSheetId="19" hidden="1">#REF!</definedName>
    <definedName name="BExMQSBR7PL4KLB1Q4961QO45Y4G" localSheetId="21" hidden="1">#REF!</definedName>
    <definedName name="BExMQSBR7PL4KLB1Q4961QO45Y4G" hidden="1">#REF!</definedName>
    <definedName name="BExMR1MA4I1X77714ZEPUVC8W398" localSheetId="23" hidden="1">#REF!</definedName>
    <definedName name="BExMR1MA4I1X77714ZEPUVC8W398" localSheetId="27" hidden="1">#REF!</definedName>
    <definedName name="BExMR1MA4I1X77714ZEPUVC8W398" localSheetId="16" hidden="1">#REF!</definedName>
    <definedName name="BExMR1MA4I1X77714ZEPUVC8W398" localSheetId="0" hidden="1">#REF!</definedName>
    <definedName name="BExMR1MA4I1X77714ZEPUVC8W398" localSheetId="2" hidden="1">#REF!</definedName>
    <definedName name="BExMR1MA4I1X77714ZEPUVC8W398" localSheetId="4" hidden="1">#REF!</definedName>
    <definedName name="BExMR1MA4I1X77714ZEPUVC8W398" localSheetId="5" hidden="1">#REF!</definedName>
    <definedName name="BExMR1MA4I1X77714ZEPUVC8W398" localSheetId="17" hidden="1">#REF!</definedName>
    <definedName name="BExMR1MA4I1X77714ZEPUVC8W398" localSheetId="7" hidden="1">#REF!</definedName>
    <definedName name="BExMR1MA4I1X77714ZEPUVC8W398" localSheetId="8" hidden="1">#REF!</definedName>
    <definedName name="BExMR1MA4I1X77714ZEPUVC8W398" localSheetId="9" hidden="1">#REF!</definedName>
    <definedName name="BExMR1MA4I1X77714ZEPUVC8W398" localSheetId="11" hidden="1">#REF!</definedName>
    <definedName name="BExMR1MA4I1X77714ZEPUVC8W398" localSheetId="12" hidden="1">#REF!</definedName>
    <definedName name="BExMR1MA4I1X77714ZEPUVC8W398" localSheetId="13" hidden="1">#REF!</definedName>
    <definedName name="BExMR1MA4I1X77714ZEPUVC8W398" localSheetId="14" hidden="1">#REF!</definedName>
    <definedName name="BExMR1MA4I1X77714ZEPUVC8W398" localSheetId="22" hidden="1">#REF!</definedName>
    <definedName name="BExMR1MA4I1X77714ZEPUVC8W398" localSheetId="19" hidden="1">#REF!</definedName>
    <definedName name="BExMR1MA4I1X77714ZEPUVC8W398" localSheetId="21" hidden="1">#REF!</definedName>
    <definedName name="BExMR1MA4I1X77714ZEPUVC8W398" hidden="1">#REF!</definedName>
    <definedName name="BExMR8YQHA7N77HGHY4Y6R30I3XT" localSheetId="23" hidden="1">#REF!</definedName>
    <definedName name="BExMR8YQHA7N77HGHY4Y6R30I3XT" localSheetId="27" hidden="1">#REF!</definedName>
    <definedName name="BExMR8YQHA7N77HGHY4Y6R30I3XT" localSheetId="16" hidden="1">#REF!</definedName>
    <definedName name="BExMR8YQHA7N77HGHY4Y6R30I3XT" localSheetId="0" hidden="1">#REF!</definedName>
    <definedName name="BExMR8YQHA7N77HGHY4Y6R30I3XT" localSheetId="2" hidden="1">#REF!</definedName>
    <definedName name="BExMR8YQHA7N77HGHY4Y6R30I3XT" localSheetId="4" hidden="1">#REF!</definedName>
    <definedName name="BExMR8YQHA7N77HGHY4Y6R30I3XT" localSheetId="5" hidden="1">#REF!</definedName>
    <definedName name="BExMR8YQHA7N77HGHY4Y6R30I3XT" localSheetId="17" hidden="1">#REF!</definedName>
    <definedName name="BExMR8YQHA7N77HGHY4Y6R30I3XT" localSheetId="7" hidden="1">#REF!</definedName>
    <definedName name="BExMR8YQHA7N77HGHY4Y6R30I3XT" localSheetId="8" hidden="1">#REF!</definedName>
    <definedName name="BExMR8YQHA7N77HGHY4Y6R30I3XT" localSheetId="9" hidden="1">#REF!</definedName>
    <definedName name="BExMR8YQHA7N77HGHY4Y6R30I3XT" localSheetId="11" hidden="1">#REF!</definedName>
    <definedName name="BExMR8YQHA7N77HGHY4Y6R30I3XT" localSheetId="12" hidden="1">#REF!</definedName>
    <definedName name="BExMR8YQHA7N77HGHY4Y6R30I3XT" localSheetId="13" hidden="1">#REF!</definedName>
    <definedName name="BExMR8YQHA7N77HGHY4Y6R30I3XT" localSheetId="14" hidden="1">#REF!</definedName>
    <definedName name="BExMR8YQHA7N77HGHY4Y6R30I3XT" localSheetId="22" hidden="1">#REF!</definedName>
    <definedName name="BExMR8YQHA7N77HGHY4Y6R30I3XT" localSheetId="19" hidden="1">#REF!</definedName>
    <definedName name="BExMR8YQHA7N77HGHY4Y6R30I3XT" localSheetId="21" hidden="1">#REF!</definedName>
    <definedName name="BExMR8YQHA7N77HGHY4Y6R30I3XT" hidden="1">#REF!</definedName>
    <definedName name="BExMRENOIARWRYOIVPDIEBVNRDO7" localSheetId="23" hidden="1">#REF!</definedName>
    <definedName name="BExMRENOIARWRYOIVPDIEBVNRDO7" localSheetId="27" hidden="1">#REF!</definedName>
    <definedName name="BExMRENOIARWRYOIVPDIEBVNRDO7" localSheetId="16" hidden="1">#REF!</definedName>
    <definedName name="BExMRENOIARWRYOIVPDIEBVNRDO7" localSheetId="0" hidden="1">#REF!</definedName>
    <definedName name="BExMRENOIARWRYOIVPDIEBVNRDO7" localSheetId="2" hidden="1">#REF!</definedName>
    <definedName name="BExMRENOIARWRYOIVPDIEBVNRDO7" localSheetId="4" hidden="1">#REF!</definedName>
    <definedName name="BExMRENOIARWRYOIVPDIEBVNRDO7" localSheetId="5" hidden="1">#REF!</definedName>
    <definedName name="BExMRENOIARWRYOIVPDIEBVNRDO7" localSheetId="17" hidden="1">#REF!</definedName>
    <definedName name="BExMRENOIARWRYOIVPDIEBVNRDO7" localSheetId="7" hidden="1">#REF!</definedName>
    <definedName name="BExMRENOIARWRYOIVPDIEBVNRDO7" localSheetId="8" hidden="1">#REF!</definedName>
    <definedName name="BExMRENOIARWRYOIVPDIEBVNRDO7" localSheetId="9" hidden="1">#REF!</definedName>
    <definedName name="BExMRENOIARWRYOIVPDIEBVNRDO7" localSheetId="11" hidden="1">#REF!</definedName>
    <definedName name="BExMRENOIARWRYOIVPDIEBVNRDO7" localSheetId="12" hidden="1">#REF!</definedName>
    <definedName name="BExMRENOIARWRYOIVPDIEBVNRDO7" localSheetId="13" hidden="1">#REF!</definedName>
    <definedName name="BExMRENOIARWRYOIVPDIEBVNRDO7" localSheetId="14" hidden="1">#REF!</definedName>
    <definedName name="BExMRENOIARWRYOIVPDIEBVNRDO7" localSheetId="22" hidden="1">#REF!</definedName>
    <definedName name="BExMRENOIARWRYOIVPDIEBVNRDO7" localSheetId="19" hidden="1">#REF!</definedName>
    <definedName name="BExMRENOIARWRYOIVPDIEBVNRDO7" localSheetId="21" hidden="1">#REF!</definedName>
    <definedName name="BExMRENOIARWRYOIVPDIEBVNRDO7" hidden="1">#REF!</definedName>
    <definedName name="BExMRF3SCIUZL945WMMDCT29MTLN" localSheetId="23" hidden="1">#REF!</definedName>
    <definedName name="BExMRF3SCIUZL945WMMDCT29MTLN" localSheetId="27" hidden="1">#REF!</definedName>
    <definedName name="BExMRF3SCIUZL945WMMDCT29MTLN" localSheetId="16" hidden="1">#REF!</definedName>
    <definedName name="BExMRF3SCIUZL945WMMDCT29MTLN" localSheetId="0" hidden="1">#REF!</definedName>
    <definedName name="BExMRF3SCIUZL945WMMDCT29MTLN" localSheetId="2" hidden="1">#REF!</definedName>
    <definedName name="BExMRF3SCIUZL945WMMDCT29MTLN" localSheetId="4" hidden="1">#REF!</definedName>
    <definedName name="BExMRF3SCIUZL945WMMDCT29MTLN" localSheetId="5" hidden="1">#REF!</definedName>
    <definedName name="BExMRF3SCIUZL945WMMDCT29MTLN" localSheetId="17" hidden="1">#REF!</definedName>
    <definedName name="BExMRF3SCIUZL945WMMDCT29MTLN" localSheetId="7" hidden="1">#REF!</definedName>
    <definedName name="BExMRF3SCIUZL945WMMDCT29MTLN" localSheetId="8" hidden="1">#REF!</definedName>
    <definedName name="BExMRF3SCIUZL945WMMDCT29MTLN" localSheetId="9" hidden="1">#REF!</definedName>
    <definedName name="BExMRF3SCIUZL945WMMDCT29MTLN" localSheetId="11" hidden="1">#REF!</definedName>
    <definedName name="BExMRF3SCIUZL945WMMDCT29MTLN" localSheetId="12" hidden="1">#REF!</definedName>
    <definedName name="BExMRF3SCIUZL945WMMDCT29MTLN" localSheetId="13" hidden="1">#REF!</definedName>
    <definedName name="BExMRF3SCIUZL945WMMDCT29MTLN" localSheetId="14" hidden="1">#REF!</definedName>
    <definedName name="BExMRF3SCIUZL945WMMDCT29MTLN" localSheetId="22" hidden="1">#REF!</definedName>
    <definedName name="BExMRF3SCIUZL945WMMDCT29MTLN" localSheetId="19" hidden="1">#REF!</definedName>
    <definedName name="BExMRF3SCIUZL945WMMDCT29MTLN" localSheetId="21" hidden="1">#REF!</definedName>
    <definedName name="BExMRF3SCIUZL945WMMDCT29MTLN" hidden="1">#REF!</definedName>
    <definedName name="BExMRRJNUMGRSDD5GGKKGEIZ6FTS" localSheetId="23" hidden="1">#REF!</definedName>
    <definedName name="BExMRRJNUMGRSDD5GGKKGEIZ6FTS" localSheetId="27" hidden="1">#REF!</definedName>
    <definedName name="BExMRRJNUMGRSDD5GGKKGEIZ6FTS" localSheetId="16" hidden="1">#REF!</definedName>
    <definedName name="BExMRRJNUMGRSDD5GGKKGEIZ6FTS" localSheetId="0" hidden="1">#REF!</definedName>
    <definedName name="BExMRRJNUMGRSDD5GGKKGEIZ6FTS" localSheetId="2" hidden="1">#REF!</definedName>
    <definedName name="BExMRRJNUMGRSDD5GGKKGEIZ6FTS" localSheetId="4" hidden="1">#REF!</definedName>
    <definedName name="BExMRRJNUMGRSDD5GGKKGEIZ6FTS" localSheetId="5" hidden="1">#REF!</definedName>
    <definedName name="BExMRRJNUMGRSDD5GGKKGEIZ6FTS" localSheetId="17" hidden="1">#REF!</definedName>
    <definedName name="BExMRRJNUMGRSDD5GGKKGEIZ6FTS" localSheetId="7" hidden="1">#REF!</definedName>
    <definedName name="BExMRRJNUMGRSDD5GGKKGEIZ6FTS" localSheetId="8" hidden="1">#REF!</definedName>
    <definedName name="BExMRRJNUMGRSDD5GGKKGEIZ6FTS" localSheetId="9" hidden="1">#REF!</definedName>
    <definedName name="BExMRRJNUMGRSDD5GGKKGEIZ6FTS" localSheetId="11" hidden="1">#REF!</definedName>
    <definedName name="BExMRRJNUMGRSDD5GGKKGEIZ6FTS" localSheetId="12" hidden="1">#REF!</definedName>
    <definedName name="BExMRRJNUMGRSDD5GGKKGEIZ6FTS" localSheetId="13" hidden="1">#REF!</definedName>
    <definedName name="BExMRRJNUMGRSDD5GGKKGEIZ6FTS" localSheetId="14" hidden="1">#REF!</definedName>
    <definedName name="BExMRRJNUMGRSDD5GGKKGEIZ6FTS" localSheetId="22" hidden="1">#REF!</definedName>
    <definedName name="BExMRRJNUMGRSDD5GGKKGEIZ6FTS" localSheetId="19" hidden="1">#REF!</definedName>
    <definedName name="BExMRRJNUMGRSDD5GGKKGEIZ6FTS" localSheetId="21" hidden="1">#REF!</definedName>
    <definedName name="BExMRRJNUMGRSDD5GGKKGEIZ6FTS" hidden="1">#REF!</definedName>
    <definedName name="BExMRU3ACIU0RD2BNWO55LH5U2BR" localSheetId="23" hidden="1">#REF!</definedName>
    <definedName name="BExMRU3ACIU0RD2BNWO55LH5U2BR" localSheetId="27" hidden="1">#REF!</definedName>
    <definedName name="BExMRU3ACIU0RD2BNWO55LH5U2BR" localSheetId="16" hidden="1">#REF!</definedName>
    <definedName name="BExMRU3ACIU0RD2BNWO55LH5U2BR" localSheetId="0" hidden="1">#REF!</definedName>
    <definedName name="BExMRU3ACIU0RD2BNWO55LH5U2BR" localSheetId="2" hidden="1">#REF!</definedName>
    <definedName name="BExMRU3ACIU0RD2BNWO55LH5U2BR" localSheetId="4" hidden="1">#REF!</definedName>
    <definedName name="BExMRU3ACIU0RD2BNWO55LH5U2BR" localSheetId="5" hidden="1">#REF!</definedName>
    <definedName name="BExMRU3ACIU0RD2BNWO55LH5U2BR" localSheetId="17" hidden="1">#REF!</definedName>
    <definedName name="BExMRU3ACIU0RD2BNWO55LH5U2BR" localSheetId="7" hidden="1">#REF!</definedName>
    <definedName name="BExMRU3ACIU0RD2BNWO55LH5U2BR" localSheetId="8" hidden="1">#REF!</definedName>
    <definedName name="BExMRU3ACIU0RD2BNWO55LH5U2BR" localSheetId="9" hidden="1">#REF!</definedName>
    <definedName name="BExMRU3ACIU0RD2BNWO55LH5U2BR" localSheetId="11" hidden="1">#REF!</definedName>
    <definedName name="BExMRU3ACIU0RD2BNWO55LH5U2BR" localSheetId="12" hidden="1">#REF!</definedName>
    <definedName name="BExMRU3ACIU0RD2BNWO55LH5U2BR" localSheetId="13" hidden="1">#REF!</definedName>
    <definedName name="BExMRU3ACIU0RD2BNWO55LH5U2BR" localSheetId="14" hidden="1">#REF!</definedName>
    <definedName name="BExMRU3ACIU0RD2BNWO55LH5U2BR" localSheetId="22" hidden="1">#REF!</definedName>
    <definedName name="BExMRU3ACIU0RD2BNWO55LH5U2BR" localSheetId="19" hidden="1">#REF!</definedName>
    <definedName name="BExMRU3ACIU0RD2BNWO55LH5U2BR" localSheetId="21" hidden="1">#REF!</definedName>
    <definedName name="BExMRU3ACIU0RD2BNWO55LH5U2BR" hidden="1">#REF!</definedName>
    <definedName name="BExMRWC9LD1LDAVIUQHQWIYMK129" localSheetId="23" hidden="1">#REF!</definedName>
    <definedName name="BExMRWC9LD1LDAVIUQHQWIYMK129" localSheetId="27" hidden="1">#REF!</definedName>
    <definedName name="BExMRWC9LD1LDAVIUQHQWIYMK129" localSheetId="16" hidden="1">#REF!</definedName>
    <definedName name="BExMRWC9LD1LDAVIUQHQWIYMK129" localSheetId="0" hidden="1">#REF!</definedName>
    <definedName name="BExMRWC9LD1LDAVIUQHQWIYMK129" localSheetId="2" hidden="1">#REF!</definedName>
    <definedName name="BExMRWC9LD1LDAVIUQHQWIYMK129" localSheetId="4" hidden="1">#REF!</definedName>
    <definedName name="BExMRWC9LD1LDAVIUQHQWIYMK129" localSheetId="5" hidden="1">#REF!</definedName>
    <definedName name="BExMRWC9LD1LDAVIUQHQWIYMK129" localSheetId="17" hidden="1">#REF!</definedName>
    <definedName name="BExMRWC9LD1LDAVIUQHQWIYMK129" localSheetId="7" hidden="1">#REF!</definedName>
    <definedName name="BExMRWC9LD1LDAVIUQHQWIYMK129" localSheetId="8" hidden="1">#REF!</definedName>
    <definedName name="BExMRWC9LD1LDAVIUQHQWIYMK129" localSheetId="9" hidden="1">#REF!</definedName>
    <definedName name="BExMRWC9LD1LDAVIUQHQWIYMK129" localSheetId="11" hidden="1">#REF!</definedName>
    <definedName name="BExMRWC9LD1LDAVIUQHQWIYMK129" localSheetId="12" hidden="1">#REF!</definedName>
    <definedName name="BExMRWC9LD1LDAVIUQHQWIYMK129" localSheetId="13" hidden="1">#REF!</definedName>
    <definedName name="BExMRWC9LD1LDAVIUQHQWIYMK129" localSheetId="14" hidden="1">#REF!</definedName>
    <definedName name="BExMRWC9LD1LDAVIUQHQWIYMK129" localSheetId="22" hidden="1">#REF!</definedName>
    <definedName name="BExMRWC9LD1LDAVIUQHQWIYMK129" localSheetId="19" hidden="1">#REF!</definedName>
    <definedName name="BExMRWC9LD1LDAVIUQHQWIYMK129" localSheetId="21" hidden="1">#REF!</definedName>
    <definedName name="BExMRWC9LD1LDAVIUQHQWIYMK129" hidden="1">#REF!</definedName>
    <definedName name="BExMSBH3T898ERC4BT51ZURKDCH1" localSheetId="23" hidden="1">#REF!</definedName>
    <definedName name="BExMSBH3T898ERC4BT51ZURKDCH1" localSheetId="27" hidden="1">#REF!</definedName>
    <definedName name="BExMSBH3T898ERC4BT51ZURKDCH1" localSheetId="16" hidden="1">#REF!</definedName>
    <definedName name="BExMSBH3T898ERC4BT51ZURKDCH1" localSheetId="0" hidden="1">#REF!</definedName>
    <definedName name="BExMSBH3T898ERC4BT51ZURKDCH1" localSheetId="2" hidden="1">#REF!</definedName>
    <definedName name="BExMSBH3T898ERC4BT51ZURKDCH1" localSheetId="4" hidden="1">#REF!</definedName>
    <definedName name="BExMSBH3T898ERC4BT51ZURKDCH1" localSheetId="5" hidden="1">#REF!</definedName>
    <definedName name="BExMSBH3T898ERC4BT51ZURKDCH1" localSheetId="17" hidden="1">#REF!</definedName>
    <definedName name="BExMSBH3T898ERC4BT51ZURKDCH1" localSheetId="7" hidden="1">#REF!</definedName>
    <definedName name="BExMSBH3T898ERC4BT51ZURKDCH1" localSheetId="8" hidden="1">#REF!</definedName>
    <definedName name="BExMSBH3T898ERC4BT51ZURKDCH1" localSheetId="9" hidden="1">#REF!</definedName>
    <definedName name="BExMSBH3T898ERC4BT51ZURKDCH1" localSheetId="11" hidden="1">#REF!</definedName>
    <definedName name="BExMSBH3T898ERC4BT51ZURKDCH1" localSheetId="12" hidden="1">#REF!</definedName>
    <definedName name="BExMSBH3T898ERC4BT51ZURKDCH1" localSheetId="13" hidden="1">#REF!</definedName>
    <definedName name="BExMSBH3T898ERC4BT51ZURKDCH1" localSheetId="14" hidden="1">#REF!</definedName>
    <definedName name="BExMSBH3T898ERC4BT51ZURKDCH1" localSheetId="22" hidden="1">#REF!</definedName>
    <definedName name="BExMSBH3T898ERC4BT51ZURKDCH1" localSheetId="19" hidden="1">#REF!</definedName>
    <definedName name="BExMSBH3T898ERC4BT51ZURKDCH1" localSheetId="21" hidden="1">#REF!</definedName>
    <definedName name="BExMSBH3T898ERC4BT51ZURKDCH1" hidden="1">#REF!</definedName>
    <definedName name="BExMSQRCC40AP8BDUPL2I2DNC210" localSheetId="23" hidden="1">#REF!</definedName>
    <definedName name="BExMSQRCC40AP8BDUPL2I2DNC210" localSheetId="27" hidden="1">#REF!</definedName>
    <definedName name="BExMSQRCC40AP8BDUPL2I2DNC210" localSheetId="16" hidden="1">#REF!</definedName>
    <definedName name="BExMSQRCC40AP8BDUPL2I2DNC210" localSheetId="0" hidden="1">#REF!</definedName>
    <definedName name="BExMSQRCC40AP8BDUPL2I2DNC210" localSheetId="2" hidden="1">#REF!</definedName>
    <definedName name="BExMSQRCC40AP8BDUPL2I2DNC210" localSheetId="4" hidden="1">#REF!</definedName>
    <definedName name="BExMSQRCC40AP8BDUPL2I2DNC210" localSheetId="5" hidden="1">#REF!</definedName>
    <definedName name="BExMSQRCC40AP8BDUPL2I2DNC210" localSheetId="17" hidden="1">#REF!</definedName>
    <definedName name="BExMSQRCC40AP8BDUPL2I2DNC210" localSheetId="7" hidden="1">#REF!</definedName>
    <definedName name="BExMSQRCC40AP8BDUPL2I2DNC210" localSheetId="8" hidden="1">#REF!</definedName>
    <definedName name="BExMSQRCC40AP8BDUPL2I2DNC210" localSheetId="9" hidden="1">#REF!</definedName>
    <definedName name="BExMSQRCC40AP8BDUPL2I2DNC210" localSheetId="11" hidden="1">#REF!</definedName>
    <definedName name="BExMSQRCC40AP8BDUPL2I2DNC210" localSheetId="12" hidden="1">#REF!</definedName>
    <definedName name="BExMSQRCC40AP8BDUPL2I2DNC210" localSheetId="13" hidden="1">#REF!</definedName>
    <definedName name="BExMSQRCC40AP8BDUPL2I2DNC210" localSheetId="14" hidden="1">#REF!</definedName>
    <definedName name="BExMSQRCC40AP8BDUPL2I2DNC210" localSheetId="22" hidden="1">#REF!</definedName>
    <definedName name="BExMSQRCC40AP8BDUPL2I2DNC210" localSheetId="19" hidden="1">#REF!</definedName>
    <definedName name="BExMSQRCC40AP8BDUPL2I2DNC210" localSheetId="21" hidden="1">#REF!</definedName>
    <definedName name="BExMSQRCC40AP8BDUPL2I2DNC210" hidden="1">#REF!</definedName>
    <definedName name="BExO4J9LR712G00TVA82VNTG8O7H" localSheetId="23" hidden="1">#REF!</definedName>
    <definedName name="BExO4J9LR712G00TVA82VNTG8O7H" localSheetId="27" hidden="1">#REF!</definedName>
    <definedName name="BExO4J9LR712G00TVA82VNTG8O7H" localSheetId="16" hidden="1">#REF!</definedName>
    <definedName name="BExO4J9LR712G00TVA82VNTG8O7H" localSheetId="0" hidden="1">#REF!</definedName>
    <definedName name="BExO4J9LR712G00TVA82VNTG8O7H" localSheetId="2" hidden="1">#REF!</definedName>
    <definedName name="BExO4J9LR712G00TVA82VNTG8O7H" localSheetId="4" hidden="1">#REF!</definedName>
    <definedName name="BExO4J9LR712G00TVA82VNTG8O7H" localSheetId="5" hidden="1">#REF!</definedName>
    <definedName name="BExO4J9LR712G00TVA82VNTG8O7H" localSheetId="17" hidden="1">#REF!</definedName>
    <definedName name="BExO4J9LR712G00TVA82VNTG8O7H" localSheetId="7" hidden="1">#REF!</definedName>
    <definedName name="BExO4J9LR712G00TVA82VNTG8O7H" localSheetId="8" hidden="1">#REF!</definedName>
    <definedName name="BExO4J9LR712G00TVA82VNTG8O7H" localSheetId="9" hidden="1">#REF!</definedName>
    <definedName name="BExO4J9LR712G00TVA82VNTG8O7H" localSheetId="11" hidden="1">#REF!</definedName>
    <definedName name="BExO4J9LR712G00TVA82VNTG8O7H" localSheetId="12" hidden="1">#REF!</definedName>
    <definedName name="BExO4J9LR712G00TVA82VNTG8O7H" localSheetId="13" hidden="1">#REF!</definedName>
    <definedName name="BExO4J9LR712G00TVA82VNTG8O7H" localSheetId="14" hidden="1">#REF!</definedName>
    <definedName name="BExO4J9LR712G00TVA82VNTG8O7H" localSheetId="22" hidden="1">#REF!</definedName>
    <definedName name="BExO4J9LR712G00TVA82VNTG8O7H" localSheetId="19" hidden="1">#REF!</definedName>
    <definedName name="BExO4J9LR712G00TVA82VNTG8O7H" localSheetId="21" hidden="1">#REF!</definedName>
    <definedName name="BExO4J9LR712G00TVA82VNTG8O7H" hidden="1">#REF!</definedName>
    <definedName name="BExO55G2KVZ7MIJ30N827CLH0I2A" localSheetId="23" hidden="1">#REF!</definedName>
    <definedName name="BExO55G2KVZ7MIJ30N827CLH0I2A" localSheetId="27" hidden="1">#REF!</definedName>
    <definedName name="BExO55G2KVZ7MIJ30N827CLH0I2A" localSheetId="16" hidden="1">#REF!</definedName>
    <definedName name="BExO55G2KVZ7MIJ30N827CLH0I2A" localSheetId="0" hidden="1">#REF!</definedName>
    <definedName name="BExO55G2KVZ7MIJ30N827CLH0I2A" localSheetId="2" hidden="1">#REF!</definedName>
    <definedName name="BExO55G2KVZ7MIJ30N827CLH0I2A" localSheetId="4" hidden="1">#REF!</definedName>
    <definedName name="BExO55G2KVZ7MIJ30N827CLH0I2A" localSheetId="5" hidden="1">#REF!</definedName>
    <definedName name="BExO55G2KVZ7MIJ30N827CLH0I2A" localSheetId="17" hidden="1">#REF!</definedName>
    <definedName name="BExO55G2KVZ7MIJ30N827CLH0I2A" localSheetId="7" hidden="1">#REF!</definedName>
    <definedName name="BExO55G2KVZ7MIJ30N827CLH0I2A" localSheetId="8" hidden="1">#REF!</definedName>
    <definedName name="BExO55G2KVZ7MIJ30N827CLH0I2A" localSheetId="9" hidden="1">#REF!</definedName>
    <definedName name="BExO55G2KVZ7MIJ30N827CLH0I2A" localSheetId="11" hidden="1">#REF!</definedName>
    <definedName name="BExO55G2KVZ7MIJ30N827CLH0I2A" localSheetId="12" hidden="1">#REF!</definedName>
    <definedName name="BExO55G2KVZ7MIJ30N827CLH0I2A" localSheetId="13" hidden="1">#REF!</definedName>
    <definedName name="BExO55G2KVZ7MIJ30N827CLH0I2A" localSheetId="14" hidden="1">#REF!</definedName>
    <definedName name="BExO55G2KVZ7MIJ30N827CLH0I2A" localSheetId="22" hidden="1">#REF!</definedName>
    <definedName name="BExO55G2KVZ7MIJ30N827CLH0I2A" localSheetId="19" hidden="1">#REF!</definedName>
    <definedName name="BExO55G2KVZ7MIJ30N827CLH0I2A" localSheetId="21" hidden="1">#REF!</definedName>
    <definedName name="BExO55G2KVZ7MIJ30N827CLH0I2A" hidden="1">#REF!</definedName>
    <definedName name="BExO5A8PZD9EUHC5CMPU6N3SQ15L" localSheetId="23" hidden="1">#REF!</definedName>
    <definedName name="BExO5A8PZD9EUHC5CMPU6N3SQ15L" localSheetId="27" hidden="1">#REF!</definedName>
    <definedName name="BExO5A8PZD9EUHC5CMPU6N3SQ15L" localSheetId="16" hidden="1">#REF!</definedName>
    <definedName name="BExO5A8PZD9EUHC5CMPU6N3SQ15L" localSheetId="0" hidden="1">#REF!</definedName>
    <definedName name="BExO5A8PZD9EUHC5CMPU6N3SQ15L" localSheetId="2" hidden="1">#REF!</definedName>
    <definedName name="BExO5A8PZD9EUHC5CMPU6N3SQ15L" localSheetId="4" hidden="1">#REF!</definedName>
    <definedName name="BExO5A8PZD9EUHC5CMPU6N3SQ15L" localSheetId="5" hidden="1">#REF!</definedName>
    <definedName name="BExO5A8PZD9EUHC5CMPU6N3SQ15L" localSheetId="17" hidden="1">#REF!</definedName>
    <definedName name="BExO5A8PZD9EUHC5CMPU6N3SQ15L" localSheetId="7" hidden="1">#REF!</definedName>
    <definedName name="BExO5A8PZD9EUHC5CMPU6N3SQ15L" localSheetId="8" hidden="1">#REF!</definedName>
    <definedName name="BExO5A8PZD9EUHC5CMPU6N3SQ15L" localSheetId="9" hidden="1">#REF!</definedName>
    <definedName name="BExO5A8PZD9EUHC5CMPU6N3SQ15L" localSheetId="11" hidden="1">#REF!</definedName>
    <definedName name="BExO5A8PZD9EUHC5CMPU6N3SQ15L" localSheetId="12" hidden="1">#REF!</definedName>
    <definedName name="BExO5A8PZD9EUHC5CMPU6N3SQ15L" localSheetId="13" hidden="1">#REF!</definedName>
    <definedName name="BExO5A8PZD9EUHC5CMPU6N3SQ15L" localSheetId="14" hidden="1">#REF!</definedName>
    <definedName name="BExO5A8PZD9EUHC5CMPU6N3SQ15L" localSheetId="22" hidden="1">#REF!</definedName>
    <definedName name="BExO5A8PZD9EUHC5CMPU6N3SQ15L" localSheetId="19" hidden="1">#REF!</definedName>
    <definedName name="BExO5A8PZD9EUHC5CMPU6N3SQ15L" localSheetId="21" hidden="1">#REF!</definedName>
    <definedName name="BExO5A8PZD9EUHC5CMPU6N3SQ15L" hidden="1">#REF!</definedName>
    <definedName name="BExO5XMAHL7CY3X0B1OPKZ28DCJ5" localSheetId="23" hidden="1">#REF!</definedName>
    <definedName name="BExO5XMAHL7CY3X0B1OPKZ28DCJ5" localSheetId="27" hidden="1">#REF!</definedName>
    <definedName name="BExO5XMAHL7CY3X0B1OPKZ28DCJ5" localSheetId="16" hidden="1">#REF!</definedName>
    <definedName name="BExO5XMAHL7CY3X0B1OPKZ28DCJ5" localSheetId="0" hidden="1">#REF!</definedName>
    <definedName name="BExO5XMAHL7CY3X0B1OPKZ28DCJ5" localSheetId="2" hidden="1">#REF!</definedName>
    <definedName name="BExO5XMAHL7CY3X0B1OPKZ28DCJ5" localSheetId="4" hidden="1">#REF!</definedName>
    <definedName name="BExO5XMAHL7CY3X0B1OPKZ28DCJ5" localSheetId="5" hidden="1">#REF!</definedName>
    <definedName name="BExO5XMAHL7CY3X0B1OPKZ28DCJ5" localSheetId="17" hidden="1">#REF!</definedName>
    <definedName name="BExO5XMAHL7CY3X0B1OPKZ28DCJ5" localSheetId="7" hidden="1">#REF!</definedName>
    <definedName name="BExO5XMAHL7CY3X0B1OPKZ28DCJ5" localSheetId="8" hidden="1">#REF!</definedName>
    <definedName name="BExO5XMAHL7CY3X0B1OPKZ28DCJ5" localSheetId="9" hidden="1">#REF!</definedName>
    <definedName name="BExO5XMAHL7CY3X0B1OPKZ28DCJ5" localSheetId="11" hidden="1">#REF!</definedName>
    <definedName name="BExO5XMAHL7CY3X0B1OPKZ28DCJ5" localSheetId="12" hidden="1">#REF!</definedName>
    <definedName name="BExO5XMAHL7CY3X0B1OPKZ28DCJ5" localSheetId="13" hidden="1">#REF!</definedName>
    <definedName name="BExO5XMAHL7CY3X0B1OPKZ28DCJ5" localSheetId="14" hidden="1">#REF!</definedName>
    <definedName name="BExO5XMAHL7CY3X0B1OPKZ28DCJ5" localSheetId="22" hidden="1">#REF!</definedName>
    <definedName name="BExO5XMAHL7CY3X0B1OPKZ28DCJ5" localSheetId="19" hidden="1">#REF!</definedName>
    <definedName name="BExO5XMAHL7CY3X0B1OPKZ28DCJ5" localSheetId="21" hidden="1">#REF!</definedName>
    <definedName name="BExO5XMAHL7CY3X0B1OPKZ28DCJ5" hidden="1">#REF!</definedName>
    <definedName name="BExO66LZJKY4PTQVREELI6POS4AY" localSheetId="23" hidden="1">#REF!</definedName>
    <definedName name="BExO66LZJKY4PTQVREELI6POS4AY" localSheetId="27" hidden="1">#REF!</definedName>
    <definedName name="BExO66LZJKY4PTQVREELI6POS4AY" localSheetId="16" hidden="1">#REF!</definedName>
    <definedName name="BExO66LZJKY4PTQVREELI6POS4AY" localSheetId="0" hidden="1">#REF!</definedName>
    <definedName name="BExO66LZJKY4PTQVREELI6POS4AY" localSheetId="2" hidden="1">#REF!</definedName>
    <definedName name="BExO66LZJKY4PTQVREELI6POS4AY" localSheetId="4" hidden="1">#REF!</definedName>
    <definedName name="BExO66LZJKY4PTQVREELI6POS4AY" localSheetId="5" hidden="1">#REF!</definedName>
    <definedName name="BExO66LZJKY4PTQVREELI6POS4AY" localSheetId="17" hidden="1">#REF!</definedName>
    <definedName name="BExO66LZJKY4PTQVREELI6POS4AY" localSheetId="7" hidden="1">#REF!</definedName>
    <definedName name="BExO66LZJKY4PTQVREELI6POS4AY" localSheetId="8" hidden="1">#REF!</definedName>
    <definedName name="BExO66LZJKY4PTQVREELI6POS4AY" localSheetId="9" hidden="1">#REF!</definedName>
    <definedName name="BExO66LZJKY4PTQVREELI6POS4AY" localSheetId="11" hidden="1">#REF!</definedName>
    <definedName name="BExO66LZJKY4PTQVREELI6POS4AY" localSheetId="12" hidden="1">#REF!</definedName>
    <definedName name="BExO66LZJKY4PTQVREELI6POS4AY" localSheetId="13" hidden="1">#REF!</definedName>
    <definedName name="BExO66LZJKY4PTQVREELI6POS4AY" localSheetId="14" hidden="1">#REF!</definedName>
    <definedName name="BExO66LZJKY4PTQVREELI6POS4AY" localSheetId="22" hidden="1">#REF!</definedName>
    <definedName name="BExO66LZJKY4PTQVREELI6POS4AY" localSheetId="19" hidden="1">#REF!</definedName>
    <definedName name="BExO66LZJKY4PTQVREELI6POS4AY" localSheetId="21" hidden="1">#REF!</definedName>
    <definedName name="BExO66LZJKY4PTQVREELI6POS4AY" hidden="1">#REF!</definedName>
    <definedName name="BExO6LLHCYTF7CIVHKAO0NMET14Q" localSheetId="23" hidden="1">#REF!</definedName>
    <definedName name="BExO6LLHCYTF7CIVHKAO0NMET14Q" localSheetId="27" hidden="1">#REF!</definedName>
    <definedName name="BExO6LLHCYTF7CIVHKAO0NMET14Q" localSheetId="16" hidden="1">#REF!</definedName>
    <definedName name="BExO6LLHCYTF7CIVHKAO0NMET14Q" localSheetId="0" hidden="1">#REF!</definedName>
    <definedName name="BExO6LLHCYTF7CIVHKAO0NMET14Q" localSheetId="2" hidden="1">#REF!</definedName>
    <definedName name="BExO6LLHCYTF7CIVHKAO0NMET14Q" localSheetId="4" hidden="1">#REF!</definedName>
    <definedName name="BExO6LLHCYTF7CIVHKAO0NMET14Q" localSheetId="5" hidden="1">#REF!</definedName>
    <definedName name="BExO6LLHCYTF7CIVHKAO0NMET14Q" localSheetId="17" hidden="1">#REF!</definedName>
    <definedName name="BExO6LLHCYTF7CIVHKAO0NMET14Q" localSheetId="7" hidden="1">#REF!</definedName>
    <definedName name="BExO6LLHCYTF7CIVHKAO0NMET14Q" localSheetId="8" hidden="1">#REF!</definedName>
    <definedName name="BExO6LLHCYTF7CIVHKAO0NMET14Q" localSheetId="9" hidden="1">#REF!</definedName>
    <definedName name="BExO6LLHCYTF7CIVHKAO0NMET14Q" localSheetId="11" hidden="1">#REF!</definedName>
    <definedName name="BExO6LLHCYTF7CIVHKAO0NMET14Q" localSheetId="12" hidden="1">#REF!</definedName>
    <definedName name="BExO6LLHCYTF7CIVHKAO0NMET14Q" localSheetId="13" hidden="1">#REF!</definedName>
    <definedName name="BExO6LLHCYTF7CIVHKAO0NMET14Q" localSheetId="14" hidden="1">#REF!</definedName>
    <definedName name="BExO6LLHCYTF7CIVHKAO0NMET14Q" localSheetId="22" hidden="1">#REF!</definedName>
    <definedName name="BExO6LLHCYTF7CIVHKAO0NMET14Q" localSheetId="19" hidden="1">#REF!</definedName>
    <definedName name="BExO6LLHCYTF7CIVHKAO0NMET14Q" localSheetId="21" hidden="1">#REF!</definedName>
    <definedName name="BExO6LLHCYTF7CIVHKAO0NMET14Q" hidden="1">#REF!</definedName>
    <definedName name="BExO6NOZIPWELHV0XX25APL9UNOP" localSheetId="23" hidden="1">#REF!</definedName>
    <definedName name="BExO6NOZIPWELHV0XX25APL9UNOP" localSheetId="27" hidden="1">#REF!</definedName>
    <definedName name="BExO6NOZIPWELHV0XX25APL9UNOP" localSheetId="16" hidden="1">#REF!</definedName>
    <definedName name="BExO6NOZIPWELHV0XX25APL9UNOP" localSheetId="0" hidden="1">#REF!</definedName>
    <definedName name="BExO6NOZIPWELHV0XX25APL9UNOP" localSheetId="2" hidden="1">#REF!</definedName>
    <definedName name="BExO6NOZIPWELHV0XX25APL9UNOP" localSheetId="4" hidden="1">#REF!</definedName>
    <definedName name="BExO6NOZIPWELHV0XX25APL9UNOP" localSheetId="5" hidden="1">#REF!</definedName>
    <definedName name="BExO6NOZIPWELHV0XX25APL9UNOP" localSheetId="17" hidden="1">#REF!</definedName>
    <definedName name="BExO6NOZIPWELHV0XX25APL9UNOP" localSheetId="7" hidden="1">#REF!</definedName>
    <definedName name="BExO6NOZIPWELHV0XX25APL9UNOP" localSheetId="8" hidden="1">#REF!</definedName>
    <definedName name="BExO6NOZIPWELHV0XX25APL9UNOP" localSheetId="9" hidden="1">#REF!</definedName>
    <definedName name="BExO6NOZIPWELHV0XX25APL9UNOP" localSheetId="11" hidden="1">#REF!</definedName>
    <definedName name="BExO6NOZIPWELHV0XX25APL9UNOP" localSheetId="12" hidden="1">#REF!</definedName>
    <definedName name="BExO6NOZIPWELHV0XX25APL9UNOP" localSheetId="13" hidden="1">#REF!</definedName>
    <definedName name="BExO6NOZIPWELHV0XX25APL9UNOP" localSheetId="14" hidden="1">#REF!</definedName>
    <definedName name="BExO6NOZIPWELHV0XX25APL9UNOP" localSheetId="22" hidden="1">#REF!</definedName>
    <definedName name="BExO6NOZIPWELHV0XX25APL9UNOP" localSheetId="19" hidden="1">#REF!</definedName>
    <definedName name="BExO6NOZIPWELHV0XX25APL9UNOP" localSheetId="21" hidden="1">#REF!</definedName>
    <definedName name="BExO6NOZIPWELHV0XX25APL9UNOP" hidden="1">#REF!</definedName>
    <definedName name="BExO71MMHEBC11LG4HXDEQNHOII2" localSheetId="23" hidden="1">#REF!</definedName>
    <definedName name="BExO71MMHEBC11LG4HXDEQNHOII2" localSheetId="27" hidden="1">#REF!</definedName>
    <definedName name="BExO71MMHEBC11LG4HXDEQNHOII2" localSheetId="16" hidden="1">#REF!</definedName>
    <definedName name="BExO71MMHEBC11LG4HXDEQNHOII2" localSheetId="0" hidden="1">#REF!</definedName>
    <definedName name="BExO71MMHEBC11LG4HXDEQNHOII2" localSheetId="2" hidden="1">#REF!</definedName>
    <definedName name="BExO71MMHEBC11LG4HXDEQNHOII2" localSheetId="4" hidden="1">#REF!</definedName>
    <definedName name="BExO71MMHEBC11LG4HXDEQNHOII2" localSheetId="5" hidden="1">#REF!</definedName>
    <definedName name="BExO71MMHEBC11LG4HXDEQNHOII2" localSheetId="17" hidden="1">#REF!</definedName>
    <definedName name="BExO71MMHEBC11LG4HXDEQNHOII2" localSheetId="7" hidden="1">#REF!</definedName>
    <definedName name="BExO71MMHEBC11LG4HXDEQNHOII2" localSheetId="8" hidden="1">#REF!</definedName>
    <definedName name="BExO71MMHEBC11LG4HXDEQNHOII2" localSheetId="9" hidden="1">#REF!</definedName>
    <definedName name="BExO71MMHEBC11LG4HXDEQNHOII2" localSheetId="11" hidden="1">#REF!</definedName>
    <definedName name="BExO71MMHEBC11LG4HXDEQNHOII2" localSheetId="12" hidden="1">#REF!</definedName>
    <definedName name="BExO71MMHEBC11LG4HXDEQNHOII2" localSheetId="13" hidden="1">#REF!</definedName>
    <definedName name="BExO71MMHEBC11LG4HXDEQNHOII2" localSheetId="14" hidden="1">#REF!</definedName>
    <definedName name="BExO71MMHEBC11LG4HXDEQNHOII2" localSheetId="22" hidden="1">#REF!</definedName>
    <definedName name="BExO71MMHEBC11LG4HXDEQNHOII2" localSheetId="19" hidden="1">#REF!</definedName>
    <definedName name="BExO71MMHEBC11LG4HXDEQNHOII2" localSheetId="21" hidden="1">#REF!</definedName>
    <definedName name="BExO71MMHEBC11LG4HXDEQNHOII2" hidden="1">#REF!</definedName>
    <definedName name="BExO71S28H4XYOYYLAXOO93QV4TF" localSheetId="23" hidden="1">#REF!</definedName>
    <definedName name="BExO71S28H4XYOYYLAXOO93QV4TF" localSheetId="27" hidden="1">#REF!</definedName>
    <definedName name="BExO71S28H4XYOYYLAXOO93QV4TF" localSheetId="16" hidden="1">#REF!</definedName>
    <definedName name="BExO71S28H4XYOYYLAXOO93QV4TF" localSheetId="0" hidden="1">#REF!</definedName>
    <definedName name="BExO71S28H4XYOYYLAXOO93QV4TF" localSheetId="2" hidden="1">#REF!</definedName>
    <definedName name="BExO71S28H4XYOYYLAXOO93QV4TF" localSheetId="4" hidden="1">#REF!</definedName>
    <definedName name="BExO71S28H4XYOYYLAXOO93QV4TF" localSheetId="5" hidden="1">#REF!</definedName>
    <definedName name="BExO71S28H4XYOYYLAXOO93QV4TF" localSheetId="17" hidden="1">#REF!</definedName>
    <definedName name="BExO71S28H4XYOYYLAXOO93QV4TF" localSheetId="7" hidden="1">#REF!</definedName>
    <definedName name="BExO71S28H4XYOYYLAXOO93QV4TF" localSheetId="8" hidden="1">#REF!</definedName>
    <definedName name="BExO71S28H4XYOYYLAXOO93QV4TF" localSheetId="9" hidden="1">#REF!</definedName>
    <definedName name="BExO71S28H4XYOYYLAXOO93QV4TF" localSheetId="11" hidden="1">#REF!</definedName>
    <definedName name="BExO71S28H4XYOYYLAXOO93QV4TF" localSheetId="12" hidden="1">#REF!</definedName>
    <definedName name="BExO71S28H4XYOYYLAXOO93QV4TF" localSheetId="13" hidden="1">#REF!</definedName>
    <definedName name="BExO71S28H4XYOYYLAXOO93QV4TF" localSheetId="14" hidden="1">#REF!</definedName>
    <definedName name="BExO71S28H4XYOYYLAXOO93QV4TF" localSheetId="22" hidden="1">#REF!</definedName>
    <definedName name="BExO71S28H4XYOYYLAXOO93QV4TF" localSheetId="19" hidden="1">#REF!</definedName>
    <definedName name="BExO71S28H4XYOYYLAXOO93QV4TF" localSheetId="21" hidden="1">#REF!</definedName>
    <definedName name="BExO71S28H4XYOYYLAXOO93QV4TF" hidden="1">#REF!</definedName>
    <definedName name="BExO7BIP1737MIY7S6K4XYMTIO95" localSheetId="23" hidden="1">#REF!</definedName>
    <definedName name="BExO7BIP1737MIY7S6K4XYMTIO95" localSheetId="27" hidden="1">#REF!</definedName>
    <definedName name="BExO7BIP1737MIY7S6K4XYMTIO95" localSheetId="16" hidden="1">#REF!</definedName>
    <definedName name="BExO7BIP1737MIY7S6K4XYMTIO95" localSheetId="0" hidden="1">#REF!</definedName>
    <definedName name="BExO7BIP1737MIY7S6K4XYMTIO95" localSheetId="2" hidden="1">#REF!</definedName>
    <definedName name="BExO7BIP1737MIY7S6K4XYMTIO95" localSheetId="4" hidden="1">#REF!</definedName>
    <definedName name="BExO7BIP1737MIY7S6K4XYMTIO95" localSheetId="5" hidden="1">#REF!</definedName>
    <definedName name="BExO7BIP1737MIY7S6K4XYMTIO95" localSheetId="17" hidden="1">#REF!</definedName>
    <definedName name="BExO7BIP1737MIY7S6K4XYMTIO95" localSheetId="7" hidden="1">#REF!</definedName>
    <definedName name="BExO7BIP1737MIY7S6K4XYMTIO95" localSheetId="8" hidden="1">#REF!</definedName>
    <definedName name="BExO7BIP1737MIY7S6K4XYMTIO95" localSheetId="9" hidden="1">#REF!</definedName>
    <definedName name="BExO7BIP1737MIY7S6K4XYMTIO95" localSheetId="11" hidden="1">#REF!</definedName>
    <definedName name="BExO7BIP1737MIY7S6K4XYMTIO95" localSheetId="12" hidden="1">#REF!</definedName>
    <definedName name="BExO7BIP1737MIY7S6K4XYMTIO95" localSheetId="13" hidden="1">#REF!</definedName>
    <definedName name="BExO7BIP1737MIY7S6K4XYMTIO95" localSheetId="14" hidden="1">#REF!</definedName>
    <definedName name="BExO7BIP1737MIY7S6K4XYMTIO95" localSheetId="22" hidden="1">#REF!</definedName>
    <definedName name="BExO7BIP1737MIY7S6K4XYMTIO95" localSheetId="19" hidden="1">#REF!</definedName>
    <definedName name="BExO7BIP1737MIY7S6K4XYMTIO95" localSheetId="21" hidden="1">#REF!</definedName>
    <definedName name="BExO7BIP1737MIY7S6K4XYMTIO95" hidden="1">#REF!</definedName>
    <definedName name="BExO7OUQS3XTUQ2LDKGQ8AAQ3OJJ" localSheetId="23" hidden="1">#REF!</definedName>
    <definedName name="BExO7OUQS3XTUQ2LDKGQ8AAQ3OJJ" localSheetId="27" hidden="1">#REF!</definedName>
    <definedName name="BExO7OUQS3XTUQ2LDKGQ8AAQ3OJJ" localSheetId="16" hidden="1">#REF!</definedName>
    <definedName name="BExO7OUQS3XTUQ2LDKGQ8AAQ3OJJ" localSheetId="0" hidden="1">#REF!</definedName>
    <definedName name="BExO7OUQS3XTUQ2LDKGQ8AAQ3OJJ" localSheetId="2" hidden="1">#REF!</definedName>
    <definedName name="BExO7OUQS3XTUQ2LDKGQ8AAQ3OJJ" localSheetId="4" hidden="1">#REF!</definedName>
    <definedName name="BExO7OUQS3XTUQ2LDKGQ8AAQ3OJJ" localSheetId="5" hidden="1">#REF!</definedName>
    <definedName name="BExO7OUQS3XTUQ2LDKGQ8AAQ3OJJ" localSheetId="17" hidden="1">#REF!</definedName>
    <definedName name="BExO7OUQS3XTUQ2LDKGQ8AAQ3OJJ" localSheetId="7" hidden="1">#REF!</definedName>
    <definedName name="BExO7OUQS3XTUQ2LDKGQ8AAQ3OJJ" localSheetId="8" hidden="1">#REF!</definedName>
    <definedName name="BExO7OUQS3XTUQ2LDKGQ8AAQ3OJJ" localSheetId="9" hidden="1">#REF!</definedName>
    <definedName name="BExO7OUQS3XTUQ2LDKGQ8AAQ3OJJ" localSheetId="11" hidden="1">#REF!</definedName>
    <definedName name="BExO7OUQS3XTUQ2LDKGQ8AAQ3OJJ" localSheetId="12" hidden="1">#REF!</definedName>
    <definedName name="BExO7OUQS3XTUQ2LDKGQ8AAQ3OJJ" localSheetId="13" hidden="1">#REF!</definedName>
    <definedName name="BExO7OUQS3XTUQ2LDKGQ8AAQ3OJJ" localSheetId="14" hidden="1">#REF!</definedName>
    <definedName name="BExO7OUQS3XTUQ2LDKGQ8AAQ3OJJ" localSheetId="22" hidden="1">#REF!</definedName>
    <definedName name="BExO7OUQS3XTUQ2LDKGQ8AAQ3OJJ" localSheetId="19" hidden="1">#REF!</definedName>
    <definedName name="BExO7OUQS3XTUQ2LDKGQ8AAQ3OJJ" localSheetId="21" hidden="1">#REF!</definedName>
    <definedName name="BExO7OUQS3XTUQ2LDKGQ8AAQ3OJJ" hidden="1">#REF!</definedName>
    <definedName name="BExO85HMYXZJ7SONWBKKIAXMCI3C" localSheetId="23" hidden="1">#REF!</definedName>
    <definedName name="BExO85HMYXZJ7SONWBKKIAXMCI3C" localSheetId="27" hidden="1">#REF!</definedName>
    <definedName name="BExO85HMYXZJ7SONWBKKIAXMCI3C" localSheetId="16" hidden="1">#REF!</definedName>
    <definedName name="BExO85HMYXZJ7SONWBKKIAXMCI3C" localSheetId="0" hidden="1">#REF!</definedName>
    <definedName name="BExO85HMYXZJ7SONWBKKIAXMCI3C" localSheetId="2" hidden="1">#REF!</definedName>
    <definedName name="BExO85HMYXZJ7SONWBKKIAXMCI3C" localSheetId="4" hidden="1">#REF!</definedName>
    <definedName name="BExO85HMYXZJ7SONWBKKIAXMCI3C" localSheetId="5" hidden="1">#REF!</definedName>
    <definedName name="BExO85HMYXZJ7SONWBKKIAXMCI3C" localSheetId="17" hidden="1">#REF!</definedName>
    <definedName name="BExO85HMYXZJ7SONWBKKIAXMCI3C" localSheetId="7" hidden="1">#REF!</definedName>
    <definedName name="BExO85HMYXZJ7SONWBKKIAXMCI3C" localSheetId="8" hidden="1">#REF!</definedName>
    <definedName name="BExO85HMYXZJ7SONWBKKIAXMCI3C" localSheetId="9" hidden="1">#REF!</definedName>
    <definedName name="BExO85HMYXZJ7SONWBKKIAXMCI3C" localSheetId="11" hidden="1">#REF!</definedName>
    <definedName name="BExO85HMYXZJ7SONWBKKIAXMCI3C" localSheetId="12" hidden="1">#REF!</definedName>
    <definedName name="BExO85HMYXZJ7SONWBKKIAXMCI3C" localSheetId="13" hidden="1">#REF!</definedName>
    <definedName name="BExO85HMYXZJ7SONWBKKIAXMCI3C" localSheetId="14" hidden="1">#REF!</definedName>
    <definedName name="BExO85HMYXZJ7SONWBKKIAXMCI3C" localSheetId="22" hidden="1">#REF!</definedName>
    <definedName name="BExO85HMYXZJ7SONWBKKIAXMCI3C" localSheetId="19" hidden="1">#REF!</definedName>
    <definedName name="BExO85HMYXZJ7SONWBKKIAXMCI3C" localSheetId="21" hidden="1">#REF!</definedName>
    <definedName name="BExO85HMYXZJ7SONWBKKIAXMCI3C" hidden="1">#REF!</definedName>
    <definedName name="BExO863922O4PBGQMUNEQKGN3K96" localSheetId="23" hidden="1">#REF!</definedName>
    <definedName name="BExO863922O4PBGQMUNEQKGN3K96" localSheetId="27" hidden="1">#REF!</definedName>
    <definedName name="BExO863922O4PBGQMUNEQKGN3K96" localSheetId="16" hidden="1">#REF!</definedName>
    <definedName name="BExO863922O4PBGQMUNEQKGN3K96" localSheetId="0" hidden="1">#REF!</definedName>
    <definedName name="BExO863922O4PBGQMUNEQKGN3K96" localSheetId="2" hidden="1">#REF!</definedName>
    <definedName name="BExO863922O4PBGQMUNEQKGN3K96" localSheetId="4" hidden="1">#REF!</definedName>
    <definedName name="BExO863922O4PBGQMUNEQKGN3K96" localSheetId="5" hidden="1">#REF!</definedName>
    <definedName name="BExO863922O4PBGQMUNEQKGN3K96" localSheetId="17" hidden="1">#REF!</definedName>
    <definedName name="BExO863922O4PBGQMUNEQKGN3K96" localSheetId="7" hidden="1">#REF!</definedName>
    <definedName name="BExO863922O4PBGQMUNEQKGN3K96" localSheetId="8" hidden="1">#REF!</definedName>
    <definedName name="BExO863922O4PBGQMUNEQKGN3K96" localSheetId="9" hidden="1">#REF!</definedName>
    <definedName name="BExO863922O4PBGQMUNEQKGN3K96" localSheetId="11" hidden="1">#REF!</definedName>
    <definedName name="BExO863922O4PBGQMUNEQKGN3K96" localSheetId="12" hidden="1">#REF!</definedName>
    <definedName name="BExO863922O4PBGQMUNEQKGN3K96" localSheetId="13" hidden="1">#REF!</definedName>
    <definedName name="BExO863922O4PBGQMUNEQKGN3K96" localSheetId="14" hidden="1">#REF!</definedName>
    <definedName name="BExO863922O4PBGQMUNEQKGN3K96" localSheetId="22" hidden="1">#REF!</definedName>
    <definedName name="BExO863922O4PBGQMUNEQKGN3K96" localSheetId="19" hidden="1">#REF!</definedName>
    <definedName name="BExO863922O4PBGQMUNEQKGN3K96" localSheetId="21" hidden="1">#REF!</definedName>
    <definedName name="BExO863922O4PBGQMUNEQKGN3K96" hidden="1">#REF!</definedName>
    <definedName name="BExO89ZIOXN0HOKHY24F7HDZ87UT" localSheetId="23" hidden="1">#REF!</definedName>
    <definedName name="BExO89ZIOXN0HOKHY24F7HDZ87UT" localSheetId="27" hidden="1">#REF!</definedName>
    <definedName name="BExO89ZIOXN0HOKHY24F7HDZ87UT" localSheetId="16" hidden="1">#REF!</definedName>
    <definedName name="BExO89ZIOXN0HOKHY24F7HDZ87UT" localSheetId="0" hidden="1">#REF!</definedName>
    <definedName name="BExO89ZIOXN0HOKHY24F7HDZ87UT" localSheetId="2" hidden="1">#REF!</definedName>
    <definedName name="BExO89ZIOXN0HOKHY24F7HDZ87UT" localSheetId="4" hidden="1">#REF!</definedName>
    <definedName name="BExO89ZIOXN0HOKHY24F7HDZ87UT" localSheetId="5" hidden="1">#REF!</definedName>
    <definedName name="BExO89ZIOXN0HOKHY24F7HDZ87UT" localSheetId="17" hidden="1">#REF!</definedName>
    <definedName name="BExO89ZIOXN0HOKHY24F7HDZ87UT" localSheetId="7" hidden="1">#REF!</definedName>
    <definedName name="BExO89ZIOXN0HOKHY24F7HDZ87UT" localSheetId="8" hidden="1">#REF!</definedName>
    <definedName name="BExO89ZIOXN0HOKHY24F7HDZ87UT" localSheetId="9" hidden="1">#REF!</definedName>
    <definedName name="BExO89ZIOXN0HOKHY24F7HDZ87UT" localSheetId="11" hidden="1">#REF!</definedName>
    <definedName name="BExO89ZIOXN0HOKHY24F7HDZ87UT" localSheetId="12" hidden="1">#REF!</definedName>
    <definedName name="BExO89ZIOXN0HOKHY24F7HDZ87UT" localSheetId="13" hidden="1">#REF!</definedName>
    <definedName name="BExO89ZIOXN0HOKHY24F7HDZ87UT" localSheetId="14" hidden="1">#REF!</definedName>
    <definedName name="BExO89ZIOXN0HOKHY24F7HDZ87UT" localSheetId="22" hidden="1">#REF!</definedName>
    <definedName name="BExO89ZIOXN0HOKHY24F7HDZ87UT" localSheetId="19" hidden="1">#REF!</definedName>
    <definedName name="BExO89ZIOXN0HOKHY24F7HDZ87UT" localSheetId="21" hidden="1">#REF!</definedName>
    <definedName name="BExO89ZIOXN0HOKHY24F7HDZ87UT" hidden="1">#REF!</definedName>
    <definedName name="BExO8A4SWOKD9WI5E6DITCL3LZZC" localSheetId="23" hidden="1">#REF!</definedName>
    <definedName name="BExO8A4SWOKD9WI5E6DITCL3LZZC" localSheetId="27" hidden="1">#REF!</definedName>
    <definedName name="BExO8A4SWOKD9WI5E6DITCL3LZZC" localSheetId="16" hidden="1">#REF!</definedName>
    <definedName name="BExO8A4SWOKD9WI5E6DITCL3LZZC" localSheetId="0" hidden="1">#REF!</definedName>
    <definedName name="BExO8A4SWOKD9WI5E6DITCL3LZZC" localSheetId="2" hidden="1">#REF!</definedName>
    <definedName name="BExO8A4SWOKD9WI5E6DITCL3LZZC" localSheetId="4" hidden="1">#REF!</definedName>
    <definedName name="BExO8A4SWOKD9WI5E6DITCL3LZZC" localSheetId="5" hidden="1">#REF!</definedName>
    <definedName name="BExO8A4SWOKD9WI5E6DITCL3LZZC" localSheetId="17" hidden="1">#REF!</definedName>
    <definedName name="BExO8A4SWOKD9WI5E6DITCL3LZZC" localSheetId="7" hidden="1">#REF!</definedName>
    <definedName name="BExO8A4SWOKD9WI5E6DITCL3LZZC" localSheetId="8" hidden="1">#REF!</definedName>
    <definedName name="BExO8A4SWOKD9WI5E6DITCL3LZZC" localSheetId="9" hidden="1">#REF!</definedName>
    <definedName name="BExO8A4SWOKD9WI5E6DITCL3LZZC" localSheetId="11" hidden="1">#REF!</definedName>
    <definedName name="BExO8A4SWOKD9WI5E6DITCL3LZZC" localSheetId="12" hidden="1">#REF!</definedName>
    <definedName name="BExO8A4SWOKD9WI5E6DITCL3LZZC" localSheetId="13" hidden="1">#REF!</definedName>
    <definedName name="BExO8A4SWOKD9WI5E6DITCL3LZZC" localSheetId="14" hidden="1">#REF!</definedName>
    <definedName name="BExO8A4SWOKD9WI5E6DITCL3LZZC" localSheetId="22" hidden="1">#REF!</definedName>
    <definedName name="BExO8A4SWOKD9WI5E6DITCL3LZZC" localSheetId="19" hidden="1">#REF!</definedName>
    <definedName name="BExO8A4SWOKD9WI5E6DITCL3LZZC" localSheetId="21" hidden="1">#REF!</definedName>
    <definedName name="BExO8A4SWOKD9WI5E6DITCL3LZZC" hidden="1">#REF!</definedName>
    <definedName name="BExO8CDTBCABLEUD6PE2UM2EZ6C4" localSheetId="23" hidden="1">#REF!</definedName>
    <definedName name="BExO8CDTBCABLEUD6PE2UM2EZ6C4" localSheetId="27" hidden="1">#REF!</definedName>
    <definedName name="BExO8CDTBCABLEUD6PE2UM2EZ6C4" localSheetId="16" hidden="1">#REF!</definedName>
    <definedName name="BExO8CDTBCABLEUD6PE2UM2EZ6C4" localSheetId="0" hidden="1">#REF!</definedName>
    <definedName name="BExO8CDTBCABLEUD6PE2UM2EZ6C4" localSheetId="2" hidden="1">#REF!</definedName>
    <definedName name="BExO8CDTBCABLEUD6PE2UM2EZ6C4" localSheetId="4" hidden="1">#REF!</definedName>
    <definedName name="BExO8CDTBCABLEUD6PE2UM2EZ6C4" localSheetId="5" hidden="1">#REF!</definedName>
    <definedName name="BExO8CDTBCABLEUD6PE2UM2EZ6C4" localSheetId="17" hidden="1">#REF!</definedName>
    <definedName name="BExO8CDTBCABLEUD6PE2UM2EZ6C4" localSheetId="7" hidden="1">#REF!</definedName>
    <definedName name="BExO8CDTBCABLEUD6PE2UM2EZ6C4" localSheetId="8" hidden="1">#REF!</definedName>
    <definedName name="BExO8CDTBCABLEUD6PE2UM2EZ6C4" localSheetId="9" hidden="1">#REF!</definedName>
    <definedName name="BExO8CDTBCABLEUD6PE2UM2EZ6C4" localSheetId="11" hidden="1">#REF!</definedName>
    <definedName name="BExO8CDTBCABLEUD6PE2UM2EZ6C4" localSheetId="12" hidden="1">#REF!</definedName>
    <definedName name="BExO8CDTBCABLEUD6PE2UM2EZ6C4" localSheetId="13" hidden="1">#REF!</definedName>
    <definedName name="BExO8CDTBCABLEUD6PE2UM2EZ6C4" localSheetId="14" hidden="1">#REF!</definedName>
    <definedName name="BExO8CDTBCABLEUD6PE2UM2EZ6C4" localSheetId="22" hidden="1">#REF!</definedName>
    <definedName name="BExO8CDTBCABLEUD6PE2UM2EZ6C4" localSheetId="19" hidden="1">#REF!</definedName>
    <definedName name="BExO8CDTBCABLEUD6PE2UM2EZ6C4" localSheetId="21" hidden="1">#REF!</definedName>
    <definedName name="BExO8CDTBCABLEUD6PE2UM2EZ6C4" hidden="1">#REF!</definedName>
    <definedName name="BExO8UTAGQWDBQZEEF4HUNMLQCVU" localSheetId="23" hidden="1">#REF!</definedName>
    <definedName name="BExO8UTAGQWDBQZEEF4HUNMLQCVU" localSheetId="27" hidden="1">#REF!</definedName>
    <definedName name="BExO8UTAGQWDBQZEEF4HUNMLQCVU" localSheetId="16" hidden="1">#REF!</definedName>
    <definedName name="BExO8UTAGQWDBQZEEF4HUNMLQCVU" localSheetId="0" hidden="1">#REF!</definedName>
    <definedName name="BExO8UTAGQWDBQZEEF4HUNMLQCVU" localSheetId="2" hidden="1">#REF!</definedName>
    <definedName name="BExO8UTAGQWDBQZEEF4HUNMLQCVU" localSheetId="4" hidden="1">#REF!</definedName>
    <definedName name="BExO8UTAGQWDBQZEEF4HUNMLQCVU" localSheetId="5" hidden="1">#REF!</definedName>
    <definedName name="BExO8UTAGQWDBQZEEF4HUNMLQCVU" localSheetId="17" hidden="1">#REF!</definedName>
    <definedName name="BExO8UTAGQWDBQZEEF4HUNMLQCVU" localSheetId="7" hidden="1">#REF!</definedName>
    <definedName name="BExO8UTAGQWDBQZEEF4HUNMLQCVU" localSheetId="8" hidden="1">#REF!</definedName>
    <definedName name="BExO8UTAGQWDBQZEEF4HUNMLQCVU" localSheetId="9" hidden="1">#REF!</definedName>
    <definedName name="BExO8UTAGQWDBQZEEF4HUNMLQCVU" localSheetId="11" hidden="1">#REF!</definedName>
    <definedName name="BExO8UTAGQWDBQZEEF4HUNMLQCVU" localSheetId="12" hidden="1">#REF!</definedName>
    <definedName name="BExO8UTAGQWDBQZEEF4HUNMLQCVU" localSheetId="13" hidden="1">#REF!</definedName>
    <definedName name="BExO8UTAGQWDBQZEEF4HUNMLQCVU" localSheetId="14" hidden="1">#REF!</definedName>
    <definedName name="BExO8UTAGQWDBQZEEF4HUNMLQCVU" localSheetId="22" hidden="1">#REF!</definedName>
    <definedName name="BExO8UTAGQWDBQZEEF4HUNMLQCVU" localSheetId="19" hidden="1">#REF!</definedName>
    <definedName name="BExO8UTAGQWDBQZEEF4HUNMLQCVU" localSheetId="21" hidden="1">#REF!</definedName>
    <definedName name="BExO8UTAGQWDBQZEEF4HUNMLQCVU" hidden="1">#REF!</definedName>
    <definedName name="BExO937E20IHMGQOZMECL3VZC7OX" localSheetId="23" hidden="1">#REF!</definedName>
    <definedName name="BExO937E20IHMGQOZMECL3VZC7OX" localSheetId="27" hidden="1">#REF!</definedName>
    <definedName name="BExO937E20IHMGQOZMECL3VZC7OX" localSheetId="16" hidden="1">#REF!</definedName>
    <definedName name="BExO937E20IHMGQOZMECL3VZC7OX" localSheetId="0" hidden="1">#REF!</definedName>
    <definedName name="BExO937E20IHMGQOZMECL3VZC7OX" localSheetId="2" hidden="1">#REF!</definedName>
    <definedName name="BExO937E20IHMGQOZMECL3VZC7OX" localSheetId="4" hidden="1">#REF!</definedName>
    <definedName name="BExO937E20IHMGQOZMECL3VZC7OX" localSheetId="5" hidden="1">#REF!</definedName>
    <definedName name="BExO937E20IHMGQOZMECL3VZC7OX" localSheetId="17" hidden="1">#REF!</definedName>
    <definedName name="BExO937E20IHMGQOZMECL3VZC7OX" localSheetId="7" hidden="1">#REF!</definedName>
    <definedName name="BExO937E20IHMGQOZMECL3VZC7OX" localSheetId="8" hidden="1">#REF!</definedName>
    <definedName name="BExO937E20IHMGQOZMECL3VZC7OX" localSheetId="9" hidden="1">#REF!</definedName>
    <definedName name="BExO937E20IHMGQOZMECL3VZC7OX" localSheetId="11" hidden="1">#REF!</definedName>
    <definedName name="BExO937E20IHMGQOZMECL3VZC7OX" localSheetId="12" hidden="1">#REF!</definedName>
    <definedName name="BExO937E20IHMGQOZMECL3VZC7OX" localSheetId="13" hidden="1">#REF!</definedName>
    <definedName name="BExO937E20IHMGQOZMECL3VZC7OX" localSheetId="14" hidden="1">#REF!</definedName>
    <definedName name="BExO937E20IHMGQOZMECL3VZC7OX" localSheetId="22" hidden="1">#REF!</definedName>
    <definedName name="BExO937E20IHMGQOZMECL3VZC7OX" localSheetId="19" hidden="1">#REF!</definedName>
    <definedName name="BExO937E20IHMGQOZMECL3VZC7OX" localSheetId="21" hidden="1">#REF!</definedName>
    <definedName name="BExO937E20IHMGQOZMECL3VZC7OX" hidden="1">#REF!</definedName>
    <definedName name="BExO94UTJKQQ7TJTTJRTSR70YVJC" localSheetId="23" hidden="1">#REF!</definedName>
    <definedName name="BExO94UTJKQQ7TJTTJRTSR70YVJC" localSheetId="27" hidden="1">#REF!</definedName>
    <definedName name="BExO94UTJKQQ7TJTTJRTSR70YVJC" localSheetId="16" hidden="1">#REF!</definedName>
    <definedName name="BExO94UTJKQQ7TJTTJRTSR70YVJC" localSheetId="0" hidden="1">#REF!</definedName>
    <definedName name="BExO94UTJKQQ7TJTTJRTSR70YVJC" localSheetId="2" hidden="1">#REF!</definedName>
    <definedName name="BExO94UTJKQQ7TJTTJRTSR70YVJC" localSheetId="4" hidden="1">#REF!</definedName>
    <definedName name="BExO94UTJKQQ7TJTTJRTSR70YVJC" localSheetId="5" hidden="1">#REF!</definedName>
    <definedName name="BExO94UTJKQQ7TJTTJRTSR70YVJC" localSheetId="17" hidden="1">#REF!</definedName>
    <definedName name="BExO94UTJKQQ7TJTTJRTSR70YVJC" localSheetId="7" hidden="1">#REF!</definedName>
    <definedName name="BExO94UTJKQQ7TJTTJRTSR70YVJC" localSheetId="8" hidden="1">#REF!</definedName>
    <definedName name="BExO94UTJKQQ7TJTTJRTSR70YVJC" localSheetId="9" hidden="1">#REF!</definedName>
    <definedName name="BExO94UTJKQQ7TJTTJRTSR70YVJC" localSheetId="11" hidden="1">#REF!</definedName>
    <definedName name="BExO94UTJKQQ7TJTTJRTSR70YVJC" localSheetId="12" hidden="1">#REF!</definedName>
    <definedName name="BExO94UTJKQQ7TJTTJRTSR70YVJC" localSheetId="13" hidden="1">#REF!</definedName>
    <definedName name="BExO94UTJKQQ7TJTTJRTSR70YVJC" localSheetId="14" hidden="1">#REF!</definedName>
    <definedName name="BExO94UTJKQQ7TJTTJRTSR70YVJC" localSheetId="22" hidden="1">#REF!</definedName>
    <definedName name="BExO94UTJKQQ7TJTTJRTSR70YVJC" localSheetId="19" hidden="1">#REF!</definedName>
    <definedName name="BExO94UTJKQQ7TJTTJRTSR70YVJC" localSheetId="21" hidden="1">#REF!</definedName>
    <definedName name="BExO94UTJKQQ7TJTTJRTSR70YVJC" hidden="1">#REF!</definedName>
    <definedName name="BExO9EALFB2R8VULHML1AVRPHME0" localSheetId="23" hidden="1">#REF!</definedName>
    <definedName name="BExO9EALFB2R8VULHML1AVRPHME0" localSheetId="27" hidden="1">#REF!</definedName>
    <definedName name="BExO9EALFB2R8VULHML1AVRPHME0" localSheetId="16" hidden="1">#REF!</definedName>
    <definedName name="BExO9EALFB2R8VULHML1AVRPHME0" localSheetId="0" hidden="1">#REF!</definedName>
    <definedName name="BExO9EALFB2R8VULHML1AVRPHME0" localSheetId="2" hidden="1">#REF!</definedName>
    <definedName name="BExO9EALFB2R8VULHML1AVRPHME0" localSheetId="4" hidden="1">#REF!</definedName>
    <definedName name="BExO9EALFB2R8VULHML1AVRPHME0" localSheetId="5" hidden="1">#REF!</definedName>
    <definedName name="BExO9EALFB2R8VULHML1AVRPHME0" localSheetId="17" hidden="1">#REF!</definedName>
    <definedName name="BExO9EALFB2R8VULHML1AVRPHME0" localSheetId="7" hidden="1">#REF!</definedName>
    <definedName name="BExO9EALFB2R8VULHML1AVRPHME0" localSheetId="8" hidden="1">#REF!</definedName>
    <definedName name="BExO9EALFB2R8VULHML1AVRPHME0" localSheetId="9" hidden="1">#REF!</definedName>
    <definedName name="BExO9EALFB2R8VULHML1AVRPHME0" localSheetId="11" hidden="1">#REF!</definedName>
    <definedName name="BExO9EALFB2R8VULHML1AVRPHME0" localSheetId="12" hidden="1">#REF!</definedName>
    <definedName name="BExO9EALFB2R8VULHML1AVRPHME0" localSheetId="13" hidden="1">#REF!</definedName>
    <definedName name="BExO9EALFB2R8VULHML1AVRPHME0" localSheetId="14" hidden="1">#REF!</definedName>
    <definedName name="BExO9EALFB2R8VULHML1AVRPHME0" localSheetId="22" hidden="1">#REF!</definedName>
    <definedName name="BExO9EALFB2R8VULHML1AVRPHME0" localSheetId="19" hidden="1">#REF!</definedName>
    <definedName name="BExO9EALFB2R8VULHML1AVRPHME0" localSheetId="21" hidden="1">#REF!</definedName>
    <definedName name="BExO9EALFB2R8VULHML1AVRPHME0" hidden="1">#REF!</definedName>
    <definedName name="BExO9J3A438976RXIUX5U9SU5T55" localSheetId="23" hidden="1">#REF!</definedName>
    <definedName name="BExO9J3A438976RXIUX5U9SU5T55" localSheetId="27" hidden="1">#REF!</definedName>
    <definedName name="BExO9J3A438976RXIUX5U9SU5T55" localSheetId="16" hidden="1">#REF!</definedName>
    <definedName name="BExO9J3A438976RXIUX5U9SU5T55" localSheetId="0" hidden="1">#REF!</definedName>
    <definedName name="BExO9J3A438976RXIUX5U9SU5T55" localSheetId="2" hidden="1">#REF!</definedName>
    <definedName name="BExO9J3A438976RXIUX5U9SU5T55" localSheetId="4" hidden="1">#REF!</definedName>
    <definedName name="BExO9J3A438976RXIUX5U9SU5T55" localSheetId="5" hidden="1">#REF!</definedName>
    <definedName name="BExO9J3A438976RXIUX5U9SU5T55" localSheetId="17" hidden="1">#REF!</definedName>
    <definedName name="BExO9J3A438976RXIUX5U9SU5T55" localSheetId="7" hidden="1">#REF!</definedName>
    <definedName name="BExO9J3A438976RXIUX5U9SU5T55" localSheetId="8" hidden="1">#REF!</definedName>
    <definedName name="BExO9J3A438976RXIUX5U9SU5T55" localSheetId="9" hidden="1">#REF!</definedName>
    <definedName name="BExO9J3A438976RXIUX5U9SU5T55" localSheetId="11" hidden="1">#REF!</definedName>
    <definedName name="BExO9J3A438976RXIUX5U9SU5T55" localSheetId="12" hidden="1">#REF!</definedName>
    <definedName name="BExO9J3A438976RXIUX5U9SU5T55" localSheetId="13" hidden="1">#REF!</definedName>
    <definedName name="BExO9J3A438976RXIUX5U9SU5T55" localSheetId="14" hidden="1">#REF!</definedName>
    <definedName name="BExO9J3A438976RXIUX5U9SU5T55" localSheetId="22" hidden="1">#REF!</definedName>
    <definedName name="BExO9J3A438976RXIUX5U9SU5T55" localSheetId="19" hidden="1">#REF!</definedName>
    <definedName name="BExO9J3A438976RXIUX5U9SU5T55" localSheetId="21" hidden="1">#REF!</definedName>
    <definedName name="BExO9J3A438976RXIUX5U9SU5T55" hidden="1">#REF!</definedName>
    <definedName name="BExO9RS5RXFJ1911HL3CCK6M74EP" localSheetId="23" hidden="1">#REF!</definedName>
    <definedName name="BExO9RS5RXFJ1911HL3CCK6M74EP" localSheetId="27" hidden="1">#REF!</definedName>
    <definedName name="BExO9RS5RXFJ1911HL3CCK6M74EP" localSheetId="16" hidden="1">#REF!</definedName>
    <definedName name="BExO9RS5RXFJ1911HL3CCK6M74EP" localSheetId="0" hidden="1">#REF!</definedName>
    <definedName name="BExO9RS5RXFJ1911HL3CCK6M74EP" localSheetId="2" hidden="1">#REF!</definedName>
    <definedName name="BExO9RS5RXFJ1911HL3CCK6M74EP" localSheetId="4" hidden="1">#REF!</definedName>
    <definedName name="BExO9RS5RXFJ1911HL3CCK6M74EP" localSheetId="5" hidden="1">#REF!</definedName>
    <definedName name="BExO9RS5RXFJ1911HL3CCK6M74EP" localSheetId="17" hidden="1">#REF!</definedName>
    <definedName name="BExO9RS5RXFJ1911HL3CCK6M74EP" localSheetId="7" hidden="1">#REF!</definedName>
    <definedName name="BExO9RS5RXFJ1911HL3CCK6M74EP" localSheetId="8" hidden="1">#REF!</definedName>
    <definedName name="BExO9RS5RXFJ1911HL3CCK6M74EP" localSheetId="9" hidden="1">#REF!</definedName>
    <definedName name="BExO9RS5RXFJ1911HL3CCK6M74EP" localSheetId="11" hidden="1">#REF!</definedName>
    <definedName name="BExO9RS5RXFJ1911HL3CCK6M74EP" localSheetId="12" hidden="1">#REF!</definedName>
    <definedName name="BExO9RS5RXFJ1911HL3CCK6M74EP" localSheetId="13" hidden="1">#REF!</definedName>
    <definedName name="BExO9RS5RXFJ1911HL3CCK6M74EP" localSheetId="14" hidden="1">#REF!</definedName>
    <definedName name="BExO9RS5RXFJ1911HL3CCK6M74EP" localSheetId="22" hidden="1">#REF!</definedName>
    <definedName name="BExO9RS5RXFJ1911HL3CCK6M74EP" localSheetId="19" hidden="1">#REF!</definedName>
    <definedName name="BExO9RS5RXFJ1911HL3CCK6M74EP" localSheetId="21" hidden="1">#REF!</definedName>
    <definedName name="BExO9RS5RXFJ1911HL3CCK6M74EP" hidden="1">#REF!</definedName>
    <definedName name="BExO9SDRI1M6KMHXSG3AE5L0F2U3" localSheetId="23" hidden="1">#REF!</definedName>
    <definedName name="BExO9SDRI1M6KMHXSG3AE5L0F2U3" localSheetId="27" hidden="1">#REF!</definedName>
    <definedName name="BExO9SDRI1M6KMHXSG3AE5L0F2U3" localSheetId="16" hidden="1">#REF!</definedName>
    <definedName name="BExO9SDRI1M6KMHXSG3AE5L0F2U3" localSheetId="0" hidden="1">#REF!</definedName>
    <definedName name="BExO9SDRI1M6KMHXSG3AE5L0F2U3" localSheetId="2" hidden="1">#REF!</definedName>
    <definedName name="BExO9SDRI1M6KMHXSG3AE5L0F2U3" localSheetId="4" hidden="1">#REF!</definedName>
    <definedName name="BExO9SDRI1M6KMHXSG3AE5L0F2U3" localSheetId="5" hidden="1">#REF!</definedName>
    <definedName name="BExO9SDRI1M6KMHXSG3AE5L0F2U3" localSheetId="17" hidden="1">#REF!</definedName>
    <definedName name="BExO9SDRI1M6KMHXSG3AE5L0F2U3" localSheetId="7" hidden="1">#REF!</definedName>
    <definedName name="BExO9SDRI1M6KMHXSG3AE5L0F2U3" localSheetId="8" hidden="1">#REF!</definedName>
    <definedName name="BExO9SDRI1M6KMHXSG3AE5L0F2U3" localSheetId="9" hidden="1">#REF!</definedName>
    <definedName name="BExO9SDRI1M6KMHXSG3AE5L0F2U3" localSheetId="11" hidden="1">#REF!</definedName>
    <definedName name="BExO9SDRI1M6KMHXSG3AE5L0F2U3" localSheetId="12" hidden="1">#REF!</definedName>
    <definedName name="BExO9SDRI1M6KMHXSG3AE5L0F2U3" localSheetId="13" hidden="1">#REF!</definedName>
    <definedName name="BExO9SDRI1M6KMHXSG3AE5L0F2U3" localSheetId="14" hidden="1">#REF!</definedName>
    <definedName name="BExO9SDRI1M6KMHXSG3AE5L0F2U3" localSheetId="22" hidden="1">#REF!</definedName>
    <definedName name="BExO9SDRI1M6KMHXSG3AE5L0F2U3" localSheetId="19" hidden="1">#REF!</definedName>
    <definedName name="BExO9SDRI1M6KMHXSG3AE5L0F2U3" localSheetId="21" hidden="1">#REF!</definedName>
    <definedName name="BExO9SDRI1M6KMHXSG3AE5L0F2U3" hidden="1">#REF!</definedName>
    <definedName name="BExO9US253B9UNAYT7DWLMK2BO44" localSheetId="23" hidden="1">#REF!</definedName>
    <definedName name="BExO9US253B9UNAYT7DWLMK2BO44" localSheetId="27" hidden="1">#REF!</definedName>
    <definedName name="BExO9US253B9UNAYT7DWLMK2BO44" localSheetId="16" hidden="1">#REF!</definedName>
    <definedName name="BExO9US253B9UNAYT7DWLMK2BO44" localSheetId="0" hidden="1">#REF!</definedName>
    <definedName name="BExO9US253B9UNAYT7DWLMK2BO44" localSheetId="2" hidden="1">#REF!</definedName>
    <definedName name="BExO9US253B9UNAYT7DWLMK2BO44" localSheetId="4" hidden="1">#REF!</definedName>
    <definedName name="BExO9US253B9UNAYT7DWLMK2BO44" localSheetId="5" hidden="1">#REF!</definedName>
    <definedName name="BExO9US253B9UNAYT7DWLMK2BO44" localSheetId="17" hidden="1">#REF!</definedName>
    <definedName name="BExO9US253B9UNAYT7DWLMK2BO44" localSheetId="7" hidden="1">#REF!</definedName>
    <definedName name="BExO9US253B9UNAYT7DWLMK2BO44" localSheetId="8" hidden="1">#REF!</definedName>
    <definedName name="BExO9US253B9UNAYT7DWLMK2BO44" localSheetId="9" hidden="1">#REF!</definedName>
    <definedName name="BExO9US253B9UNAYT7DWLMK2BO44" localSheetId="11" hidden="1">#REF!</definedName>
    <definedName name="BExO9US253B9UNAYT7DWLMK2BO44" localSheetId="12" hidden="1">#REF!</definedName>
    <definedName name="BExO9US253B9UNAYT7DWLMK2BO44" localSheetId="13" hidden="1">#REF!</definedName>
    <definedName name="BExO9US253B9UNAYT7DWLMK2BO44" localSheetId="14" hidden="1">#REF!</definedName>
    <definedName name="BExO9US253B9UNAYT7DWLMK2BO44" localSheetId="22" hidden="1">#REF!</definedName>
    <definedName name="BExO9US253B9UNAYT7DWLMK2BO44" localSheetId="19" hidden="1">#REF!</definedName>
    <definedName name="BExO9US253B9UNAYT7DWLMK2BO44" localSheetId="21" hidden="1">#REF!</definedName>
    <definedName name="BExO9US253B9UNAYT7DWLMK2BO44" hidden="1">#REF!</definedName>
    <definedName name="BExO9V2U2YXAY904GYYGU6TD8Y7M" localSheetId="23" hidden="1">#REF!</definedName>
    <definedName name="BExO9V2U2YXAY904GYYGU6TD8Y7M" localSheetId="27" hidden="1">#REF!</definedName>
    <definedName name="BExO9V2U2YXAY904GYYGU6TD8Y7M" localSheetId="16" hidden="1">#REF!</definedName>
    <definedName name="BExO9V2U2YXAY904GYYGU6TD8Y7M" localSheetId="0" hidden="1">#REF!</definedName>
    <definedName name="BExO9V2U2YXAY904GYYGU6TD8Y7M" localSheetId="2" hidden="1">#REF!</definedName>
    <definedName name="BExO9V2U2YXAY904GYYGU6TD8Y7M" localSheetId="4" hidden="1">#REF!</definedName>
    <definedName name="BExO9V2U2YXAY904GYYGU6TD8Y7M" localSheetId="5" hidden="1">#REF!</definedName>
    <definedName name="BExO9V2U2YXAY904GYYGU6TD8Y7M" localSheetId="17" hidden="1">#REF!</definedName>
    <definedName name="BExO9V2U2YXAY904GYYGU6TD8Y7M" localSheetId="7" hidden="1">#REF!</definedName>
    <definedName name="BExO9V2U2YXAY904GYYGU6TD8Y7M" localSheetId="8" hidden="1">#REF!</definedName>
    <definedName name="BExO9V2U2YXAY904GYYGU6TD8Y7M" localSheetId="9" hidden="1">#REF!</definedName>
    <definedName name="BExO9V2U2YXAY904GYYGU6TD8Y7M" localSheetId="11" hidden="1">#REF!</definedName>
    <definedName name="BExO9V2U2YXAY904GYYGU6TD8Y7M" localSheetId="12" hidden="1">#REF!</definedName>
    <definedName name="BExO9V2U2YXAY904GYYGU6TD8Y7M" localSheetId="13" hidden="1">#REF!</definedName>
    <definedName name="BExO9V2U2YXAY904GYYGU6TD8Y7M" localSheetId="14" hidden="1">#REF!</definedName>
    <definedName name="BExO9V2U2YXAY904GYYGU6TD8Y7M" localSheetId="22" hidden="1">#REF!</definedName>
    <definedName name="BExO9V2U2YXAY904GYYGU6TD8Y7M" localSheetId="19" hidden="1">#REF!</definedName>
    <definedName name="BExO9V2U2YXAY904GYYGU6TD8Y7M" localSheetId="21" hidden="1">#REF!</definedName>
    <definedName name="BExO9V2U2YXAY904GYYGU6TD8Y7M" hidden="1">#REF!</definedName>
    <definedName name="BExOAAIG18X4V98C7122L5F65P5C" localSheetId="23" hidden="1">#REF!</definedName>
    <definedName name="BExOAAIG18X4V98C7122L5F65P5C" localSheetId="27" hidden="1">#REF!</definedName>
    <definedName name="BExOAAIG18X4V98C7122L5F65P5C" localSheetId="16" hidden="1">#REF!</definedName>
    <definedName name="BExOAAIG18X4V98C7122L5F65P5C" localSheetId="0" hidden="1">#REF!</definedName>
    <definedName name="BExOAAIG18X4V98C7122L5F65P5C" localSheetId="2" hidden="1">#REF!</definedName>
    <definedName name="BExOAAIG18X4V98C7122L5F65P5C" localSheetId="4" hidden="1">#REF!</definedName>
    <definedName name="BExOAAIG18X4V98C7122L5F65P5C" localSheetId="5" hidden="1">#REF!</definedName>
    <definedName name="BExOAAIG18X4V98C7122L5F65P5C" localSheetId="17" hidden="1">#REF!</definedName>
    <definedName name="BExOAAIG18X4V98C7122L5F65P5C" localSheetId="7" hidden="1">#REF!</definedName>
    <definedName name="BExOAAIG18X4V98C7122L5F65P5C" localSheetId="8" hidden="1">#REF!</definedName>
    <definedName name="BExOAAIG18X4V98C7122L5F65P5C" localSheetId="9" hidden="1">#REF!</definedName>
    <definedName name="BExOAAIG18X4V98C7122L5F65P5C" localSheetId="11" hidden="1">#REF!</definedName>
    <definedName name="BExOAAIG18X4V98C7122L5F65P5C" localSheetId="12" hidden="1">#REF!</definedName>
    <definedName name="BExOAAIG18X4V98C7122L5F65P5C" localSheetId="13" hidden="1">#REF!</definedName>
    <definedName name="BExOAAIG18X4V98C7122L5F65P5C" localSheetId="14" hidden="1">#REF!</definedName>
    <definedName name="BExOAAIG18X4V98C7122L5F65P5C" localSheetId="22" hidden="1">#REF!</definedName>
    <definedName name="BExOAAIG18X4V98C7122L5F65P5C" localSheetId="19" hidden="1">#REF!</definedName>
    <definedName name="BExOAAIG18X4V98C7122L5F65P5C" localSheetId="21" hidden="1">#REF!</definedName>
    <definedName name="BExOAAIG18X4V98C7122L5F65P5C" hidden="1">#REF!</definedName>
    <definedName name="BExOAQ3GKCT7YZW1EMVU3EILSZL2" localSheetId="23" hidden="1">#REF!</definedName>
    <definedName name="BExOAQ3GKCT7YZW1EMVU3EILSZL2" localSheetId="27" hidden="1">#REF!</definedName>
    <definedName name="BExOAQ3GKCT7YZW1EMVU3EILSZL2" localSheetId="16" hidden="1">#REF!</definedName>
    <definedName name="BExOAQ3GKCT7YZW1EMVU3EILSZL2" localSheetId="0" hidden="1">#REF!</definedName>
    <definedName name="BExOAQ3GKCT7YZW1EMVU3EILSZL2" localSheetId="2" hidden="1">#REF!</definedName>
    <definedName name="BExOAQ3GKCT7YZW1EMVU3EILSZL2" localSheetId="4" hidden="1">#REF!</definedName>
    <definedName name="BExOAQ3GKCT7YZW1EMVU3EILSZL2" localSheetId="5" hidden="1">#REF!</definedName>
    <definedName name="BExOAQ3GKCT7YZW1EMVU3EILSZL2" localSheetId="17" hidden="1">#REF!</definedName>
    <definedName name="BExOAQ3GKCT7YZW1EMVU3EILSZL2" localSheetId="7" hidden="1">#REF!</definedName>
    <definedName name="BExOAQ3GKCT7YZW1EMVU3EILSZL2" localSheetId="8" hidden="1">#REF!</definedName>
    <definedName name="BExOAQ3GKCT7YZW1EMVU3EILSZL2" localSheetId="9" hidden="1">#REF!</definedName>
    <definedName name="BExOAQ3GKCT7YZW1EMVU3EILSZL2" localSheetId="11" hidden="1">#REF!</definedName>
    <definedName name="BExOAQ3GKCT7YZW1EMVU3EILSZL2" localSheetId="12" hidden="1">#REF!</definedName>
    <definedName name="BExOAQ3GKCT7YZW1EMVU3EILSZL2" localSheetId="13" hidden="1">#REF!</definedName>
    <definedName name="BExOAQ3GKCT7YZW1EMVU3EILSZL2" localSheetId="14" hidden="1">#REF!</definedName>
    <definedName name="BExOAQ3GKCT7YZW1EMVU3EILSZL2" localSheetId="22" hidden="1">#REF!</definedName>
    <definedName name="BExOAQ3GKCT7YZW1EMVU3EILSZL2" localSheetId="19" hidden="1">#REF!</definedName>
    <definedName name="BExOAQ3GKCT7YZW1EMVU3EILSZL2" localSheetId="21" hidden="1">#REF!</definedName>
    <definedName name="BExOAQ3GKCT7YZW1EMVU3EILSZL2" hidden="1">#REF!</definedName>
    <definedName name="BExOATZQ6SF8DASYLBQ0Z6D2WPSC" localSheetId="23" hidden="1">#REF!</definedName>
    <definedName name="BExOATZQ6SF8DASYLBQ0Z6D2WPSC" localSheetId="27" hidden="1">#REF!</definedName>
    <definedName name="BExOATZQ6SF8DASYLBQ0Z6D2WPSC" localSheetId="16" hidden="1">#REF!</definedName>
    <definedName name="BExOATZQ6SF8DASYLBQ0Z6D2WPSC" localSheetId="0" hidden="1">#REF!</definedName>
    <definedName name="BExOATZQ6SF8DASYLBQ0Z6D2WPSC" localSheetId="2" hidden="1">#REF!</definedName>
    <definedName name="BExOATZQ6SF8DASYLBQ0Z6D2WPSC" localSheetId="4" hidden="1">#REF!</definedName>
    <definedName name="BExOATZQ6SF8DASYLBQ0Z6D2WPSC" localSheetId="5" hidden="1">#REF!</definedName>
    <definedName name="BExOATZQ6SF8DASYLBQ0Z6D2WPSC" localSheetId="17" hidden="1">#REF!</definedName>
    <definedName name="BExOATZQ6SF8DASYLBQ0Z6D2WPSC" localSheetId="7" hidden="1">#REF!</definedName>
    <definedName name="BExOATZQ6SF8DASYLBQ0Z6D2WPSC" localSheetId="8" hidden="1">#REF!</definedName>
    <definedName name="BExOATZQ6SF8DASYLBQ0Z6D2WPSC" localSheetId="9" hidden="1">#REF!</definedName>
    <definedName name="BExOATZQ6SF8DASYLBQ0Z6D2WPSC" localSheetId="11" hidden="1">#REF!</definedName>
    <definedName name="BExOATZQ6SF8DASYLBQ0Z6D2WPSC" localSheetId="12" hidden="1">#REF!</definedName>
    <definedName name="BExOATZQ6SF8DASYLBQ0Z6D2WPSC" localSheetId="13" hidden="1">#REF!</definedName>
    <definedName name="BExOATZQ6SF8DASYLBQ0Z6D2WPSC" localSheetId="14" hidden="1">#REF!</definedName>
    <definedName name="BExOATZQ6SF8DASYLBQ0Z6D2WPSC" localSheetId="22" hidden="1">#REF!</definedName>
    <definedName name="BExOATZQ6SF8DASYLBQ0Z6D2WPSC" localSheetId="19" hidden="1">#REF!</definedName>
    <definedName name="BExOATZQ6SF8DASYLBQ0Z6D2WPSC" localSheetId="21" hidden="1">#REF!</definedName>
    <definedName name="BExOATZQ6SF8DASYLBQ0Z6D2WPSC" hidden="1">#REF!</definedName>
    <definedName name="BExOB9KT2THGV4SPLDVFTFXS4B14" localSheetId="23" hidden="1">#REF!</definedName>
    <definedName name="BExOB9KT2THGV4SPLDVFTFXS4B14" localSheetId="27" hidden="1">#REF!</definedName>
    <definedName name="BExOB9KT2THGV4SPLDVFTFXS4B14" localSheetId="16" hidden="1">#REF!</definedName>
    <definedName name="BExOB9KT2THGV4SPLDVFTFXS4B14" localSheetId="0" hidden="1">#REF!</definedName>
    <definedName name="BExOB9KT2THGV4SPLDVFTFXS4B14" localSheetId="2" hidden="1">#REF!</definedName>
    <definedName name="BExOB9KT2THGV4SPLDVFTFXS4B14" localSheetId="4" hidden="1">#REF!</definedName>
    <definedName name="BExOB9KT2THGV4SPLDVFTFXS4B14" localSheetId="5" hidden="1">#REF!</definedName>
    <definedName name="BExOB9KT2THGV4SPLDVFTFXS4B14" localSheetId="17" hidden="1">#REF!</definedName>
    <definedName name="BExOB9KT2THGV4SPLDVFTFXS4B14" localSheetId="7" hidden="1">#REF!</definedName>
    <definedName name="BExOB9KT2THGV4SPLDVFTFXS4B14" localSheetId="8" hidden="1">#REF!</definedName>
    <definedName name="BExOB9KT2THGV4SPLDVFTFXS4B14" localSheetId="9" hidden="1">#REF!</definedName>
    <definedName name="BExOB9KT2THGV4SPLDVFTFXS4B14" localSheetId="11" hidden="1">#REF!</definedName>
    <definedName name="BExOB9KT2THGV4SPLDVFTFXS4B14" localSheetId="12" hidden="1">#REF!</definedName>
    <definedName name="BExOB9KT2THGV4SPLDVFTFXS4B14" localSheetId="13" hidden="1">#REF!</definedName>
    <definedName name="BExOB9KT2THGV4SPLDVFTFXS4B14" localSheetId="14" hidden="1">#REF!</definedName>
    <definedName name="BExOB9KT2THGV4SPLDVFTFXS4B14" localSheetId="22" hidden="1">#REF!</definedName>
    <definedName name="BExOB9KT2THGV4SPLDVFTFXS4B14" localSheetId="19" hidden="1">#REF!</definedName>
    <definedName name="BExOB9KT2THGV4SPLDVFTFXS4B14" localSheetId="21" hidden="1">#REF!</definedName>
    <definedName name="BExOB9KT2THGV4SPLDVFTFXS4B14" hidden="1">#REF!</definedName>
    <definedName name="BExOBEZ0IE2WBEYY3D3CMRI72N1K" localSheetId="23" hidden="1">#REF!</definedName>
    <definedName name="BExOBEZ0IE2WBEYY3D3CMRI72N1K" localSheetId="27" hidden="1">#REF!</definedName>
    <definedName name="BExOBEZ0IE2WBEYY3D3CMRI72N1K" localSheetId="16" hidden="1">#REF!</definedName>
    <definedName name="BExOBEZ0IE2WBEYY3D3CMRI72N1K" localSheetId="0" hidden="1">#REF!</definedName>
    <definedName name="BExOBEZ0IE2WBEYY3D3CMRI72N1K" localSheetId="2" hidden="1">#REF!</definedName>
    <definedName name="BExOBEZ0IE2WBEYY3D3CMRI72N1K" localSheetId="4" hidden="1">#REF!</definedName>
    <definedName name="BExOBEZ0IE2WBEYY3D3CMRI72N1K" localSheetId="5" hidden="1">#REF!</definedName>
    <definedName name="BExOBEZ0IE2WBEYY3D3CMRI72N1K" localSheetId="17" hidden="1">#REF!</definedName>
    <definedName name="BExOBEZ0IE2WBEYY3D3CMRI72N1K" localSheetId="7" hidden="1">#REF!</definedName>
    <definedName name="BExOBEZ0IE2WBEYY3D3CMRI72N1K" localSheetId="8" hidden="1">#REF!</definedName>
    <definedName name="BExOBEZ0IE2WBEYY3D3CMRI72N1K" localSheetId="9" hidden="1">#REF!</definedName>
    <definedName name="BExOBEZ0IE2WBEYY3D3CMRI72N1K" localSheetId="11" hidden="1">#REF!</definedName>
    <definedName name="BExOBEZ0IE2WBEYY3D3CMRI72N1K" localSheetId="12" hidden="1">#REF!</definedName>
    <definedName name="BExOBEZ0IE2WBEYY3D3CMRI72N1K" localSheetId="13" hidden="1">#REF!</definedName>
    <definedName name="BExOBEZ0IE2WBEYY3D3CMRI72N1K" localSheetId="14" hidden="1">#REF!</definedName>
    <definedName name="BExOBEZ0IE2WBEYY3D3CMRI72N1K" localSheetId="22" hidden="1">#REF!</definedName>
    <definedName name="BExOBEZ0IE2WBEYY3D3CMRI72N1K" localSheetId="19" hidden="1">#REF!</definedName>
    <definedName name="BExOBEZ0IE2WBEYY3D3CMRI72N1K" localSheetId="21" hidden="1">#REF!</definedName>
    <definedName name="BExOBEZ0IE2WBEYY3D3CMRI72N1K" hidden="1">#REF!</definedName>
    <definedName name="BExOBF9TFH4NSBTR7JD2Q1165NIU" localSheetId="23" hidden="1">#REF!</definedName>
    <definedName name="BExOBF9TFH4NSBTR7JD2Q1165NIU" localSheetId="27" hidden="1">#REF!</definedName>
    <definedName name="BExOBF9TFH4NSBTR7JD2Q1165NIU" localSheetId="16" hidden="1">#REF!</definedName>
    <definedName name="BExOBF9TFH4NSBTR7JD2Q1165NIU" localSheetId="0" hidden="1">#REF!</definedName>
    <definedName name="BExOBF9TFH4NSBTR7JD2Q1165NIU" localSheetId="2" hidden="1">#REF!</definedName>
    <definedName name="BExOBF9TFH4NSBTR7JD2Q1165NIU" localSheetId="4" hidden="1">#REF!</definedName>
    <definedName name="BExOBF9TFH4NSBTR7JD2Q1165NIU" localSheetId="5" hidden="1">#REF!</definedName>
    <definedName name="BExOBF9TFH4NSBTR7JD2Q1165NIU" localSheetId="17" hidden="1">#REF!</definedName>
    <definedName name="BExOBF9TFH4NSBTR7JD2Q1165NIU" localSheetId="7" hidden="1">#REF!</definedName>
    <definedName name="BExOBF9TFH4NSBTR7JD2Q1165NIU" localSheetId="8" hidden="1">#REF!</definedName>
    <definedName name="BExOBF9TFH4NSBTR7JD2Q1165NIU" localSheetId="9" hidden="1">#REF!</definedName>
    <definedName name="BExOBF9TFH4NSBTR7JD2Q1165NIU" localSheetId="11" hidden="1">#REF!</definedName>
    <definedName name="BExOBF9TFH4NSBTR7JD2Q1165NIU" localSheetId="12" hidden="1">#REF!</definedName>
    <definedName name="BExOBF9TFH4NSBTR7JD2Q1165NIU" localSheetId="13" hidden="1">#REF!</definedName>
    <definedName name="BExOBF9TFH4NSBTR7JD2Q1165NIU" localSheetId="14" hidden="1">#REF!</definedName>
    <definedName name="BExOBF9TFH4NSBTR7JD2Q1165NIU" localSheetId="22" hidden="1">#REF!</definedName>
    <definedName name="BExOBF9TFH4NSBTR7JD2Q1165NIU" localSheetId="19" hidden="1">#REF!</definedName>
    <definedName name="BExOBF9TFH4NSBTR7JD2Q1165NIU" localSheetId="21" hidden="1">#REF!</definedName>
    <definedName name="BExOBF9TFH4NSBTR7JD2Q1165NIU" hidden="1">#REF!</definedName>
    <definedName name="BExOBIPU8760ITY0C8N27XZ3KWEF" localSheetId="23" hidden="1">#REF!</definedName>
    <definedName name="BExOBIPU8760ITY0C8N27XZ3KWEF" localSheetId="27" hidden="1">#REF!</definedName>
    <definedName name="BExOBIPU8760ITY0C8N27XZ3KWEF" localSheetId="16" hidden="1">#REF!</definedName>
    <definedName name="BExOBIPU8760ITY0C8N27XZ3KWEF" localSheetId="0" hidden="1">#REF!</definedName>
    <definedName name="BExOBIPU8760ITY0C8N27XZ3KWEF" localSheetId="2" hidden="1">#REF!</definedName>
    <definedName name="BExOBIPU8760ITY0C8N27XZ3KWEF" localSheetId="4" hidden="1">#REF!</definedName>
    <definedName name="BExOBIPU8760ITY0C8N27XZ3KWEF" localSheetId="5" hidden="1">#REF!</definedName>
    <definedName name="BExOBIPU8760ITY0C8N27XZ3KWEF" localSheetId="17" hidden="1">#REF!</definedName>
    <definedName name="BExOBIPU8760ITY0C8N27XZ3KWEF" localSheetId="7" hidden="1">#REF!</definedName>
    <definedName name="BExOBIPU8760ITY0C8N27XZ3KWEF" localSheetId="8" hidden="1">#REF!</definedName>
    <definedName name="BExOBIPU8760ITY0C8N27XZ3KWEF" localSheetId="9" hidden="1">#REF!</definedName>
    <definedName name="BExOBIPU8760ITY0C8N27XZ3KWEF" localSheetId="11" hidden="1">#REF!</definedName>
    <definedName name="BExOBIPU8760ITY0C8N27XZ3KWEF" localSheetId="12" hidden="1">#REF!</definedName>
    <definedName name="BExOBIPU8760ITY0C8N27XZ3KWEF" localSheetId="13" hidden="1">#REF!</definedName>
    <definedName name="BExOBIPU8760ITY0C8N27XZ3KWEF" localSheetId="14" hidden="1">#REF!</definedName>
    <definedName name="BExOBIPU8760ITY0C8N27XZ3KWEF" localSheetId="22" hidden="1">#REF!</definedName>
    <definedName name="BExOBIPU8760ITY0C8N27XZ3KWEF" localSheetId="19" hidden="1">#REF!</definedName>
    <definedName name="BExOBIPU8760ITY0C8N27XZ3KWEF" localSheetId="21" hidden="1">#REF!</definedName>
    <definedName name="BExOBIPU8760ITY0C8N27XZ3KWEF" hidden="1">#REF!</definedName>
    <definedName name="BExOBM0I5L0MZ1G4H9MGMD87SBMZ" localSheetId="23" hidden="1">#REF!</definedName>
    <definedName name="BExOBM0I5L0MZ1G4H9MGMD87SBMZ" localSheetId="27" hidden="1">#REF!</definedName>
    <definedName name="BExOBM0I5L0MZ1G4H9MGMD87SBMZ" localSheetId="16" hidden="1">#REF!</definedName>
    <definedName name="BExOBM0I5L0MZ1G4H9MGMD87SBMZ" localSheetId="0" hidden="1">#REF!</definedName>
    <definedName name="BExOBM0I5L0MZ1G4H9MGMD87SBMZ" localSheetId="2" hidden="1">#REF!</definedName>
    <definedName name="BExOBM0I5L0MZ1G4H9MGMD87SBMZ" localSheetId="4" hidden="1">#REF!</definedName>
    <definedName name="BExOBM0I5L0MZ1G4H9MGMD87SBMZ" localSheetId="5" hidden="1">#REF!</definedName>
    <definedName name="BExOBM0I5L0MZ1G4H9MGMD87SBMZ" localSheetId="17" hidden="1">#REF!</definedName>
    <definedName name="BExOBM0I5L0MZ1G4H9MGMD87SBMZ" localSheetId="7" hidden="1">#REF!</definedName>
    <definedName name="BExOBM0I5L0MZ1G4H9MGMD87SBMZ" localSheetId="8" hidden="1">#REF!</definedName>
    <definedName name="BExOBM0I5L0MZ1G4H9MGMD87SBMZ" localSheetId="9" hidden="1">#REF!</definedName>
    <definedName name="BExOBM0I5L0MZ1G4H9MGMD87SBMZ" localSheetId="11" hidden="1">#REF!</definedName>
    <definedName name="BExOBM0I5L0MZ1G4H9MGMD87SBMZ" localSheetId="12" hidden="1">#REF!</definedName>
    <definedName name="BExOBM0I5L0MZ1G4H9MGMD87SBMZ" localSheetId="13" hidden="1">#REF!</definedName>
    <definedName name="BExOBM0I5L0MZ1G4H9MGMD87SBMZ" localSheetId="14" hidden="1">#REF!</definedName>
    <definedName name="BExOBM0I5L0MZ1G4H9MGMD87SBMZ" localSheetId="22" hidden="1">#REF!</definedName>
    <definedName name="BExOBM0I5L0MZ1G4H9MGMD87SBMZ" localSheetId="19" hidden="1">#REF!</definedName>
    <definedName name="BExOBM0I5L0MZ1G4H9MGMD87SBMZ" localSheetId="21" hidden="1">#REF!</definedName>
    <definedName name="BExOBM0I5L0MZ1G4H9MGMD87SBMZ" hidden="1">#REF!</definedName>
    <definedName name="BExOBOUXMP88KJY2BX2JLUJH5N0K" localSheetId="23" hidden="1">#REF!</definedName>
    <definedName name="BExOBOUXMP88KJY2BX2JLUJH5N0K" localSheetId="27" hidden="1">#REF!</definedName>
    <definedName name="BExOBOUXMP88KJY2BX2JLUJH5N0K" localSheetId="16" hidden="1">#REF!</definedName>
    <definedName name="BExOBOUXMP88KJY2BX2JLUJH5N0K" localSheetId="0" hidden="1">#REF!</definedName>
    <definedName name="BExOBOUXMP88KJY2BX2JLUJH5N0K" localSheetId="2" hidden="1">#REF!</definedName>
    <definedName name="BExOBOUXMP88KJY2BX2JLUJH5N0K" localSheetId="4" hidden="1">#REF!</definedName>
    <definedName name="BExOBOUXMP88KJY2BX2JLUJH5N0K" localSheetId="5" hidden="1">#REF!</definedName>
    <definedName name="BExOBOUXMP88KJY2BX2JLUJH5N0K" localSheetId="17" hidden="1">#REF!</definedName>
    <definedName name="BExOBOUXMP88KJY2BX2JLUJH5N0K" localSheetId="7" hidden="1">#REF!</definedName>
    <definedName name="BExOBOUXMP88KJY2BX2JLUJH5N0K" localSheetId="8" hidden="1">#REF!</definedName>
    <definedName name="BExOBOUXMP88KJY2BX2JLUJH5N0K" localSheetId="9" hidden="1">#REF!</definedName>
    <definedName name="BExOBOUXMP88KJY2BX2JLUJH5N0K" localSheetId="11" hidden="1">#REF!</definedName>
    <definedName name="BExOBOUXMP88KJY2BX2JLUJH5N0K" localSheetId="12" hidden="1">#REF!</definedName>
    <definedName name="BExOBOUXMP88KJY2BX2JLUJH5N0K" localSheetId="13" hidden="1">#REF!</definedName>
    <definedName name="BExOBOUXMP88KJY2BX2JLUJH5N0K" localSheetId="14" hidden="1">#REF!</definedName>
    <definedName name="BExOBOUXMP88KJY2BX2JLUJH5N0K" localSheetId="22" hidden="1">#REF!</definedName>
    <definedName name="BExOBOUXMP88KJY2BX2JLUJH5N0K" localSheetId="19" hidden="1">#REF!</definedName>
    <definedName name="BExOBOUXMP88KJY2BX2JLUJH5N0K" localSheetId="21" hidden="1">#REF!</definedName>
    <definedName name="BExOBOUXMP88KJY2BX2JLUJH5N0K" hidden="1">#REF!</definedName>
    <definedName name="BExOBP0FKQ4SVR59FB48UNLKCOR6" localSheetId="23" hidden="1">#REF!</definedName>
    <definedName name="BExOBP0FKQ4SVR59FB48UNLKCOR6" localSheetId="27" hidden="1">#REF!</definedName>
    <definedName name="BExOBP0FKQ4SVR59FB48UNLKCOR6" localSheetId="16" hidden="1">#REF!</definedName>
    <definedName name="BExOBP0FKQ4SVR59FB48UNLKCOR6" localSheetId="0" hidden="1">#REF!</definedName>
    <definedName name="BExOBP0FKQ4SVR59FB48UNLKCOR6" localSheetId="2" hidden="1">#REF!</definedName>
    <definedName name="BExOBP0FKQ4SVR59FB48UNLKCOR6" localSheetId="4" hidden="1">#REF!</definedName>
    <definedName name="BExOBP0FKQ4SVR59FB48UNLKCOR6" localSheetId="5" hidden="1">#REF!</definedName>
    <definedName name="BExOBP0FKQ4SVR59FB48UNLKCOR6" localSheetId="17" hidden="1">#REF!</definedName>
    <definedName name="BExOBP0FKQ4SVR59FB48UNLKCOR6" localSheetId="7" hidden="1">#REF!</definedName>
    <definedName name="BExOBP0FKQ4SVR59FB48UNLKCOR6" localSheetId="8" hidden="1">#REF!</definedName>
    <definedName name="BExOBP0FKQ4SVR59FB48UNLKCOR6" localSheetId="9" hidden="1">#REF!</definedName>
    <definedName name="BExOBP0FKQ4SVR59FB48UNLKCOR6" localSheetId="11" hidden="1">#REF!</definedName>
    <definedName name="BExOBP0FKQ4SVR59FB48UNLKCOR6" localSheetId="12" hidden="1">#REF!</definedName>
    <definedName name="BExOBP0FKQ4SVR59FB48UNLKCOR6" localSheetId="13" hidden="1">#REF!</definedName>
    <definedName name="BExOBP0FKQ4SVR59FB48UNLKCOR6" localSheetId="14" hidden="1">#REF!</definedName>
    <definedName name="BExOBP0FKQ4SVR59FB48UNLKCOR6" localSheetId="22" hidden="1">#REF!</definedName>
    <definedName name="BExOBP0FKQ4SVR59FB48UNLKCOR6" localSheetId="19" hidden="1">#REF!</definedName>
    <definedName name="BExOBP0FKQ4SVR59FB48UNLKCOR6" localSheetId="21" hidden="1">#REF!</definedName>
    <definedName name="BExOBP0FKQ4SVR59FB48UNLKCOR6" hidden="1">#REF!</definedName>
    <definedName name="BExOBTNR0XX9V82O76VVWUQABHT8" localSheetId="23" hidden="1">#REF!</definedName>
    <definedName name="BExOBTNR0XX9V82O76VVWUQABHT8" localSheetId="27" hidden="1">#REF!</definedName>
    <definedName name="BExOBTNR0XX9V82O76VVWUQABHT8" localSheetId="16" hidden="1">#REF!</definedName>
    <definedName name="BExOBTNR0XX9V82O76VVWUQABHT8" localSheetId="0" hidden="1">#REF!</definedName>
    <definedName name="BExOBTNR0XX9V82O76VVWUQABHT8" localSheetId="2" hidden="1">#REF!</definedName>
    <definedName name="BExOBTNR0XX9V82O76VVWUQABHT8" localSheetId="4" hidden="1">#REF!</definedName>
    <definedName name="BExOBTNR0XX9V82O76VVWUQABHT8" localSheetId="5" hidden="1">#REF!</definedName>
    <definedName name="BExOBTNR0XX9V82O76VVWUQABHT8" localSheetId="17" hidden="1">#REF!</definedName>
    <definedName name="BExOBTNR0XX9V82O76VVWUQABHT8" localSheetId="7" hidden="1">#REF!</definedName>
    <definedName name="BExOBTNR0XX9V82O76VVWUQABHT8" localSheetId="8" hidden="1">#REF!</definedName>
    <definedName name="BExOBTNR0XX9V82O76VVWUQABHT8" localSheetId="9" hidden="1">#REF!</definedName>
    <definedName name="BExOBTNR0XX9V82O76VVWUQABHT8" localSheetId="11" hidden="1">#REF!</definedName>
    <definedName name="BExOBTNR0XX9V82O76VVWUQABHT8" localSheetId="12" hidden="1">#REF!</definedName>
    <definedName name="BExOBTNR0XX9V82O76VVWUQABHT8" localSheetId="13" hidden="1">#REF!</definedName>
    <definedName name="BExOBTNR0XX9V82O76VVWUQABHT8" localSheetId="14" hidden="1">#REF!</definedName>
    <definedName name="BExOBTNR0XX9V82O76VVWUQABHT8" localSheetId="22" hidden="1">#REF!</definedName>
    <definedName name="BExOBTNR0XX9V82O76VVWUQABHT8" localSheetId="19" hidden="1">#REF!</definedName>
    <definedName name="BExOBTNR0XX9V82O76VVWUQABHT8" localSheetId="21" hidden="1">#REF!</definedName>
    <definedName name="BExOBTNR0XX9V82O76VVWUQABHT8" hidden="1">#REF!</definedName>
    <definedName name="BExOBYAVUCQ0IGM0Y6A75QHP0Q1A" localSheetId="23" hidden="1">#REF!</definedName>
    <definedName name="BExOBYAVUCQ0IGM0Y6A75QHP0Q1A" localSheetId="27" hidden="1">#REF!</definedName>
    <definedName name="BExOBYAVUCQ0IGM0Y6A75QHP0Q1A" localSheetId="16" hidden="1">#REF!</definedName>
    <definedName name="BExOBYAVUCQ0IGM0Y6A75QHP0Q1A" localSheetId="0" hidden="1">#REF!</definedName>
    <definedName name="BExOBYAVUCQ0IGM0Y6A75QHP0Q1A" localSheetId="2" hidden="1">#REF!</definedName>
    <definedName name="BExOBYAVUCQ0IGM0Y6A75QHP0Q1A" localSheetId="4" hidden="1">#REF!</definedName>
    <definedName name="BExOBYAVUCQ0IGM0Y6A75QHP0Q1A" localSheetId="5" hidden="1">#REF!</definedName>
    <definedName name="BExOBYAVUCQ0IGM0Y6A75QHP0Q1A" localSheetId="17" hidden="1">#REF!</definedName>
    <definedName name="BExOBYAVUCQ0IGM0Y6A75QHP0Q1A" localSheetId="7" hidden="1">#REF!</definedName>
    <definedName name="BExOBYAVUCQ0IGM0Y6A75QHP0Q1A" localSheetId="8" hidden="1">#REF!</definedName>
    <definedName name="BExOBYAVUCQ0IGM0Y6A75QHP0Q1A" localSheetId="9" hidden="1">#REF!</definedName>
    <definedName name="BExOBYAVUCQ0IGM0Y6A75QHP0Q1A" localSheetId="11" hidden="1">#REF!</definedName>
    <definedName name="BExOBYAVUCQ0IGM0Y6A75QHP0Q1A" localSheetId="12" hidden="1">#REF!</definedName>
    <definedName name="BExOBYAVUCQ0IGM0Y6A75QHP0Q1A" localSheetId="13" hidden="1">#REF!</definedName>
    <definedName name="BExOBYAVUCQ0IGM0Y6A75QHP0Q1A" localSheetId="14" hidden="1">#REF!</definedName>
    <definedName name="BExOBYAVUCQ0IGM0Y6A75QHP0Q1A" localSheetId="22" hidden="1">#REF!</definedName>
    <definedName name="BExOBYAVUCQ0IGM0Y6A75QHP0Q1A" localSheetId="19" hidden="1">#REF!</definedName>
    <definedName name="BExOBYAVUCQ0IGM0Y6A75QHP0Q1A" localSheetId="21" hidden="1">#REF!</definedName>
    <definedName name="BExOBYAVUCQ0IGM0Y6A75QHP0Q1A" hidden="1">#REF!</definedName>
    <definedName name="BExOC3UEHB1CZNINSQHZANWJYKR8" localSheetId="23" hidden="1">#REF!</definedName>
    <definedName name="BExOC3UEHB1CZNINSQHZANWJYKR8" localSheetId="27" hidden="1">#REF!</definedName>
    <definedName name="BExOC3UEHB1CZNINSQHZANWJYKR8" localSheetId="16" hidden="1">#REF!</definedName>
    <definedName name="BExOC3UEHB1CZNINSQHZANWJYKR8" localSheetId="0" hidden="1">#REF!</definedName>
    <definedName name="BExOC3UEHB1CZNINSQHZANWJYKR8" localSheetId="2" hidden="1">#REF!</definedName>
    <definedName name="BExOC3UEHB1CZNINSQHZANWJYKR8" localSheetId="4" hidden="1">#REF!</definedName>
    <definedName name="BExOC3UEHB1CZNINSQHZANWJYKR8" localSheetId="5" hidden="1">#REF!</definedName>
    <definedName name="BExOC3UEHB1CZNINSQHZANWJYKR8" localSheetId="17" hidden="1">#REF!</definedName>
    <definedName name="BExOC3UEHB1CZNINSQHZANWJYKR8" localSheetId="7" hidden="1">#REF!</definedName>
    <definedName name="BExOC3UEHB1CZNINSQHZANWJYKR8" localSheetId="8" hidden="1">#REF!</definedName>
    <definedName name="BExOC3UEHB1CZNINSQHZANWJYKR8" localSheetId="9" hidden="1">#REF!</definedName>
    <definedName name="BExOC3UEHB1CZNINSQHZANWJYKR8" localSheetId="11" hidden="1">#REF!</definedName>
    <definedName name="BExOC3UEHB1CZNINSQHZANWJYKR8" localSheetId="12" hidden="1">#REF!</definedName>
    <definedName name="BExOC3UEHB1CZNINSQHZANWJYKR8" localSheetId="13" hidden="1">#REF!</definedName>
    <definedName name="BExOC3UEHB1CZNINSQHZANWJYKR8" localSheetId="14" hidden="1">#REF!</definedName>
    <definedName name="BExOC3UEHB1CZNINSQHZANWJYKR8" localSheetId="22" hidden="1">#REF!</definedName>
    <definedName name="BExOC3UEHB1CZNINSQHZANWJYKR8" localSheetId="19" hidden="1">#REF!</definedName>
    <definedName name="BExOC3UEHB1CZNINSQHZANWJYKR8" localSheetId="21" hidden="1">#REF!</definedName>
    <definedName name="BExOC3UEHB1CZNINSQHZANWJYKR8" hidden="1">#REF!</definedName>
    <definedName name="BExOCBSF3XGO9YJ23LX2H78VOUR7" localSheetId="23" hidden="1">#REF!</definedName>
    <definedName name="BExOCBSF3XGO9YJ23LX2H78VOUR7" localSheetId="27" hidden="1">#REF!</definedName>
    <definedName name="BExOCBSF3XGO9YJ23LX2H78VOUR7" localSheetId="16" hidden="1">#REF!</definedName>
    <definedName name="BExOCBSF3XGO9YJ23LX2H78VOUR7" localSheetId="0" hidden="1">#REF!</definedName>
    <definedName name="BExOCBSF3XGO9YJ23LX2H78VOUR7" localSheetId="2" hidden="1">#REF!</definedName>
    <definedName name="BExOCBSF3XGO9YJ23LX2H78VOUR7" localSheetId="4" hidden="1">#REF!</definedName>
    <definedName name="BExOCBSF3XGO9YJ23LX2H78VOUR7" localSheetId="5" hidden="1">#REF!</definedName>
    <definedName name="BExOCBSF3XGO9YJ23LX2H78VOUR7" localSheetId="17" hidden="1">#REF!</definedName>
    <definedName name="BExOCBSF3XGO9YJ23LX2H78VOUR7" localSheetId="7" hidden="1">#REF!</definedName>
    <definedName name="BExOCBSF3XGO9YJ23LX2H78VOUR7" localSheetId="8" hidden="1">#REF!</definedName>
    <definedName name="BExOCBSF3XGO9YJ23LX2H78VOUR7" localSheetId="9" hidden="1">#REF!</definedName>
    <definedName name="BExOCBSF3XGO9YJ23LX2H78VOUR7" localSheetId="11" hidden="1">#REF!</definedName>
    <definedName name="BExOCBSF3XGO9YJ23LX2H78VOUR7" localSheetId="12" hidden="1">#REF!</definedName>
    <definedName name="BExOCBSF3XGO9YJ23LX2H78VOUR7" localSheetId="13" hidden="1">#REF!</definedName>
    <definedName name="BExOCBSF3XGO9YJ23LX2H78VOUR7" localSheetId="14" hidden="1">#REF!</definedName>
    <definedName name="BExOCBSF3XGO9YJ23LX2H78VOUR7" localSheetId="22" hidden="1">#REF!</definedName>
    <definedName name="BExOCBSF3XGO9YJ23LX2H78VOUR7" localSheetId="19" hidden="1">#REF!</definedName>
    <definedName name="BExOCBSF3XGO9YJ23LX2H78VOUR7" localSheetId="21" hidden="1">#REF!</definedName>
    <definedName name="BExOCBSF3XGO9YJ23LX2H78VOUR7" hidden="1">#REF!</definedName>
    <definedName name="BExOCEHJCLIUR23CB4TC9OEFJGFX" localSheetId="23" hidden="1">#REF!</definedName>
    <definedName name="BExOCEHJCLIUR23CB4TC9OEFJGFX" localSheetId="27" hidden="1">#REF!</definedName>
    <definedName name="BExOCEHJCLIUR23CB4TC9OEFJGFX" localSheetId="16" hidden="1">#REF!</definedName>
    <definedName name="BExOCEHJCLIUR23CB4TC9OEFJGFX" localSheetId="0" hidden="1">#REF!</definedName>
    <definedName name="BExOCEHJCLIUR23CB4TC9OEFJGFX" localSheetId="2" hidden="1">#REF!</definedName>
    <definedName name="BExOCEHJCLIUR23CB4TC9OEFJGFX" localSheetId="4" hidden="1">#REF!</definedName>
    <definedName name="BExOCEHJCLIUR23CB4TC9OEFJGFX" localSheetId="5" hidden="1">#REF!</definedName>
    <definedName name="BExOCEHJCLIUR23CB4TC9OEFJGFX" localSheetId="17" hidden="1">#REF!</definedName>
    <definedName name="BExOCEHJCLIUR23CB4TC9OEFJGFX" localSheetId="7" hidden="1">#REF!</definedName>
    <definedName name="BExOCEHJCLIUR23CB4TC9OEFJGFX" localSheetId="8" hidden="1">#REF!</definedName>
    <definedName name="BExOCEHJCLIUR23CB4TC9OEFJGFX" localSheetId="9" hidden="1">#REF!</definedName>
    <definedName name="BExOCEHJCLIUR23CB4TC9OEFJGFX" localSheetId="11" hidden="1">#REF!</definedName>
    <definedName name="BExOCEHJCLIUR23CB4TC9OEFJGFX" localSheetId="12" hidden="1">#REF!</definedName>
    <definedName name="BExOCEHJCLIUR23CB4TC9OEFJGFX" localSheetId="13" hidden="1">#REF!</definedName>
    <definedName name="BExOCEHJCLIUR23CB4TC9OEFJGFX" localSheetId="14" hidden="1">#REF!</definedName>
    <definedName name="BExOCEHJCLIUR23CB4TC9OEFJGFX" localSheetId="22" hidden="1">#REF!</definedName>
    <definedName name="BExOCEHJCLIUR23CB4TC9OEFJGFX" localSheetId="19" hidden="1">#REF!</definedName>
    <definedName name="BExOCEHJCLIUR23CB4TC9OEFJGFX" localSheetId="21" hidden="1">#REF!</definedName>
    <definedName name="BExOCEHJCLIUR23CB4TC9OEFJGFX" hidden="1">#REF!</definedName>
    <definedName name="BExOCKXFMOW6WPFEVX1I7R7FNDSS" localSheetId="23" hidden="1">#REF!</definedName>
    <definedName name="BExOCKXFMOW6WPFEVX1I7R7FNDSS" localSheetId="27" hidden="1">#REF!</definedName>
    <definedName name="BExOCKXFMOW6WPFEVX1I7R7FNDSS" localSheetId="16" hidden="1">#REF!</definedName>
    <definedName name="BExOCKXFMOW6WPFEVX1I7R7FNDSS" localSheetId="0" hidden="1">#REF!</definedName>
    <definedName name="BExOCKXFMOW6WPFEVX1I7R7FNDSS" localSheetId="2" hidden="1">#REF!</definedName>
    <definedName name="BExOCKXFMOW6WPFEVX1I7R7FNDSS" localSheetId="4" hidden="1">#REF!</definedName>
    <definedName name="BExOCKXFMOW6WPFEVX1I7R7FNDSS" localSheetId="5" hidden="1">#REF!</definedName>
    <definedName name="BExOCKXFMOW6WPFEVX1I7R7FNDSS" localSheetId="17" hidden="1">#REF!</definedName>
    <definedName name="BExOCKXFMOW6WPFEVX1I7R7FNDSS" localSheetId="7" hidden="1">#REF!</definedName>
    <definedName name="BExOCKXFMOW6WPFEVX1I7R7FNDSS" localSheetId="8" hidden="1">#REF!</definedName>
    <definedName name="BExOCKXFMOW6WPFEVX1I7R7FNDSS" localSheetId="9" hidden="1">#REF!</definedName>
    <definedName name="BExOCKXFMOW6WPFEVX1I7R7FNDSS" localSheetId="11" hidden="1">#REF!</definedName>
    <definedName name="BExOCKXFMOW6WPFEVX1I7R7FNDSS" localSheetId="12" hidden="1">#REF!</definedName>
    <definedName name="BExOCKXFMOW6WPFEVX1I7R7FNDSS" localSheetId="13" hidden="1">#REF!</definedName>
    <definedName name="BExOCKXFMOW6WPFEVX1I7R7FNDSS" localSheetId="14" hidden="1">#REF!</definedName>
    <definedName name="BExOCKXFMOW6WPFEVX1I7R7FNDSS" localSheetId="22" hidden="1">#REF!</definedName>
    <definedName name="BExOCKXFMOW6WPFEVX1I7R7FNDSS" localSheetId="19" hidden="1">#REF!</definedName>
    <definedName name="BExOCKXFMOW6WPFEVX1I7R7FNDSS" localSheetId="21" hidden="1">#REF!</definedName>
    <definedName name="BExOCKXFMOW6WPFEVX1I7R7FNDSS" hidden="1">#REF!</definedName>
    <definedName name="BExOCM4L30L6FV3N2PR4O6X8WY2M" localSheetId="23" hidden="1">#REF!</definedName>
    <definedName name="BExOCM4L30L6FV3N2PR4O6X8WY2M" localSheetId="27" hidden="1">#REF!</definedName>
    <definedName name="BExOCM4L30L6FV3N2PR4O6X8WY2M" localSheetId="16" hidden="1">#REF!</definedName>
    <definedName name="BExOCM4L30L6FV3N2PR4O6X8WY2M" localSheetId="0" hidden="1">#REF!</definedName>
    <definedName name="BExOCM4L30L6FV3N2PR4O6X8WY2M" localSheetId="2" hidden="1">#REF!</definedName>
    <definedName name="BExOCM4L30L6FV3N2PR4O6X8WY2M" localSheetId="4" hidden="1">#REF!</definedName>
    <definedName name="BExOCM4L30L6FV3N2PR4O6X8WY2M" localSheetId="5" hidden="1">#REF!</definedName>
    <definedName name="BExOCM4L30L6FV3N2PR4O6X8WY2M" localSheetId="17" hidden="1">#REF!</definedName>
    <definedName name="BExOCM4L30L6FV3N2PR4O6X8WY2M" localSheetId="7" hidden="1">#REF!</definedName>
    <definedName name="BExOCM4L30L6FV3N2PR4O6X8WY2M" localSheetId="8" hidden="1">#REF!</definedName>
    <definedName name="BExOCM4L30L6FV3N2PR4O6X8WY2M" localSheetId="9" hidden="1">#REF!</definedName>
    <definedName name="BExOCM4L30L6FV3N2PR4O6X8WY2M" localSheetId="11" hidden="1">#REF!</definedName>
    <definedName name="BExOCM4L30L6FV3N2PR4O6X8WY2M" localSheetId="12" hidden="1">#REF!</definedName>
    <definedName name="BExOCM4L30L6FV3N2PR4O6X8WY2M" localSheetId="13" hidden="1">#REF!</definedName>
    <definedName name="BExOCM4L30L6FV3N2PR4O6X8WY2M" localSheetId="14" hidden="1">#REF!</definedName>
    <definedName name="BExOCM4L30L6FV3N2PR4O6X8WY2M" localSheetId="22" hidden="1">#REF!</definedName>
    <definedName name="BExOCM4L30L6FV3N2PR4O6X8WY2M" localSheetId="19" hidden="1">#REF!</definedName>
    <definedName name="BExOCM4L30L6FV3N2PR4O6X8WY2M" localSheetId="21" hidden="1">#REF!</definedName>
    <definedName name="BExOCM4L30L6FV3N2PR4O6X8WY2M" hidden="1">#REF!</definedName>
    <definedName name="BExOCYEXOB95DH5NOB0M5NOYX398" localSheetId="23" hidden="1">#REF!</definedName>
    <definedName name="BExOCYEXOB95DH5NOB0M5NOYX398" localSheetId="27" hidden="1">#REF!</definedName>
    <definedName name="BExOCYEXOB95DH5NOB0M5NOYX398" localSheetId="16" hidden="1">#REF!</definedName>
    <definedName name="BExOCYEXOB95DH5NOB0M5NOYX398" localSheetId="0" hidden="1">#REF!</definedName>
    <definedName name="BExOCYEXOB95DH5NOB0M5NOYX398" localSheetId="2" hidden="1">#REF!</definedName>
    <definedName name="BExOCYEXOB95DH5NOB0M5NOYX398" localSheetId="4" hidden="1">#REF!</definedName>
    <definedName name="BExOCYEXOB95DH5NOB0M5NOYX398" localSheetId="5" hidden="1">#REF!</definedName>
    <definedName name="BExOCYEXOB95DH5NOB0M5NOYX398" localSheetId="17" hidden="1">#REF!</definedName>
    <definedName name="BExOCYEXOB95DH5NOB0M5NOYX398" localSheetId="7" hidden="1">#REF!</definedName>
    <definedName name="BExOCYEXOB95DH5NOB0M5NOYX398" localSheetId="8" hidden="1">#REF!</definedName>
    <definedName name="BExOCYEXOB95DH5NOB0M5NOYX398" localSheetId="9" hidden="1">#REF!</definedName>
    <definedName name="BExOCYEXOB95DH5NOB0M5NOYX398" localSheetId="11" hidden="1">#REF!</definedName>
    <definedName name="BExOCYEXOB95DH5NOB0M5NOYX398" localSheetId="12" hidden="1">#REF!</definedName>
    <definedName name="BExOCYEXOB95DH5NOB0M5NOYX398" localSheetId="13" hidden="1">#REF!</definedName>
    <definedName name="BExOCYEXOB95DH5NOB0M5NOYX398" localSheetId="14" hidden="1">#REF!</definedName>
    <definedName name="BExOCYEXOB95DH5NOB0M5NOYX398" localSheetId="22" hidden="1">#REF!</definedName>
    <definedName name="BExOCYEXOB95DH5NOB0M5NOYX398" localSheetId="19" hidden="1">#REF!</definedName>
    <definedName name="BExOCYEXOB95DH5NOB0M5NOYX398" localSheetId="21" hidden="1">#REF!</definedName>
    <definedName name="BExOCYEXOB95DH5NOB0M5NOYX398" hidden="1">#REF!</definedName>
    <definedName name="BExOD4ERMDMFD8X1016N4EXOUR0S" localSheetId="23" hidden="1">#REF!</definedName>
    <definedName name="BExOD4ERMDMFD8X1016N4EXOUR0S" localSheetId="27" hidden="1">#REF!</definedName>
    <definedName name="BExOD4ERMDMFD8X1016N4EXOUR0S" localSheetId="16" hidden="1">#REF!</definedName>
    <definedName name="BExOD4ERMDMFD8X1016N4EXOUR0S" localSheetId="0" hidden="1">#REF!</definedName>
    <definedName name="BExOD4ERMDMFD8X1016N4EXOUR0S" localSheetId="2" hidden="1">#REF!</definedName>
    <definedName name="BExOD4ERMDMFD8X1016N4EXOUR0S" localSheetId="4" hidden="1">#REF!</definedName>
    <definedName name="BExOD4ERMDMFD8X1016N4EXOUR0S" localSheetId="5" hidden="1">#REF!</definedName>
    <definedName name="BExOD4ERMDMFD8X1016N4EXOUR0S" localSheetId="17" hidden="1">#REF!</definedName>
    <definedName name="BExOD4ERMDMFD8X1016N4EXOUR0S" localSheetId="7" hidden="1">#REF!</definedName>
    <definedName name="BExOD4ERMDMFD8X1016N4EXOUR0S" localSheetId="8" hidden="1">#REF!</definedName>
    <definedName name="BExOD4ERMDMFD8X1016N4EXOUR0S" localSheetId="9" hidden="1">#REF!</definedName>
    <definedName name="BExOD4ERMDMFD8X1016N4EXOUR0S" localSheetId="11" hidden="1">#REF!</definedName>
    <definedName name="BExOD4ERMDMFD8X1016N4EXOUR0S" localSheetId="12" hidden="1">#REF!</definedName>
    <definedName name="BExOD4ERMDMFD8X1016N4EXOUR0S" localSheetId="13" hidden="1">#REF!</definedName>
    <definedName name="BExOD4ERMDMFD8X1016N4EXOUR0S" localSheetId="14" hidden="1">#REF!</definedName>
    <definedName name="BExOD4ERMDMFD8X1016N4EXOUR0S" localSheetId="22" hidden="1">#REF!</definedName>
    <definedName name="BExOD4ERMDMFD8X1016N4EXOUR0S" localSheetId="19" hidden="1">#REF!</definedName>
    <definedName name="BExOD4ERMDMFD8X1016N4EXOUR0S" localSheetId="21" hidden="1">#REF!</definedName>
    <definedName name="BExOD4ERMDMFD8X1016N4EXOUR0S" hidden="1">#REF!</definedName>
    <definedName name="BExOD55RS7BQUHRQ6H3USVGKR0P7" localSheetId="23" hidden="1">#REF!</definedName>
    <definedName name="BExOD55RS7BQUHRQ6H3USVGKR0P7" localSheetId="27" hidden="1">#REF!</definedName>
    <definedName name="BExOD55RS7BQUHRQ6H3USVGKR0P7" localSheetId="16" hidden="1">#REF!</definedName>
    <definedName name="BExOD55RS7BQUHRQ6H3USVGKR0P7" localSheetId="0" hidden="1">#REF!</definedName>
    <definedName name="BExOD55RS7BQUHRQ6H3USVGKR0P7" localSheetId="2" hidden="1">#REF!</definedName>
    <definedName name="BExOD55RS7BQUHRQ6H3USVGKR0P7" localSheetId="4" hidden="1">#REF!</definedName>
    <definedName name="BExOD55RS7BQUHRQ6H3USVGKR0P7" localSheetId="5" hidden="1">#REF!</definedName>
    <definedName name="BExOD55RS7BQUHRQ6H3USVGKR0P7" localSheetId="17" hidden="1">#REF!</definedName>
    <definedName name="BExOD55RS7BQUHRQ6H3USVGKR0P7" localSheetId="7" hidden="1">#REF!</definedName>
    <definedName name="BExOD55RS7BQUHRQ6H3USVGKR0P7" localSheetId="8" hidden="1">#REF!</definedName>
    <definedName name="BExOD55RS7BQUHRQ6H3USVGKR0P7" localSheetId="9" hidden="1">#REF!</definedName>
    <definedName name="BExOD55RS7BQUHRQ6H3USVGKR0P7" localSheetId="11" hidden="1">#REF!</definedName>
    <definedName name="BExOD55RS7BQUHRQ6H3USVGKR0P7" localSheetId="12" hidden="1">#REF!</definedName>
    <definedName name="BExOD55RS7BQUHRQ6H3USVGKR0P7" localSheetId="13" hidden="1">#REF!</definedName>
    <definedName name="BExOD55RS7BQUHRQ6H3USVGKR0P7" localSheetId="14" hidden="1">#REF!</definedName>
    <definedName name="BExOD55RS7BQUHRQ6H3USVGKR0P7" localSheetId="22" hidden="1">#REF!</definedName>
    <definedName name="BExOD55RS7BQUHRQ6H3USVGKR0P7" localSheetId="19" hidden="1">#REF!</definedName>
    <definedName name="BExOD55RS7BQUHRQ6H3USVGKR0P7" localSheetId="21" hidden="1">#REF!</definedName>
    <definedName name="BExOD55RS7BQUHRQ6H3USVGKR0P7" hidden="1">#REF!</definedName>
    <definedName name="BExODEWDDEABM4ZY3XREJIBZ8IVP" localSheetId="23" hidden="1">#REF!</definedName>
    <definedName name="BExODEWDDEABM4ZY3XREJIBZ8IVP" localSheetId="27" hidden="1">#REF!</definedName>
    <definedName name="BExODEWDDEABM4ZY3XREJIBZ8IVP" localSheetId="16" hidden="1">#REF!</definedName>
    <definedName name="BExODEWDDEABM4ZY3XREJIBZ8IVP" localSheetId="0" hidden="1">#REF!</definedName>
    <definedName name="BExODEWDDEABM4ZY3XREJIBZ8IVP" localSheetId="2" hidden="1">#REF!</definedName>
    <definedName name="BExODEWDDEABM4ZY3XREJIBZ8IVP" localSheetId="4" hidden="1">#REF!</definedName>
    <definedName name="BExODEWDDEABM4ZY3XREJIBZ8IVP" localSheetId="5" hidden="1">#REF!</definedName>
    <definedName name="BExODEWDDEABM4ZY3XREJIBZ8IVP" localSheetId="17" hidden="1">#REF!</definedName>
    <definedName name="BExODEWDDEABM4ZY3XREJIBZ8IVP" localSheetId="7" hidden="1">#REF!</definedName>
    <definedName name="BExODEWDDEABM4ZY3XREJIBZ8IVP" localSheetId="8" hidden="1">#REF!</definedName>
    <definedName name="BExODEWDDEABM4ZY3XREJIBZ8IVP" localSheetId="9" hidden="1">#REF!</definedName>
    <definedName name="BExODEWDDEABM4ZY3XREJIBZ8IVP" localSheetId="11" hidden="1">#REF!</definedName>
    <definedName name="BExODEWDDEABM4ZY3XREJIBZ8IVP" localSheetId="12" hidden="1">#REF!</definedName>
    <definedName name="BExODEWDDEABM4ZY3XREJIBZ8IVP" localSheetId="13" hidden="1">#REF!</definedName>
    <definedName name="BExODEWDDEABM4ZY3XREJIBZ8IVP" localSheetId="14" hidden="1">#REF!</definedName>
    <definedName name="BExODEWDDEABM4ZY3XREJIBZ8IVP" localSheetId="22" hidden="1">#REF!</definedName>
    <definedName name="BExODEWDDEABM4ZY3XREJIBZ8IVP" localSheetId="19" hidden="1">#REF!</definedName>
    <definedName name="BExODEWDDEABM4ZY3XREJIBZ8IVP" localSheetId="21" hidden="1">#REF!</definedName>
    <definedName name="BExODEWDDEABM4ZY3XREJIBZ8IVP" hidden="1">#REF!</definedName>
    <definedName name="BExODICDVVLFKWA22B3L0CKKTAZA" localSheetId="23" hidden="1">#REF!</definedName>
    <definedName name="BExODICDVVLFKWA22B3L0CKKTAZA" localSheetId="27" hidden="1">#REF!</definedName>
    <definedName name="BExODICDVVLFKWA22B3L0CKKTAZA" localSheetId="16" hidden="1">#REF!</definedName>
    <definedName name="BExODICDVVLFKWA22B3L0CKKTAZA" localSheetId="0" hidden="1">#REF!</definedName>
    <definedName name="BExODICDVVLFKWA22B3L0CKKTAZA" localSheetId="2" hidden="1">#REF!</definedName>
    <definedName name="BExODICDVVLFKWA22B3L0CKKTAZA" localSheetId="4" hidden="1">#REF!</definedName>
    <definedName name="BExODICDVVLFKWA22B3L0CKKTAZA" localSheetId="5" hidden="1">#REF!</definedName>
    <definedName name="BExODICDVVLFKWA22B3L0CKKTAZA" localSheetId="17" hidden="1">#REF!</definedName>
    <definedName name="BExODICDVVLFKWA22B3L0CKKTAZA" localSheetId="7" hidden="1">#REF!</definedName>
    <definedName name="BExODICDVVLFKWA22B3L0CKKTAZA" localSheetId="8" hidden="1">#REF!</definedName>
    <definedName name="BExODICDVVLFKWA22B3L0CKKTAZA" localSheetId="9" hidden="1">#REF!</definedName>
    <definedName name="BExODICDVVLFKWA22B3L0CKKTAZA" localSheetId="11" hidden="1">#REF!</definedName>
    <definedName name="BExODICDVVLFKWA22B3L0CKKTAZA" localSheetId="12" hidden="1">#REF!</definedName>
    <definedName name="BExODICDVVLFKWA22B3L0CKKTAZA" localSheetId="13" hidden="1">#REF!</definedName>
    <definedName name="BExODICDVVLFKWA22B3L0CKKTAZA" localSheetId="14" hidden="1">#REF!</definedName>
    <definedName name="BExODICDVVLFKWA22B3L0CKKTAZA" localSheetId="22" hidden="1">#REF!</definedName>
    <definedName name="BExODICDVVLFKWA22B3L0CKKTAZA" localSheetId="19" hidden="1">#REF!</definedName>
    <definedName name="BExODICDVVLFKWA22B3L0CKKTAZA" localSheetId="21" hidden="1">#REF!</definedName>
    <definedName name="BExODICDVVLFKWA22B3L0CKKTAZA" hidden="1">#REF!</definedName>
    <definedName name="BExODZFEIWV26E8RFU7XQYX1J458" localSheetId="23" hidden="1">#REF!</definedName>
    <definedName name="BExODZFEIWV26E8RFU7XQYX1J458" localSheetId="27" hidden="1">#REF!</definedName>
    <definedName name="BExODZFEIWV26E8RFU7XQYX1J458" localSheetId="16" hidden="1">#REF!</definedName>
    <definedName name="BExODZFEIWV26E8RFU7XQYX1J458" localSheetId="0" hidden="1">#REF!</definedName>
    <definedName name="BExODZFEIWV26E8RFU7XQYX1J458" localSheetId="2" hidden="1">#REF!</definedName>
    <definedName name="BExODZFEIWV26E8RFU7XQYX1J458" localSheetId="4" hidden="1">#REF!</definedName>
    <definedName name="BExODZFEIWV26E8RFU7XQYX1J458" localSheetId="5" hidden="1">#REF!</definedName>
    <definedName name="BExODZFEIWV26E8RFU7XQYX1J458" localSheetId="17" hidden="1">#REF!</definedName>
    <definedName name="BExODZFEIWV26E8RFU7XQYX1J458" localSheetId="7" hidden="1">#REF!</definedName>
    <definedName name="BExODZFEIWV26E8RFU7XQYX1J458" localSheetId="8" hidden="1">#REF!</definedName>
    <definedName name="BExODZFEIWV26E8RFU7XQYX1J458" localSheetId="9" hidden="1">#REF!</definedName>
    <definedName name="BExODZFEIWV26E8RFU7XQYX1J458" localSheetId="11" hidden="1">#REF!</definedName>
    <definedName name="BExODZFEIWV26E8RFU7XQYX1J458" localSheetId="12" hidden="1">#REF!</definedName>
    <definedName name="BExODZFEIWV26E8RFU7XQYX1J458" localSheetId="13" hidden="1">#REF!</definedName>
    <definedName name="BExODZFEIWV26E8RFU7XQYX1J458" localSheetId="14" hidden="1">#REF!</definedName>
    <definedName name="BExODZFEIWV26E8RFU7XQYX1J458" localSheetId="22" hidden="1">#REF!</definedName>
    <definedName name="BExODZFEIWV26E8RFU7XQYX1J458" localSheetId="19" hidden="1">#REF!</definedName>
    <definedName name="BExODZFEIWV26E8RFU7XQYX1J458" localSheetId="21" hidden="1">#REF!</definedName>
    <definedName name="BExODZFEIWV26E8RFU7XQYX1J458" hidden="1">#REF!</definedName>
    <definedName name="BExOE0S111KPTELH26PPXE94J3GJ" localSheetId="23" hidden="1">#REF!</definedName>
    <definedName name="BExOE0S111KPTELH26PPXE94J3GJ" localSheetId="27" hidden="1">#REF!</definedName>
    <definedName name="BExOE0S111KPTELH26PPXE94J3GJ" localSheetId="16" hidden="1">#REF!</definedName>
    <definedName name="BExOE0S111KPTELH26PPXE94J3GJ" localSheetId="0" hidden="1">#REF!</definedName>
    <definedName name="BExOE0S111KPTELH26PPXE94J3GJ" localSheetId="2" hidden="1">#REF!</definedName>
    <definedName name="BExOE0S111KPTELH26PPXE94J3GJ" localSheetId="4" hidden="1">#REF!</definedName>
    <definedName name="BExOE0S111KPTELH26PPXE94J3GJ" localSheetId="5" hidden="1">#REF!</definedName>
    <definedName name="BExOE0S111KPTELH26PPXE94J3GJ" localSheetId="17" hidden="1">#REF!</definedName>
    <definedName name="BExOE0S111KPTELH26PPXE94J3GJ" localSheetId="7" hidden="1">#REF!</definedName>
    <definedName name="BExOE0S111KPTELH26PPXE94J3GJ" localSheetId="8" hidden="1">#REF!</definedName>
    <definedName name="BExOE0S111KPTELH26PPXE94J3GJ" localSheetId="9" hidden="1">#REF!</definedName>
    <definedName name="BExOE0S111KPTELH26PPXE94J3GJ" localSheetId="11" hidden="1">#REF!</definedName>
    <definedName name="BExOE0S111KPTELH26PPXE94J3GJ" localSheetId="12" hidden="1">#REF!</definedName>
    <definedName name="BExOE0S111KPTELH26PPXE94J3GJ" localSheetId="13" hidden="1">#REF!</definedName>
    <definedName name="BExOE0S111KPTELH26PPXE94J3GJ" localSheetId="14" hidden="1">#REF!</definedName>
    <definedName name="BExOE0S111KPTELH26PPXE94J3GJ" localSheetId="22" hidden="1">#REF!</definedName>
    <definedName name="BExOE0S111KPTELH26PPXE94J3GJ" localSheetId="19" hidden="1">#REF!</definedName>
    <definedName name="BExOE0S111KPTELH26PPXE94J3GJ" localSheetId="21" hidden="1">#REF!</definedName>
    <definedName name="BExOE0S111KPTELH26PPXE94J3GJ" hidden="1">#REF!</definedName>
    <definedName name="BExOE5KH3JKKPZO401YAB3A11G1U" localSheetId="23" hidden="1">#REF!</definedName>
    <definedName name="BExOE5KH3JKKPZO401YAB3A11G1U" localSheetId="27" hidden="1">#REF!</definedName>
    <definedName name="BExOE5KH3JKKPZO401YAB3A11G1U" localSheetId="16" hidden="1">#REF!</definedName>
    <definedName name="BExOE5KH3JKKPZO401YAB3A11G1U" localSheetId="0" hidden="1">#REF!</definedName>
    <definedName name="BExOE5KH3JKKPZO401YAB3A11G1U" localSheetId="2" hidden="1">#REF!</definedName>
    <definedName name="BExOE5KH3JKKPZO401YAB3A11G1U" localSheetId="4" hidden="1">#REF!</definedName>
    <definedName name="BExOE5KH3JKKPZO401YAB3A11G1U" localSheetId="5" hidden="1">#REF!</definedName>
    <definedName name="BExOE5KH3JKKPZO401YAB3A11G1U" localSheetId="17" hidden="1">#REF!</definedName>
    <definedName name="BExOE5KH3JKKPZO401YAB3A11G1U" localSheetId="7" hidden="1">#REF!</definedName>
    <definedName name="BExOE5KH3JKKPZO401YAB3A11G1U" localSheetId="8" hidden="1">#REF!</definedName>
    <definedName name="BExOE5KH3JKKPZO401YAB3A11G1U" localSheetId="9" hidden="1">#REF!</definedName>
    <definedName name="BExOE5KH3JKKPZO401YAB3A11G1U" localSheetId="11" hidden="1">#REF!</definedName>
    <definedName name="BExOE5KH3JKKPZO401YAB3A11G1U" localSheetId="12" hidden="1">#REF!</definedName>
    <definedName name="BExOE5KH3JKKPZO401YAB3A11G1U" localSheetId="13" hidden="1">#REF!</definedName>
    <definedName name="BExOE5KH3JKKPZO401YAB3A11G1U" localSheetId="14" hidden="1">#REF!</definedName>
    <definedName name="BExOE5KH3JKKPZO401YAB3A11G1U" localSheetId="22" hidden="1">#REF!</definedName>
    <definedName name="BExOE5KH3JKKPZO401YAB3A11G1U" localSheetId="19" hidden="1">#REF!</definedName>
    <definedName name="BExOE5KH3JKKPZO401YAB3A11G1U" localSheetId="21" hidden="1">#REF!</definedName>
    <definedName name="BExOE5KH3JKKPZO401YAB3A11G1U" hidden="1">#REF!</definedName>
    <definedName name="BExOEBKG55EROA2VL360A06LKASE" localSheetId="23" hidden="1">#REF!</definedName>
    <definedName name="BExOEBKG55EROA2VL360A06LKASE" localSheetId="27" hidden="1">#REF!</definedName>
    <definedName name="BExOEBKG55EROA2VL360A06LKASE" localSheetId="16" hidden="1">#REF!</definedName>
    <definedName name="BExOEBKG55EROA2VL360A06LKASE" localSheetId="0" hidden="1">#REF!</definedName>
    <definedName name="BExOEBKG55EROA2VL360A06LKASE" localSheetId="2" hidden="1">#REF!</definedName>
    <definedName name="BExOEBKG55EROA2VL360A06LKASE" localSheetId="4" hidden="1">#REF!</definedName>
    <definedName name="BExOEBKG55EROA2VL360A06LKASE" localSheetId="5" hidden="1">#REF!</definedName>
    <definedName name="BExOEBKG55EROA2VL360A06LKASE" localSheetId="17" hidden="1">#REF!</definedName>
    <definedName name="BExOEBKG55EROA2VL360A06LKASE" localSheetId="7" hidden="1">#REF!</definedName>
    <definedName name="BExOEBKG55EROA2VL360A06LKASE" localSheetId="8" hidden="1">#REF!</definedName>
    <definedName name="BExOEBKG55EROA2VL360A06LKASE" localSheetId="9" hidden="1">#REF!</definedName>
    <definedName name="BExOEBKG55EROA2VL360A06LKASE" localSheetId="11" hidden="1">#REF!</definedName>
    <definedName name="BExOEBKG55EROA2VL360A06LKASE" localSheetId="12" hidden="1">#REF!</definedName>
    <definedName name="BExOEBKG55EROA2VL360A06LKASE" localSheetId="13" hidden="1">#REF!</definedName>
    <definedName name="BExOEBKG55EROA2VL360A06LKASE" localSheetId="14" hidden="1">#REF!</definedName>
    <definedName name="BExOEBKG55EROA2VL360A06LKASE" localSheetId="22" hidden="1">#REF!</definedName>
    <definedName name="BExOEBKG55EROA2VL360A06LKASE" localSheetId="19" hidden="1">#REF!</definedName>
    <definedName name="BExOEBKG55EROA2VL360A06LKASE" localSheetId="21" hidden="1">#REF!</definedName>
    <definedName name="BExOEBKG55EROA2VL360A06LKASE" hidden="1">#REF!</definedName>
    <definedName name="BExOEFWUBETCPIYF89P9SBDOI3X5" localSheetId="23" hidden="1">#REF!</definedName>
    <definedName name="BExOEFWUBETCPIYF89P9SBDOI3X5" localSheetId="27" hidden="1">#REF!</definedName>
    <definedName name="BExOEFWUBETCPIYF89P9SBDOI3X5" localSheetId="16" hidden="1">#REF!</definedName>
    <definedName name="BExOEFWUBETCPIYF89P9SBDOI3X5" localSheetId="0" hidden="1">#REF!</definedName>
    <definedName name="BExOEFWUBETCPIYF89P9SBDOI3X5" localSheetId="2" hidden="1">#REF!</definedName>
    <definedName name="BExOEFWUBETCPIYF89P9SBDOI3X5" localSheetId="4" hidden="1">#REF!</definedName>
    <definedName name="BExOEFWUBETCPIYF89P9SBDOI3X5" localSheetId="5" hidden="1">#REF!</definedName>
    <definedName name="BExOEFWUBETCPIYF89P9SBDOI3X5" localSheetId="17" hidden="1">#REF!</definedName>
    <definedName name="BExOEFWUBETCPIYF89P9SBDOI3X5" localSheetId="7" hidden="1">#REF!</definedName>
    <definedName name="BExOEFWUBETCPIYF89P9SBDOI3X5" localSheetId="8" hidden="1">#REF!</definedName>
    <definedName name="BExOEFWUBETCPIYF89P9SBDOI3X5" localSheetId="9" hidden="1">#REF!</definedName>
    <definedName name="BExOEFWUBETCPIYF89P9SBDOI3X5" localSheetId="11" hidden="1">#REF!</definedName>
    <definedName name="BExOEFWUBETCPIYF89P9SBDOI3X5" localSheetId="12" hidden="1">#REF!</definedName>
    <definedName name="BExOEFWUBETCPIYF89P9SBDOI3X5" localSheetId="13" hidden="1">#REF!</definedName>
    <definedName name="BExOEFWUBETCPIYF89P9SBDOI3X5" localSheetId="14" hidden="1">#REF!</definedName>
    <definedName name="BExOEFWUBETCPIYF89P9SBDOI3X5" localSheetId="22" hidden="1">#REF!</definedName>
    <definedName name="BExOEFWUBETCPIYF89P9SBDOI3X5" localSheetId="19" hidden="1">#REF!</definedName>
    <definedName name="BExOEFWUBETCPIYF89P9SBDOI3X5" localSheetId="21" hidden="1">#REF!</definedName>
    <definedName name="BExOEFWUBETCPIYF89P9SBDOI3X5" hidden="1">#REF!</definedName>
    <definedName name="BExOEL08MN74RQKVY0P43PFHPTVB" localSheetId="23" hidden="1">#REF!</definedName>
    <definedName name="BExOEL08MN74RQKVY0P43PFHPTVB" localSheetId="27" hidden="1">#REF!</definedName>
    <definedName name="BExOEL08MN74RQKVY0P43PFHPTVB" localSheetId="16" hidden="1">#REF!</definedName>
    <definedName name="BExOEL08MN74RQKVY0P43PFHPTVB" localSheetId="0" hidden="1">#REF!</definedName>
    <definedName name="BExOEL08MN74RQKVY0P43PFHPTVB" localSheetId="2" hidden="1">#REF!</definedName>
    <definedName name="BExOEL08MN74RQKVY0P43PFHPTVB" localSheetId="4" hidden="1">#REF!</definedName>
    <definedName name="BExOEL08MN74RQKVY0P43PFHPTVB" localSheetId="5" hidden="1">#REF!</definedName>
    <definedName name="BExOEL08MN74RQKVY0P43PFHPTVB" localSheetId="17" hidden="1">#REF!</definedName>
    <definedName name="BExOEL08MN74RQKVY0P43PFHPTVB" localSheetId="7" hidden="1">#REF!</definedName>
    <definedName name="BExOEL08MN74RQKVY0P43PFHPTVB" localSheetId="8" hidden="1">#REF!</definedName>
    <definedName name="BExOEL08MN74RQKVY0P43PFHPTVB" localSheetId="9" hidden="1">#REF!</definedName>
    <definedName name="BExOEL08MN74RQKVY0P43PFHPTVB" localSheetId="11" hidden="1">#REF!</definedName>
    <definedName name="BExOEL08MN74RQKVY0P43PFHPTVB" localSheetId="12" hidden="1">#REF!</definedName>
    <definedName name="BExOEL08MN74RQKVY0P43PFHPTVB" localSheetId="13" hidden="1">#REF!</definedName>
    <definedName name="BExOEL08MN74RQKVY0P43PFHPTVB" localSheetId="14" hidden="1">#REF!</definedName>
    <definedName name="BExOEL08MN74RQKVY0P43PFHPTVB" localSheetId="22" hidden="1">#REF!</definedName>
    <definedName name="BExOEL08MN74RQKVY0P43PFHPTVB" localSheetId="19" hidden="1">#REF!</definedName>
    <definedName name="BExOEL08MN74RQKVY0P43PFHPTVB" localSheetId="21" hidden="1">#REF!</definedName>
    <definedName name="BExOEL08MN74RQKVY0P43PFHPTVB" hidden="1">#REF!</definedName>
    <definedName name="BExOERG5LWXYYEN1DY1H2FWRJS9T" localSheetId="23" hidden="1">#REF!</definedName>
    <definedName name="BExOERG5LWXYYEN1DY1H2FWRJS9T" localSheetId="27" hidden="1">#REF!</definedName>
    <definedName name="BExOERG5LWXYYEN1DY1H2FWRJS9T" localSheetId="16" hidden="1">#REF!</definedName>
    <definedName name="BExOERG5LWXYYEN1DY1H2FWRJS9T" localSheetId="0" hidden="1">#REF!</definedName>
    <definedName name="BExOERG5LWXYYEN1DY1H2FWRJS9T" localSheetId="2" hidden="1">#REF!</definedName>
    <definedName name="BExOERG5LWXYYEN1DY1H2FWRJS9T" localSheetId="4" hidden="1">#REF!</definedName>
    <definedName name="BExOERG5LWXYYEN1DY1H2FWRJS9T" localSheetId="5" hidden="1">#REF!</definedName>
    <definedName name="BExOERG5LWXYYEN1DY1H2FWRJS9T" localSheetId="17" hidden="1">#REF!</definedName>
    <definedName name="BExOERG5LWXYYEN1DY1H2FWRJS9T" localSheetId="7" hidden="1">#REF!</definedName>
    <definedName name="BExOERG5LWXYYEN1DY1H2FWRJS9T" localSheetId="8" hidden="1">#REF!</definedName>
    <definedName name="BExOERG5LWXYYEN1DY1H2FWRJS9T" localSheetId="9" hidden="1">#REF!</definedName>
    <definedName name="BExOERG5LWXYYEN1DY1H2FWRJS9T" localSheetId="11" hidden="1">#REF!</definedName>
    <definedName name="BExOERG5LWXYYEN1DY1H2FWRJS9T" localSheetId="12" hidden="1">#REF!</definedName>
    <definedName name="BExOERG5LWXYYEN1DY1H2FWRJS9T" localSheetId="13" hidden="1">#REF!</definedName>
    <definedName name="BExOERG5LWXYYEN1DY1H2FWRJS9T" localSheetId="14" hidden="1">#REF!</definedName>
    <definedName name="BExOERG5LWXYYEN1DY1H2FWRJS9T" localSheetId="22" hidden="1">#REF!</definedName>
    <definedName name="BExOERG5LWXYYEN1DY1H2FWRJS9T" localSheetId="19" hidden="1">#REF!</definedName>
    <definedName name="BExOERG5LWXYYEN1DY1H2FWRJS9T" localSheetId="21" hidden="1">#REF!</definedName>
    <definedName name="BExOERG5LWXYYEN1DY1H2FWRJS9T" hidden="1">#REF!</definedName>
    <definedName name="BExOEV1S6JJVO5PP4BZ20SNGZR7D" localSheetId="23" hidden="1">#REF!</definedName>
    <definedName name="BExOEV1S6JJVO5PP4BZ20SNGZR7D" localSheetId="27" hidden="1">#REF!</definedName>
    <definedName name="BExOEV1S6JJVO5PP4BZ20SNGZR7D" localSheetId="16" hidden="1">#REF!</definedName>
    <definedName name="BExOEV1S6JJVO5PP4BZ20SNGZR7D" localSheetId="0" hidden="1">#REF!</definedName>
    <definedName name="BExOEV1S6JJVO5PP4BZ20SNGZR7D" localSheetId="2" hidden="1">#REF!</definedName>
    <definedName name="BExOEV1S6JJVO5PP4BZ20SNGZR7D" localSheetId="4" hidden="1">#REF!</definedName>
    <definedName name="BExOEV1S6JJVO5PP4BZ20SNGZR7D" localSheetId="5" hidden="1">#REF!</definedName>
    <definedName name="BExOEV1S6JJVO5PP4BZ20SNGZR7D" localSheetId="17" hidden="1">#REF!</definedName>
    <definedName name="BExOEV1S6JJVO5PP4BZ20SNGZR7D" localSheetId="7" hidden="1">#REF!</definedName>
    <definedName name="BExOEV1S6JJVO5PP4BZ20SNGZR7D" localSheetId="8" hidden="1">#REF!</definedName>
    <definedName name="BExOEV1S6JJVO5PP4BZ20SNGZR7D" localSheetId="9" hidden="1">#REF!</definedName>
    <definedName name="BExOEV1S6JJVO5PP4BZ20SNGZR7D" localSheetId="11" hidden="1">#REF!</definedName>
    <definedName name="BExOEV1S6JJVO5PP4BZ20SNGZR7D" localSheetId="12" hidden="1">#REF!</definedName>
    <definedName name="BExOEV1S6JJVO5PP4BZ20SNGZR7D" localSheetId="13" hidden="1">#REF!</definedName>
    <definedName name="BExOEV1S6JJVO5PP4BZ20SNGZR7D" localSheetId="14" hidden="1">#REF!</definedName>
    <definedName name="BExOEV1S6JJVO5PP4BZ20SNGZR7D" localSheetId="22" hidden="1">#REF!</definedName>
    <definedName name="BExOEV1S6JJVO5PP4BZ20SNGZR7D" localSheetId="19" hidden="1">#REF!</definedName>
    <definedName name="BExOEV1S6JJVO5PP4BZ20SNGZR7D" localSheetId="21" hidden="1">#REF!</definedName>
    <definedName name="BExOEV1S6JJVO5PP4BZ20SNGZR7D" hidden="1">#REF!</definedName>
    <definedName name="BExOEVNDLRXW33RF3AMMCDLTLROJ" localSheetId="23" hidden="1">#REF!</definedName>
    <definedName name="BExOEVNDLRXW33RF3AMMCDLTLROJ" localSheetId="27" hidden="1">#REF!</definedName>
    <definedName name="BExOEVNDLRXW33RF3AMMCDLTLROJ" localSheetId="16" hidden="1">#REF!</definedName>
    <definedName name="BExOEVNDLRXW33RF3AMMCDLTLROJ" localSheetId="0" hidden="1">#REF!</definedName>
    <definedName name="BExOEVNDLRXW33RF3AMMCDLTLROJ" localSheetId="2" hidden="1">#REF!</definedName>
    <definedName name="BExOEVNDLRXW33RF3AMMCDLTLROJ" localSheetId="4" hidden="1">#REF!</definedName>
    <definedName name="BExOEVNDLRXW33RF3AMMCDLTLROJ" localSheetId="5" hidden="1">#REF!</definedName>
    <definedName name="BExOEVNDLRXW33RF3AMMCDLTLROJ" localSheetId="17" hidden="1">#REF!</definedName>
    <definedName name="BExOEVNDLRXW33RF3AMMCDLTLROJ" localSheetId="7" hidden="1">#REF!</definedName>
    <definedName name="BExOEVNDLRXW33RF3AMMCDLTLROJ" localSheetId="8" hidden="1">#REF!</definedName>
    <definedName name="BExOEVNDLRXW33RF3AMMCDLTLROJ" localSheetId="9" hidden="1">#REF!</definedName>
    <definedName name="BExOEVNDLRXW33RF3AMMCDLTLROJ" localSheetId="11" hidden="1">#REF!</definedName>
    <definedName name="BExOEVNDLRXW33RF3AMMCDLTLROJ" localSheetId="12" hidden="1">#REF!</definedName>
    <definedName name="BExOEVNDLRXW33RF3AMMCDLTLROJ" localSheetId="13" hidden="1">#REF!</definedName>
    <definedName name="BExOEVNDLRXW33RF3AMMCDLTLROJ" localSheetId="14" hidden="1">#REF!</definedName>
    <definedName name="BExOEVNDLRXW33RF3AMMCDLTLROJ" localSheetId="22" hidden="1">#REF!</definedName>
    <definedName name="BExOEVNDLRXW33RF3AMMCDLTLROJ" localSheetId="19" hidden="1">#REF!</definedName>
    <definedName name="BExOEVNDLRXW33RF3AMMCDLTLROJ" localSheetId="21" hidden="1">#REF!</definedName>
    <definedName name="BExOEVNDLRXW33RF3AMMCDLTLROJ" hidden="1">#REF!</definedName>
    <definedName name="BExOEZOXV3VXUB6VGSS85GXATYAC" localSheetId="23" hidden="1">#REF!</definedName>
    <definedName name="BExOEZOXV3VXUB6VGSS85GXATYAC" localSheetId="27" hidden="1">#REF!</definedName>
    <definedName name="BExOEZOXV3VXUB6VGSS85GXATYAC" localSheetId="16" hidden="1">#REF!</definedName>
    <definedName name="BExOEZOXV3VXUB6VGSS85GXATYAC" localSheetId="0" hidden="1">#REF!</definedName>
    <definedName name="BExOEZOXV3VXUB6VGSS85GXATYAC" localSheetId="2" hidden="1">#REF!</definedName>
    <definedName name="BExOEZOXV3VXUB6VGSS85GXATYAC" localSheetId="4" hidden="1">#REF!</definedName>
    <definedName name="BExOEZOXV3VXUB6VGSS85GXATYAC" localSheetId="5" hidden="1">#REF!</definedName>
    <definedName name="BExOEZOXV3VXUB6VGSS85GXATYAC" localSheetId="17" hidden="1">#REF!</definedName>
    <definedName name="BExOEZOXV3VXUB6VGSS85GXATYAC" localSheetId="7" hidden="1">#REF!</definedName>
    <definedName name="BExOEZOXV3VXUB6VGSS85GXATYAC" localSheetId="8" hidden="1">#REF!</definedName>
    <definedName name="BExOEZOXV3VXUB6VGSS85GXATYAC" localSheetId="9" hidden="1">#REF!</definedName>
    <definedName name="BExOEZOXV3VXUB6VGSS85GXATYAC" localSheetId="11" hidden="1">#REF!</definedName>
    <definedName name="BExOEZOXV3VXUB6VGSS85GXATYAC" localSheetId="12" hidden="1">#REF!</definedName>
    <definedName name="BExOEZOXV3VXUB6VGSS85GXATYAC" localSheetId="13" hidden="1">#REF!</definedName>
    <definedName name="BExOEZOXV3VXUB6VGSS85GXATYAC" localSheetId="14" hidden="1">#REF!</definedName>
    <definedName name="BExOEZOXV3VXUB6VGSS85GXATYAC" localSheetId="22" hidden="1">#REF!</definedName>
    <definedName name="BExOEZOXV3VXUB6VGSS85GXATYAC" localSheetId="19" hidden="1">#REF!</definedName>
    <definedName name="BExOEZOXV3VXUB6VGSS85GXATYAC" localSheetId="21" hidden="1">#REF!</definedName>
    <definedName name="BExOEZOXV3VXUB6VGSS85GXATYAC" hidden="1">#REF!</definedName>
    <definedName name="BExOFDBSAZV60157PIDWCSSUN3MJ" localSheetId="23" hidden="1">#REF!</definedName>
    <definedName name="BExOFDBSAZV60157PIDWCSSUN3MJ" localSheetId="27" hidden="1">#REF!</definedName>
    <definedName name="BExOFDBSAZV60157PIDWCSSUN3MJ" localSheetId="16" hidden="1">#REF!</definedName>
    <definedName name="BExOFDBSAZV60157PIDWCSSUN3MJ" localSheetId="0" hidden="1">#REF!</definedName>
    <definedName name="BExOFDBSAZV60157PIDWCSSUN3MJ" localSheetId="2" hidden="1">#REF!</definedName>
    <definedName name="BExOFDBSAZV60157PIDWCSSUN3MJ" localSheetId="4" hidden="1">#REF!</definedName>
    <definedName name="BExOFDBSAZV60157PIDWCSSUN3MJ" localSheetId="5" hidden="1">#REF!</definedName>
    <definedName name="BExOFDBSAZV60157PIDWCSSUN3MJ" localSheetId="17" hidden="1">#REF!</definedName>
    <definedName name="BExOFDBSAZV60157PIDWCSSUN3MJ" localSheetId="7" hidden="1">#REF!</definedName>
    <definedName name="BExOFDBSAZV60157PIDWCSSUN3MJ" localSheetId="8" hidden="1">#REF!</definedName>
    <definedName name="BExOFDBSAZV60157PIDWCSSUN3MJ" localSheetId="9" hidden="1">#REF!</definedName>
    <definedName name="BExOFDBSAZV60157PIDWCSSUN3MJ" localSheetId="11" hidden="1">#REF!</definedName>
    <definedName name="BExOFDBSAZV60157PIDWCSSUN3MJ" localSheetId="12" hidden="1">#REF!</definedName>
    <definedName name="BExOFDBSAZV60157PIDWCSSUN3MJ" localSheetId="13" hidden="1">#REF!</definedName>
    <definedName name="BExOFDBSAZV60157PIDWCSSUN3MJ" localSheetId="14" hidden="1">#REF!</definedName>
    <definedName name="BExOFDBSAZV60157PIDWCSSUN3MJ" localSheetId="22" hidden="1">#REF!</definedName>
    <definedName name="BExOFDBSAZV60157PIDWCSSUN3MJ" localSheetId="19" hidden="1">#REF!</definedName>
    <definedName name="BExOFDBSAZV60157PIDWCSSUN3MJ" localSheetId="21" hidden="1">#REF!</definedName>
    <definedName name="BExOFDBSAZV60157PIDWCSSUN3MJ" hidden="1">#REF!</definedName>
    <definedName name="BExOFEDNCYI2TPTMQ8SJN3AW4YMF" localSheetId="23" hidden="1">#REF!</definedName>
    <definedName name="BExOFEDNCYI2TPTMQ8SJN3AW4YMF" localSheetId="27" hidden="1">#REF!</definedName>
    <definedName name="BExOFEDNCYI2TPTMQ8SJN3AW4YMF" localSheetId="16" hidden="1">#REF!</definedName>
    <definedName name="BExOFEDNCYI2TPTMQ8SJN3AW4YMF" localSheetId="0" hidden="1">#REF!</definedName>
    <definedName name="BExOFEDNCYI2TPTMQ8SJN3AW4YMF" localSheetId="2" hidden="1">#REF!</definedName>
    <definedName name="BExOFEDNCYI2TPTMQ8SJN3AW4YMF" localSheetId="4" hidden="1">#REF!</definedName>
    <definedName name="BExOFEDNCYI2TPTMQ8SJN3AW4YMF" localSheetId="5" hidden="1">#REF!</definedName>
    <definedName name="BExOFEDNCYI2TPTMQ8SJN3AW4YMF" localSheetId="17" hidden="1">#REF!</definedName>
    <definedName name="BExOFEDNCYI2TPTMQ8SJN3AW4YMF" localSheetId="7" hidden="1">#REF!</definedName>
    <definedName name="BExOFEDNCYI2TPTMQ8SJN3AW4YMF" localSheetId="8" hidden="1">#REF!</definedName>
    <definedName name="BExOFEDNCYI2TPTMQ8SJN3AW4YMF" localSheetId="9" hidden="1">#REF!</definedName>
    <definedName name="BExOFEDNCYI2TPTMQ8SJN3AW4YMF" localSheetId="11" hidden="1">#REF!</definedName>
    <definedName name="BExOFEDNCYI2TPTMQ8SJN3AW4YMF" localSheetId="12" hidden="1">#REF!</definedName>
    <definedName name="BExOFEDNCYI2TPTMQ8SJN3AW4YMF" localSheetId="13" hidden="1">#REF!</definedName>
    <definedName name="BExOFEDNCYI2TPTMQ8SJN3AW4YMF" localSheetId="14" hidden="1">#REF!</definedName>
    <definedName name="BExOFEDNCYI2TPTMQ8SJN3AW4YMF" localSheetId="22" hidden="1">#REF!</definedName>
    <definedName name="BExOFEDNCYI2TPTMQ8SJN3AW4YMF" localSheetId="19" hidden="1">#REF!</definedName>
    <definedName name="BExOFEDNCYI2TPTMQ8SJN3AW4YMF" localSheetId="21" hidden="1">#REF!</definedName>
    <definedName name="BExOFEDNCYI2TPTMQ8SJN3AW4YMF" hidden="1">#REF!</definedName>
    <definedName name="BExOFVLXVD6RVHSQO8KZOOACSV24" localSheetId="23" hidden="1">#REF!</definedName>
    <definedName name="BExOFVLXVD6RVHSQO8KZOOACSV24" localSheetId="27" hidden="1">#REF!</definedName>
    <definedName name="BExOFVLXVD6RVHSQO8KZOOACSV24" localSheetId="16" hidden="1">#REF!</definedName>
    <definedName name="BExOFVLXVD6RVHSQO8KZOOACSV24" localSheetId="0" hidden="1">#REF!</definedName>
    <definedName name="BExOFVLXVD6RVHSQO8KZOOACSV24" localSheetId="2" hidden="1">#REF!</definedName>
    <definedName name="BExOFVLXVD6RVHSQO8KZOOACSV24" localSheetId="4" hidden="1">#REF!</definedName>
    <definedName name="BExOFVLXVD6RVHSQO8KZOOACSV24" localSheetId="5" hidden="1">#REF!</definedName>
    <definedName name="BExOFVLXVD6RVHSQO8KZOOACSV24" localSheetId="17" hidden="1">#REF!</definedName>
    <definedName name="BExOFVLXVD6RVHSQO8KZOOACSV24" localSheetId="7" hidden="1">#REF!</definedName>
    <definedName name="BExOFVLXVD6RVHSQO8KZOOACSV24" localSheetId="8" hidden="1">#REF!</definedName>
    <definedName name="BExOFVLXVD6RVHSQO8KZOOACSV24" localSheetId="9" hidden="1">#REF!</definedName>
    <definedName name="BExOFVLXVD6RVHSQO8KZOOACSV24" localSheetId="11" hidden="1">#REF!</definedName>
    <definedName name="BExOFVLXVD6RVHSQO8KZOOACSV24" localSheetId="12" hidden="1">#REF!</definedName>
    <definedName name="BExOFVLXVD6RVHSQO8KZOOACSV24" localSheetId="13" hidden="1">#REF!</definedName>
    <definedName name="BExOFVLXVD6RVHSQO8KZOOACSV24" localSheetId="14" hidden="1">#REF!</definedName>
    <definedName name="BExOFVLXVD6RVHSQO8KZOOACSV24" localSheetId="22" hidden="1">#REF!</definedName>
    <definedName name="BExOFVLXVD6RVHSQO8KZOOACSV24" localSheetId="19" hidden="1">#REF!</definedName>
    <definedName name="BExOFVLXVD6RVHSQO8KZOOACSV24" localSheetId="21" hidden="1">#REF!</definedName>
    <definedName name="BExOFVLXVD6RVHSQO8KZOOACSV24" hidden="1">#REF!</definedName>
    <definedName name="BExOG2SW3XOGP9VAPQ3THV3VWV12" localSheetId="23" hidden="1">#REF!</definedName>
    <definedName name="BExOG2SW3XOGP9VAPQ3THV3VWV12" localSheetId="27" hidden="1">#REF!</definedName>
    <definedName name="BExOG2SW3XOGP9VAPQ3THV3VWV12" localSheetId="16" hidden="1">#REF!</definedName>
    <definedName name="BExOG2SW3XOGP9VAPQ3THV3VWV12" localSheetId="0" hidden="1">#REF!</definedName>
    <definedName name="BExOG2SW3XOGP9VAPQ3THV3VWV12" localSheetId="2" hidden="1">#REF!</definedName>
    <definedName name="BExOG2SW3XOGP9VAPQ3THV3VWV12" localSheetId="4" hidden="1">#REF!</definedName>
    <definedName name="BExOG2SW3XOGP9VAPQ3THV3VWV12" localSheetId="5" hidden="1">#REF!</definedName>
    <definedName name="BExOG2SW3XOGP9VAPQ3THV3VWV12" localSheetId="17" hidden="1">#REF!</definedName>
    <definedName name="BExOG2SW3XOGP9VAPQ3THV3VWV12" localSheetId="7" hidden="1">#REF!</definedName>
    <definedName name="BExOG2SW3XOGP9VAPQ3THV3VWV12" localSheetId="8" hidden="1">#REF!</definedName>
    <definedName name="BExOG2SW3XOGP9VAPQ3THV3VWV12" localSheetId="9" hidden="1">#REF!</definedName>
    <definedName name="BExOG2SW3XOGP9VAPQ3THV3VWV12" localSheetId="11" hidden="1">#REF!</definedName>
    <definedName name="BExOG2SW3XOGP9VAPQ3THV3VWV12" localSheetId="12" hidden="1">#REF!</definedName>
    <definedName name="BExOG2SW3XOGP9VAPQ3THV3VWV12" localSheetId="13" hidden="1">#REF!</definedName>
    <definedName name="BExOG2SW3XOGP9VAPQ3THV3VWV12" localSheetId="14" hidden="1">#REF!</definedName>
    <definedName name="BExOG2SW3XOGP9VAPQ3THV3VWV12" localSheetId="22" hidden="1">#REF!</definedName>
    <definedName name="BExOG2SW3XOGP9VAPQ3THV3VWV12" localSheetId="19" hidden="1">#REF!</definedName>
    <definedName name="BExOG2SW3XOGP9VAPQ3THV3VWV12" localSheetId="21" hidden="1">#REF!</definedName>
    <definedName name="BExOG2SW3XOGP9VAPQ3THV3VWV12" hidden="1">#REF!</definedName>
    <definedName name="BExOG45J81K4OPA40KW5VQU54KY3" localSheetId="23" hidden="1">#REF!</definedName>
    <definedName name="BExOG45J81K4OPA40KW5VQU54KY3" localSheetId="27" hidden="1">#REF!</definedName>
    <definedName name="BExOG45J81K4OPA40KW5VQU54KY3" localSheetId="16" hidden="1">#REF!</definedName>
    <definedName name="BExOG45J81K4OPA40KW5VQU54KY3" localSheetId="0" hidden="1">#REF!</definedName>
    <definedName name="BExOG45J81K4OPA40KW5VQU54KY3" localSheetId="2" hidden="1">#REF!</definedName>
    <definedName name="BExOG45J81K4OPA40KW5VQU54KY3" localSheetId="4" hidden="1">#REF!</definedName>
    <definedName name="BExOG45J81K4OPA40KW5VQU54KY3" localSheetId="5" hidden="1">#REF!</definedName>
    <definedName name="BExOG45J81K4OPA40KW5VQU54KY3" localSheetId="17" hidden="1">#REF!</definedName>
    <definedName name="BExOG45J81K4OPA40KW5VQU54KY3" localSheetId="7" hidden="1">#REF!</definedName>
    <definedName name="BExOG45J81K4OPA40KW5VQU54KY3" localSheetId="8" hidden="1">#REF!</definedName>
    <definedName name="BExOG45J81K4OPA40KW5VQU54KY3" localSheetId="9" hidden="1">#REF!</definedName>
    <definedName name="BExOG45J81K4OPA40KW5VQU54KY3" localSheetId="11" hidden="1">#REF!</definedName>
    <definedName name="BExOG45J81K4OPA40KW5VQU54KY3" localSheetId="12" hidden="1">#REF!</definedName>
    <definedName name="BExOG45J81K4OPA40KW5VQU54KY3" localSheetId="13" hidden="1">#REF!</definedName>
    <definedName name="BExOG45J81K4OPA40KW5VQU54KY3" localSheetId="14" hidden="1">#REF!</definedName>
    <definedName name="BExOG45J81K4OPA40KW5VQU54KY3" localSheetId="22" hidden="1">#REF!</definedName>
    <definedName name="BExOG45J81K4OPA40KW5VQU54KY3" localSheetId="19" hidden="1">#REF!</definedName>
    <definedName name="BExOG45J81K4OPA40KW5VQU54KY3" localSheetId="21" hidden="1">#REF!</definedName>
    <definedName name="BExOG45J81K4OPA40KW5VQU54KY3" hidden="1">#REF!</definedName>
    <definedName name="BExOGFE2SCL8HHT4DFAXKLUTJZOG" localSheetId="23" hidden="1">#REF!</definedName>
    <definedName name="BExOGFE2SCL8HHT4DFAXKLUTJZOG" localSheetId="27" hidden="1">#REF!</definedName>
    <definedName name="BExOGFE2SCL8HHT4DFAXKLUTJZOG" localSheetId="16" hidden="1">#REF!</definedName>
    <definedName name="BExOGFE2SCL8HHT4DFAXKLUTJZOG" localSheetId="0" hidden="1">#REF!</definedName>
    <definedName name="BExOGFE2SCL8HHT4DFAXKLUTJZOG" localSheetId="2" hidden="1">#REF!</definedName>
    <definedName name="BExOGFE2SCL8HHT4DFAXKLUTJZOG" localSheetId="4" hidden="1">#REF!</definedName>
    <definedName name="BExOGFE2SCL8HHT4DFAXKLUTJZOG" localSheetId="5" hidden="1">#REF!</definedName>
    <definedName name="BExOGFE2SCL8HHT4DFAXKLUTJZOG" localSheetId="17" hidden="1">#REF!</definedName>
    <definedName name="BExOGFE2SCL8HHT4DFAXKLUTJZOG" localSheetId="7" hidden="1">#REF!</definedName>
    <definedName name="BExOGFE2SCL8HHT4DFAXKLUTJZOG" localSheetId="8" hidden="1">#REF!</definedName>
    <definedName name="BExOGFE2SCL8HHT4DFAXKLUTJZOG" localSheetId="9" hidden="1">#REF!</definedName>
    <definedName name="BExOGFE2SCL8HHT4DFAXKLUTJZOG" localSheetId="11" hidden="1">#REF!</definedName>
    <definedName name="BExOGFE2SCL8HHT4DFAXKLUTJZOG" localSheetId="12" hidden="1">#REF!</definedName>
    <definedName name="BExOGFE2SCL8HHT4DFAXKLUTJZOG" localSheetId="13" hidden="1">#REF!</definedName>
    <definedName name="BExOGFE2SCL8HHT4DFAXKLUTJZOG" localSheetId="14" hidden="1">#REF!</definedName>
    <definedName name="BExOGFE2SCL8HHT4DFAXKLUTJZOG" localSheetId="22" hidden="1">#REF!</definedName>
    <definedName name="BExOGFE2SCL8HHT4DFAXKLUTJZOG" localSheetId="19" hidden="1">#REF!</definedName>
    <definedName name="BExOGFE2SCL8HHT4DFAXKLUTJZOG" localSheetId="21" hidden="1">#REF!</definedName>
    <definedName name="BExOGFE2SCL8HHT4DFAXKLUTJZOG" hidden="1">#REF!</definedName>
    <definedName name="BExOGH1IMADJCZMFDE6NMBBKO558" localSheetId="23" hidden="1">#REF!</definedName>
    <definedName name="BExOGH1IMADJCZMFDE6NMBBKO558" localSheetId="27" hidden="1">#REF!</definedName>
    <definedName name="BExOGH1IMADJCZMFDE6NMBBKO558" localSheetId="16" hidden="1">#REF!</definedName>
    <definedName name="BExOGH1IMADJCZMFDE6NMBBKO558" localSheetId="0" hidden="1">#REF!</definedName>
    <definedName name="BExOGH1IMADJCZMFDE6NMBBKO558" localSheetId="2" hidden="1">#REF!</definedName>
    <definedName name="BExOGH1IMADJCZMFDE6NMBBKO558" localSheetId="4" hidden="1">#REF!</definedName>
    <definedName name="BExOGH1IMADJCZMFDE6NMBBKO558" localSheetId="5" hidden="1">#REF!</definedName>
    <definedName name="BExOGH1IMADJCZMFDE6NMBBKO558" localSheetId="17" hidden="1">#REF!</definedName>
    <definedName name="BExOGH1IMADJCZMFDE6NMBBKO558" localSheetId="7" hidden="1">#REF!</definedName>
    <definedName name="BExOGH1IMADJCZMFDE6NMBBKO558" localSheetId="8" hidden="1">#REF!</definedName>
    <definedName name="BExOGH1IMADJCZMFDE6NMBBKO558" localSheetId="9" hidden="1">#REF!</definedName>
    <definedName name="BExOGH1IMADJCZMFDE6NMBBKO558" localSheetId="11" hidden="1">#REF!</definedName>
    <definedName name="BExOGH1IMADJCZMFDE6NMBBKO558" localSheetId="12" hidden="1">#REF!</definedName>
    <definedName name="BExOGH1IMADJCZMFDE6NMBBKO558" localSheetId="13" hidden="1">#REF!</definedName>
    <definedName name="BExOGH1IMADJCZMFDE6NMBBKO558" localSheetId="14" hidden="1">#REF!</definedName>
    <definedName name="BExOGH1IMADJCZMFDE6NMBBKO558" localSheetId="22" hidden="1">#REF!</definedName>
    <definedName name="BExOGH1IMADJCZMFDE6NMBBKO558" localSheetId="19" hidden="1">#REF!</definedName>
    <definedName name="BExOGH1IMADJCZMFDE6NMBBKO558" localSheetId="21" hidden="1">#REF!</definedName>
    <definedName name="BExOGH1IMADJCZMFDE6NMBBKO558" hidden="1">#REF!</definedName>
    <definedName name="BExOGT6D0LJ3C22RDW8COECKB1J5" localSheetId="23" hidden="1">#REF!</definedName>
    <definedName name="BExOGT6D0LJ3C22RDW8COECKB1J5" localSheetId="27" hidden="1">#REF!</definedName>
    <definedName name="BExOGT6D0LJ3C22RDW8COECKB1J5" localSheetId="16" hidden="1">#REF!</definedName>
    <definedName name="BExOGT6D0LJ3C22RDW8COECKB1J5" localSheetId="0" hidden="1">#REF!</definedName>
    <definedName name="BExOGT6D0LJ3C22RDW8COECKB1J5" localSheetId="2" hidden="1">#REF!</definedName>
    <definedName name="BExOGT6D0LJ3C22RDW8COECKB1J5" localSheetId="4" hidden="1">#REF!</definedName>
    <definedName name="BExOGT6D0LJ3C22RDW8COECKB1J5" localSheetId="5" hidden="1">#REF!</definedName>
    <definedName name="BExOGT6D0LJ3C22RDW8COECKB1J5" localSheetId="17" hidden="1">#REF!</definedName>
    <definedName name="BExOGT6D0LJ3C22RDW8COECKB1J5" localSheetId="7" hidden="1">#REF!</definedName>
    <definedName name="BExOGT6D0LJ3C22RDW8COECKB1J5" localSheetId="8" hidden="1">#REF!</definedName>
    <definedName name="BExOGT6D0LJ3C22RDW8COECKB1J5" localSheetId="9" hidden="1">#REF!</definedName>
    <definedName name="BExOGT6D0LJ3C22RDW8COECKB1J5" localSheetId="11" hidden="1">#REF!</definedName>
    <definedName name="BExOGT6D0LJ3C22RDW8COECKB1J5" localSheetId="12" hidden="1">#REF!</definedName>
    <definedName name="BExOGT6D0LJ3C22RDW8COECKB1J5" localSheetId="13" hidden="1">#REF!</definedName>
    <definedName name="BExOGT6D0LJ3C22RDW8COECKB1J5" localSheetId="14" hidden="1">#REF!</definedName>
    <definedName name="BExOGT6D0LJ3C22RDW8COECKB1J5" localSheetId="22" hidden="1">#REF!</definedName>
    <definedName name="BExOGT6D0LJ3C22RDW8COECKB1J5" localSheetId="19" hidden="1">#REF!</definedName>
    <definedName name="BExOGT6D0LJ3C22RDW8COECKB1J5" localSheetId="21" hidden="1">#REF!</definedName>
    <definedName name="BExOGT6D0LJ3C22RDW8COECKB1J5" hidden="1">#REF!</definedName>
    <definedName name="BExOGTMI1HT31M1RGWVRAVHAK7DE" localSheetId="23" hidden="1">#REF!</definedName>
    <definedName name="BExOGTMI1HT31M1RGWVRAVHAK7DE" localSheetId="27" hidden="1">#REF!</definedName>
    <definedName name="BExOGTMI1HT31M1RGWVRAVHAK7DE" localSheetId="16" hidden="1">#REF!</definedName>
    <definedName name="BExOGTMI1HT31M1RGWVRAVHAK7DE" localSheetId="0" hidden="1">#REF!</definedName>
    <definedName name="BExOGTMI1HT31M1RGWVRAVHAK7DE" localSheetId="2" hidden="1">#REF!</definedName>
    <definedName name="BExOGTMI1HT31M1RGWVRAVHAK7DE" localSheetId="4" hidden="1">#REF!</definedName>
    <definedName name="BExOGTMI1HT31M1RGWVRAVHAK7DE" localSheetId="5" hidden="1">#REF!</definedName>
    <definedName name="BExOGTMI1HT31M1RGWVRAVHAK7DE" localSheetId="17" hidden="1">#REF!</definedName>
    <definedName name="BExOGTMI1HT31M1RGWVRAVHAK7DE" localSheetId="7" hidden="1">#REF!</definedName>
    <definedName name="BExOGTMI1HT31M1RGWVRAVHAK7DE" localSheetId="8" hidden="1">#REF!</definedName>
    <definedName name="BExOGTMI1HT31M1RGWVRAVHAK7DE" localSheetId="9" hidden="1">#REF!</definedName>
    <definedName name="BExOGTMI1HT31M1RGWVRAVHAK7DE" localSheetId="11" hidden="1">#REF!</definedName>
    <definedName name="BExOGTMI1HT31M1RGWVRAVHAK7DE" localSheetId="12" hidden="1">#REF!</definedName>
    <definedName name="BExOGTMI1HT31M1RGWVRAVHAK7DE" localSheetId="13" hidden="1">#REF!</definedName>
    <definedName name="BExOGTMI1HT31M1RGWVRAVHAK7DE" localSheetId="14" hidden="1">#REF!</definedName>
    <definedName name="BExOGTMI1HT31M1RGWVRAVHAK7DE" localSheetId="22" hidden="1">#REF!</definedName>
    <definedName name="BExOGTMI1HT31M1RGWVRAVHAK7DE" localSheetId="19" hidden="1">#REF!</definedName>
    <definedName name="BExOGTMI1HT31M1RGWVRAVHAK7DE" localSheetId="21" hidden="1">#REF!</definedName>
    <definedName name="BExOGTMI1HT31M1RGWVRAVHAK7DE" hidden="1">#REF!</definedName>
    <definedName name="BExOGXO9JE5XSE9GC3I6O21UEKAO" localSheetId="23" hidden="1">#REF!</definedName>
    <definedName name="BExOGXO9JE5XSE9GC3I6O21UEKAO" localSheetId="27" hidden="1">#REF!</definedName>
    <definedName name="BExOGXO9JE5XSE9GC3I6O21UEKAO" localSheetId="16" hidden="1">#REF!</definedName>
    <definedName name="BExOGXO9JE5XSE9GC3I6O21UEKAO" localSheetId="0" hidden="1">#REF!</definedName>
    <definedName name="BExOGXO9JE5XSE9GC3I6O21UEKAO" localSheetId="2" hidden="1">#REF!</definedName>
    <definedName name="BExOGXO9JE5XSE9GC3I6O21UEKAO" localSheetId="4" hidden="1">#REF!</definedName>
    <definedName name="BExOGXO9JE5XSE9GC3I6O21UEKAO" localSheetId="5" hidden="1">#REF!</definedName>
    <definedName name="BExOGXO9JE5XSE9GC3I6O21UEKAO" localSheetId="17" hidden="1">#REF!</definedName>
    <definedName name="BExOGXO9JE5XSE9GC3I6O21UEKAO" localSheetId="7" hidden="1">#REF!</definedName>
    <definedName name="BExOGXO9JE5XSE9GC3I6O21UEKAO" localSheetId="8" hidden="1">#REF!</definedName>
    <definedName name="BExOGXO9JE5XSE9GC3I6O21UEKAO" localSheetId="9" hidden="1">#REF!</definedName>
    <definedName name="BExOGXO9JE5XSE9GC3I6O21UEKAO" localSheetId="11" hidden="1">#REF!</definedName>
    <definedName name="BExOGXO9JE5XSE9GC3I6O21UEKAO" localSheetId="12" hidden="1">#REF!</definedName>
    <definedName name="BExOGXO9JE5XSE9GC3I6O21UEKAO" localSheetId="13" hidden="1">#REF!</definedName>
    <definedName name="BExOGXO9JE5XSE9GC3I6O21UEKAO" localSheetId="14" hidden="1">#REF!</definedName>
    <definedName name="BExOGXO9JE5XSE9GC3I6O21UEKAO" localSheetId="22" hidden="1">#REF!</definedName>
    <definedName name="BExOGXO9JE5XSE9GC3I6O21UEKAO" localSheetId="19" hidden="1">#REF!</definedName>
    <definedName name="BExOGXO9JE5XSE9GC3I6O21UEKAO" localSheetId="21" hidden="1">#REF!</definedName>
    <definedName name="BExOGXO9JE5XSE9GC3I6O21UEKAO" hidden="1">#REF!</definedName>
    <definedName name="BExOH9ICQA5WPLVJIKJVPWUPKSYO" localSheetId="23" hidden="1">#REF!</definedName>
    <definedName name="BExOH9ICQA5WPLVJIKJVPWUPKSYO" localSheetId="27" hidden="1">#REF!</definedName>
    <definedName name="BExOH9ICQA5WPLVJIKJVPWUPKSYO" localSheetId="16" hidden="1">#REF!</definedName>
    <definedName name="BExOH9ICQA5WPLVJIKJVPWUPKSYO" localSheetId="0" hidden="1">#REF!</definedName>
    <definedName name="BExOH9ICQA5WPLVJIKJVPWUPKSYO" localSheetId="2" hidden="1">#REF!</definedName>
    <definedName name="BExOH9ICQA5WPLVJIKJVPWUPKSYO" localSheetId="4" hidden="1">#REF!</definedName>
    <definedName name="BExOH9ICQA5WPLVJIKJVPWUPKSYO" localSheetId="5" hidden="1">#REF!</definedName>
    <definedName name="BExOH9ICQA5WPLVJIKJVPWUPKSYO" localSheetId="17" hidden="1">#REF!</definedName>
    <definedName name="BExOH9ICQA5WPLVJIKJVPWUPKSYO" localSheetId="7" hidden="1">#REF!</definedName>
    <definedName name="BExOH9ICQA5WPLVJIKJVPWUPKSYO" localSheetId="8" hidden="1">#REF!</definedName>
    <definedName name="BExOH9ICQA5WPLVJIKJVPWUPKSYO" localSheetId="9" hidden="1">#REF!</definedName>
    <definedName name="BExOH9ICQA5WPLVJIKJVPWUPKSYO" localSheetId="11" hidden="1">#REF!</definedName>
    <definedName name="BExOH9ICQA5WPLVJIKJVPWUPKSYO" localSheetId="12" hidden="1">#REF!</definedName>
    <definedName name="BExOH9ICQA5WPLVJIKJVPWUPKSYO" localSheetId="13" hidden="1">#REF!</definedName>
    <definedName name="BExOH9ICQA5WPLVJIKJVPWUPKSYO" localSheetId="14" hidden="1">#REF!</definedName>
    <definedName name="BExOH9ICQA5WPLVJIKJVPWUPKSYO" localSheetId="22" hidden="1">#REF!</definedName>
    <definedName name="BExOH9ICQA5WPLVJIKJVPWUPKSYO" localSheetId="19" hidden="1">#REF!</definedName>
    <definedName name="BExOH9ICQA5WPLVJIKJVPWUPKSYO" localSheetId="21" hidden="1">#REF!</definedName>
    <definedName name="BExOH9ICQA5WPLVJIKJVPWUPKSYO" hidden="1">#REF!</definedName>
    <definedName name="BExOH9ICZ13C1LAW8OTYTR9S7ZP3" localSheetId="23" hidden="1">#REF!</definedName>
    <definedName name="BExOH9ICZ13C1LAW8OTYTR9S7ZP3" localSheetId="27" hidden="1">#REF!</definedName>
    <definedName name="BExOH9ICZ13C1LAW8OTYTR9S7ZP3" localSheetId="16" hidden="1">#REF!</definedName>
    <definedName name="BExOH9ICZ13C1LAW8OTYTR9S7ZP3" localSheetId="0" hidden="1">#REF!</definedName>
    <definedName name="BExOH9ICZ13C1LAW8OTYTR9S7ZP3" localSheetId="2" hidden="1">#REF!</definedName>
    <definedName name="BExOH9ICZ13C1LAW8OTYTR9S7ZP3" localSheetId="4" hidden="1">#REF!</definedName>
    <definedName name="BExOH9ICZ13C1LAW8OTYTR9S7ZP3" localSheetId="5" hidden="1">#REF!</definedName>
    <definedName name="BExOH9ICZ13C1LAW8OTYTR9S7ZP3" localSheetId="17" hidden="1">#REF!</definedName>
    <definedName name="BExOH9ICZ13C1LAW8OTYTR9S7ZP3" localSheetId="7" hidden="1">#REF!</definedName>
    <definedName name="BExOH9ICZ13C1LAW8OTYTR9S7ZP3" localSheetId="8" hidden="1">#REF!</definedName>
    <definedName name="BExOH9ICZ13C1LAW8OTYTR9S7ZP3" localSheetId="9" hidden="1">#REF!</definedName>
    <definedName name="BExOH9ICZ13C1LAW8OTYTR9S7ZP3" localSheetId="11" hidden="1">#REF!</definedName>
    <definedName name="BExOH9ICZ13C1LAW8OTYTR9S7ZP3" localSheetId="12" hidden="1">#REF!</definedName>
    <definedName name="BExOH9ICZ13C1LAW8OTYTR9S7ZP3" localSheetId="13" hidden="1">#REF!</definedName>
    <definedName name="BExOH9ICZ13C1LAW8OTYTR9S7ZP3" localSheetId="14" hidden="1">#REF!</definedName>
    <definedName name="BExOH9ICZ13C1LAW8OTYTR9S7ZP3" localSheetId="22" hidden="1">#REF!</definedName>
    <definedName name="BExOH9ICZ13C1LAW8OTYTR9S7ZP3" localSheetId="19" hidden="1">#REF!</definedName>
    <definedName name="BExOH9ICZ13C1LAW8OTYTR9S7ZP3" localSheetId="21" hidden="1">#REF!</definedName>
    <definedName name="BExOH9ICZ13C1LAW8OTYTR9S7ZP3" hidden="1">#REF!</definedName>
    <definedName name="BExOHGEJ8V8OXT32FSU173XLXBDH" localSheetId="23" hidden="1">#REF!</definedName>
    <definedName name="BExOHGEJ8V8OXT32FSU173XLXBDH" localSheetId="27" hidden="1">#REF!</definedName>
    <definedName name="BExOHGEJ8V8OXT32FSU173XLXBDH" localSheetId="16" hidden="1">#REF!</definedName>
    <definedName name="BExOHGEJ8V8OXT32FSU173XLXBDH" localSheetId="0" hidden="1">#REF!</definedName>
    <definedName name="BExOHGEJ8V8OXT32FSU173XLXBDH" localSheetId="2" hidden="1">#REF!</definedName>
    <definedName name="BExOHGEJ8V8OXT32FSU173XLXBDH" localSheetId="4" hidden="1">#REF!</definedName>
    <definedName name="BExOHGEJ8V8OXT32FSU173XLXBDH" localSheetId="5" hidden="1">#REF!</definedName>
    <definedName name="BExOHGEJ8V8OXT32FSU173XLXBDH" localSheetId="17" hidden="1">#REF!</definedName>
    <definedName name="BExOHGEJ8V8OXT32FSU173XLXBDH" localSheetId="7" hidden="1">#REF!</definedName>
    <definedName name="BExOHGEJ8V8OXT32FSU173XLXBDH" localSheetId="8" hidden="1">#REF!</definedName>
    <definedName name="BExOHGEJ8V8OXT32FSU173XLXBDH" localSheetId="9" hidden="1">#REF!</definedName>
    <definedName name="BExOHGEJ8V8OXT32FSU173XLXBDH" localSheetId="11" hidden="1">#REF!</definedName>
    <definedName name="BExOHGEJ8V8OXT32FSU173XLXBDH" localSheetId="12" hidden="1">#REF!</definedName>
    <definedName name="BExOHGEJ8V8OXT32FSU173XLXBDH" localSheetId="13" hidden="1">#REF!</definedName>
    <definedName name="BExOHGEJ8V8OXT32FSU173XLXBDH" localSheetId="14" hidden="1">#REF!</definedName>
    <definedName name="BExOHGEJ8V8OXT32FSU173XLXBDH" localSheetId="22" hidden="1">#REF!</definedName>
    <definedName name="BExOHGEJ8V8OXT32FSU173XLXBDH" localSheetId="19" hidden="1">#REF!</definedName>
    <definedName name="BExOHGEJ8V8OXT32FSU173XLXBDH" localSheetId="21" hidden="1">#REF!</definedName>
    <definedName name="BExOHGEJ8V8OXT32FSU173XLXBDH" hidden="1">#REF!</definedName>
    <definedName name="BExOHL75H3OT4WAKKPUXIVXWFVDS" localSheetId="23" hidden="1">#REF!</definedName>
    <definedName name="BExOHL75H3OT4WAKKPUXIVXWFVDS" localSheetId="27" hidden="1">#REF!</definedName>
    <definedName name="BExOHL75H3OT4WAKKPUXIVXWFVDS" localSheetId="16" hidden="1">#REF!</definedName>
    <definedName name="BExOHL75H3OT4WAKKPUXIVXWFVDS" localSheetId="0" hidden="1">#REF!</definedName>
    <definedName name="BExOHL75H3OT4WAKKPUXIVXWFVDS" localSheetId="2" hidden="1">#REF!</definedName>
    <definedName name="BExOHL75H3OT4WAKKPUXIVXWFVDS" localSheetId="4" hidden="1">#REF!</definedName>
    <definedName name="BExOHL75H3OT4WAKKPUXIVXWFVDS" localSheetId="5" hidden="1">#REF!</definedName>
    <definedName name="BExOHL75H3OT4WAKKPUXIVXWFVDS" localSheetId="17" hidden="1">#REF!</definedName>
    <definedName name="BExOHL75H3OT4WAKKPUXIVXWFVDS" localSheetId="7" hidden="1">#REF!</definedName>
    <definedName name="BExOHL75H3OT4WAKKPUXIVXWFVDS" localSheetId="8" hidden="1">#REF!</definedName>
    <definedName name="BExOHL75H3OT4WAKKPUXIVXWFVDS" localSheetId="9" hidden="1">#REF!</definedName>
    <definedName name="BExOHL75H3OT4WAKKPUXIVXWFVDS" localSheetId="11" hidden="1">#REF!</definedName>
    <definedName name="BExOHL75H3OT4WAKKPUXIVXWFVDS" localSheetId="12" hidden="1">#REF!</definedName>
    <definedName name="BExOHL75H3OT4WAKKPUXIVXWFVDS" localSheetId="13" hidden="1">#REF!</definedName>
    <definedName name="BExOHL75H3OT4WAKKPUXIVXWFVDS" localSheetId="14" hidden="1">#REF!</definedName>
    <definedName name="BExOHL75H3OT4WAKKPUXIVXWFVDS" localSheetId="22" hidden="1">#REF!</definedName>
    <definedName name="BExOHL75H3OT4WAKKPUXIVXWFVDS" localSheetId="19" hidden="1">#REF!</definedName>
    <definedName name="BExOHL75H3OT4WAKKPUXIVXWFVDS" localSheetId="21" hidden="1">#REF!</definedName>
    <definedName name="BExOHL75H3OT4WAKKPUXIVXWFVDS" hidden="1">#REF!</definedName>
    <definedName name="BExOHLHXXJL6363CC082M9M5VVXQ" localSheetId="23" hidden="1">#REF!</definedName>
    <definedName name="BExOHLHXXJL6363CC082M9M5VVXQ" localSheetId="27" hidden="1">#REF!</definedName>
    <definedName name="BExOHLHXXJL6363CC082M9M5VVXQ" localSheetId="16" hidden="1">#REF!</definedName>
    <definedName name="BExOHLHXXJL6363CC082M9M5VVXQ" localSheetId="0" hidden="1">#REF!</definedName>
    <definedName name="BExOHLHXXJL6363CC082M9M5VVXQ" localSheetId="2" hidden="1">#REF!</definedName>
    <definedName name="BExOHLHXXJL6363CC082M9M5VVXQ" localSheetId="4" hidden="1">#REF!</definedName>
    <definedName name="BExOHLHXXJL6363CC082M9M5VVXQ" localSheetId="5" hidden="1">#REF!</definedName>
    <definedName name="BExOHLHXXJL6363CC082M9M5VVXQ" localSheetId="17" hidden="1">#REF!</definedName>
    <definedName name="BExOHLHXXJL6363CC082M9M5VVXQ" localSheetId="7" hidden="1">#REF!</definedName>
    <definedName name="BExOHLHXXJL6363CC082M9M5VVXQ" localSheetId="8" hidden="1">#REF!</definedName>
    <definedName name="BExOHLHXXJL6363CC082M9M5VVXQ" localSheetId="9" hidden="1">#REF!</definedName>
    <definedName name="BExOHLHXXJL6363CC082M9M5VVXQ" localSheetId="11" hidden="1">#REF!</definedName>
    <definedName name="BExOHLHXXJL6363CC082M9M5VVXQ" localSheetId="12" hidden="1">#REF!</definedName>
    <definedName name="BExOHLHXXJL6363CC082M9M5VVXQ" localSheetId="13" hidden="1">#REF!</definedName>
    <definedName name="BExOHLHXXJL6363CC082M9M5VVXQ" localSheetId="14" hidden="1">#REF!</definedName>
    <definedName name="BExOHLHXXJL6363CC082M9M5VVXQ" localSheetId="22" hidden="1">#REF!</definedName>
    <definedName name="BExOHLHXXJL6363CC082M9M5VVXQ" localSheetId="19" hidden="1">#REF!</definedName>
    <definedName name="BExOHLHXXJL6363CC082M9M5VVXQ" localSheetId="21" hidden="1">#REF!</definedName>
    <definedName name="BExOHLHXXJL6363CC082M9M5VVXQ" hidden="1">#REF!</definedName>
    <definedName name="BExOHNAO5UDXSO73BK2ARHWKS90Y" localSheetId="23" hidden="1">#REF!</definedName>
    <definedName name="BExOHNAO5UDXSO73BK2ARHWKS90Y" localSheetId="27" hidden="1">#REF!</definedName>
    <definedName name="BExOHNAO5UDXSO73BK2ARHWKS90Y" localSheetId="16" hidden="1">#REF!</definedName>
    <definedName name="BExOHNAO5UDXSO73BK2ARHWKS90Y" localSheetId="0" hidden="1">#REF!</definedName>
    <definedName name="BExOHNAO5UDXSO73BK2ARHWKS90Y" localSheetId="2" hidden="1">#REF!</definedName>
    <definedName name="BExOHNAO5UDXSO73BK2ARHWKS90Y" localSheetId="4" hidden="1">#REF!</definedName>
    <definedName name="BExOHNAO5UDXSO73BK2ARHWKS90Y" localSheetId="5" hidden="1">#REF!</definedName>
    <definedName name="BExOHNAO5UDXSO73BK2ARHWKS90Y" localSheetId="17" hidden="1">#REF!</definedName>
    <definedName name="BExOHNAO5UDXSO73BK2ARHWKS90Y" localSheetId="7" hidden="1">#REF!</definedName>
    <definedName name="BExOHNAO5UDXSO73BK2ARHWKS90Y" localSheetId="8" hidden="1">#REF!</definedName>
    <definedName name="BExOHNAO5UDXSO73BK2ARHWKS90Y" localSheetId="9" hidden="1">#REF!</definedName>
    <definedName name="BExOHNAO5UDXSO73BK2ARHWKS90Y" localSheetId="11" hidden="1">#REF!</definedName>
    <definedName name="BExOHNAO5UDXSO73BK2ARHWKS90Y" localSheetId="12" hidden="1">#REF!</definedName>
    <definedName name="BExOHNAO5UDXSO73BK2ARHWKS90Y" localSheetId="13" hidden="1">#REF!</definedName>
    <definedName name="BExOHNAO5UDXSO73BK2ARHWKS90Y" localSheetId="14" hidden="1">#REF!</definedName>
    <definedName name="BExOHNAO5UDXSO73BK2ARHWKS90Y" localSheetId="22" hidden="1">#REF!</definedName>
    <definedName name="BExOHNAO5UDXSO73BK2ARHWKS90Y" localSheetId="19" hidden="1">#REF!</definedName>
    <definedName name="BExOHNAO5UDXSO73BK2ARHWKS90Y" localSheetId="21" hidden="1">#REF!</definedName>
    <definedName name="BExOHNAO5UDXSO73BK2ARHWKS90Y" hidden="1">#REF!</definedName>
    <definedName name="BExOHR1G1I9A9CI1HG94EWBLWNM2" localSheetId="23" hidden="1">#REF!</definedName>
    <definedName name="BExOHR1G1I9A9CI1HG94EWBLWNM2" localSheetId="27" hidden="1">#REF!</definedName>
    <definedName name="BExOHR1G1I9A9CI1HG94EWBLWNM2" localSheetId="16" hidden="1">#REF!</definedName>
    <definedName name="BExOHR1G1I9A9CI1HG94EWBLWNM2" localSheetId="0" hidden="1">#REF!</definedName>
    <definedName name="BExOHR1G1I9A9CI1HG94EWBLWNM2" localSheetId="2" hidden="1">#REF!</definedName>
    <definedName name="BExOHR1G1I9A9CI1HG94EWBLWNM2" localSheetId="4" hidden="1">#REF!</definedName>
    <definedName name="BExOHR1G1I9A9CI1HG94EWBLWNM2" localSheetId="5" hidden="1">#REF!</definedName>
    <definedName name="BExOHR1G1I9A9CI1HG94EWBLWNM2" localSheetId="17" hidden="1">#REF!</definedName>
    <definedName name="BExOHR1G1I9A9CI1HG94EWBLWNM2" localSheetId="7" hidden="1">#REF!</definedName>
    <definedName name="BExOHR1G1I9A9CI1HG94EWBLWNM2" localSheetId="8" hidden="1">#REF!</definedName>
    <definedName name="BExOHR1G1I9A9CI1HG94EWBLWNM2" localSheetId="9" hidden="1">#REF!</definedName>
    <definedName name="BExOHR1G1I9A9CI1HG94EWBLWNM2" localSheetId="11" hidden="1">#REF!</definedName>
    <definedName name="BExOHR1G1I9A9CI1HG94EWBLWNM2" localSheetId="12" hidden="1">#REF!</definedName>
    <definedName name="BExOHR1G1I9A9CI1HG94EWBLWNM2" localSheetId="13" hidden="1">#REF!</definedName>
    <definedName name="BExOHR1G1I9A9CI1HG94EWBLWNM2" localSheetId="14" hidden="1">#REF!</definedName>
    <definedName name="BExOHR1G1I9A9CI1HG94EWBLWNM2" localSheetId="22" hidden="1">#REF!</definedName>
    <definedName name="BExOHR1G1I9A9CI1HG94EWBLWNM2" localSheetId="19" hidden="1">#REF!</definedName>
    <definedName name="BExOHR1G1I9A9CI1HG94EWBLWNM2" localSheetId="21" hidden="1">#REF!</definedName>
    <definedName name="BExOHR1G1I9A9CI1HG94EWBLWNM2" hidden="1">#REF!</definedName>
    <definedName name="BExOHTQPP8LQ98L6PYUI6QW08YID" localSheetId="23" hidden="1">#REF!</definedName>
    <definedName name="BExOHTQPP8LQ98L6PYUI6QW08YID" localSheetId="27" hidden="1">#REF!</definedName>
    <definedName name="BExOHTQPP8LQ98L6PYUI6QW08YID" localSheetId="16" hidden="1">#REF!</definedName>
    <definedName name="BExOHTQPP8LQ98L6PYUI6QW08YID" localSheetId="0" hidden="1">#REF!</definedName>
    <definedName name="BExOHTQPP8LQ98L6PYUI6QW08YID" localSheetId="2" hidden="1">#REF!</definedName>
    <definedName name="BExOHTQPP8LQ98L6PYUI6QW08YID" localSheetId="4" hidden="1">#REF!</definedName>
    <definedName name="BExOHTQPP8LQ98L6PYUI6QW08YID" localSheetId="5" hidden="1">#REF!</definedName>
    <definedName name="BExOHTQPP8LQ98L6PYUI6QW08YID" localSheetId="17" hidden="1">#REF!</definedName>
    <definedName name="BExOHTQPP8LQ98L6PYUI6QW08YID" localSheetId="7" hidden="1">#REF!</definedName>
    <definedName name="BExOHTQPP8LQ98L6PYUI6QW08YID" localSheetId="8" hidden="1">#REF!</definedName>
    <definedName name="BExOHTQPP8LQ98L6PYUI6QW08YID" localSheetId="9" hidden="1">#REF!</definedName>
    <definedName name="BExOHTQPP8LQ98L6PYUI6QW08YID" localSheetId="11" hidden="1">#REF!</definedName>
    <definedName name="BExOHTQPP8LQ98L6PYUI6QW08YID" localSheetId="12" hidden="1">#REF!</definedName>
    <definedName name="BExOHTQPP8LQ98L6PYUI6QW08YID" localSheetId="13" hidden="1">#REF!</definedName>
    <definedName name="BExOHTQPP8LQ98L6PYUI6QW08YID" localSheetId="14" hidden="1">#REF!</definedName>
    <definedName name="BExOHTQPP8LQ98L6PYUI6QW08YID" localSheetId="22" hidden="1">#REF!</definedName>
    <definedName name="BExOHTQPP8LQ98L6PYUI6QW08YID" localSheetId="19" hidden="1">#REF!</definedName>
    <definedName name="BExOHTQPP8LQ98L6PYUI6QW08YID" localSheetId="21" hidden="1">#REF!</definedName>
    <definedName name="BExOHTQPP8LQ98L6PYUI6QW08YID" hidden="1">#REF!</definedName>
    <definedName name="BExOHUHN7UXHYAJFJJFU805UZ0NB" localSheetId="23" hidden="1">#REF!</definedName>
    <definedName name="BExOHUHN7UXHYAJFJJFU805UZ0NB" localSheetId="27" hidden="1">#REF!</definedName>
    <definedName name="BExOHUHN7UXHYAJFJJFU805UZ0NB" localSheetId="16" hidden="1">#REF!</definedName>
    <definedName name="BExOHUHN7UXHYAJFJJFU805UZ0NB" localSheetId="0" hidden="1">#REF!</definedName>
    <definedName name="BExOHUHN7UXHYAJFJJFU805UZ0NB" localSheetId="2" hidden="1">#REF!</definedName>
    <definedName name="BExOHUHN7UXHYAJFJJFU805UZ0NB" localSheetId="4" hidden="1">#REF!</definedName>
    <definedName name="BExOHUHN7UXHYAJFJJFU805UZ0NB" localSheetId="5" hidden="1">#REF!</definedName>
    <definedName name="BExOHUHN7UXHYAJFJJFU805UZ0NB" localSheetId="17" hidden="1">#REF!</definedName>
    <definedName name="BExOHUHN7UXHYAJFJJFU805UZ0NB" localSheetId="7" hidden="1">#REF!</definedName>
    <definedName name="BExOHUHN7UXHYAJFJJFU805UZ0NB" localSheetId="8" hidden="1">#REF!</definedName>
    <definedName name="BExOHUHN7UXHYAJFJJFU805UZ0NB" localSheetId="9" hidden="1">#REF!</definedName>
    <definedName name="BExOHUHN7UXHYAJFJJFU805UZ0NB" localSheetId="11" hidden="1">#REF!</definedName>
    <definedName name="BExOHUHN7UXHYAJFJJFU805UZ0NB" localSheetId="12" hidden="1">#REF!</definedName>
    <definedName name="BExOHUHN7UXHYAJFJJFU805UZ0NB" localSheetId="13" hidden="1">#REF!</definedName>
    <definedName name="BExOHUHN7UXHYAJFJJFU805UZ0NB" localSheetId="14" hidden="1">#REF!</definedName>
    <definedName name="BExOHUHN7UXHYAJFJJFU805UZ0NB" localSheetId="22" hidden="1">#REF!</definedName>
    <definedName name="BExOHUHN7UXHYAJFJJFU805UZ0NB" localSheetId="19" hidden="1">#REF!</definedName>
    <definedName name="BExOHUHN7UXHYAJFJJFU805UZ0NB" localSheetId="21" hidden="1">#REF!</definedName>
    <definedName name="BExOHUHN7UXHYAJFJJFU805UZ0NB" hidden="1">#REF!</definedName>
    <definedName name="BExOHX6Q6NJI793PGX59O5EKTP4G" localSheetId="23" hidden="1">#REF!</definedName>
    <definedName name="BExOHX6Q6NJI793PGX59O5EKTP4G" localSheetId="27" hidden="1">#REF!</definedName>
    <definedName name="BExOHX6Q6NJI793PGX59O5EKTP4G" localSheetId="16" hidden="1">#REF!</definedName>
    <definedName name="BExOHX6Q6NJI793PGX59O5EKTP4G" localSheetId="0" hidden="1">#REF!</definedName>
    <definedName name="BExOHX6Q6NJI793PGX59O5EKTP4G" localSheetId="2" hidden="1">#REF!</definedName>
    <definedName name="BExOHX6Q6NJI793PGX59O5EKTP4G" localSheetId="4" hidden="1">#REF!</definedName>
    <definedName name="BExOHX6Q6NJI793PGX59O5EKTP4G" localSheetId="5" hidden="1">#REF!</definedName>
    <definedName name="BExOHX6Q6NJI793PGX59O5EKTP4G" localSheetId="17" hidden="1">#REF!</definedName>
    <definedName name="BExOHX6Q6NJI793PGX59O5EKTP4G" localSheetId="7" hidden="1">#REF!</definedName>
    <definedName name="BExOHX6Q6NJI793PGX59O5EKTP4G" localSheetId="8" hidden="1">#REF!</definedName>
    <definedName name="BExOHX6Q6NJI793PGX59O5EKTP4G" localSheetId="9" hidden="1">#REF!</definedName>
    <definedName name="BExOHX6Q6NJI793PGX59O5EKTP4G" localSheetId="11" hidden="1">#REF!</definedName>
    <definedName name="BExOHX6Q6NJI793PGX59O5EKTP4G" localSheetId="12" hidden="1">#REF!</definedName>
    <definedName name="BExOHX6Q6NJI793PGX59O5EKTP4G" localSheetId="13" hidden="1">#REF!</definedName>
    <definedName name="BExOHX6Q6NJI793PGX59O5EKTP4G" localSheetId="14" hidden="1">#REF!</definedName>
    <definedName name="BExOHX6Q6NJI793PGX59O5EKTP4G" localSheetId="22" hidden="1">#REF!</definedName>
    <definedName name="BExOHX6Q6NJI793PGX59O5EKTP4G" localSheetId="19" hidden="1">#REF!</definedName>
    <definedName name="BExOHX6Q6NJI793PGX59O5EKTP4G" localSheetId="21" hidden="1">#REF!</definedName>
    <definedName name="BExOHX6Q6NJI793PGX59O5EKTP4G" hidden="1">#REF!</definedName>
    <definedName name="BExOI5VMTHH7Y8MQQ1N635CHYI0P" localSheetId="23" hidden="1">#REF!</definedName>
    <definedName name="BExOI5VMTHH7Y8MQQ1N635CHYI0P" localSheetId="27" hidden="1">#REF!</definedName>
    <definedName name="BExOI5VMTHH7Y8MQQ1N635CHYI0P" localSheetId="16" hidden="1">#REF!</definedName>
    <definedName name="BExOI5VMTHH7Y8MQQ1N635CHYI0P" localSheetId="0" hidden="1">#REF!</definedName>
    <definedName name="BExOI5VMTHH7Y8MQQ1N635CHYI0P" localSheetId="2" hidden="1">#REF!</definedName>
    <definedName name="BExOI5VMTHH7Y8MQQ1N635CHYI0P" localSheetId="4" hidden="1">#REF!</definedName>
    <definedName name="BExOI5VMTHH7Y8MQQ1N635CHYI0P" localSheetId="5" hidden="1">#REF!</definedName>
    <definedName name="BExOI5VMTHH7Y8MQQ1N635CHYI0P" localSheetId="17" hidden="1">#REF!</definedName>
    <definedName name="BExOI5VMTHH7Y8MQQ1N635CHYI0P" localSheetId="7" hidden="1">#REF!</definedName>
    <definedName name="BExOI5VMTHH7Y8MQQ1N635CHYI0P" localSheetId="8" hidden="1">#REF!</definedName>
    <definedName name="BExOI5VMTHH7Y8MQQ1N635CHYI0P" localSheetId="9" hidden="1">#REF!</definedName>
    <definedName name="BExOI5VMTHH7Y8MQQ1N635CHYI0P" localSheetId="11" hidden="1">#REF!</definedName>
    <definedName name="BExOI5VMTHH7Y8MQQ1N635CHYI0P" localSheetId="12" hidden="1">#REF!</definedName>
    <definedName name="BExOI5VMTHH7Y8MQQ1N635CHYI0P" localSheetId="13" hidden="1">#REF!</definedName>
    <definedName name="BExOI5VMTHH7Y8MQQ1N635CHYI0P" localSheetId="14" hidden="1">#REF!</definedName>
    <definedName name="BExOI5VMTHH7Y8MQQ1N635CHYI0P" localSheetId="22" hidden="1">#REF!</definedName>
    <definedName name="BExOI5VMTHH7Y8MQQ1N635CHYI0P" localSheetId="19" hidden="1">#REF!</definedName>
    <definedName name="BExOI5VMTHH7Y8MQQ1N635CHYI0P" localSheetId="21" hidden="1">#REF!</definedName>
    <definedName name="BExOI5VMTHH7Y8MQQ1N635CHYI0P" hidden="1">#REF!</definedName>
    <definedName name="BExOIEVCP4Y6VDS23AK84MCYYHRT" localSheetId="23" hidden="1">#REF!</definedName>
    <definedName name="BExOIEVCP4Y6VDS23AK84MCYYHRT" localSheetId="27" hidden="1">#REF!</definedName>
    <definedName name="BExOIEVCP4Y6VDS23AK84MCYYHRT" localSheetId="16" hidden="1">#REF!</definedName>
    <definedName name="BExOIEVCP4Y6VDS23AK84MCYYHRT" localSheetId="0" hidden="1">#REF!</definedName>
    <definedName name="BExOIEVCP4Y6VDS23AK84MCYYHRT" localSheetId="2" hidden="1">#REF!</definedName>
    <definedName name="BExOIEVCP4Y6VDS23AK84MCYYHRT" localSheetId="4" hidden="1">#REF!</definedName>
    <definedName name="BExOIEVCP4Y6VDS23AK84MCYYHRT" localSheetId="5" hidden="1">#REF!</definedName>
    <definedName name="BExOIEVCP4Y6VDS23AK84MCYYHRT" localSheetId="17" hidden="1">#REF!</definedName>
    <definedName name="BExOIEVCP4Y6VDS23AK84MCYYHRT" localSheetId="7" hidden="1">#REF!</definedName>
    <definedName name="BExOIEVCP4Y6VDS23AK84MCYYHRT" localSheetId="8" hidden="1">#REF!</definedName>
    <definedName name="BExOIEVCP4Y6VDS23AK84MCYYHRT" localSheetId="9" hidden="1">#REF!</definedName>
    <definedName name="BExOIEVCP4Y6VDS23AK84MCYYHRT" localSheetId="11" hidden="1">#REF!</definedName>
    <definedName name="BExOIEVCP4Y6VDS23AK84MCYYHRT" localSheetId="12" hidden="1">#REF!</definedName>
    <definedName name="BExOIEVCP4Y6VDS23AK84MCYYHRT" localSheetId="13" hidden="1">#REF!</definedName>
    <definedName name="BExOIEVCP4Y6VDS23AK84MCYYHRT" localSheetId="14" hidden="1">#REF!</definedName>
    <definedName name="BExOIEVCP4Y6VDS23AK84MCYYHRT" localSheetId="22" hidden="1">#REF!</definedName>
    <definedName name="BExOIEVCP4Y6VDS23AK84MCYYHRT" localSheetId="19" hidden="1">#REF!</definedName>
    <definedName name="BExOIEVCP4Y6VDS23AK84MCYYHRT" localSheetId="21" hidden="1">#REF!</definedName>
    <definedName name="BExOIEVCP4Y6VDS23AK84MCYYHRT" hidden="1">#REF!</definedName>
    <definedName name="BExOIFRP0HEHF5D7JSZ0X8ADJ79U" localSheetId="23" hidden="1">#REF!</definedName>
    <definedName name="BExOIFRP0HEHF5D7JSZ0X8ADJ79U" localSheetId="27" hidden="1">#REF!</definedName>
    <definedName name="BExOIFRP0HEHF5D7JSZ0X8ADJ79U" localSheetId="16" hidden="1">#REF!</definedName>
    <definedName name="BExOIFRP0HEHF5D7JSZ0X8ADJ79U" localSheetId="0" hidden="1">#REF!</definedName>
    <definedName name="BExOIFRP0HEHF5D7JSZ0X8ADJ79U" localSheetId="2" hidden="1">#REF!</definedName>
    <definedName name="BExOIFRP0HEHF5D7JSZ0X8ADJ79U" localSheetId="4" hidden="1">#REF!</definedName>
    <definedName name="BExOIFRP0HEHF5D7JSZ0X8ADJ79U" localSheetId="5" hidden="1">#REF!</definedName>
    <definedName name="BExOIFRP0HEHF5D7JSZ0X8ADJ79U" localSheetId="17" hidden="1">#REF!</definedName>
    <definedName name="BExOIFRP0HEHF5D7JSZ0X8ADJ79U" localSheetId="7" hidden="1">#REF!</definedName>
    <definedName name="BExOIFRP0HEHF5D7JSZ0X8ADJ79U" localSheetId="8" hidden="1">#REF!</definedName>
    <definedName name="BExOIFRP0HEHF5D7JSZ0X8ADJ79U" localSheetId="9" hidden="1">#REF!</definedName>
    <definedName name="BExOIFRP0HEHF5D7JSZ0X8ADJ79U" localSheetId="11" hidden="1">#REF!</definedName>
    <definedName name="BExOIFRP0HEHF5D7JSZ0X8ADJ79U" localSheetId="12" hidden="1">#REF!</definedName>
    <definedName name="BExOIFRP0HEHF5D7JSZ0X8ADJ79U" localSheetId="13" hidden="1">#REF!</definedName>
    <definedName name="BExOIFRP0HEHF5D7JSZ0X8ADJ79U" localSheetId="14" hidden="1">#REF!</definedName>
    <definedName name="BExOIFRP0HEHF5D7JSZ0X8ADJ79U" localSheetId="22" hidden="1">#REF!</definedName>
    <definedName name="BExOIFRP0HEHF5D7JSZ0X8ADJ79U" localSheetId="19" hidden="1">#REF!</definedName>
    <definedName name="BExOIFRP0HEHF5D7JSZ0X8ADJ79U" localSheetId="21" hidden="1">#REF!</definedName>
    <definedName name="BExOIFRP0HEHF5D7JSZ0X8ADJ79U" hidden="1">#REF!</definedName>
    <definedName name="BExOIHPQIXR0NDR5WD01BZKPKEO3" localSheetId="23" hidden="1">#REF!</definedName>
    <definedName name="BExOIHPQIXR0NDR5WD01BZKPKEO3" localSheetId="27" hidden="1">#REF!</definedName>
    <definedName name="BExOIHPQIXR0NDR5WD01BZKPKEO3" localSheetId="16" hidden="1">#REF!</definedName>
    <definedName name="BExOIHPQIXR0NDR5WD01BZKPKEO3" localSheetId="0" hidden="1">#REF!</definedName>
    <definedName name="BExOIHPQIXR0NDR5WD01BZKPKEO3" localSheetId="2" hidden="1">#REF!</definedName>
    <definedName name="BExOIHPQIXR0NDR5WD01BZKPKEO3" localSheetId="4" hidden="1">#REF!</definedName>
    <definedName name="BExOIHPQIXR0NDR5WD01BZKPKEO3" localSheetId="5" hidden="1">#REF!</definedName>
    <definedName name="BExOIHPQIXR0NDR5WD01BZKPKEO3" localSheetId="17" hidden="1">#REF!</definedName>
    <definedName name="BExOIHPQIXR0NDR5WD01BZKPKEO3" localSheetId="7" hidden="1">#REF!</definedName>
    <definedName name="BExOIHPQIXR0NDR5WD01BZKPKEO3" localSheetId="8" hidden="1">#REF!</definedName>
    <definedName name="BExOIHPQIXR0NDR5WD01BZKPKEO3" localSheetId="9" hidden="1">#REF!</definedName>
    <definedName name="BExOIHPQIXR0NDR5WD01BZKPKEO3" localSheetId="11" hidden="1">#REF!</definedName>
    <definedName name="BExOIHPQIXR0NDR5WD01BZKPKEO3" localSheetId="12" hidden="1">#REF!</definedName>
    <definedName name="BExOIHPQIXR0NDR5WD01BZKPKEO3" localSheetId="13" hidden="1">#REF!</definedName>
    <definedName name="BExOIHPQIXR0NDR5WD01BZKPKEO3" localSheetId="14" hidden="1">#REF!</definedName>
    <definedName name="BExOIHPQIXR0NDR5WD01BZKPKEO3" localSheetId="22" hidden="1">#REF!</definedName>
    <definedName name="BExOIHPQIXR0NDR5WD01BZKPKEO3" localSheetId="19" hidden="1">#REF!</definedName>
    <definedName name="BExOIHPQIXR0NDR5WD01BZKPKEO3" localSheetId="21" hidden="1">#REF!</definedName>
    <definedName name="BExOIHPQIXR0NDR5WD01BZKPKEO3" hidden="1">#REF!</definedName>
    <definedName name="BExOIM7L0Z3LSII9P7ZTV4KJ8RMA" localSheetId="23" hidden="1">#REF!</definedName>
    <definedName name="BExOIM7L0Z3LSII9P7ZTV4KJ8RMA" localSheetId="27" hidden="1">#REF!</definedName>
    <definedName name="BExOIM7L0Z3LSII9P7ZTV4KJ8RMA" localSheetId="16" hidden="1">#REF!</definedName>
    <definedName name="BExOIM7L0Z3LSII9P7ZTV4KJ8RMA" localSheetId="0" hidden="1">#REF!</definedName>
    <definedName name="BExOIM7L0Z3LSII9P7ZTV4KJ8RMA" localSheetId="2" hidden="1">#REF!</definedName>
    <definedName name="BExOIM7L0Z3LSII9P7ZTV4KJ8RMA" localSheetId="4" hidden="1">#REF!</definedName>
    <definedName name="BExOIM7L0Z3LSII9P7ZTV4KJ8RMA" localSheetId="5" hidden="1">#REF!</definedName>
    <definedName name="BExOIM7L0Z3LSII9P7ZTV4KJ8RMA" localSheetId="17" hidden="1">#REF!</definedName>
    <definedName name="BExOIM7L0Z3LSII9P7ZTV4KJ8RMA" localSheetId="7" hidden="1">#REF!</definedName>
    <definedName name="BExOIM7L0Z3LSII9P7ZTV4KJ8RMA" localSheetId="8" hidden="1">#REF!</definedName>
    <definedName name="BExOIM7L0Z3LSII9P7ZTV4KJ8RMA" localSheetId="9" hidden="1">#REF!</definedName>
    <definedName name="BExOIM7L0Z3LSII9P7ZTV4KJ8RMA" localSheetId="11" hidden="1">#REF!</definedName>
    <definedName name="BExOIM7L0Z3LSII9P7ZTV4KJ8RMA" localSheetId="12" hidden="1">#REF!</definedName>
    <definedName name="BExOIM7L0Z3LSII9P7ZTV4KJ8RMA" localSheetId="13" hidden="1">#REF!</definedName>
    <definedName name="BExOIM7L0Z3LSII9P7ZTV4KJ8RMA" localSheetId="14" hidden="1">#REF!</definedName>
    <definedName name="BExOIM7L0Z3LSII9P7ZTV4KJ8RMA" localSheetId="22" hidden="1">#REF!</definedName>
    <definedName name="BExOIM7L0Z3LSII9P7ZTV4KJ8RMA" localSheetId="19" hidden="1">#REF!</definedName>
    <definedName name="BExOIM7L0Z3LSII9P7ZTV4KJ8RMA" localSheetId="21" hidden="1">#REF!</definedName>
    <definedName name="BExOIM7L0Z3LSII9P7ZTV4KJ8RMA" hidden="1">#REF!</definedName>
    <definedName name="BExOIWJVMJ6MG6JC4SPD1L00OHU1" localSheetId="23" hidden="1">#REF!</definedName>
    <definedName name="BExOIWJVMJ6MG6JC4SPD1L00OHU1" localSheetId="27" hidden="1">#REF!</definedName>
    <definedName name="BExOIWJVMJ6MG6JC4SPD1L00OHU1" localSheetId="16" hidden="1">#REF!</definedName>
    <definedName name="BExOIWJVMJ6MG6JC4SPD1L00OHU1" localSheetId="0" hidden="1">#REF!</definedName>
    <definedName name="BExOIWJVMJ6MG6JC4SPD1L00OHU1" localSheetId="2" hidden="1">#REF!</definedName>
    <definedName name="BExOIWJVMJ6MG6JC4SPD1L00OHU1" localSheetId="4" hidden="1">#REF!</definedName>
    <definedName name="BExOIWJVMJ6MG6JC4SPD1L00OHU1" localSheetId="5" hidden="1">#REF!</definedName>
    <definedName name="BExOIWJVMJ6MG6JC4SPD1L00OHU1" localSheetId="17" hidden="1">#REF!</definedName>
    <definedName name="BExOIWJVMJ6MG6JC4SPD1L00OHU1" localSheetId="7" hidden="1">#REF!</definedName>
    <definedName name="BExOIWJVMJ6MG6JC4SPD1L00OHU1" localSheetId="8" hidden="1">#REF!</definedName>
    <definedName name="BExOIWJVMJ6MG6JC4SPD1L00OHU1" localSheetId="9" hidden="1">#REF!</definedName>
    <definedName name="BExOIWJVMJ6MG6JC4SPD1L00OHU1" localSheetId="11" hidden="1">#REF!</definedName>
    <definedName name="BExOIWJVMJ6MG6JC4SPD1L00OHU1" localSheetId="12" hidden="1">#REF!</definedName>
    <definedName name="BExOIWJVMJ6MG6JC4SPD1L00OHU1" localSheetId="13" hidden="1">#REF!</definedName>
    <definedName name="BExOIWJVMJ6MG6JC4SPD1L00OHU1" localSheetId="14" hidden="1">#REF!</definedName>
    <definedName name="BExOIWJVMJ6MG6JC4SPD1L00OHU1" localSheetId="22" hidden="1">#REF!</definedName>
    <definedName name="BExOIWJVMJ6MG6JC4SPD1L00OHU1" localSheetId="19" hidden="1">#REF!</definedName>
    <definedName name="BExOIWJVMJ6MG6JC4SPD1L00OHU1" localSheetId="21" hidden="1">#REF!</definedName>
    <definedName name="BExOIWJVMJ6MG6JC4SPD1L00OHU1" hidden="1">#REF!</definedName>
    <definedName name="BExOIYCN8Z4JK3OOG86KYUCV0ME8" localSheetId="23" hidden="1">#REF!</definedName>
    <definedName name="BExOIYCN8Z4JK3OOG86KYUCV0ME8" localSheetId="27" hidden="1">#REF!</definedName>
    <definedName name="BExOIYCN8Z4JK3OOG86KYUCV0ME8" localSheetId="16" hidden="1">#REF!</definedName>
    <definedName name="BExOIYCN8Z4JK3OOG86KYUCV0ME8" localSheetId="0" hidden="1">#REF!</definedName>
    <definedName name="BExOIYCN8Z4JK3OOG86KYUCV0ME8" localSheetId="2" hidden="1">#REF!</definedName>
    <definedName name="BExOIYCN8Z4JK3OOG86KYUCV0ME8" localSheetId="4" hidden="1">#REF!</definedName>
    <definedName name="BExOIYCN8Z4JK3OOG86KYUCV0ME8" localSheetId="5" hidden="1">#REF!</definedName>
    <definedName name="BExOIYCN8Z4JK3OOG86KYUCV0ME8" localSheetId="17" hidden="1">#REF!</definedName>
    <definedName name="BExOIYCN8Z4JK3OOG86KYUCV0ME8" localSheetId="7" hidden="1">#REF!</definedName>
    <definedName name="BExOIYCN8Z4JK3OOG86KYUCV0ME8" localSheetId="8" hidden="1">#REF!</definedName>
    <definedName name="BExOIYCN8Z4JK3OOG86KYUCV0ME8" localSheetId="9" hidden="1">#REF!</definedName>
    <definedName name="BExOIYCN8Z4JK3OOG86KYUCV0ME8" localSheetId="11" hidden="1">#REF!</definedName>
    <definedName name="BExOIYCN8Z4JK3OOG86KYUCV0ME8" localSheetId="12" hidden="1">#REF!</definedName>
    <definedName name="BExOIYCN8Z4JK3OOG86KYUCV0ME8" localSheetId="13" hidden="1">#REF!</definedName>
    <definedName name="BExOIYCN8Z4JK3OOG86KYUCV0ME8" localSheetId="14" hidden="1">#REF!</definedName>
    <definedName name="BExOIYCN8Z4JK3OOG86KYUCV0ME8" localSheetId="22" hidden="1">#REF!</definedName>
    <definedName name="BExOIYCN8Z4JK3OOG86KYUCV0ME8" localSheetId="19" hidden="1">#REF!</definedName>
    <definedName name="BExOIYCN8Z4JK3OOG86KYUCV0ME8" localSheetId="21" hidden="1">#REF!</definedName>
    <definedName name="BExOIYCN8Z4JK3OOG86KYUCV0ME8" hidden="1">#REF!</definedName>
    <definedName name="BExOJ3AKZ9BCBZT3KD8WMSLK6MN2" localSheetId="23" hidden="1">#REF!</definedName>
    <definedName name="BExOJ3AKZ9BCBZT3KD8WMSLK6MN2" localSheetId="27" hidden="1">#REF!</definedName>
    <definedName name="BExOJ3AKZ9BCBZT3KD8WMSLK6MN2" localSheetId="16" hidden="1">#REF!</definedName>
    <definedName name="BExOJ3AKZ9BCBZT3KD8WMSLK6MN2" localSheetId="0" hidden="1">#REF!</definedName>
    <definedName name="BExOJ3AKZ9BCBZT3KD8WMSLK6MN2" localSheetId="2" hidden="1">#REF!</definedName>
    <definedName name="BExOJ3AKZ9BCBZT3KD8WMSLK6MN2" localSheetId="4" hidden="1">#REF!</definedName>
    <definedName name="BExOJ3AKZ9BCBZT3KD8WMSLK6MN2" localSheetId="5" hidden="1">#REF!</definedName>
    <definedName name="BExOJ3AKZ9BCBZT3KD8WMSLK6MN2" localSheetId="17" hidden="1">#REF!</definedName>
    <definedName name="BExOJ3AKZ9BCBZT3KD8WMSLK6MN2" localSheetId="7" hidden="1">#REF!</definedName>
    <definedName name="BExOJ3AKZ9BCBZT3KD8WMSLK6MN2" localSheetId="8" hidden="1">#REF!</definedName>
    <definedName name="BExOJ3AKZ9BCBZT3KD8WMSLK6MN2" localSheetId="9" hidden="1">#REF!</definedName>
    <definedName name="BExOJ3AKZ9BCBZT3KD8WMSLK6MN2" localSheetId="11" hidden="1">#REF!</definedName>
    <definedName name="BExOJ3AKZ9BCBZT3KD8WMSLK6MN2" localSheetId="12" hidden="1">#REF!</definedName>
    <definedName name="BExOJ3AKZ9BCBZT3KD8WMSLK6MN2" localSheetId="13" hidden="1">#REF!</definedName>
    <definedName name="BExOJ3AKZ9BCBZT3KD8WMSLK6MN2" localSheetId="14" hidden="1">#REF!</definedName>
    <definedName name="BExOJ3AKZ9BCBZT3KD8WMSLK6MN2" localSheetId="22" hidden="1">#REF!</definedName>
    <definedName name="BExOJ3AKZ9BCBZT3KD8WMSLK6MN2" localSheetId="19" hidden="1">#REF!</definedName>
    <definedName name="BExOJ3AKZ9BCBZT3KD8WMSLK6MN2" localSheetId="21" hidden="1">#REF!</definedName>
    <definedName name="BExOJ3AKZ9BCBZT3KD8WMSLK6MN2" hidden="1">#REF!</definedName>
    <definedName name="BExOJ7XQK71I4YZDD29AKOOWZ47E" localSheetId="23" hidden="1">#REF!</definedName>
    <definedName name="BExOJ7XQK71I4YZDD29AKOOWZ47E" localSheetId="27" hidden="1">#REF!</definedName>
    <definedName name="BExOJ7XQK71I4YZDD29AKOOWZ47E" localSheetId="16" hidden="1">#REF!</definedName>
    <definedName name="BExOJ7XQK71I4YZDD29AKOOWZ47E" localSheetId="0" hidden="1">#REF!</definedName>
    <definedName name="BExOJ7XQK71I4YZDD29AKOOWZ47E" localSheetId="2" hidden="1">#REF!</definedName>
    <definedName name="BExOJ7XQK71I4YZDD29AKOOWZ47E" localSheetId="4" hidden="1">#REF!</definedName>
    <definedName name="BExOJ7XQK71I4YZDD29AKOOWZ47E" localSheetId="5" hidden="1">#REF!</definedName>
    <definedName name="BExOJ7XQK71I4YZDD29AKOOWZ47E" localSheetId="17" hidden="1">#REF!</definedName>
    <definedName name="BExOJ7XQK71I4YZDD29AKOOWZ47E" localSheetId="7" hidden="1">#REF!</definedName>
    <definedName name="BExOJ7XQK71I4YZDD29AKOOWZ47E" localSheetId="8" hidden="1">#REF!</definedName>
    <definedName name="BExOJ7XQK71I4YZDD29AKOOWZ47E" localSheetId="9" hidden="1">#REF!</definedName>
    <definedName name="BExOJ7XQK71I4YZDD29AKOOWZ47E" localSheetId="11" hidden="1">#REF!</definedName>
    <definedName name="BExOJ7XQK71I4YZDD29AKOOWZ47E" localSheetId="12" hidden="1">#REF!</definedName>
    <definedName name="BExOJ7XQK71I4YZDD29AKOOWZ47E" localSheetId="13" hidden="1">#REF!</definedName>
    <definedName name="BExOJ7XQK71I4YZDD29AKOOWZ47E" localSheetId="14" hidden="1">#REF!</definedName>
    <definedName name="BExOJ7XQK71I4YZDD29AKOOWZ47E" localSheetId="22" hidden="1">#REF!</definedName>
    <definedName name="BExOJ7XQK71I4YZDD29AKOOWZ47E" localSheetId="19" hidden="1">#REF!</definedName>
    <definedName name="BExOJ7XQK71I4YZDD29AKOOWZ47E" localSheetId="21" hidden="1">#REF!</definedName>
    <definedName name="BExOJ7XQK71I4YZDD29AKOOWZ47E" hidden="1">#REF!</definedName>
    <definedName name="BExOJAXS2THXXIJMV2F2LZKMI589" localSheetId="23" hidden="1">#REF!</definedName>
    <definedName name="BExOJAXS2THXXIJMV2F2LZKMI589" localSheetId="27" hidden="1">#REF!</definedName>
    <definedName name="BExOJAXS2THXXIJMV2F2LZKMI589" localSheetId="16" hidden="1">#REF!</definedName>
    <definedName name="BExOJAXS2THXXIJMV2F2LZKMI589" localSheetId="0" hidden="1">#REF!</definedName>
    <definedName name="BExOJAXS2THXXIJMV2F2LZKMI589" localSheetId="2" hidden="1">#REF!</definedName>
    <definedName name="BExOJAXS2THXXIJMV2F2LZKMI589" localSheetId="4" hidden="1">#REF!</definedName>
    <definedName name="BExOJAXS2THXXIJMV2F2LZKMI589" localSheetId="5" hidden="1">#REF!</definedName>
    <definedName name="BExOJAXS2THXXIJMV2F2LZKMI589" localSheetId="17" hidden="1">#REF!</definedName>
    <definedName name="BExOJAXS2THXXIJMV2F2LZKMI589" localSheetId="7" hidden="1">#REF!</definedName>
    <definedName name="BExOJAXS2THXXIJMV2F2LZKMI589" localSheetId="8" hidden="1">#REF!</definedName>
    <definedName name="BExOJAXS2THXXIJMV2F2LZKMI589" localSheetId="9" hidden="1">#REF!</definedName>
    <definedName name="BExOJAXS2THXXIJMV2F2LZKMI589" localSheetId="11" hidden="1">#REF!</definedName>
    <definedName name="BExOJAXS2THXXIJMV2F2LZKMI589" localSheetId="12" hidden="1">#REF!</definedName>
    <definedName name="BExOJAXS2THXXIJMV2F2LZKMI589" localSheetId="13" hidden="1">#REF!</definedName>
    <definedName name="BExOJAXS2THXXIJMV2F2LZKMI589" localSheetId="14" hidden="1">#REF!</definedName>
    <definedName name="BExOJAXS2THXXIJMV2F2LZKMI589" localSheetId="22" hidden="1">#REF!</definedName>
    <definedName name="BExOJAXS2THXXIJMV2F2LZKMI589" localSheetId="19" hidden="1">#REF!</definedName>
    <definedName name="BExOJAXS2THXXIJMV2F2LZKMI589" localSheetId="21" hidden="1">#REF!</definedName>
    <definedName name="BExOJAXS2THXXIJMV2F2LZKMI589" hidden="1">#REF!</definedName>
    <definedName name="BExOJDXKJ43BMD5CFWEMSU5R1BP9" localSheetId="23" hidden="1">#REF!</definedName>
    <definedName name="BExOJDXKJ43BMD5CFWEMSU5R1BP9" localSheetId="27" hidden="1">#REF!</definedName>
    <definedName name="BExOJDXKJ43BMD5CFWEMSU5R1BP9" localSheetId="16" hidden="1">#REF!</definedName>
    <definedName name="BExOJDXKJ43BMD5CFWEMSU5R1BP9" localSheetId="0" hidden="1">#REF!</definedName>
    <definedName name="BExOJDXKJ43BMD5CFWEMSU5R1BP9" localSheetId="2" hidden="1">#REF!</definedName>
    <definedName name="BExOJDXKJ43BMD5CFWEMSU5R1BP9" localSheetId="4" hidden="1">#REF!</definedName>
    <definedName name="BExOJDXKJ43BMD5CFWEMSU5R1BP9" localSheetId="5" hidden="1">#REF!</definedName>
    <definedName name="BExOJDXKJ43BMD5CFWEMSU5R1BP9" localSheetId="17" hidden="1">#REF!</definedName>
    <definedName name="BExOJDXKJ43BMD5CFWEMSU5R1BP9" localSheetId="7" hidden="1">#REF!</definedName>
    <definedName name="BExOJDXKJ43BMD5CFWEMSU5R1BP9" localSheetId="8" hidden="1">#REF!</definedName>
    <definedName name="BExOJDXKJ43BMD5CFWEMSU5R1BP9" localSheetId="9" hidden="1">#REF!</definedName>
    <definedName name="BExOJDXKJ43BMD5CFWEMSU5R1BP9" localSheetId="11" hidden="1">#REF!</definedName>
    <definedName name="BExOJDXKJ43BMD5CFWEMSU5R1BP9" localSheetId="12" hidden="1">#REF!</definedName>
    <definedName name="BExOJDXKJ43BMD5CFWEMSU5R1BP9" localSheetId="13" hidden="1">#REF!</definedName>
    <definedName name="BExOJDXKJ43BMD5CFWEMSU5R1BP9" localSheetId="14" hidden="1">#REF!</definedName>
    <definedName name="BExOJDXKJ43BMD5CFWEMSU5R1BP9" localSheetId="22" hidden="1">#REF!</definedName>
    <definedName name="BExOJDXKJ43BMD5CFWEMSU5R1BP9" localSheetId="19" hidden="1">#REF!</definedName>
    <definedName name="BExOJDXKJ43BMD5CFWEMSU5R1BP9" localSheetId="21" hidden="1">#REF!</definedName>
    <definedName name="BExOJDXKJ43BMD5CFWEMSU5R1BP9" hidden="1">#REF!</definedName>
    <definedName name="BExOJHZ9KOD9LEP7ES426LHOCXEY" localSheetId="23" hidden="1">#REF!</definedName>
    <definedName name="BExOJHZ9KOD9LEP7ES426LHOCXEY" localSheetId="27" hidden="1">#REF!</definedName>
    <definedName name="BExOJHZ9KOD9LEP7ES426LHOCXEY" localSheetId="16" hidden="1">#REF!</definedName>
    <definedName name="BExOJHZ9KOD9LEP7ES426LHOCXEY" localSheetId="0" hidden="1">#REF!</definedName>
    <definedName name="BExOJHZ9KOD9LEP7ES426LHOCXEY" localSheetId="2" hidden="1">#REF!</definedName>
    <definedName name="BExOJHZ9KOD9LEP7ES426LHOCXEY" localSheetId="4" hidden="1">#REF!</definedName>
    <definedName name="BExOJHZ9KOD9LEP7ES426LHOCXEY" localSheetId="5" hidden="1">#REF!</definedName>
    <definedName name="BExOJHZ9KOD9LEP7ES426LHOCXEY" localSheetId="17" hidden="1">#REF!</definedName>
    <definedName name="BExOJHZ9KOD9LEP7ES426LHOCXEY" localSheetId="7" hidden="1">#REF!</definedName>
    <definedName name="BExOJHZ9KOD9LEP7ES426LHOCXEY" localSheetId="8" hidden="1">#REF!</definedName>
    <definedName name="BExOJHZ9KOD9LEP7ES426LHOCXEY" localSheetId="9" hidden="1">#REF!</definedName>
    <definedName name="BExOJHZ9KOD9LEP7ES426LHOCXEY" localSheetId="11" hidden="1">#REF!</definedName>
    <definedName name="BExOJHZ9KOD9LEP7ES426LHOCXEY" localSheetId="12" hidden="1">#REF!</definedName>
    <definedName name="BExOJHZ9KOD9LEP7ES426LHOCXEY" localSheetId="13" hidden="1">#REF!</definedName>
    <definedName name="BExOJHZ9KOD9LEP7ES426LHOCXEY" localSheetId="14" hidden="1">#REF!</definedName>
    <definedName name="BExOJHZ9KOD9LEP7ES426LHOCXEY" localSheetId="22" hidden="1">#REF!</definedName>
    <definedName name="BExOJHZ9KOD9LEP7ES426LHOCXEY" localSheetId="19" hidden="1">#REF!</definedName>
    <definedName name="BExOJHZ9KOD9LEP7ES426LHOCXEY" localSheetId="21" hidden="1">#REF!</definedName>
    <definedName name="BExOJHZ9KOD9LEP7ES426LHOCXEY" hidden="1">#REF!</definedName>
    <definedName name="BExOJM0W6XGSW5MXPTTX0GNF6SFT" localSheetId="23" hidden="1">#REF!</definedName>
    <definedName name="BExOJM0W6XGSW5MXPTTX0GNF6SFT" localSheetId="27" hidden="1">#REF!</definedName>
    <definedName name="BExOJM0W6XGSW5MXPTTX0GNF6SFT" localSheetId="16" hidden="1">#REF!</definedName>
    <definedName name="BExOJM0W6XGSW5MXPTTX0GNF6SFT" localSheetId="0" hidden="1">#REF!</definedName>
    <definedName name="BExOJM0W6XGSW5MXPTTX0GNF6SFT" localSheetId="2" hidden="1">#REF!</definedName>
    <definedName name="BExOJM0W6XGSW5MXPTTX0GNF6SFT" localSheetId="4" hidden="1">#REF!</definedName>
    <definedName name="BExOJM0W6XGSW5MXPTTX0GNF6SFT" localSheetId="5" hidden="1">#REF!</definedName>
    <definedName name="BExOJM0W6XGSW5MXPTTX0GNF6SFT" localSheetId="17" hidden="1">#REF!</definedName>
    <definedName name="BExOJM0W6XGSW5MXPTTX0GNF6SFT" localSheetId="7" hidden="1">#REF!</definedName>
    <definedName name="BExOJM0W6XGSW5MXPTTX0GNF6SFT" localSheetId="8" hidden="1">#REF!</definedName>
    <definedName name="BExOJM0W6XGSW5MXPTTX0GNF6SFT" localSheetId="9" hidden="1">#REF!</definedName>
    <definedName name="BExOJM0W6XGSW5MXPTTX0GNF6SFT" localSheetId="11" hidden="1">#REF!</definedName>
    <definedName name="BExOJM0W6XGSW5MXPTTX0GNF6SFT" localSheetId="12" hidden="1">#REF!</definedName>
    <definedName name="BExOJM0W6XGSW5MXPTTX0GNF6SFT" localSheetId="13" hidden="1">#REF!</definedName>
    <definedName name="BExOJM0W6XGSW5MXPTTX0GNF6SFT" localSheetId="14" hidden="1">#REF!</definedName>
    <definedName name="BExOJM0W6XGSW5MXPTTX0GNF6SFT" localSheetId="22" hidden="1">#REF!</definedName>
    <definedName name="BExOJM0W6XGSW5MXPTTX0GNF6SFT" localSheetId="19" hidden="1">#REF!</definedName>
    <definedName name="BExOJM0W6XGSW5MXPTTX0GNF6SFT" localSheetId="21" hidden="1">#REF!</definedName>
    <definedName name="BExOJM0W6XGSW5MXPTTX0GNF6SFT" hidden="1">#REF!</definedName>
    <definedName name="BExOJQ7XL1X94G2GP88DSU6OTRKY" localSheetId="23" hidden="1">#REF!</definedName>
    <definedName name="BExOJQ7XL1X94G2GP88DSU6OTRKY" localSheetId="27" hidden="1">#REF!</definedName>
    <definedName name="BExOJQ7XL1X94G2GP88DSU6OTRKY" localSheetId="16" hidden="1">#REF!</definedName>
    <definedName name="BExOJQ7XL1X94G2GP88DSU6OTRKY" localSheetId="0" hidden="1">#REF!</definedName>
    <definedName name="BExOJQ7XL1X94G2GP88DSU6OTRKY" localSheetId="2" hidden="1">#REF!</definedName>
    <definedName name="BExOJQ7XL1X94G2GP88DSU6OTRKY" localSheetId="4" hidden="1">#REF!</definedName>
    <definedName name="BExOJQ7XL1X94G2GP88DSU6OTRKY" localSheetId="5" hidden="1">#REF!</definedName>
    <definedName name="BExOJQ7XL1X94G2GP88DSU6OTRKY" localSheetId="17" hidden="1">#REF!</definedName>
    <definedName name="BExOJQ7XL1X94G2GP88DSU6OTRKY" localSheetId="7" hidden="1">#REF!</definedName>
    <definedName name="BExOJQ7XL1X94G2GP88DSU6OTRKY" localSheetId="8" hidden="1">#REF!</definedName>
    <definedName name="BExOJQ7XL1X94G2GP88DSU6OTRKY" localSheetId="9" hidden="1">#REF!</definedName>
    <definedName name="BExOJQ7XL1X94G2GP88DSU6OTRKY" localSheetId="11" hidden="1">#REF!</definedName>
    <definedName name="BExOJQ7XL1X94G2GP88DSU6OTRKY" localSheetId="12" hidden="1">#REF!</definedName>
    <definedName name="BExOJQ7XL1X94G2GP88DSU6OTRKY" localSheetId="13" hidden="1">#REF!</definedName>
    <definedName name="BExOJQ7XL1X94G2GP88DSU6OTRKY" localSheetId="14" hidden="1">#REF!</definedName>
    <definedName name="BExOJQ7XL1X94G2GP88DSU6OTRKY" localSheetId="22" hidden="1">#REF!</definedName>
    <definedName name="BExOJQ7XL1X94G2GP88DSU6OTRKY" localSheetId="19" hidden="1">#REF!</definedName>
    <definedName name="BExOJQ7XL1X94G2GP88DSU6OTRKY" localSheetId="21" hidden="1">#REF!</definedName>
    <definedName name="BExOJQ7XL1X94G2GP88DSU6OTRKY" hidden="1">#REF!</definedName>
    <definedName name="BExOJXEUJJ9SYRJXKYYV2NCCDT2R" localSheetId="23" hidden="1">#REF!</definedName>
    <definedName name="BExOJXEUJJ9SYRJXKYYV2NCCDT2R" localSheetId="27" hidden="1">#REF!</definedName>
    <definedName name="BExOJXEUJJ9SYRJXKYYV2NCCDT2R" localSheetId="16" hidden="1">#REF!</definedName>
    <definedName name="BExOJXEUJJ9SYRJXKYYV2NCCDT2R" localSheetId="0" hidden="1">#REF!</definedName>
    <definedName name="BExOJXEUJJ9SYRJXKYYV2NCCDT2R" localSheetId="2" hidden="1">#REF!</definedName>
    <definedName name="BExOJXEUJJ9SYRJXKYYV2NCCDT2R" localSheetId="4" hidden="1">#REF!</definedName>
    <definedName name="BExOJXEUJJ9SYRJXKYYV2NCCDT2R" localSheetId="5" hidden="1">#REF!</definedName>
    <definedName name="BExOJXEUJJ9SYRJXKYYV2NCCDT2R" localSheetId="17" hidden="1">#REF!</definedName>
    <definedName name="BExOJXEUJJ9SYRJXKYYV2NCCDT2R" localSheetId="7" hidden="1">#REF!</definedName>
    <definedName name="BExOJXEUJJ9SYRJXKYYV2NCCDT2R" localSheetId="8" hidden="1">#REF!</definedName>
    <definedName name="BExOJXEUJJ9SYRJXKYYV2NCCDT2R" localSheetId="9" hidden="1">#REF!</definedName>
    <definedName name="BExOJXEUJJ9SYRJXKYYV2NCCDT2R" localSheetId="11" hidden="1">#REF!</definedName>
    <definedName name="BExOJXEUJJ9SYRJXKYYV2NCCDT2R" localSheetId="12" hidden="1">#REF!</definedName>
    <definedName name="BExOJXEUJJ9SYRJXKYYV2NCCDT2R" localSheetId="13" hidden="1">#REF!</definedName>
    <definedName name="BExOJXEUJJ9SYRJXKYYV2NCCDT2R" localSheetId="14" hidden="1">#REF!</definedName>
    <definedName name="BExOJXEUJJ9SYRJXKYYV2NCCDT2R" localSheetId="22" hidden="1">#REF!</definedName>
    <definedName name="BExOJXEUJJ9SYRJXKYYV2NCCDT2R" localSheetId="19" hidden="1">#REF!</definedName>
    <definedName name="BExOJXEUJJ9SYRJXKYYV2NCCDT2R" localSheetId="21" hidden="1">#REF!</definedName>
    <definedName name="BExOJXEUJJ9SYRJXKYYV2NCCDT2R" hidden="1">#REF!</definedName>
    <definedName name="BExOK0EQYM9JUMAGWOUN7QDH7VMZ" localSheetId="23" hidden="1">#REF!</definedName>
    <definedName name="BExOK0EQYM9JUMAGWOUN7QDH7VMZ" localSheetId="27" hidden="1">#REF!</definedName>
    <definedName name="BExOK0EQYM9JUMAGWOUN7QDH7VMZ" localSheetId="16" hidden="1">#REF!</definedName>
    <definedName name="BExOK0EQYM9JUMAGWOUN7QDH7VMZ" localSheetId="0" hidden="1">#REF!</definedName>
    <definedName name="BExOK0EQYM9JUMAGWOUN7QDH7VMZ" localSheetId="2" hidden="1">#REF!</definedName>
    <definedName name="BExOK0EQYM9JUMAGWOUN7QDH7VMZ" localSheetId="4" hidden="1">#REF!</definedName>
    <definedName name="BExOK0EQYM9JUMAGWOUN7QDH7VMZ" localSheetId="5" hidden="1">#REF!</definedName>
    <definedName name="BExOK0EQYM9JUMAGWOUN7QDH7VMZ" localSheetId="17" hidden="1">#REF!</definedName>
    <definedName name="BExOK0EQYM9JUMAGWOUN7QDH7VMZ" localSheetId="7" hidden="1">#REF!</definedName>
    <definedName name="BExOK0EQYM9JUMAGWOUN7QDH7VMZ" localSheetId="8" hidden="1">#REF!</definedName>
    <definedName name="BExOK0EQYM9JUMAGWOUN7QDH7VMZ" localSheetId="9" hidden="1">#REF!</definedName>
    <definedName name="BExOK0EQYM9JUMAGWOUN7QDH7VMZ" localSheetId="11" hidden="1">#REF!</definedName>
    <definedName name="BExOK0EQYM9JUMAGWOUN7QDH7VMZ" localSheetId="12" hidden="1">#REF!</definedName>
    <definedName name="BExOK0EQYM9JUMAGWOUN7QDH7VMZ" localSheetId="13" hidden="1">#REF!</definedName>
    <definedName name="BExOK0EQYM9JUMAGWOUN7QDH7VMZ" localSheetId="14" hidden="1">#REF!</definedName>
    <definedName name="BExOK0EQYM9JUMAGWOUN7QDH7VMZ" localSheetId="22" hidden="1">#REF!</definedName>
    <definedName name="BExOK0EQYM9JUMAGWOUN7QDH7VMZ" localSheetId="19" hidden="1">#REF!</definedName>
    <definedName name="BExOK0EQYM9JUMAGWOUN7QDH7VMZ" localSheetId="21" hidden="1">#REF!</definedName>
    <definedName name="BExOK0EQYM9JUMAGWOUN7QDH7VMZ" hidden="1">#REF!</definedName>
    <definedName name="BExOK10DBCM0O0CLRF8BB6EEWGB2" localSheetId="23" hidden="1">#REF!</definedName>
    <definedName name="BExOK10DBCM0O0CLRF8BB6EEWGB2" localSheetId="27" hidden="1">#REF!</definedName>
    <definedName name="BExOK10DBCM0O0CLRF8BB6EEWGB2" localSheetId="16" hidden="1">#REF!</definedName>
    <definedName name="BExOK10DBCM0O0CLRF8BB6EEWGB2" localSheetId="0" hidden="1">#REF!</definedName>
    <definedName name="BExOK10DBCM0O0CLRF8BB6EEWGB2" localSheetId="2" hidden="1">#REF!</definedName>
    <definedName name="BExOK10DBCM0O0CLRF8BB6EEWGB2" localSheetId="4" hidden="1">#REF!</definedName>
    <definedName name="BExOK10DBCM0O0CLRF8BB6EEWGB2" localSheetId="5" hidden="1">#REF!</definedName>
    <definedName name="BExOK10DBCM0O0CLRF8BB6EEWGB2" localSheetId="17" hidden="1">#REF!</definedName>
    <definedName name="BExOK10DBCM0O0CLRF8BB6EEWGB2" localSheetId="7" hidden="1">#REF!</definedName>
    <definedName name="BExOK10DBCM0O0CLRF8BB6EEWGB2" localSheetId="8" hidden="1">#REF!</definedName>
    <definedName name="BExOK10DBCM0O0CLRF8BB6EEWGB2" localSheetId="9" hidden="1">#REF!</definedName>
    <definedName name="BExOK10DBCM0O0CLRF8BB6EEWGB2" localSheetId="11" hidden="1">#REF!</definedName>
    <definedName name="BExOK10DBCM0O0CLRF8BB6EEWGB2" localSheetId="12" hidden="1">#REF!</definedName>
    <definedName name="BExOK10DBCM0O0CLRF8BB6EEWGB2" localSheetId="13" hidden="1">#REF!</definedName>
    <definedName name="BExOK10DBCM0O0CLRF8BB6EEWGB2" localSheetId="14" hidden="1">#REF!</definedName>
    <definedName name="BExOK10DBCM0O0CLRF8BB6EEWGB2" localSheetId="22" hidden="1">#REF!</definedName>
    <definedName name="BExOK10DBCM0O0CLRF8BB6EEWGB2" localSheetId="19" hidden="1">#REF!</definedName>
    <definedName name="BExOK10DBCM0O0CLRF8BB6EEWGB2" localSheetId="21" hidden="1">#REF!</definedName>
    <definedName name="BExOK10DBCM0O0CLRF8BB6EEWGB2" hidden="1">#REF!</definedName>
    <definedName name="BExOK45QZPFPJ08Z5BZOFLNGPHCZ" localSheetId="23" hidden="1">#REF!</definedName>
    <definedName name="BExOK45QZPFPJ08Z5BZOFLNGPHCZ" localSheetId="27" hidden="1">#REF!</definedName>
    <definedName name="BExOK45QZPFPJ08Z5BZOFLNGPHCZ" localSheetId="16" hidden="1">#REF!</definedName>
    <definedName name="BExOK45QZPFPJ08Z5BZOFLNGPHCZ" localSheetId="0" hidden="1">#REF!</definedName>
    <definedName name="BExOK45QZPFPJ08Z5BZOFLNGPHCZ" localSheetId="2" hidden="1">#REF!</definedName>
    <definedName name="BExOK45QZPFPJ08Z5BZOFLNGPHCZ" localSheetId="4" hidden="1">#REF!</definedName>
    <definedName name="BExOK45QZPFPJ08Z5BZOFLNGPHCZ" localSheetId="5" hidden="1">#REF!</definedName>
    <definedName name="BExOK45QZPFPJ08Z5BZOFLNGPHCZ" localSheetId="17" hidden="1">#REF!</definedName>
    <definedName name="BExOK45QZPFPJ08Z5BZOFLNGPHCZ" localSheetId="7" hidden="1">#REF!</definedName>
    <definedName name="BExOK45QZPFPJ08Z5BZOFLNGPHCZ" localSheetId="8" hidden="1">#REF!</definedName>
    <definedName name="BExOK45QZPFPJ08Z5BZOFLNGPHCZ" localSheetId="9" hidden="1">#REF!</definedName>
    <definedName name="BExOK45QZPFPJ08Z5BZOFLNGPHCZ" localSheetId="11" hidden="1">#REF!</definedName>
    <definedName name="BExOK45QZPFPJ08Z5BZOFLNGPHCZ" localSheetId="12" hidden="1">#REF!</definedName>
    <definedName name="BExOK45QZPFPJ08Z5BZOFLNGPHCZ" localSheetId="13" hidden="1">#REF!</definedName>
    <definedName name="BExOK45QZPFPJ08Z5BZOFLNGPHCZ" localSheetId="14" hidden="1">#REF!</definedName>
    <definedName name="BExOK45QZPFPJ08Z5BZOFLNGPHCZ" localSheetId="22" hidden="1">#REF!</definedName>
    <definedName name="BExOK45QZPFPJ08Z5BZOFLNGPHCZ" localSheetId="19" hidden="1">#REF!</definedName>
    <definedName name="BExOK45QZPFPJ08Z5BZOFLNGPHCZ" localSheetId="21" hidden="1">#REF!</definedName>
    <definedName name="BExOK45QZPFPJ08Z5BZOFLNGPHCZ" hidden="1">#REF!</definedName>
    <definedName name="BExOK4WM9O7QNG6O57FOASI5QSN1" localSheetId="23" hidden="1">#REF!</definedName>
    <definedName name="BExOK4WM9O7QNG6O57FOASI5QSN1" localSheetId="27" hidden="1">#REF!</definedName>
    <definedName name="BExOK4WM9O7QNG6O57FOASI5QSN1" localSheetId="16" hidden="1">#REF!</definedName>
    <definedName name="BExOK4WM9O7QNG6O57FOASI5QSN1" localSheetId="0" hidden="1">#REF!</definedName>
    <definedName name="BExOK4WM9O7QNG6O57FOASI5QSN1" localSheetId="2" hidden="1">#REF!</definedName>
    <definedName name="BExOK4WM9O7QNG6O57FOASI5QSN1" localSheetId="4" hidden="1">#REF!</definedName>
    <definedName name="BExOK4WM9O7QNG6O57FOASI5QSN1" localSheetId="5" hidden="1">#REF!</definedName>
    <definedName name="BExOK4WM9O7QNG6O57FOASI5QSN1" localSheetId="17" hidden="1">#REF!</definedName>
    <definedName name="BExOK4WM9O7QNG6O57FOASI5QSN1" localSheetId="7" hidden="1">#REF!</definedName>
    <definedName name="BExOK4WM9O7QNG6O57FOASI5QSN1" localSheetId="8" hidden="1">#REF!</definedName>
    <definedName name="BExOK4WM9O7QNG6O57FOASI5QSN1" localSheetId="9" hidden="1">#REF!</definedName>
    <definedName name="BExOK4WM9O7QNG6O57FOASI5QSN1" localSheetId="11" hidden="1">#REF!</definedName>
    <definedName name="BExOK4WM9O7QNG6O57FOASI5QSN1" localSheetId="12" hidden="1">#REF!</definedName>
    <definedName name="BExOK4WM9O7QNG6O57FOASI5QSN1" localSheetId="13" hidden="1">#REF!</definedName>
    <definedName name="BExOK4WM9O7QNG6O57FOASI5QSN1" localSheetId="14" hidden="1">#REF!</definedName>
    <definedName name="BExOK4WM9O7QNG6O57FOASI5QSN1" localSheetId="22" hidden="1">#REF!</definedName>
    <definedName name="BExOK4WM9O7QNG6O57FOASI5QSN1" localSheetId="19" hidden="1">#REF!</definedName>
    <definedName name="BExOK4WM9O7QNG6O57FOASI5QSN1" localSheetId="21" hidden="1">#REF!</definedName>
    <definedName name="BExOK4WM9O7QNG6O57FOASI5QSN1" hidden="1">#REF!</definedName>
    <definedName name="BExOK57E3HXBUDOQB4M87JK9OPNE" localSheetId="23" hidden="1">#REF!</definedName>
    <definedName name="BExOK57E3HXBUDOQB4M87JK9OPNE" localSheetId="27" hidden="1">#REF!</definedName>
    <definedName name="BExOK57E3HXBUDOQB4M87JK9OPNE" localSheetId="16" hidden="1">#REF!</definedName>
    <definedName name="BExOK57E3HXBUDOQB4M87JK9OPNE" localSheetId="0" hidden="1">#REF!</definedName>
    <definedName name="BExOK57E3HXBUDOQB4M87JK9OPNE" localSheetId="2" hidden="1">#REF!</definedName>
    <definedName name="BExOK57E3HXBUDOQB4M87JK9OPNE" localSheetId="4" hidden="1">#REF!</definedName>
    <definedName name="BExOK57E3HXBUDOQB4M87JK9OPNE" localSheetId="5" hidden="1">#REF!</definedName>
    <definedName name="BExOK57E3HXBUDOQB4M87JK9OPNE" localSheetId="17" hidden="1">#REF!</definedName>
    <definedName name="BExOK57E3HXBUDOQB4M87JK9OPNE" localSheetId="7" hidden="1">#REF!</definedName>
    <definedName name="BExOK57E3HXBUDOQB4M87JK9OPNE" localSheetId="8" hidden="1">#REF!</definedName>
    <definedName name="BExOK57E3HXBUDOQB4M87JK9OPNE" localSheetId="9" hidden="1">#REF!</definedName>
    <definedName name="BExOK57E3HXBUDOQB4M87JK9OPNE" localSheetId="11" hidden="1">#REF!</definedName>
    <definedName name="BExOK57E3HXBUDOQB4M87JK9OPNE" localSheetId="12" hidden="1">#REF!</definedName>
    <definedName name="BExOK57E3HXBUDOQB4M87JK9OPNE" localSheetId="13" hidden="1">#REF!</definedName>
    <definedName name="BExOK57E3HXBUDOQB4M87JK9OPNE" localSheetId="14" hidden="1">#REF!</definedName>
    <definedName name="BExOK57E3HXBUDOQB4M87JK9OPNE" localSheetId="22" hidden="1">#REF!</definedName>
    <definedName name="BExOK57E3HXBUDOQB4M87JK9OPNE" localSheetId="19" hidden="1">#REF!</definedName>
    <definedName name="BExOK57E3HXBUDOQB4M87JK9OPNE" localSheetId="21" hidden="1">#REF!</definedName>
    <definedName name="BExOK57E3HXBUDOQB4M87JK9OPNE" hidden="1">#REF!</definedName>
    <definedName name="BExOKJLBFD15HACQ01HQLY1U5SE2" localSheetId="23" hidden="1">#REF!</definedName>
    <definedName name="BExOKJLBFD15HACQ01HQLY1U5SE2" localSheetId="27" hidden="1">#REF!</definedName>
    <definedName name="BExOKJLBFD15HACQ01HQLY1U5SE2" localSheetId="16" hidden="1">#REF!</definedName>
    <definedName name="BExOKJLBFD15HACQ01HQLY1U5SE2" localSheetId="0" hidden="1">#REF!</definedName>
    <definedName name="BExOKJLBFD15HACQ01HQLY1U5SE2" localSheetId="2" hidden="1">#REF!</definedName>
    <definedName name="BExOKJLBFD15HACQ01HQLY1U5SE2" localSheetId="4" hidden="1">#REF!</definedName>
    <definedName name="BExOKJLBFD15HACQ01HQLY1U5SE2" localSheetId="5" hidden="1">#REF!</definedName>
    <definedName name="BExOKJLBFD15HACQ01HQLY1U5SE2" localSheetId="17" hidden="1">#REF!</definedName>
    <definedName name="BExOKJLBFD15HACQ01HQLY1U5SE2" localSheetId="7" hidden="1">#REF!</definedName>
    <definedName name="BExOKJLBFD15HACQ01HQLY1U5SE2" localSheetId="8" hidden="1">#REF!</definedName>
    <definedName name="BExOKJLBFD15HACQ01HQLY1U5SE2" localSheetId="9" hidden="1">#REF!</definedName>
    <definedName name="BExOKJLBFD15HACQ01HQLY1U5SE2" localSheetId="11" hidden="1">#REF!</definedName>
    <definedName name="BExOKJLBFD15HACQ01HQLY1U5SE2" localSheetId="12" hidden="1">#REF!</definedName>
    <definedName name="BExOKJLBFD15HACQ01HQLY1U5SE2" localSheetId="13" hidden="1">#REF!</definedName>
    <definedName name="BExOKJLBFD15HACQ01HQLY1U5SE2" localSheetId="14" hidden="1">#REF!</definedName>
    <definedName name="BExOKJLBFD15HACQ01HQLY1U5SE2" localSheetId="22" hidden="1">#REF!</definedName>
    <definedName name="BExOKJLBFD15HACQ01HQLY1U5SE2" localSheetId="19" hidden="1">#REF!</definedName>
    <definedName name="BExOKJLBFD15HACQ01HQLY1U5SE2" localSheetId="21" hidden="1">#REF!</definedName>
    <definedName name="BExOKJLBFD15HACQ01HQLY1U5SE2" hidden="1">#REF!</definedName>
    <definedName name="BExOKTXMJP351VXKH8VT6SXUNIMF" localSheetId="23" hidden="1">#REF!</definedName>
    <definedName name="BExOKTXMJP351VXKH8VT6SXUNIMF" localSheetId="27" hidden="1">#REF!</definedName>
    <definedName name="BExOKTXMJP351VXKH8VT6SXUNIMF" localSheetId="16" hidden="1">#REF!</definedName>
    <definedName name="BExOKTXMJP351VXKH8VT6SXUNIMF" localSheetId="0" hidden="1">#REF!</definedName>
    <definedName name="BExOKTXMJP351VXKH8VT6SXUNIMF" localSheetId="2" hidden="1">#REF!</definedName>
    <definedName name="BExOKTXMJP351VXKH8VT6SXUNIMF" localSheetId="4" hidden="1">#REF!</definedName>
    <definedName name="BExOKTXMJP351VXKH8VT6SXUNIMF" localSheetId="5" hidden="1">#REF!</definedName>
    <definedName name="BExOKTXMJP351VXKH8VT6SXUNIMF" localSheetId="17" hidden="1">#REF!</definedName>
    <definedName name="BExOKTXMJP351VXKH8VT6SXUNIMF" localSheetId="7" hidden="1">#REF!</definedName>
    <definedName name="BExOKTXMJP351VXKH8VT6SXUNIMF" localSheetId="8" hidden="1">#REF!</definedName>
    <definedName name="BExOKTXMJP351VXKH8VT6SXUNIMF" localSheetId="9" hidden="1">#REF!</definedName>
    <definedName name="BExOKTXMJP351VXKH8VT6SXUNIMF" localSheetId="11" hidden="1">#REF!</definedName>
    <definedName name="BExOKTXMJP351VXKH8VT6SXUNIMF" localSheetId="12" hidden="1">#REF!</definedName>
    <definedName name="BExOKTXMJP351VXKH8VT6SXUNIMF" localSheetId="13" hidden="1">#REF!</definedName>
    <definedName name="BExOKTXMJP351VXKH8VT6SXUNIMF" localSheetId="14" hidden="1">#REF!</definedName>
    <definedName name="BExOKTXMJP351VXKH8VT6SXUNIMF" localSheetId="22" hidden="1">#REF!</definedName>
    <definedName name="BExOKTXMJP351VXKH8VT6SXUNIMF" localSheetId="19" hidden="1">#REF!</definedName>
    <definedName name="BExOKTXMJP351VXKH8VT6SXUNIMF" localSheetId="21" hidden="1">#REF!</definedName>
    <definedName name="BExOKTXMJP351VXKH8VT6SXUNIMF" hidden="1">#REF!</definedName>
    <definedName name="BExOKU8GMLOCNVORDE329819XN67" localSheetId="23" hidden="1">#REF!</definedName>
    <definedName name="BExOKU8GMLOCNVORDE329819XN67" localSheetId="27" hidden="1">#REF!</definedName>
    <definedName name="BExOKU8GMLOCNVORDE329819XN67" localSheetId="16" hidden="1">#REF!</definedName>
    <definedName name="BExOKU8GMLOCNVORDE329819XN67" localSheetId="0" hidden="1">#REF!</definedName>
    <definedName name="BExOKU8GMLOCNVORDE329819XN67" localSheetId="2" hidden="1">#REF!</definedName>
    <definedName name="BExOKU8GMLOCNVORDE329819XN67" localSheetId="4" hidden="1">#REF!</definedName>
    <definedName name="BExOKU8GMLOCNVORDE329819XN67" localSheetId="5" hidden="1">#REF!</definedName>
    <definedName name="BExOKU8GMLOCNVORDE329819XN67" localSheetId="17" hidden="1">#REF!</definedName>
    <definedName name="BExOKU8GMLOCNVORDE329819XN67" localSheetId="7" hidden="1">#REF!</definedName>
    <definedName name="BExOKU8GMLOCNVORDE329819XN67" localSheetId="8" hidden="1">#REF!</definedName>
    <definedName name="BExOKU8GMLOCNVORDE329819XN67" localSheetId="9" hidden="1">#REF!</definedName>
    <definedName name="BExOKU8GMLOCNVORDE329819XN67" localSheetId="11" hidden="1">#REF!</definedName>
    <definedName name="BExOKU8GMLOCNVORDE329819XN67" localSheetId="12" hidden="1">#REF!</definedName>
    <definedName name="BExOKU8GMLOCNVORDE329819XN67" localSheetId="13" hidden="1">#REF!</definedName>
    <definedName name="BExOKU8GMLOCNVORDE329819XN67" localSheetId="14" hidden="1">#REF!</definedName>
    <definedName name="BExOKU8GMLOCNVORDE329819XN67" localSheetId="22" hidden="1">#REF!</definedName>
    <definedName name="BExOKU8GMLOCNVORDE329819XN67" localSheetId="19" hidden="1">#REF!</definedName>
    <definedName name="BExOKU8GMLOCNVORDE329819XN67" localSheetId="21" hidden="1">#REF!</definedName>
    <definedName name="BExOKU8GMLOCNVORDE329819XN67" hidden="1">#REF!</definedName>
    <definedName name="BExOL0Z3Z7IAMHPB91EO2MF49U57" localSheetId="23" hidden="1">#REF!</definedName>
    <definedName name="BExOL0Z3Z7IAMHPB91EO2MF49U57" localSheetId="27" hidden="1">#REF!</definedName>
    <definedName name="BExOL0Z3Z7IAMHPB91EO2MF49U57" localSheetId="16" hidden="1">#REF!</definedName>
    <definedName name="BExOL0Z3Z7IAMHPB91EO2MF49U57" localSheetId="0" hidden="1">#REF!</definedName>
    <definedName name="BExOL0Z3Z7IAMHPB91EO2MF49U57" localSheetId="2" hidden="1">#REF!</definedName>
    <definedName name="BExOL0Z3Z7IAMHPB91EO2MF49U57" localSheetId="4" hidden="1">#REF!</definedName>
    <definedName name="BExOL0Z3Z7IAMHPB91EO2MF49U57" localSheetId="5" hidden="1">#REF!</definedName>
    <definedName name="BExOL0Z3Z7IAMHPB91EO2MF49U57" localSheetId="17" hidden="1">#REF!</definedName>
    <definedName name="BExOL0Z3Z7IAMHPB91EO2MF49U57" localSheetId="7" hidden="1">#REF!</definedName>
    <definedName name="BExOL0Z3Z7IAMHPB91EO2MF49U57" localSheetId="8" hidden="1">#REF!</definedName>
    <definedName name="BExOL0Z3Z7IAMHPB91EO2MF49U57" localSheetId="9" hidden="1">#REF!</definedName>
    <definedName name="BExOL0Z3Z7IAMHPB91EO2MF49U57" localSheetId="11" hidden="1">#REF!</definedName>
    <definedName name="BExOL0Z3Z7IAMHPB91EO2MF49U57" localSheetId="12" hidden="1">#REF!</definedName>
    <definedName name="BExOL0Z3Z7IAMHPB91EO2MF49U57" localSheetId="13" hidden="1">#REF!</definedName>
    <definedName name="BExOL0Z3Z7IAMHPB91EO2MF49U57" localSheetId="14" hidden="1">#REF!</definedName>
    <definedName name="BExOL0Z3Z7IAMHPB91EO2MF49U57" localSheetId="22" hidden="1">#REF!</definedName>
    <definedName name="BExOL0Z3Z7IAMHPB91EO2MF49U57" localSheetId="19" hidden="1">#REF!</definedName>
    <definedName name="BExOL0Z3Z7IAMHPB91EO2MF49U57" localSheetId="21" hidden="1">#REF!</definedName>
    <definedName name="BExOL0Z3Z7IAMHPB91EO2MF49U57" hidden="1">#REF!</definedName>
    <definedName name="BExOL7KH12VAR0LG741SIOJTLWFD" localSheetId="23" hidden="1">#REF!</definedName>
    <definedName name="BExOL7KH12VAR0LG741SIOJTLWFD" localSheetId="27" hidden="1">#REF!</definedName>
    <definedName name="BExOL7KH12VAR0LG741SIOJTLWFD" localSheetId="16" hidden="1">#REF!</definedName>
    <definedName name="BExOL7KH12VAR0LG741SIOJTLWFD" localSheetId="0" hidden="1">#REF!</definedName>
    <definedName name="BExOL7KH12VAR0LG741SIOJTLWFD" localSheetId="2" hidden="1">#REF!</definedName>
    <definedName name="BExOL7KH12VAR0LG741SIOJTLWFD" localSheetId="4" hidden="1">#REF!</definedName>
    <definedName name="BExOL7KH12VAR0LG741SIOJTLWFD" localSheetId="5" hidden="1">#REF!</definedName>
    <definedName name="BExOL7KH12VAR0LG741SIOJTLWFD" localSheetId="17" hidden="1">#REF!</definedName>
    <definedName name="BExOL7KH12VAR0LG741SIOJTLWFD" localSheetId="7" hidden="1">#REF!</definedName>
    <definedName name="BExOL7KH12VAR0LG741SIOJTLWFD" localSheetId="8" hidden="1">#REF!</definedName>
    <definedName name="BExOL7KH12VAR0LG741SIOJTLWFD" localSheetId="9" hidden="1">#REF!</definedName>
    <definedName name="BExOL7KH12VAR0LG741SIOJTLWFD" localSheetId="11" hidden="1">#REF!</definedName>
    <definedName name="BExOL7KH12VAR0LG741SIOJTLWFD" localSheetId="12" hidden="1">#REF!</definedName>
    <definedName name="BExOL7KH12VAR0LG741SIOJTLWFD" localSheetId="13" hidden="1">#REF!</definedName>
    <definedName name="BExOL7KH12VAR0LG741SIOJTLWFD" localSheetId="14" hidden="1">#REF!</definedName>
    <definedName name="BExOL7KH12VAR0LG741SIOJTLWFD" localSheetId="22" hidden="1">#REF!</definedName>
    <definedName name="BExOL7KH12VAR0LG741SIOJTLWFD" localSheetId="19" hidden="1">#REF!</definedName>
    <definedName name="BExOL7KH12VAR0LG741SIOJTLWFD" localSheetId="21" hidden="1">#REF!</definedName>
    <definedName name="BExOL7KH12VAR0LG741SIOJTLWFD" hidden="1">#REF!</definedName>
    <definedName name="BExOLGUYDBS2V3UOK4DVPUW5JZN7" localSheetId="23" hidden="1">#REF!</definedName>
    <definedName name="BExOLGUYDBS2V3UOK4DVPUW5JZN7" localSheetId="27" hidden="1">#REF!</definedName>
    <definedName name="BExOLGUYDBS2V3UOK4DVPUW5JZN7" localSheetId="16" hidden="1">#REF!</definedName>
    <definedName name="BExOLGUYDBS2V3UOK4DVPUW5JZN7" localSheetId="0" hidden="1">#REF!</definedName>
    <definedName name="BExOLGUYDBS2V3UOK4DVPUW5JZN7" localSheetId="2" hidden="1">#REF!</definedName>
    <definedName name="BExOLGUYDBS2V3UOK4DVPUW5JZN7" localSheetId="4" hidden="1">#REF!</definedName>
    <definedName name="BExOLGUYDBS2V3UOK4DVPUW5JZN7" localSheetId="5" hidden="1">#REF!</definedName>
    <definedName name="BExOLGUYDBS2V3UOK4DVPUW5JZN7" localSheetId="17" hidden="1">#REF!</definedName>
    <definedName name="BExOLGUYDBS2V3UOK4DVPUW5JZN7" localSheetId="7" hidden="1">#REF!</definedName>
    <definedName name="BExOLGUYDBS2V3UOK4DVPUW5JZN7" localSheetId="8" hidden="1">#REF!</definedName>
    <definedName name="BExOLGUYDBS2V3UOK4DVPUW5JZN7" localSheetId="9" hidden="1">#REF!</definedName>
    <definedName name="BExOLGUYDBS2V3UOK4DVPUW5JZN7" localSheetId="11" hidden="1">#REF!</definedName>
    <definedName name="BExOLGUYDBS2V3UOK4DVPUW5JZN7" localSheetId="12" hidden="1">#REF!</definedName>
    <definedName name="BExOLGUYDBS2V3UOK4DVPUW5JZN7" localSheetId="13" hidden="1">#REF!</definedName>
    <definedName name="BExOLGUYDBS2V3UOK4DVPUW5JZN7" localSheetId="14" hidden="1">#REF!</definedName>
    <definedName name="BExOLGUYDBS2V3UOK4DVPUW5JZN7" localSheetId="22" hidden="1">#REF!</definedName>
    <definedName name="BExOLGUYDBS2V3UOK4DVPUW5JZN7" localSheetId="19" hidden="1">#REF!</definedName>
    <definedName name="BExOLGUYDBS2V3UOK4DVPUW5JZN7" localSheetId="21" hidden="1">#REF!</definedName>
    <definedName name="BExOLGUYDBS2V3UOK4DVPUW5JZN7" hidden="1">#REF!</definedName>
    <definedName name="BExOLICXFHJLILCJVFMJE5MGGWKR" localSheetId="23" hidden="1">#REF!</definedName>
    <definedName name="BExOLICXFHJLILCJVFMJE5MGGWKR" localSheetId="27" hidden="1">#REF!</definedName>
    <definedName name="BExOLICXFHJLILCJVFMJE5MGGWKR" localSheetId="16" hidden="1">#REF!</definedName>
    <definedName name="BExOLICXFHJLILCJVFMJE5MGGWKR" localSheetId="0" hidden="1">#REF!</definedName>
    <definedName name="BExOLICXFHJLILCJVFMJE5MGGWKR" localSheetId="2" hidden="1">#REF!</definedName>
    <definedName name="BExOLICXFHJLILCJVFMJE5MGGWKR" localSheetId="4" hidden="1">#REF!</definedName>
    <definedName name="BExOLICXFHJLILCJVFMJE5MGGWKR" localSheetId="5" hidden="1">#REF!</definedName>
    <definedName name="BExOLICXFHJLILCJVFMJE5MGGWKR" localSheetId="17" hidden="1">#REF!</definedName>
    <definedName name="BExOLICXFHJLILCJVFMJE5MGGWKR" localSheetId="7" hidden="1">#REF!</definedName>
    <definedName name="BExOLICXFHJLILCJVFMJE5MGGWKR" localSheetId="8" hidden="1">#REF!</definedName>
    <definedName name="BExOLICXFHJLILCJVFMJE5MGGWKR" localSheetId="9" hidden="1">#REF!</definedName>
    <definedName name="BExOLICXFHJLILCJVFMJE5MGGWKR" localSheetId="11" hidden="1">#REF!</definedName>
    <definedName name="BExOLICXFHJLILCJVFMJE5MGGWKR" localSheetId="12" hidden="1">#REF!</definedName>
    <definedName name="BExOLICXFHJLILCJVFMJE5MGGWKR" localSheetId="13" hidden="1">#REF!</definedName>
    <definedName name="BExOLICXFHJLILCJVFMJE5MGGWKR" localSheetId="14" hidden="1">#REF!</definedName>
    <definedName name="BExOLICXFHJLILCJVFMJE5MGGWKR" localSheetId="22" hidden="1">#REF!</definedName>
    <definedName name="BExOLICXFHJLILCJVFMJE5MGGWKR" localSheetId="19" hidden="1">#REF!</definedName>
    <definedName name="BExOLICXFHJLILCJVFMJE5MGGWKR" localSheetId="21" hidden="1">#REF!</definedName>
    <definedName name="BExOLICXFHJLILCJVFMJE5MGGWKR" hidden="1">#REF!</definedName>
    <definedName name="BExOLOI0WJS3QC12I3ISL0D9AWOF" localSheetId="23" hidden="1">#REF!</definedName>
    <definedName name="BExOLOI0WJS3QC12I3ISL0D9AWOF" localSheetId="27" hidden="1">#REF!</definedName>
    <definedName name="BExOLOI0WJS3QC12I3ISL0D9AWOF" localSheetId="16" hidden="1">#REF!</definedName>
    <definedName name="BExOLOI0WJS3QC12I3ISL0D9AWOF" localSheetId="0" hidden="1">#REF!</definedName>
    <definedName name="BExOLOI0WJS3QC12I3ISL0D9AWOF" localSheetId="2" hidden="1">#REF!</definedName>
    <definedName name="BExOLOI0WJS3QC12I3ISL0D9AWOF" localSheetId="4" hidden="1">#REF!</definedName>
    <definedName name="BExOLOI0WJS3QC12I3ISL0D9AWOF" localSheetId="5" hidden="1">#REF!</definedName>
    <definedName name="BExOLOI0WJS3QC12I3ISL0D9AWOF" localSheetId="17" hidden="1">#REF!</definedName>
    <definedName name="BExOLOI0WJS3QC12I3ISL0D9AWOF" localSheetId="7" hidden="1">#REF!</definedName>
    <definedName name="BExOLOI0WJS3QC12I3ISL0D9AWOF" localSheetId="8" hidden="1">#REF!</definedName>
    <definedName name="BExOLOI0WJS3QC12I3ISL0D9AWOF" localSheetId="9" hidden="1">#REF!</definedName>
    <definedName name="BExOLOI0WJS3QC12I3ISL0D9AWOF" localSheetId="11" hidden="1">#REF!</definedName>
    <definedName name="BExOLOI0WJS3QC12I3ISL0D9AWOF" localSheetId="12" hidden="1">#REF!</definedName>
    <definedName name="BExOLOI0WJS3QC12I3ISL0D9AWOF" localSheetId="13" hidden="1">#REF!</definedName>
    <definedName name="BExOLOI0WJS3QC12I3ISL0D9AWOF" localSheetId="14" hidden="1">#REF!</definedName>
    <definedName name="BExOLOI0WJS3QC12I3ISL0D9AWOF" localSheetId="22" hidden="1">#REF!</definedName>
    <definedName name="BExOLOI0WJS3QC12I3ISL0D9AWOF" localSheetId="19" hidden="1">#REF!</definedName>
    <definedName name="BExOLOI0WJS3QC12I3ISL0D9AWOF" localSheetId="21" hidden="1">#REF!</definedName>
    <definedName name="BExOLOI0WJS3QC12I3ISL0D9AWOF" hidden="1">#REF!</definedName>
    <definedName name="BExOLQ5A7IWI0W12J7315E7LBI0O" localSheetId="23" hidden="1">#REF!</definedName>
    <definedName name="BExOLQ5A7IWI0W12J7315E7LBI0O" localSheetId="27" hidden="1">#REF!</definedName>
    <definedName name="BExOLQ5A7IWI0W12J7315E7LBI0O" localSheetId="16" hidden="1">#REF!</definedName>
    <definedName name="BExOLQ5A7IWI0W12J7315E7LBI0O" localSheetId="0" hidden="1">#REF!</definedName>
    <definedName name="BExOLQ5A7IWI0W12J7315E7LBI0O" localSheetId="2" hidden="1">#REF!</definedName>
    <definedName name="BExOLQ5A7IWI0W12J7315E7LBI0O" localSheetId="4" hidden="1">#REF!</definedName>
    <definedName name="BExOLQ5A7IWI0W12J7315E7LBI0O" localSheetId="5" hidden="1">#REF!</definedName>
    <definedName name="BExOLQ5A7IWI0W12J7315E7LBI0O" localSheetId="17" hidden="1">#REF!</definedName>
    <definedName name="BExOLQ5A7IWI0W12J7315E7LBI0O" localSheetId="7" hidden="1">#REF!</definedName>
    <definedName name="BExOLQ5A7IWI0W12J7315E7LBI0O" localSheetId="8" hidden="1">#REF!</definedName>
    <definedName name="BExOLQ5A7IWI0W12J7315E7LBI0O" localSheetId="9" hidden="1">#REF!</definedName>
    <definedName name="BExOLQ5A7IWI0W12J7315E7LBI0O" localSheetId="11" hidden="1">#REF!</definedName>
    <definedName name="BExOLQ5A7IWI0W12J7315E7LBI0O" localSheetId="12" hidden="1">#REF!</definedName>
    <definedName name="BExOLQ5A7IWI0W12J7315E7LBI0O" localSheetId="13" hidden="1">#REF!</definedName>
    <definedName name="BExOLQ5A7IWI0W12J7315E7LBI0O" localSheetId="14" hidden="1">#REF!</definedName>
    <definedName name="BExOLQ5A7IWI0W12J7315E7LBI0O" localSheetId="22" hidden="1">#REF!</definedName>
    <definedName name="BExOLQ5A7IWI0W12J7315E7LBI0O" localSheetId="19" hidden="1">#REF!</definedName>
    <definedName name="BExOLQ5A7IWI0W12J7315E7LBI0O" localSheetId="21" hidden="1">#REF!</definedName>
    <definedName name="BExOLQ5A7IWI0W12J7315E7LBI0O" hidden="1">#REF!</definedName>
    <definedName name="BExOLYZNG5RBD0BTS1OEZJNU92Q5" localSheetId="23" hidden="1">#REF!</definedName>
    <definedName name="BExOLYZNG5RBD0BTS1OEZJNU92Q5" localSheetId="27" hidden="1">#REF!</definedName>
    <definedName name="BExOLYZNG5RBD0BTS1OEZJNU92Q5" localSheetId="16" hidden="1">#REF!</definedName>
    <definedName name="BExOLYZNG5RBD0BTS1OEZJNU92Q5" localSheetId="0" hidden="1">#REF!</definedName>
    <definedName name="BExOLYZNG5RBD0BTS1OEZJNU92Q5" localSheetId="2" hidden="1">#REF!</definedName>
    <definedName name="BExOLYZNG5RBD0BTS1OEZJNU92Q5" localSheetId="4" hidden="1">#REF!</definedName>
    <definedName name="BExOLYZNG5RBD0BTS1OEZJNU92Q5" localSheetId="5" hidden="1">#REF!</definedName>
    <definedName name="BExOLYZNG5RBD0BTS1OEZJNU92Q5" localSheetId="17" hidden="1">#REF!</definedName>
    <definedName name="BExOLYZNG5RBD0BTS1OEZJNU92Q5" localSheetId="7" hidden="1">#REF!</definedName>
    <definedName name="BExOLYZNG5RBD0BTS1OEZJNU92Q5" localSheetId="8" hidden="1">#REF!</definedName>
    <definedName name="BExOLYZNG5RBD0BTS1OEZJNU92Q5" localSheetId="9" hidden="1">#REF!</definedName>
    <definedName name="BExOLYZNG5RBD0BTS1OEZJNU92Q5" localSheetId="11" hidden="1">#REF!</definedName>
    <definedName name="BExOLYZNG5RBD0BTS1OEZJNU92Q5" localSheetId="12" hidden="1">#REF!</definedName>
    <definedName name="BExOLYZNG5RBD0BTS1OEZJNU92Q5" localSheetId="13" hidden="1">#REF!</definedName>
    <definedName name="BExOLYZNG5RBD0BTS1OEZJNU92Q5" localSheetId="14" hidden="1">#REF!</definedName>
    <definedName name="BExOLYZNG5RBD0BTS1OEZJNU92Q5" localSheetId="22" hidden="1">#REF!</definedName>
    <definedName name="BExOLYZNG5RBD0BTS1OEZJNU92Q5" localSheetId="19" hidden="1">#REF!</definedName>
    <definedName name="BExOLYZNG5RBD0BTS1OEZJNU92Q5" localSheetId="21" hidden="1">#REF!</definedName>
    <definedName name="BExOLYZNG5RBD0BTS1OEZJNU92Q5" hidden="1">#REF!</definedName>
    <definedName name="BExOM136CSOYSV2NE3NAU04Z4414" localSheetId="23" hidden="1">#REF!</definedName>
    <definedName name="BExOM136CSOYSV2NE3NAU04Z4414" localSheetId="27" hidden="1">#REF!</definedName>
    <definedName name="BExOM136CSOYSV2NE3NAU04Z4414" localSheetId="16" hidden="1">#REF!</definedName>
    <definedName name="BExOM136CSOYSV2NE3NAU04Z4414" localSheetId="0" hidden="1">#REF!</definedName>
    <definedName name="BExOM136CSOYSV2NE3NAU04Z4414" localSheetId="2" hidden="1">#REF!</definedName>
    <definedName name="BExOM136CSOYSV2NE3NAU04Z4414" localSheetId="4" hidden="1">#REF!</definedName>
    <definedName name="BExOM136CSOYSV2NE3NAU04Z4414" localSheetId="5" hidden="1">#REF!</definedName>
    <definedName name="BExOM136CSOYSV2NE3NAU04Z4414" localSheetId="17" hidden="1">#REF!</definedName>
    <definedName name="BExOM136CSOYSV2NE3NAU04Z4414" localSheetId="7" hidden="1">#REF!</definedName>
    <definedName name="BExOM136CSOYSV2NE3NAU04Z4414" localSheetId="8" hidden="1">#REF!</definedName>
    <definedName name="BExOM136CSOYSV2NE3NAU04Z4414" localSheetId="9" hidden="1">#REF!</definedName>
    <definedName name="BExOM136CSOYSV2NE3NAU04Z4414" localSheetId="11" hidden="1">#REF!</definedName>
    <definedName name="BExOM136CSOYSV2NE3NAU04Z4414" localSheetId="12" hidden="1">#REF!</definedName>
    <definedName name="BExOM136CSOYSV2NE3NAU04Z4414" localSheetId="13" hidden="1">#REF!</definedName>
    <definedName name="BExOM136CSOYSV2NE3NAU04Z4414" localSheetId="14" hidden="1">#REF!</definedName>
    <definedName name="BExOM136CSOYSV2NE3NAU04Z4414" localSheetId="22" hidden="1">#REF!</definedName>
    <definedName name="BExOM136CSOYSV2NE3NAU04Z4414" localSheetId="19" hidden="1">#REF!</definedName>
    <definedName name="BExOM136CSOYSV2NE3NAU04Z4414" localSheetId="21" hidden="1">#REF!</definedName>
    <definedName name="BExOM136CSOYSV2NE3NAU04Z4414" hidden="1">#REF!</definedName>
    <definedName name="BExOM3HIJ3UZPOKJI68KPBJAHPDC" localSheetId="23" hidden="1">#REF!</definedName>
    <definedName name="BExOM3HIJ3UZPOKJI68KPBJAHPDC" localSheetId="27" hidden="1">#REF!</definedName>
    <definedName name="BExOM3HIJ3UZPOKJI68KPBJAHPDC" localSheetId="16" hidden="1">#REF!</definedName>
    <definedName name="BExOM3HIJ3UZPOKJI68KPBJAHPDC" localSheetId="0" hidden="1">#REF!</definedName>
    <definedName name="BExOM3HIJ3UZPOKJI68KPBJAHPDC" localSheetId="2" hidden="1">#REF!</definedName>
    <definedName name="BExOM3HIJ3UZPOKJI68KPBJAHPDC" localSheetId="4" hidden="1">#REF!</definedName>
    <definedName name="BExOM3HIJ3UZPOKJI68KPBJAHPDC" localSheetId="5" hidden="1">#REF!</definedName>
    <definedName name="BExOM3HIJ3UZPOKJI68KPBJAHPDC" localSheetId="17" hidden="1">#REF!</definedName>
    <definedName name="BExOM3HIJ3UZPOKJI68KPBJAHPDC" localSheetId="7" hidden="1">#REF!</definedName>
    <definedName name="BExOM3HIJ3UZPOKJI68KPBJAHPDC" localSheetId="8" hidden="1">#REF!</definedName>
    <definedName name="BExOM3HIJ3UZPOKJI68KPBJAHPDC" localSheetId="9" hidden="1">#REF!</definedName>
    <definedName name="BExOM3HIJ3UZPOKJI68KPBJAHPDC" localSheetId="11" hidden="1">#REF!</definedName>
    <definedName name="BExOM3HIJ3UZPOKJI68KPBJAHPDC" localSheetId="12" hidden="1">#REF!</definedName>
    <definedName name="BExOM3HIJ3UZPOKJI68KPBJAHPDC" localSheetId="13" hidden="1">#REF!</definedName>
    <definedName name="BExOM3HIJ3UZPOKJI68KPBJAHPDC" localSheetId="14" hidden="1">#REF!</definedName>
    <definedName name="BExOM3HIJ3UZPOKJI68KPBJAHPDC" localSheetId="22" hidden="1">#REF!</definedName>
    <definedName name="BExOM3HIJ3UZPOKJI68KPBJAHPDC" localSheetId="19" hidden="1">#REF!</definedName>
    <definedName name="BExOM3HIJ3UZPOKJI68KPBJAHPDC" localSheetId="21" hidden="1">#REF!</definedName>
    <definedName name="BExOM3HIJ3UZPOKJI68KPBJAHPDC" hidden="1">#REF!</definedName>
    <definedName name="BExOM5QC0I90GVJG1G7NFAIINKAQ" localSheetId="23" hidden="1">#REF!</definedName>
    <definedName name="BExOM5QC0I90GVJG1G7NFAIINKAQ" localSheetId="27" hidden="1">#REF!</definedName>
    <definedName name="BExOM5QC0I90GVJG1G7NFAIINKAQ" localSheetId="16" hidden="1">#REF!</definedName>
    <definedName name="BExOM5QC0I90GVJG1G7NFAIINKAQ" localSheetId="0" hidden="1">#REF!</definedName>
    <definedName name="BExOM5QC0I90GVJG1G7NFAIINKAQ" localSheetId="2" hidden="1">#REF!</definedName>
    <definedName name="BExOM5QC0I90GVJG1G7NFAIINKAQ" localSheetId="4" hidden="1">#REF!</definedName>
    <definedName name="BExOM5QC0I90GVJG1G7NFAIINKAQ" localSheetId="5" hidden="1">#REF!</definedName>
    <definedName name="BExOM5QC0I90GVJG1G7NFAIINKAQ" localSheetId="17" hidden="1">#REF!</definedName>
    <definedName name="BExOM5QC0I90GVJG1G7NFAIINKAQ" localSheetId="7" hidden="1">#REF!</definedName>
    <definedName name="BExOM5QC0I90GVJG1G7NFAIINKAQ" localSheetId="8" hidden="1">#REF!</definedName>
    <definedName name="BExOM5QC0I90GVJG1G7NFAIINKAQ" localSheetId="9" hidden="1">#REF!</definedName>
    <definedName name="BExOM5QC0I90GVJG1G7NFAIINKAQ" localSheetId="11" hidden="1">#REF!</definedName>
    <definedName name="BExOM5QC0I90GVJG1G7NFAIINKAQ" localSheetId="12" hidden="1">#REF!</definedName>
    <definedName name="BExOM5QC0I90GVJG1G7NFAIINKAQ" localSheetId="13" hidden="1">#REF!</definedName>
    <definedName name="BExOM5QC0I90GVJG1G7NFAIINKAQ" localSheetId="14" hidden="1">#REF!</definedName>
    <definedName name="BExOM5QC0I90GVJG1G7NFAIINKAQ" localSheetId="22" hidden="1">#REF!</definedName>
    <definedName name="BExOM5QC0I90GVJG1G7NFAIINKAQ" localSheetId="19" hidden="1">#REF!</definedName>
    <definedName name="BExOM5QC0I90GVJG1G7NFAIINKAQ" localSheetId="21" hidden="1">#REF!</definedName>
    <definedName name="BExOM5QC0I90GVJG1G7NFAIINKAQ" hidden="1">#REF!</definedName>
    <definedName name="BExOMKPURE33YQ3K1JG9NVQD4W49" localSheetId="23" hidden="1">#REF!</definedName>
    <definedName name="BExOMKPURE33YQ3K1JG9NVQD4W49" localSheetId="27" hidden="1">#REF!</definedName>
    <definedName name="BExOMKPURE33YQ3K1JG9NVQD4W49" localSheetId="16" hidden="1">#REF!</definedName>
    <definedName name="BExOMKPURE33YQ3K1JG9NVQD4W49" localSheetId="0" hidden="1">#REF!</definedName>
    <definedName name="BExOMKPURE33YQ3K1JG9NVQD4W49" localSheetId="2" hidden="1">#REF!</definedName>
    <definedName name="BExOMKPURE33YQ3K1JG9NVQD4W49" localSheetId="4" hidden="1">#REF!</definedName>
    <definedName name="BExOMKPURE33YQ3K1JG9NVQD4W49" localSheetId="5" hidden="1">#REF!</definedName>
    <definedName name="BExOMKPURE33YQ3K1JG9NVQD4W49" localSheetId="17" hidden="1">#REF!</definedName>
    <definedName name="BExOMKPURE33YQ3K1JG9NVQD4W49" localSheetId="7" hidden="1">#REF!</definedName>
    <definedName name="BExOMKPURE33YQ3K1JG9NVQD4W49" localSheetId="8" hidden="1">#REF!</definedName>
    <definedName name="BExOMKPURE33YQ3K1JG9NVQD4W49" localSheetId="9" hidden="1">#REF!</definedName>
    <definedName name="BExOMKPURE33YQ3K1JG9NVQD4W49" localSheetId="11" hidden="1">#REF!</definedName>
    <definedName name="BExOMKPURE33YQ3K1JG9NVQD4W49" localSheetId="12" hidden="1">#REF!</definedName>
    <definedName name="BExOMKPURE33YQ3K1JG9NVQD4W49" localSheetId="13" hidden="1">#REF!</definedName>
    <definedName name="BExOMKPURE33YQ3K1JG9NVQD4W49" localSheetId="14" hidden="1">#REF!</definedName>
    <definedName name="BExOMKPURE33YQ3K1JG9NVQD4W49" localSheetId="22" hidden="1">#REF!</definedName>
    <definedName name="BExOMKPURE33YQ3K1JG9NVQD4W49" localSheetId="19" hidden="1">#REF!</definedName>
    <definedName name="BExOMKPURE33YQ3K1JG9NVQD4W49" localSheetId="21" hidden="1">#REF!</definedName>
    <definedName name="BExOMKPURE33YQ3K1JG9NVQD4W49" hidden="1">#REF!</definedName>
    <definedName name="BExOMP7NGCLUNFK50QD2LPKRG078" localSheetId="23" hidden="1">#REF!</definedName>
    <definedName name="BExOMP7NGCLUNFK50QD2LPKRG078" localSheetId="27" hidden="1">#REF!</definedName>
    <definedName name="BExOMP7NGCLUNFK50QD2LPKRG078" localSheetId="16" hidden="1">#REF!</definedName>
    <definedName name="BExOMP7NGCLUNFK50QD2LPKRG078" localSheetId="0" hidden="1">#REF!</definedName>
    <definedName name="BExOMP7NGCLUNFK50QD2LPKRG078" localSheetId="2" hidden="1">#REF!</definedName>
    <definedName name="BExOMP7NGCLUNFK50QD2LPKRG078" localSheetId="4" hidden="1">#REF!</definedName>
    <definedName name="BExOMP7NGCLUNFK50QD2LPKRG078" localSheetId="5" hidden="1">#REF!</definedName>
    <definedName name="BExOMP7NGCLUNFK50QD2LPKRG078" localSheetId="17" hidden="1">#REF!</definedName>
    <definedName name="BExOMP7NGCLUNFK50QD2LPKRG078" localSheetId="7" hidden="1">#REF!</definedName>
    <definedName name="BExOMP7NGCLUNFK50QD2LPKRG078" localSheetId="8" hidden="1">#REF!</definedName>
    <definedName name="BExOMP7NGCLUNFK50QD2LPKRG078" localSheetId="9" hidden="1">#REF!</definedName>
    <definedName name="BExOMP7NGCLUNFK50QD2LPKRG078" localSheetId="11" hidden="1">#REF!</definedName>
    <definedName name="BExOMP7NGCLUNFK50QD2LPKRG078" localSheetId="12" hidden="1">#REF!</definedName>
    <definedName name="BExOMP7NGCLUNFK50QD2LPKRG078" localSheetId="13" hidden="1">#REF!</definedName>
    <definedName name="BExOMP7NGCLUNFK50QD2LPKRG078" localSheetId="14" hidden="1">#REF!</definedName>
    <definedName name="BExOMP7NGCLUNFK50QD2LPKRG078" localSheetId="22" hidden="1">#REF!</definedName>
    <definedName name="BExOMP7NGCLUNFK50QD2LPKRG078" localSheetId="19" hidden="1">#REF!</definedName>
    <definedName name="BExOMP7NGCLUNFK50QD2LPKRG078" localSheetId="21" hidden="1">#REF!</definedName>
    <definedName name="BExOMP7NGCLUNFK50QD2LPKRG078" hidden="1">#REF!</definedName>
    <definedName name="BExOMPNX2853XA8AUM0BLA7CS86A" localSheetId="23" hidden="1">#REF!</definedName>
    <definedName name="BExOMPNX2853XA8AUM0BLA7CS86A" localSheetId="27" hidden="1">#REF!</definedName>
    <definedName name="BExOMPNX2853XA8AUM0BLA7CS86A" localSheetId="16" hidden="1">#REF!</definedName>
    <definedName name="BExOMPNX2853XA8AUM0BLA7CS86A" localSheetId="0" hidden="1">#REF!</definedName>
    <definedName name="BExOMPNX2853XA8AUM0BLA7CS86A" localSheetId="2" hidden="1">#REF!</definedName>
    <definedName name="BExOMPNX2853XA8AUM0BLA7CS86A" localSheetId="4" hidden="1">#REF!</definedName>
    <definedName name="BExOMPNX2853XA8AUM0BLA7CS86A" localSheetId="5" hidden="1">#REF!</definedName>
    <definedName name="BExOMPNX2853XA8AUM0BLA7CS86A" localSheetId="17" hidden="1">#REF!</definedName>
    <definedName name="BExOMPNX2853XA8AUM0BLA7CS86A" localSheetId="7" hidden="1">#REF!</definedName>
    <definedName name="BExOMPNX2853XA8AUM0BLA7CS86A" localSheetId="8" hidden="1">#REF!</definedName>
    <definedName name="BExOMPNX2853XA8AUM0BLA7CS86A" localSheetId="9" hidden="1">#REF!</definedName>
    <definedName name="BExOMPNX2853XA8AUM0BLA7CS86A" localSheetId="11" hidden="1">#REF!</definedName>
    <definedName name="BExOMPNX2853XA8AUM0BLA7CS86A" localSheetId="12" hidden="1">#REF!</definedName>
    <definedName name="BExOMPNX2853XA8AUM0BLA7CS86A" localSheetId="13" hidden="1">#REF!</definedName>
    <definedName name="BExOMPNX2853XA8AUM0BLA7CS86A" localSheetId="14" hidden="1">#REF!</definedName>
    <definedName name="BExOMPNX2853XA8AUM0BLA7CS86A" localSheetId="22" hidden="1">#REF!</definedName>
    <definedName name="BExOMPNX2853XA8AUM0BLA7CS86A" localSheetId="19" hidden="1">#REF!</definedName>
    <definedName name="BExOMPNX2853XA8AUM0BLA7CS86A" localSheetId="21" hidden="1">#REF!</definedName>
    <definedName name="BExOMPNX2853XA8AUM0BLA7CS86A" hidden="1">#REF!</definedName>
    <definedName name="BExOMU0A6XMY48SZRYL4WQZD13BI" localSheetId="23" hidden="1">#REF!</definedName>
    <definedName name="BExOMU0A6XMY48SZRYL4WQZD13BI" localSheetId="27" hidden="1">#REF!</definedName>
    <definedName name="BExOMU0A6XMY48SZRYL4WQZD13BI" localSheetId="16" hidden="1">#REF!</definedName>
    <definedName name="BExOMU0A6XMY48SZRYL4WQZD13BI" localSheetId="0" hidden="1">#REF!</definedName>
    <definedName name="BExOMU0A6XMY48SZRYL4WQZD13BI" localSheetId="2" hidden="1">#REF!</definedName>
    <definedName name="BExOMU0A6XMY48SZRYL4WQZD13BI" localSheetId="4" hidden="1">#REF!</definedName>
    <definedName name="BExOMU0A6XMY48SZRYL4WQZD13BI" localSheetId="5" hidden="1">#REF!</definedName>
    <definedName name="BExOMU0A6XMY48SZRYL4WQZD13BI" localSheetId="17" hidden="1">#REF!</definedName>
    <definedName name="BExOMU0A6XMY48SZRYL4WQZD13BI" localSheetId="7" hidden="1">#REF!</definedName>
    <definedName name="BExOMU0A6XMY48SZRYL4WQZD13BI" localSheetId="8" hidden="1">#REF!</definedName>
    <definedName name="BExOMU0A6XMY48SZRYL4WQZD13BI" localSheetId="9" hidden="1">#REF!</definedName>
    <definedName name="BExOMU0A6XMY48SZRYL4WQZD13BI" localSheetId="11" hidden="1">#REF!</definedName>
    <definedName name="BExOMU0A6XMY48SZRYL4WQZD13BI" localSheetId="12" hidden="1">#REF!</definedName>
    <definedName name="BExOMU0A6XMY48SZRYL4WQZD13BI" localSheetId="13" hidden="1">#REF!</definedName>
    <definedName name="BExOMU0A6XMY48SZRYL4WQZD13BI" localSheetId="14" hidden="1">#REF!</definedName>
    <definedName name="BExOMU0A6XMY48SZRYL4WQZD13BI" localSheetId="22" hidden="1">#REF!</definedName>
    <definedName name="BExOMU0A6XMY48SZRYL4WQZD13BI" localSheetId="19" hidden="1">#REF!</definedName>
    <definedName name="BExOMU0A6XMY48SZRYL4WQZD13BI" localSheetId="21" hidden="1">#REF!</definedName>
    <definedName name="BExOMU0A6XMY48SZRYL4WQZD13BI" hidden="1">#REF!</definedName>
    <definedName name="BExOMVT0HSNC59DJP4CLISASGHKL" localSheetId="23" hidden="1">#REF!</definedName>
    <definedName name="BExOMVT0HSNC59DJP4CLISASGHKL" localSheetId="27" hidden="1">#REF!</definedName>
    <definedName name="BExOMVT0HSNC59DJP4CLISASGHKL" localSheetId="16" hidden="1">#REF!</definedName>
    <definedName name="BExOMVT0HSNC59DJP4CLISASGHKL" localSheetId="0" hidden="1">#REF!</definedName>
    <definedName name="BExOMVT0HSNC59DJP4CLISASGHKL" localSheetId="2" hidden="1">#REF!</definedName>
    <definedName name="BExOMVT0HSNC59DJP4CLISASGHKL" localSheetId="4" hidden="1">#REF!</definedName>
    <definedName name="BExOMVT0HSNC59DJP4CLISASGHKL" localSheetId="5" hidden="1">#REF!</definedName>
    <definedName name="BExOMVT0HSNC59DJP4CLISASGHKL" localSheetId="17" hidden="1">#REF!</definedName>
    <definedName name="BExOMVT0HSNC59DJP4CLISASGHKL" localSheetId="7" hidden="1">#REF!</definedName>
    <definedName name="BExOMVT0HSNC59DJP4CLISASGHKL" localSheetId="8" hidden="1">#REF!</definedName>
    <definedName name="BExOMVT0HSNC59DJP4CLISASGHKL" localSheetId="9" hidden="1">#REF!</definedName>
    <definedName name="BExOMVT0HSNC59DJP4CLISASGHKL" localSheetId="11" hidden="1">#REF!</definedName>
    <definedName name="BExOMVT0HSNC59DJP4CLISASGHKL" localSheetId="12" hidden="1">#REF!</definedName>
    <definedName name="BExOMVT0HSNC59DJP4CLISASGHKL" localSheetId="13" hidden="1">#REF!</definedName>
    <definedName name="BExOMVT0HSNC59DJP4CLISASGHKL" localSheetId="14" hidden="1">#REF!</definedName>
    <definedName name="BExOMVT0HSNC59DJP4CLISASGHKL" localSheetId="22" hidden="1">#REF!</definedName>
    <definedName name="BExOMVT0HSNC59DJP4CLISASGHKL" localSheetId="19" hidden="1">#REF!</definedName>
    <definedName name="BExOMVT0HSNC59DJP4CLISASGHKL" localSheetId="21" hidden="1">#REF!</definedName>
    <definedName name="BExOMVT0HSNC59DJP4CLISASGHKL" hidden="1">#REF!</definedName>
    <definedName name="BExON0AX35F2SI0UCVMGWGVIUNI3" localSheetId="23" hidden="1">#REF!</definedName>
    <definedName name="BExON0AX35F2SI0UCVMGWGVIUNI3" localSheetId="27" hidden="1">#REF!</definedName>
    <definedName name="BExON0AX35F2SI0UCVMGWGVIUNI3" localSheetId="16" hidden="1">#REF!</definedName>
    <definedName name="BExON0AX35F2SI0UCVMGWGVIUNI3" localSheetId="0" hidden="1">#REF!</definedName>
    <definedName name="BExON0AX35F2SI0UCVMGWGVIUNI3" localSheetId="2" hidden="1">#REF!</definedName>
    <definedName name="BExON0AX35F2SI0UCVMGWGVIUNI3" localSheetId="4" hidden="1">#REF!</definedName>
    <definedName name="BExON0AX35F2SI0UCVMGWGVIUNI3" localSheetId="5" hidden="1">#REF!</definedName>
    <definedName name="BExON0AX35F2SI0UCVMGWGVIUNI3" localSheetId="17" hidden="1">#REF!</definedName>
    <definedName name="BExON0AX35F2SI0UCVMGWGVIUNI3" localSheetId="7" hidden="1">#REF!</definedName>
    <definedName name="BExON0AX35F2SI0UCVMGWGVIUNI3" localSheetId="8" hidden="1">#REF!</definedName>
    <definedName name="BExON0AX35F2SI0UCVMGWGVIUNI3" localSheetId="9" hidden="1">#REF!</definedName>
    <definedName name="BExON0AX35F2SI0UCVMGWGVIUNI3" localSheetId="11" hidden="1">#REF!</definedName>
    <definedName name="BExON0AX35F2SI0UCVMGWGVIUNI3" localSheetId="12" hidden="1">#REF!</definedName>
    <definedName name="BExON0AX35F2SI0UCVMGWGVIUNI3" localSheetId="13" hidden="1">#REF!</definedName>
    <definedName name="BExON0AX35F2SI0UCVMGWGVIUNI3" localSheetId="14" hidden="1">#REF!</definedName>
    <definedName name="BExON0AX35F2SI0UCVMGWGVIUNI3" localSheetId="22" hidden="1">#REF!</definedName>
    <definedName name="BExON0AX35F2SI0UCVMGWGVIUNI3" localSheetId="19" hidden="1">#REF!</definedName>
    <definedName name="BExON0AX35F2SI0UCVMGWGVIUNI3" localSheetId="21" hidden="1">#REF!</definedName>
    <definedName name="BExON0AX35F2SI0UCVMGWGVIUNI3" hidden="1">#REF!</definedName>
    <definedName name="BExON1I19LN0T10YIIYC5NE9UGMR" localSheetId="23" hidden="1">#REF!</definedName>
    <definedName name="BExON1I19LN0T10YIIYC5NE9UGMR" localSheetId="27" hidden="1">#REF!</definedName>
    <definedName name="BExON1I19LN0T10YIIYC5NE9UGMR" localSheetId="16" hidden="1">#REF!</definedName>
    <definedName name="BExON1I19LN0T10YIIYC5NE9UGMR" localSheetId="0" hidden="1">#REF!</definedName>
    <definedName name="BExON1I19LN0T10YIIYC5NE9UGMR" localSheetId="2" hidden="1">#REF!</definedName>
    <definedName name="BExON1I19LN0T10YIIYC5NE9UGMR" localSheetId="4" hidden="1">#REF!</definedName>
    <definedName name="BExON1I19LN0T10YIIYC5NE9UGMR" localSheetId="5" hidden="1">#REF!</definedName>
    <definedName name="BExON1I19LN0T10YIIYC5NE9UGMR" localSheetId="17" hidden="1">#REF!</definedName>
    <definedName name="BExON1I19LN0T10YIIYC5NE9UGMR" localSheetId="7" hidden="1">#REF!</definedName>
    <definedName name="BExON1I19LN0T10YIIYC5NE9UGMR" localSheetId="8" hidden="1">#REF!</definedName>
    <definedName name="BExON1I19LN0T10YIIYC5NE9UGMR" localSheetId="9" hidden="1">#REF!</definedName>
    <definedName name="BExON1I19LN0T10YIIYC5NE9UGMR" localSheetId="11" hidden="1">#REF!</definedName>
    <definedName name="BExON1I19LN0T10YIIYC5NE9UGMR" localSheetId="12" hidden="1">#REF!</definedName>
    <definedName name="BExON1I19LN0T10YIIYC5NE9UGMR" localSheetId="13" hidden="1">#REF!</definedName>
    <definedName name="BExON1I19LN0T10YIIYC5NE9UGMR" localSheetId="14" hidden="1">#REF!</definedName>
    <definedName name="BExON1I19LN0T10YIIYC5NE9UGMR" localSheetId="22" hidden="1">#REF!</definedName>
    <definedName name="BExON1I19LN0T10YIIYC5NE9UGMR" localSheetId="19" hidden="1">#REF!</definedName>
    <definedName name="BExON1I19LN0T10YIIYC5NE9UGMR" localSheetId="21" hidden="1">#REF!</definedName>
    <definedName name="BExON1I19LN0T10YIIYC5NE9UGMR" hidden="1">#REF!</definedName>
    <definedName name="BExON41U4296DV3DPG6I5EF3OEYF" localSheetId="23" hidden="1">#REF!</definedName>
    <definedName name="BExON41U4296DV3DPG6I5EF3OEYF" localSheetId="27" hidden="1">#REF!</definedName>
    <definedName name="BExON41U4296DV3DPG6I5EF3OEYF" localSheetId="16" hidden="1">#REF!</definedName>
    <definedName name="BExON41U4296DV3DPG6I5EF3OEYF" localSheetId="0" hidden="1">#REF!</definedName>
    <definedName name="BExON41U4296DV3DPG6I5EF3OEYF" localSheetId="2" hidden="1">#REF!</definedName>
    <definedName name="BExON41U4296DV3DPG6I5EF3OEYF" localSheetId="4" hidden="1">#REF!</definedName>
    <definedName name="BExON41U4296DV3DPG6I5EF3OEYF" localSheetId="5" hidden="1">#REF!</definedName>
    <definedName name="BExON41U4296DV3DPG6I5EF3OEYF" localSheetId="17" hidden="1">#REF!</definedName>
    <definedName name="BExON41U4296DV3DPG6I5EF3OEYF" localSheetId="7" hidden="1">#REF!</definedName>
    <definedName name="BExON41U4296DV3DPG6I5EF3OEYF" localSheetId="8" hidden="1">#REF!</definedName>
    <definedName name="BExON41U4296DV3DPG6I5EF3OEYF" localSheetId="9" hidden="1">#REF!</definedName>
    <definedName name="BExON41U4296DV3DPG6I5EF3OEYF" localSheetId="11" hidden="1">#REF!</definedName>
    <definedName name="BExON41U4296DV3DPG6I5EF3OEYF" localSheetId="12" hidden="1">#REF!</definedName>
    <definedName name="BExON41U4296DV3DPG6I5EF3OEYF" localSheetId="13" hidden="1">#REF!</definedName>
    <definedName name="BExON41U4296DV3DPG6I5EF3OEYF" localSheetId="14" hidden="1">#REF!</definedName>
    <definedName name="BExON41U4296DV3DPG6I5EF3OEYF" localSheetId="22" hidden="1">#REF!</definedName>
    <definedName name="BExON41U4296DV3DPG6I5EF3OEYF" localSheetId="19" hidden="1">#REF!</definedName>
    <definedName name="BExON41U4296DV3DPG6I5EF3OEYF" localSheetId="21" hidden="1">#REF!</definedName>
    <definedName name="BExON41U4296DV3DPG6I5EF3OEYF" hidden="1">#REF!</definedName>
    <definedName name="BExONB3A7CO4YD8RB41PHC93BQ9M" localSheetId="23" hidden="1">#REF!</definedName>
    <definedName name="BExONB3A7CO4YD8RB41PHC93BQ9M" localSheetId="27" hidden="1">#REF!</definedName>
    <definedName name="BExONB3A7CO4YD8RB41PHC93BQ9M" localSheetId="16" hidden="1">#REF!</definedName>
    <definedName name="BExONB3A7CO4YD8RB41PHC93BQ9M" localSheetId="0" hidden="1">#REF!</definedName>
    <definedName name="BExONB3A7CO4YD8RB41PHC93BQ9M" localSheetId="2" hidden="1">#REF!</definedName>
    <definedName name="BExONB3A7CO4YD8RB41PHC93BQ9M" localSheetId="4" hidden="1">#REF!</definedName>
    <definedName name="BExONB3A7CO4YD8RB41PHC93BQ9M" localSheetId="5" hidden="1">#REF!</definedName>
    <definedName name="BExONB3A7CO4YD8RB41PHC93BQ9M" localSheetId="17" hidden="1">#REF!</definedName>
    <definedName name="BExONB3A7CO4YD8RB41PHC93BQ9M" localSheetId="7" hidden="1">#REF!</definedName>
    <definedName name="BExONB3A7CO4YD8RB41PHC93BQ9M" localSheetId="8" hidden="1">#REF!</definedName>
    <definedName name="BExONB3A7CO4YD8RB41PHC93BQ9M" localSheetId="9" hidden="1">#REF!</definedName>
    <definedName name="BExONB3A7CO4YD8RB41PHC93BQ9M" localSheetId="11" hidden="1">#REF!</definedName>
    <definedName name="BExONB3A7CO4YD8RB41PHC93BQ9M" localSheetId="12" hidden="1">#REF!</definedName>
    <definedName name="BExONB3A7CO4YD8RB41PHC93BQ9M" localSheetId="13" hidden="1">#REF!</definedName>
    <definedName name="BExONB3A7CO4YD8RB41PHC93BQ9M" localSheetId="14" hidden="1">#REF!</definedName>
    <definedName name="BExONB3A7CO4YD8RB41PHC93BQ9M" localSheetId="22" hidden="1">#REF!</definedName>
    <definedName name="BExONB3A7CO4YD8RB41PHC93BQ9M" localSheetId="19" hidden="1">#REF!</definedName>
    <definedName name="BExONB3A7CO4YD8RB41PHC93BQ9M" localSheetId="21" hidden="1">#REF!</definedName>
    <definedName name="BExONB3A7CO4YD8RB41PHC93BQ9M" hidden="1">#REF!</definedName>
    <definedName name="BExONFQH6UUXF8V0GI4BRIST9RFO" localSheetId="23" hidden="1">#REF!</definedName>
    <definedName name="BExONFQH6UUXF8V0GI4BRIST9RFO" localSheetId="27" hidden="1">#REF!</definedName>
    <definedName name="BExONFQH6UUXF8V0GI4BRIST9RFO" localSheetId="16" hidden="1">#REF!</definedName>
    <definedName name="BExONFQH6UUXF8V0GI4BRIST9RFO" localSheetId="0" hidden="1">#REF!</definedName>
    <definedName name="BExONFQH6UUXF8V0GI4BRIST9RFO" localSheetId="2" hidden="1">#REF!</definedName>
    <definedName name="BExONFQH6UUXF8V0GI4BRIST9RFO" localSheetId="4" hidden="1">#REF!</definedName>
    <definedName name="BExONFQH6UUXF8V0GI4BRIST9RFO" localSheetId="5" hidden="1">#REF!</definedName>
    <definedName name="BExONFQH6UUXF8V0GI4BRIST9RFO" localSheetId="17" hidden="1">#REF!</definedName>
    <definedName name="BExONFQH6UUXF8V0GI4BRIST9RFO" localSheetId="7" hidden="1">#REF!</definedName>
    <definedName name="BExONFQH6UUXF8V0GI4BRIST9RFO" localSheetId="8" hidden="1">#REF!</definedName>
    <definedName name="BExONFQH6UUXF8V0GI4BRIST9RFO" localSheetId="9" hidden="1">#REF!</definedName>
    <definedName name="BExONFQH6UUXF8V0GI4BRIST9RFO" localSheetId="11" hidden="1">#REF!</definedName>
    <definedName name="BExONFQH6UUXF8V0GI4BRIST9RFO" localSheetId="12" hidden="1">#REF!</definedName>
    <definedName name="BExONFQH6UUXF8V0GI4BRIST9RFO" localSheetId="13" hidden="1">#REF!</definedName>
    <definedName name="BExONFQH6UUXF8V0GI4BRIST9RFO" localSheetId="14" hidden="1">#REF!</definedName>
    <definedName name="BExONFQH6UUXF8V0GI4BRIST9RFO" localSheetId="22" hidden="1">#REF!</definedName>
    <definedName name="BExONFQH6UUXF8V0GI4BRIST9RFO" localSheetId="19" hidden="1">#REF!</definedName>
    <definedName name="BExONFQH6UUXF8V0GI4BRIST9RFO" localSheetId="21" hidden="1">#REF!</definedName>
    <definedName name="BExONFQH6UUXF8V0GI4BRIST9RFO" hidden="1">#REF!</definedName>
    <definedName name="BExONIL31DZWU7IFVN3VV0XTXJA1" localSheetId="23" hidden="1">#REF!</definedName>
    <definedName name="BExONIL31DZWU7IFVN3VV0XTXJA1" localSheetId="27" hidden="1">#REF!</definedName>
    <definedName name="BExONIL31DZWU7IFVN3VV0XTXJA1" localSheetId="16" hidden="1">#REF!</definedName>
    <definedName name="BExONIL31DZWU7IFVN3VV0XTXJA1" localSheetId="0" hidden="1">#REF!</definedName>
    <definedName name="BExONIL31DZWU7IFVN3VV0XTXJA1" localSheetId="2" hidden="1">#REF!</definedName>
    <definedName name="BExONIL31DZWU7IFVN3VV0XTXJA1" localSheetId="4" hidden="1">#REF!</definedName>
    <definedName name="BExONIL31DZWU7IFVN3VV0XTXJA1" localSheetId="5" hidden="1">#REF!</definedName>
    <definedName name="BExONIL31DZWU7IFVN3VV0XTXJA1" localSheetId="17" hidden="1">#REF!</definedName>
    <definedName name="BExONIL31DZWU7IFVN3VV0XTXJA1" localSheetId="7" hidden="1">#REF!</definedName>
    <definedName name="BExONIL31DZWU7IFVN3VV0XTXJA1" localSheetId="8" hidden="1">#REF!</definedName>
    <definedName name="BExONIL31DZWU7IFVN3VV0XTXJA1" localSheetId="9" hidden="1">#REF!</definedName>
    <definedName name="BExONIL31DZWU7IFVN3VV0XTXJA1" localSheetId="11" hidden="1">#REF!</definedName>
    <definedName name="BExONIL31DZWU7IFVN3VV0XTXJA1" localSheetId="12" hidden="1">#REF!</definedName>
    <definedName name="BExONIL31DZWU7IFVN3VV0XTXJA1" localSheetId="13" hidden="1">#REF!</definedName>
    <definedName name="BExONIL31DZWU7IFVN3VV0XTXJA1" localSheetId="14" hidden="1">#REF!</definedName>
    <definedName name="BExONIL31DZWU7IFVN3VV0XTXJA1" localSheetId="22" hidden="1">#REF!</definedName>
    <definedName name="BExONIL31DZWU7IFVN3VV0XTXJA1" localSheetId="19" hidden="1">#REF!</definedName>
    <definedName name="BExONIL31DZWU7IFVN3VV0XTXJA1" localSheetId="21" hidden="1">#REF!</definedName>
    <definedName name="BExONIL31DZWU7IFVN3VV0XTXJA1" hidden="1">#REF!</definedName>
    <definedName name="BExONJ1BU17R0F5A2UP1UGJBOGKS" localSheetId="23" hidden="1">#REF!</definedName>
    <definedName name="BExONJ1BU17R0F5A2UP1UGJBOGKS" localSheetId="27" hidden="1">#REF!</definedName>
    <definedName name="BExONJ1BU17R0F5A2UP1UGJBOGKS" localSheetId="16" hidden="1">#REF!</definedName>
    <definedName name="BExONJ1BU17R0F5A2UP1UGJBOGKS" localSheetId="0" hidden="1">#REF!</definedName>
    <definedName name="BExONJ1BU17R0F5A2UP1UGJBOGKS" localSheetId="2" hidden="1">#REF!</definedName>
    <definedName name="BExONJ1BU17R0F5A2UP1UGJBOGKS" localSheetId="4" hidden="1">#REF!</definedName>
    <definedName name="BExONJ1BU17R0F5A2UP1UGJBOGKS" localSheetId="5" hidden="1">#REF!</definedName>
    <definedName name="BExONJ1BU17R0F5A2UP1UGJBOGKS" localSheetId="17" hidden="1">#REF!</definedName>
    <definedName name="BExONJ1BU17R0F5A2UP1UGJBOGKS" localSheetId="7" hidden="1">#REF!</definedName>
    <definedName name="BExONJ1BU17R0F5A2UP1UGJBOGKS" localSheetId="8" hidden="1">#REF!</definedName>
    <definedName name="BExONJ1BU17R0F5A2UP1UGJBOGKS" localSheetId="9" hidden="1">#REF!</definedName>
    <definedName name="BExONJ1BU17R0F5A2UP1UGJBOGKS" localSheetId="11" hidden="1">#REF!</definedName>
    <definedName name="BExONJ1BU17R0F5A2UP1UGJBOGKS" localSheetId="12" hidden="1">#REF!</definedName>
    <definedName name="BExONJ1BU17R0F5A2UP1UGJBOGKS" localSheetId="13" hidden="1">#REF!</definedName>
    <definedName name="BExONJ1BU17R0F5A2UP1UGJBOGKS" localSheetId="14" hidden="1">#REF!</definedName>
    <definedName name="BExONJ1BU17R0F5A2UP1UGJBOGKS" localSheetId="22" hidden="1">#REF!</definedName>
    <definedName name="BExONJ1BU17R0F5A2UP1UGJBOGKS" localSheetId="19" hidden="1">#REF!</definedName>
    <definedName name="BExONJ1BU17R0F5A2UP1UGJBOGKS" localSheetId="21" hidden="1">#REF!</definedName>
    <definedName name="BExONJ1BU17R0F5A2UP1UGJBOGKS" hidden="1">#REF!</definedName>
    <definedName name="BExONKZDHE8SS0P4YRLGEQR9KYHF" localSheetId="23" hidden="1">#REF!</definedName>
    <definedName name="BExONKZDHE8SS0P4YRLGEQR9KYHF" localSheetId="27" hidden="1">#REF!</definedName>
    <definedName name="BExONKZDHE8SS0P4YRLGEQR9KYHF" localSheetId="16" hidden="1">#REF!</definedName>
    <definedName name="BExONKZDHE8SS0P4YRLGEQR9KYHF" localSheetId="0" hidden="1">#REF!</definedName>
    <definedName name="BExONKZDHE8SS0P4YRLGEQR9KYHF" localSheetId="2" hidden="1">#REF!</definedName>
    <definedName name="BExONKZDHE8SS0P4YRLGEQR9KYHF" localSheetId="4" hidden="1">#REF!</definedName>
    <definedName name="BExONKZDHE8SS0P4YRLGEQR9KYHF" localSheetId="5" hidden="1">#REF!</definedName>
    <definedName name="BExONKZDHE8SS0P4YRLGEQR9KYHF" localSheetId="17" hidden="1">#REF!</definedName>
    <definedName name="BExONKZDHE8SS0P4YRLGEQR9KYHF" localSheetId="7" hidden="1">#REF!</definedName>
    <definedName name="BExONKZDHE8SS0P4YRLGEQR9KYHF" localSheetId="8" hidden="1">#REF!</definedName>
    <definedName name="BExONKZDHE8SS0P4YRLGEQR9KYHF" localSheetId="9" hidden="1">#REF!</definedName>
    <definedName name="BExONKZDHE8SS0P4YRLGEQR9KYHF" localSheetId="11" hidden="1">#REF!</definedName>
    <definedName name="BExONKZDHE8SS0P4YRLGEQR9KYHF" localSheetId="12" hidden="1">#REF!</definedName>
    <definedName name="BExONKZDHE8SS0P4YRLGEQR9KYHF" localSheetId="13" hidden="1">#REF!</definedName>
    <definedName name="BExONKZDHE8SS0P4YRLGEQR9KYHF" localSheetId="14" hidden="1">#REF!</definedName>
    <definedName name="BExONKZDHE8SS0P4YRLGEQR9KYHF" localSheetId="22" hidden="1">#REF!</definedName>
    <definedName name="BExONKZDHE8SS0P4YRLGEQR9KYHF" localSheetId="19" hidden="1">#REF!</definedName>
    <definedName name="BExONKZDHE8SS0P4YRLGEQR9KYHF" localSheetId="21" hidden="1">#REF!</definedName>
    <definedName name="BExONKZDHE8SS0P4YRLGEQR9KYHF" hidden="1">#REF!</definedName>
    <definedName name="BExONNZ9VMHVX3J6NLNJY7KZA61O" localSheetId="23" hidden="1">#REF!</definedName>
    <definedName name="BExONNZ9VMHVX3J6NLNJY7KZA61O" localSheetId="27" hidden="1">#REF!</definedName>
    <definedName name="BExONNZ9VMHVX3J6NLNJY7KZA61O" localSheetId="16" hidden="1">#REF!</definedName>
    <definedName name="BExONNZ9VMHVX3J6NLNJY7KZA61O" localSheetId="0" hidden="1">#REF!</definedName>
    <definedName name="BExONNZ9VMHVX3J6NLNJY7KZA61O" localSheetId="2" hidden="1">#REF!</definedName>
    <definedName name="BExONNZ9VMHVX3J6NLNJY7KZA61O" localSheetId="4" hidden="1">#REF!</definedName>
    <definedName name="BExONNZ9VMHVX3J6NLNJY7KZA61O" localSheetId="5" hidden="1">#REF!</definedName>
    <definedName name="BExONNZ9VMHVX3J6NLNJY7KZA61O" localSheetId="17" hidden="1">#REF!</definedName>
    <definedName name="BExONNZ9VMHVX3J6NLNJY7KZA61O" localSheetId="7" hidden="1">#REF!</definedName>
    <definedName name="BExONNZ9VMHVX3J6NLNJY7KZA61O" localSheetId="8" hidden="1">#REF!</definedName>
    <definedName name="BExONNZ9VMHVX3J6NLNJY7KZA61O" localSheetId="9" hidden="1">#REF!</definedName>
    <definedName name="BExONNZ9VMHVX3J6NLNJY7KZA61O" localSheetId="11" hidden="1">#REF!</definedName>
    <definedName name="BExONNZ9VMHVX3J6NLNJY7KZA61O" localSheetId="12" hidden="1">#REF!</definedName>
    <definedName name="BExONNZ9VMHVX3J6NLNJY7KZA61O" localSheetId="13" hidden="1">#REF!</definedName>
    <definedName name="BExONNZ9VMHVX3J6NLNJY7KZA61O" localSheetId="14" hidden="1">#REF!</definedName>
    <definedName name="BExONNZ9VMHVX3J6NLNJY7KZA61O" localSheetId="22" hidden="1">#REF!</definedName>
    <definedName name="BExONNZ9VMHVX3J6NLNJY7KZA61O" localSheetId="19" hidden="1">#REF!</definedName>
    <definedName name="BExONNZ9VMHVX3J6NLNJY7KZA61O" localSheetId="21" hidden="1">#REF!</definedName>
    <definedName name="BExONNZ9VMHVX3J6NLNJY7KZA61O" hidden="1">#REF!</definedName>
    <definedName name="BExONRQ1BAA4F3TXP2MYQ4YCZ09S" localSheetId="23" hidden="1">#REF!</definedName>
    <definedName name="BExONRQ1BAA4F3TXP2MYQ4YCZ09S" localSheetId="27" hidden="1">#REF!</definedName>
    <definedName name="BExONRQ1BAA4F3TXP2MYQ4YCZ09S" localSheetId="16" hidden="1">#REF!</definedName>
    <definedName name="BExONRQ1BAA4F3TXP2MYQ4YCZ09S" localSheetId="0" hidden="1">#REF!</definedName>
    <definedName name="BExONRQ1BAA4F3TXP2MYQ4YCZ09S" localSheetId="2" hidden="1">#REF!</definedName>
    <definedName name="BExONRQ1BAA4F3TXP2MYQ4YCZ09S" localSheetId="4" hidden="1">#REF!</definedName>
    <definedName name="BExONRQ1BAA4F3TXP2MYQ4YCZ09S" localSheetId="5" hidden="1">#REF!</definedName>
    <definedName name="BExONRQ1BAA4F3TXP2MYQ4YCZ09S" localSheetId="17" hidden="1">#REF!</definedName>
    <definedName name="BExONRQ1BAA4F3TXP2MYQ4YCZ09S" localSheetId="7" hidden="1">#REF!</definedName>
    <definedName name="BExONRQ1BAA4F3TXP2MYQ4YCZ09S" localSheetId="8" hidden="1">#REF!</definedName>
    <definedName name="BExONRQ1BAA4F3TXP2MYQ4YCZ09S" localSheetId="9" hidden="1">#REF!</definedName>
    <definedName name="BExONRQ1BAA4F3TXP2MYQ4YCZ09S" localSheetId="11" hidden="1">#REF!</definedName>
    <definedName name="BExONRQ1BAA4F3TXP2MYQ4YCZ09S" localSheetId="12" hidden="1">#REF!</definedName>
    <definedName name="BExONRQ1BAA4F3TXP2MYQ4YCZ09S" localSheetId="13" hidden="1">#REF!</definedName>
    <definedName name="BExONRQ1BAA4F3TXP2MYQ4YCZ09S" localSheetId="14" hidden="1">#REF!</definedName>
    <definedName name="BExONRQ1BAA4F3TXP2MYQ4YCZ09S" localSheetId="22" hidden="1">#REF!</definedName>
    <definedName name="BExONRQ1BAA4F3TXP2MYQ4YCZ09S" localSheetId="19" hidden="1">#REF!</definedName>
    <definedName name="BExONRQ1BAA4F3TXP2MYQ4YCZ09S" localSheetId="21" hidden="1">#REF!</definedName>
    <definedName name="BExONRQ1BAA4F3TXP2MYQ4YCZ09S" hidden="1">#REF!</definedName>
    <definedName name="BExONU4ENMND8RLZX0L5EHPYQQSB" localSheetId="23" hidden="1">#REF!</definedName>
    <definedName name="BExONU4ENMND8RLZX0L5EHPYQQSB" localSheetId="27" hidden="1">#REF!</definedName>
    <definedName name="BExONU4ENMND8RLZX0L5EHPYQQSB" localSheetId="16" hidden="1">#REF!</definedName>
    <definedName name="BExONU4ENMND8RLZX0L5EHPYQQSB" localSheetId="0" hidden="1">#REF!</definedName>
    <definedName name="BExONU4ENMND8RLZX0L5EHPYQQSB" localSheetId="2" hidden="1">#REF!</definedName>
    <definedName name="BExONU4ENMND8RLZX0L5EHPYQQSB" localSheetId="4" hidden="1">#REF!</definedName>
    <definedName name="BExONU4ENMND8RLZX0L5EHPYQQSB" localSheetId="5" hidden="1">#REF!</definedName>
    <definedName name="BExONU4ENMND8RLZX0L5EHPYQQSB" localSheetId="17" hidden="1">#REF!</definedName>
    <definedName name="BExONU4ENMND8RLZX0L5EHPYQQSB" localSheetId="7" hidden="1">#REF!</definedName>
    <definedName name="BExONU4ENMND8RLZX0L5EHPYQQSB" localSheetId="8" hidden="1">#REF!</definedName>
    <definedName name="BExONU4ENMND8RLZX0L5EHPYQQSB" localSheetId="9" hidden="1">#REF!</definedName>
    <definedName name="BExONU4ENMND8RLZX0L5EHPYQQSB" localSheetId="11" hidden="1">#REF!</definedName>
    <definedName name="BExONU4ENMND8RLZX0L5EHPYQQSB" localSheetId="12" hidden="1">#REF!</definedName>
    <definedName name="BExONU4ENMND8RLZX0L5EHPYQQSB" localSheetId="13" hidden="1">#REF!</definedName>
    <definedName name="BExONU4ENMND8RLZX0L5EHPYQQSB" localSheetId="14" hidden="1">#REF!</definedName>
    <definedName name="BExONU4ENMND8RLZX0L5EHPYQQSB" localSheetId="22" hidden="1">#REF!</definedName>
    <definedName name="BExONU4ENMND8RLZX0L5EHPYQQSB" localSheetId="19" hidden="1">#REF!</definedName>
    <definedName name="BExONU4ENMND8RLZX0L5EHPYQQSB" localSheetId="21" hidden="1">#REF!</definedName>
    <definedName name="BExONU4ENMND8RLZX0L5EHPYQQSB" hidden="1">#REF!</definedName>
    <definedName name="BExONXPUEU6ZRSIX4PDJ1DXY679I" localSheetId="23" hidden="1">#REF!</definedName>
    <definedName name="BExONXPUEU6ZRSIX4PDJ1DXY679I" localSheetId="27" hidden="1">#REF!</definedName>
    <definedName name="BExONXPUEU6ZRSIX4PDJ1DXY679I" localSheetId="16" hidden="1">#REF!</definedName>
    <definedName name="BExONXPUEU6ZRSIX4PDJ1DXY679I" localSheetId="0" hidden="1">#REF!</definedName>
    <definedName name="BExONXPUEU6ZRSIX4PDJ1DXY679I" localSheetId="2" hidden="1">#REF!</definedName>
    <definedName name="BExONXPUEU6ZRSIX4PDJ1DXY679I" localSheetId="4" hidden="1">#REF!</definedName>
    <definedName name="BExONXPUEU6ZRSIX4PDJ1DXY679I" localSheetId="5" hidden="1">#REF!</definedName>
    <definedName name="BExONXPUEU6ZRSIX4PDJ1DXY679I" localSheetId="17" hidden="1">#REF!</definedName>
    <definedName name="BExONXPUEU6ZRSIX4PDJ1DXY679I" localSheetId="7" hidden="1">#REF!</definedName>
    <definedName name="BExONXPUEU6ZRSIX4PDJ1DXY679I" localSheetId="8" hidden="1">#REF!</definedName>
    <definedName name="BExONXPUEU6ZRSIX4PDJ1DXY679I" localSheetId="9" hidden="1">#REF!</definedName>
    <definedName name="BExONXPUEU6ZRSIX4PDJ1DXY679I" localSheetId="11" hidden="1">#REF!</definedName>
    <definedName name="BExONXPUEU6ZRSIX4PDJ1DXY679I" localSheetId="12" hidden="1">#REF!</definedName>
    <definedName name="BExONXPUEU6ZRSIX4PDJ1DXY679I" localSheetId="13" hidden="1">#REF!</definedName>
    <definedName name="BExONXPUEU6ZRSIX4PDJ1DXY679I" localSheetId="14" hidden="1">#REF!</definedName>
    <definedName name="BExONXPUEU6ZRSIX4PDJ1DXY679I" localSheetId="22" hidden="1">#REF!</definedName>
    <definedName name="BExONXPUEU6ZRSIX4PDJ1DXY679I" localSheetId="19" hidden="1">#REF!</definedName>
    <definedName name="BExONXPUEU6ZRSIX4PDJ1DXY679I" localSheetId="21" hidden="1">#REF!</definedName>
    <definedName name="BExONXPUEU6ZRSIX4PDJ1DXY679I" hidden="1">#REF!</definedName>
    <definedName name="BExOO0KEG2WL5WKKMHN0S2UTIUNG" localSheetId="23" hidden="1">#REF!</definedName>
    <definedName name="BExOO0KEG2WL5WKKMHN0S2UTIUNG" localSheetId="27" hidden="1">#REF!</definedName>
    <definedName name="BExOO0KEG2WL5WKKMHN0S2UTIUNG" localSheetId="16" hidden="1">#REF!</definedName>
    <definedName name="BExOO0KEG2WL5WKKMHN0S2UTIUNG" localSheetId="0" hidden="1">#REF!</definedName>
    <definedName name="BExOO0KEG2WL5WKKMHN0S2UTIUNG" localSheetId="2" hidden="1">#REF!</definedName>
    <definedName name="BExOO0KEG2WL5WKKMHN0S2UTIUNG" localSheetId="4" hidden="1">#REF!</definedName>
    <definedName name="BExOO0KEG2WL5WKKMHN0S2UTIUNG" localSheetId="5" hidden="1">#REF!</definedName>
    <definedName name="BExOO0KEG2WL5WKKMHN0S2UTIUNG" localSheetId="17" hidden="1">#REF!</definedName>
    <definedName name="BExOO0KEG2WL5WKKMHN0S2UTIUNG" localSheetId="7" hidden="1">#REF!</definedName>
    <definedName name="BExOO0KEG2WL5WKKMHN0S2UTIUNG" localSheetId="8" hidden="1">#REF!</definedName>
    <definedName name="BExOO0KEG2WL5WKKMHN0S2UTIUNG" localSheetId="9" hidden="1">#REF!</definedName>
    <definedName name="BExOO0KEG2WL5WKKMHN0S2UTIUNG" localSheetId="11" hidden="1">#REF!</definedName>
    <definedName name="BExOO0KEG2WL5WKKMHN0S2UTIUNG" localSheetId="12" hidden="1">#REF!</definedName>
    <definedName name="BExOO0KEG2WL5WKKMHN0S2UTIUNG" localSheetId="13" hidden="1">#REF!</definedName>
    <definedName name="BExOO0KEG2WL5WKKMHN0S2UTIUNG" localSheetId="14" hidden="1">#REF!</definedName>
    <definedName name="BExOO0KEG2WL5WKKMHN0S2UTIUNG" localSheetId="22" hidden="1">#REF!</definedName>
    <definedName name="BExOO0KEG2WL5WKKMHN0S2UTIUNG" localSheetId="19" hidden="1">#REF!</definedName>
    <definedName name="BExOO0KEG2WL5WKKMHN0S2UTIUNG" localSheetId="21" hidden="1">#REF!</definedName>
    <definedName name="BExOO0KEG2WL5WKKMHN0S2UTIUNG" hidden="1">#REF!</definedName>
    <definedName name="BExOO1WWIZSGB0YTGKESB45TSVMZ" localSheetId="23" hidden="1">#REF!</definedName>
    <definedName name="BExOO1WWIZSGB0YTGKESB45TSVMZ" localSheetId="27" hidden="1">#REF!</definedName>
    <definedName name="BExOO1WWIZSGB0YTGKESB45TSVMZ" localSheetId="16" hidden="1">#REF!</definedName>
    <definedName name="BExOO1WWIZSGB0YTGKESB45TSVMZ" localSheetId="0" hidden="1">#REF!</definedName>
    <definedName name="BExOO1WWIZSGB0YTGKESB45TSVMZ" localSheetId="2" hidden="1">#REF!</definedName>
    <definedName name="BExOO1WWIZSGB0YTGKESB45TSVMZ" localSheetId="4" hidden="1">#REF!</definedName>
    <definedName name="BExOO1WWIZSGB0YTGKESB45TSVMZ" localSheetId="5" hidden="1">#REF!</definedName>
    <definedName name="BExOO1WWIZSGB0YTGKESB45TSVMZ" localSheetId="17" hidden="1">#REF!</definedName>
    <definedName name="BExOO1WWIZSGB0YTGKESB45TSVMZ" localSheetId="7" hidden="1">#REF!</definedName>
    <definedName name="BExOO1WWIZSGB0YTGKESB45TSVMZ" localSheetId="8" hidden="1">#REF!</definedName>
    <definedName name="BExOO1WWIZSGB0YTGKESB45TSVMZ" localSheetId="9" hidden="1">#REF!</definedName>
    <definedName name="BExOO1WWIZSGB0YTGKESB45TSVMZ" localSheetId="11" hidden="1">#REF!</definedName>
    <definedName name="BExOO1WWIZSGB0YTGKESB45TSVMZ" localSheetId="12" hidden="1">#REF!</definedName>
    <definedName name="BExOO1WWIZSGB0YTGKESB45TSVMZ" localSheetId="13" hidden="1">#REF!</definedName>
    <definedName name="BExOO1WWIZSGB0YTGKESB45TSVMZ" localSheetId="14" hidden="1">#REF!</definedName>
    <definedName name="BExOO1WWIZSGB0YTGKESB45TSVMZ" localSheetId="22" hidden="1">#REF!</definedName>
    <definedName name="BExOO1WWIZSGB0YTGKESB45TSVMZ" localSheetId="19" hidden="1">#REF!</definedName>
    <definedName name="BExOO1WWIZSGB0YTGKESB45TSVMZ" localSheetId="21" hidden="1">#REF!</definedName>
    <definedName name="BExOO1WWIZSGB0YTGKESB45TSVMZ" hidden="1">#REF!</definedName>
    <definedName name="BExOO4B8FPAFYPHCTYTX37P1TQM5" localSheetId="23" hidden="1">#REF!</definedName>
    <definedName name="BExOO4B8FPAFYPHCTYTX37P1TQM5" localSheetId="27" hidden="1">#REF!</definedName>
    <definedName name="BExOO4B8FPAFYPHCTYTX37P1TQM5" localSheetId="16" hidden="1">#REF!</definedName>
    <definedName name="BExOO4B8FPAFYPHCTYTX37P1TQM5" localSheetId="0" hidden="1">#REF!</definedName>
    <definedName name="BExOO4B8FPAFYPHCTYTX37P1TQM5" localSheetId="2" hidden="1">#REF!</definedName>
    <definedName name="BExOO4B8FPAFYPHCTYTX37P1TQM5" localSheetId="4" hidden="1">#REF!</definedName>
    <definedName name="BExOO4B8FPAFYPHCTYTX37P1TQM5" localSheetId="5" hidden="1">#REF!</definedName>
    <definedName name="BExOO4B8FPAFYPHCTYTX37P1TQM5" localSheetId="17" hidden="1">#REF!</definedName>
    <definedName name="BExOO4B8FPAFYPHCTYTX37P1TQM5" localSheetId="7" hidden="1">#REF!</definedName>
    <definedName name="BExOO4B8FPAFYPHCTYTX37P1TQM5" localSheetId="8" hidden="1">#REF!</definedName>
    <definedName name="BExOO4B8FPAFYPHCTYTX37P1TQM5" localSheetId="9" hidden="1">#REF!</definedName>
    <definedName name="BExOO4B8FPAFYPHCTYTX37P1TQM5" localSheetId="11" hidden="1">#REF!</definedName>
    <definedName name="BExOO4B8FPAFYPHCTYTX37P1TQM5" localSheetId="12" hidden="1">#REF!</definedName>
    <definedName name="BExOO4B8FPAFYPHCTYTX37P1TQM5" localSheetId="13" hidden="1">#REF!</definedName>
    <definedName name="BExOO4B8FPAFYPHCTYTX37P1TQM5" localSheetId="14" hidden="1">#REF!</definedName>
    <definedName name="BExOO4B8FPAFYPHCTYTX37P1TQM5" localSheetId="22" hidden="1">#REF!</definedName>
    <definedName name="BExOO4B8FPAFYPHCTYTX37P1TQM5" localSheetId="19" hidden="1">#REF!</definedName>
    <definedName name="BExOO4B8FPAFYPHCTYTX37P1TQM5" localSheetId="21" hidden="1">#REF!</definedName>
    <definedName name="BExOO4B8FPAFYPHCTYTX37P1TQM5" hidden="1">#REF!</definedName>
    <definedName name="BExOOIULUDOJRMYABWV5CCL906X6" localSheetId="23" hidden="1">#REF!</definedName>
    <definedName name="BExOOIULUDOJRMYABWV5CCL906X6" localSheetId="27" hidden="1">#REF!</definedName>
    <definedName name="BExOOIULUDOJRMYABWV5CCL906X6" localSheetId="16" hidden="1">#REF!</definedName>
    <definedName name="BExOOIULUDOJRMYABWV5CCL906X6" localSheetId="0" hidden="1">#REF!</definedName>
    <definedName name="BExOOIULUDOJRMYABWV5CCL906X6" localSheetId="2" hidden="1">#REF!</definedName>
    <definedName name="BExOOIULUDOJRMYABWV5CCL906X6" localSheetId="4" hidden="1">#REF!</definedName>
    <definedName name="BExOOIULUDOJRMYABWV5CCL906X6" localSheetId="5" hidden="1">#REF!</definedName>
    <definedName name="BExOOIULUDOJRMYABWV5CCL906X6" localSheetId="17" hidden="1">#REF!</definedName>
    <definedName name="BExOOIULUDOJRMYABWV5CCL906X6" localSheetId="7" hidden="1">#REF!</definedName>
    <definedName name="BExOOIULUDOJRMYABWV5CCL906X6" localSheetId="8" hidden="1">#REF!</definedName>
    <definedName name="BExOOIULUDOJRMYABWV5CCL906X6" localSheetId="9" hidden="1">#REF!</definedName>
    <definedName name="BExOOIULUDOJRMYABWV5CCL906X6" localSheetId="11" hidden="1">#REF!</definedName>
    <definedName name="BExOOIULUDOJRMYABWV5CCL906X6" localSheetId="12" hidden="1">#REF!</definedName>
    <definedName name="BExOOIULUDOJRMYABWV5CCL906X6" localSheetId="13" hidden="1">#REF!</definedName>
    <definedName name="BExOOIULUDOJRMYABWV5CCL906X6" localSheetId="14" hidden="1">#REF!</definedName>
    <definedName name="BExOOIULUDOJRMYABWV5CCL906X6" localSheetId="22" hidden="1">#REF!</definedName>
    <definedName name="BExOOIULUDOJRMYABWV5CCL906X6" localSheetId="19" hidden="1">#REF!</definedName>
    <definedName name="BExOOIULUDOJRMYABWV5CCL906X6" localSheetId="21" hidden="1">#REF!</definedName>
    <definedName name="BExOOIULUDOJRMYABWV5CCL906X6" hidden="1">#REF!</definedName>
    <definedName name="BExOOJLIWKJW5S7XWJXD8TYV5HQ9" localSheetId="23" hidden="1">#REF!</definedName>
    <definedName name="BExOOJLIWKJW5S7XWJXD8TYV5HQ9" localSheetId="27" hidden="1">#REF!</definedName>
    <definedName name="BExOOJLIWKJW5S7XWJXD8TYV5HQ9" localSheetId="16" hidden="1">#REF!</definedName>
    <definedName name="BExOOJLIWKJW5S7XWJXD8TYV5HQ9" localSheetId="0" hidden="1">#REF!</definedName>
    <definedName name="BExOOJLIWKJW5S7XWJXD8TYV5HQ9" localSheetId="2" hidden="1">#REF!</definedName>
    <definedName name="BExOOJLIWKJW5S7XWJXD8TYV5HQ9" localSheetId="4" hidden="1">#REF!</definedName>
    <definedName name="BExOOJLIWKJW5S7XWJXD8TYV5HQ9" localSheetId="5" hidden="1">#REF!</definedName>
    <definedName name="BExOOJLIWKJW5S7XWJXD8TYV5HQ9" localSheetId="17" hidden="1">#REF!</definedName>
    <definedName name="BExOOJLIWKJW5S7XWJXD8TYV5HQ9" localSheetId="7" hidden="1">#REF!</definedName>
    <definedName name="BExOOJLIWKJW5S7XWJXD8TYV5HQ9" localSheetId="8" hidden="1">#REF!</definedName>
    <definedName name="BExOOJLIWKJW5S7XWJXD8TYV5HQ9" localSheetId="9" hidden="1">#REF!</definedName>
    <definedName name="BExOOJLIWKJW5S7XWJXD8TYV5HQ9" localSheetId="11" hidden="1">#REF!</definedName>
    <definedName name="BExOOJLIWKJW5S7XWJXD8TYV5HQ9" localSheetId="12" hidden="1">#REF!</definedName>
    <definedName name="BExOOJLIWKJW5S7XWJXD8TYV5HQ9" localSheetId="13" hidden="1">#REF!</definedName>
    <definedName name="BExOOJLIWKJW5S7XWJXD8TYV5HQ9" localSheetId="14" hidden="1">#REF!</definedName>
    <definedName name="BExOOJLIWKJW5S7XWJXD8TYV5HQ9" localSheetId="22" hidden="1">#REF!</definedName>
    <definedName name="BExOOJLIWKJW5S7XWJXD8TYV5HQ9" localSheetId="19" hidden="1">#REF!</definedName>
    <definedName name="BExOOJLIWKJW5S7XWJXD8TYV5HQ9" localSheetId="21" hidden="1">#REF!</definedName>
    <definedName name="BExOOJLIWKJW5S7XWJXD8TYV5HQ9" hidden="1">#REF!</definedName>
    <definedName name="BExOOQ1JVWQ9LYXD0V94BRXKTA1I" localSheetId="23" hidden="1">#REF!</definedName>
    <definedName name="BExOOQ1JVWQ9LYXD0V94BRXKTA1I" localSheetId="27" hidden="1">#REF!</definedName>
    <definedName name="BExOOQ1JVWQ9LYXD0V94BRXKTA1I" localSheetId="16" hidden="1">#REF!</definedName>
    <definedName name="BExOOQ1JVWQ9LYXD0V94BRXKTA1I" localSheetId="0" hidden="1">#REF!</definedName>
    <definedName name="BExOOQ1JVWQ9LYXD0V94BRXKTA1I" localSheetId="2" hidden="1">#REF!</definedName>
    <definedName name="BExOOQ1JVWQ9LYXD0V94BRXKTA1I" localSheetId="4" hidden="1">#REF!</definedName>
    <definedName name="BExOOQ1JVWQ9LYXD0V94BRXKTA1I" localSheetId="5" hidden="1">#REF!</definedName>
    <definedName name="BExOOQ1JVWQ9LYXD0V94BRXKTA1I" localSheetId="17" hidden="1">#REF!</definedName>
    <definedName name="BExOOQ1JVWQ9LYXD0V94BRXKTA1I" localSheetId="7" hidden="1">#REF!</definedName>
    <definedName name="BExOOQ1JVWQ9LYXD0V94BRXKTA1I" localSheetId="8" hidden="1">#REF!</definedName>
    <definedName name="BExOOQ1JVWQ9LYXD0V94BRXKTA1I" localSheetId="9" hidden="1">#REF!</definedName>
    <definedName name="BExOOQ1JVWQ9LYXD0V94BRXKTA1I" localSheetId="11" hidden="1">#REF!</definedName>
    <definedName name="BExOOQ1JVWQ9LYXD0V94BRXKTA1I" localSheetId="12" hidden="1">#REF!</definedName>
    <definedName name="BExOOQ1JVWQ9LYXD0V94BRXKTA1I" localSheetId="13" hidden="1">#REF!</definedName>
    <definedName name="BExOOQ1JVWQ9LYXD0V94BRXKTA1I" localSheetId="14" hidden="1">#REF!</definedName>
    <definedName name="BExOOQ1JVWQ9LYXD0V94BRXKTA1I" localSheetId="22" hidden="1">#REF!</definedName>
    <definedName name="BExOOQ1JVWQ9LYXD0V94BRXKTA1I" localSheetId="19" hidden="1">#REF!</definedName>
    <definedName name="BExOOQ1JVWQ9LYXD0V94BRXKTA1I" localSheetId="21" hidden="1">#REF!</definedName>
    <definedName name="BExOOQ1JVWQ9LYXD0V94BRXKTA1I" hidden="1">#REF!</definedName>
    <definedName name="BExOOTN0KTXJCL7E476XBN1CJ553" localSheetId="23" hidden="1">#REF!</definedName>
    <definedName name="BExOOTN0KTXJCL7E476XBN1CJ553" localSheetId="27" hidden="1">#REF!</definedName>
    <definedName name="BExOOTN0KTXJCL7E476XBN1CJ553" localSheetId="16" hidden="1">#REF!</definedName>
    <definedName name="BExOOTN0KTXJCL7E476XBN1CJ553" localSheetId="0" hidden="1">#REF!</definedName>
    <definedName name="BExOOTN0KTXJCL7E476XBN1CJ553" localSheetId="2" hidden="1">#REF!</definedName>
    <definedName name="BExOOTN0KTXJCL7E476XBN1CJ553" localSheetId="4" hidden="1">#REF!</definedName>
    <definedName name="BExOOTN0KTXJCL7E476XBN1CJ553" localSheetId="5" hidden="1">#REF!</definedName>
    <definedName name="BExOOTN0KTXJCL7E476XBN1CJ553" localSheetId="17" hidden="1">#REF!</definedName>
    <definedName name="BExOOTN0KTXJCL7E476XBN1CJ553" localSheetId="7" hidden="1">#REF!</definedName>
    <definedName name="BExOOTN0KTXJCL7E476XBN1CJ553" localSheetId="8" hidden="1">#REF!</definedName>
    <definedName name="BExOOTN0KTXJCL7E476XBN1CJ553" localSheetId="9" hidden="1">#REF!</definedName>
    <definedName name="BExOOTN0KTXJCL7E476XBN1CJ553" localSheetId="11" hidden="1">#REF!</definedName>
    <definedName name="BExOOTN0KTXJCL7E476XBN1CJ553" localSheetId="12" hidden="1">#REF!</definedName>
    <definedName name="BExOOTN0KTXJCL7E476XBN1CJ553" localSheetId="13" hidden="1">#REF!</definedName>
    <definedName name="BExOOTN0KTXJCL7E476XBN1CJ553" localSheetId="14" hidden="1">#REF!</definedName>
    <definedName name="BExOOTN0KTXJCL7E476XBN1CJ553" localSheetId="22" hidden="1">#REF!</definedName>
    <definedName name="BExOOTN0KTXJCL7E476XBN1CJ553" localSheetId="19" hidden="1">#REF!</definedName>
    <definedName name="BExOOTN0KTXJCL7E476XBN1CJ553" localSheetId="21" hidden="1">#REF!</definedName>
    <definedName name="BExOOTN0KTXJCL7E476XBN1CJ553" hidden="1">#REF!</definedName>
    <definedName name="BExOOVVUJIJNAYDICUUQQ9O7O3TW" localSheetId="23" hidden="1">#REF!</definedName>
    <definedName name="BExOOVVUJIJNAYDICUUQQ9O7O3TW" localSheetId="27" hidden="1">#REF!</definedName>
    <definedName name="BExOOVVUJIJNAYDICUUQQ9O7O3TW" localSheetId="16" hidden="1">#REF!</definedName>
    <definedName name="BExOOVVUJIJNAYDICUUQQ9O7O3TW" localSheetId="0" hidden="1">#REF!</definedName>
    <definedName name="BExOOVVUJIJNAYDICUUQQ9O7O3TW" localSheetId="2" hidden="1">#REF!</definedName>
    <definedName name="BExOOVVUJIJNAYDICUUQQ9O7O3TW" localSheetId="4" hidden="1">#REF!</definedName>
    <definedName name="BExOOVVUJIJNAYDICUUQQ9O7O3TW" localSheetId="5" hidden="1">#REF!</definedName>
    <definedName name="BExOOVVUJIJNAYDICUUQQ9O7O3TW" localSheetId="17" hidden="1">#REF!</definedName>
    <definedName name="BExOOVVUJIJNAYDICUUQQ9O7O3TW" localSheetId="7" hidden="1">#REF!</definedName>
    <definedName name="BExOOVVUJIJNAYDICUUQQ9O7O3TW" localSheetId="8" hidden="1">#REF!</definedName>
    <definedName name="BExOOVVUJIJNAYDICUUQQ9O7O3TW" localSheetId="9" hidden="1">#REF!</definedName>
    <definedName name="BExOOVVUJIJNAYDICUUQQ9O7O3TW" localSheetId="11" hidden="1">#REF!</definedName>
    <definedName name="BExOOVVUJIJNAYDICUUQQ9O7O3TW" localSheetId="12" hidden="1">#REF!</definedName>
    <definedName name="BExOOVVUJIJNAYDICUUQQ9O7O3TW" localSheetId="13" hidden="1">#REF!</definedName>
    <definedName name="BExOOVVUJIJNAYDICUUQQ9O7O3TW" localSheetId="14" hidden="1">#REF!</definedName>
    <definedName name="BExOOVVUJIJNAYDICUUQQ9O7O3TW" localSheetId="22" hidden="1">#REF!</definedName>
    <definedName name="BExOOVVUJIJNAYDICUUQQ9O7O3TW" localSheetId="19" hidden="1">#REF!</definedName>
    <definedName name="BExOOVVUJIJNAYDICUUQQ9O7O3TW" localSheetId="21" hidden="1">#REF!</definedName>
    <definedName name="BExOOVVUJIJNAYDICUUQQ9O7O3TW" hidden="1">#REF!</definedName>
    <definedName name="BExOP9DDU5MZJKWGFT0MKL44YKIV" localSheetId="23" hidden="1">#REF!</definedName>
    <definedName name="BExOP9DDU5MZJKWGFT0MKL44YKIV" localSheetId="27" hidden="1">#REF!</definedName>
    <definedName name="BExOP9DDU5MZJKWGFT0MKL44YKIV" localSheetId="16" hidden="1">#REF!</definedName>
    <definedName name="BExOP9DDU5MZJKWGFT0MKL44YKIV" localSheetId="0" hidden="1">#REF!</definedName>
    <definedName name="BExOP9DDU5MZJKWGFT0MKL44YKIV" localSheetId="2" hidden="1">#REF!</definedName>
    <definedName name="BExOP9DDU5MZJKWGFT0MKL44YKIV" localSheetId="4" hidden="1">#REF!</definedName>
    <definedName name="BExOP9DDU5MZJKWGFT0MKL44YKIV" localSheetId="5" hidden="1">#REF!</definedName>
    <definedName name="BExOP9DDU5MZJKWGFT0MKL44YKIV" localSheetId="17" hidden="1">#REF!</definedName>
    <definedName name="BExOP9DDU5MZJKWGFT0MKL44YKIV" localSheetId="7" hidden="1">#REF!</definedName>
    <definedName name="BExOP9DDU5MZJKWGFT0MKL44YKIV" localSheetId="8" hidden="1">#REF!</definedName>
    <definedName name="BExOP9DDU5MZJKWGFT0MKL44YKIV" localSheetId="9" hidden="1">#REF!</definedName>
    <definedName name="BExOP9DDU5MZJKWGFT0MKL44YKIV" localSheetId="11" hidden="1">#REF!</definedName>
    <definedName name="BExOP9DDU5MZJKWGFT0MKL44YKIV" localSheetId="12" hidden="1">#REF!</definedName>
    <definedName name="BExOP9DDU5MZJKWGFT0MKL44YKIV" localSheetId="13" hidden="1">#REF!</definedName>
    <definedName name="BExOP9DDU5MZJKWGFT0MKL44YKIV" localSheetId="14" hidden="1">#REF!</definedName>
    <definedName name="BExOP9DDU5MZJKWGFT0MKL44YKIV" localSheetId="22" hidden="1">#REF!</definedName>
    <definedName name="BExOP9DDU5MZJKWGFT0MKL44YKIV" localSheetId="19" hidden="1">#REF!</definedName>
    <definedName name="BExOP9DDU5MZJKWGFT0MKL44YKIV" localSheetId="21" hidden="1">#REF!</definedName>
    <definedName name="BExOP9DDU5MZJKWGFT0MKL44YKIV" hidden="1">#REF!</definedName>
    <definedName name="BExOP9DEBV5W5P4Q25J3XCJBP5S9" localSheetId="23" hidden="1">#REF!</definedName>
    <definedName name="BExOP9DEBV5W5P4Q25J3XCJBP5S9" localSheetId="27" hidden="1">#REF!</definedName>
    <definedName name="BExOP9DEBV5W5P4Q25J3XCJBP5S9" localSheetId="16" hidden="1">#REF!</definedName>
    <definedName name="BExOP9DEBV5W5P4Q25J3XCJBP5S9" localSheetId="0" hidden="1">#REF!</definedName>
    <definedName name="BExOP9DEBV5W5P4Q25J3XCJBP5S9" localSheetId="2" hidden="1">#REF!</definedName>
    <definedName name="BExOP9DEBV5W5P4Q25J3XCJBP5S9" localSheetId="4" hidden="1">#REF!</definedName>
    <definedName name="BExOP9DEBV5W5P4Q25J3XCJBP5S9" localSheetId="5" hidden="1">#REF!</definedName>
    <definedName name="BExOP9DEBV5W5P4Q25J3XCJBP5S9" localSheetId="17" hidden="1">#REF!</definedName>
    <definedName name="BExOP9DEBV5W5P4Q25J3XCJBP5S9" localSheetId="7" hidden="1">#REF!</definedName>
    <definedName name="BExOP9DEBV5W5P4Q25J3XCJBP5S9" localSheetId="8" hidden="1">#REF!</definedName>
    <definedName name="BExOP9DEBV5W5P4Q25J3XCJBP5S9" localSheetId="9" hidden="1">#REF!</definedName>
    <definedName name="BExOP9DEBV5W5P4Q25J3XCJBP5S9" localSheetId="11" hidden="1">#REF!</definedName>
    <definedName name="BExOP9DEBV5W5P4Q25J3XCJBP5S9" localSheetId="12" hidden="1">#REF!</definedName>
    <definedName name="BExOP9DEBV5W5P4Q25J3XCJBP5S9" localSheetId="13" hidden="1">#REF!</definedName>
    <definedName name="BExOP9DEBV5W5P4Q25J3XCJBP5S9" localSheetId="14" hidden="1">#REF!</definedName>
    <definedName name="BExOP9DEBV5W5P4Q25J3XCJBP5S9" localSheetId="22" hidden="1">#REF!</definedName>
    <definedName name="BExOP9DEBV5W5P4Q25J3XCJBP5S9" localSheetId="19" hidden="1">#REF!</definedName>
    <definedName name="BExOP9DEBV5W5P4Q25J3XCJBP5S9" localSheetId="21" hidden="1">#REF!</definedName>
    <definedName name="BExOP9DEBV5W5P4Q25J3XCJBP5S9" hidden="1">#REF!</definedName>
    <definedName name="BExOPFNYRBL0BFM23LZBJTADNOE4" localSheetId="23" hidden="1">#REF!</definedName>
    <definedName name="BExOPFNYRBL0BFM23LZBJTADNOE4" localSheetId="27" hidden="1">#REF!</definedName>
    <definedName name="BExOPFNYRBL0BFM23LZBJTADNOE4" localSheetId="16" hidden="1">#REF!</definedName>
    <definedName name="BExOPFNYRBL0BFM23LZBJTADNOE4" localSheetId="0" hidden="1">#REF!</definedName>
    <definedName name="BExOPFNYRBL0BFM23LZBJTADNOE4" localSheetId="2" hidden="1">#REF!</definedName>
    <definedName name="BExOPFNYRBL0BFM23LZBJTADNOE4" localSheetId="4" hidden="1">#REF!</definedName>
    <definedName name="BExOPFNYRBL0BFM23LZBJTADNOE4" localSheetId="5" hidden="1">#REF!</definedName>
    <definedName name="BExOPFNYRBL0BFM23LZBJTADNOE4" localSheetId="17" hidden="1">#REF!</definedName>
    <definedName name="BExOPFNYRBL0BFM23LZBJTADNOE4" localSheetId="7" hidden="1">#REF!</definedName>
    <definedName name="BExOPFNYRBL0BFM23LZBJTADNOE4" localSheetId="8" hidden="1">#REF!</definedName>
    <definedName name="BExOPFNYRBL0BFM23LZBJTADNOE4" localSheetId="9" hidden="1">#REF!</definedName>
    <definedName name="BExOPFNYRBL0BFM23LZBJTADNOE4" localSheetId="11" hidden="1">#REF!</definedName>
    <definedName name="BExOPFNYRBL0BFM23LZBJTADNOE4" localSheetId="12" hidden="1">#REF!</definedName>
    <definedName name="BExOPFNYRBL0BFM23LZBJTADNOE4" localSheetId="13" hidden="1">#REF!</definedName>
    <definedName name="BExOPFNYRBL0BFM23LZBJTADNOE4" localSheetId="14" hidden="1">#REF!</definedName>
    <definedName name="BExOPFNYRBL0BFM23LZBJTADNOE4" localSheetId="22" hidden="1">#REF!</definedName>
    <definedName name="BExOPFNYRBL0BFM23LZBJTADNOE4" localSheetId="19" hidden="1">#REF!</definedName>
    <definedName name="BExOPFNYRBL0BFM23LZBJTADNOE4" localSheetId="21" hidden="1">#REF!</definedName>
    <definedName name="BExOPFNYRBL0BFM23LZBJTADNOE4" hidden="1">#REF!</definedName>
    <definedName name="BExOPINVFSIZMCVT9YGT2AODVCX3" localSheetId="23" hidden="1">#REF!</definedName>
    <definedName name="BExOPINVFSIZMCVT9YGT2AODVCX3" localSheetId="27" hidden="1">#REF!</definedName>
    <definedName name="BExOPINVFSIZMCVT9YGT2AODVCX3" localSheetId="16" hidden="1">#REF!</definedName>
    <definedName name="BExOPINVFSIZMCVT9YGT2AODVCX3" localSheetId="0" hidden="1">#REF!</definedName>
    <definedName name="BExOPINVFSIZMCVT9YGT2AODVCX3" localSheetId="2" hidden="1">#REF!</definedName>
    <definedName name="BExOPINVFSIZMCVT9YGT2AODVCX3" localSheetId="4" hidden="1">#REF!</definedName>
    <definedName name="BExOPINVFSIZMCVT9YGT2AODVCX3" localSheetId="5" hidden="1">#REF!</definedName>
    <definedName name="BExOPINVFSIZMCVT9YGT2AODVCX3" localSheetId="17" hidden="1">#REF!</definedName>
    <definedName name="BExOPINVFSIZMCVT9YGT2AODVCX3" localSheetId="7" hidden="1">#REF!</definedName>
    <definedName name="BExOPINVFSIZMCVT9YGT2AODVCX3" localSheetId="8" hidden="1">#REF!</definedName>
    <definedName name="BExOPINVFSIZMCVT9YGT2AODVCX3" localSheetId="9" hidden="1">#REF!</definedName>
    <definedName name="BExOPINVFSIZMCVT9YGT2AODVCX3" localSheetId="11" hidden="1">#REF!</definedName>
    <definedName name="BExOPINVFSIZMCVT9YGT2AODVCX3" localSheetId="12" hidden="1">#REF!</definedName>
    <definedName name="BExOPINVFSIZMCVT9YGT2AODVCX3" localSheetId="13" hidden="1">#REF!</definedName>
    <definedName name="BExOPINVFSIZMCVT9YGT2AODVCX3" localSheetId="14" hidden="1">#REF!</definedName>
    <definedName name="BExOPINVFSIZMCVT9YGT2AODVCX3" localSheetId="22" hidden="1">#REF!</definedName>
    <definedName name="BExOPINVFSIZMCVT9YGT2AODVCX3" localSheetId="19" hidden="1">#REF!</definedName>
    <definedName name="BExOPINVFSIZMCVT9YGT2AODVCX3" localSheetId="21" hidden="1">#REF!</definedName>
    <definedName name="BExOPINVFSIZMCVT9YGT2AODVCX3" hidden="1">#REF!</definedName>
    <definedName name="BExOQ1JN4SAC44RTMZIGHSW023WA" localSheetId="23" hidden="1">#REF!</definedName>
    <definedName name="BExOQ1JN4SAC44RTMZIGHSW023WA" localSheetId="27" hidden="1">#REF!</definedName>
    <definedName name="BExOQ1JN4SAC44RTMZIGHSW023WA" localSheetId="16" hidden="1">#REF!</definedName>
    <definedName name="BExOQ1JN4SAC44RTMZIGHSW023WA" localSheetId="0" hidden="1">#REF!</definedName>
    <definedName name="BExOQ1JN4SAC44RTMZIGHSW023WA" localSheetId="2" hidden="1">#REF!</definedName>
    <definedName name="BExOQ1JN4SAC44RTMZIGHSW023WA" localSheetId="4" hidden="1">#REF!</definedName>
    <definedName name="BExOQ1JN4SAC44RTMZIGHSW023WA" localSheetId="5" hidden="1">#REF!</definedName>
    <definedName name="BExOQ1JN4SAC44RTMZIGHSW023WA" localSheetId="17" hidden="1">#REF!</definedName>
    <definedName name="BExOQ1JN4SAC44RTMZIGHSW023WA" localSheetId="7" hidden="1">#REF!</definedName>
    <definedName name="BExOQ1JN4SAC44RTMZIGHSW023WA" localSheetId="8" hidden="1">#REF!</definedName>
    <definedName name="BExOQ1JN4SAC44RTMZIGHSW023WA" localSheetId="9" hidden="1">#REF!</definedName>
    <definedName name="BExOQ1JN4SAC44RTMZIGHSW023WA" localSheetId="11" hidden="1">#REF!</definedName>
    <definedName name="BExOQ1JN4SAC44RTMZIGHSW023WA" localSheetId="12" hidden="1">#REF!</definedName>
    <definedName name="BExOQ1JN4SAC44RTMZIGHSW023WA" localSheetId="13" hidden="1">#REF!</definedName>
    <definedName name="BExOQ1JN4SAC44RTMZIGHSW023WA" localSheetId="14" hidden="1">#REF!</definedName>
    <definedName name="BExOQ1JN4SAC44RTMZIGHSW023WA" localSheetId="22" hidden="1">#REF!</definedName>
    <definedName name="BExOQ1JN4SAC44RTMZIGHSW023WA" localSheetId="19" hidden="1">#REF!</definedName>
    <definedName name="BExOQ1JN4SAC44RTMZIGHSW023WA" localSheetId="21" hidden="1">#REF!</definedName>
    <definedName name="BExOQ1JN4SAC44RTMZIGHSW023WA" hidden="1">#REF!</definedName>
    <definedName name="BExOQ256YMF115DJL3KBPNKABJ90" localSheetId="23" hidden="1">#REF!</definedName>
    <definedName name="BExOQ256YMF115DJL3KBPNKABJ90" localSheetId="27" hidden="1">#REF!</definedName>
    <definedName name="BExOQ256YMF115DJL3KBPNKABJ90" localSheetId="16" hidden="1">#REF!</definedName>
    <definedName name="BExOQ256YMF115DJL3KBPNKABJ90" localSheetId="0" hidden="1">#REF!</definedName>
    <definedName name="BExOQ256YMF115DJL3KBPNKABJ90" localSheetId="2" hidden="1">#REF!</definedName>
    <definedName name="BExOQ256YMF115DJL3KBPNKABJ90" localSheetId="4" hidden="1">#REF!</definedName>
    <definedName name="BExOQ256YMF115DJL3KBPNKABJ90" localSheetId="5" hidden="1">#REF!</definedName>
    <definedName name="BExOQ256YMF115DJL3KBPNKABJ90" localSheetId="17" hidden="1">#REF!</definedName>
    <definedName name="BExOQ256YMF115DJL3KBPNKABJ90" localSheetId="7" hidden="1">#REF!</definedName>
    <definedName name="BExOQ256YMF115DJL3KBPNKABJ90" localSheetId="8" hidden="1">#REF!</definedName>
    <definedName name="BExOQ256YMF115DJL3KBPNKABJ90" localSheetId="9" hidden="1">#REF!</definedName>
    <definedName name="BExOQ256YMF115DJL3KBPNKABJ90" localSheetId="11" hidden="1">#REF!</definedName>
    <definedName name="BExOQ256YMF115DJL3KBPNKABJ90" localSheetId="12" hidden="1">#REF!</definedName>
    <definedName name="BExOQ256YMF115DJL3KBPNKABJ90" localSheetId="13" hidden="1">#REF!</definedName>
    <definedName name="BExOQ256YMF115DJL3KBPNKABJ90" localSheetId="14" hidden="1">#REF!</definedName>
    <definedName name="BExOQ256YMF115DJL3KBPNKABJ90" localSheetId="22" hidden="1">#REF!</definedName>
    <definedName name="BExOQ256YMF115DJL3KBPNKABJ90" localSheetId="19" hidden="1">#REF!</definedName>
    <definedName name="BExOQ256YMF115DJL3KBPNKABJ90" localSheetId="21" hidden="1">#REF!</definedName>
    <definedName name="BExOQ256YMF115DJL3KBPNKABJ90" hidden="1">#REF!</definedName>
    <definedName name="BExQ19DEUOLC11IW32E2AMVZLFF1" localSheetId="23" hidden="1">#REF!</definedName>
    <definedName name="BExQ19DEUOLC11IW32E2AMVZLFF1" localSheetId="27" hidden="1">#REF!</definedName>
    <definedName name="BExQ19DEUOLC11IW32E2AMVZLFF1" localSheetId="16" hidden="1">#REF!</definedName>
    <definedName name="BExQ19DEUOLC11IW32E2AMVZLFF1" localSheetId="0" hidden="1">#REF!</definedName>
    <definedName name="BExQ19DEUOLC11IW32E2AMVZLFF1" localSheetId="2" hidden="1">#REF!</definedName>
    <definedName name="BExQ19DEUOLC11IW32E2AMVZLFF1" localSheetId="4" hidden="1">#REF!</definedName>
    <definedName name="BExQ19DEUOLC11IW32E2AMVZLFF1" localSheetId="5" hidden="1">#REF!</definedName>
    <definedName name="BExQ19DEUOLC11IW32E2AMVZLFF1" localSheetId="17" hidden="1">#REF!</definedName>
    <definedName name="BExQ19DEUOLC11IW32E2AMVZLFF1" localSheetId="7" hidden="1">#REF!</definedName>
    <definedName name="BExQ19DEUOLC11IW32E2AMVZLFF1" localSheetId="8" hidden="1">#REF!</definedName>
    <definedName name="BExQ19DEUOLC11IW32E2AMVZLFF1" localSheetId="9" hidden="1">#REF!</definedName>
    <definedName name="BExQ19DEUOLC11IW32E2AMVZLFF1" localSheetId="11" hidden="1">#REF!</definedName>
    <definedName name="BExQ19DEUOLC11IW32E2AMVZLFF1" localSheetId="12" hidden="1">#REF!</definedName>
    <definedName name="BExQ19DEUOLC11IW32E2AMVZLFF1" localSheetId="13" hidden="1">#REF!</definedName>
    <definedName name="BExQ19DEUOLC11IW32E2AMVZLFF1" localSheetId="14" hidden="1">#REF!</definedName>
    <definedName name="BExQ19DEUOLC11IW32E2AMVZLFF1" localSheetId="22" hidden="1">#REF!</definedName>
    <definedName name="BExQ19DEUOLC11IW32E2AMVZLFF1" localSheetId="19" hidden="1">#REF!</definedName>
    <definedName name="BExQ19DEUOLC11IW32E2AMVZLFF1" localSheetId="21" hidden="1">#REF!</definedName>
    <definedName name="BExQ19DEUOLC11IW32E2AMVZLFF1" hidden="1">#REF!</definedName>
    <definedName name="BExQ1OCW3L24TN0BYVRE2NE3IK1O" localSheetId="23" hidden="1">#REF!</definedName>
    <definedName name="BExQ1OCW3L24TN0BYVRE2NE3IK1O" localSheetId="27" hidden="1">#REF!</definedName>
    <definedName name="BExQ1OCW3L24TN0BYVRE2NE3IK1O" localSheetId="16" hidden="1">#REF!</definedName>
    <definedName name="BExQ1OCW3L24TN0BYVRE2NE3IK1O" localSheetId="0" hidden="1">#REF!</definedName>
    <definedName name="BExQ1OCW3L24TN0BYVRE2NE3IK1O" localSheetId="2" hidden="1">#REF!</definedName>
    <definedName name="BExQ1OCW3L24TN0BYVRE2NE3IK1O" localSheetId="4" hidden="1">#REF!</definedName>
    <definedName name="BExQ1OCW3L24TN0BYVRE2NE3IK1O" localSheetId="5" hidden="1">#REF!</definedName>
    <definedName name="BExQ1OCW3L24TN0BYVRE2NE3IK1O" localSheetId="17" hidden="1">#REF!</definedName>
    <definedName name="BExQ1OCW3L24TN0BYVRE2NE3IK1O" localSheetId="7" hidden="1">#REF!</definedName>
    <definedName name="BExQ1OCW3L24TN0BYVRE2NE3IK1O" localSheetId="8" hidden="1">#REF!</definedName>
    <definedName name="BExQ1OCW3L24TN0BYVRE2NE3IK1O" localSheetId="9" hidden="1">#REF!</definedName>
    <definedName name="BExQ1OCW3L24TN0BYVRE2NE3IK1O" localSheetId="11" hidden="1">#REF!</definedName>
    <definedName name="BExQ1OCW3L24TN0BYVRE2NE3IK1O" localSheetId="12" hidden="1">#REF!</definedName>
    <definedName name="BExQ1OCW3L24TN0BYVRE2NE3IK1O" localSheetId="13" hidden="1">#REF!</definedName>
    <definedName name="BExQ1OCW3L24TN0BYVRE2NE3IK1O" localSheetId="14" hidden="1">#REF!</definedName>
    <definedName name="BExQ1OCW3L24TN0BYVRE2NE3IK1O" localSheetId="22" hidden="1">#REF!</definedName>
    <definedName name="BExQ1OCW3L24TN0BYVRE2NE3IK1O" localSheetId="19" hidden="1">#REF!</definedName>
    <definedName name="BExQ1OCW3L24TN0BYVRE2NE3IK1O" localSheetId="21" hidden="1">#REF!</definedName>
    <definedName name="BExQ1OCW3L24TN0BYVRE2NE3IK1O" hidden="1">#REF!</definedName>
    <definedName name="BExQ29C73XR33S3668YYSYZAIHTG" localSheetId="23" hidden="1">#REF!</definedName>
    <definedName name="BExQ29C73XR33S3668YYSYZAIHTG" localSheetId="27" hidden="1">#REF!</definedName>
    <definedName name="BExQ29C73XR33S3668YYSYZAIHTG" localSheetId="16" hidden="1">#REF!</definedName>
    <definedName name="BExQ29C73XR33S3668YYSYZAIHTG" localSheetId="0" hidden="1">#REF!</definedName>
    <definedName name="BExQ29C73XR33S3668YYSYZAIHTG" localSheetId="2" hidden="1">#REF!</definedName>
    <definedName name="BExQ29C73XR33S3668YYSYZAIHTG" localSheetId="4" hidden="1">#REF!</definedName>
    <definedName name="BExQ29C73XR33S3668YYSYZAIHTG" localSheetId="5" hidden="1">#REF!</definedName>
    <definedName name="BExQ29C73XR33S3668YYSYZAIHTG" localSheetId="17" hidden="1">#REF!</definedName>
    <definedName name="BExQ29C73XR33S3668YYSYZAIHTG" localSheetId="7" hidden="1">#REF!</definedName>
    <definedName name="BExQ29C73XR33S3668YYSYZAIHTG" localSheetId="8" hidden="1">#REF!</definedName>
    <definedName name="BExQ29C73XR33S3668YYSYZAIHTG" localSheetId="9" hidden="1">#REF!</definedName>
    <definedName name="BExQ29C73XR33S3668YYSYZAIHTG" localSheetId="11" hidden="1">#REF!</definedName>
    <definedName name="BExQ29C73XR33S3668YYSYZAIHTG" localSheetId="12" hidden="1">#REF!</definedName>
    <definedName name="BExQ29C73XR33S3668YYSYZAIHTG" localSheetId="13" hidden="1">#REF!</definedName>
    <definedName name="BExQ29C73XR33S3668YYSYZAIHTG" localSheetId="14" hidden="1">#REF!</definedName>
    <definedName name="BExQ29C73XR33S3668YYSYZAIHTG" localSheetId="22" hidden="1">#REF!</definedName>
    <definedName name="BExQ29C73XR33S3668YYSYZAIHTG" localSheetId="19" hidden="1">#REF!</definedName>
    <definedName name="BExQ29C73XR33S3668YYSYZAIHTG" localSheetId="21" hidden="1">#REF!</definedName>
    <definedName name="BExQ29C73XR33S3668YYSYZAIHTG" hidden="1">#REF!</definedName>
    <definedName name="BExQ2FS228IUDUP2023RA1D4AO4C" localSheetId="23" hidden="1">#REF!</definedName>
    <definedName name="BExQ2FS228IUDUP2023RA1D4AO4C" localSheetId="27" hidden="1">#REF!</definedName>
    <definedName name="BExQ2FS228IUDUP2023RA1D4AO4C" localSheetId="16" hidden="1">#REF!</definedName>
    <definedName name="BExQ2FS228IUDUP2023RA1D4AO4C" localSheetId="0" hidden="1">#REF!</definedName>
    <definedName name="BExQ2FS228IUDUP2023RA1D4AO4C" localSheetId="2" hidden="1">#REF!</definedName>
    <definedName name="BExQ2FS228IUDUP2023RA1D4AO4C" localSheetId="4" hidden="1">#REF!</definedName>
    <definedName name="BExQ2FS228IUDUP2023RA1D4AO4C" localSheetId="5" hidden="1">#REF!</definedName>
    <definedName name="BExQ2FS228IUDUP2023RA1D4AO4C" localSheetId="17" hidden="1">#REF!</definedName>
    <definedName name="BExQ2FS228IUDUP2023RA1D4AO4C" localSheetId="7" hidden="1">#REF!</definedName>
    <definedName name="BExQ2FS228IUDUP2023RA1D4AO4C" localSheetId="8" hidden="1">#REF!</definedName>
    <definedName name="BExQ2FS228IUDUP2023RA1D4AO4C" localSheetId="9" hidden="1">#REF!</definedName>
    <definedName name="BExQ2FS228IUDUP2023RA1D4AO4C" localSheetId="11" hidden="1">#REF!</definedName>
    <definedName name="BExQ2FS228IUDUP2023RA1D4AO4C" localSheetId="12" hidden="1">#REF!</definedName>
    <definedName name="BExQ2FS228IUDUP2023RA1D4AO4C" localSheetId="13" hidden="1">#REF!</definedName>
    <definedName name="BExQ2FS228IUDUP2023RA1D4AO4C" localSheetId="14" hidden="1">#REF!</definedName>
    <definedName name="BExQ2FS228IUDUP2023RA1D4AO4C" localSheetId="22" hidden="1">#REF!</definedName>
    <definedName name="BExQ2FS228IUDUP2023RA1D4AO4C" localSheetId="19" hidden="1">#REF!</definedName>
    <definedName name="BExQ2FS228IUDUP2023RA1D4AO4C" localSheetId="21" hidden="1">#REF!</definedName>
    <definedName name="BExQ2FS228IUDUP2023RA1D4AO4C" hidden="1">#REF!</definedName>
    <definedName name="BExQ2L0XYWLY9VPZWXYYFRIRQRJ1" localSheetId="23" hidden="1">#REF!</definedName>
    <definedName name="BExQ2L0XYWLY9VPZWXYYFRIRQRJ1" localSheetId="27" hidden="1">#REF!</definedName>
    <definedName name="BExQ2L0XYWLY9VPZWXYYFRIRQRJ1" localSheetId="16" hidden="1">#REF!</definedName>
    <definedName name="BExQ2L0XYWLY9VPZWXYYFRIRQRJ1" localSheetId="0" hidden="1">#REF!</definedName>
    <definedName name="BExQ2L0XYWLY9VPZWXYYFRIRQRJ1" localSheetId="2" hidden="1">#REF!</definedName>
    <definedName name="BExQ2L0XYWLY9VPZWXYYFRIRQRJ1" localSheetId="4" hidden="1">#REF!</definedName>
    <definedName name="BExQ2L0XYWLY9VPZWXYYFRIRQRJ1" localSheetId="5" hidden="1">#REF!</definedName>
    <definedName name="BExQ2L0XYWLY9VPZWXYYFRIRQRJ1" localSheetId="17" hidden="1">#REF!</definedName>
    <definedName name="BExQ2L0XYWLY9VPZWXYYFRIRQRJ1" localSheetId="7" hidden="1">#REF!</definedName>
    <definedName name="BExQ2L0XYWLY9VPZWXYYFRIRQRJ1" localSheetId="8" hidden="1">#REF!</definedName>
    <definedName name="BExQ2L0XYWLY9VPZWXYYFRIRQRJ1" localSheetId="9" hidden="1">#REF!</definedName>
    <definedName name="BExQ2L0XYWLY9VPZWXYYFRIRQRJ1" localSheetId="11" hidden="1">#REF!</definedName>
    <definedName name="BExQ2L0XYWLY9VPZWXYYFRIRQRJ1" localSheetId="12" hidden="1">#REF!</definedName>
    <definedName name="BExQ2L0XYWLY9VPZWXYYFRIRQRJ1" localSheetId="13" hidden="1">#REF!</definedName>
    <definedName name="BExQ2L0XYWLY9VPZWXYYFRIRQRJ1" localSheetId="14" hidden="1">#REF!</definedName>
    <definedName name="BExQ2L0XYWLY9VPZWXYYFRIRQRJ1" localSheetId="22" hidden="1">#REF!</definedName>
    <definedName name="BExQ2L0XYWLY9VPZWXYYFRIRQRJ1" localSheetId="19" hidden="1">#REF!</definedName>
    <definedName name="BExQ2L0XYWLY9VPZWXYYFRIRQRJ1" localSheetId="21" hidden="1">#REF!</definedName>
    <definedName name="BExQ2L0XYWLY9VPZWXYYFRIRQRJ1" hidden="1">#REF!</definedName>
    <definedName name="BExQ2M841F5Z1BQYR8DG5FKK0LIU" localSheetId="23" hidden="1">#REF!</definedName>
    <definedName name="BExQ2M841F5Z1BQYR8DG5FKK0LIU" localSheetId="27" hidden="1">#REF!</definedName>
    <definedName name="BExQ2M841F5Z1BQYR8DG5FKK0LIU" localSheetId="16" hidden="1">#REF!</definedName>
    <definedName name="BExQ2M841F5Z1BQYR8DG5FKK0LIU" localSheetId="0" hidden="1">#REF!</definedName>
    <definedName name="BExQ2M841F5Z1BQYR8DG5FKK0LIU" localSheetId="2" hidden="1">#REF!</definedName>
    <definedName name="BExQ2M841F5Z1BQYR8DG5FKK0LIU" localSheetId="4" hidden="1">#REF!</definedName>
    <definedName name="BExQ2M841F5Z1BQYR8DG5FKK0LIU" localSheetId="5" hidden="1">#REF!</definedName>
    <definedName name="BExQ2M841F5Z1BQYR8DG5FKK0LIU" localSheetId="17" hidden="1">#REF!</definedName>
    <definedName name="BExQ2M841F5Z1BQYR8DG5FKK0LIU" localSheetId="7" hidden="1">#REF!</definedName>
    <definedName name="BExQ2M841F5Z1BQYR8DG5FKK0LIU" localSheetId="8" hidden="1">#REF!</definedName>
    <definedName name="BExQ2M841F5Z1BQYR8DG5FKK0LIU" localSheetId="9" hidden="1">#REF!</definedName>
    <definedName name="BExQ2M841F5Z1BQYR8DG5FKK0LIU" localSheetId="11" hidden="1">#REF!</definedName>
    <definedName name="BExQ2M841F5Z1BQYR8DG5FKK0LIU" localSheetId="12" hidden="1">#REF!</definedName>
    <definedName name="BExQ2M841F5Z1BQYR8DG5FKK0LIU" localSheetId="13" hidden="1">#REF!</definedName>
    <definedName name="BExQ2M841F5Z1BQYR8DG5FKK0LIU" localSheetId="14" hidden="1">#REF!</definedName>
    <definedName name="BExQ2M841F5Z1BQYR8DG5FKK0LIU" localSheetId="22" hidden="1">#REF!</definedName>
    <definedName name="BExQ2M841F5Z1BQYR8DG5FKK0LIU" localSheetId="19" hidden="1">#REF!</definedName>
    <definedName name="BExQ2M841F5Z1BQYR8DG5FKK0LIU" localSheetId="21" hidden="1">#REF!</definedName>
    <definedName name="BExQ2M841F5Z1BQYR8DG5FKK0LIU" hidden="1">#REF!</definedName>
    <definedName name="BExQ2STHO7AXYTS1VPPHQMX1WT30" localSheetId="23" hidden="1">#REF!</definedName>
    <definedName name="BExQ2STHO7AXYTS1VPPHQMX1WT30" localSheetId="27" hidden="1">#REF!</definedName>
    <definedName name="BExQ2STHO7AXYTS1VPPHQMX1WT30" localSheetId="16" hidden="1">#REF!</definedName>
    <definedName name="BExQ2STHO7AXYTS1VPPHQMX1WT30" localSheetId="0" hidden="1">#REF!</definedName>
    <definedName name="BExQ2STHO7AXYTS1VPPHQMX1WT30" localSheetId="2" hidden="1">#REF!</definedName>
    <definedName name="BExQ2STHO7AXYTS1VPPHQMX1WT30" localSheetId="4" hidden="1">#REF!</definedName>
    <definedName name="BExQ2STHO7AXYTS1VPPHQMX1WT30" localSheetId="5" hidden="1">#REF!</definedName>
    <definedName name="BExQ2STHO7AXYTS1VPPHQMX1WT30" localSheetId="17" hidden="1">#REF!</definedName>
    <definedName name="BExQ2STHO7AXYTS1VPPHQMX1WT30" localSheetId="7" hidden="1">#REF!</definedName>
    <definedName name="BExQ2STHO7AXYTS1VPPHQMX1WT30" localSheetId="8" hidden="1">#REF!</definedName>
    <definedName name="BExQ2STHO7AXYTS1VPPHQMX1WT30" localSheetId="9" hidden="1">#REF!</definedName>
    <definedName name="BExQ2STHO7AXYTS1VPPHQMX1WT30" localSheetId="11" hidden="1">#REF!</definedName>
    <definedName name="BExQ2STHO7AXYTS1VPPHQMX1WT30" localSheetId="12" hidden="1">#REF!</definedName>
    <definedName name="BExQ2STHO7AXYTS1VPPHQMX1WT30" localSheetId="13" hidden="1">#REF!</definedName>
    <definedName name="BExQ2STHO7AXYTS1VPPHQMX1WT30" localSheetId="14" hidden="1">#REF!</definedName>
    <definedName name="BExQ2STHO7AXYTS1VPPHQMX1WT30" localSheetId="22" hidden="1">#REF!</definedName>
    <definedName name="BExQ2STHO7AXYTS1VPPHQMX1WT30" localSheetId="19" hidden="1">#REF!</definedName>
    <definedName name="BExQ2STHO7AXYTS1VPPHQMX1WT30" localSheetId="21" hidden="1">#REF!</definedName>
    <definedName name="BExQ2STHO7AXYTS1VPPHQMX1WT30" hidden="1">#REF!</definedName>
    <definedName name="BExQ2XWXHMQMQ99FF9293AEQHABB" localSheetId="23" hidden="1">#REF!</definedName>
    <definedName name="BExQ2XWXHMQMQ99FF9293AEQHABB" localSheetId="27" hidden="1">#REF!</definedName>
    <definedName name="BExQ2XWXHMQMQ99FF9293AEQHABB" localSheetId="16" hidden="1">#REF!</definedName>
    <definedName name="BExQ2XWXHMQMQ99FF9293AEQHABB" localSheetId="0" hidden="1">#REF!</definedName>
    <definedName name="BExQ2XWXHMQMQ99FF9293AEQHABB" localSheetId="2" hidden="1">#REF!</definedName>
    <definedName name="BExQ2XWXHMQMQ99FF9293AEQHABB" localSheetId="4" hidden="1">#REF!</definedName>
    <definedName name="BExQ2XWXHMQMQ99FF9293AEQHABB" localSheetId="5" hidden="1">#REF!</definedName>
    <definedName name="BExQ2XWXHMQMQ99FF9293AEQHABB" localSheetId="17" hidden="1">#REF!</definedName>
    <definedName name="BExQ2XWXHMQMQ99FF9293AEQHABB" localSheetId="7" hidden="1">#REF!</definedName>
    <definedName name="BExQ2XWXHMQMQ99FF9293AEQHABB" localSheetId="8" hidden="1">#REF!</definedName>
    <definedName name="BExQ2XWXHMQMQ99FF9293AEQHABB" localSheetId="9" hidden="1">#REF!</definedName>
    <definedName name="BExQ2XWXHMQMQ99FF9293AEQHABB" localSheetId="11" hidden="1">#REF!</definedName>
    <definedName name="BExQ2XWXHMQMQ99FF9293AEQHABB" localSheetId="12" hidden="1">#REF!</definedName>
    <definedName name="BExQ2XWXHMQMQ99FF9293AEQHABB" localSheetId="13" hidden="1">#REF!</definedName>
    <definedName name="BExQ2XWXHMQMQ99FF9293AEQHABB" localSheetId="14" hidden="1">#REF!</definedName>
    <definedName name="BExQ2XWXHMQMQ99FF9293AEQHABB" localSheetId="22" hidden="1">#REF!</definedName>
    <definedName name="BExQ2XWXHMQMQ99FF9293AEQHABB" localSheetId="19" hidden="1">#REF!</definedName>
    <definedName name="BExQ2XWXHMQMQ99FF9293AEQHABB" localSheetId="21" hidden="1">#REF!</definedName>
    <definedName name="BExQ2XWXHMQMQ99FF9293AEQHABB" hidden="1">#REF!</definedName>
    <definedName name="BExQ300G8I8TK45A0MVHV15422EU" localSheetId="23" hidden="1">#REF!</definedName>
    <definedName name="BExQ300G8I8TK45A0MVHV15422EU" localSheetId="27" hidden="1">#REF!</definedName>
    <definedName name="BExQ300G8I8TK45A0MVHV15422EU" localSheetId="16" hidden="1">#REF!</definedName>
    <definedName name="BExQ300G8I8TK45A0MVHV15422EU" localSheetId="0" hidden="1">#REF!</definedName>
    <definedName name="BExQ300G8I8TK45A0MVHV15422EU" localSheetId="2" hidden="1">#REF!</definedName>
    <definedName name="BExQ300G8I8TK45A0MVHV15422EU" localSheetId="4" hidden="1">#REF!</definedName>
    <definedName name="BExQ300G8I8TK45A0MVHV15422EU" localSheetId="5" hidden="1">#REF!</definedName>
    <definedName name="BExQ300G8I8TK45A0MVHV15422EU" localSheetId="17" hidden="1">#REF!</definedName>
    <definedName name="BExQ300G8I8TK45A0MVHV15422EU" localSheetId="7" hidden="1">#REF!</definedName>
    <definedName name="BExQ300G8I8TK45A0MVHV15422EU" localSheetId="8" hidden="1">#REF!</definedName>
    <definedName name="BExQ300G8I8TK45A0MVHV15422EU" localSheetId="9" hidden="1">#REF!</definedName>
    <definedName name="BExQ300G8I8TK45A0MVHV15422EU" localSheetId="11" hidden="1">#REF!</definedName>
    <definedName name="BExQ300G8I8TK45A0MVHV15422EU" localSheetId="12" hidden="1">#REF!</definedName>
    <definedName name="BExQ300G8I8TK45A0MVHV15422EU" localSheetId="13" hidden="1">#REF!</definedName>
    <definedName name="BExQ300G8I8TK45A0MVHV15422EU" localSheetId="14" hidden="1">#REF!</definedName>
    <definedName name="BExQ300G8I8TK45A0MVHV15422EU" localSheetId="22" hidden="1">#REF!</definedName>
    <definedName name="BExQ300G8I8TK45A0MVHV15422EU" localSheetId="19" hidden="1">#REF!</definedName>
    <definedName name="BExQ300G8I8TK45A0MVHV15422EU" localSheetId="21" hidden="1">#REF!</definedName>
    <definedName name="BExQ300G8I8TK45A0MVHV15422EU" hidden="1">#REF!</definedName>
    <definedName name="BExQ305RBEODGNAETZ0EZQLLDZZD" localSheetId="23" hidden="1">#REF!</definedName>
    <definedName name="BExQ305RBEODGNAETZ0EZQLLDZZD" localSheetId="27" hidden="1">#REF!</definedName>
    <definedName name="BExQ305RBEODGNAETZ0EZQLLDZZD" localSheetId="16" hidden="1">#REF!</definedName>
    <definedName name="BExQ305RBEODGNAETZ0EZQLLDZZD" localSheetId="0" hidden="1">#REF!</definedName>
    <definedName name="BExQ305RBEODGNAETZ0EZQLLDZZD" localSheetId="2" hidden="1">#REF!</definedName>
    <definedName name="BExQ305RBEODGNAETZ0EZQLLDZZD" localSheetId="4" hidden="1">#REF!</definedName>
    <definedName name="BExQ305RBEODGNAETZ0EZQLLDZZD" localSheetId="5" hidden="1">#REF!</definedName>
    <definedName name="BExQ305RBEODGNAETZ0EZQLLDZZD" localSheetId="17" hidden="1">#REF!</definedName>
    <definedName name="BExQ305RBEODGNAETZ0EZQLLDZZD" localSheetId="7" hidden="1">#REF!</definedName>
    <definedName name="BExQ305RBEODGNAETZ0EZQLLDZZD" localSheetId="8" hidden="1">#REF!</definedName>
    <definedName name="BExQ305RBEODGNAETZ0EZQLLDZZD" localSheetId="9" hidden="1">#REF!</definedName>
    <definedName name="BExQ305RBEODGNAETZ0EZQLLDZZD" localSheetId="11" hidden="1">#REF!</definedName>
    <definedName name="BExQ305RBEODGNAETZ0EZQLLDZZD" localSheetId="12" hidden="1">#REF!</definedName>
    <definedName name="BExQ305RBEODGNAETZ0EZQLLDZZD" localSheetId="13" hidden="1">#REF!</definedName>
    <definedName name="BExQ305RBEODGNAETZ0EZQLLDZZD" localSheetId="14" hidden="1">#REF!</definedName>
    <definedName name="BExQ305RBEODGNAETZ0EZQLLDZZD" localSheetId="22" hidden="1">#REF!</definedName>
    <definedName name="BExQ305RBEODGNAETZ0EZQLLDZZD" localSheetId="19" hidden="1">#REF!</definedName>
    <definedName name="BExQ305RBEODGNAETZ0EZQLLDZZD" localSheetId="21" hidden="1">#REF!</definedName>
    <definedName name="BExQ305RBEODGNAETZ0EZQLLDZZD" hidden="1">#REF!</definedName>
    <definedName name="BExQ37SZQJSC2C73FY2IJY852LVP" localSheetId="23" hidden="1">#REF!</definedName>
    <definedName name="BExQ37SZQJSC2C73FY2IJY852LVP" localSheetId="27" hidden="1">#REF!</definedName>
    <definedName name="BExQ37SZQJSC2C73FY2IJY852LVP" localSheetId="16" hidden="1">#REF!</definedName>
    <definedName name="BExQ37SZQJSC2C73FY2IJY852LVP" localSheetId="0" hidden="1">#REF!</definedName>
    <definedName name="BExQ37SZQJSC2C73FY2IJY852LVP" localSheetId="2" hidden="1">#REF!</definedName>
    <definedName name="BExQ37SZQJSC2C73FY2IJY852LVP" localSheetId="4" hidden="1">#REF!</definedName>
    <definedName name="BExQ37SZQJSC2C73FY2IJY852LVP" localSheetId="5" hidden="1">#REF!</definedName>
    <definedName name="BExQ37SZQJSC2C73FY2IJY852LVP" localSheetId="17" hidden="1">#REF!</definedName>
    <definedName name="BExQ37SZQJSC2C73FY2IJY852LVP" localSheetId="7" hidden="1">#REF!</definedName>
    <definedName name="BExQ37SZQJSC2C73FY2IJY852LVP" localSheetId="8" hidden="1">#REF!</definedName>
    <definedName name="BExQ37SZQJSC2C73FY2IJY852LVP" localSheetId="9" hidden="1">#REF!</definedName>
    <definedName name="BExQ37SZQJSC2C73FY2IJY852LVP" localSheetId="11" hidden="1">#REF!</definedName>
    <definedName name="BExQ37SZQJSC2C73FY2IJY852LVP" localSheetId="12" hidden="1">#REF!</definedName>
    <definedName name="BExQ37SZQJSC2C73FY2IJY852LVP" localSheetId="13" hidden="1">#REF!</definedName>
    <definedName name="BExQ37SZQJSC2C73FY2IJY852LVP" localSheetId="14" hidden="1">#REF!</definedName>
    <definedName name="BExQ37SZQJSC2C73FY2IJY852LVP" localSheetId="22" hidden="1">#REF!</definedName>
    <definedName name="BExQ37SZQJSC2C73FY2IJY852LVP" localSheetId="19" hidden="1">#REF!</definedName>
    <definedName name="BExQ37SZQJSC2C73FY2IJY852LVP" localSheetId="21" hidden="1">#REF!</definedName>
    <definedName name="BExQ37SZQJSC2C73FY2IJY852LVP" hidden="1">#REF!</definedName>
    <definedName name="BExQ39R28MXSG2SEV956F0KZ20AN" localSheetId="23" hidden="1">#REF!</definedName>
    <definedName name="BExQ39R28MXSG2SEV956F0KZ20AN" localSheetId="27" hidden="1">#REF!</definedName>
    <definedName name="BExQ39R28MXSG2SEV956F0KZ20AN" localSheetId="16" hidden="1">#REF!</definedName>
    <definedName name="BExQ39R28MXSG2SEV956F0KZ20AN" localSheetId="0" hidden="1">#REF!</definedName>
    <definedName name="BExQ39R28MXSG2SEV956F0KZ20AN" localSheetId="2" hidden="1">#REF!</definedName>
    <definedName name="BExQ39R28MXSG2SEV956F0KZ20AN" localSheetId="4" hidden="1">#REF!</definedName>
    <definedName name="BExQ39R28MXSG2SEV956F0KZ20AN" localSheetId="5" hidden="1">#REF!</definedName>
    <definedName name="BExQ39R28MXSG2SEV956F0KZ20AN" localSheetId="17" hidden="1">#REF!</definedName>
    <definedName name="BExQ39R28MXSG2SEV956F0KZ20AN" localSheetId="7" hidden="1">#REF!</definedName>
    <definedName name="BExQ39R28MXSG2SEV956F0KZ20AN" localSheetId="8" hidden="1">#REF!</definedName>
    <definedName name="BExQ39R28MXSG2SEV956F0KZ20AN" localSheetId="9" hidden="1">#REF!</definedName>
    <definedName name="BExQ39R28MXSG2SEV956F0KZ20AN" localSheetId="11" hidden="1">#REF!</definedName>
    <definedName name="BExQ39R28MXSG2SEV956F0KZ20AN" localSheetId="12" hidden="1">#REF!</definedName>
    <definedName name="BExQ39R28MXSG2SEV956F0KZ20AN" localSheetId="13" hidden="1">#REF!</definedName>
    <definedName name="BExQ39R28MXSG2SEV956F0KZ20AN" localSheetId="14" hidden="1">#REF!</definedName>
    <definedName name="BExQ39R28MXSG2SEV956F0KZ20AN" localSheetId="22" hidden="1">#REF!</definedName>
    <definedName name="BExQ39R28MXSG2SEV956F0KZ20AN" localSheetId="19" hidden="1">#REF!</definedName>
    <definedName name="BExQ39R28MXSG2SEV956F0KZ20AN" localSheetId="21" hidden="1">#REF!</definedName>
    <definedName name="BExQ39R28MXSG2SEV956F0KZ20AN" hidden="1">#REF!</definedName>
    <definedName name="BExQ3D1P3M5Z3HLMEZ17E0BLEE4U" localSheetId="23" hidden="1">#REF!</definedName>
    <definedName name="BExQ3D1P3M5Z3HLMEZ17E0BLEE4U" localSheetId="27" hidden="1">#REF!</definedName>
    <definedName name="BExQ3D1P3M5Z3HLMEZ17E0BLEE4U" localSheetId="16" hidden="1">#REF!</definedName>
    <definedName name="BExQ3D1P3M5Z3HLMEZ17E0BLEE4U" localSheetId="0" hidden="1">#REF!</definedName>
    <definedName name="BExQ3D1P3M5Z3HLMEZ17E0BLEE4U" localSheetId="2" hidden="1">#REF!</definedName>
    <definedName name="BExQ3D1P3M5Z3HLMEZ17E0BLEE4U" localSheetId="4" hidden="1">#REF!</definedName>
    <definedName name="BExQ3D1P3M5Z3HLMEZ17E0BLEE4U" localSheetId="5" hidden="1">#REF!</definedName>
    <definedName name="BExQ3D1P3M5Z3HLMEZ17E0BLEE4U" localSheetId="17" hidden="1">#REF!</definedName>
    <definedName name="BExQ3D1P3M5Z3HLMEZ17E0BLEE4U" localSheetId="7" hidden="1">#REF!</definedName>
    <definedName name="BExQ3D1P3M5Z3HLMEZ17E0BLEE4U" localSheetId="8" hidden="1">#REF!</definedName>
    <definedName name="BExQ3D1P3M5Z3HLMEZ17E0BLEE4U" localSheetId="9" hidden="1">#REF!</definedName>
    <definedName name="BExQ3D1P3M5Z3HLMEZ17E0BLEE4U" localSheetId="11" hidden="1">#REF!</definedName>
    <definedName name="BExQ3D1P3M5Z3HLMEZ17E0BLEE4U" localSheetId="12" hidden="1">#REF!</definedName>
    <definedName name="BExQ3D1P3M5Z3HLMEZ17E0BLEE4U" localSheetId="13" hidden="1">#REF!</definedName>
    <definedName name="BExQ3D1P3M5Z3HLMEZ17E0BLEE4U" localSheetId="14" hidden="1">#REF!</definedName>
    <definedName name="BExQ3D1P3M5Z3HLMEZ17E0BLEE4U" localSheetId="22" hidden="1">#REF!</definedName>
    <definedName name="BExQ3D1P3M5Z3HLMEZ17E0BLEE4U" localSheetId="19" hidden="1">#REF!</definedName>
    <definedName name="BExQ3D1P3M5Z3HLMEZ17E0BLEE4U" localSheetId="21" hidden="1">#REF!</definedName>
    <definedName name="BExQ3D1P3M5Z3HLMEZ17E0BLEE4U" hidden="1">#REF!</definedName>
    <definedName name="BExQ3EZX6BA2WHKI84SG78UPRTSE" localSheetId="23" hidden="1">#REF!</definedName>
    <definedName name="BExQ3EZX6BA2WHKI84SG78UPRTSE" localSheetId="27" hidden="1">#REF!</definedName>
    <definedName name="BExQ3EZX6BA2WHKI84SG78UPRTSE" localSheetId="16" hidden="1">#REF!</definedName>
    <definedName name="BExQ3EZX6BA2WHKI84SG78UPRTSE" localSheetId="0" hidden="1">#REF!</definedName>
    <definedName name="BExQ3EZX6BA2WHKI84SG78UPRTSE" localSheetId="2" hidden="1">#REF!</definedName>
    <definedName name="BExQ3EZX6BA2WHKI84SG78UPRTSE" localSheetId="4" hidden="1">#REF!</definedName>
    <definedName name="BExQ3EZX6BA2WHKI84SG78UPRTSE" localSheetId="5" hidden="1">#REF!</definedName>
    <definedName name="BExQ3EZX6BA2WHKI84SG78UPRTSE" localSheetId="17" hidden="1">#REF!</definedName>
    <definedName name="BExQ3EZX6BA2WHKI84SG78UPRTSE" localSheetId="7" hidden="1">#REF!</definedName>
    <definedName name="BExQ3EZX6BA2WHKI84SG78UPRTSE" localSheetId="8" hidden="1">#REF!</definedName>
    <definedName name="BExQ3EZX6BA2WHKI84SG78UPRTSE" localSheetId="9" hidden="1">#REF!</definedName>
    <definedName name="BExQ3EZX6BA2WHKI84SG78UPRTSE" localSheetId="11" hidden="1">#REF!</definedName>
    <definedName name="BExQ3EZX6BA2WHKI84SG78UPRTSE" localSheetId="12" hidden="1">#REF!</definedName>
    <definedName name="BExQ3EZX6BA2WHKI84SG78UPRTSE" localSheetId="13" hidden="1">#REF!</definedName>
    <definedName name="BExQ3EZX6BA2WHKI84SG78UPRTSE" localSheetId="14" hidden="1">#REF!</definedName>
    <definedName name="BExQ3EZX6BA2WHKI84SG78UPRTSE" localSheetId="22" hidden="1">#REF!</definedName>
    <definedName name="BExQ3EZX6BA2WHKI84SG78UPRTSE" localSheetId="19" hidden="1">#REF!</definedName>
    <definedName name="BExQ3EZX6BA2WHKI84SG78UPRTSE" localSheetId="21" hidden="1">#REF!</definedName>
    <definedName name="BExQ3EZX6BA2WHKI84SG78UPRTSE" hidden="1">#REF!</definedName>
    <definedName name="BExQ3KOX6620WUSBG7PGACNC936P" localSheetId="23" hidden="1">#REF!</definedName>
    <definedName name="BExQ3KOX6620WUSBG7PGACNC936P" localSheetId="27" hidden="1">#REF!</definedName>
    <definedName name="BExQ3KOX6620WUSBG7PGACNC936P" localSheetId="16" hidden="1">#REF!</definedName>
    <definedName name="BExQ3KOX6620WUSBG7PGACNC936P" localSheetId="0" hidden="1">#REF!</definedName>
    <definedName name="BExQ3KOX6620WUSBG7PGACNC936P" localSheetId="2" hidden="1">#REF!</definedName>
    <definedName name="BExQ3KOX6620WUSBG7PGACNC936P" localSheetId="4" hidden="1">#REF!</definedName>
    <definedName name="BExQ3KOX6620WUSBG7PGACNC936P" localSheetId="5" hidden="1">#REF!</definedName>
    <definedName name="BExQ3KOX6620WUSBG7PGACNC936P" localSheetId="17" hidden="1">#REF!</definedName>
    <definedName name="BExQ3KOX6620WUSBG7PGACNC936P" localSheetId="7" hidden="1">#REF!</definedName>
    <definedName name="BExQ3KOX6620WUSBG7PGACNC936P" localSheetId="8" hidden="1">#REF!</definedName>
    <definedName name="BExQ3KOX6620WUSBG7PGACNC936P" localSheetId="9" hidden="1">#REF!</definedName>
    <definedName name="BExQ3KOX6620WUSBG7PGACNC936P" localSheetId="11" hidden="1">#REF!</definedName>
    <definedName name="BExQ3KOX6620WUSBG7PGACNC936P" localSheetId="12" hidden="1">#REF!</definedName>
    <definedName name="BExQ3KOX6620WUSBG7PGACNC936P" localSheetId="13" hidden="1">#REF!</definedName>
    <definedName name="BExQ3KOX6620WUSBG7PGACNC936P" localSheetId="14" hidden="1">#REF!</definedName>
    <definedName name="BExQ3KOX6620WUSBG7PGACNC936P" localSheetId="22" hidden="1">#REF!</definedName>
    <definedName name="BExQ3KOX6620WUSBG7PGACNC936P" localSheetId="19" hidden="1">#REF!</definedName>
    <definedName name="BExQ3KOX6620WUSBG7PGACNC936P" localSheetId="21" hidden="1">#REF!</definedName>
    <definedName name="BExQ3KOX6620WUSBG7PGACNC936P" hidden="1">#REF!</definedName>
    <definedName name="BExQ3O4W7QF8BOXTUT4IOGF6YKUD" localSheetId="23" hidden="1">#REF!</definedName>
    <definedName name="BExQ3O4W7QF8BOXTUT4IOGF6YKUD" localSheetId="27" hidden="1">#REF!</definedName>
    <definedName name="BExQ3O4W7QF8BOXTUT4IOGF6YKUD" localSheetId="16" hidden="1">#REF!</definedName>
    <definedName name="BExQ3O4W7QF8BOXTUT4IOGF6YKUD" localSheetId="0" hidden="1">#REF!</definedName>
    <definedName name="BExQ3O4W7QF8BOXTUT4IOGF6YKUD" localSheetId="2" hidden="1">#REF!</definedName>
    <definedName name="BExQ3O4W7QF8BOXTUT4IOGF6YKUD" localSheetId="4" hidden="1">#REF!</definedName>
    <definedName name="BExQ3O4W7QF8BOXTUT4IOGF6YKUD" localSheetId="5" hidden="1">#REF!</definedName>
    <definedName name="BExQ3O4W7QF8BOXTUT4IOGF6YKUD" localSheetId="17" hidden="1">#REF!</definedName>
    <definedName name="BExQ3O4W7QF8BOXTUT4IOGF6YKUD" localSheetId="7" hidden="1">#REF!</definedName>
    <definedName name="BExQ3O4W7QF8BOXTUT4IOGF6YKUD" localSheetId="8" hidden="1">#REF!</definedName>
    <definedName name="BExQ3O4W7QF8BOXTUT4IOGF6YKUD" localSheetId="9" hidden="1">#REF!</definedName>
    <definedName name="BExQ3O4W7QF8BOXTUT4IOGF6YKUD" localSheetId="11" hidden="1">#REF!</definedName>
    <definedName name="BExQ3O4W7QF8BOXTUT4IOGF6YKUD" localSheetId="12" hidden="1">#REF!</definedName>
    <definedName name="BExQ3O4W7QF8BOXTUT4IOGF6YKUD" localSheetId="13" hidden="1">#REF!</definedName>
    <definedName name="BExQ3O4W7QF8BOXTUT4IOGF6YKUD" localSheetId="14" hidden="1">#REF!</definedName>
    <definedName name="BExQ3O4W7QF8BOXTUT4IOGF6YKUD" localSheetId="22" hidden="1">#REF!</definedName>
    <definedName name="BExQ3O4W7QF8BOXTUT4IOGF6YKUD" localSheetId="19" hidden="1">#REF!</definedName>
    <definedName name="BExQ3O4W7QF8BOXTUT4IOGF6YKUD" localSheetId="21" hidden="1">#REF!</definedName>
    <definedName name="BExQ3O4W7QF8BOXTUT4IOGF6YKUD" hidden="1">#REF!</definedName>
    <definedName name="BExQ3PXOWSN8561ZR8IEY8ZASI3B" localSheetId="23" hidden="1">#REF!</definedName>
    <definedName name="BExQ3PXOWSN8561ZR8IEY8ZASI3B" localSheetId="27" hidden="1">#REF!</definedName>
    <definedName name="BExQ3PXOWSN8561ZR8IEY8ZASI3B" localSheetId="16" hidden="1">#REF!</definedName>
    <definedName name="BExQ3PXOWSN8561ZR8IEY8ZASI3B" localSheetId="0" hidden="1">#REF!</definedName>
    <definedName name="BExQ3PXOWSN8561ZR8IEY8ZASI3B" localSheetId="2" hidden="1">#REF!</definedName>
    <definedName name="BExQ3PXOWSN8561ZR8IEY8ZASI3B" localSheetId="4" hidden="1">#REF!</definedName>
    <definedName name="BExQ3PXOWSN8561ZR8IEY8ZASI3B" localSheetId="5" hidden="1">#REF!</definedName>
    <definedName name="BExQ3PXOWSN8561ZR8IEY8ZASI3B" localSheetId="17" hidden="1">#REF!</definedName>
    <definedName name="BExQ3PXOWSN8561ZR8IEY8ZASI3B" localSheetId="7" hidden="1">#REF!</definedName>
    <definedName name="BExQ3PXOWSN8561ZR8IEY8ZASI3B" localSheetId="8" hidden="1">#REF!</definedName>
    <definedName name="BExQ3PXOWSN8561ZR8IEY8ZASI3B" localSheetId="9" hidden="1">#REF!</definedName>
    <definedName name="BExQ3PXOWSN8561ZR8IEY8ZASI3B" localSheetId="11" hidden="1">#REF!</definedName>
    <definedName name="BExQ3PXOWSN8561ZR8IEY8ZASI3B" localSheetId="12" hidden="1">#REF!</definedName>
    <definedName name="BExQ3PXOWSN8561ZR8IEY8ZASI3B" localSheetId="13" hidden="1">#REF!</definedName>
    <definedName name="BExQ3PXOWSN8561ZR8IEY8ZASI3B" localSheetId="14" hidden="1">#REF!</definedName>
    <definedName name="BExQ3PXOWSN8561ZR8IEY8ZASI3B" localSheetId="22" hidden="1">#REF!</definedName>
    <definedName name="BExQ3PXOWSN8561ZR8IEY8ZASI3B" localSheetId="19" hidden="1">#REF!</definedName>
    <definedName name="BExQ3PXOWSN8561ZR8IEY8ZASI3B" localSheetId="21" hidden="1">#REF!</definedName>
    <definedName name="BExQ3PXOWSN8561ZR8IEY8ZASI3B" hidden="1">#REF!</definedName>
    <definedName name="BExQ3TZF04IPY0B0UG9CQQ5736UA" localSheetId="23" hidden="1">#REF!</definedName>
    <definedName name="BExQ3TZF04IPY0B0UG9CQQ5736UA" localSheetId="27" hidden="1">#REF!</definedName>
    <definedName name="BExQ3TZF04IPY0B0UG9CQQ5736UA" localSheetId="16" hidden="1">#REF!</definedName>
    <definedName name="BExQ3TZF04IPY0B0UG9CQQ5736UA" localSheetId="0" hidden="1">#REF!</definedName>
    <definedName name="BExQ3TZF04IPY0B0UG9CQQ5736UA" localSheetId="2" hidden="1">#REF!</definedName>
    <definedName name="BExQ3TZF04IPY0B0UG9CQQ5736UA" localSheetId="4" hidden="1">#REF!</definedName>
    <definedName name="BExQ3TZF04IPY0B0UG9CQQ5736UA" localSheetId="5" hidden="1">#REF!</definedName>
    <definedName name="BExQ3TZF04IPY0B0UG9CQQ5736UA" localSheetId="17" hidden="1">#REF!</definedName>
    <definedName name="BExQ3TZF04IPY0B0UG9CQQ5736UA" localSheetId="7" hidden="1">#REF!</definedName>
    <definedName name="BExQ3TZF04IPY0B0UG9CQQ5736UA" localSheetId="8" hidden="1">#REF!</definedName>
    <definedName name="BExQ3TZF04IPY0B0UG9CQQ5736UA" localSheetId="9" hidden="1">#REF!</definedName>
    <definedName name="BExQ3TZF04IPY0B0UG9CQQ5736UA" localSheetId="11" hidden="1">#REF!</definedName>
    <definedName name="BExQ3TZF04IPY0B0UG9CQQ5736UA" localSheetId="12" hidden="1">#REF!</definedName>
    <definedName name="BExQ3TZF04IPY0B0UG9CQQ5736UA" localSheetId="13" hidden="1">#REF!</definedName>
    <definedName name="BExQ3TZF04IPY0B0UG9CQQ5736UA" localSheetId="14" hidden="1">#REF!</definedName>
    <definedName name="BExQ3TZF04IPY0B0UG9CQQ5736UA" localSheetId="22" hidden="1">#REF!</definedName>
    <definedName name="BExQ3TZF04IPY0B0UG9CQQ5736UA" localSheetId="19" hidden="1">#REF!</definedName>
    <definedName name="BExQ3TZF04IPY0B0UG9CQQ5736UA" localSheetId="21" hidden="1">#REF!</definedName>
    <definedName name="BExQ3TZF04IPY0B0UG9CQQ5736UA" hidden="1">#REF!</definedName>
    <definedName name="BExQ42IU9MNDYLODP41DL6YTZMAR" localSheetId="23" hidden="1">#REF!</definedName>
    <definedName name="BExQ42IU9MNDYLODP41DL6YTZMAR" localSheetId="27" hidden="1">#REF!</definedName>
    <definedName name="BExQ42IU9MNDYLODP41DL6YTZMAR" localSheetId="16" hidden="1">#REF!</definedName>
    <definedName name="BExQ42IU9MNDYLODP41DL6YTZMAR" localSheetId="0" hidden="1">#REF!</definedName>
    <definedName name="BExQ42IU9MNDYLODP41DL6YTZMAR" localSheetId="2" hidden="1">#REF!</definedName>
    <definedName name="BExQ42IU9MNDYLODP41DL6YTZMAR" localSheetId="4" hidden="1">#REF!</definedName>
    <definedName name="BExQ42IU9MNDYLODP41DL6YTZMAR" localSheetId="5" hidden="1">#REF!</definedName>
    <definedName name="BExQ42IU9MNDYLODP41DL6YTZMAR" localSheetId="17" hidden="1">#REF!</definedName>
    <definedName name="BExQ42IU9MNDYLODP41DL6YTZMAR" localSheetId="7" hidden="1">#REF!</definedName>
    <definedName name="BExQ42IU9MNDYLODP41DL6YTZMAR" localSheetId="8" hidden="1">#REF!</definedName>
    <definedName name="BExQ42IU9MNDYLODP41DL6YTZMAR" localSheetId="9" hidden="1">#REF!</definedName>
    <definedName name="BExQ42IU9MNDYLODP41DL6YTZMAR" localSheetId="11" hidden="1">#REF!</definedName>
    <definedName name="BExQ42IU9MNDYLODP41DL6YTZMAR" localSheetId="12" hidden="1">#REF!</definedName>
    <definedName name="BExQ42IU9MNDYLODP41DL6YTZMAR" localSheetId="13" hidden="1">#REF!</definedName>
    <definedName name="BExQ42IU9MNDYLODP41DL6YTZMAR" localSheetId="14" hidden="1">#REF!</definedName>
    <definedName name="BExQ42IU9MNDYLODP41DL6YTZMAR" localSheetId="22" hidden="1">#REF!</definedName>
    <definedName name="BExQ42IU9MNDYLODP41DL6YTZMAR" localSheetId="19" hidden="1">#REF!</definedName>
    <definedName name="BExQ42IU9MNDYLODP41DL6YTZMAR" localSheetId="21" hidden="1">#REF!</definedName>
    <definedName name="BExQ42IU9MNDYLODP41DL6YTZMAR" hidden="1">#REF!</definedName>
    <definedName name="BExQ42O4PHH156IHXSW0JAYAC0NJ" localSheetId="23" hidden="1">#REF!</definedName>
    <definedName name="BExQ42O4PHH156IHXSW0JAYAC0NJ" localSheetId="27" hidden="1">#REF!</definedName>
    <definedName name="BExQ42O4PHH156IHXSW0JAYAC0NJ" localSheetId="16" hidden="1">#REF!</definedName>
    <definedName name="BExQ42O4PHH156IHXSW0JAYAC0NJ" localSheetId="0" hidden="1">#REF!</definedName>
    <definedName name="BExQ42O4PHH156IHXSW0JAYAC0NJ" localSheetId="2" hidden="1">#REF!</definedName>
    <definedName name="BExQ42O4PHH156IHXSW0JAYAC0NJ" localSheetId="4" hidden="1">#REF!</definedName>
    <definedName name="BExQ42O4PHH156IHXSW0JAYAC0NJ" localSheetId="5" hidden="1">#REF!</definedName>
    <definedName name="BExQ42O4PHH156IHXSW0JAYAC0NJ" localSheetId="17" hidden="1">#REF!</definedName>
    <definedName name="BExQ42O4PHH156IHXSW0JAYAC0NJ" localSheetId="7" hidden="1">#REF!</definedName>
    <definedName name="BExQ42O4PHH156IHXSW0JAYAC0NJ" localSheetId="8" hidden="1">#REF!</definedName>
    <definedName name="BExQ42O4PHH156IHXSW0JAYAC0NJ" localSheetId="9" hidden="1">#REF!</definedName>
    <definedName name="BExQ42O4PHH156IHXSW0JAYAC0NJ" localSheetId="11" hidden="1">#REF!</definedName>
    <definedName name="BExQ42O4PHH156IHXSW0JAYAC0NJ" localSheetId="12" hidden="1">#REF!</definedName>
    <definedName name="BExQ42O4PHH156IHXSW0JAYAC0NJ" localSheetId="13" hidden="1">#REF!</definedName>
    <definedName name="BExQ42O4PHH156IHXSW0JAYAC0NJ" localSheetId="14" hidden="1">#REF!</definedName>
    <definedName name="BExQ42O4PHH156IHXSW0JAYAC0NJ" localSheetId="22" hidden="1">#REF!</definedName>
    <definedName name="BExQ42O4PHH156IHXSW0JAYAC0NJ" localSheetId="19" hidden="1">#REF!</definedName>
    <definedName name="BExQ42O4PHH156IHXSW0JAYAC0NJ" localSheetId="21" hidden="1">#REF!</definedName>
    <definedName name="BExQ42O4PHH156IHXSW0JAYAC0NJ" hidden="1">#REF!</definedName>
    <definedName name="BExQ452HF7N1HYPXJXQ8WD6SOWUV" localSheetId="23" hidden="1">#REF!</definedName>
    <definedName name="BExQ452HF7N1HYPXJXQ8WD6SOWUV" localSheetId="27" hidden="1">#REF!</definedName>
    <definedName name="BExQ452HF7N1HYPXJXQ8WD6SOWUV" localSheetId="16" hidden="1">#REF!</definedName>
    <definedName name="BExQ452HF7N1HYPXJXQ8WD6SOWUV" localSheetId="0" hidden="1">#REF!</definedName>
    <definedName name="BExQ452HF7N1HYPXJXQ8WD6SOWUV" localSheetId="2" hidden="1">#REF!</definedName>
    <definedName name="BExQ452HF7N1HYPXJXQ8WD6SOWUV" localSheetId="4" hidden="1">#REF!</definedName>
    <definedName name="BExQ452HF7N1HYPXJXQ8WD6SOWUV" localSheetId="5" hidden="1">#REF!</definedName>
    <definedName name="BExQ452HF7N1HYPXJXQ8WD6SOWUV" localSheetId="17" hidden="1">#REF!</definedName>
    <definedName name="BExQ452HF7N1HYPXJXQ8WD6SOWUV" localSheetId="7" hidden="1">#REF!</definedName>
    <definedName name="BExQ452HF7N1HYPXJXQ8WD6SOWUV" localSheetId="8" hidden="1">#REF!</definedName>
    <definedName name="BExQ452HF7N1HYPXJXQ8WD6SOWUV" localSheetId="9" hidden="1">#REF!</definedName>
    <definedName name="BExQ452HF7N1HYPXJXQ8WD6SOWUV" localSheetId="11" hidden="1">#REF!</definedName>
    <definedName name="BExQ452HF7N1HYPXJXQ8WD6SOWUV" localSheetId="12" hidden="1">#REF!</definedName>
    <definedName name="BExQ452HF7N1HYPXJXQ8WD6SOWUV" localSheetId="13" hidden="1">#REF!</definedName>
    <definedName name="BExQ452HF7N1HYPXJXQ8WD6SOWUV" localSheetId="14" hidden="1">#REF!</definedName>
    <definedName name="BExQ452HF7N1HYPXJXQ8WD6SOWUV" localSheetId="22" hidden="1">#REF!</definedName>
    <definedName name="BExQ452HF7N1HYPXJXQ8WD6SOWUV" localSheetId="19" hidden="1">#REF!</definedName>
    <definedName name="BExQ452HF7N1HYPXJXQ8WD6SOWUV" localSheetId="21" hidden="1">#REF!</definedName>
    <definedName name="BExQ452HF7N1HYPXJXQ8WD6SOWUV" hidden="1">#REF!</definedName>
    <definedName name="BExQ4BTBSHPHVEDRCXC2ROW8PLFC" localSheetId="23" hidden="1">#REF!</definedName>
    <definedName name="BExQ4BTBSHPHVEDRCXC2ROW8PLFC" localSheetId="27" hidden="1">#REF!</definedName>
    <definedName name="BExQ4BTBSHPHVEDRCXC2ROW8PLFC" localSheetId="16" hidden="1">#REF!</definedName>
    <definedName name="BExQ4BTBSHPHVEDRCXC2ROW8PLFC" localSheetId="0" hidden="1">#REF!</definedName>
    <definedName name="BExQ4BTBSHPHVEDRCXC2ROW8PLFC" localSheetId="2" hidden="1">#REF!</definedName>
    <definedName name="BExQ4BTBSHPHVEDRCXC2ROW8PLFC" localSheetId="4" hidden="1">#REF!</definedName>
    <definedName name="BExQ4BTBSHPHVEDRCXC2ROW8PLFC" localSheetId="5" hidden="1">#REF!</definedName>
    <definedName name="BExQ4BTBSHPHVEDRCXC2ROW8PLFC" localSheetId="17" hidden="1">#REF!</definedName>
    <definedName name="BExQ4BTBSHPHVEDRCXC2ROW8PLFC" localSheetId="7" hidden="1">#REF!</definedName>
    <definedName name="BExQ4BTBSHPHVEDRCXC2ROW8PLFC" localSheetId="8" hidden="1">#REF!</definedName>
    <definedName name="BExQ4BTBSHPHVEDRCXC2ROW8PLFC" localSheetId="9" hidden="1">#REF!</definedName>
    <definedName name="BExQ4BTBSHPHVEDRCXC2ROW8PLFC" localSheetId="11" hidden="1">#REF!</definedName>
    <definedName name="BExQ4BTBSHPHVEDRCXC2ROW8PLFC" localSheetId="12" hidden="1">#REF!</definedName>
    <definedName name="BExQ4BTBSHPHVEDRCXC2ROW8PLFC" localSheetId="13" hidden="1">#REF!</definedName>
    <definedName name="BExQ4BTBSHPHVEDRCXC2ROW8PLFC" localSheetId="14" hidden="1">#REF!</definedName>
    <definedName name="BExQ4BTBSHPHVEDRCXC2ROW8PLFC" localSheetId="22" hidden="1">#REF!</definedName>
    <definedName name="BExQ4BTBSHPHVEDRCXC2ROW8PLFC" localSheetId="19" hidden="1">#REF!</definedName>
    <definedName name="BExQ4BTBSHPHVEDRCXC2ROW8PLFC" localSheetId="21" hidden="1">#REF!</definedName>
    <definedName name="BExQ4BTBSHPHVEDRCXC2ROW8PLFC" hidden="1">#REF!</definedName>
    <definedName name="BExQ4DGKF54SRKQUTUT4B1CZSS62" localSheetId="23" hidden="1">#REF!</definedName>
    <definedName name="BExQ4DGKF54SRKQUTUT4B1CZSS62" localSheetId="27" hidden="1">#REF!</definedName>
    <definedName name="BExQ4DGKF54SRKQUTUT4B1CZSS62" localSheetId="16" hidden="1">#REF!</definedName>
    <definedName name="BExQ4DGKF54SRKQUTUT4B1CZSS62" localSheetId="0" hidden="1">#REF!</definedName>
    <definedName name="BExQ4DGKF54SRKQUTUT4B1CZSS62" localSheetId="2" hidden="1">#REF!</definedName>
    <definedName name="BExQ4DGKF54SRKQUTUT4B1CZSS62" localSheetId="4" hidden="1">#REF!</definedName>
    <definedName name="BExQ4DGKF54SRKQUTUT4B1CZSS62" localSheetId="5" hidden="1">#REF!</definedName>
    <definedName name="BExQ4DGKF54SRKQUTUT4B1CZSS62" localSheetId="17" hidden="1">#REF!</definedName>
    <definedName name="BExQ4DGKF54SRKQUTUT4B1CZSS62" localSheetId="7" hidden="1">#REF!</definedName>
    <definedName name="BExQ4DGKF54SRKQUTUT4B1CZSS62" localSheetId="8" hidden="1">#REF!</definedName>
    <definedName name="BExQ4DGKF54SRKQUTUT4B1CZSS62" localSheetId="9" hidden="1">#REF!</definedName>
    <definedName name="BExQ4DGKF54SRKQUTUT4B1CZSS62" localSheetId="11" hidden="1">#REF!</definedName>
    <definedName name="BExQ4DGKF54SRKQUTUT4B1CZSS62" localSheetId="12" hidden="1">#REF!</definedName>
    <definedName name="BExQ4DGKF54SRKQUTUT4B1CZSS62" localSheetId="13" hidden="1">#REF!</definedName>
    <definedName name="BExQ4DGKF54SRKQUTUT4B1CZSS62" localSheetId="14" hidden="1">#REF!</definedName>
    <definedName name="BExQ4DGKF54SRKQUTUT4B1CZSS62" localSheetId="22" hidden="1">#REF!</definedName>
    <definedName name="BExQ4DGKF54SRKQUTUT4B1CZSS62" localSheetId="19" hidden="1">#REF!</definedName>
    <definedName name="BExQ4DGKF54SRKQUTUT4B1CZSS62" localSheetId="21" hidden="1">#REF!</definedName>
    <definedName name="BExQ4DGKF54SRKQUTUT4B1CZSS62" hidden="1">#REF!</definedName>
    <definedName name="BExQ4T74LQ5PYTV1MUQUW75A4BDY" localSheetId="23" hidden="1">#REF!</definedName>
    <definedName name="BExQ4T74LQ5PYTV1MUQUW75A4BDY" localSheetId="27" hidden="1">#REF!</definedName>
    <definedName name="BExQ4T74LQ5PYTV1MUQUW75A4BDY" localSheetId="16" hidden="1">#REF!</definedName>
    <definedName name="BExQ4T74LQ5PYTV1MUQUW75A4BDY" localSheetId="0" hidden="1">#REF!</definedName>
    <definedName name="BExQ4T74LQ5PYTV1MUQUW75A4BDY" localSheetId="2" hidden="1">#REF!</definedName>
    <definedName name="BExQ4T74LQ5PYTV1MUQUW75A4BDY" localSheetId="4" hidden="1">#REF!</definedName>
    <definedName name="BExQ4T74LQ5PYTV1MUQUW75A4BDY" localSheetId="5" hidden="1">#REF!</definedName>
    <definedName name="BExQ4T74LQ5PYTV1MUQUW75A4BDY" localSheetId="17" hidden="1">#REF!</definedName>
    <definedName name="BExQ4T74LQ5PYTV1MUQUW75A4BDY" localSheetId="7" hidden="1">#REF!</definedName>
    <definedName name="BExQ4T74LQ5PYTV1MUQUW75A4BDY" localSheetId="8" hidden="1">#REF!</definedName>
    <definedName name="BExQ4T74LQ5PYTV1MUQUW75A4BDY" localSheetId="9" hidden="1">#REF!</definedName>
    <definedName name="BExQ4T74LQ5PYTV1MUQUW75A4BDY" localSheetId="11" hidden="1">#REF!</definedName>
    <definedName name="BExQ4T74LQ5PYTV1MUQUW75A4BDY" localSheetId="12" hidden="1">#REF!</definedName>
    <definedName name="BExQ4T74LQ5PYTV1MUQUW75A4BDY" localSheetId="13" hidden="1">#REF!</definedName>
    <definedName name="BExQ4T74LQ5PYTV1MUQUW75A4BDY" localSheetId="14" hidden="1">#REF!</definedName>
    <definedName name="BExQ4T74LQ5PYTV1MUQUW75A4BDY" localSheetId="22" hidden="1">#REF!</definedName>
    <definedName name="BExQ4T74LQ5PYTV1MUQUW75A4BDY" localSheetId="19" hidden="1">#REF!</definedName>
    <definedName name="BExQ4T74LQ5PYTV1MUQUW75A4BDY" localSheetId="21" hidden="1">#REF!</definedName>
    <definedName name="BExQ4T74LQ5PYTV1MUQUW75A4BDY" hidden="1">#REF!</definedName>
    <definedName name="BExQ4XJHD7EJCNH7S1MJDZJ2MNWG" localSheetId="23" hidden="1">#REF!</definedName>
    <definedName name="BExQ4XJHD7EJCNH7S1MJDZJ2MNWG" localSheetId="27" hidden="1">#REF!</definedName>
    <definedName name="BExQ4XJHD7EJCNH7S1MJDZJ2MNWG" localSheetId="16" hidden="1">#REF!</definedName>
    <definedName name="BExQ4XJHD7EJCNH7S1MJDZJ2MNWG" localSheetId="0" hidden="1">#REF!</definedName>
    <definedName name="BExQ4XJHD7EJCNH7S1MJDZJ2MNWG" localSheetId="2" hidden="1">#REF!</definedName>
    <definedName name="BExQ4XJHD7EJCNH7S1MJDZJ2MNWG" localSheetId="4" hidden="1">#REF!</definedName>
    <definedName name="BExQ4XJHD7EJCNH7S1MJDZJ2MNWG" localSheetId="5" hidden="1">#REF!</definedName>
    <definedName name="BExQ4XJHD7EJCNH7S1MJDZJ2MNWG" localSheetId="17" hidden="1">#REF!</definedName>
    <definedName name="BExQ4XJHD7EJCNH7S1MJDZJ2MNWG" localSheetId="7" hidden="1">#REF!</definedName>
    <definedName name="BExQ4XJHD7EJCNH7S1MJDZJ2MNWG" localSheetId="8" hidden="1">#REF!</definedName>
    <definedName name="BExQ4XJHD7EJCNH7S1MJDZJ2MNWG" localSheetId="9" hidden="1">#REF!</definedName>
    <definedName name="BExQ4XJHD7EJCNH7S1MJDZJ2MNWG" localSheetId="11" hidden="1">#REF!</definedName>
    <definedName name="BExQ4XJHD7EJCNH7S1MJDZJ2MNWG" localSheetId="12" hidden="1">#REF!</definedName>
    <definedName name="BExQ4XJHD7EJCNH7S1MJDZJ2MNWG" localSheetId="13" hidden="1">#REF!</definedName>
    <definedName name="BExQ4XJHD7EJCNH7S1MJDZJ2MNWG" localSheetId="14" hidden="1">#REF!</definedName>
    <definedName name="BExQ4XJHD7EJCNH7S1MJDZJ2MNWG" localSheetId="22" hidden="1">#REF!</definedName>
    <definedName name="BExQ4XJHD7EJCNH7S1MJDZJ2MNWG" localSheetId="19" hidden="1">#REF!</definedName>
    <definedName name="BExQ4XJHD7EJCNH7S1MJDZJ2MNWG" localSheetId="21" hidden="1">#REF!</definedName>
    <definedName name="BExQ4XJHD7EJCNH7S1MJDZJ2MNWG" hidden="1">#REF!</definedName>
    <definedName name="BExQ5039ZCEWBUJHU682G4S89J03" localSheetId="23" hidden="1">#REF!</definedName>
    <definedName name="BExQ5039ZCEWBUJHU682G4S89J03" localSheetId="27" hidden="1">#REF!</definedName>
    <definedName name="BExQ5039ZCEWBUJHU682G4S89J03" localSheetId="16" hidden="1">#REF!</definedName>
    <definedName name="BExQ5039ZCEWBUJHU682G4S89J03" localSheetId="0" hidden="1">#REF!</definedName>
    <definedName name="BExQ5039ZCEWBUJHU682G4S89J03" localSheetId="2" hidden="1">#REF!</definedName>
    <definedName name="BExQ5039ZCEWBUJHU682G4S89J03" localSheetId="4" hidden="1">#REF!</definedName>
    <definedName name="BExQ5039ZCEWBUJHU682G4S89J03" localSheetId="5" hidden="1">#REF!</definedName>
    <definedName name="BExQ5039ZCEWBUJHU682G4S89J03" localSheetId="17" hidden="1">#REF!</definedName>
    <definedName name="BExQ5039ZCEWBUJHU682G4S89J03" localSheetId="7" hidden="1">#REF!</definedName>
    <definedName name="BExQ5039ZCEWBUJHU682G4S89J03" localSheetId="8" hidden="1">#REF!</definedName>
    <definedName name="BExQ5039ZCEWBUJHU682G4S89J03" localSheetId="9" hidden="1">#REF!</definedName>
    <definedName name="BExQ5039ZCEWBUJHU682G4S89J03" localSheetId="11" hidden="1">#REF!</definedName>
    <definedName name="BExQ5039ZCEWBUJHU682G4S89J03" localSheetId="12" hidden="1">#REF!</definedName>
    <definedName name="BExQ5039ZCEWBUJHU682G4S89J03" localSheetId="13" hidden="1">#REF!</definedName>
    <definedName name="BExQ5039ZCEWBUJHU682G4S89J03" localSheetId="14" hidden="1">#REF!</definedName>
    <definedName name="BExQ5039ZCEWBUJHU682G4S89J03" localSheetId="22" hidden="1">#REF!</definedName>
    <definedName name="BExQ5039ZCEWBUJHU682G4S89J03" localSheetId="19" hidden="1">#REF!</definedName>
    <definedName name="BExQ5039ZCEWBUJHU682G4S89J03" localSheetId="21" hidden="1">#REF!</definedName>
    <definedName name="BExQ5039ZCEWBUJHU682G4S89J03" hidden="1">#REF!</definedName>
    <definedName name="BExQ56Z9W6YHZHRXOFFI8EFA7CDI" localSheetId="23" hidden="1">#REF!</definedName>
    <definedName name="BExQ56Z9W6YHZHRXOFFI8EFA7CDI" localSheetId="27" hidden="1">#REF!</definedName>
    <definedName name="BExQ56Z9W6YHZHRXOFFI8EFA7CDI" localSheetId="16" hidden="1">#REF!</definedName>
    <definedName name="BExQ56Z9W6YHZHRXOFFI8EFA7CDI" localSheetId="0" hidden="1">#REF!</definedName>
    <definedName name="BExQ56Z9W6YHZHRXOFFI8EFA7CDI" localSheetId="2" hidden="1">#REF!</definedName>
    <definedName name="BExQ56Z9W6YHZHRXOFFI8EFA7CDI" localSheetId="4" hidden="1">#REF!</definedName>
    <definedName name="BExQ56Z9W6YHZHRXOFFI8EFA7CDI" localSheetId="5" hidden="1">#REF!</definedName>
    <definedName name="BExQ56Z9W6YHZHRXOFFI8EFA7CDI" localSheetId="17" hidden="1">#REF!</definedName>
    <definedName name="BExQ56Z9W6YHZHRXOFFI8EFA7CDI" localSheetId="7" hidden="1">#REF!</definedName>
    <definedName name="BExQ56Z9W6YHZHRXOFFI8EFA7CDI" localSheetId="8" hidden="1">#REF!</definedName>
    <definedName name="BExQ56Z9W6YHZHRXOFFI8EFA7CDI" localSheetId="9" hidden="1">#REF!</definedName>
    <definedName name="BExQ56Z9W6YHZHRXOFFI8EFA7CDI" localSheetId="11" hidden="1">#REF!</definedName>
    <definedName name="BExQ56Z9W6YHZHRXOFFI8EFA7CDI" localSheetId="12" hidden="1">#REF!</definedName>
    <definedName name="BExQ56Z9W6YHZHRXOFFI8EFA7CDI" localSheetId="13" hidden="1">#REF!</definedName>
    <definedName name="BExQ56Z9W6YHZHRXOFFI8EFA7CDI" localSheetId="14" hidden="1">#REF!</definedName>
    <definedName name="BExQ56Z9W6YHZHRXOFFI8EFA7CDI" localSheetId="22" hidden="1">#REF!</definedName>
    <definedName name="BExQ56Z9W6YHZHRXOFFI8EFA7CDI" localSheetId="19" hidden="1">#REF!</definedName>
    <definedName name="BExQ56Z9W6YHZHRXOFFI8EFA7CDI" localSheetId="21" hidden="1">#REF!</definedName>
    <definedName name="BExQ56Z9W6YHZHRXOFFI8EFA7CDI" hidden="1">#REF!</definedName>
    <definedName name="BExQ58MP5FO5Q5CIXVMMYWWPEFW3" localSheetId="23" hidden="1">#REF!</definedName>
    <definedName name="BExQ58MP5FO5Q5CIXVMMYWWPEFW3" localSheetId="27" hidden="1">#REF!</definedName>
    <definedName name="BExQ58MP5FO5Q5CIXVMMYWWPEFW3" localSheetId="16" hidden="1">#REF!</definedName>
    <definedName name="BExQ58MP5FO5Q5CIXVMMYWWPEFW3" localSheetId="0" hidden="1">#REF!</definedName>
    <definedName name="BExQ58MP5FO5Q5CIXVMMYWWPEFW3" localSheetId="2" hidden="1">#REF!</definedName>
    <definedName name="BExQ58MP5FO5Q5CIXVMMYWWPEFW3" localSheetId="4" hidden="1">#REF!</definedName>
    <definedName name="BExQ58MP5FO5Q5CIXVMMYWWPEFW3" localSheetId="5" hidden="1">#REF!</definedName>
    <definedName name="BExQ58MP5FO5Q5CIXVMMYWWPEFW3" localSheetId="17" hidden="1">#REF!</definedName>
    <definedName name="BExQ58MP5FO5Q5CIXVMMYWWPEFW3" localSheetId="7" hidden="1">#REF!</definedName>
    <definedName name="BExQ58MP5FO5Q5CIXVMMYWWPEFW3" localSheetId="8" hidden="1">#REF!</definedName>
    <definedName name="BExQ58MP5FO5Q5CIXVMMYWWPEFW3" localSheetId="9" hidden="1">#REF!</definedName>
    <definedName name="BExQ58MP5FO5Q5CIXVMMYWWPEFW3" localSheetId="11" hidden="1">#REF!</definedName>
    <definedName name="BExQ58MP5FO5Q5CIXVMMYWWPEFW3" localSheetId="12" hidden="1">#REF!</definedName>
    <definedName name="BExQ58MP5FO5Q5CIXVMMYWWPEFW3" localSheetId="13" hidden="1">#REF!</definedName>
    <definedName name="BExQ58MP5FO5Q5CIXVMMYWWPEFW3" localSheetId="14" hidden="1">#REF!</definedName>
    <definedName name="BExQ58MP5FO5Q5CIXVMMYWWPEFW3" localSheetId="22" hidden="1">#REF!</definedName>
    <definedName name="BExQ58MP5FO5Q5CIXVMMYWWPEFW3" localSheetId="19" hidden="1">#REF!</definedName>
    <definedName name="BExQ58MP5FO5Q5CIXVMMYWWPEFW3" localSheetId="21" hidden="1">#REF!</definedName>
    <definedName name="BExQ58MP5FO5Q5CIXVMMYWWPEFW3" hidden="1">#REF!</definedName>
    <definedName name="BExQ5KX3Z668H1KUCKZ9J24HUQ1F" localSheetId="23" hidden="1">#REF!</definedName>
    <definedName name="BExQ5KX3Z668H1KUCKZ9J24HUQ1F" localSheetId="27" hidden="1">#REF!</definedName>
    <definedName name="BExQ5KX3Z668H1KUCKZ9J24HUQ1F" localSheetId="16" hidden="1">#REF!</definedName>
    <definedName name="BExQ5KX3Z668H1KUCKZ9J24HUQ1F" localSheetId="0" hidden="1">#REF!</definedName>
    <definedName name="BExQ5KX3Z668H1KUCKZ9J24HUQ1F" localSheetId="2" hidden="1">#REF!</definedName>
    <definedName name="BExQ5KX3Z668H1KUCKZ9J24HUQ1F" localSheetId="4" hidden="1">#REF!</definedName>
    <definedName name="BExQ5KX3Z668H1KUCKZ9J24HUQ1F" localSheetId="5" hidden="1">#REF!</definedName>
    <definedName name="BExQ5KX3Z668H1KUCKZ9J24HUQ1F" localSheetId="17" hidden="1">#REF!</definedName>
    <definedName name="BExQ5KX3Z668H1KUCKZ9J24HUQ1F" localSheetId="7" hidden="1">#REF!</definedName>
    <definedName name="BExQ5KX3Z668H1KUCKZ9J24HUQ1F" localSheetId="8" hidden="1">#REF!</definedName>
    <definedName name="BExQ5KX3Z668H1KUCKZ9J24HUQ1F" localSheetId="9" hidden="1">#REF!</definedName>
    <definedName name="BExQ5KX3Z668H1KUCKZ9J24HUQ1F" localSheetId="11" hidden="1">#REF!</definedName>
    <definedName name="BExQ5KX3Z668H1KUCKZ9J24HUQ1F" localSheetId="12" hidden="1">#REF!</definedName>
    <definedName name="BExQ5KX3Z668H1KUCKZ9J24HUQ1F" localSheetId="13" hidden="1">#REF!</definedName>
    <definedName name="BExQ5KX3Z668H1KUCKZ9J24HUQ1F" localSheetId="14" hidden="1">#REF!</definedName>
    <definedName name="BExQ5KX3Z668H1KUCKZ9J24HUQ1F" localSheetId="22" hidden="1">#REF!</definedName>
    <definedName name="BExQ5KX3Z668H1KUCKZ9J24HUQ1F" localSheetId="19" hidden="1">#REF!</definedName>
    <definedName name="BExQ5KX3Z668H1KUCKZ9J24HUQ1F" localSheetId="21" hidden="1">#REF!</definedName>
    <definedName name="BExQ5KX3Z668H1KUCKZ9J24HUQ1F" hidden="1">#REF!</definedName>
    <definedName name="BExQ5SPMSOCJYLAY20NB5A6O32RE" localSheetId="23" hidden="1">#REF!</definedName>
    <definedName name="BExQ5SPMSOCJYLAY20NB5A6O32RE" localSheetId="27" hidden="1">#REF!</definedName>
    <definedName name="BExQ5SPMSOCJYLAY20NB5A6O32RE" localSheetId="16" hidden="1">#REF!</definedName>
    <definedName name="BExQ5SPMSOCJYLAY20NB5A6O32RE" localSheetId="0" hidden="1">#REF!</definedName>
    <definedName name="BExQ5SPMSOCJYLAY20NB5A6O32RE" localSheetId="2" hidden="1">#REF!</definedName>
    <definedName name="BExQ5SPMSOCJYLAY20NB5A6O32RE" localSheetId="4" hidden="1">#REF!</definedName>
    <definedName name="BExQ5SPMSOCJYLAY20NB5A6O32RE" localSheetId="5" hidden="1">#REF!</definedName>
    <definedName name="BExQ5SPMSOCJYLAY20NB5A6O32RE" localSheetId="17" hidden="1">#REF!</definedName>
    <definedName name="BExQ5SPMSOCJYLAY20NB5A6O32RE" localSheetId="7" hidden="1">#REF!</definedName>
    <definedName name="BExQ5SPMSOCJYLAY20NB5A6O32RE" localSheetId="8" hidden="1">#REF!</definedName>
    <definedName name="BExQ5SPMSOCJYLAY20NB5A6O32RE" localSheetId="9" hidden="1">#REF!</definedName>
    <definedName name="BExQ5SPMSOCJYLAY20NB5A6O32RE" localSheetId="11" hidden="1">#REF!</definedName>
    <definedName name="BExQ5SPMSOCJYLAY20NB5A6O32RE" localSheetId="12" hidden="1">#REF!</definedName>
    <definedName name="BExQ5SPMSOCJYLAY20NB5A6O32RE" localSheetId="13" hidden="1">#REF!</definedName>
    <definedName name="BExQ5SPMSOCJYLAY20NB5A6O32RE" localSheetId="14" hidden="1">#REF!</definedName>
    <definedName name="BExQ5SPMSOCJYLAY20NB5A6O32RE" localSheetId="22" hidden="1">#REF!</definedName>
    <definedName name="BExQ5SPMSOCJYLAY20NB5A6O32RE" localSheetId="19" hidden="1">#REF!</definedName>
    <definedName name="BExQ5SPMSOCJYLAY20NB5A6O32RE" localSheetId="21" hidden="1">#REF!</definedName>
    <definedName name="BExQ5SPMSOCJYLAY20NB5A6O32RE" hidden="1">#REF!</definedName>
    <definedName name="BExQ5UICMGTMK790KTLK49MAGXRC" localSheetId="23" hidden="1">#REF!</definedName>
    <definedName name="BExQ5UICMGTMK790KTLK49MAGXRC" localSheetId="27" hidden="1">#REF!</definedName>
    <definedName name="BExQ5UICMGTMK790KTLK49MAGXRC" localSheetId="16" hidden="1">#REF!</definedName>
    <definedName name="BExQ5UICMGTMK790KTLK49MAGXRC" localSheetId="0" hidden="1">#REF!</definedName>
    <definedName name="BExQ5UICMGTMK790KTLK49MAGXRC" localSheetId="2" hidden="1">#REF!</definedName>
    <definedName name="BExQ5UICMGTMK790KTLK49MAGXRC" localSheetId="4" hidden="1">#REF!</definedName>
    <definedName name="BExQ5UICMGTMK790KTLK49MAGXRC" localSheetId="5" hidden="1">#REF!</definedName>
    <definedName name="BExQ5UICMGTMK790KTLK49MAGXRC" localSheetId="17" hidden="1">#REF!</definedName>
    <definedName name="BExQ5UICMGTMK790KTLK49MAGXRC" localSheetId="7" hidden="1">#REF!</definedName>
    <definedName name="BExQ5UICMGTMK790KTLK49MAGXRC" localSheetId="8" hidden="1">#REF!</definedName>
    <definedName name="BExQ5UICMGTMK790KTLK49MAGXRC" localSheetId="9" hidden="1">#REF!</definedName>
    <definedName name="BExQ5UICMGTMK790KTLK49MAGXRC" localSheetId="11" hidden="1">#REF!</definedName>
    <definedName name="BExQ5UICMGTMK790KTLK49MAGXRC" localSheetId="12" hidden="1">#REF!</definedName>
    <definedName name="BExQ5UICMGTMK790KTLK49MAGXRC" localSheetId="13" hidden="1">#REF!</definedName>
    <definedName name="BExQ5UICMGTMK790KTLK49MAGXRC" localSheetId="14" hidden="1">#REF!</definedName>
    <definedName name="BExQ5UICMGTMK790KTLK49MAGXRC" localSheetId="22" hidden="1">#REF!</definedName>
    <definedName name="BExQ5UICMGTMK790KTLK49MAGXRC" localSheetId="19" hidden="1">#REF!</definedName>
    <definedName name="BExQ5UICMGTMK790KTLK49MAGXRC" localSheetId="21" hidden="1">#REF!</definedName>
    <definedName name="BExQ5UICMGTMK790KTLK49MAGXRC" hidden="1">#REF!</definedName>
    <definedName name="BExQ5YUUK9FD0QGTY4WD0W90O7OL" localSheetId="23" hidden="1">#REF!</definedName>
    <definedName name="BExQ5YUUK9FD0QGTY4WD0W90O7OL" localSheetId="27" hidden="1">#REF!</definedName>
    <definedName name="BExQ5YUUK9FD0QGTY4WD0W90O7OL" localSheetId="16" hidden="1">#REF!</definedName>
    <definedName name="BExQ5YUUK9FD0QGTY4WD0W90O7OL" localSheetId="0" hidden="1">#REF!</definedName>
    <definedName name="BExQ5YUUK9FD0QGTY4WD0W90O7OL" localSheetId="2" hidden="1">#REF!</definedName>
    <definedName name="BExQ5YUUK9FD0QGTY4WD0W90O7OL" localSheetId="4" hidden="1">#REF!</definedName>
    <definedName name="BExQ5YUUK9FD0QGTY4WD0W90O7OL" localSheetId="5" hidden="1">#REF!</definedName>
    <definedName name="BExQ5YUUK9FD0QGTY4WD0W90O7OL" localSheetId="17" hidden="1">#REF!</definedName>
    <definedName name="BExQ5YUUK9FD0QGTY4WD0W90O7OL" localSheetId="7" hidden="1">#REF!</definedName>
    <definedName name="BExQ5YUUK9FD0QGTY4WD0W90O7OL" localSheetId="8" hidden="1">#REF!</definedName>
    <definedName name="BExQ5YUUK9FD0QGTY4WD0W90O7OL" localSheetId="9" hidden="1">#REF!</definedName>
    <definedName name="BExQ5YUUK9FD0QGTY4WD0W90O7OL" localSheetId="11" hidden="1">#REF!</definedName>
    <definedName name="BExQ5YUUK9FD0QGTY4WD0W90O7OL" localSheetId="12" hidden="1">#REF!</definedName>
    <definedName name="BExQ5YUUK9FD0QGTY4WD0W90O7OL" localSheetId="13" hidden="1">#REF!</definedName>
    <definedName name="BExQ5YUUK9FD0QGTY4WD0W90O7OL" localSheetId="14" hidden="1">#REF!</definedName>
    <definedName name="BExQ5YUUK9FD0QGTY4WD0W90O7OL" localSheetId="22" hidden="1">#REF!</definedName>
    <definedName name="BExQ5YUUK9FD0QGTY4WD0W90O7OL" localSheetId="19" hidden="1">#REF!</definedName>
    <definedName name="BExQ5YUUK9FD0QGTY4WD0W90O7OL" localSheetId="21" hidden="1">#REF!</definedName>
    <definedName name="BExQ5YUUK9FD0QGTY4WD0W90O7OL" hidden="1">#REF!</definedName>
    <definedName name="BExQ62WGBSDPG7ZU34W0N8X45R3X" localSheetId="23" hidden="1">#REF!</definedName>
    <definedName name="BExQ62WGBSDPG7ZU34W0N8X45R3X" localSheetId="27" hidden="1">#REF!</definedName>
    <definedName name="BExQ62WGBSDPG7ZU34W0N8X45R3X" localSheetId="16" hidden="1">#REF!</definedName>
    <definedName name="BExQ62WGBSDPG7ZU34W0N8X45R3X" localSheetId="0" hidden="1">#REF!</definedName>
    <definedName name="BExQ62WGBSDPG7ZU34W0N8X45R3X" localSheetId="2" hidden="1">#REF!</definedName>
    <definedName name="BExQ62WGBSDPG7ZU34W0N8X45R3X" localSheetId="4" hidden="1">#REF!</definedName>
    <definedName name="BExQ62WGBSDPG7ZU34W0N8X45R3X" localSheetId="5" hidden="1">#REF!</definedName>
    <definedName name="BExQ62WGBSDPG7ZU34W0N8X45R3X" localSheetId="17" hidden="1">#REF!</definedName>
    <definedName name="BExQ62WGBSDPG7ZU34W0N8X45R3X" localSheetId="7" hidden="1">#REF!</definedName>
    <definedName name="BExQ62WGBSDPG7ZU34W0N8X45R3X" localSheetId="8" hidden="1">#REF!</definedName>
    <definedName name="BExQ62WGBSDPG7ZU34W0N8X45R3X" localSheetId="9" hidden="1">#REF!</definedName>
    <definedName name="BExQ62WGBSDPG7ZU34W0N8X45R3X" localSheetId="11" hidden="1">#REF!</definedName>
    <definedName name="BExQ62WGBSDPG7ZU34W0N8X45R3X" localSheetId="12" hidden="1">#REF!</definedName>
    <definedName name="BExQ62WGBSDPG7ZU34W0N8X45R3X" localSheetId="13" hidden="1">#REF!</definedName>
    <definedName name="BExQ62WGBSDPG7ZU34W0N8X45R3X" localSheetId="14" hidden="1">#REF!</definedName>
    <definedName name="BExQ62WGBSDPG7ZU34W0N8X45R3X" localSheetId="22" hidden="1">#REF!</definedName>
    <definedName name="BExQ62WGBSDPG7ZU34W0N8X45R3X" localSheetId="19" hidden="1">#REF!</definedName>
    <definedName name="BExQ62WGBSDPG7ZU34W0N8X45R3X" localSheetId="21" hidden="1">#REF!</definedName>
    <definedName name="BExQ62WGBSDPG7ZU34W0N8X45R3X" hidden="1">#REF!</definedName>
    <definedName name="BExQ63793YQ9BH7JLCNRIATIGTRG" localSheetId="23" hidden="1">#REF!</definedName>
    <definedName name="BExQ63793YQ9BH7JLCNRIATIGTRG" localSheetId="27" hidden="1">#REF!</definedName>
    <definedName name="BExQ63793YQ9BH7JLCNRIATIGTRG" localSheetId="16" hidden="1">#REF!</definedName>
    <definedName name="BExQ63793YQ9BH7JLCNRIATIGTRG" localSheetId="0" hidden="1">#REF!</definedName>
    <definedName name="BExQ63793YQ9BH7JLCNRIATIGTRG" localSheetId="2" hidden="1">#REF!</definedName>
    <definedName name="BExQ63793YQ9BH7JLCNRIATIGTRG" localSheetId="4" hidden="1">#REF!</definedName>
    <definedName name="BExQ63793YQ9BH7JLCNRIATIGTRG" localSheetId="5" hidden="1">#REF!</definedName>
    <definedName name="BExQ63793YQ9BH7JLCNRIATIGTRG" localSheetId="17" hidden="1">#REF!</definedName>
    <definedName name="BExQ63793YQ9BH7JLCNRIATIGTRG" localSheetId="7" hidden="1">#REF!</definedName>
    <definedName name="BExQ63793YQ9BH7JLCNRIATIGTRG" localSheetId="8" hidden="1">#REF!</definedName>
    <definedName name="BExQ63793YQ9BH7JLCNRIATIGTRG" localSheetId="9" hidden="1">#REF!</definedName>
    <definedName name="BExQ63793YQ9BH7JLCNRIATIGTRG" localSheetId="11" hidden="1">#REF!</definedName>
    <definedName name="BExQ63793YQ9BH7JLCNRIATIGTRG" localSheetId="12" hidden="1">#REF!</definedName>
    <definedName name="BExQ63793YQ9BH7JLCNRIATIGTRG" localSheetId="13" hidden="1">#REF!</definedName>
    <definedName name="BExQ63793YQ9BH7JLCNRIATIGTRG" localSheetId="14" hidden="1">#REF!</definedName>
    <definedName name="BExQ63793YQ9BH7JLCNRIATIGTRG" localSheetId="22" hidden="1">#REF!</definedName>
    <definedName name="BExQ63793YQ9BH7JLCNRIATIGTRG" localSheetId="19" hidden="1">#REF!</definedName>
    <definedName name="BExQ63793YQ9BH7JLCNRIATIGTRG" localSheetId="21" hidden="1">#REF!</definedName>
    <definedName name="BExQ63793YQ9BH7JLCNRIATIGTRG" hidden="1">#REF!</definedName>
    <definedName name="BExQ6CN1EF2UPZ57ZYMGK8TUJQSS" localSheetId="23" hidden="1">#REF!</definedName>
    <definedName name="BExQ6CN1EF2UPZ57ZYMGK8TUJQSS" localSheetId="27" hidden="1">#REF!</definedName>
    <definedName name="BExQ6CN1EF2UPZ57ZYMGK8TUJQSS" localSheetId="16" hidden="1">#REF!</definedName>
    <definedName name="BExQ6CN1EF2UPZ57ZYMGK8TUJQSS" localSheetId="0" hidden="1">#REF!</definedName>
    <definedName name="BExQ6CN1EF2UPZ57ZYMGK8TUJQSS" localSheetId="2" hidden="1">#REF!</definedName>
    <definedName name="BExQ6CN1EF2UPZ57ZYMGK8TUJQSS" localSheetId="4" hidden="1">#REF!</definedName>
    <definedName name="BExQ6CN1EF2UPZ57ZYMGK8TUJQSS" localSheetId="5" hidden="1">#REF!</definedName>
    <definedName name="BExQ6CN1EF2UPZ57ZYMGK8TUJQSS" localSheetId="17" hidden="1">#REF!</definedName>
    <definedName name="BExQ6CN1EF2UPZ57ZYMGK8TUJQSS" localSheetId="7" hidden="1">#REF!</definedName>
    <definedName name="BExQ6CN1EF2UPZ57ZYMGK8TUJQSS" localSheetId="8" hidden="1">#REF!</definedName>
    <definedName name="BExQ6CN1EF2UPZ57ZYMGK8TUJQSS" localSheetId="9" hidden="1">#REF!</definedName>
    <definedName name="BExQ6CN1EF2UPZ57ZYMGK8TUJQSS" localSheetId="11" hidden="1">#REF!</definedName>
    <definedName name="BExQ6CN1EF2UPZ57ZYMGK8TUJQSS" localSheetId="12" hidden="1">#REF!</definedName>
    <definedName name="BExQ6CN1EF2UPZ57ZYMGK8TUJQSS" localSheetId="13" hidden="1">#REF!</definedName>
    <definedName name="BExQ6CN1EF2UPZ57ZYMGK8TUJQSS" localSheetId="14" hidden="1">#REF!</definedName>
    <definedName name="BExQ6CN1EF2UPZ57ZYMGK8TUJQSS" localSheetId="22" hidden="1">#REF!</definedName>
    <definedName name="BExQ6CN1EF2UPZ57ZYMGK8TUJQSS" localSheetId="19" hidden="1">#REF!</definedName>
    <definedName name="BExQ6CN1EF2UPZ57ZYMGK8TUJQSS" localSheetId="21" hidden="1">#REF!</definedName>
    <definedName name="BExQ6CN1EF2UPZ57ZYMGK8TUJQSS" hidden="1">#REF!</definedName>
    <definedName name="BExQ6FSF8BMWVLJI7Y7MKPG9SU5O" localSheetId="23" hidden="1">#REF!</definedName>
    <definedName name="BExQ6FSF8BMWVLJI7Y7MKPG9SU5O" localSheetId="27" hidden="1">#REF!</definedName>
    <definedName name="BExQ6FSF8BMWVLJI7Y7MKPG9SU5O" localSheetId="16" hidden="1">#REF!</definedName>
    <definedName name="BExQ6FSF8BMWVLJI7Y7MKPG9SU5O" localSheetId="0" hidden="1">#REF!</definedName>
    <definedName name="BExQ6FSF8BMWVLJI7Y7MKPG9SU5O" localSheetId="2" hidden="1">#REF!</definedName>
    <definedName name="BExQ6FSF8BMWVLJI7Y7MKPG9SU5O" localSheetId="4" hidden="1">#REF!</definedName>
    <definedName name="BExQ6FSF8BMWVLJI7Y7MKPG9SU5O" localSheetId="5" hidden="1">#REF!</definedName>
    <definedName name="BExQ6FSF8BMWVLJI7Y7MKPG9SU5O" localSheetId="17" hidden="1">#REF!</definedName>
    <definedName name="BExQ6FSF8BMWVLJI7Y7MKPG9SU5O" localSheetId="7" hidden="1">#REF!</definedName>
    <definedName name="BExQ6FSF8BMWVLJI7Y7MKPG9SU5O" localSheetId="8" hidden="1">#REF!</definedName>
    <definedName name="BExQ6FSF8BMWVLJI7Y7MKPG9SU5O" localSheetId="9" hidden="1">#REF!</definedName>
    <definedName name="BExQ6FSF8BMWVLJI7Y7MKPG9SU5O" localSheetId="11" hidden="1">#REF!</definedName>
    <definedName name="BExQ6FSF8BMWVLJI7Y7MKPG9SU5O" localSheetId="12" hidden="1">#REF!</definedName>
    <definedName name="BExQ6FSF8BMWVLJI7Y7MKPG9SU5O" localSheetId="13" hidden="1">#REF!</definedName>
    <definedName name="BExQ6FSF8BMWVLJI7Y7MKPG9SU5O" localSheetId="14" hidden="1">#REF!</definedName>
    <definedName name="BExQ6FSF8BMWVLJI7Y7MKPG9SU5O" localSheetId="22" hidden="1">#REF!</definedName>
    <definedName name="BExQ6FSF8BMWVLJI7Y7MKPG9SU5O" localSheetId="19" hidden="1">#REF!</definedName>
    <definedName name="BExQ6FSF8BMWVLJI7Y7MKPG9SU5O" localSheetId="21" hidden="1">#REF!</definedName>
    <definedName name="BExQ6FSF8BMWVLJI7Y7MKPG9SU5O" hidden="1">#REF!</definedName>
    <definedName name="BExQ6M2YXJ8AMRJF3QGHC40ADAHZ" localSheetId="23" hidden="1">#REF!</definedName>
    <definedName name="BExQ6M2YXJ8AMRJF3QGHC40ADAHZ" localSheetId="27" hidden="1">#REF!</definedName>
    <definedName name="BExQ6M2YXJ8AMRJF3QGHC40ADAHZ" localSheetId="16" hidden="1">#REF!</definedName>
    <definedName name="BExQ6M2YXJ8AMRJF3QGHC40ADAHZ" localSheetId="0" hidden="1">#REF!</definedName>
    <definedName name="BExQ6M2YXJ8AMRJF3QGHC40ADAHZ" localSheetId="2" hidden="1">#REF!</definedName>
    <definedName name="BExQ6M2YXJ8AMRJF3QGHC40ADAHZ" localSheetId="4" hidden="1">#REF!</definedName>
    <definedName name="BExQ6M2YXJ8AMRJF3QGHC40ADAHZ" localSheetId="5" hidden="1">#REF!</definedName>
    <definedName name="BExQ6M2YXJ8AMRJF3QGHC40ADAHZ" localSheetId="17" hidden="1">#REF!</definedName>
    <definedName name="BExQ6M2YXJ8AMRJF3QGHC40ADAHZ" localSheetId="7" hidden="1">#REF!</definedName>
    <definedName name="BExQ6M2YXJ8AMRJF3QGHC40ADAHZ" localSheetId="8" hidden="1">#REF!</definedName>
    <definedName name="BExQ6M2YXJ8AMRJF3QGHC40ADAHZ" localSheetId="9" hidden="1">#REF!</definedName>
    <definedName name="BExQ6M2YXJ8AMRJF3QGHC40ADAHZ" localSheetId="11" hidden="1">#REF!</definedName>
    <definedName name="BExQ6M2YXJ8AMRJF3QGHC40ADAHZ" localSheetId="12" hidden="1">#REF!</definedName>
    <definedName name="BExQ6M2YXJ8AMRJF3QGHC40ADAHZ" localSheetId="13" hidden="1">#REF!</definedName>
    <definedName name="BExQ6M2YXJ8AMRJF3QGHC40ADAHZ" localSheetId="14" hidden="1">#REF!</definedName>
    <definedName name="BExQ6M2YXJ8AMRJF3QGHC40ADAHZ" localSheetId="22" hidden="1">#REF!</definedName>
    <definedName name="BExQ6M2YXJ8AMRJF3QGHC40ADAHZ" localSheetId="19" hidden="1">#REF!</definedName>
    <definedName name="BExQ6M2YXJ8AMRJF3QGHC40ADAHZ" localSheetId="21" hidden="1">#REF!</definedName>
    <definedName name="BExQ6M2YXJ8AMRJF3QGHC40ADAHZ" hidden="1">#REF!</definedName>
    <definedName name="BExQ6M8B0X44N9TV56ATUVHGDI00" localSheetId="23" hidden="1">#REF!</definedName>
    <definedName name="BExQ6M8B0X44N9TV56ATUVHGDI00" localSheetId="27" hidden="1">#REF!</definedName>
    <definedName name="BExQ6M8B0X44N9TV56ATUVHGDI00" localSheetId="16" hidden="1">#REF!</definedName>
    <definedName name="BExQ6M8B0X44N9TV56ATUVHGDI00" localSheetId="0" hidden="1">#REF!</definedName>
    <definedName name="BExQ6M8B0X44N9TV56ATUVHGDI00" localSheetId="2" hidden="1">#REF!</definedName>
    <definedName name="BExQ6M8B0X44N9TV56ATUVHGDI00" localSheetId="4" hidden="1">#REF!</definedName>
    <definedName name="BExQ6M8B0X44N9TV56ATUVHGDI00" localSheetId="5" hidden="1">#REF!</definedName>
    <definedName name="BExQ6M8B0X44N9TV56ATUVHGDI00" localSheetId="17" hidden="1">#REF!</definedName>
    <definedName name="BExQ6M8B0X44N9TV56ATUVHGDI00" localSheetId="7" hidden="1">#REF!</definedName>
    <definedName name="BExQ6M8B0X44N9TV56ATUVHGDI00" localSheetId="8" hidden="1">#REF!</definedName>
    <definedName name="BExQ6M8B0X44N9TV56ATUVHGDI00" localSheetId="9" hidden="1">#REF!</definedName>
    <definedName name="BExQ6M8B0X44N9TV56ATUVHGDI00" localSheetId="11" hidden="1">#REF!</definedName>
    <definedName name="BExQ6M8B0X44N9TV56ATUVHGDI00" localSheetId="12" hidden="1">#REF!</definedName>
    <definedName name="BExQ6M8B0X44N9TV56ATUVHGDI00" localSheetId="13" hidden="1">#REF!</definedName>
    <definedName name="BExQ6M8B0X44N9TV56ATUVHGDI00" localSheetId="14" hidden="1">#REF!</definedName>
    <definedName name="BExQ6M8B0X44N9TV56ATUVHGDI00" localSheetId="22" hidden="1">#REF!</definedName>
    <definedName name="BExQ6M8B0X44N9TV56ATUVHGDI00" localSheetId="19" hidden="1">#REF!</definedName>
    <definedName name="BExQ6M8B0X44N9TV56ATUVHGDI00" localSheetId="21" hidden="1">#REF!</definedName>
    <definedName name="BExQ6M8B0X44N9TV56ATUVHGDI00" hidden="1">#REF!</definedName>
    <definedName name="BExQ6POH065GV0I74XXVD0VUPBJW" localSheetId="23" hidden="1">#REF!</definedName>
    <definedName name="BExQ6POH065GV0I74XXVD0VUPBJW" localSheetId="27" hidden="1">#REF!</definedName>
    <definedName name="BExQ6POH065GV0I74XXVD0VUPBJW" localSheetId="16" hidden="1">#REF!</definedName>
    <definedName name="BExQ6POH065GV0I74XXVD0VUPBJW" localSheetId="0" hidden="1">#REF!</definedName>
    <definedName name="BExQ6POH065GV0I74XXVD0VUPBJW" localSheetId="2" hidden="1">#REF!</definedName>
    <definedName name="BExQ6POH065GV0I74XXVD0VUPBJW" localSheetId="4" hidden="1">#REF!</definedName>
    <definedName name="BExQ6POH065GV0I74XXVD0VUPBJW" localSheetId="5" hidden="1">#REF!</definedName>
    <definedName name="BExQ6POH065GV0I74XXVD0VUPBJW" localSheetId="17" hidden="1">#REF!</definedName>
    <definedName name="BExQ6POH065GV0I74XXVD0VUPBJW" localSheetId="7" hidden="1">#REF!</definedName>
    <definedName name="BExQ6POH065GV0I74XXVD0VUPBJW" localSheetId="8" hidden="1">#REF!</definedName>
    <definedName name="BExQ6POH065GV0I74XXVD0VUPBJW" localSheetId="9" hidden="1">#REF!</definedName>
    <definedName name="BExQ6POH065GV0I74XXVD0VUPBJW" localSheetId="11" hidden="1">#REF!</definedName>
    <definedName name="BExQ6POH065GV0I74XXVD0VUPBJW" localSheetId="12" hidden="1">#REF!</definedName>
    <definedName name="BExQ6POH065GV0I74XXVD0VUPBJW" localSheetId="13" hidden="1">#REF!</definedName>
    <definedName name="BExQ6POH065GV0I74XXVD0VUPBJW" localSheetId="14" hidden="1">#REF!</definedName>
    <definedName name="BExQ6POH065GV0I74XXVD0VUPBJW" localSheetId="22" hidden="1">#REF!</definedName>
    <definedName name="BExQ6POH065GV0I74XXVD0VUPBJW" localSheetId="19" hidden="1">#REF!</definedName>
    <definedName name="BExQ6POH065GV0I74XXVD0VUPBJW" localSheetId="21" hidden="1">#REF!</definedName>
    <definedName name="BExQ6POH065GV0I74XXVD0VUPBJW" hidden="1">#REF!</definedName>
    <definedName name="BExQ6WV9KPSMXPPLGZ3KK4WNYTHU" localSheetId="23" hidden="1">#REF!</definedName>
    <definedName name="BExQ6WV9KPSMXPPLGZ3KK4WNYTHU" localSheetId="27" hidden="1">#REF!</definedName>
    <definedName name="BExQ6WV9KPSMXPPLGZ3KK4WNYTHU" localSheetId="16" hidden="1">#REF!</definedName>
    <definedName name="BExQ6WV9KPSMXPPLGZ3KK4WNYTHU" localSheetId="0" hidden="1">#REF!</definedName>
    <definedName name="BExQ6WV9KPSMXPPLGZ3KK4WNYTHU" localSheetId="2" hidden="1">#REF!</definedName>
    <definedName name="BExQ6WV9KPSMXPPLGZ3KK4WNYTHU" localSheetId="4" hidden="1">#REF!</definedName>
    <definedName name="BExQ6WV9KPSMXPPLGZ3KK4WNYTHU" localSheetId="5" hidden="1">#REF!</definedName>
    <definedName name="BExQ6WV9KPSMXPPLGZ3KK4WNYTHU" localSheetId="17" hidden="1">#REF!</definedName>
    <definedName name="BExQ6WV9KPSMXPPLGZ3KK4WNYTHU" localSheetId="7" hidden="1">#REF!</definedName>
    <definedName name="BExQ6WV9KPSMXPPLGZ3KK4WNYTHU" localSheetId="8" hidden="1">#REF!</definedName>
    <definedName name="BExQ6WV9KPSMXPPLGZ3KK4WNYTHU" localSheetId="9" hidden="1">#REF!</definedName>
    <definedName name="BExQ6WV9KPSMXPPLGZ3KK4WNYTHU" localSheetId="11" hidden="1">#REF!</definedName>
    <definedName name="BExQ6WV9KPSMXPPLGZ3KK4WNYTHU" localSheetId="12" hidden="1">#REF!</definedName>
    <definedName name="BExQ6WV9KPSMXPPLGZ3KK4WNYTHU" localSheetId="13" hidden="1">#REF!</definedName>
    <definedName name="BExQ6WV9KPSMXPPLGZ3KK4WNYTHU" localSheetId="14" hidden="1">#REF!</definedName>
    <definedName name="BExQ6WV9KPSMXPPLGZ3KK4WNYTHU" localSheetId="22" hidden="1">#REF!</definedName>
    <definedName name="BExQ6WV9KPSMXPPLGZ3KK4WNYTHU" localSheetId="19" hidden="1">#REF!</definedName>
    <definedName name="BExQ6WV9KPSMXPPLGZ3KK4WNYTHU" localSheetId="21" hidden="1">#REF!</definedName>
    <definedName name="BExQ6WV9KPSMXPPLGZ3KK4WNYTHU" hidden="1">#REF!</definedName>
    <definedName name="BExQ7541G92R52ECOIYO6UXIWJJ4" localSheetId="23" hidden="1">#REF!</definedName>
    <definedName name="BExQ7541G92R52ECOIYO6UXIWJJ4" localSheetId="27" hidden="1">#REF!</definedName>
    <definedName name="BExQ7541G92R52ECOIYO6UXIWJJ4" localSheetId="16" hidden="1">#REF!</definedName>
    <definedName name="BExQ7541G92R52ECOIYO6UXIWJJ4" localSheetId="0" hidden="1">#REF!</definedName>
    <definedName name="BExQ7541G92R52ECOIYO6UXIWJJ4" localSheetId="2" hidden="1">#REF!</definedName>
    <definedName name="BExQ7541G92R52ECOIYO6UXIWJJ4" localSheetId="4" hidden="1">#REF!</definedName>
    <definedName name="BExQ7541G92R52ECOIYO6UXIWJJ4" localSheetId="5" hidden="1">#REF!</definedName>
    <definedName name="BExQ7541G92R52ECOIYO6UXIWJJ4" localSheetId="17" hidden="1">#REF!</definedName>
    <definedName name="BExQ7541G92R52ECOIYO6UXIWJJ4" localSheetId="7" hidden="1">#REF!</definedName>
    <definedName name="BExQ7541G92R52ECOIYO6UXIWJJ4" localSheetId="8" hidden="1">#REF!</definedName>
    <definedName name="BExQ7541G92R52ECOIYO6UXIWJJ4" localSheetId="9" hidden="1">#REF!</definedName>
    <definedName name="BExQ7541G92R52ECOIYO6UXIWJJ4" localSheetId="11" hidden="1">#REF!</definedName>
    <definedName name="BExQ7541G92R52ECOIYO6UXIWJJ4" localSheetId="12" hidden="1">#REF!</definedName>
    <definedName name="BExQ7541G92R52ECOIYO6UXIWJJ4" localSheetId="13" hidden="1">#REF!</definedName>
    <definedName name="BExQ7541G92R52ECOIYO6UXIWJJ4" localSheetId="14" hidden="1">#REF!</definedName>
    <definedName name="BExQ7541G92R52ECOIYO6UXIWJJ4" localSheetId="22" hidden="1">#REF!</definedName>
    <definedName name="BExQ7541G92R52ECOIYO6UXIWJJ4" localSheetId="19" hidden="1">#REF!</definedName>
    <definedName name="BExQ7541G92R52ECOIYO6UXIWJJ4" localSheetId="21" hidden="1">#REF!</definedName>
    <definedName name="BExQ7541G92R52ECOIYO6UXIWJJ4" hidden="1">#REF!</definedName>
    <definedName name="BExQ783XTMM2A9I3UKCFWJH1PP2N" localSheetId="23" hidden="1">#REF!</definedName>
    <definedName name="BExQ783XTMM2A9I3UKCFWJH1PP2N" localSheetId="27" hidden="1">#REF!</definedName>
    <definedName name="BExQ783XTMM2A9I3UKCFWJH1PP2N" localSheetId="16" hidden="1">#REF!</definedName>
    <definedName name="BExQ783XTMM2A9I3UKCFWJH1PP2N" localSheetId="0" hidden="1">#REF!</definedName>
    <definedName name="BExQ783XTMM2A9I3UKCFWJH1PP2N" localSheetId="2" hidden="1">#REF!</definedName>
    <definedName name="BExQ783XTMM2A9I3UKCFWJH1PP2N" localSheetId="4" hidden="1">#REF!</definedName>
    <definedName name="BExQ783XTMM2A9I3UKCFWJH1PP2N" localSheetId="5" hidden="1">#REF!</definedName>
    <definedName name="BExQ783XTMM2A9I3UKCFWJH1PP2N" localSheetId="17" hidden="1">#REF!</definedName>
    <definedName name="BExQ783XTMM2A9I3UKCFWJH1PP2N" localSheetId="7" hidden="1">#REF!</definedName>
    <definedName name="BExQ783XTMM2A9I3UKCFWJH1PP2N" localSheetId="8" hidden="1">#REF!</definedName>
    <definedName name="BExQ783XTMM2A9I3UKCFWJH1PP2N" localSheetId="9" hidden="1">#REF!</definedName>
    <definedName name="BExQ783XTMM2A9I3UKCFWJH1PP2N" localSheetId="11" hidden="1">#REF!</definedName>
    <definedName name="BExQ783XTMM2A9I3UKCFWJH1PP2N" localSheetId="12" hidden="1">#REF!</definedName>
    <definedName name="BExQ783XTMM2A9I3UKCFWJH1PP2N" localSheetId="13" hidden="1">#REF!</definedName>
    <definedName name="BExQ783XTMM2A9I3UKCFWJH1PP2N" localSheetId="14" hidden="1">#REF!</definedName>
    <definedName name="BExQ783XTMM2A9I3UKCFWJH1PP2N" localSheetId="22" hidden="1">#REF!</definedName>
    <definedName name="BExQ783XTMM2A9I3UKCFWJH1PP2N" localSheetId="19" hidden="1">#REF!</definedName>
    <definedName name="BExQ783XTMM2A9I3UKCFWJH1PP2N" localSheetId="21" hidden="1">#REF!</definedName>
    <definedName name="BExQ783XTMM2A9I3UKCFWJH1PP2N" hidden="1">#REF!</definedName>
    <definedName name="BExQ79LX01ZPQB8EGD1ZHR2VK2H3" localSheetId="23" hidden="1">#REF!</definedName>
    <definedName name="BExQ79LX01ZPQB8EGD1ZHR2VK2H3" localSheetId="27" hidden="1">#REF!</definedName>
    <definedName name="BExQ79LX01ZPQB8EGD1ZHR2VK2H3" localSheetId="16" hidden="1">#REF!</definedName>
    <definedName name="BExQ79LX01ZPQB8EGD1ZHR2VK2H3" localSheetId="0" hidden="1">#REF!</definedName>
    <definedName name="BExQ79LX01ZPQB8EGD1ZHR2VK2H3" localSheetId="2" hidden="1">#REF!</definedName>
    <definedName name="BExQ79LX01ZPQB8EGD1ZHR2VK2H3" localSheetId="4" hidden="1">#REF!</definedName>
    <definedName name="BExQ79LX01ZPQB8EGD1ZHR2VK2H3" localSheetId="5" hidden="1">#REF!</definedName>
    <definedName name="BExQ79LX01ZPQB8EGD1ZHR2VK2H3" localSheetId="17" hidden="1">#REF!</definedName>
    <definedName name="BExQ79LX01ZPQB8EGD1ZHR2VK2H3" localSheetId="7" hidden="1">#REF!</definedName>
    <definedName name="BExQ79LX01ZPQB8EGD1ZHR2VK2H3" localSheetId="8" hidden="1">#REF!</definedName>
    <definedName name="BExQ79LX01ZPQB8EGD1ZHR2VK2H3" localSheetId="9" hidden="1">#REF!</definedName>
    <definedName name="BExQ79LX01ZPQB8EGD1ZHR2VK2H3" localSheetId="11" hidden="1">#REF!</definedName>
    <definedName name="BExQ79LX01ZPQB8EGD1ZHR2VK2H3" localSheetId="12" hidden="1">#REF!</definedName>
    <definedName name="BExQ79LX01ZPQB8EGD1ZHR2VK2H3" localSheetId="13" hidden="1">#REF!</definedName>
    <definedName name="BExQ79LX01ZPQB8EGD1ZHR2VK2H3" localSheetId="14" hidden="1">#REF!</definedName>
    <definedName name="BExQ79LX01ZPQB8EGD1ZHR2VK2H3" localSheetId="22" hidden="1">#REF!</definedName>
    <definedName name="BExQ79LX01ZPQB8EGD1ZHR2VK2H3" localSheetId="19" hidden="1">#REF!</definedName>
    <definedName name="BExQ79LX01ZPQB8EGD1ZHR2VK2H3" localSheetId="21" hidden="1">#REF!</definedName>
    <definedName name="BExQ79LX01ZPQB8EGD1ZHR2VK2H3" hidden="1">#REF!</definedName>
    <definedName name="BExQ7B3V9MGDK2OIJ61XXFBFLJFZ" localSheetId="23" hidden="1">#REF!</definedName>
    <definedName name="BExQ7B3V9MGDK2OIJ61XXFBFLJFZ" localSheetId="27" hidden="1">#REF!</definedName>
    <definedName name="BExQ7B3V9MGDK2OIJ61XXFBFLJFZ" localSheetId="16" hidden="1">#REF!</definedName>
    <definedName name="BExQ7B3V9MGDK2OIJ61XXFBFLJFZ" localSheetId="0" hidden="1">#REF!</definedName>
    <definedName name="BExQ7B3V9MGDK2OIJ61XXFBFLJFZ" localSheetId="2" hidden="1">#REF!</definedName>
    <definedName name="BExQ7B3V9MGDK2OIJ61XXFBFLJFZ" localSheetId="4" hidden="1">#REF!</definedName>
    <definedName name="BExQ7B3V9MGDK2OIJ61XXFBFLJFZ" localSheetId="5" hidden="1">#REF!</definedName>
    <definedName name="BExQ7B3V9MGDK2OIJ61XXFBFLJFZ" localSheetId="17" hidden="1">#REF!</definedName>
    <definedName name="BExQ7B3V9MGDK2OIJ61XXFBFLJFZ" localSheetId="7" hidden="1">#REF!</definedName>
    <definedName name="BExQ7B3V9MGDK2OIJ61XXFBFLJFZ" localSheetId="8" hidden="1">#REF!</definedName>
    <definedName name="BExQ7B3V9MGDK2OIJ61XXFBFLJFZ" localSheetId="9" hidden="1">#REF!</definedName>
    <definedName name="BExQ7B3V9MGDK2OIJ61XXFBFLJFZ" localSheetId="11" hidden="1">#REF!</definedName>
    <definedName name="BExQ7B3V9MGDK2OIJ61XXFBFLJFZ" localSheetId="12" hidden="1">#REF!</definedName>
    <definedName name="BExQ7B3V9MGDK2OIJ61XXFBFLJFZ" localSheetId="13" hidden="1">#REF!</definedName>
    <definedName name="BExQ7B3V9MGDK2OIJ61XXFBFLJFZ" localSheetId="14" hidden="1">#REF!</definedName>
    <definedName name="BExQ7B3V9MGDK2OIJ61XXFBFLJFZ" localSheetId="22" hidden="1">#REF!</definedName>
    <definedName name="BExQ7B3V9MGDK2OIJ61XXFBFLJFZ" localSheetId="19" hidden="1">#REF!</definedName>
    <definedName name="BExQ7B3V9MGDK2OIJ61XXFBFLJFZ" localSheetId="21" hidden="1">#REF!</definedName>
    <definedName name="BExQ7B3V9MGDK2OIJ61XXFBFLJFZ" hidden="1">#REF!</definedName>
    <definedName name="BExQ7CB046NVPF9ZXDGA7OXOLSLX" localSheetId="23" hidden="1">#REF!</definedName>
    <definedName name="BExQ7CB046NVPF9ZXDGA7OXOLSLX" localSheetId="27" hidden="1">#REF!</definedName>
    <definedName name="BExQ7CB046NVPF9ZXDGA7OXOLSLX" localSheetId="16" hidden="1">#REF!</definedName>
    <definedName name="BExQ7CB046NVPF9ZXDGA7OXOLSLX" localSheetId="0" hidden="1">#REF!</definedName>
    <definedName name="BExQ7CB046NVPF9ZXDGA7OXOLSLX" localSheetId="2" hidden="1">#REF!</definedName>
    <definedName name="BExQ7CB046NVPF9ZXDGA7OXOLSLX" localSheetId="4" hidden="1">#REF!</definedName>
    <definedName name="BExQ7CB046NVPF9ZXDGA7OXOLSLX" localSheetId="5" hidden="1">#REF!</definedName>
    <definedName name="BExQ7CB046NVPF9ZXDGA7OXOLSLX" localSheetId="17" hidden="1">#REF!</definedName>
    <definedName name="BExQ7CB046NVPF9ZXDGA7OXOLSLX" localSheetId="7" hidden="1">#REF!</definedName>
    <definedName name="BExQ7CB046NVPF9ZXDGA7OXOLSLX" localSheetId="8" hidden="1">#REF!</definedName>
    <definedName name="BExQ7CB046NVPF9ZXDGA7OXOLSLX" localSheetId="9" hidden="1">#REF!</definedName>
    <definedName name="BExQ7CB046NVPF9ZXDGA7OXOLSLX" localSheetId="11" hidden="1">#REF!</definedName>
    <definedName name="BExQ7CB046NVPF9ZXDGA7OXOLSLX" localSheetId="12" hidden="1">#REF!</definedName>
    <definedName name="BExQ7CB046NVPF9ZXDGA7OXOLSLX" localSheetId="13" hidden="1">#REF!</definedName>
    <definedName name="BExQ7CB046NVPF9ZXDGA7OXOLSLX" localSheetId="14" hidden="1">#REF!</definedName>
    <definedName name="BExQ7CB046NVPF9ZXDGA7OXOLSLX" localSheetId="22" hidden="1">#REF!</definedName>
    <definedName name="BExQ7CB046NVPF9ZXDGA7OXOLSLX" localSheetId="19" hidden="1">#REF!</definedName>
    <definedName name="BExQ7CB046NVPF9ZXDGA7OXOLSLX" localSheetId="21" hidden="1">#REF!</definedName>
    <definedName name="BExQ7CB046NVPF9ZXDGA7OXOLSLX" hidden="1">#REF!</definedName>
    <definedName name="BExQ7IWDCGGOO1HTJ97YGO1CK3R9" localSheetId="23" hidden="1">#REF!</definedName>
    <definedName name="BExQ7IWDCGGOO1HTJ97YGO1CK3R9" localSheetId="27" hidden="1">#REF!</definedName>
    <definedName name="BExQ7IWDCGGOO1HTJ97YGO1CK3R9" localSheetId="16" hidden="1">#REF!</definedName>
    <definedName name="BExQ7IWDCGGOO1HTJ97YGO1CK3R9" localSheetId="0" hidden="1">#REF!</definedName>
    <definedName name="BExQ7IWDCGGOO1HTJ97YGO1CK3R9" localSheetId="2" hidden="1">#REF!</definedName>
    <definedName name="BExQ7IWDCGGOO1HTJ97YGO1CK3R9" localSheetId="4" hidden="1">#REF!</definedName>
    <definedName name="BExQ7IWDCGGOO1HTJ97YGO1CK3R9" localSheetId="5" hidden="1">#REF!</definedName>
    <definedName name="BExQ7IWDCGGOO1HTJ97YGO1CK3R9" localSheetId="17" hidden="1">#REF!</definedName>
    <definedName name="BExQ7IWDCGGOO1HTJ97YGO1CK3R9" localSheetId="7" hidden="1">#REF!</definedName>
    <definedName name="BExQ7IWDCGGOO1HTJ97YGO1CK3R9" localSheetId="8" hidden="1">#REF!</definedName>
    <definedName name="BExQ7IWDCGGOO1HTJ97YGO1CK3R9" localSheetId="9" hidden="1">#REF!</definedName>
    <definedName name="BExQ7IWDCGGOO1HTJ97YGO1CK3R9" localSheetId="11" hidden="1">#REF!</definedName>
    <definedName name="BExQ7IWDCGGOO1HTJ97YGO1CK3R9" localSheetId="12" hidden="1">#REF!</definedName>
    <definedName name="BExQ7IWDCGGOO1HTJ97YGO1CK3R9" localSheetId="13" hidden="1">#REF!</definedName>
    <definedName name="BExQ7IWDCGGOO1HTJ97YGO1CK3R9" localSheetId="14" hidden="1">#REF!</definedName>
    <definedName name="BExQ7IWDCGGOO1HTJ97YGO1CK3R9" localSheetId="22" hidden="1">#REF!</definedName>
    <definedName name="BExQ7IWDCGGOO1HTJ97YGO1CK3R9" localSheetId="19" hidden="1">#REF!</definedName>
    <definedName name="BExQ7IWDCGGOO1HTJ97YGO1CK3R9" localSheetId="21" hidden="1">#REF!</definedName>
    <definedName name="BExQ7IWDCGGOO1HTJ97YGO1CK3R9" hidden="1">#REF!</definedName>
    <definedName name="BExQ7JNFIEGS2HKNBALH3Q2N5G7Z" localSheetId="23" hidden="1">#REF!</definedName>
    <definedName name="BExQ7JNFIEGS2HKNBALH3Q2N5G7Z" localSheetId="27" hidden="1">#REF!</definedName>
    <definedName name="BExQ7JNFIEGS2HKNBALH3Q2N5G7Z" localSheetId="16" hidden="1">#REF!</definedName>
    <definedName name="BExQ7JNFIEGS2HKNBALH3Q2N5G7Z" localSheetId="0" hidden="1">#REF!</definedName>
    <definedName name="BExQ7JNFIEGS2HKNBALH3Q2N5G7Z" localSheetId="2" hidden="1">#REF!</definedName>
    <definedName name="BExQ7JNFIEGS2HKNBALH3Q2N5G7Z" localSheetId="4" hidden="1">#REF!</definedName>
    <definedName name="BExQ7JNFIEGS2HKNBALH3Q2N5G7Z" localSheetId="5" hidden="1">#REF!</definedName>
    <definedName name="BExQ7JNFIEGS2HKNBALH3Q2N5G7Z" localSheetId="17" hidden="1">#REF!</definedName>
    <definedName name="BExQ7JNFIEGS2HKNBALH3Q2N5G7Z" localSheetId="7" hidden="1">#REF!</definedName>
    <definedName name="BExQ7JNFIEGS2HKNBALH3Q2N5G7Z" localSheetId="8" hidden="1">#REF!</definedName>
    <definedName name="BExQ7JNFIEGS2HKNBALH3Q2N5G7Z" localSheetId="9" hidden="1">#REF!</definedName>
    <definedName name="BExQ7JNFIEGS2HKNBALH3Q2N5G7Z" localSheetId="11" hidden="1">#REF!</definedName>
    <definedName name="BExQ7JNFIEGS2HKNBALH3Q2N5G7Z" localSheetId="12" hidden="1">#REF!</definedName>
    <definedName name="BExQ7JNFIEGS2HKNBALH3Q2N5G7Z" localSheetId="13" hidden="1">#REF!</definedName>
    <definedName name="BExQ7JNFIEGS2HKNBALH3Q2N5G7Z" localSheetId="14" hidden="1">#REF!</definedName>
    <definedName name="BExQ7JNFIEGS2HKNBALH3Q2N5G7Z" localSheetId="22" hidden="1">#REF!</definedName>
    <definedName name="BExQ7JNFIEGS2HKNBALH3Q2N5G7Z" localSheetId="19" hidden="1">#REF!</definedName>
    <definedName name="BExQ7JNFIEGS2HKNBALH3Q2N5G7Z" localSheetId="21" hidden="1">#REF!</definedName>
    <definedName name="BExQ7JNFIEGS2HKNBALH3Q2N5G7Z" hidden="1">#REF!</definedName>
    <definedName name="BExQ7MY3U2Z1IZ71U5LJUD00VVB4" localSheetId="23" hidden="1">#REF!</definedName>
    <definedName name="BExQ7MY3U2Z1IZ71U5LJUD00VVB4" localSheetId="27" hidden="1">#REF!</definedName>
    <definedName name="BExQ7MY3U2Z1IZ71U5LJUD00VVB4" localSheetId="16" hidden="1">#REF!</definedName>
    <definedName name="BExQ7MY3U2Z1IZ71U5LJUD00VVB4" localSheetId="0" hidden="1">#REF!</definedName>
    <definedName name="BExQ7MY3U2Z1IZ71U5LJUD00VVB4" localSheetId="2" hidden="1">#REF!</definedName>
    <definedName name="BExQ7MY3U2Z1IZ71U5LJUD00VVB4" localSheetId="4" hidden="1">#REF!</definedName>
    <definedName name="BExQ7MY3U2Z1IZ71U5LJUD00VVB4" localSheetId="5" hidden="1">#REF!</definedName>
    <definedName name="BExQ7MY3U2Z1IZ71U5LJUD00VVB4" localSheetId="17" hidden="1">#REF!</definedName>
    <definedName name="BExQ7MY3U2Z1IZ71U5LJUD00VVB4" localSheetId="7" hidden="1">#REF!</definedName>
    <definedName name="BExQ7MY3U2Z1IZ71U5LJUD00VVB4" localSheetId="8" hidden="1">#REF!</definedName>
    <definedName name="BExQ7MY3U2Z1IZ71U5LJUD00VVB4" localSheetId="9" hidden="1">#REF!</definedName>
    <definedName name="BExQ7MY3U2Z1IZ71U5LJUD00VVB4" localSheetId="11" hidden="1">#REF!</definedName>
    <definedName name="BExQ7MY3U2Z1IZ71U5LJUD00VVB4" localSheetId="12" hidden="1">#REF!</definedName>
    <definedName name="BExQ7MY3U2Z1IZ71U5LJUD00VVB4" localSheetId="13" hidden="1">#REF!</definedName>
    <definedName name="BExQ7MY3U2Z1IZ71U5LJUD00VVB4" localSheetId="14" hidden="1">#REF!</definedName>
    <definedName name="BExQ7MY3U2Z1IZ71U5LJUD00VVB4" localSheetId="22" hidden="1">#REF!</definedName>
    <definedName name="BExQ7MY3U2Z1IZ71U5LJUD00VVB4" localSheetId="19" hidden="1">#REF!</definedName>
    <definedName name="BExQ7MY3U2Z1IZ71U5LJUD00VVB4" localSheetId="21" hidden="1">#REF!</definedName>
    <definedName name="BExQ7MY3U2Z1IZ71U5LJUD00VVB4" hidden="1">#REF!</definedName>
    <definedName name="BExQ7XL2Q1GVUFL1F9KK0K0EXMWG" localSheetId="23" hidden="1">#REF!</definedName>
    <definedName name="BExQ7XL2Q1GVUFL1F9KK0K0EXMWG" localSheetId="27" hidden="1">#REF!</definedName>
    <definedName name="BExQ7XL2Q1GVUFL1F9KK0K0EXMWG" localSheetId="16" hidden="1">#REF!</definedName>
    <definedName name="BExQ7XL2Q1GVUFL1F9KK0K0EXMWG" localSheetId="0" hidden="1">#REF!</definedName>
    <definedName name="BExQ7XL2Q1GVUFL1F9KK0K0EXMWG" localSheetId="2" hidden="1">#REF!</definedName>
    <definedName name="BExQ7XL2Q1GVUFL1F9KK0K0EXMWG" localSheetId="4" hidden="1">#REF!</definedName>
    <definedName name="BExQ7XL2Q1GVUFL1F9KK0K0EXMWG" localSheetId="5" hidden="1">#REF!</definedName>
    <definedName name="BExQ7XL2Q1GVUFL1F9KK0K0EXMWG" localSheetId="17" hidden="1">#REF!</definedName>
    <definedName name="BExQ7XL2Q1GVUFL1F9KK0K0EXMWG" localSheetId="7" hidden="1">#REF!</definedName>
    <definedName name="BExQ7XL2Q1GVUFL1F9KK0K0EXMWG" localSheetId="8" hidden="1">#REF!</definedName>
    <definedName name="BExQ7XL2Q1GVUFL1F9KK0K0EXMWG" localSheetId="9" hidden="1">#REF!</definedName>
    <definedName name="BExQ7XL2Q1GVUFL1F9KK0K0EXMWG" localSheetId="11" hidden="1">#REF!</definedName>
    <definedName name="BExQ7XL2Q1GVUFL1F9KK0K0EXMWG" localSheetId="12" hidden="1">#REF!</definedName>
    <definedName name="BExQ7XL2Q1GVUFL1F9KK0K0EXMWG" localSheetId="13" hidden="1">#REF!</definedName>
    <definedName name="BExQ7XL2Q1GVUFL1F9KK0K0EXMWG" localSheetId="14" hidden="1">#REF!</definedName>
    <definedName name="BExQ7XL2Q1GVUFL1F9KK0K0EXMWG" localSheetId="22" hidden="1">#REF!</definedName>
    <definedName name="BExQ7XL2Q1GVUFL1F9KK0K0EXMWG" localSheetId="19" hidden="1">#REF!</definedName>
    <definedName name="BExQ7XL2Q1GVUFL1F9KK0K0EXMWG" localSheetId="21" hidden="1">#REF!</definedName>
    <definedName name="BExQ7XL2Q1GVUFL1F9KK0K0EXMWG" hidden="1">#REF!</definedName>
    <definedName name="BExQ8469L3ZRZ3KYZPYMSJIDL7Y5" localSheetId="23" hidden="1">#REF!</definedName>
    <definedName name="BExQ8469L3ZRZ3KYZPYMSJIDL7Y5" localSheetId="27" hidden="1">#REF!</definedName>
    <definedName name="BExQ8469L3ZRZ3KYZPYMSJIDL7Y5" localSheetId="16" hidden="1">#REF!</definedName>
    <definedName name="BExQ8469L3ZRZ3KYZPYMSJIDL7Y5" localSheetId="0" hidden="1">#REF!</definedName>
    <definedName name="BExQ8469L3ZRZ3KYZPYMSJIDL7Y5" localSheetId="2" hidden="1">#REF!</definedName>
    <definedName name="BExQ8469L3ZRZ3KYZPYMSJIDL7Y5" localSheetId="4" hidden="1">#REF!</definedName>
    <definedName name="BExQ8469L3ZRZ3KYZPYMSJIDL7Y5" localSheetId="5" hidden="1">#REF!</definedName>
    <definedName name="BExQ8469L3ZRZ3KYZPYMSJIDL7Y5" localSheetId="17" hidden="1">#REF!</definedName>
    <definedName name="BExQ8469L3ZRZ3KYZPYMSJIDL7Y5" localSheetId="7" hidden="1">#REF!</definedName>
    <definedName name="BExQ8469L3ZRZ3KYZPYMSJIDL7Y5" localSheetId="8" hidden="1">#REF!</definedName>
    <definedName name="BExQ8469L3ZRZ3KYZPYMSJIDL7Y5" localSheetId="9" hidden="1">#REF!</definedName>
    <definedName name="BExQ8469L3ZRZ3KYZPYMSJIDL7Y5" localSheetId="11" hidden="1">#REF!</definedName>
    <definedName name="BExQ8469L3ZRZ3KYZPYMSJIDL7Y5" localSheetId="12" hidden="1">#REF!</definedName>
    <definedName name="BExQ8469L3ZRZ3KYZPYMSJIDL7Y5" localSheetId="13" hidden="1">#REF!</definedName>
    <definedName name="BExQ8469L3ZRZ3KYZPYMSJIDL7Y5" localSheetId="14" hidden="1">#REF!</definedName>
    <definedName name="BExQ8469L3ZRZ3KYZPYMSJIDL7Y5" localSheetId="22" hidden="1">#REF!</definedName>
    <definedName name="BExQ8469L3ZRZ3KYZPYMSJIDL7Y5" localSheetId="19" hidden="1">#REF!</definedName>
    <definedName name="BExQ8469L3ZRZ3KYZPYMSJIDL7Y5" localSheetId="21" hidden="1">#REF!</definedName>
    <definedName name="BExQ8469L3ZRZ3KYZPYMSJIDL7Y5" hidden="1">#REF!</definedName>
    <definedName name="BExQ84MJB94HL3BWRN50M4NCB6Z0" localSheetId="23" hidden="1">#REF!</definedName>
    <definedName name="BExQ84MJB94HL3BWRN50M4NCB6Z0" localSheetId="27" hidden="1">#REF!</definedName>
    <definedName name="BExQ84MJB94HL3BWRN50M4NCB6Z0" localSheetId="16" hidden="1">#REF!</definedName>
    <definedName name="BExQ84MJB94HL3BWRN50M4NCB6Z0" localSheetId="0" hidden="1">#REF!</definedName>
    <definedName name="BExQ84MJB94HL3BWRN50M4NCB6Z0" localSheetId="2" hidden="1">#REF!</definedName>
    <definedName name="BExQ84MJB94HL3BWRN50M4NCB6Z0" localSheetId="4" hidden="1">#REF!</definedName>
    <definedName name="BExQ84MJB94HL3BWRN50M4NCB6Z0" localSheetId="5" hidden="1">#REF!</definedName>
    <definedName name="BExQ84MJB94HL3BWRN50M4NCB6Z0" localSheetId="17" hidden="1">#REF!</definedName>
    <definedName name="BExQ84MJB94HL3BWRN50M4NCB6Z0" localSheetId="7" hidden="1">#REF!</definedName>
    <definedName name="BExQ84MJB94HL3BWRN50M4NCB6Z0" localSheetId="8" hidden="1">#REF!</definedName>
    <definedName name="BExQ84MJB94HL3BWRN50M4NCB6Z0" localSheetId="9" hidden="1">#REF!</definedName>
    <definedName name="BExQ84MJB94HL3BWRN50M4NCB6Z0" localSheetId="11" hidden="1">#REF!</definedName>
    <definedName name="BExQ84MJB94HL3BWRN50M4NCB6Z0" localSheetId="12" hidden="1">#REF!</definedName>
    <definedName name="BExQ84MJB94HL3BWRN50M4NCB6Z0" localSheetId="13" hidden="1">#REF!</definedName>
    <definedName name="BExQ84MJB94HL3BWRN50M4NCB6Z0" localSheetId="14" hidden="1">#REF!</definedName>
    <definedName name="BExQ84MJB94HL3BWRN50M4NCB6Z0" localSheetId="22" hidden="1">#REF!</definedName>
    <definedName name="BExQ84MJB94HL3BWRN50M4NCB6Z0" localSheetId="19" hidden="1">#REF!</definedName>
    <definedName name="BExQ84MJB94HL3BWRN50M4NCB6Z0" localSheetId="21" hidden="1">#REF!</definedName>
    <definedName name="BExQ84MJB94HL3BWRN50M4NCB6Z0" hidden="1">#REF!</definedName>
    <definedName name="BExQ8583ZE00NW7T9OF11OT9IA14" localSheetId="23" hidden="1">#REF!</definedName>
    <definedName name="BExQ8583ZE00NW7T9OF11OT9IA14" localSheetId="27" hidden="1">#REF!</definedName>
    <definedName name="BExQ8583ZE00NW7T9OF11OT9IA14" localSheetId="16" hidden="1">#REF!</definedName>
    <definedName name="BExQ8583ZE00NW7T9OF11OT9IA14" localSheetId="0" hidden="1">#REF!</definedName>
    <definedName name="BExQ8583ZE00NW7T9OF11OT9IA14" localSheetId="2" hidden="1">#REF!</definedName>
    <definedName name="BExQ8583ZE00NW7T9OF11OT9IA14" localSheetId="4" hidden="1">#REF!</definedName>
    <definedName name="BExQ8583ZE00NW7T9OF11OT9IA14" localSheetId="5" hidden="1">#REF!</definedName>
    <definedName name="BExQ8583ZE00NW7T9OF11OT9IA14" localSheetId="17" hidden="1">#REF!</definedName>
    <definedName name="BExQ8583ZE00NW7T9OF11OT9IA14" localSheetId="7" hidden="1">#REF!</definedName>
    <definedName name="BExQ8583ZE00NW7T9OF11OT9IA14" localSheetId="8" hidden="1">#REF!</definedName>
    <definedName name="BExQ8583ZE00NW7T9OF11OT9IA14" localSheetId="9" hidden="1">#REF!</definedName>
    <definedName name="BExQ8583ZE00NW7T9OF11OT9IA14" localSheetId="11" hidden="1">#REF!</definedName>
    <definedName name="BExQ8583ZE00NW7T9OF11OT9IA14" localSheetId="12" hidden="1">#REF!</definedName>
    <definedName name="BExQ8583ZE00NW7T9OF11OT9IA14" localSheetId="13" hidden="1">#REF!</definedName>
    <definedName name="BExQ8583ZE00NW7T9OF11OT9IA14" localSheetId="14" hidden="1">#REF!</definedName>
    <definedName name="BExQ8583ZE00NW7T9OF11OT9IA14" localSheetId="22" hidden="1">#REF!</definedName>
    <definedName name="BExQ8583ZE00NW7T9OF11OT9IA14" localSheetId="19" hidden="1">#REF!</definedName>
    <definedName name="BExQ8583ZE00NW7T9OF11OT9IA14" localSheetId="21" hidden="1">#REF!</definedName>
    <definedName name="BExQ8583ZE00NW7T9OF11OT9IA14" hidden="1">#REF!</definedName>
    <definedName name="BExQ8A0RPE3IMIFIZLUE7KD2N21W" localSheetId="23" hidden="1">#REF!</definedName>
    <definedName name="BExQ8A0RPE3IMIFIZLUE7KD2N21W" localSheetId="27" hidden="1">#REF!</definedName>
    <definedName name="BExQ8A0RPE3IMIFIZLUE7KD2N21W" localSheetId="16" hidden="1">#REF!</definedName>
    <definedName name="BExQ8A0RPE3IMIFIZLUE7KD2N21W" localSheetId="0" hidden="1">#REF!</definedName>
    <definedName name="BExQ8A0RPE3IMIFIZLUE7KD2N21W" localSheetId="2" hidden="1">#REF!</definedName>
    <definedName name="BExQ8A0RPE3IMIFIZLUE7KD2N21W" localSheetId="4" hidden="1">#REF!</definedName>
    <definedName name="BExQ8A0RPE3IMIFIZLUE7KD2N21W" localSheetId="5" hidden="1">#REF!</definedName>
    <definedName name="BExQ8A0RPE3IMIFIZLUE7KD2N21W" localSheetId="17" hidden="1">#REF!</definedName>
    <definedName name="BExQ8A0RPE3IMIFIZLUE7KD2N21W" localSheetId="7" hidden="1">#REF!</definedName>
    <definedName name="BExQ8A0RPE3IMIFIZLUE7KD2N21W" localSheetId="8" hidden="1">#REF!</definedName>
    <definedName name="BExQ8A0RPE3IMIFIZLUE7KD2N21W" localSheetId="9" hidden="1">#REF!</definedName>
    <definedName name="BExQ8A0RPE3IMIFIZLUE7KD2N21W" localSheetId="11" hidden="1">#REF!</definedName>
    <definedName name="BExQ8A0RPE3IMIFIZLUE7KD2N21W" localSheetId="12" hidden="1">#REF!</definedName>
    <definedName name="BExQ8A0RPE3IMIFIZLUE7KD2N21W" localSheetId="13" hidden="1">#REF!</definedName>
    <definedName name="BExQ8A0RPE3IMIFIZLUE7KD2N21W" localSheetId="14" hidden="1">#REF!</definedName>
    <definedName name="BExQ8A0RPE3IMIFIZLUE7KD2N21W" localSheetId="22" hidden="1">#REF!</definedName>
    <definedName name="BExQ8A0RPE3IMIFIZLUE7KD2N21W" localSheetId="19" hidden="1">#REF!</definedName>
    <definedName name="BExQ8A0RPE3IMIFIZLUE7KD2N21W" localSheetId="21" hidden="1">#REF!</definedName>
    <definedName name="BExQ8A0RPE3IMIFIZLUE7KD2N21W" hidden="1">#REF!</definedName>
    <definedName name="BExQ8ABK6H1ADV2R2OYT8NFFYG2N" localSheetId="23" hidden="1">#REF!</definedName>
    <definedName name="BExQ8ABK6H1ADV2R2OYT8NFFYG2N" localSheetId="27" hidden="1">#REF!</definedName>
    <definedName name="BExQ8ABK6H1ADV2R2OYT8NFFYG2N" localSheetId="16" hidden="1">#REF!</definedName>
    <definedName name="BExQ8ABK6H1ADV2R2OYT8NFFYG2N" localSheetId="0" hidden="1">#REF!</definedName>
    <definedName name="BExQ8ABK6H1ADV2R2OYT8NFFYG2N" localSheetId="2" hidden="1">#REF!</definedName>
    <definedName name="BExQ8ABK6H1ADV2R2OYT8NFFYG2N" localSheetId="4" hidden="1">#REF!</definedName>
    <definedName name="BExQ8ABK6H1ADV2R2OYT8NFFYG2N" localSheetId="5" hidden="1">#REF!</definedName>
    <definedName name="BExQ8ABK6H1ADV2R2OYT8NFFYG2N" localSheetId="17" hidden="1">#REF!</definedName>
    <definedName name="BExQ8ABK6H1ADV2R2OYT8NFFYG2N" localSheetId="7" hidden="1">#REF!</definedName>
    <definedName name="BExQ8ABK6H1ADV2R2OYT8NFFYG2N" localSheetId="8" hidden="1">#REF!</definedName>
    <definedName name="BExQ8ABK6H1ADV2R2OYT8NFFYG2N" localSheetId="9" hidden="1">#REF!</definedName>
    <definedName name="BExQ8ABK6H1ADV2R2OYT8NFFYG2N" localSheetId="11" hidden="1">#REF!</definedName>
    <definedName name="BExQ8ABK6H1ADV2R2OYT8NFFYG2N" localSheetId="12" hidden="1">#REF!</definedName>
    <definedName name="BExQ8ABK6H1ADV2R2OYT8NFFYG2N" localSheetId="13" hidden="1">#REF!</definedName>
    <definedName name="BExQ8ABK6H1ADV2R2OYT8NFFYG2N" localSheetId="14" hidden="1">#REF!</definedName>
    <definedName name="BExQ8ABK6H1ADV2R2OYT8NFFYG2N" localSheetId="22" hidden="1">#REF!</definedName>
    <definedName name="BExQ8ABK6H1ADV2R2OYT8NFFYG2N" localSheetId="19" hidden="1">#REF!</definedName>
    <definedName name="BExQ8ABK6H1ADV2R2OYT8NFFYG2N" localSheetId="21" hidden="1">#REF!</definedName>
    <definedName name="BExQ8ABK6H1ADV2R2OYT8NFFYG2N" hidden="1">#REF!</definedName>
    <definedName name="BExQ8DM90XJ6GCJIK9LC5O82I2TJ" localSheetId="23" hidden="1">#REF!</definedName>
    <definedName name="BExQ8DM90XJ6GCJIK9LC5O82I2TJ" localSheetId="27" hidden="1">#REF!</definedName>
    <definedName name="BExQ8DM90XJ6GCJIK9LC5O82I2TJ" localSheetId="16" hidden="1">#REF!</definedName>
    <definedName name="BExQ8DM90XJ6GCJIK9LC5O82I2TJ" localSheetId="0" hidden="1">#REF!</definedName>
    <definedName name="BExQ8DM90XJ6GCJIK9LC5O82I2TJ" localSheetId="2" hidden="1">#REF!</definedName>
    <definedName name="BExQ8DM90XJ6GCJIK9LC5O82I2TJ" localSheetId="4" hidden="1">#REF!</definedName>
    <definedName name="BExQ8DM90XJ6GCJIK9LC5O82I2TJ" localSheetId="5" hidden="1">#REF!</definedName>
    <definedName name="BExQ8DM90XJ6GCJIK9LC5O82I2TJ" localSheetId="17" hidden="1">#REF!</definedName>
    <definedName name="BExQ8DM90XJ6GCJIK9LC5O82I2TJ" localSheetId="7" hidden="1">#REF!</definedName>
    <definedName name="BExQ8DM90XJ6GCJIK9LC5O82I2TJ" localSheetId="8" hidden="1">#REF!</definedName>
    <definedName name="BExQ8DM90XJ6GCJIK9LC5O82I2TJ" localSheetId="9" hidden="1">#REF!</definedName>
    <definedName name="BExQ8DM90XJ6GCJIK9LC5O82I2TJ" localSheetId="11" hidden="1">#REF!</definedName>
    <definedName name="BExQ8DM90XJ6GCJIK9LC5O82I2TJ" localSheetId="12" hidden="1">#REF!</definedName>
    <definedName name="BExQ8DM90XJ6GCJIK9LC5O82I2TJ" localSheetId="13" hidden="1">#REF!</definedName>
    <definedName name="BExQ8DM90XJ6GCJIK9LC5O82I2TJ" localSheetId="14" hidden="1">#REF!</definedName>
    <definedName name="BExQ8DM90XJ6GCJIK9LC5O82I2TJ" localSheetId="22" hidden="1">#REF!</definedName>
    <definedName name="BExQ8DM90XJ6GCJIK9LC5O82I2TJ" localSheetId="19" hidden="1">#REF!</definedName>
    <definedName name="BExQ8DM90XJ6GCJIK9LC5O82I2TJ" localSheetId="21" hidden="1">#REF!</definedName>
    <definedName name="BExQ8DM90XJ6GCJIK9LC5O82I2TJ" hidden="1">#REF!</definedName>
    <definedName name="BExQ8G0K46ZORA0QVQTDI7Z8LXGF" localSheetId="23" hidden="1">#REF!</definedName>
    <definedName name="BExQ8G0K46ZORA0QVQTDI7Z8LXGF" localSheetId="27" hidden="1">#REF!</definedName>
    <definedName name="BExQ8G0K46ZORA0QVQTDI7Z8LXGF" localSheetId="16" hidden="1">#REF!</definedName>
    <definedName name="BExQ8G0K46ZORA0QVQTDI7Z8LXGF" localSheetId="0" hidden="1">#REF!</definedName>
    <definedName name="BExQ8G0K46ZORA0QVQTDI7Z8LXGF" localSheetId="2" hidden="1">#REF!</definedName>
    <definedName name="BExQ8G0K46ZORA0QVQTDI7Z8LXGF" localSheetId="4" hidden="1">#REF!</definedName>
    <definedName name="BExQ8G0K46ZORA0QVQTDI7Z8LXGF" localSheetId="5" hidden="1">#REF!</definedName>
    <definedName name="BExQ8G0K46ZORA0QVQTDI7Z8LXGF" localSheetId="17" hidden="1">#REF!</definedName>
    <definedName name="BExQ8G0K46ZORA0QVQTDI7Z8LXGF" localSheetId="7" hidden="1">#REF!</definedName>
    <definedName name="BExQ8G0K46ZORA0QVQTDI7Z8LXGF" localSheetId="8" hidden="1">#REF!</definedName>
    <definedName name="BExQ8G0K46ZORA0QVQTDI7Z8LXGF" localSheetId="9" hidden="1">#REF!</definedName>
    <definedName name="BExQ8G0K46ZORA0QVQTDI7Z8LXGF" localSheetId="11" hidden="1">#REF!</definedName>
    <definedName name="BExQ8G0K46ZORA0QVQTDI7Z8LXGF" localSheetId="12" hidden="1">#REF!</definedName>
    <definedName name="BExQ8G0K46ZORA0QVQTDI7Z8LXGF" localSheetId="13" hidden="1">#REF!</definedName>
    <definedName name="BExQ8G0K46ZORA0QVQTDI7Z8LXGF" localSheetId="14" hidden="1">#REF!</definedName>
    <definedName name="BExQ8G0K46ZORA0QVQTDI7Z8LXGF" localSheetId="22" hidden="1">#REF!</definedName>
    <definedName name="BExQ8G0K46ZORA0QVQTDI7Z8LXGF" localSheetId="19" hidden="1">#REF!</definedName>
    <definedName name="BExQ8G0K46ZORA0QVQTDI7Z8LXGF" localSheetId="21" hidden="1">#REF!</definedName>
    <definedName name="BExQ8G0K46ZORA0QVQTDI7Z8LXGF" hidden="1">#REF!</definedName>
    <definedName name="BExQ8O3WEU8HNTTGKTW5T0QSKCLP" localSheetId="23" hidden="1">#REF!</definedName>
    <definedName name="BExQ8O3WEU8HNTTGKTW5T0QSKCLP" localSheetId="27" hidden="1">#REF!</definedName>
    <definedName name="BExQ8O3WEU8HNTTGKTW5T0QSKCLP" localSheetId="16" hidden="1">#REF!</definedName>
    <definedName name="BExQ8O3WEU8HNTTGKTW5T0QSKCLP" localSheetId="0" hidden="1">#REF!</definedName>
    <definedName name="BExQ8O3WEU8HNTTGKTW5T0QSKCLP" localSheetId="2" hidden="1">#REF!</definedName>
    <definedName name="BExQ8O3WEU8HNTTGKTW5T0QSKCLP" localSheetId="4" hidden="1">#REF!</definedName>
    <definedName name="BExQ8O3WEU8HNTTGKTW5T0QSKCLP" localSheetId="5" hidden="1">#REF!</definedName>
    <definedName name="BExQ8O3WEU8HNTTGKTW5T0QSKCLP" localSheetId="17" hidden="1">#REF!</definedName>
    <definedName name="BExQ8O3WEU8HNTTGKTW5T0QSKCLP" localSheetId="7" hidden="1">#REF!</definedName>
    <definedName name="BExQ8O3WEU8HNTTGKTW5T0QSKCLP" localSheetId="8" hidden="1">#REF!</definedName>
    <definedName name="BExQ8O3WEU8HNTTGKTW5T0QSKCLP" localSheetId="9" hidden="1">#REF!</definedName>
    <definedName name="BExQ8O3WEU8HNTTGKTW5T0QSKCLP" localSheetId="11" hidden="1">#REF!</definedName>
    <definedName name="BExQ8O3WEU8HNTTGKTW5T0QSKCLP" localSheetId="12" hidden="1">#REF!</definedName>
    <definedName name="BExQ8O3WEU8HNTTGKTW5T0QSKCLP" localSheetId="13" hidden="1">#REF!</definedName>
    <definedName name="BExQ8O3WEU8HNTTGKTW5T0QSKCLP" localSheetId="14" hidden="1">#REF!</definedName>
    <definedName name="BExQ8O3WEU8HNTTGKTW5T0QSKCLP" localSheetId="22" hidden="1">#REF!</definedName>
    <definedName name="BExQ8O3WEU8HNTTGKTW5T0QSKCLP" localSheetId="19" hidden="1">#REF!</definedName>
    <definedName name="BExQ8O3WEU8HNTTGKTW5T0QSKCLP" localSheetId="21" hidden="1">#REF!</definedName>
    <definedName name="BExQ8O3WEU8HNTTGKTW5T0QSKCLP" hidden="1">#REF!</definedName>
    <definedName name="BExQ8ZCEDBOBJA3D9LDP5TU2WYGR" localSheetId="23" hidden="1">#REF!</definedName>
    <definedName name="BExQ8ZCEDBOBJA3D9LDP5TU2WYGR" localSheetId="27" hidden="1">#REF!</definedName>
    <definedName name="BExQ8ZCEDBOBJA3D9LDP5TU2WYGR" localSheetId="16" hidden="1">#REF!</definedName>
    <definedName name="BExQ8ZCEDBOBJA3D9LDP5TU2WYGR" localSheetId="0" hidden="1">#REF!</definedName>
    <definedName name="BExQ8ZCEDBOBJA3D9LDP5TU2WYGR" localSheetId="2" hidden="1">#REF!</definedName>
    <definedName name="BExQ8ZCEDBOBJA3D9LDP5TU2WYGR" localSheetId="4" hidden="1">#REF!</definedName>
    <definedName name="BExQ8ZCEDBOBJA3D9LDP5TU2WYGR" localSheetId="5" hidden="1">#REF!</definedName>
    <definedName name="BExQ8ZCEDBOBJA3D9LDP5TU2WYGR" localSheetId="17" hidden="1">#REF!</definedName>
    <definedName name="BExQ8ZCEDBOBJA3D9LDP5TU2WYGR" localSheetId="7" hidden="1">#REF!</definedName>
    <definedName name="BExQ8ZCEDBOBJA3D9LDP5TU2WYGR" localSheetId="8" hidden="1">#REF!</definedName>
    <definedName name="BExQ8ZCEDBOBJA3D9LDP5TU2WYGR" localSheetId="9" hidden="1">#REF!</definedName>
    <definedName name="BExQ8ZCEDBOBJA3D9LDP5TU2WYGR" localSheetId="11" hidden="1">#REF!</definedName>
    <definedName name="BExQ8ZCEDBOBJA3D9LDP5TU2WYGR" localSheetId="12" hidden="1">#REF!</definedName>
    <definedName name="BExQ8ZCEDBOBJA3D9LDP5TU2WYGR" localSheetId="13" hidden="1">#REF!</definedName>
    <definedName name="BExQ8ZCEDBOBJA3D9LDP5TU2WYGR" localSheetId="14" hidden="1">#REF!</definedName>
    <definedName name="BExQ8ZCEDBOBJA3D9LDP5TU2WYGR" localSheetId="22" hidden="1">#REF!</definedName>
    <definedName name="BExQ8ZCEDBOBJA3D9LDP5TU2WYGR" localSheetId="19" hidden="1">#REF!</definedName>
    <definedName name="BExQ8ZCEDBOBJA3D9LDP5TU2WYGR" localSheetId="21" hidden="1">#REF!</definedName>
    <definedName name="BExQ8ZCEDBOBJA3D9LDP5TU2WYGR" hidden="1">#REF!</definedName>
    <definedName name="BExQ94LAW6MAQBWY25WTBFV5PPZJ" localSheetId="23" hidden="1">#REF!</definedName>
    <definedName name="BExQ94LAW6MAQBWY25WTBFV5PPZJ" localSheetId="27" hidden="1">#REF!</definedName>
    <definedName name="BExQ94LAW6MAQBWY25WTBFV5PPZJ" localSheetId="16" hidden="1">#REF!</definedName>
    <definedName name="BExQ94LAW6MAQBWY25WTBFV5PPZJ" localSheetId="0" hidden="1">#REF!</definedName>
    <definedName name="BExQ94LAW6MAQBWY25WTBFV5PPZJ" localSheetId="2" hidden="1">#REF!</definedName>
    <definedName name="BExQ94LAW6MAQBWY25WTBFV5PPZJ" localSheetId="4" hidden="1">#REF!</definedName>
    <definedName name="BExQ94LAW6MAQBWY25WTBFV5PPZJ" localSheetId="5" hidden="1">#REF!</definedName>
    <definedName name="BExQ94LAW6MAQBWY25WTBFV5PPZJ" localSheetId="17" hidden="1">#REF!</definedName>
    <definedName name="BExQ94LAW6MAQBWY25WTBFV5PPZJ" localSheetId="7" hidden="1">#REF!</definedName>
    <definedName name="BExQ94LAW6MAQBWY25WTBFV5PPZJ" localSheetId="8" hidden="1">#REF!</definedName>
    <definedName name="BExQ94LAW6MAQBWY25WTBFV5PPZJ" localSheetId="9" hidden="1">#REF!</definedName>
    <definedName name="BExQ94LAW6MAQBWY25WTBFV5PPZJ" localSheetId="11" hidden="1">#REF!</definedName>
    <definedName name="BExQ94LAW6MAQBWY25WTBFV5PPZJ" localSheetId="12" hidden="1">#REF!</definedName>
    <definedName name="BExQ94LAW6MAQBWY25WTBFV5PPZJ" localSheetId="13" hidden="1">#REF!</definedName>
    <definedName name="BExQ94LAW6MAQBWY25WTBFV5PPZJ" localSheetId="14" hidden="1">#REF!</definedName>
    <definedName name="BExQ94LAW6MAQBWY25WTBFV5PPZJ" localSheetId="22" hidden="1">#REF!</definedName>
    <definedName name="BExQ94LAW6MAQBWY25WTBFV5PPZJ" localSheetId="19" hidden="1">#REF!</definedName>
    <definedName name="BExQ94LAW6MAQBWY25WTBFV5PPZJ" localSheetId="21" hidden="1">#REF!</definedName>
    <definedName name="BExQ94LAW6MAQBWY25WTBFV5PPZJ" hidden="1">#REF!</definedName>
    <definedName name="BExQ968K8V66L55PCVI3B4VR4FW6" localSheetId="23" hidden="1">#REF!</definedName>
    <definedName name="BExQ968K8V66L55PCVI3B4VR4FW6" localSheetId="27" hidden="1">#REF!</definedName>
    <definedName name="BExQ968K8V66L55PCVI3B4VR4FW6" localSheetId="16" hidden="1">#REF!</definedName>
    <definedName name="BExQ968K8V66L55PCVI3B4VR4FW6" localSheetId="0" hidden="1">#REF!</definedName>
    <definedName name="BExQ968K8V66L55PCVI3B4VR4FW6" localSheetId="2" hidden="1">#REF!</definedName>
    <definedName name="BExQ968K8V66L55PCVI3B4VR4FW6" localSheetId="4" hidden="1">#REF!</definedName>
    <definedName name="BExQ968K8V66L55PCVI3B4VR4FW6" localSheetId="5" hidden="1">#REF!</definedName>
    <definedName name="BExQ968K8V66L55PCVI3B4VR4FW6" localSheetId="17" hidden="1">#REF!</definedName>
    <definedName name="BExQ968K8V66L55PCVI3B4VR4FW6" localSheetId="7" hidden="1">#REF!</definedName>
    <definedName name="BExQ968K8V66L55PCVI3B4VR4FW6" localSheetId="8" hidden="1">#REF!</definedName>
    <definedName name="BExQ968K8V66L55PCVI3B4VR4FW6" localSheetId="9" hidden="1">#REF!</definedName>
    <definedName name="BExQ968K8V66L55PCVI3B4VR4FW6" localSheetId="11" hidden="1">#REF!</definedName>
    <definedName name="BExQ968K8V66L55PCVI3B4VR4FW6" localSheetId="12" hidden="1">#REF!</definedName>
    <definedName name="BExQ968K8V66L55PCVI3B4VR4FW6" localSheetId="13" hidden="1">#REF!</definedName>
    <definedName name="BExQ968K8V66L55PCVI3B4VR4FW6" localSheetId="14" hidden="1">#REF!</definedName>
    <definedName name="BExQ968K8V66L55PCVI3B4VR4FW6" localSheetId="22" hidden="1">#REF!</definedName>
    <definedName name="BExQ968K8V66L55PCVI3B4VR4FW6" localSheetId="19" hidden="1">#REF!</definedName>
    <definedName name="BExQ968K8V66L55PCVI3B4VR4FW6" localSheetId="21" hidden="1">#REF!</definedName>
    <definedName name="BExQ968K8V66L55PCVI3B4VR4FW6" hidden="1">#REF!</definedName>
    <definedName name="BExQ97QIPOSSRK978N8P234Y1XA4" localSheetId="23" hidden="1">#REF!</definedName>
    <definedName name="BExQ97QIPOSSRK978N8P234Y1XA4" localSheetId="27" hidden="1">#REF!</definedName>
    <definedName name="BExQ97QIPOSSRK978N8P234Y1XA4" localSheetId="16" hidden="1">#REF!</definedName>
    <definedName name="BExQ97QIPOSSRK978N8P234Y1XA4" localSheetId="0" hidden="1">#REF!</definedName>
    <definedName name="BExQ97QIPOSSRK978N8P234Y1XA4" localSheetId="2" hidden="1">#REF!</definedName>
    <definedName name="BExQ97QIPOSSRK978N8P234Y1XA4" localSheetId="4" hidden="1">#REF!</definedName>
    <definedName name="BExQ97QIPOSSRK978N8P234Y1XA4" localSheetId="5" hidden="1">#REF!</definedName>
    <definedName name="BExQ97QIPOSSRK978N8P234Y1XA4" localSheetId="17" hidden="1">#REF!</definedName>
    <definedName name="BExQ97QIPOSSRK978N8P234Y1XA4" localSheetId="7" hidden="1">#REF!</definedName>
    <definedName name="BExQ97QIPOSSRK978N8P234Y1XA4" localSheetId="8" hidden="1">#REF!</definedName>
    <definedName name="BExQ97QIPOSSRK978N8P234Y1XA4" localSheetId="9" hidden="1">#REF!</definedName>
    <definedName name="BExQ97QIPOSSRK978N8P234Y1XA4" localSheetId="11" hidden="1">#REF!</definedName>
    <definedName name="BExQ97QIPOSSRK978N8P234Y1XA4" localSheetId="12" hidden="1">#REF!</definedName>
    <definedName name="BExQ97QIPOSSRK978N8P234Y1XA4" localSheetId="13" hidden="1">#REF!</definedName>
    <definedName name="BExQ97QIPOSSRK978N8P234Y1XA4" localSheetId="14" hidden="1">#REF!</definedName>
    <definedName name="BExQ97QIPOSSRK978N8P234Y1XA4" localSheetId="22" hidden="1">#REF!</definedName>
    <definedName name="BExQ97QIPOSSRK978N8P234Y1XA4" localSheetId="19" hidden="1">#REF!</definedName>
    <definedName name="BExQ97QIPOSSRK978N8P234Y1XA4" localSheetId="21" hidden="1">#REF!</definedName>
    <definedName name="BExQ97QIPOSSRK978N8P234Y1XA4" hidden="1">#REF!</definedName>
    <definedName name="BExQ9DFHXLBKBS9DWH05G83SL12Z" localSheetId="23" hidden="1">#REF!</definedName>
    <definedName name="BExQ9DFHXLBKBS9DWH05G83SL12Z" localSheetId="27" hidden="1">#REF!</definedName>
    <definedName name="BExQ9DFHXLBKBS9DWH05G83SL12Z" localSheetId="16" hidden="1">#REF!</definedName>
    <definedName name="BExQ9DFHXLBKBS9DWH05G83SL12Z" localSheetId="0" hidden="1">#REF!</definedName>
    <definedName name="BExQ9DFHXLBKBS9DWH05G83SL12Z" localSheetId="2" hidden="1">#REF!</definedName>
    <definedName name="BExQ9DFHXLBKBS9DWH05G83SL12Z" localSheetId="4" hidden="1">#REF!</definedName>
    <definedName name="BExQ9DFHXLBKBS9DWH05G83SL12Z" localSheetId="5" hidden="1">#REF!</definedName>
    <definedName name="BExQ9DFHXLBKBS9DWH05G83SL12Z" localSheetId="17" hidden="1">#REF!</definedName>
    <definedName name="BExQ9DFHXLBKBS9DWH05G83SL12Z" localSheetId="7" hidden="1">#REF!</definedName>
    <definedName name="BExQ9DFHXLBKBS9DWH05G83SL12Z" localSheetId="8" hidden="1">#REF!</definedName>
    <definedName name="BExQ9DFHXLBKBS9DWH05G83SL12Z" localSheetId="9" hidden="1">#REF!</definedName>
    <definedName name="BExQ9DFHXLBKBS9DWH05G83SL12Z" localSheetId="11" hidden="1">#REF!</definedName>
    <definedName name="BExQ9DFHXLBKBS9DWH05G83SL12Z" localSheetId="12" hidden="1">#REF!</definedName>
    <definedName name="BExQ9DFHXLBKBS9DWH05G83SL12Z" localSheetId="13" hidden="1">#REF!</definedName>
    <definedName name="BExQ9DFHXLBKBS9DWH05G83SL12Z" localSheetId="14" hidden="1">#REF!</definedName>
    <definedName name="BExQ9DFHXLBKBS9DWH05G83SL12Z" localSheetId="22" hidden="1">#REF!</definedName>
    <definedName name="BExQ9DFHXLBKBS9DWH05G83SL12Z" localSheetId="19" hidden="1">#REF!</definedName>
    <definedName name="BExQ9DFHXLBKBS9DWH05G83SL12Z" localSheetId="21" hidden="1">#REF!</definedName>
    <definedName name="BExQ9DFHXLBKBS9DWH05G83SL12Z" hidden="1">#REF!</definedName>
    <definedName name="BExQ9E6FBAXTHGF3RXANFIA77GXP" localSheetId="23" hidden="1">#REF!</definedName>
    <definedName name="BExQ9E6FBAXTHGF3RXANFIA77GXP" localSheetId="27" hidden="1">#REF!</definedName>
    <definedName name="BExQ9E6FBAXTHGF3RXANFIA77GXP" localSheetId="16" hidden="1">#REF!</definedName>
    <definedName name="BExQ9E6FBAXTHGF3RXANFIA77GXP" localSheetId="0" hidden="1">#REF!</definedName>
    <definedName name="BExQ9E6FBAXTHGF3RXANFIA77GXP" localSheetId="2" hidden="1">#REF!</definedName>
    <definedName name="BExQ9E6FBAXTHGF3RXANFIA77GXP" localSheetId="4" hidden="1">#REF!</definedName>
    <definedName name="BExQ9E6FBAXTHGF3RXANFIA77GXP" localSheetId="5" hidden="1">#REF!</definedName>
    <definedName name="BExQ9E6FBAXTHGF3RXANFIA77GXP" localSheetId="17" hidden="1">#REF!</definedName>
    <definedName name="BExQ9E6FBAXTHGF3RXANFIA77GXP" localSheetId="7" hidden="1">#REF!</definedName>
    <definedName name="BExQ9E6FBAXTHGF3RXANFIA77GXP" localSheetId="8" hidden="1">#REF!</definedName>
    <definedName name="BExQ9E6FBAXTHGF3RXANFIA77GXP" localSheetId="9" hidden="1">#REF!</definedName>
    <definedName name="BExQ9E6FBAXTHGF3RXANFIA77GXP" localSheetId="11" hidden="1">#REF!</definedName>
    <definedName name="BExQ9E6FBAXTHGF3RXANFIA77GXP" localSheetId="12" hidden="1">#REF!</definedName>
    <definedName name="BExQ9E6FBAXTHGF3RXANFIA77GXP" localSheetId="13" hidden="1">#REF!</definedName>
    <definedName name="BExQ9E6FBAXTHGF3RXANFIA77GXP" localSheetId="14" hidden="1">#REF!</definedName>
    <definedName name="BExQ9E6FBAXTHGF3RXANFIA77GXP" localSheetId="22" hidden="1">#REF!</definedName>
    <definedName name="BExQ9E6FBAXTHGF3RXANFIA77GXP" localSheetId="19" hidden="1">#REF!</definedName>
    <definedName name="BExQ9E6FBAXTHGF3RXANFIA77GXP" localSheetId="21" hidden="1">#REF!</definedName>
    <definedName name="BExQ9E6FBAXTHGF3RXANFIA77GXP" hidden="1">#REF!</definedName>
    <definedName name="BExQ9J4ID0TGFFFJSQ9PFAMXOYZ1" localSheetId="23" hidden="1">#REF!</definedName>
    <definedName name="BExQ9J4ID0TGFFFJSQ9PFAMXOYZ1" localSheetId="27" hidden="1">#REF!</definedName>
    <definedName name="BExQ9J4ID0TGFFFJSQ9PFAMXOYZ1" localSheetId="16" hidden="1">#REF!</definedName>
    <definedName name="BExQ9J4ID0TGFFFJSQ9PFAMXOYZ1" localSheetId="0" hidden="1">#REF!</definedName>
    <definedName name="BExQ9J4ID0TGFFFJSQ9PFAMXOYZ1" localSheetId="2" hidden="1">#REF!</definedName>
    <definedName name="BExQ9J4ID0TGFFFJSQ9PFAMXOYZ1" localSheetId="4" hidden="1">#REF!</definedName>
    <definedName name="BExQ9J4ID0TGFFFJSQ9PFAMXOYZ1" localSheetId="5" hidden="1">#REF!</definedName>
    <definedName name="BExQ9J4ID0TGFFFJSQ9PFAMXOYZ1" localSheetId="17" hidden="1">#REF!</definedName>
    <definedName name="BExQ9J4ID0TGFFFJSQ9PFAMXOYZ1" localSheetId="7" hidden="1">#REF!</definedName>
    <definedName name="BExQ9J4ID0TGFFFJSQ9PFAMXOYZ1" localSheetId="8" hidden="1">#REF!</definedName>
    <definedName name="BExQ9J4ID0TGFFFJSQ9PFAMXOYZ1" localSheetId="9" hidden="1">#REF!</definedName>
    <definedName name="BExQ9J4ID0TGFFFJSQ9PFAMXOYZ1" localSheetId="11" hidden="1">#REF!</definedName>
    <definedName name="BExQ9J4ID0TGFFFJSQ9PFAMXOYZ1" localSheetId="12" hidden="1">#REF!</definedName>
    <definedName name="BExQ9J4ID0TGFFFJSQ9PFAMXOYZ1" localSheetId="13" hidden="1">#REF!</definedName>
    <definedName name="BExQ9J4ID0TGFFFJSQ9PFAMXOYZ1" localSheetId="14" hidden="1">#REF!</definedName>
    <definedName name="BExQ9J4ID0TGFFFJSQ9PFAMXOYZ1" localSheetId="22" hidden="1">#REF!</definedName>
    <definedName name="BExQ9J4ID0TGFFFJSQ9PFAMXOYZ1" localSheetId="19" hidden="1">#REF!</definedName>
    <definedName name="BExQ9J4ID0TGFFFJSQ9PFAMXOYZ1" localSheetId="21" hidden="1">#REF!</definedName>
    <definedName name="BExQ9J4ID0TGFFFJSQ9PFAMXOYZ1" hidden="1">#REF!</definedName>
    <definedName name="BExQ9KX9734KIAK7IMRLHCPYDHO2" localSheetId="23" hidden="1">#REF!</definedName>
    <definedName name="BExQ9KX9734KIAK7IMRLHCPYDHO2" localSheetId="27" hidden="1">#REF!</definedName>
    <definedName name="BExQ9KX9734KIAK7IMRLHCPYDHO2" localSheetId="16" hidden="1">#REF!</definedName>
    <definedName name="BExQ9KX9734KIAK7IMRLHCPYDHO2" localSheetId="0" hidden="1">#REF!</definedName>
    <definedName name="BExQ9KX9734KIAK7IMRLHCPYDHO2" localSheetId="2" hidden="1">#REF!</definedName>
    <definedName name="BExQ9KX9734KIAK7IMRLHCPYDHO2" localSheetId="4" hidden="1">#REF!</definedName>
    <definedName name="BExQ9KX9734KIAK7IMRLHCPYDHO2" localSheetId="5" hidden="1">#REF!</definedName>
    <definedName name="BExQ9KX9734KIAK7IMRLHCPYDHO2" localSheetId="17" hidden="1">#REF!</definedName>
    <definedName name="BExQ9KX9734KIAK7IMRLHCPYDHO2" localSheetId="7" hidden="1">#REF!</definedName>
    <definedName name="BExQ9KX9734KIAK7IMRLHCPYDHO2" localSheetId="8" hidden="1">#REF!</definedName>
    <definedName name="BExQ9KX9734KIAK7IMRLHCPYDHO2" localSheetId="9" hidden="1">#REF!</definedName>
    <definedName name="BExQ9KX9734KIAK7IMRLHCPYDHO2" localSheetId="11" hidden="1">#REF!</definedName>
    <definedName name="BExQ9KX9734KIAK7IMRLHCPYDHO2" localSheetId="12" hidden="1">#REF!</definedName>
    <definedName name="BExQ9KX9734KIAK7IMRLHCPYDHO2" localSheetId="13" hidden="1">#REF!</definedName>
    <definedName name="BExQ9KX9734KIAK7IMRLHCPYDHO2" localSheetId="14" hidden="1">#REF!</definedName>
    <definedName name="BExQ9KX9734KIAK7IMRLHCPYDHO2" localSheetId="22" hidden="1">#REF!</definedName>
    <definedName name="BExQ9KX9734KIAK7IMRLHCPYDHO2" localSheetId="19" hidden="1">#REF!</definedName>
    <definedName name="BExQ9KX9734KIAK7IMRLHCPYDHO2" localSheetId="21" hidden="1">#REF!</definedName>
    <definedName name="BExQ9KX9734KIAK7IMRLHCPYDHO2" hidden="1">#REF!</definedName>
    <definedName name="BExQ9L81FF4I7816VTPFBDWVU4CW" localSheetId="23" hidden="1">#REF!</definedName>
    <definedName name="BExQ9L81FF4I7816VTPFBDWVU4CW" localSheetId="27" hidden="1">#REF!</definedName>
    <definedName name="BExQ9L81FF4I7816VTPFBDWVU4CW" localSheetId="16" hidden="1">#REF!</definedName>
    <definedName name="BExQ9L81FF4I7816VTPFBDWVU4CW" localSheetId="0" hidden="1">#REF!</definedName>
    <definedName name="BExQ9L81FF4I7816VTPFBDWVU4CW" localSheetId="2" hidden="1">#REF!</definedName>
    <definedName name="BExQ9L81FF4I7816VTPFBDWVU4CW" localSheetId="4" hidden="1">#REF!</definedName>
    <definedName name="BExQ9L81FF4I7816VTPFBDWVU4CW" localSheetId="5" hidden="1">#REF!</definedName>
    <definedName name="BExQ9L81FF4I7816VTPFBDWVU4CW" localSheetId="17" hidden="1">#REF!</definedName>
    <definedName name="BExQ9L81FF4I7816VTPFBDWVU4CW" localSheetId="7" hidden="1">#REF!</definedName>
    <definedName name="BExQ9L81FF4I7816VTPFBDWVU4CW" localSheetId="8" hidden="1">#REF!</definedName>
    <definedName name="BExQ9L81FF4I7816VTPFBDWVU4CW" localSheetId="9" hidden="1">#REF!</definedName>
    <definedName name="BExQ9L81FF4I7816VTPFBDWVU4CW" localSheetId="11" hidden="1">#REF!</definedName>
    <definedName name="BExQ9L81FF4I7816VTPFBDWVU4CW" localSheetId="12" hidden="1">#REF!</definedName>
    <definedName name="BExQ9L81FF4I7816VTPFBDWVU4CW" localSheetId="13" hidden="1">#REF!</definedName>
    <definedName name="BExQ9L81FF4I7816VTPFBDWVU4CW" localSheetId="14" hidden="1">#REF!</definedName>
    <definedName name="BExQ9L81FF4I7816VTPFBDWVU4CW" localSheetId="22" hidden="1">#REF!</definedName>
    <definedName name="BExQ9L81FF4I7816VTPFBDWVU4CW" localSheetId="19" hidden="1">#REF!</definedName>
    <definedName name="BExQ9L81FF4I7816VTPFBDWVU4CW" localSheetId="21" hidden="1">#REF!</definedName>
    <definedName name="BExQ9L81FF4I7816VTPFBDWVU4CW" hidden="1">#REF!</definedName>
    <definedName name="BExQ9M4E2ACZOWWWP1JJIQO8AHUM" localSheetId="23" hidden="1">#REF!</definedName>
    <definedName name="BExQ9M4E2ACZOWWWP1JJIQO8AHUM" localSheetId="27" hidden="1">#REF!</definedName>
    <definedName name="BExQ9M4E2ACZOWWWP1JJIQO8AHUM" localSheetId="16" hidden="1">#REF!</definedName>
    <definedName name="BExQ9M4E2ACZOWWWP1JJIQO8AHUM" localSheetId="0" hidden="1">#REF!</definedName>
    <definedName name="BExQ9M4E2ACZOWWWP1JJIQO8AHUM" localSheetId="2" hidden="1">#REF!</definedName>
    <definedName name="BExQ9M4E2ACZOWWWP1JJIQO8AHUM" localSheetId="4" hidden="1">#REF!</definedName>
    <definedName name="BExQ9M4E2ACZOWWWP1JJIQO8AHUM" localSheetId="5" hidden="1">#REF!</definedName>
    <definedName name="BExQ9M4E2ACZOWWWP1JJIQO8AHUM" localSheetId="17" hidden="1">#REF!</definedName>
    <definedName name="BExQ9M4E2ACZOWWWP1JJIQO8AHUM" localSheetId="7" hidden="1">#REF!</definedName>
    <definedName name="BExQ9M4E2ACZOWWWP1JJIQO8AHUM" localSheetId="8" hidden="1">#REF!</definedName>
    <definedName name="BExQ9M4E2ACZOWWWP1JJIQO8AHUM" localSheetId="9" hidden="1">#REF!</definedName>
    <definedName name="BExQ9M4E2ACZOWWWP1JJIQO8AHUM" localSheetId="11" hidden="1">#REF!</definedName>
    <definedName name="BExQ9M4E2ACZOWWWP1JJIQO8AHUM" localSheetId="12" hidden="1">#REF!</definedName>
    <definedName name="BExQ9M4E2ACZOWWWP1JJIQO8AHUM" localSheetId="13" hidden="1">#REF!</definedName>
    <definedName name="BExQ9M4E2ACZOWWWP1JJIQO8AHUM" localSheetId="14" hidden="1">#REF!</definedName>
    <definedName name="BExQ9M4E2ACZOWWWP1JJIQO8AHUM" localSheetId="22" hidden="1">#REF!</definedName>
    <definedName name="BExQ9M4E2ACZOWWWP1JJIQO8AHUM" localSheetId="19" hidden="1">#REF!</definedName>
    <definedName name="BExQ9M4E2ACZOWWWP1JJIQO8AHUM" localSheetId="21" hidden="1">#REF!</definedName>
    <definedName name="BExQ9M4E2ACZOWWWP1JJIQO8AHUM" hidden="1">#REF!</definedName>
    <definedName name="BExQ9TBCP5IJKSQLYEBE6FQLF16I" localSheetId="23" hidden="1">#REF!</definedName>
    <definedName name="BExQ9TBCP5IJKSQLYEBE6FQLF16I" localSheetId="27" hidden="1">#REF!</definedName>
    <definedName name="BExQ9TBCP5IJKSQLYEBE6FQLF16I" localSheetId="16" hidden="1">#REF!</definedName>
    <definedName name="BExQ9TBCP5IJKSQLYEBE6FQLF16I" localSheetId="0" hidden="1">#REF!</definedName>
    <definedName name="BExQ9TBCP5IJKSQLYEBE6FQLF16I" localSheetId="2" hidden="1">#REF!</definedName>
    <definedName name="BExQ9TBCP5IJKSQLYEBE6FQLF16I" localSheetId="4" hidden="1">#REF!</definedName>
    <definedName name="BExQ9TBCP5IJKSQLYEBE6FQLF16I" localSheetId="5" hidden="1">#REF!</definedName>
    <definedName name="BExQ9TBCP5IJKSQLYEBE6FQLF16I" localSheetId="17" hidden="1">#REF!</definedName>
    <definedName name="BExQ9TBCP5IJKSQLYEBE6FQLF16I" localSheetId="7" hidden="1">#REF!</definedName>
    <definedName name="BExQ9TBCP5IJKSQLYEBE6FQLF16I" localSheetId="8" hidden="1">#REF!</definedName>
    <definedName name="BExQ9TBCP5IJKSQLYEBE6FQLF16I" localSheetId="9" hidden="1">#REF!</definedName>
    <definedName name="BExQ9TBCP5IJKSQLYEBE6FQLF16I" localSheetId="11" hidden="1">#REF!</definedName>
    <definedName name="BExQ9TBCP5IJKSQLYEBE6FQLF16I" localSheetId="12" hidden="1">#REF!</definedName>
    <definedName name="BExQ9TBCP5IJKSQLYEBE6FQLF16I" localSheetId="13" hidden="1">#REF!</definedName>
    <definedName name="BExQ9TBCP5IJKSQLYEBE6FQLF16I" localSheetId="14" hidden="1">#REF!</definedName>
    <definedName name="BExQ9TBCP5IJKSQLYEBE6FQLF16I" localSheetId="22" hidden="1">#REF!</definedName>
    <definedName name="BExQ9TBCP5IJKSQLYEBE6FQLF16I" localSheetId="19" hidden="1">#REF!</definedName>
    <definedName name="BExQ9TBCP5IJKSQLYEBE6FQLF16I" localSheetId="21" hidden="1">#REF!</definedName>
    <definedName name="BExQ9TBCP5IJKSQLYEBE6FQLF16I" hidden="1">#REF!</definedName>
    <definedName name="BExQ9UTANMJCK7LJ4OQMD6F2Q01L" localSheetId="23" hidden="1">#REF!</definedName>
    <definedName name="BExQ9UTANMJCK7LJ4OQMD6F2Q01L" localSheetId="27" hidden="1">#REF!</definedName>
    <definedName name="BExQ9UTANMJCK7LJ4OQMD6F2Q01L" localSheetId="16" hidden="1">#REF!</definedName>
    <definedName name="BExQ9UTANMJCK7LJ4OQMD6F2Q01L" localSheetId="0" hidden="1">#REF!</definedName>
    <definedName name="BExQ9UTANMJCK7LJ4OQMD6F2Q01L" localSheetId="2" hidden="1">#REF!</definedName>
    <definedName name="BExQ9UTANMJCK7LJ4OQMD6F2Q01L" localSheetId="4" hidden="1">#REF!</definedName>
    <definedName name="BExQ9UTANMJCK7LJ4OQMD6F2Q01L" localSheetId="5" hidden="1">#REF!</definedName>
    <definedName name="BExQ9UTANMJCK7LJ4OQMD6F2Q01L" localSheetId="17" hidden="1">#REF!</definedName>
    <definedName name="BExQ9UTANMJCK7LJ4OQMD6F2Q01L" localSheetId="7" hidden="1">#REF!</definedName>
    <definedName name="BExQ9UTANMJCK7LJ4OQMD6F2Q01L" localSheetId="8" hidden="1">#REF!</definedName>
    <definedName name="BExQ9UTANMJCK7LJ4OQMD6F2Q01L" localSheetId="9" hidden="1">#REF!</definedName>
    <definedName name="BExQ9UTANMJCK7LJ4OQMD6F2Q01L" localSheetId="11" hidden="1">#REF!</definedName>
    <definedName name="BExQ9UTANMJCK7LJ4OQMD6F2Q01L" localSheetId="12" hidden="1">#REF!</definedName>
    <definedName name="BExQ9UTANMJCK7LJ4OQMD6F2Q01L" localSheetId="13" hidden="1">#REF!</definedName>
    <definedName name="BExQ9UTANMJCK7LJ4OQMD6F2Q01L" localSheetId="14" hidden="1">#REF!</definedName>
    <definedName name="BExQ9UTANMJCK7LJ4OQMD6F2Q01L" localSheetId="22" hidden="1">#REF!</definedName>
    <definedName name="BExQ9UTANMJCK7LJ4OQMD6F2Q01L" localSheetId="19" hidden="1">#REF!</definedName>
    <definedName name="BExQ9UTANMJCK7LJ4OQMD6F2Q01L" localSheetId="21" hidden="1">#REF!</definedName>
    <definedName name="BExQ9UTANMJCK7LJ4OQMD6F2Q01L" hidden="1">#REF!</definedName>
    <definedName name="BExQ9ZLYHWABXAA9NJDW8ZS0UQ9P" localSheetId="23" hidden="1">#REF!</definedName>
    <definedName name="BExQ9ZLYHWABXAA9NJDW8ZS0UQ9P" localSheetId="27" hidden="1">#REF!</definedName>
    <definedName name="BExQ9ZLYHWABXAA9NJDW8ZS0UQ9P" localSheetId="16" hidden="1">#REF!</definedName>
    <definedName name="BExQ9ZLYHWABXAA9NJDW8ZS0UQ9P" localSheetId="0" hidden="1">#REF!</definedName>
    <definedName name="BExQ9ZLYHWABXAA9NJDW8ZS0UQ9P" localSheetId="2" hidden="1">#REF!</definedName>
    <definedName name="BExQ9ZLYHWABXAA9NJDW8ZS0UQ9P" localSheetId="4" hidden="1">#REF!</definedName>
    <definedName name="BExQ9ZLYHWABXAA9NJDW8ZS0UQ9P" localSheetId="5" hidden="1">#REF!</definedName>
    <definedName name="BExQ9ZLYHWABXAA9NJDW8ZS0UQ9P" localSheetId="17" hidden="1">#REF!</definedName>
    <definedName name="BExQ9ZLYHWABXAA9NJDW8ZS0UQ9P" localSheetId="7" hidden="1">#REF!</definedName>
    <definedName name="BExQ9ZLYHWABXAA9NJDW8ZS0UQ9P" localSheetId="8" hidden="1">#REF!</definedName>
    <definedName name="BExQ9ZLYHWABXAA9NJDW8ZS0UQ9P" localSheetId="9" hidden="1">#REF!</definedName>
    <definedName name="BExQ9ZLYHWABXAA9NJDW8ZS0UQ9P" localSheetId="11" hidden="1">#REF!</definedName>
    <definedName name="BExQ9ZLYHWABXAA9NJDW8ZS0UQ9P" localSheetId="12" hidden="1">#REF!</definedName>
    <definedName name="BExQ9ZLYHWABXAA9NJDW8ZS0UQ9P" localSheetId="13" hidden="1">#REF!</definedName>
    <definedName name="BExQ9ZLYHWABXAA9NJDW8ZS0UQ9P" localSheetId="14" hidden="1">#REF!</definedName>
    <definedName name="BExQ9ZLYHWABXAA9NJDW8ZS0UQ9P" localSheetId="22" hidden="1">#REF!</definedName>
    <definedName name="BExQ9ZLYHWABXAA9NJDW8ZS0UQ9P" localSheetId="19" hidden="1">#REF!</definedName>
    <definedName name="BExQ9ZLYHWABXAA9NJDW8ZS0UQ9P" localSheetId="21" hidden="1">#REF!</definedName>
    <definedName name="BExQ9ZLYHWABXAA9NJDW8ZS0UQ9P" hidden="1">#REF!</definedName>
    <definedName name="BExQ9ZWQ19KSRZNZNPY6ZNWEST1J" localSheetId="23" hidden="1">#REF!</definedName>
    <definedName name="BExQ9ZWQ19KSRZNZNPY6ZNWEST1J" localSheetId="27" hidden="1">#REF!</definedName>
    <definedName name="BExQ9ZWQ19KSRZNZNPY6ZNWEST1J" localSheetId="16" hidden="1">#REF!</definedName>
    <definedName name="BExQ9ZWQ19KSRZNZNPY6ZNWEST1J" localSheetId="0" hidden="1">#REF!</definedName>
    <definedName name="BExQ9ZWQ19KSRZNZNPY6ZNWEST1J" localSheetId="2" hidden="1">#REF!</definedName>
    <definedName name="BExQ9ZWQ19KSRZNZNPY6ZNWEST1J" localSheetId="4" hidden="1">#REF!</definedName>
    <definedName name="BExQ9ZWQ19KSRZNZNPY6ZNWEST1J" localSheetId="5" hidden="1">#REF!</definedName>
    <definedName name="BExQ9ZWQ19KSRZNZNPY6ZNWEST1J" localSheetId="17" hidden="1">#REF!</definedName>
    <definedName name="BExQ9ZWQ19KSRZNZNPY6ZNWEST1J" localSheetId="7" hidden="1">#REF!</definedName>
    <definedName name="BExQ9ZWQ19KSRZNZNPY6ZNWEST1J" localSheetId="8" hidden="1">#REF!</definedName>
    <definedName name="BExQ9ZWQ19KSRZNZNPY6ZNWEST1J" localSheetId="9" hidden="1">#REF!</definedName>
    <definedName name="BExQ9ZWQ19KSRZNZNPY6ZNWEST1J" localSheetId="11" hidden="1">#REF!</definedName>
    <definedName name="BExQ9ZWQ19KSRZNZNPY6ZNWEST1J" localSheetId="12" hidden="1">#REF!</definedName>
    <definedName name="BExQ9ZWQ19KSRZNZNPY6ZNWEST1J" localSheetId="13" hidden="1">#REF!</definedName>
    <definedName name="BExQ9ZWQ19KSRZNZNPY6ZNWEST1J" localSheetId="14" hidden="1">#REF!</definedName>
    <definedName name="BExQ9ZWQ19KSRZNZNPY6ZNWEST1J" localSheetId="22" hidden="1">#REF!</definedName>
    <definedName name="BExQ9ZWQ19KSRZNZNPY6ZNWEST1J" localSheetId="19" hidden="1">#REF!</definedName>
    <definedName name="BExQ9ZWQ19KSRZNZNPY6ZNWEST1J" localSheetId="21" hidden="1">#REF!</definedName>
    <definedName name="BExQ9ZWQ19KSRZNZNPY6ZNWEST1J" hidden="1">#REF!</definedName>
    <definedName name="BExQA324HSCK40ENJUT9CS9EC71B" localSheetId="23" hidden="1">#REF!</definedName>
    <definedName name="BExQA324HSCK40ENJUT9CS9EC71B" localSheetId="27" hidden="1">#REF!</definedName>
    <definedName name="BExQA324HSCK40ENJUT9CS9EC71B" localSheetId="16" hidden="1">#REF!</definedName>
    <definedName name="BExQA324HSCK40ENJUT9CS9EC71B" localSheetId="0" hidden="1">#REF!</definedName>
    <definedName name="BExQA324HSCK40ENJUT9CS9EC71B" localSheetId="2" hidden="1">#REF!</definedName>
    <definedName name="BExQA324HSCK40ENJUT9CS9EC71B" localSheetId="4" hidden="1">#REF!</definedName>
    <definedName name="BExQA324HSCK40ENJUT9CS9EC71B" localSheetId="5" hidden="1">#REF!</definedName>
    <definedName name="BExQA324HSCK40ENJUT9CS9EC71B" localSheetId="17" hidden="1">#REF!</definedName>
    <definedName name="BExQA324HSCK40ENJUT9CS9EC71B" localSheetId="7" hidden="1">#REF!</definedName>
    <definedName name="BExQA324HSCK40ENJUT9CS9EC71B" localSheetId="8" hidden="1">#REF!</definedName>
    <definedName name="BExQA324HSCK40ENJUT9CS9EC71B" localSheetId="9" hidden="1">#REF!</definedName>
    <definedName name="BExQA324HSCK40ENJUT9CS9EC71B" localSheetId="11" hidden="1">#REF!</definedName>
    <definedName name="BExQA324HSCK40ENJUT9CS9EC71B" localSheetId="12" hidden="1">#REF!</definedName>
    <definedName name="BExQA324HSCK40ENJUT9CS9EC71B" localSheetId="13" hidden="1">#REF!</definedName>
    <definedName name="BExQA324HSCK40ENJUT9CS9EC71B" localSheetId="14" hidden="1">#REF!</definedName>
    <definedName name="BExQA324HSCK40ENJUT9CS9EC71B" localSheetId="22" hidden="1">#REF!</definedName>
    <definedName name="BExQA324HSCK40ENJUT9CS9EC71B" localSheetId="19" hidden="1">#REF!</definedName>
    <definedName name="BExQA324HSCK40ENJUT9CS9EC71B" localSheetId="21" hidden="1">#REF!</definedName>
    <definedName name="BExQA324HSCK40ENJUT9CS9EC71B" hidden="1">#REF!</definedName>
    <definedName name="BExQA55GY0STSNBWQCWN8E31ZXCS" localSheetId="23" hidden="1">#REF!</definedName>
    <definedName name="BExQA55GY0STSNBWQCWN8E31ZXCS" localSheetId="27" hidden="1">#REF!</definedName>
    <definedName name="BExQA55GY0STSNBWQCWN8E31ZXCS" localSheetId="16" hidden="1">#REF!</definedName>
    <definedName name="BExQA55GY0STSNBWQCWN8E31ZXCS" localSheetId="0" hidden="1">#REF!</definedName>
    <definedName name="BExQA55GY0STSNBWQCWN8E31ZXCS" localSheetId="2" hidden="1">#REF!</definedName>
    <definedName name="BExQA55GY0STSNBWQCWN8E31ZXCS" localSheetId="4" hidden="1">#REF!</definedName>
    <definedName name="BExQA55GY0STSNBWQCWN8E31ZXCS" localSheetId="5" hidden="1">#REF!</definedName>
    <definedName name="BExQA55GY0STSNBWQCWN8E31ZXCS" localSheetId="17" hidden="1">#REF!</definedName>
    <definedName name="BExQA55GY0STSNBWQCWN8E31ZXCS" localSheetId="7" hidden="1">#REF!</definedName>
    <definedName name="BExQA55GY0STSNBWQCWN8E31ZXCS" localSheetId="8" hidden="1">#REF!</definedName>
    <definedName name="BExQA55GY0STSNBWQCWN8E31ZXCS" localSheetId="9" hidden="1">#REF!</definedName>
    <definedName name="BExQA55GY0STSNBWQCWN8E31ZXCS" localSheetId="11" hidden="1">#REF!</definedName>
    <definedName name="BExQA55GY0STSNBWQCWN8E31ZXCS" localSheetId="12" hidden="1">#REF!</definedName>
    <definedName name="BExQA55GY0STSNBWQCWN8E31ZXCS" localSheetId="13" hidden="1">#REF!</definedName>
    <definedName name="BExQA55GY0STSNBWQCWN8E31ZXCS" localSheetId="14" hidden="1">#REF!</definedName>
    <definedName name="BExQA55GY0STSNBWQCWN8E31ZXCS" localSheetId="22" hidden="1">#REF!</definedName>
    <definedName name="BExQA55GY0STSNBWQCWN8E31ZXCS" localSheetId="19" hidden="1">#REF!</definedName>
    <definedName name="BExQA55GY0STSNBWQCWN8E31ZXCS" localSheetId="21" hidden="1">#REF!</definedName>
    <definedName name="BExQA55GY0STSNBWQCWN8E31ZXCS" hidden="1">#REF!</definedName>
    <definedName name="BExQA7URC7M82I0T9RUF90GCS15S" localSheetId="23" hidden="1">#REF!</definedName>
    <definedName name="BExQA7URC7M82I0T9RUF90GCS15S" localSheetId="27" hidden="1">#REF!</definedName>
    <definedName name="BExQA7URC7M82I0T9RUF90GCS15S" localSheetId="16" hidden="1">#REF!</definedName>
    <definedName name="BExQA7URC7M82I0T9RUF90GCS15S" localSheetId="0" hidden="1">#REF!</definedName>
    <definedName name="BExQA7URC7M82I0T9RUF90GCS15S" localSheetId="2" hidden="1">#REF!</definedName>
    <definedName name="BExQA7URC7M82I0T9RUF90GCS15S" localSheetId="4" hidden="1">#REF!</definedName>
    <definedName name="BExQA7URC7M82I0T9RUF90GCS15S" localSheetId="5" hidden="1">#REF!</definedName>
    <definedName name="BExQA7URC7M82I0T9RUF90GCS15S" localSheetId="17" hidden="1">#REF!</definedName>
    <definedName name="BExQA7URC7M82I0T9RUF90GCS15S" localSheetId="7" hidden="1">#REF!</definedName>
    <definedName name="BExQA7URC7M82I0T9RUF90GCS15S" localSheetId="8" hidden="1">#REF!</definedName>
    <definedName name="BExQA7URC7M82I0T9RUF90GCS15S" localSheetId="9" hidden="1">#REF!</definedName>
    <definedName name="BExQA7URC7M82I0T9RUF90GCS15S" localSheetId="11" hidden="1">#REF!</definedName>
    <definedName name="BExQA7URC7M82I0T9RUF90GCS15S" localSheetId="12" hidden="1">#REF!</definedName>
    <definedName name="BExQA7URC7M82I0T9RUF90GCS15S" localSheetId="13" hidden="1">#REF!</definedName>
    <definedName name="BExQA7URC7M82I0T9RUF90GCS15S" localSheetId="14" hidden="1">#REF!</definedName>
    <definedName name="BExQA7URC7M82I0T9RUF90GCS15S" localSheetId="22" hidden="1">#REF!</definedName>
    <definedName name="BExQA7URC7M82I0T9RUF90GCS15S" localSheetId="19" hidden="1">#REF!</definedName>
    <definedName name="BExQA7URC7M82I0T9RUF90GCS15S" localSheetId="21" hidden="1">#REF!</definedName>
    <definedName name="BExQA7URC7M82I0T9RUF90GCS15S" hidden="1">#REF!</definedName>
    <definedName name="BExQA9HZIN9XEMHEEVHT99UU9Z82" localSheetId="23" hidden="1">#REF!</definedName>
    <definedName name="BExQA9HZIN9XEMHEEVHT99UU9Z82" localSheetId="27" hidden="1">#REF!</definedName>
    <definedName name="BExQA9HZIN9XEMHEEVHT99UU9Z82" localSheetId="16" hidden="1">#REF!</definedName>
    <definedName name="BExQA9HZIN9XEMHEEVHT99UU9Z82" localSheetId="0" hidden="1">#REF!</definedName>
    <definedName name="BExQA9HZIN9XEMHEEVHT99UU9Z82" localSheetId="2" hidden="1">#REF!</definedName>
    <definedName name="BExQA9HZIN9XEMHEEVHT99UU9Z82" localSheetId="4" hidden="1">#REF!</definedName>
    <definedName name="BExQA9HZIN9XEMHEEVHT99UU9Z82" localSheetId="5" hidden="1">#REF!</definedName>
    <definedName name="BExQA9HZIN9XEMHEEVHT99UU9Z82" localSheetId="17" hidden="1">#REF!</definedName>
    <definedName name="BExQA9HZIN9XEMHEEVHT99UU9Z82" localSheetId="7" hidden="1">#REF!</definedName>
    <definedName name="BExQA9HZIN9XEMHEEVHT99UU9Z82" localSheetId="8" hidden="1">#REF!</definedName>
    <definedName name="BExQA9HZIN9XEMHEEVHT99UU9Z82" localSheetId="9" hidden="1">#REF!</definedName>
    <definedName name="BExQA9HZIN9XEMHEEVHT99UU9Z82" localSheetId="11" hidden="1">#REF!</definedName>
    <definedName name="BExQA9HZIN9XEMHEEVHT99UU9Z82" localSheetId="12" hidden="1">#REF!</definedName>
    <definedName name="BExQA9HZIN9XEMHEEVHT99UU9Z82" localSheetId="13" hidden="1">#REF!</definedName>
    <definedName name="BExQA9HZIN9XEMHEEVHT99UU9Z82" localSheetId="14" hidden="1">#REF!</definedName>
    <definedName name="BExQA9HZIN9XEMHEEVHT99UU9Z82" localSheetId="22" hidden="1">#REF!</definedName>
    <definedName name="BExQA9HZIN9XEMHEEVHT99UU9Z82" localSheetId="19" hidden="1">#REF!</definedName>
    <definedName name="BExQA9HZIN9XEMHEEVHT99UU9Z82" localSheetId="21" hidden="1">#REF!</definedName>
    <definedName name="BExQA9HZIN9XEMHEEVHT99UU9Z82" hidden="1">#REF!</definedName>
    <definedName name="BExQAELFYH92K8CJL155181UDORO" localSheetId="23" hidden="1">#REF!</definedName>
    <definedName name="BExQAELFYH92K8CJL155181UDORO" localSheetId="27" hidden="1">#REF!</definedName>
    <definedName name="BExQAELFYH92K8CJL155181UDORO" localSheetId="16" hidden="1">#REF!</definedName>
    <definedName name="BExQAELFYH92K8CJL155181UDORO" localSheetId="0" hidden="1">#REF!</definedName>
    <definedName name="BExQAELFYH92K8CJL155181UDORO" localSheetId="2" hidden="1">#REF!</definedName>
    <definedName name="BExQAELFYH92K8CJL155181UDORO" localSheetId="4" hidden="1">#REF!</definedName>
    <definedName name="BExQAELFYH92K8CJL155181UDORO" localSheetId="5" hidden="1">#REF!</definedName>
    <definedName name="BExQAELFYH92K8CJL155181UDORO" localSheetId="17" hidden="1">#REF!</definedName>
    <definedName name="BExQAELFYH92K8CJL155181UDORO" localSheetId="7" hidden="1">#REF!</definedName>
    <definedName name="BExQAELFYH92K8CJL155181UDORO" localSheetId="8" hidden="1">#REF!</definedName>
    <definedName name="BExQAELFYH92K8CJL155181UDORO" localSheetId="9" hidden="1">#REF!</definedName>
    <definedName name="BExQAELFYH92K8CJL155181UDORO" localSheetId="11" hidden="1">#REF!</definedName>
    <definedName name="BExQAELFYH92K8CJL155181UDORO" localSheetId="12" hidden="1">#REF!</definedName>
    <definedName name="BExQAELFYH92K8CJL155181UDORO" localSheetId="13" hidden="1">#REF!</definedName>
    <definedName name="BExQAELFYH92K8CJL155181UDORO" localSheetId="14" hidden="1">#REF!</definedName>
    <definedName name="BExQAELFYH92K8CJL155181UDORO" localSheetId="22" hidden="1">#REF!</definedName>
    <definedName name="BExQAELFYH92K8CJL155181UDORO" localSheetId="19" hidden="1">#REF!</definedName>
    <definedName name="BExQAELFYH92K8CJL155181UDORO" localSheetId="21" hidden="1">#REF!</definedName>
    <definedName name="BExQAELFYH92K8CJL155181UDORO" hidden="1">#REF!</definedName>
    <definedName name="BExQAG8PP8R5NJKNQD1U4QOSD6X5" localSheetId="23" hidden="1">#REF!</definedName>
    <definedName name="BExQAG8PP8R5NJKNQD1U4QOSD6X5" localSheetId="27" hidden="1">#REF!</definedName>
    <definedName name="BExQAG8PP8R5NJKNQD1U4QOSD6X5" localSheetId="16" hidden="1">#REF!</definedName>
    <definedName name="BExQAG8PP8R5NJKNQD1U4QOSD6X5" localSheetId="0" hidden="1">#REF!</definedName>
    <definedName name="BExQAG8PP8R5NJKNQD1U4QOSD6X5" localSheetId="2" hidden="1">#REF!</definedName>
    <definedName name="BExQAG8PP8R5NJKNQD1U4QOSD6X5" localSheetId="4" hidden="1">#REF!</definedName>
    <definedName name="BExQAG8PP8R5NJKNQD1U4QOSD6X5" localSheetId="5" hidden="1">#REF!</definedName>
    <definedName name="BExQAG8PP8R5NJKNQD1U4QOSD6X5" localSheetId="17" hidden="1">#REF!</definedName>
    <definedName name="BExQAG8PP8R5NJKNQD1U4QOSD6X5" localSheetId="7" hidden="1">#REF!</definedName>
    <definedName name="BExQAG8PP8R5NJKNQD1U4QOSD6X5" localSheetId="8" hidden="1">#REF!</definedName>
    <definedName name="BExQAG8PP8R5NJKNQD1U4QOSD6X5" localSheetId="9" hidden="1">#REF!</definedName>
    <definedName name="BExQAG8PP8R5NJKNQD1U4QOSD6X5" localSheetId="11" hidden="1">#REF!</definedName>
    <definedName name="BExQAG8PP8R5NJKNQD1U4QOSD6X5" localSheetId="12" hidden="1">#REF!</definedName>
    <definedName name="BExQAG8PP8R5NJKNQD1U4QOSD6X5" localSheetId="13" hidden="1">#REF!</definedName>
    <definedName name="BExQAG8PP8R5NJKNQD1U4QOSD6X5" localSheetId="14" hidden="1">#REF!</definedName>
    <definedName name="BExQAG8PP8R5NJKNQD1U4QOSD6X5" localSheetId="22" hidden="1">#REF!</definedName>
    <definedName name="BExQAG8PP8R5NJKNQD1U4QOSD6X5" localSheetId="19" hidden="1">#REF!</definedName>
    <definedName name="BExQAG8PP8R5NJKNQD1U4QOSD6X5" localSheetId="21" hidden="1">#REF!</definedName>
    <definedName name="BExQAG8PP8R5NJKNQD1U4QOSD6X5" hidden="1">#REF!</definedName>
    <definedName name="BExQAVTR32SDHZQ69KNYF6UXXKS2" localSheetId="23" hidden="1">#REF!</definedName>
    <definedName name="BExQAVTR32SDHZQ69KNYF6UXXKS2" localSheetId="27" hidden="1">#REF!</definedName>
    <definedName name="BExQAVTR32SDHZQ69KNYF6UXXKS2" localSheetId="16" hidden="1">#REF!</definedName>
    <definedName name="BExQAVTR32SDHZQ69KNYF6UXXKS2" localSheetId="0" hidden="1">#REF!</definedName>
    <definedName name="BExQAVTR32SDHZQ69KNYF6UXXKS2" localSheetId="2" hidden="1">#REF!</definedName>
    <definedName name="BExQAVTR32SDHZQ69KNYF6UXXKS2" localSheetId="4" hidden="1">#REF!</definedName>
    <definedName name="BExQAVTR32SDHZQ69KNYF6UXXKS2" localSheetId="5" hidden="1">#REF!</definedName>
    <definedName name="BExQAVTR32SDHZQ69KNYF6UXXKS2" localSheetId="17" hidden="1">#REF!</definedName>
    <definedName name="BExQAVTR32SDHZQ69KNYF6UXXKS2" localSheetId="7" hidden="1">#REF!</definedName>
    <definedName name="BExQAVTR32SDHZQ69KNYF6UXXKS2" localSheetId="8" hidden="1">#REF!</definedName>
    <definedName name="BExQAVTR32SDHZQ69KNYF6UXXKS2" localSheetId="9" hidden="1">#REF!</definedName>
    <definedName name="BExQAVTR32SDHZQ69KNYF6UXXKS2" localSheetId="11" hidden="1">#REF!</definedName>
    <definedName name="BExQAVTR32SDHZQ69KNYF6UXXKS2" localSheetId="12" hidden="1">#REF!</definedName>
    <definedName name="BExQAVTR32SDHZQ69KNYF6UXXKS2" localSheetId="13" hidden="1">#REF!</definedName>
    <definedName name="BExQAVTR32SDHZQ69KNYF6UXXKS2" localSheetId="14" hidden="1">#REF!</definedName>
    <definedName name="BExQAVTR32SDHZQ69KNYF6UXXKS2" localSheetId="22" hidden="1">#REF!</definedName>
    <definedName name="BExQAVTR32SDHZQ69KNYF6UXXKS2" localSheetId="19" hidden="1">#REF!</definedName>
    <definedName name="BExQAVTR32SDHZQ69KNYF6UXXKS2" localSheetId="21" hidden="1">#REF!</definedName>
    <definedName name="BExQAVTR32SDHZQ69KNYF6UXXKS2" hidden="1">#REF!</definedName>
    <definedName name="BExQBBETZJ7LHJ9CLAL3GEKQFEGR" localSheetId="23" hidden="1">#REF!</definedName>
    <definedName name="BExQBBETZJ7LHJ9CLAL3GEKQFEGR" localSheetId="27" hidden="1">#REF!</definedName>
    <definedName name="BExQBBETZJ7LHJ9CLAL3GEKQFEGR" localSheetId="16" hidden="1">#REF!</definedName>
    <definedName name="BExQBBETZJ7LHJ9CLAL3GEKQFEGR" localSheetId="0" hidden="1">#REF!</definedName>
    <definedName name="BExQBBETZJ7LHJ9CLAL3GEKQFEGR" localSheetId="2" hidden="1">#REF!</definedName>
    <definedName name="BExQBBETZJ7LHJ9CLAL3GEKQFEGR" localSheetId="4" hidden="1">#REF!</definedName>
    <definedName name="BExQBBETZJ7LHJ9CLAL3GEKQFEGR" localSheetId="5" hidden="1">#REF!</definedName>
    <definedName name="BExQBBETZJ7LHJ9CLAL3GEKQFEGR" localSheetId="17" hidden="1">#REF!</definedName>
    <definedName name="BExQBBETZJ7LHJ9CLAL3GEKQFEGR" localSheetId="7" hidden="1">#REF!</definedName>
    <definedName name="BExQBBETZJ7LHJ9CLAL3GEKQFEGR" localSheetId="8" hidden="1">#REF!</definedName>
    <definedName name="BExQBBETZJ7LHJ9CLAL3GEKQFEGR" localSheetId="9" hidden="1">#REF!</definedName>
    <definedName name="BExQBBETZJ7LHJ9CLAL3GEKQFEGR" localSheetId="11" hidden="1">#REF!</definedName>
    <definedName name="BExQBBETZJ7LHJ9CLAL3GEKQFEGR" localSheetId="12" hidden="1">#REF!</definedName>
    <definedName name="BExQBBETZJ7LHJ9CLAL3GEKQFEGR" localSheetId="13" hidden="1">#REF!</definedName>
    <definedName name="BExQBBETZJ7LHJ9CLAL3GEKQFEGR" localSheetId="14" hidden="1">#REF!</definedName>
    <definedName name="BExQBBETZJ7LHJ9CLAL3GEKQFEGR" localSheetId="22" hidden="1">#REF!</definedName>
    <definedName name="BExQBBETZJ7LHJ9CLAL3GEKQFEGR" localSheetId="19" hidden="1">#REF!</definedName>
    <definedName name="BExQBBETZJ7LHJ9CLAL3GEKQFEGR" localSheetId="21" hidden="1">#REF!</definedName>
    <definedName name="BExQBBETZJ7LHJ9CLAL3GEKQFEGR" hidden="1">#REF!</definedName>
    <definedName name="BExQBDICMZTSA1X73TMHNO4JSFLN" localSheetId="23" hidden="1">#REF!</definedName>
    <definedName name="BExQBDICMZTSA1X73TMHNO4JSFLN" localSheetId="27" hidden="1">#REF!</definedName>
    <definedName name="BExQBDICMZTSA1X73TMHNO4JSFLN" localSheetId="16" hidden="1">#REF!</definedName>
    <definedName name="BExQBDICMZTSA1X73TMHNO4JSFLN" localSheetId="0" hidden="1">#REF!</definedName>
    <definedName name="BExQBDICMZTSA1X73TMHNO4JSFLN" localSheetId="2" hidden="1">#REF!</definedName>
    <definedName name="BExQBDICMZTSA1X73TMHNO4JSFLN" localSheetId="4" hidden="1">#REF!</definedName>
    <definedName name="BExQBDICMZTSA1X73TMHNO4JSFLN" localSheetId="5" hidden="1">#REF!</definedName>
    <definedName name="BExQBDICMZTSA1X73TMHNO4JSFLN" localSheetId="17" hidden="1">#REF!</definedName>
    <definedName name="BExQBDICMZTSA1X73TMHNO4JSFLN" localSheetId="7" hidden="1">#REF!</definedName>
    <definedName name="BExQBDICMZTSA1X73TMHNO4JSFLN" localSheetId="8" hidden="1">#REF!</definedName>
    <definedName name="BExQBDICMZTSA1X73TMHNO4JSFLN" localSheetId="9" hidden="1">#REF!</definedName>
    <definedName name="BExQBDICMZTSA1X73TMHNO4JSFLN" localSheetId="11" hidden="1">#REF!</definedName>
    <definedName name="BExQBDICMZTSA1X73TMHNO4JSFLN" localSheetId="12" hidden="1">#REF!</definedName>
    <definedName name="BExQBDICMZTSA1X73TMHNO4JSFLN" localSheetId="13" hidden="1">#REF!</definedName>
    <definedName name="BExQBDICMZTSA1X73TMHNO4JSFLN" localSheetId="14" hidden="1">#REF!</definedName>
    <definedName name="BExQBDICMZTSA1X73TMHNO4JSFLN" localSheetId="22" hidden="1">#REF!</definedName>
    <definedName name="BExQBDICMZTSA1X73TMHNO4JSFLN" localSheetId="19" hidden="1">#REF!</definedName>
    <definedName name="BExQBDICMZTSA1X73TMHNO4JSFLN" localSheetId="21" hidden="1">#REF!</definedName>
    <definedName name="BExQBDICMZTSA1X73TMHNO4JSFLN" hidden="1">#REF!</definedName>
    <definedName name="BExQBEER6CRCRPSSL61S0OMH57ZA" localSheetId="23" hidden="1">#REF!</definedName>
    <definedName name="BExQBEER6CRCRPSSL61S0OMH57ZA" localSheetId="27" hidden="1">#REF!</definedName>
    <definedName name="BExQBEER6CRCRPSSL61S0OMH57ZA" localSheetId="16" hidden="1">#REF!</definedName>
    <definedName name="BExQBEER6CRCRPSSL61S0OMH57ZA" localSheetId="0" hidden="1">#REF!</definedName>
    <definedName name="BExQBEER6CRCRPSSL61S0OMH57ZA" localSheetId="2" hidden="1">#REF!</definedName>
    <definedName name="BExQBEER6CRCRPSSL61S0OMH57ZA" localSheetId="4" hidden="1">#REF!</definedName>
    <definedName name="BExQBEER6CRCRPSSL61S0OMH57ZA" localSheetId="5" hidden="1">#REF!</definedName>
    <definedName name="BExQBEER6CRCRPSSL61S0OMH57ZA" localSheetId="17" hidden="1">#REF!</definedName>
    <definedName name="BExQBEER6CRCRPSSL61S0OMH57ZA" localSheetId="7" hidden="1">#REF!</definedName>
    <definedName name="BExQBEER6CRCRPSSL61S0OMH57ZA" localSheetId="8" hidden="1">#REF!</definedName>
    <definedName name="BExQBEER6CRCRPSSL61S0OMH57ZA" localSheetId="9" hidden="1">#REF!</definedName>
    <definedName name="BExQBEER6CRCRPSSL61S0OMH57ZA" localSheetId="11" hidden="1">#REF!</definedName>
    <definedName name="BExQBEER6CRCRPSSL61S0OMH57ZA" localSheetId="12" hidden="1">#REF!</definedName>
    <definedName name="BExQBEER6CRCRPSSL61S0OMH57ZA" localSheetId="13" hidden="1">#REF!</definedName>
    <definedName name="BExQBEER6CRCRPSSL61S0OMH57ZA" localSheetId="14" hidden="1">#REF!</definedName>
    <definedName name="BExQBEER6CRCRPSSL61S0OMH57ZA" localSheetId="22" hidden="1">#REF!</definedName>
    <definedName name="BExQBEER6CRCRPSSL61S0OMH57ZA" localSheetId="19" hidden="1">#REF!</definedName>
    <definedName name="BExQBEER6CRCRPSSL61S0OMH57ZA" localSheetId="21" hidden="1">#REF!</definedName>
    <definedName name="BExQBEER6CRCRPSSL61S0OMH57ZA" hidden="1">#REF!</definedName>
    <definedName name="BExQBFR753FNBMC27WEQJT8UKANJ" localSheetId="23" hidden="1">#REF!</definedName>
    <definedName name="BExQBFR753FNBMC27WEQJT8UKANJ" localSheetId="27" hidden="1">#REF!</definedName>
    <definedName name="BExQBFR753FNBMC27WEQJT8UKANJ" localSheetId="16" hidden="1">#REF!</definedName>
    <definedName name="BExQBFR753FNBMC27WEQJT8UKANJ" localSheetId="0" hidden="1">#REF!</definedName>
    <definedName name="BExQBFR753FNBMC27WEQJT8UKANJ" localSheetId="2" hidden="1">#REF!</definedName>
    <definedName name="BExQBFR753FNBMC27WEQJT8UKANJ" localSheetId="4" hidden="1">#REF!</definedName>
    <definedName name="BExQBFR753FNBMC27WEQJT8UKANJ" localSheetId="5" hidden="1">#REF!</definedName>
    <definedName name="BExQBFR753FNBMC27WEQJT8UKANJ" localSheetId="17" hidden="1">#REF!</definedName>
    <definedName name="BExQBFR753FNBMC27WEQJT8UKANJ" localSheetId="7" hidden="1">#REF!</definedName>
    <definedName name="BExQBFR753FNBMC27WEQJT8UKANJ" localSheetId="8" hidden="1">#REF!</definedName>
    <definedName name="BExQBFR753FNBMC27WEQJT8UKANJ" localSheetId="9" hidden="1">#REF!</definedName>
    <definedName name="BExQBFR753FNBMC27WEQJT8UKANJ" localSheetId="11" hidden="1">#REF!</definedName>
    <definedName name="BExQBFR753FNBMC27WEQJT8UKANJ" localSheetId="12" hidden="1">#REF!</definedName>
    <definedName name="BExQBFR753FNBMC27WEQJT8UKANJ" localSheetId="13" hidden="1">#REF!</definedName>
    <definedName name="BExQBFR753FNBMC27WEQJT8UKANJ" localSheetId="14" hidden="1">#REF!</definedName>
    <definedName name="BExQBFR753FNBMC27WEQJT8UKANJ" localSheetId="22" hidden="1">#REF!</definedName>
    <definedName name="BExQBFR753FNBMC27WEQJT8UKANJ" localSheetId="19" hidden="1">#REF!</definedName>
    <definedName name="BExQBFR753FNBMC27WEQJT8UKANJ" localSheetId="21" hidden="1">#REF!</definedName>
    <definedName name="BExQBFR753FNBMC27WEQJT8UKANJ" hidden="1">#REF!</definedName>
    <definedName name="BExQBIGGY5TXI2FJVVZSLZ0LTZYH" localSheetId="23" hidden="1">#REF!</definedName>
    <definedName name="BExQBIGGY5TXI2FJVVZSLZ0LTZYH" localSheetId="27" hidden="1">#REF!</definedName>
    <definedName name="BExQBIGGY5TXI2FJVVZSLZ0LTZYH" localSheetId="16" hidden="1">#REF!</definedName>
    <definedName name="BExQBIGGY5TXI2FJVVZSLZ0LTZYH" localSheetId="0" hidden="1">#REF!</definedName>
    <definedName name="BExQBIGGY5TXI2FJVVZSLZ0LTZYH" localSheetId="2" hidden="1">#REF!</definedName>
    <definedName name="BExQBIGGY5TXI2FJVVZSLZ0LTZYH" localSheetId="4" hidden="1">#REF!</definedName>
    <definedName name="BExQBIGGY5TXI2FJVVZSLZ0LTZYH" localSheetId="5" hidden="1">#REF!</definedName>
    <definedName name="BExQBIGGY5TXI2FJVVZSLZ0LTZYH" localSheetId="17" hidden="1">#REF!</definedName>
    <definedName name="BExQBIGGY5TXI2FJVVZSLZ0LTZYH" localSheetId="7" hidden="1">#REF!</definedName>
    <definedName name="BExQBIGGY5TXI2FJVVZSLZ0LTZYH" localSheetId="8" hidden="1">#REF!</definedName>
    <definedName name="BExQBIGGY5TXI2FJVVZSLZ0LTZYH" localSheetId="9" hidden="1">#REF!</definedName>
    <definedName name="BExQBIGGY5TXI2FJVVZSLZ0LTZYH" localSheetId="11" hidden="1">#REF!</definedName>
    <definedName name="BExQBIGGY5TXI2FJVVZSLZ0LTZYH" localSheetId="12" hidden="1">#REF!</definedName>
    <definedName name="BExQBIGGY5TXI2FJVVZSLZ0LTZYH" localSheetId="13" hidden="1">#REF!</definedName>
    <definedName name="BExQBIGGY5TXI2FJVVZSLZ0LTZYH" localSheetId="14" hidden="1">#REF!</definedName>
    <definedName name="BExQBIGGY5TXI2FJVVZSLZ0LTZYH" localSheetId="22" hidden="1">#REF!</definedName>
    <definedName name="BExQBIGGY5TXI2FJVVZSLZ0LTZYH" localSheetId="19" hidden="1">#REF!</definedName>
    <definedName name="BExQBIGGY5TXI2FJVVZSLZ0LTZYH" localSheetId="21" hidden="1">#REF!</definedName>
    <definedName name="BExQBIGGY5TXI2FJVVZSLZ0LTZYH" hidden="1">#REF!</definedName>
    <definedName name="BExQBM1RUSIQ85LLMM2159BYDPIP" localSheetId="23" hidden="1">#REF!</definedName>
    <definedName name="BExQBM1RUSIQ85LLMM2159BYDPIP" localSheetId="27" hidden="1">#REF!</definedName>
    <definedName name="BExQBM1RUSIQ85LLMM2159BYDPIP" localSheetId="16" hidden="1">#REF!</definedName>
    <definedName name="BExQBM1RUSIQ85LLMM2159BYDPIP" localSheetId="0" hidden="1">#REF!</definedName>
    <definedName name="BExQBM1RUSIQ85LLMM2159BYDPIP" localSheetId="2" hidden="1">#REF!</definedName>
    <definedName name="BExQBM1RUSIQ85LLMM2159BYDPIP" localSheetId="4" hidden="1">#REF!</definedName>
    <definedName name="BExQBM1RUSIQ85LLMM2159BYDPIP" localSheetId="5" hidden="1">#REF!</definedName>
    <definedName name="BExQBM1RUSIQ85LLMM2159BYDPIP" localSheetId="17" hidden="1">#REF!</definedName>
    <definedName name="BExQBM1RUSIQ85LLMM2159BYDPIP" localSheetId="7" hidden="1">#REF!</definedName>
    <definedName name="BExQBM1RUSIQ85LLMM2159BYDPIP" localSheetId="8" hidden="1">#REF!</definedName>
    <definedName name="BExQBM1RUSIQ85LLMM2159BYDPIP" localSheetId="9" hidden="1">#REF!</definedName>
    <definedName name="BExQBM1RUSIQ85LLMM2159BYDPIP" localSheetId="11" hidden="1">#REF!</definedName>
    <definedName name="BExQBM1RUSIQ85LLMM2159BYDPIP" localSheetId="12" hidden="1">#REF!</definedName>
    <definedName name="BExQBM1RUSIQ85LLMM2159BYDPIP" localSheetId="13" hidden="1">#REF!</definedName>
    <definedName name="BExQBM1RUSIQ85LLMM2159BYDPIP" localSheetId="14" hidden="1">#REF!</definedName>
    <definedName name="BExQBM1RUSIQ85LLMM2159BYDPIP" localSheetId="22" hidden="1">#REF!</definedName>
    <definedName name="BExQBM1RUSIQ85LLMM2159BYDPIP" localSheetId="19" hidden="1">#REF!</definedName>
    <definedName name="BExQBM1RUSIQ85LLMM2159BYDPIP" localSheetId="21" hidden="1">#REF!</definedName>
    <definedName name="BExQBM1RUSIQ85LLMM2159BYDPIP" hidden="1">#REF!</definedName>
    <definedName name="BExQBOWE543K7PGA5S7SVU2QKPM3" localSheetId="23" hidden="1">#REF!</definedName>
    <definedName name="BExQBOWE543K7PGA5S7SVU2QKPM3" localSheetId="27" hidden="1">#REF!</definedName>
    <definedName name="BExQBOWE543K7PGA5S7SVU2QKPM3" localSheetId="16" hidden="1">#REF!</definedName>
    <definedName name="BExQBOWE543K7PGA5S7SVU2QKPM3" localSheetId="0" hidden="1">#REF!</definedName>
    <definedName name="BExQBOWE543K7PGA5S7SVU2QKPM3" localSheetId="2" hidden="1">#REF!</definedName>
    <definedName name="BExQBOWE543K7PGA5S7SVU2QKPM3" localSheetId="4" hidden="1">#REF!</definedName>
    <definedName name="BExQBOWE543K7PGA5S7SVU2QKPM3" localSheetId="5" hidden="1">#REF!</definedName>
    <definedName name="BExQBOWE543K7PGA5S7SVU2QKPM3" localSheetId="17" hidden="1">#REF!</definedName>
    <definedName name="BExQBOWE543K7PGA5S7SVU2QKPM3" localSheetId="7" hidden="1">#REF!</definedName>
    <definedName name="BExQBOWE543K7PGA5S7SVU2QKPM3" localSheetId="8" hidden="1">#REF!</definedName>
    <definedName name="BExQBOWE543K7PGA5S7SVU2QKPM3" localSheetId="9" hidden="1">#REF!</definedName>
    <definedName name="BExQBOWE543K7PGA5S7SVU2QKPM3" localSheetId="11" hidden="1">#REF!</definedName>
    <definedName name="BExQBOWE543K7PGA5S7SVU2QKPM3" localSheetId="12" hidden="1">#REF!</definedName>
    <definedName name="BExQBOWE543K7PGA5S7SVU2QKPM3" localSheetId="13" hidden="1">#REF!</definedName>
    <definedName name="BExQBOWE543K7PGA5S7SVU2QKPM3" localSheetId="14" hidden="1">#REF!</definedName>
    <definedName name="BExQBOWE543K7PGA5S7SVU2QKPM3" localSheetId="22" hidden="1">#REF!</definedName>
    <definedName name="BExQBOWE543K7PGA5S7SVU2QKPM3" localSheetId="19" hidden="1">#REF!</definedName>
    <definedName name="BExQBOWE543K7PGA5S7SVU2QKPM3" localSheetId="21" hidden="1">#REF!</definedName>
    <definedName name="BExQBOWE543K7PGA5S7SVU2QKPM3" hidden="1">#REF!</definedName>
    <definedName name="BExQBPSOZ47V81YAEURP0NQJNTJH" localSheetId="23" hidden="1">#REF!</definedName>
    <definedName name="BExQBPSOZ47V81YAEURP0NQJNTJH" localSheetId="27" hidden="1">#REF!</definedName>
    <definedName name="BExQBPSOZ47V81YAEURP0NQJNTJH" localSheetId="16" hidden="1">#REF!</definedName>
    <definedName name="BExQBPSOZ47V81YAEURP0NQJNTJH" localSheetId="0" hidden="1">#REF!</definedName>
    <definedName name="BExQBPSOZ47V81YAEURP0NQJNTJH" localSheetId="2" hidden="1">#REF!</definedName>
    <definedName name="BExQBPSOZ47V81YAEURP0NQJNTJH" localSheetId="4" hidden="1">#REF!</definedName>
    <definedName name="BExQBPSOZ47V81YAEURP0NQJNTJH" localSheetId="5" hidden="1">#REF!</definedName>
    <definedName name="BExQBPSOZ47V81YAEURP0NQJNTJH" localSheetId="17" hidden="1">#REF!</definedName>
    <definedName name="BExQBPSOZ47V81YAEURP0NQJNTJH" localSheetId="7" hidden="1">#REF!</definedName>
    <definedName name="BExQBPSOZ47V81YAEURP0NQJNTJH" localSheetId="8" hidden="1">#REF!</definedName>
    <definedName name="BExQBPSOZ47V81YAEURP0NQJNTJH" localSheetId="9" hidden="1">#REF!</definedName>
    <definedName name="BExQBPSOZ47V81YAEURP0NQJNTJH" localSheetId="11" hidden="1">#REF!</definedName>
    <definedName name="BExQBPSOZ47V81YAEURP0NQJNTJH" localSheetId="12" hidden="1">#REF!</definedName>
    <definedName name="BExQBPSOZ47V81YAEURP0NQJNTJH" localSheetId="13" hidden="1">#REF!</definedName>
    <definedName name="BExQBPSOZ47V81YAEURP0NQJNTJH" localSheetId="14" hidden="1">#REF!</definedName>
    <definedName name="BExQBPSOZ47V81YAEURP0NQJNTJH" localSheetId="22" hidden="1">#REF!</definedName>
    <definedName name="BExQBPSOZ47V81YAEURP0NQJNTJH" localSheetId="19" hidden="1">#REF!</definedName>
    <definedName name="BExQBPSOZ47V81YAEURP0NQJNTJH" localSheetId="21" hidden="1">#REF!</definedName>
    <definedName name="BExQBPSOZ47V81YAEURP0NQJNTJH" hidden="1">#REF!</definedName>
    <definedName name="BExQC5TWT21CGBKD0IHAXTIN2QB8" localSheetId="23" hidden="1">#REF!</definedName>
    <definedName name="BExQC5TWT21CGBKD0IHAXTIN2QB8" localSheetId="27" hidden="1">#REF!</definedName>
    <definedName name="BExQC5TWT21CGBKD0IHAXTIN2QB8" localSheetId="16" hidden="1">#REF!</definedName>
    <definedName name="BExQC5TWT21CGBKD0IHAXTIN2QB8" localSheetId="0" hidden="1">#REF!</definedName>
    <definedName name="BExQC5TWT21CGBKD0IHAXTIN2QB8" localSheetId="2" hidden="1">#REF!</definedName>
    <definedName name="BExQC5TWT21CGBKD0IHAXTIN2QB8" localSheetId="4" hidden="1">#REF!</definedName>
    <definedName name="BExQC5TWT21CGBKD0IHAXTIN2QB8" localSheetId="5" hidden="1">#REF!</definedName>
    <definedName name="BExQC5TWT21CGBKD0IHAXTIN2QB8" localSheetId="17" hidden="1">#REF!</definedName>
    <definedName name="BExQC5TWT21CGBKD0IHAXTIN2QB8" localSheetId="7" hidden="1">#REF!</definedName>
    <definedName name="BExQC5TWT21CGBKD0IHAXTIN2QB8" localSheetId="8" hidden="1">#REF!</definedName>
    <definedName name="BExQC5TWT21CGBKD0IHAXTIN2QB8" localSheetId="9" hidden="1">#REF!</definedName>
    <definedName name="BExQC5TWT21CGBKD0IHAXTIN2QB8" localSheetId="11" hidden="1">#REF!</definedName>
    <definedName name="BExQC5TWT21CGBKD0IHAXTIN2QB8" localSheetId="12" hidden="1">#REF!</definedName>
    <definedName name="BExQC5TWT21CGBKD0IHAXTIN2QB8" localSheetId="13" hidden="1">#REF!</definedName>
    <definedName name="BExQC5TWT21CGBKD0IHAXTIN2QB8" localSheetId="14" hidden="1">#REF!</definedName>
    <definedName name="BExQC5TWT21CGBKD0IHAXTIN2QB8" localSheetId="22" hidden="1">#REF!</definedName>
    <definedName name="BExQC5TWT21CGBKD0IHAXTIN2QB8" localSheetId="19" hidden="1">#REF!</definedName>
    <definedName name="BExQC5TWT21CGBKD0IHAXTIN2QB8" localSheetId="21" hidden="1">#REF!</definedName>
    <definedName name="BExQC5TWT21CGBKD0IHAXTIN2QB8" hidden="1">#REF!</definedName>
    <definedName name="BExQC94JL9F5GW4S8DQCAF4WB2DA" localSheetId="23" hidden="1">#REF!</definedName>
    <definedName name="BExQC94JL9F5GW4S8DQCAF4WB2DA" localSheetId="27" hidden="1">#REF!</definedName>
    <definedName name="BExQC94JL9F5GW4S8DQCAF4WB2DA" localSheetId="16" hidden="1">#REF!</definedName>
    <definedName name="BExQC94JL9F5GW4S8DQCAF4WB2DA" localSheetId="0" hidden="1">#REF!</definedName>
    <definedName name="BExQC94JL9F5GW4S8DQCAF4WB2DA" localSheetId="2" hidden="1">#REF!</definedName>
    <definedName name="BExQC94JL9F5GW4S8DQCAF4WB2DA" localSheetId="4" hidden="1">#REF!</definedName>
    <definedName name="BExQC94JL9F5GW4S8DQCAF4WB2DA" localSheetId="5" hidden="1">#REF!</definedName>
    <definedName name="BExQC94JL9F5GW4S8DQCAF4WB2DA" localSheetId="17" hidden="1">#REF!</definedName>
    <definedName name="BExQC94JL9F5GW4S8DQCAF4WB2DA" localSheetId="7" hidden="1">#REF!</definedName>
    <definedName name="BExQC94JL9F5GW4S8DQCAF4WB2DA" localSheetId="8" hidden="1">#REF!</definedName>
    <definedName name="BExQC94JL9F5GW4S8DQCAF4WB2DA" localSheetId="9" hidden="1">#REF!</definedName>
    <definedName name="BExQC94JL9F5GW4S8DQCAF4WB2DA" localSheetId="11" hidden="1">#REF!</definedName>
    <definedName name="BExQC94JL9F5GW4S8DQCAF4WB2DA" localSheetId="12" hidden="1">#REF!</definedName>
    <definedName name="BExQC94JL9F5GW4S8DQCAF4WB2DA" localSheetId="13" hidden="1">#REF!</definedName>
    <definedName name="BExQC94JL9F5GW4S8DQCAF4WB2DA" localSheetId="14" hidden="1">#REF!</definedName>
    <definedName name="BExQC94JL9F5GW4S8DQCAF4WB2DA" localSheetId="22" hidden="1">#REF!</definedName>
    <definedName name="BExQC94JL9F5GW4S8DQCAF4WB2DA" localSheetId="19" hidden="1">#REF!</definedName>
    <definedName name="BExQC94JL9F5GW4S8DQCAF4WB2DA" localSheetId="21" hidden="1">#REF!</definedName>
    <definedName name="BExQC94JL9F5GW4S8DQCAF4WB2DA" hidden="1">#REF!</definedName>
    <definedName name="BExQCKTD8AT0824LGWREXM1B5D1X" localSheetId="23" hidden="1">#REF!</definedName>
    <definedName name="BExQCKTD8AT0824LGWREXM1B5D1X" localSheetId="27" hidden="1">#REF!</definedName>
    <definedName name="BExQCKTD8AT0824LGWREXM1B5D1X" localSheetId="16" hidden="1">#REF!</definedName>
    <definedName name="BExQCKTD8AT0824LGWREXM1B5D1X" localSheetId="0" hidden="1">#REF!</definedName>
    <definedName name="BExQCKTD8AT0824LGWREXM1B5D1X" localSheetId="2" hidden="1">#REF!</definedName>
    <definedName name="BExQCKTD8AT0824LGWREXM1B5D1X" localSheetId="4" hidden="1">#REF!</definedName>
    <definedName name="BExQCKTD8AT0824LGWREXM1B5D1X" localSheetId="5" hidden="1">#REF!</definedName>
    <definedName name="BExQCKTD8AT0824LGWREXM1B5D1X" localSheetId="17" hidden="1">#REF!</definedName>
    <definedName name="BExQCKTD8AT0824LGWREXM1B5D1X" localSheetId="7" hidden="1">#REF!</definedName>
    <definedName name="BExQCKTD8AT0824LGWREXM1B5D1X" localSheetId="8" hidden="1">#REF!</definedName>
    <definedName name="BExQCKTD8AT0824LGWREXM1B5D1X" localSheetId="9" hidden="1">#REF!</definedName>
    <definedName name="BExQCKTD8AT0824LGWREXM1B5D1X" localSheetId="11" hidden="1">#REF!</definedName>
    <definedName name="BExQCKTD8AT0824LGWREXM1B5D1X" localSheetId="12" hidden="1">#REF!</definedName>
    <definedName name="BExQCKTD8AT0824LGWREXM1B5D1X" localSheetId="13" hidden="1">#REF!</definedName>
    <definedName name="BExQCKTD8AT0824LGWREXM1B5D1X" localSheetId="14" hidden="1">#REF!</definedName>
    <definedName name="BExQCKTD8AT0824LGWREXM1B5D1X" localSheetId="22" hidden="1">#REF!</definedName>
    <definedName name="BExQCKTD8AT0824LGWREXM1B5D1X" localSheetId="19" hidden="1">#REF!</definedName>
    <definedName name="BExQCKTD8AT0824LGWREXM1B5D1X" localSheetId="21" hidden="1">#REF!</definedName>
    <definedName name="BExQCKTD8AT0824LGWREXM1B5D1X" hidden="1">#REF!</definedName>
    <definedName name="BExQCQ7KF4HVXSD72FF3DJGNNO3M" localSheetId="23" hidden="1">#REF!</definedName>
    <definedName name="BExQCQ7KF4HVXSD72FF3DJGNNO3M" localSheetId="27" hidden="1">#REF!</definedName>
    <definedName name="BExQCQ7KF4HVXSD72FF3DJGNNO3M" localSheetId="16" hidden="1">#REF!</definedName>
    <definedName name="BExQCQ7KF4HVXSD72FF3DJGNNO3M" localSheetId="0" hidden="1">#REF!</definedName>
    <definedName name="BExQCQ7KF4HVXSD72FF3DJGNNO3M" localSheetId="2" hidden="1">#REF!</definedName>
    <definedName name="BExQCQ7KF4HVXSD72FF3DJGNNO3M" localSheetId="4" hidden="1">#REF!</definedName>
    <definedName name="BExQCQ7KF4HVXSD72FF3DJGNNO3M" localSheetId="5" hidden="1">#REF!</definedName>
    <definedName name="BExQCQ7KF4HVXSD72FF3DJGNNO3M" localSheetId="17" hidden="1">#REF!</definedName>
    <definedName name="BExQCQ7KF4HVXSD72FF3DJGNNO3M" localSheetId="7" hidden="1">#REF!</definedName>
    <definedName name="BExQCQ7KF4HVXSD72FF3DJGNNO3M" localSheetId="8" hidden="1">#REF!</definedName>
    <definedName name="BExQCQ7KF4HVXSD72FF3DJGNNO3M" localSheetId="9" hidden="1">#REF!</definedName>
    <definedName name="BExQCQ7KF4HVXSD72FF3DJGNNO3M" localSheetId="11" hidden="1">#REF!</definedName>
    <definedName name="BExQCQ7KF4HVXSD72FF3DJGNNO3M" localSheetId="12" hidden="1">#REF!</definedName>
    <definedName name="BExQCQ7KF4HVXSD72FF3DJGNNO3M" localSheetId="13" hidden="1">#REF!</definedName>
    <definedName name="BExQCQ7KF4HVXSD72FF3DJGNNO3M" localSheetId="14" hidden="1">#REF!</definedName>
    <definedName name="BExQCQ7KF4HVXSD72FF3DJGNNO3M" localSheetId="22" hidden="1">#REF!</definedName>
    <definedName name="BExQCQ7KF4HVXSD72FF3DJGNNO3M" localSheetId="19" hidden="1">#REF!</definedName>
    <definedName name="BExQCQ7KF4HVXSD72FF3DJGNNO3M" localSheetId="21" hidden="1">#REF!</definedName>
    <definedName name="BExQCQ7KF4HVXSD72FF3DJGNNO3M" hidden="1">#REF!</definedName>
    <definedName name="BExQCRPJXI0WNJUFFAC39C0PFUFK" localSheetId="23" hidden="1">#REF!</definedName>
    <definedName name="BExQCRPJXI0WNJUFFAC39C0PFUFK" localSheetId="27" hidden="1">#REF!</definedName>
    <definedName name="BExQCRPJXI0WNJUFFAC39C0PFUFK" localSheetId="16" hidden="1">#REF!</definedName>
    <definedName name="BExQCRPJXI0WNJUFFAC39C0PFUFK" localSheetId="0" hidden="1">#REF!</definedName>
    <definedName name="BExQCRPJXI0WNJUFFAC39C0PFUFK" localSheetId="2" hidden="1">#REF!</definedName>
    <definedName name="BExQCRPJXI0WNJUFFAC39C0PFUFK" localSheetId="4" hidden="1">#REF!</definedName>
    <definedName name="BExQCRPJXI0WNJUFFAC39C0PFUFK" localSheetId="5" hidden="1">#REF!</definedName>
    <definedName name="BExQCRPJXI0WNJUFFAC39C0PFUFK" localSheetId="17" hidden="1">#REF!</definedName>
    <definedName name="BExQCRPJXI0WNJUFFAC39C0PFUFK" localSheetId="7" hidden="1">#REF!</definedName>
    <definedName name="BExQCRPJXI0WNJUFFAC39C0PFUFK" localSheetId="8" hidden="1">#REF!</definedName>
    <definedName name="BExQCRPJXI0WNJUFFAC39C0PFUFK" localSheetId="9" hidden="1">#REF!</definedName>
    <definedName name="BExQCRPJXI0WNJUFFAC39C0PFUFK" localSheetId="11" hidden="1">#REF!</definedName>
    <definedName name="BExQCRPJXI0WNJUFFAC39C0PFUFK" localSheetId="12" hidden="1">#REF!</definedName>
    <definedName name="BExQCRPJXI0WNJUFFAC39C0PFUFK" localSheetId="13" hidden="1">#REF!</definedName>
    <definedName name="BExQCRPJXI0WNJUFFAC39C0PFUFK" localSheetId="14" hidden="1">#REF!</definedName>
    <definedName name="BExQCRPJXI0WNJUFFAC39C0PFUFK" localSheetId="22" hidden="1">#REF!</definedName>
    <definedName name="BExQCRPJXI0WNJUFFAC39C0PFUFK" localSheetId="19" hidden="1">#REF!</definedName>
    <definedName name="BExQCRPJXI0WNJUFFAC39C0PFUFK" localSheetId="21" hidden="1">#REF!</definedName>
    <definedName name="BExQCRPJXI0WNJUFFAC39C0PFUFK" hidden="1">#REF!</definedName>
    <definedName name="BExQD571YWOXKR2SX85K5MKQ0AO2" localSheetId="23" hidden="1">#REF!</definedName>
    <definedName name="BExQD571YWOXKR2SX85K5MKQ0AO2" localSheetId="27" hidden="1">#REF!</definedName>
    <definedName name="BExQD571YWOXKR2SX85K5MKQ0AO2" localSheetId="16" hidden="1">#REF!</definedName>
    <definedName name="BExQD571YWOXKR2SX85K5MKQ0AO2" localSheetId="0" hidden="1">#REF!</definedName>
    <definedName name="BExQD571YWOXKR2SX85K5MKQ0AO2" localSheetId="2" hidden="1">#REF!</definedName>
    <definedName name="BExQD571YWOXKR2SX85K5MKQ0AO2" localSheetId="4" hidden="1">#REF!</definedName>
    <definedName name="BExQD571YWOXKR2SX85K5MKQ0AO2" localSheetId="5" hidden="1">#REF!</definedName>
    <definedName name="BExQD571YWOXKR2SX85K5MKQ0AO2" localSheetId="17" hidden="1">#REF!</definedName>
    <definedName name="BExQD571YWOXKR2SX85K5MKQ0AO2" localSheetId="7" hidden="1">#REF!</definedName>
    <definedName name="BExQD571YWOXKR2SX85K5MKQ0AO2" localSheetId="8" hidden="1">#REF!</definedName>
    <definedName name="BExQD571YWOXKR2SX85K5MKQ0AO2" localSheetId="9" hidden="1">#REF!</definedName>
    <definedName name="BExQD571YWOXKR2SX85K5MKQ0AO2" localSheetId="11" hidden="1">#REF!</definedName>
    <definedName name="BExQD571YWOXKR2SX85K5MKQ0AO2" localSheetId="12" hidden="1">#REF!</definedName>
    <definedName name="BExQD571YWOXKR2SX85K5MKQ0AO2" localSheetId="13" hidden="1">#REF!</definedName>
    <definedName name="BExQD571YWOXKR2SX85K5MKQ0AO2" localSheetId="14" hidden="1">#REF!</definedName>
    <definedName name="BExQD571YWOXKR2SX85K5MKQ0AO2" localSheetId="22" hidden="1">#REF!</definedName>
    <definedName name="BExQD571YWOXKR2SX85K5MKQ0AO2" localSheetId="19" hidden="1">#REF!</definedName>
    <definedName name="BExQD571YWOXKR2SX85K5MKQ0AO2" localSheetId="21" hidden="1">#REF!</definedName>
    <definedName name="BExQD571YWOXKR2SX85K5MKQ0AO2" hidden="1">#REF!</definedName>
    <definedName name="BExQDB6VCHN8PNX8EA6JNIEQ2JC2" localSheetId="23" hidden="1">#REF!</definedName>
    <definedName name="BExQDB6VCHN8PNX8EA6JNIEQ2JC2" localSheetId="27" hidden="1">#REF!</definedName>
    <definedName name="BExQDB6VCHN8PNX8EA6JNIEQ2JC2" localSheetId="16" hidden="1">#REF!</definedName>
    <definedName name="BExQDB6VCHN8PNX8EA6JNIEQ2JC2" localSheetId="0" hidden="1">#REF!</definedName>
    <definedName name="BExQDB6VCHN8PNX8EA6JNIEQ2JC2" localSheetId="2" hidden="1">#REF!</definedName>
    <definedName name="BExQDB6VCHN8PNX8EA6JNIEQ2JC2" localSheetId="4" hidden="1">#REF!</definedName>
    <definedName name="BExQDB6VCHN8PNX8EA6JNIEQ2JC2" localSheetId="5" hidden="1">#REF!</definedName>
    <definedName name="BExQDB6VCHN8PNX8EA6JNIEQ2JC2" localSheetId="17" hidden="1">#REF!</definedName>
    <definedName name="BExQDB6VCHN8PNX8EA6JNIEQ2JC2" localSheetId="7" hidden="1">#REF!</definedName>
    <definedName name="BExQDB6VCHN8PNX8EA6JNIEQ2JC2" localSheetId="8" hidden="1">#REF!</definedName>
    <definedName name="BExQDB6VCHN8PNX8EA6JNIEQ2JC2" localSheetId="9" hidden="1">#REF!</definedName>
    <definedName name="BExQDB6VCHN8PNX8EA6JNIEQ2JC2" localSheetId="11" hidden="1">#REF!</definedName>
    <definedName name="BExQDB6VCHN8PNX8EA6JNIEQ2JC2" localSheetId="12" hidden="1">#REF!</definedName>
    <definedName name="BExQDB6VCHN8PNX8EA6JNIEQ2JC2" localSheetId="13" hidden="1">#REF!</definedName>
    <definedName name="BExQDB6VCHN8PNX8EA6JNIEQ2JC2" localSheetId="14" hidden="1">#REF!</definedName>
    <definedName name="BExQDB6VCHN8PNX8EA6JNIEQ2JC2" localSheetId="22" hidden="1">#REF!</definedName>
    <definedName name="BExQDB6VCHN8PNX8EA6JNIEQ2JC2" localSheetId="19" hidden="1">#REF!</definedName>
    <definedName name="BExQDB6VCHN8PNX8EA6JNIEQ2JC2" localSheetId="21" hidden="1">#REF!</definedName>
    <definedName name="BExQDB6VCHN8PNX8EA6JNIEQ2JC2" hidden="1">#REF!</definedName>
    <definedName name="BExQDE1B6U2Q9B73KBENABP71YM1" localSheetId="23" hidden="1">#REF!</definedName>
    <definedName name="BExQDE1B6U2Q9B73KBENABP71YM1" localSheetId="27" hidden="1">#REF!</definedName>
    <definedName name="BExQDE1B6U2Q9B73KBENABP71YM1" localSheetId="16" hidden="1">#REF!</definedName>
    <definedName name="BExQDE1B6U2Q9B73KBENABP71YM1" localSheetId="0" hidden="1">#REF!</definedName>
    <definedName name="BExQDE1B6U2Q9B73KBENABP71YM1" localSheetId="2" hidden="1">#REF!</definedName>
    <definedName name="BExQDE1B6U2Q9B73KBENABP71YM1" localSheetId="4" hidden="1">#REF!</definedName>
    <definedName name="BExQDE1B6U2Q9B73KBENABP71YM1" localSheetId="5" hidden="1">#REF!</definedName>
    <definedName name="BExQDE1B6U2Q9B73KBENABP71YM1" localSheetId="17" hidden="1">#REF!</definedName>
    <definedName name="BExQDE1B6U2Q9B73KBENABP71YM1" localSheetId="7" hidden="1">#REF!</definedName>
    <definedName name="BExQDE1B6U2Q9B73KBENABP71YM1" localSheetId="8" hidden="1">#REF!</definedName>
    <definedName name="BExQDE1B6U2Q9B73KBENABP71YM1" localSheetId="9" hidden="1">#REF!</definedName>
    <definedName name="BExQDE1B6U2Q9B73KBENABP71YM1" localSheetId="11" hidden="1">#REF!</definedName>
    <definedName name="BExQDE1B6U2Q9B73KBENABP71YM1" localSheetId="12" hidden="1">#REF!</definedName>
    <definedName name="BExQDE1B6U2Q9B73KBENABP71YM1" localSheetId="13" hidden="1">#REF!</definedName>
    <definedName name="BExQDE1B6U2Q9B73KBENABP71YM1" localSheetId="14" hidden="1">#REF!</definedName>
    <definedName name="BExQDE1B6U2Q9B73KBENABP71YM1" localSheetId="22" hidden="1">#REF!</definedName>
    <definedName name="BExQDE1B6U2Q9B73KBENABP71YM1" localSheetId="19" hidden="1">#REF!</definedName>
    <definedName name="BExQDE1B6U2Q9B73KBENABP71YM1" localSheetId="21" hidden="1">#REF!</definedName>
    <definedName name="BExQDE1B6U2Q9B73KBENABP71YM1" hidden="1">#REF!</definedName>
    <definedName name="BExQDGQCN7ZW41QDUHOBJUGQAX40" localSheetId="23" hidden="1">#REF!</definedName>
    <definedName name="BExQDGQCN7ZW41QDUHOBJUGQAX40" localSheetId="27" hidden="1">#REF!</definedName>
    <definedName name="BExQDGQCN7ZW41QDUHOBJUGQAX40" localSheetId="16" hidden="1">#REF!</definedName>
    <definedName name="BExQDGQCN7ZW41QDUHOBJUGQAX40" localSheetId="0" hidden="1">#REF!</definedName>
    <definedName name="BExQDGQCN7ZW41QDUHOBJUGQAX40" localSheetId="2" hidden="1">#REF!</definedName>
    <definedName name="BExQDGQCN7ZW41QDUHOBJUGQAX40" localSheetId="4" hidden="1">#REF!</definedName>
    <definedName name="BExQDGQCN7ZW41QDUHOBJUGQAX40" localSheetId="5" hidden="1">#REF!</definedName>
    <definedName name="BExQDGQCN7ZW41QDUHOBJUGQAX40" localSheetId="17" hidden="1">#REF!</definedName>
    <definedName name="BExQDGQCN7ZW41QDUHOBJUGQAX40" localSheetId="7" hidden="1">#REF!</definedName>
    <definedName name="BExQDGQCN7ZW41QDUHOBJUGQAX40" localSheetId="8" hidden="1">#REF!</definedName>
    <definedName name="BExQDGQCN7ZW41QDUHOBJUGQAX40" localSheetId="9" hidden="1">#REF!</definedName>
    <definedName name="BExQDGQCN7ZW41QDUHOBJUGQAX40" localSheetId="11" hidden="1">#REF!</definedName>
    <definedName name="BExQDGQCN7ZW41QDUHOBJUGQAX40" localSheetId="12" hidden="1">#REF!</definedName>
    <definedName name="BExQDGQCN7ZW41QDUHOBJUGQAX40" localSheetId="13" hidden="1">#REF!</definedName>
    <definedName name="BExQDGQCN7ZW41QDUHOBJUGQAX40" localSheetId="14" hidden="1">#REF!</definedName>
    <definedName name="BExQDGQCN7ZW41QDUHOBJUGQAX40" localSheetId="22" hidden="1">#REF!</definedName>
    <definedName name="BExQDGQCN7ZW41QDUHOBJUGQAX40" localSheetId="19" hidden="1">#REF!</definedName>
    <definedName name="BExQDGQCN7ZW41QDUHOBJUGQAX40" localSheetId="21" hidden="1">#REF!</definedName>
    <definedName name="BExQDGQCN7ZW41QDUHOBJUGQAX40" hidden="1">#REF!</definedName>
    <definedName name="BExQED8ZZUEH0WRNOHXI7V9TVC8K" localSheetId="23" hidden="1">#REF!</definedName>
    <definedName name="BExQED8ZZUEH0WRNOHXI7V9TVC8K" localSheetId="27" hidden="1">#REF!</definedName>
    <definedName name="BExQED8ZZUEH0WRNOHXI7V9TVC8K" localSheetId="16" hidden="1">#REF!</definedName>
    <definedName name="BExQED8ZZUEH0WRNOHXI7V9TVC8K" localSheetId="0" hidden="1">#REF!</definedName>
    <definedName name="BExQED8ZZUEH0WRNOHXI7V9TVC8K" localSheetId="2" hidden="1">#REF!</definedName>
    <definedName name="BExQED8ZZUEH0WRNOHXI7V9TVC8K" localSheetId="4" hidden="1">#REF!</definedName>
    <definedName name="BExQED8ZZUEH0WRNOHXI7V9TVC8K" localSheetId="5" hidden="1">#REF!</definedName>
    <definedName name="BExQED8ZZUEH0WRNOHXI7V9TVC8K" localSheetId="17" hidden="1">#REF!</definedName>
    <definedName name="BExQED8ZZUEH0WRNOHXI7V9TVC8K" localSheetId="7" hidden="1">#REF!</definedName>
    <definedName name="BExQED8ZZUEH0WRNOHXI7V9TVC8K" localSheetId="8" hidden="1">#REF!</definedName>
    <definedName name="BExQED8ZZUEH0WRNOHXI7V9TVC8K" localSheetId="9" hidden="1">#REF!</definedName>
    <definedName name="BExQED8ZZUEH0WRNOHXI7V9TVC8K" localSheetId="11" hidden="1">#REF!</definedName>
    <definedName name="BExQED8ZZUEH0WRNOHXI7V9TVC8K" localSheetId="12" hidden="1">#REF!</definedName>
    <definedName name="BExQED8ZZUEH0WRNOHXI7V9TVC8K" localSheetId="13" hidden="1">#REF!</definedName>
    <definedName name="BExQED8ZZUEH0WRNOHXI7V9TVC8K" localSheetId="14" hidden="1">#REF!</definedName>
    <definedName name="BExQED8ZZUEH0WRNOHXI7V9TVC8K" localSheetId="22" hidden="1">#REF!</definedName>
    <definedName name="BExQED8ZZUEH0WRNOHXI7V9TVC8K" localSheetId="19" hidden="1">#REF!</definedName>
    <definedName name="BExQED8ZZUEH0WRNOHXI7V9TVC8K" localSheetId="21" hidden="1">#REF!</definedName>
    <definedName name="BExQED8ZZUEH0WRNOHXI7V9TVC8K" hidden="1">#REF!</definedName>
    <definedName name="BExQEF1PIJIB9J24OB0M4X1WLBB0" localSheetId="23" hidden="1">#REF!</definedName>
    <definedName name="BExQEF1PIJIB9J24OB0M4X1WLBB0" localSheetId="27" hidden="1">#REF!</definedName>
    <definedName name="BExQEF1PIJIB9J24OB0M4X1WLBB0" localSheetId="16" hidden="1">#REF!</definedName>
    <definedName name="BExQEF1PIJIB9J24OB0M4X1WLBB0" localSheetId="0" hidden="1">#REF!</definedName>
    <definedName name="BExQEF1PIJIB9J24OB0M4X1WLBB0" localSheetId="2" hidden="1">#REF!</definedName>
    <definedName name="BExQEF1PIJIB9J24OB0M4X1WLBB0" localSheetId="4" hidden="1">#REF!</definedName>
    <definedName name="BExQEF1PIJIB9J24OB0M4X1WLBB0" localSheetId="5" hidden="1">#REF!</definedName>
    <definedName name="BExQEF1PIJIB9J24OB0M4X1WLBB0" localSheetId="17" hidden="1">#REF!</definedName>
    <definedName name="BExQEF1PIJIB9J24OB0M4X1WLBB0" localSheetId="7" hidden="1">#REF!</definedName>
    <definedName name="BExQEF1PIJIB9J24OB0M4X1WLBB0" localSheetId="8" hidden="1">#REF!</definedName>
    <definedName name="BExQEF1PIJIB9J24OB0M4X1WLBB0" localSheetId="9" hidden="1">#REF!</definedName>
    <definedName name="BExQEF1PIJIB9J24OB0M4X1WLBB0" localSheetId="11" hidden="1">#REF!</definedName>
    <definedName name="BExQEF1PIJIB9J24OB0M4X1WLBB0" localSheetId="12" hidden="1">#REF!</definedName>
    <definedName name="BExQEF1PIJIB9J24OB0M4X1WLBB0" localSheetId="13" hidden="1">#REF!</definedName>
    <definedName name="BExQEF1PIJIB9J24OB0M4X1WLBB0" localSheetId="14" hidden="1">#REF!</definedName>
    <definedName name="BExQEF1PIJIB9J24OB0M4X1WLBB0" localSheetId="22" hidden="1">#REF!</definedName>
    <definedName name="BExQEF1PIJIB9J24OB0M4X1WLBB0" localSheetId="19" hidden="1">#REF!</definedName>
    <definedName name="BExQEF1PIJIB9J24OB0M4X1WLBB0" localSheetId="21" hidden="1">#REF!</definedName>
    <definedName name="BExQEF1PIJIB9J24OB0M4X1WLBB0" hidden="1">#REF!</definedName>
    <definedName name="BExQEMUA4HEFM4OVO8M8MA8PIAW1" localSheetId="23" hidden="1">#REF!</definedName>
    <definedName name="BExQEMUA4HEFM4OVO8M8MA8PIAW1" localSheetId="27" hidden="1">#REF!</definedName>
    <definedName name="BExQEMUA4HEFM4OVO8M8MA8PIAW1" localSheetId="16" hidden="1">#REF!</definedName>
    <definedName name="BExQEMUA4HEFM4OVO8M8MA8PIAW1" localSheetId="0" hidden="1">#REF!</definedName>
    <definedName name="BExQEMUA4HEFM4OVO8M8MA8PIAW1" localSheetId="2" hidden="1">#REF!</definedName>
    <definedName name="BExQEMUA4HEFM4OVO8M8MA8PIAW1" localSheetId="4" hidden="1">#REF!</definedName>
    <definedName name="BExQEMUA4HEFM4OVO8M8MA8PIAW1" localSheetId="5" hidden="1">#REF!</definedName>
    <definedName name="BExQEMUA4HEFM4OVO8M8MA8PIAW1" localSheetId="17" hidden="1">#REF!</definedName>
    <definedName name="BExQEMUA4HEFM4OVO8M8MA8PIAW1" localSheetId="7" hidden="1">#REF!</definedName>
    <definedName name="BExQEMUA4HEFM4OVO8M8MA8PIAW1" localSheetId="8" hidden="1">#REF!</definedName>
    <definedName name="BExQEMUA4HEFM4OVO8M8MA8PIAW1" localSheetId="9" hidden="1">#REF!</definedName>
    <definedName name="BExQEMUA4HEFM4OVO8M8MA8PIAW1" localSheetId="11" hidden="1">#REF!</definedName>
    <definedName name="BExQEMUA4HEFM4OVO8M8MA8PIAW1" localSheetId="12" hidden="1">#REF!</definedName>
    <definedName name="BExQEMUA4HEFM4OVO8M8MA8PIAW1" localSheetId="13" hidden="1">#REF!</definedName>
    <definedName name="BExQEMUA4HEFM4OVO8M8MA8PIAW1" localSheetId="14" hidden="1">#REF!</definedName>
    <definedName name="BExQEMUA4HEFM4OVO8M8MA8PIAW1" localSheetId="22" hidden="1">#REF!</definedName>
    <definedName name="BExQEMUA4HEFM4OVO8M8MA8PIAW1" localSheetId="19" hidden="1">#REF!</definedName>
    <definedName name="BExQEMUA4HEFM4OVO8M8MA8PIAW1" localSheetId="21" hidden="1">#REF!</definedName>
    <definedName name="BExQEMUA4HEFM4OVO8M8MA8PIAW1" hidden="1">#REF!</definedName>
    <definedName name="BExQEP38QPDKB85WG2WOL17IMB5S" localSheetId="23" hidden="1">#REF!</definedName>
    <definedName name="BExQEP38QPDKB85WG2WOL17IMB5S" localSheetId="27" hidden="1">#REF!</definedName>
    <definedName name="BExQEP38QPDKB85WG2WOL17IMB5S" localSheetId="16" hidden="1">#REF!</definedName>
    <definedName name="BExQEP38QPDKB85WG2WOL17IMB5S" localSheetId="0" hidden="1">#REF!</definedName>
    <definedName name="BExQEP38QPDKB85WG2WOL17IMB5S" localSheetId="2" hidden="1">#REF!</definedName>
    <definedName name="BExQEP38QPDKB85WG2WOL17IMB5S" localSheetId="4" hidden="1">#REF!</definedName>
    <definedName name="BExQEP38QPDKB85WG2WOL17IMB5S" localSheetId="5" hidden="1">#REF!</definedName>
    <definedName name="BExQEP38QPDKB85WG2WOL17IMB5S" localSheetId="17" hidden="1">#REF!</definedName>
    <definedName name="BExQEP38QPDKB85WG2WOL17IMB5S" localSheetId="7" hidden="1">#REF!</definedName>
    <definedName name="BExQEP38QPDKB85WG2WOL17IMB5S" localSheetId="8" hidden="1">#REF!</definedName>
    <definedName name="BExQEP38QPDKB85WG2WOL17IMB5S" localSheetId="9" hidden="1">#REF!</definedName>
    <definedName name="BExQEP38QPDKB85WG2WOL17IMB5S" localSheetId="11" hidden="1">#REF!</definedName>
    <definedName name="BExQEP38QPDKB85WG2WOL17IMB5S" localSheetId="12" hidden="1">#REF!</definedName>
    <definedName name="BExQEP38QPDKB85WG2WOL17IMB5S" localSheetId="13" hidden="1">#REF!</definedName>
    <definedName name="BExQEP38QPDKB85WG2WOL17IMB5S" localSheetId="14" hidden="1">#REF!</definedName>
    <definedName name="BExQEP38QPDKB85WG2WOL17IMB5S" localSheetId="22" hidden="1">#REF!</definedName>
    <definedName name="BExQEP38QPDKB85WG2WOL17IMB5S" localSheetId="19" hidden="1">#REF!</definedName>
    <definedName name="BExQEP38QPDKB85WG2WOL17IMB5S" localSheetId="21" hidden="1">#REF!</definedName>
    <definedName name="BExQEP38QPDKB85WG2WOL17IMB5S" hidden="1">#REF!</definedName>
    <definedName name="BExQEQ4XZQFIKUXNU9H7WE7AMZ1U" localSheetId="23" hidden="1">#REF!</definedName>
    <definedName name="BExQEQ4XZQFIKUXNU9H7WE7AMZ1U" localSheetId="27" hidden="1">#REF!</definedName>
    <definedName name="BExQEQ4XZQFIKUXNU9H7WE7AMZ1U" localSheetId="16" hidden="1">#REF!</definedName>
    <definedName name="BExQEQ4XZQFIKUXNU9H7WE7AMZ1U" localSheetId="0" hidden="1">#REF!</definedName>
    <definedName name="BExQEQ4XZQFIKUXNU9H7WE7AMZ1U" localSheetId="2" hidden="1">#REF!</definedName>
    <definedName name="BExQEQ4XZQFIKUXNU9H7WE7AMZ1U" localSheetId="4" hidden="1">#REF!</definedName>
    <definedName name="BExQEQ4XZQFIKUXNU9H7WE7AMZ1U" localSheetId="5" hidden="1">#REF!</definedName>
    <definedName name="BExQEQ4XZQFIKUXNU9H7WE7AMZ1U" localSheetId="17" hidden="1">#REF!</definedName>
    <definedName name="BExQEQ4XZQFIKUXNU9H7WE7AMZ1U" localSheetId="7" hidden="1">#REF!</definedName>
    <definedName name="BExQEQ4XZQFIKUXNU9H7WE7AMZ1U" localSheetId="8" hidden="1">#REF!</definedName>
    <definedName name="BExQEQ4XZQFIKUXNU9H7WE7AMZ1U" localSheetId="9" hidden="1">#REF!</definedName>
    <definedName name="BExQEQ4XZQFIKUXNU9H7WE7AMZ1U" localSheetId="11" hidden="1">#REF!</definedName>
    <definedName name="BExQEQ4XZQFIKUXNU9H7WE7AMZ1U" localSheetId="12" hidden="1">#REF!</definedName>
    <definedName name="BExQEQ4XZQFIKUXNU9H7WE7AMZ1U" localSheetId="13" hidden="1">#REF!</definedName>
    <definedName name="BExQEQ4XZQFIKUXNU9H7WE7AMZ1U" localSheetId="14" hidden="1">#REF!</definedName>
    <definedName name="BExQEQ4XZQFIKUXNU9H7WE7AMZ1U" localSheetId="22" hidden="1">#REF!</definedName>
    <definedName name="BExQEQ4XZQFIKUXNU9H7WE7AMZ1U" localSheetId="19" hidden="1">#REF!</definedName>
    <definedName name="BExQEQ4XZQFIKUXNU9H7WE7AMZ1U" localSheetId="21" hidden="1">#REF!</definedName>
    <definedName name="BExQEQ4XZQFIKUXNU9H7WE7AMZ1U" hidden="1">#REF!</definedName>
    <definedName name="BExQF1OEB07CRAP6ALNNMJNJ3P2D" localSheetId="23" hidden="1">#REF!</definedName>
    <definedName name="BExQF1OEB07CRAP6ALNNMJNJ3P2D" localSheetId="27" hidden="1">#REF!</definedName>
    <definedName name="BExQF1OEB07CRAP6ALNNMJNJ3P2D" localSheetId="16" hidden="1">#REF!</definedName>
    <definedName name="BExQF1OEB07CRAP6ALNNMJNJ3P2D" localSheetId="0" hidden="1">#REF!</definedName>
    <definedName name="BExQF1OEB07CRAP6ALNNMJNJ3P2D" localSheetId="2" hidden="1">#REF!</definedName>
    <definedName name="BExQF1OEB07CRAP6ALNNMJNJ3P2D" localSheetId="4" hidden="1">#REF!</definedName>
    <definedName name="BExQF1OEB07CRAP6ALNNMJNJ3P2D" localSheetId="5" hidden="1">#REF!</definedName>
    <definedName name="BExQF1OEB07CRAP6ALNNMJNJ3P2D" localSheetId="17" hidden="1">#REF!</definedName>
    <definedName name="BExQF1OEB07CRAP6ALNNMJNJ3P2D" localSheetId="7" hidden="1">#REF!</definedName>
    <definedName name="BExQF1OEB07CRAP6ALNNMJNJ3P2D" localSheetId="8" hidden="1">#REF!</definedName>
    <definedName name="BExQF1OEB07CRAP6ALNNMJNJ3P2D" localSheetId="9" hidden="1">#REF!</definedName>
    <definedName name="BExQF1OEB07CRAP6ALNNMJNJ3P2D" localSheetId="11" hidden="1">#REF!</definedName>
    <definedName name="BExQF1OEB07CRAP6ALNNMJNJ3P2D" localSheetId="12" hidden="1">#REF!</definedName>
    <definedName name="BExQF1OEB07CRAP6ALNNMJNJ3P2D" localSheetId="13" hidden="1">#REF!</definedName>
    <definedName name="BExQF1OEB07CRAP6ALNNMJNJ3P2D" localSheetId="14" hidden="1">#REF!</definedName>
    <definedName name="BExQF1OEB07CRAP6ALNNMJNJ3P2D" localSheetId="22" hidden="1">#REF!</definedName>
    <definedName name="BExQF1OEB07CRAP6ALNNMJNJ3P2D" localSheetId="19" hidden="1">#REF!</definedName>
    <definedName name="BExQF1OEB07CRAP6ALNNMJNJ3P2D" localSheetId="21" hidden="1">#REF!</definedName>
    <definedName name="BExQF1OEB07CRAP6ALNNMJNJ3P2D" hidden="1">#REF!</definedName>
    <definedName name="BExQF8KKL224NYD20XYLLM2RE7EW" localSheetId="23" hidden="1">#REF!</definedName>
    <definedName name="BExQF8KKL224NYD20XYLLM2RE7EW" localSheetId="27" hidden="1">#REF!</definedName>
    <definedName name="BExQF8KKL224NYD20XYLLM2RE7EW" localSheetId="16" hidden="1">#REF!</definedName>
    <definedName name="BExQF8KKL224NYD20XYLLM2RE7EW" localSheetId="0" hidden="1">#REF!</definedName>
    <definedName name="BExQF8KKL224NYD20XYLLM2RE7EW" localSheetId="2" hidden="1">#REF!</definedName>
    <definedName name="BExQF8KKL224NYD20XYLLM2RE7EW" localSheetId="4" hidden="1">#REF!</definedName>
    <definedName name="BExQF8KKL224NYD20XYLLM2RE7EW" localSheetId="5" hidden="1">#REF!</definedName>
    <definedName name="BExQF8KKL224NYD20XYLLM2RE7EW" localSheetId="17" hidden="1">#REF!</definedName>
    <definedName name="BExQF8KKL224NYD20XYLLM2RE7EW" localSheetId="7" hidden="1">#REF!</definedName>
    <definedName name="BExQF8KKL224NYD20XYLLM2RE7EW" localSheetId="8" hidden="1">#REF!</definedName>
    <definedName name="BExQF8KKL224NYD20XYLLM2RE7EW" localSheetId="9" hidden="1">#REF!</definedName>
    <definedName name="BExQF8KKL224NYD20XYLLM2RE7EW" localSheetId="11" hidden="1">#REF!</definedName>
    <definedName name="BExQF8KKL224NYD20XYLLM2RE7EW" localSheetId="12" hidden="1">#REF!</definedName>
    <definedName name="BExQF8KKL224NYD20XYLLM2RE7EW" localSheetId="13" hidden="1">#REF!</definedName>
    <definedName name="BExQF8KKL224NYD20XYLLM2RE7EW" localSheetId="14" hidden="1">#REF!</definedName>
    <definedName name="BExQF8KKL224NYD20XYLLM2RE7EW" localSheetId="22" hidden="1">#REF!</definedName>
    <definedName name="BExQF8KKL224NYD20XYLLM2RE7EW" localSheetId="19" hidden="1">#REF!</definedName>
    <definedName name="BExQF8KKL224NYD20XYLLM2RE7EW" localSheetId="21" hidden="1">#REF!</definedName>
    <definedName name="BExQF8KKL224NYD20XYLLM2RE7EW" hidden="1">#REF!</definedName>
    <definedName name="BExQF9X2AQPFJZTCHTU5PTTR0JAH" localSheetId="23" hidden="1">#REF!</definedName>
    <definedName name="BExQF9X2AQPFJZTCHTU5PTTR0JAH" localSheetId="27" hidden="1">#REF!</definedName>
    <definedName name="BExQF9X2AQPFJZTCHTU5PTTR0JAH" localSheetId="16" hidden="1">#REF!</definedName>
    <definedName name="BExQF9X2AQPFJZTCHTU5PTTR0JAH" localSheetId="0" hidden="1">#REF!</definedName>
    <definedName name="BExQF9X2AQPFJZTCHTU5PTTR0JAH" localSheetId="2" hidden="1">#REF!</definedName>
    <definedName name="BExQF9X2AQPFJZTCHTU5PTTR0JAH" localSheetId="4" hidden="1">#REF!</definedName>
    <definedName name="BExQF9X2AQPFJZTCHTU5PTTR0JAH" localSheetId="5" hidden="1">#REF!</definedName>
    <definedName name="BExQF9X2AQPFJZTCHTU5PTTR0JAH" localSheetId="17" hidden="1">#REF!</definedName>
    <definedName name="BExQF9X2AQPFJZTCHTU5PTTR0JAH" localSheetId="7" hidden="1">#REF!</definedName>
    <definedName name="BExQF9X2AQPFJZTCHTU5PTTR0JAH" localSheetId="8" hidden="1">#REF!</definedName>
    <definedName name="BExQF9X2AQPFJZTCHTU5PTTR0JAH" localSheetId="9" hidden="1">#REF!</definedName>
    <definedName name="BExQF9X2AQPFJZTCHTU5PTTR0JAH" localSheetId="11" hidden="1">#REF!</definedName>
    <definedName name="BExQF9X2AQPFJZTCHTU5PTTR0JAH" localSheetId="12" hidden="1">#REF!</definedName>
    <definedName name="BExQF9X2AQPFJZTCHTU5PTTR0JAH" localSheetId="13" hidden="1">#REF!</definedName>
    <definedName name="BExQF9X2AQPFJZTCHTU5PTTR0JAH" localSheetId="14" hidden="1">#REF!</definedName>
    <definedName name="BExQF9X2AQPFJZTCHTU5PTTR0JAH" localSheetId="22" hidden="1">#REF!</definedName>
    <definedName name="BExQF9X2AQPFJZTCHTU5PTTR0JAH" localSheetId="19" hidden="1">#REF!</definedName>
    <definedName name="BExQF9X2AQPFJZTCHTU5PTTR0JAH" localSheetId="21" hidden="1">#REF!</definedName>
    <definedName name="BExQF9X2AQPFJZTCHTU5PTTR0JAH" hidden="1">#REF!</definedName>
    <definedName name="BExQFAINO9ODQZX6NSM8EBTRD04E" localSheetId="23" hidden="1">#REF!</definedName>
    <definedName name="BExQFAINO9ODQZX6NSM8EBTRD04E" localSheetId="27" hidden="1">#REF!</definedName>
    <definedName name="BExQFAINO9ODQZX6NSM8EBTRD04E" localSheetId="16" hidden="1">#REF!</definedName>
    <definedName name="BExQFAINO9ODQZX6NSM8EBTRD04E" localSheetId="0" hidden="1">#REF!</definedName>
    <definedName name="BExQFAINO9ODQZX6NSM8EBTRD04E" localSheetId="2" hidden="1">#REF!</definedName>
    <definedName name="BExQFAINO9ODQZX6NSM8EBTRD04E" localSheetId="4" hidden="1">#REF!</definedName>
    <definedName name="BExQFAINO9ODQZX6NSM8EBTRD04E" localSheetId="5" hidden="1">#REF!</definedName>
    <definedName name="BExQFAINO9ODQZX6NSM8EBTRD04E" localSheetId="17" hidden="1">#REF!</definedName>
    <definedName name="BExQFAINO9ODQZX6NSM8EBTRD04E" localSheetId="7" hidden="1">#REF!</definedName>
    <definedName name="BExQFAINO9ODQZX6NSM8EBTRD04E" localSheetId="8" hidden="1">#REF!</definedName>
    <definedName name="BExQFAINO9ODQZX6NSM8EBTRD04E" localSheetId="9" hidden="1">#REF!</definedName>
    <definedName name="BExQFAINO9ODQZX6NSM8EBTRD04E" localSheetId="11" hidden="1">#REF!</definedName>
    <definedName name="BExQFAINO9ODQZX6NSM8EBTRD04E" localSheetId="12" hidden="1">#REF!</definedName>
    <definedName name="BExQFAINO9ODQZX6NSM8EBTRD04E" localSheetId="13" hidden="1">#REF!</definedName>
    <definedName name="BExQFAINO9ODQZX6NSM8EBTRD04E" localSheetId="14" hidden="1">#REF!</definedName>
    <definedName name="BExQFAINO9ODQZX6NSM8EBTRD04E" localSheetId="22" hidden="1">#REF!</definedName>
    <definedName name="BExQFAINO9ODQZX6NSM8EBTRD04E" localSheetId="19" hidden="1">#REF!</definedName>
    <definedName name="BExQFAINO9ODQZX6NSM8EBTRD04E" localSheetId="21" hidden="1">#REF!</definedName>
    <definedName name="BExQFAINO9ODQZX6NSM8EBTRD04E" hidden="1">#REF!</definedName>
    <definedName name="BExQFC0M9KKFMQKPLPEO2RQDB7MM" localSheetId="23" hidden="1">#REF!</definedName>
    <definedName name="BExQFC0M9KKFMQKPLPEO2RQDB7MM" localSheetId="27" hidden="1">#REF!</definedName>
    <definedName name="BExQFC0M9KKFMQKPLPEO2RQDB7MM" localSheetId="16" hidden="1">#REF!</definedName>
    <definedName name="BExQFC0M9KKFMQKPLPEO2RQDB7MM" localSheetId="0" hidden="1">#REF!</definedName>
    <definedName name="BExQFC0M9KKFMQKPLPEO2RQDB7MM" localSheetId="2" hidden="1">#REF!</definedName>
    <definedName name="BExQFC0M9KKFMQKPLPEO2RQDB7MM" localSheetId="4" hidden="1">#REF!</definedName>
    <definedName name="BExQFC0M9KKFMQKPLPEO2RQDB7MM" localSheetId="5" hidden="1">#REF!</definedName>
    <definedName name="BExQFC0M9KKFMQKPLPEO2RQDB7MM" localSheetId="17" hidden="1">#REF!</definedName>
    <definedName name="BExQFC0M9KKFMQKPLPEO2RQDB7MM" localSheetId="7" hidden="1">#REF!</definedName>
    <definedName name="BExQFC0M9KKFMQKPLPEO2RQDB7MM" localSheetId="8" hidden="1">#REF!</definedName>
    <definedName name="BExQFC0M9KKFMQKPLPEO2RQDB7MM" localSheetId="9" hidden="1">#REF!</definedName>
    <definedName name="BExQFC0M9KKFMQKPLPEO2RQDB7MM" localSheetId="11" hidden="1">#REF!</definedName>
    <definedName name="BExQFC0M9KKFMQKPLPEO2RQDB7MM" localSheetId="12" hidden="1">#REF!</definedName>
    <definedName name="BExQFC0M9KKFMQKPLPEO2RQDB7MM" localSheetId="13" hidden="1">#REF!</definedName>
    <definedName name="BExQFC0M9KKFMQKPLPEO2RQDB7MM" localSheetId="14" hidden="1">#REF!</definedName>
    <definedName name="BExQFC0M9KKFMQKPLPEO2RQDB7MM" localSheetId="22" hidden="1">#REF!</definedName>
    <definedName name="BExQFC0M9KKFMQKPLPEO2RQDB7MM" localSheetId="19" hidden="1">#REF!</definedName>
    <definedName name="BExQFC0M9KKFMQKPLPEO2RQDB7MM" localSheetId="21" hidden="1">#REF!</definedName>
    <definedName name="BExQFC0M9KKFMQKPLPEO2RQDB7MM" hidden="1">#REF!</definedName>
    <definedName name="BExQFEEV7627R8TYZCM28C6V6WHE" localSheetId="23" hidden="1">#REF!</definedName>
    <definedName name="BExQFEEV7627R8TYZCM28C6V6WHE" localSheetId="27" hidden="1">#REF!</definedName>
    <definedName name="BExQFEEV7627R8TYZCM28C6V6WHE" localSheetId="16" hidden="1">#REF!</definedName>
    <definedName name="BExQFEEV7627R8TYZCM28C6V6WHE" localSheetId="0" hidden="1">#REF!</definedName>
    <definedName name="BExQFEEV7627R8TYZCM28C6V6WHE" localSheetId="2" hidden="1">#REF!</definedName>
    <definedName name="BExQFEEV7627R8TYZCM28C6V6WHE" localSheetId="4" hidden="1">#REF!</definedName>
    <definedName name="BExQFEEV7627R8TYZCM28C6V6WHE" localSheetId="5" hidden="1">#REF!</definedName>
    <definedName name="BExQFEEV7627R8TYZCM28C6V6WHE" localSheetId="17" hidden="1">#REF!</definedName>
    <definedName name="BExQFEEV7627R8TYZCM28C6V6WHE" localSheetId="7" hidden="1">#REF!</definedName>
    <definedName name="BExQFEEV7627R8TYZCM28C6V6WHE" localSheetId="8" hidden="1">#REF!</definedName>
    <definedName name="BExQFEEV7627R8TYZCM28C6V6WHE" localSheetId="9" hidden="1">#REF!</definedName>
    <definedName name="BExQFEEV7627R8TYZCM28C6V6WHE" localSheetId="11" hidden="1">#REF!</definedName>
    <definedName name="BExQFEEV7627R8TYZCM28C6V6WHE" localSheetId="12" hidden="1">#REF!</definedName>
    <definedName name="BExQFEEV7627R8TYZCM28C6V6WHE" localSheetId="13" hidden="1">#REF!</definedName>
    <definedName name="BExQFEEV7627R8TYZCM28C6V6WHE" localSheetId="14" hidden="1">#REF!</definedName>
    <definedName name="BExQFEEV7627R8TYZCM28C6V6WHE" localSheetId="22" hidden="1">#REF!</definedName>
    <definedName name="BExQFEEV7627R8TYZCM28C6V6WHE" localSheetId="19" hidden="1">#REF!</definedName>
    <definedName name="BExQFEEV7627R8TYZCM28C6V6WHE" localSheetId="21" hidden="1">#REF!</definedName>
    <definedName name="BExQFEEV7627R8TYZCM28C6V6WHE" hidden="1">#REF!</definedName>
    <definedName name="BExQFEK8NUD04X2OBRA275ADPSDL" localSheetId="23" hidden="1">#REF!</definedName>
    <definedName name="BExQFEK8NUD04X2OBRA275ADPSDL" localSheetId="27" hidden="1">#REF!</definedName>
    <definedName name="BExQFEK8NUD04X2OBRA275ADPSDL" localSheetId="16" hidden="1">#REF!</definedName>
    <definedName name="BExQFEK8NUD04X2OBRA275ADPSDL" localSheetId="0" hidden="1">#REF!</definedName>
    <definedName name="BExQFEK8NUD04X2OBRA275ADPSDL" localSheetId="2" hidden="1">#REF!</definedName>
    <definedName name="BExQFEK8NUD04X2OBRA275ADPSDL" localSheetId="4" hidden="1">#REF!</definedName>
    <definedName name="BExQFEK8NUD04X2OBRA275ADPSDL" localSheetId="5" hidden="1">#REF!</definedName>
    <definedName name="BExQFEK8NUD04X2OBRA275ADPSDL" localSheetId="17" hidden="1">#REF!</definedName>
    <definedName name="BExQFEK8NUD04X2OBRA275ADPSDL" localSheetId="7" hidden="1">#REF!</definedName>
    <definedName name="BExQFEK8NUD04X2OBRA275ADPSDL" localSheetId="8" hidden="1">#REF!</definedName>
    <definedName name="BExQFEK8NUD04X2OBRA275ADPSDL" localSheetId="9" hidden="1">#REF!</definedName>
    <definedName name="BExQFEK8NUD04X2OBRA275ADPSDL" localSheetId="11" hidden="1">#REF!</definedName>
    <definedName name="BExQFEK8NUD04X2OBRA275ADPSDL" localSheetId="12" hidden="1">#REF!</definedName>
    <definedName name="BExQFEK8NUD04X2OBRA275ADPSDL" localSheetId="13" hidden="1">#REF!</definedName>
    <definedName name="BExQFEK8NUD04X2OBRA275ADPSDL" localSheetId="14" hidden="1">#REF!</definedName>
    <definedName name="BExQFEK8NUD04X2OBRA275ADPSDL" localSheetId="22" hidden="1">#REF!</definedName>
    <definedName name="BExQFEK8NUD04X2OBRA275ADPSDL" localSheetId="19" hidden="1">#REF!</definedName>
    <definedName name="BExQFEK8NUD04X2OBRA275ADPSDL" localSheetId="21" hidden="1">#REF!</definedName>
    <definedName name="BExQFEK8NUD04X2OBRA275ADPSDL" hidden="1">#REF!</definedName>
    <definedName name="BExQFGYIWDR4W0YF7XR6E4EWWJ02" localSheetId="23" hidden="1">#REF!</definedName>
    <definedName name="BExQFGYIWDR4W0YF7XR6E4EWWJ02" localSheetId="27" hidden="1">#REF!</definedName>
    <definedName name="BExQFGYIWDR4W0YF7XR6E4EWWJ02" localSheetId="16" hidden="1">#REF!</definedName>
    <definedName name="BExQFGYIWDR4W0YF7XR6E4EWWJ02" localSheetId="0" hidden="1">#REF!</definedName>
    <definedName name="BExQFGYIWDR4W0YF7XR6E4EWWJ02" localSheetId="2" hidden="1">#REF!</definedName>
    <definedName name="BExQFGYIWDR4W0YF7XR6E4EWWJ02" localSheetId="4" hidden="1">#REF!</definedName>
    <definedName name="BExQFGYIWDR4W0YF7XR6E4EWWJ02" localSheetId="5" hidden="1">#REF!</definedName>
    <definedName name="BExQFGYIWDR4W0YF7XR6E4EWWJ02" localSheetId="17" hidden="1">#REF!</definedName>
    <definedName name="BExQFGYIWDR4W0YF7XR6E4EWWJ02" localSheetId="7" hidden="1">#REF!</definedName>
    <definedName name="BExQFGYIWDR4W0YF7XR6E4EWWJ02" localSheetId="8" hidden="1">#REF!</definedName>
    <definedName name="BExQFGYIWDR4W0YF7XR6E4EWWJ02" localSheetId="9" hidden="1">#REF!</definedName>
    <definedName name="BExQFGYIWDR4W0YF7XR6E4EWWJ02" localSheetId="11" hidden="1">#REF!</definedName>
    <definedName name="BExQFGYIWDR4W0YF7XR6E4EWWJ02" localSheetId="12" hidden="1">#REF!</definedName>
    <definedName name="BExQFGYIWDR4W0YF7XR6E4EWWJ02" localSheetId="13" hidden="1">#REF!</definedName>
    <definedName name="BExQFGYIWDR4W0YF7XR6E4EWWJ02" localSheetId="14" hidden="1">#REF!</definedName>
    <definedName name="BExQFGYIWDR4W0YF7XR6E4EWWJ02" localSheetId="22" hidden="1">#REF!</definedName>
    <definedName name="BExQFGYIWDR4W0YF7XR6E4EWWJ02" localSheetId="19" hidden="1">#REF!</definedName>
    <definedName name="BExQFGYIWDR4W0YF7XR6E4EWWJ02" localSheetId="21" hidden="1">#REF!</definedName>
    <definedName name="BExQFGYIWDR4W0YF7XR6E4EWWJ02" hidden="1">#REF!</definedName>
    <definedName name="BExQFPNFKA36IAPS22LAUMBDI4KE" localSheetId="23" hidden="1">#REF!</definedName>
    <definedName name="BExQFPNFKA36IAPS22LAUMBDI4KE" localSheetId="27" hidden="1">#REF!</definedName>
    <definedName name="BExQFPNFKA36IAPS22LAUMBDI4KE" localSheetId="16" hidden="1">#REF!</definedName>
    <definedName name="BExQFPNFKA36IAPS22LAUMBDI4KE" localSheetId="0" hidden="1">#REF!</definedName>
    <definedName name="BExQFPNFKA36IAPS22LAUMBDI4KE" localSheetId="2" hidden="1">#REF!</definedName>
    <definedName name="BExQFPNFKA36IAPS22LAUMBDI4KE" localSheetId="4" hidden="1">#REF!</definedName>
    <definedName name="BExQFPNFKA36IAPS22LAUMBDI4KE" localSheetId="5" hidden="1">#REF!</definedName>
    <definedName name="BExQFPNFKA36IAPS22LAUMBDI4KE" localSheetId="17" hidden="1">#REF!</definedName>
    <definedName name="BExQFPNFKA36IAPS22LAUMBDI4KE" localSheetId="7" hidden="1">#REF!</definedName>
    <definedName name="BExQFPNFKA36IAPS22LAUMBDI4KE" localSheetId="8" hidden="1">#REF!</definedName>
    <definedName name="BExQFPNFKA36IAPS22LAUMBDI4KE" localSheetId="9" hidden="1">#REF!</definedName>
    <definedName name="BExQFPNFKA36IAPS22LAUMBDI4KE" localSheetId="11" hidden="1">#REF!</definedName>
    <definedName name="BExQFPNFKA36IAPS22LAUMBDI4KE" localSheetId="12" hidden="1">#REF!</definedName>
    <definedName name="BExQFPNFKA36IAPS22LAUMBDI4KE" localSheetId="13" hidden="1">#REF!</definedName>
    <definedName name="BExQFPNFKA36IAPS22LAUMBDI4KE" localSheetId="14" hidden="1">#REF!</definedName>
    <definedName name="BExQFPNFKA36IAPS22LAUMBDI4KE" localSheetId="22" hidden="1">#REF!</definedName>
    <definedName name="BExQFPNFKA36IAPS22LAUMBDI4KE" localSheetId="19" hidden="1">#REF!</definedName>
    <definedName name="BExQFPNFKA36IAPS22LAUMBDI4KE" localSheetId="21" hidden="1">#REF!</definedName>
    <definedName name="BExQFPNFKA36IAPS22LAUMBDI4KE" hidden="1">#REF!</definedName>
    <definedName name="BExQFPSWEMA8WBUZ4WK20LR13VSU" localSheetId="23" hidden="1">#REF!</definedName>
    <definedName name="BExQFPSWEMA8WBUZ4WK20LR13VSU" localSheetId="27" hidden="1">#REF!</definedName>
    <definedName name="BExQFPSWEMA8WBUZ4WK20LR13VSU" localSheetId="16" hidden="1">#REF!</definedName>
    <definedName name="BExQFPSWEMA8WBUZ4WK20LR13VSU" localSheetId="0" hidden="1">#REF!</definedName>
    <definedName name="BExQFPSWEMA8WBUZ4WK20LR13VSU" localSheetId="2" hidden="1">#REF!</definedName>
    <definedName name="BExQFPSWEMA8WBUZ4WK20LR13VSU" localSheetId="4" hidden="1">#REF!</definedName>
    <definedName name="BExQFPSWEMA8WBUZ4WK20LR13VSU" localSheetId="5" hidden="1">#REF!</definedName>
    <definedName name="BExQFPSWEMA8WBUZ4WK20LR13VSU" localSheetId="17" hidden="1">#REF!</definedName>
    <definedName name="BExQFPSWEMA8WBUZ4WK20LR13VSU" localSheetId="7" hidden="1">#REF!</definedName>
    <definedName name="BExQFPSWEMA8WBUZ4WK20LR13VSU" localSheetId="8" hidden="1">#REF!</definedName>
    <definedName name="BExQFPSWEMA8WBUZ4WK20LR13VSU" localSheetId="9" hidden="1">#REF!</definedName>
    <definedName name="BExQFPSWEMA8WBUZ4WK20LR13VSU" localSheetId="11" hidden="1">#REF!</definedName>
    <definedName name="BExQFPSWEMA8WBUZ4WK20LR13VSU" localSheetId="12" hidden="1">#REF!</definedName>
    <definedName name="BExQFPSWEMA8WBUZ4WK20LR13VSU" localSheetId="13" hidden="1">#REF!</definedName>
    <definedName name="BExQFPSWEMA8WBUZ4WK20LR13VSU" localSheetId="14" hidden="1">#REF!</definedName>
    <definedName name="BExQFPSWEMA8WBUZ4WK20LR13VSU" localSheetId="22" hidden="1">#REF!</definedName>
    <definedName name="BExQFPSWEMA8WBUZ4WK20LR13VSU" localSheetId="19" hidden="1">#REF!</definedName>
    <definedName name="BExQFPSWEMA8WBUZ4WK20LR13VSU" localSheetId="21" hidden="1">#REF!</definedName>
    <definedName name="BExQFPSWEMA8WBUZ4WK20LR13VSU" hidden="1">#REF!</definedName>
    <definedName name="BExQFVSPOSCCPF1TLJPIWYWYB8A9" localSheetId="23" hidden="1">#REF!</definedName>
    <definedName name="BExQFVSPOSCCPF1TLJPIWYWYB8A9" localSheetId="27" hidden="1">#REF!</definedName>
    <definedName name="BExQFVSPOSCCPF1TLJPIWYWYB8A9" localSheetId="16" hidden="1">#REF!</definedName>
    <definedName name="BExQFVSPOSCCPF1TLJPIWYWYB8A9" localSheetId="0" hidden="1">#REF!</definedName>
    <definedName name="BExQFVSPOSCCPF1TLJPIWYWYB8A9" localSheetId="2" hidden="1">#REF!</definedName>
    <definedName name="BExQFVSPOSCCPF1TLJPIWYWYB8A9" localSheetId="4" hidden="1">#REF!</definedName>
    <definedName name="BExQFVSPOSCCPF1TLJPIWYWYB8A9" localSheetId="5" hidden="1">#REF!</definedName>
    <definedName name="BExQFVSPOSCCPF1TLJPIWYWYB8A9" localSheetId="17" hidden="1">#REF!</definedName>
    <definedName name="BExQFVSPOSCCPF1TLJPIWYWYB8A9" localSheetId="7" hidden="1">#REF!</definedName>
    <definedName name="BExQFVSPOSCCPF1TLJPIWYWYB8A9" localSheetId="8" hidden="1">#REF!</definedName>
    <definedName name="BExQFVSPOSCCPF1TLJPIWYWYB8A9" localSheetId="9" hidden="1">#REF!</definedName>
    <definedName name="BExQFVSPOSCCPF1TLJPIWYWYB8A9" localSheetId="11" hidden="1">#REF!</definedName>
    <definedName name="BExQFVSPOSCCPF1TLJPIWYWYB8A9" localSheetId="12" hidden="1">#REF!</definedName>
    <definedName name="BExQFVSPOSCCPF1TLJPIWYWYB8A9" localSheetId="13" hidden="1">#REF!</definedName>
    <definedName name="BExQFVSPOSCCPF1TLJPIWYWYB8A9" localSheetId="14" hidden="1">#REF!</definedName>
    <definedName name="BExQFVSPOSCCPF1TLJPIWYWYB8A9" localSheetId="22" hidden="1">#REF!</definedName>
    <definedName name="BExQFVSPOSCCPF1TLJPIWYWYB8A9" localSheetId="19" hidden="1">#REF!</definedName>
    <definedName name="BExQFVSPOSCCPF1TLJPIWYWYB8A9" localSheetId="21" hidden="1">#REF!</definedName>
    <definedName name="BExQFVSPOSCCPF1TLJPIWYWYB8A9" hidden="1">#REF!</definedName>
    <definedName name="BExQFWJQXNQAW6LUMOEDS6KMJMYL" localSheetId="23" hidden="1">#REF!</definedName>
    <definedName name="BExQFWJQXNQAW6LUMOEDS6KMJMYL" localSheetId="27" hidden="1">#REF!</definedName>
    <definedName name="BExQFWJQXNQAW6LUMOEDS6KMJMYL" localSheetId="16" hidden="1">#REF!</definedName>
    <definedName name="BExQFWJQXNQAW6LUMOEDS6KMJMYL" localSheetId="0" hidden="1">#REF!</definedName>
    <definedName name="BExQFWJQXNQAW6LUMOEDS6KMJMYL" localSheetId="2" hidden="1">#REF!</definedName>
    <definedName name="BExQFWJQXNQAW6LUMOEDS6KMJMYL" localSheetId="4" hidden="1">#REF!</definedName>
    <definedName name="BExQFWJQXNQAW6LUMOEDS6KMJMYL" localSheetId="5" hidden="1">#REF!</definedName>
    <definedName name="BExQFWJQXNQAW6LUMOEDS6KMJMYL" localSheetId="17" hidden="1">#REF!</definedName>
    <definedName name="BExQFWJQXNQAW6LUMOEDS6KMJMYL" localSheetId="7" hidden="1">#REF!</definedName>
    <definedName name="BExQFWJQXNQAW6LUMOEDS6KMJMYL" localSheetId="8" hidden="1">#REF!</definedName>
    <definedName name="BExQFWJQXNQAW6LUMOEDS6KMJMYL" localSheetId="9" hidden="1">#REF!</definedName>
    <definedName name="BExQFWJQXNQAW6LUMOEDS6KMJMYL" localSheetId="11" hidden="1">#REF!</definedName>
    <definedName name="BExQFWJQXNQAW6LUMOEDS6KMJMYL" localSheetId="12" hidden="1">#REF!</definedName>
    <definedName name="BExQFWJQXNQAW6LUMOEDS6KMJMYL" localSheetId="13" hidden="1">#REF!</definedName>
    <definedName name="BExQFWJQXNQAW6LUMOEDS6KMJMYL" localSheetId="14" hidden="1">#REF!</definedName>
    <definedName name="BExQFWJQXNQAW6LUMOEDS6KMJMYL" localSheetId="22" hidden="1">#REF!</definedName>
    <definedName name="BExQFWJQXNQAW6LUMOEDS6KMJMYL" localSheetId="19" hidden="1">#REF!</definedName>
    <definedName name="BExQFWJQXNQAW6LUMOEDS6KMJMYL" localSheetId="21" hidden="1">#REF!</definedName>
    <definedName name="BExQFWJQXNQAW6LUMOEDS6KMJMYL" hidden="1">#REF!</definedName>
    <definedName name="BExQG8TYRD2G42UA5ZPCRLNKUDMX" localSheetId="23" hidden="1">#REF!</definedName>
    <definedName name="BExQG8TYRD2G42UA5ZPCRLNKUDMX" localSheetId="27" hidden="1">#REF!</definedName>
    <definedName name="BExQG8TYRD2G42UA5ZPCRLNKUDMX" localSheetId="16" hidden="1">#REF!</definedName>
    <definedName name="BExQG8TYRD2G42UA5ZPCRLNKUDMX" localSheetId="0" hidden="1">#REF!</definedName>
    <definedName name="BExQG8TYRD2G42UA5ZPCRLNKUDMX" localSheetId="2" hidden="1">#REF!</definedName>
    <definedName name="BExQG8TYRD2G42UA5ZPCRLNKUDMX" localSheetId="4" hidden="1">#REF!</definedName>
    <definedName name="BExQG8TYRD2G42UA5ZPCRLNKUDMX" localSheetId="5" hidden="1">#REF!</definedName>
    <definedName name="BExQG8TYRD2G42UA5ZPCRLNKUDMX" localSheetId="17" hidden="1">#REF!</definedName>
    <definedName name="BExQG8TYRD2G42UA5ZPCRLNKUDMX" localSheetId="7" hidden="1">#REF!</definedName>
    <definedName name="BExQG8TYRD2G42UA5ZPCRLNKUDMX" localSheetId="8" hidden="1">#REF!</definedName>
    <definedName name="BExQG8TYRD2G42UA5ZPCRLNKUDMX" localSheetId="9" hidden="1">#REF!</definedName>
    <definedName name="BExQG8TYRD2G42UA5ZPCRLNKUDMX" localSheetId="11" hidden="1">#REF!</definedName>
    <definedName name="BExQG8TYRD2G42UA5ZPCRLNKUDMX" localSheetId="12" hidden="1">#REF!</definedName>
    <definedName name="BExQG8TYRD2G42UA5ZPCRLNKUDMX" localSheetId="13" hidden="1">#REF!</definedName>
    <definedName name="BExQG8TYRD2G42UA5ZPCRLNKUDMX" localSheetId="14" hidden="1">#REF!</definedName>
    <definedName name="BExQG8TYRD2G42UA5ZPCRLNKUDMX" localSheetId="22" hidden="1">#REF!</definedName>
    <definedName name="BExQG8TYRD2G42UA5ZPCRLNKUDMX" localSheetId="19" hidden="1">#REF!</definedName>
    <definedName name="BExQG8TYRD2G42UA5ZPCRLNKUDMX" localSheetId="21" hidden="1">#REF!</definedName>
    <definedName name="BExQG8TYRD2G42UA5ZPCRLNKUDMX" hidden="1">#REF!</definedName>
    <definedName name="BExQGGBQ2CMSPV4NV4RA7NMBQER6" localSheetId="23" hidden="1">#REF!</definedName>
    <definedName name="BExQGGBQ2CMSPV4NV4RA7NMBQER6" localSheetId="27" hidden="1">#REF!</definedName>
    <definedName name="BExQGGBQ2CMSPV4NV4RA7NMBQER6" localSheetId="16" hidden="1">#REF!</definedName>
    <definedName name="BExQGGBQ2CMSPV4NV4RA7NMBQER6" localSheetId="0" hidden="1">#REF!</definedName>
    <definedName name="BExQGGBQ2CMSPV4NV4RA7NMBQER6" localSheetId="2" hidden="1">#REF!</definedName>
    <definedName name="BExQGGBQ2CMSPV4NV4RA7NMBQER6" localSheetId="4" hidden="1">#REF!</definedName>
    <definedName name="BExQGGBQ2CMSPV4NV4RA7NMBQER6" localSheetId="5" hidden="1">#REF!</definedName>
    <definedName name="BExQGGBQ2CMSPV4NV4RA7NMBQER6" localSheetId="17" hidden="1">#REF!</definedName>
    <definedName name="BExQGGBQ2CMSPV4NV4RA7NMBQER6" localSheetId="7" hidden="1">#REF!</definedName>
    <definedName name="BExQGGBQ2CMSPV4NV4RA7NMBQER6" localSheetId="8" hidden="1">#REF!</definedName>
    <definedName name="BExQGGBQ2CMSPV4NV4RA7NMBQER6" localSheetId="9" hidden="1">#REF!</definedName>
    <definedName name="BExQGGBQ2CMSPV4NV4RA7NMBQER6" localSheetId="11" hidden="1">#REF!</definedName>
    <definedName name="BExQGGBQ2CMSPV4NV4RA7NMBQER6" localSheetId="12" hidden="1">#REF!</definedName>
    <definedName name="BExQGGBQ2CMSPV4NV4RA7NMBQER6" localSheetId="13" hidden="1">#REF!</definedName>
    <definedName name="BExQGGBQ2CMSPV4NV4RA7NMBQER6" localSheetId="14" hidden="1">#REF!</definedName>
    <definedName name="BExQGGBQ2CMSPV4NV4RA7NMBQER6" localSheetId="22" hidden="1">#REF!</definedName>
    <definedName name="BExQGGBQ2CMSPV4NV4RA7NMBQER6" localSheetId="19" hidden="1">#REF!</definedName>
    <definedName name="BExQGGBQ2CMSPV4NV4RA7NMBQER6" localSheetId="21" hidden="1">#REF!</definedName>
    <definedName name="BExQGGBQ2CMSPV4NV4RA7NMBQER6" hidden="1">#REF!</definedName>
    <definedName name="BExQGO48J9MPCDQ96RBB9UN9AIGT" localSheetId="23" hidden="1">#REF!</definedName>
    <definedName name="BExQGO48J9MPCDQ96RBB9UN9AIGT" localSheetId="27" hidden="1">#REF!</definedName>
    <definedName name="BExQGO48J9MPCDQ96RBB9UN9AIGT" localSheetId="16" hidden="1">#REF!</definedName>
    <definedName name="BExQGO48J9MPCDQ96RBB9UN9AIGT" localSheetId="0" hidden="1">#REF!</definedName>
    <definedName name="BExQGO48J9MPCDQ96RBB9UN9AIGT" localSheetId="2" hidden="1">#REF!</definedName>
    <definedName name="BExQGO48J9MPCDQ96RBB9UN9AIGT" localSheetId="4" hidden="1">#REF!</definedName>
    <definedName name="BExQGO48J9MPCDQ96RBB9UN9AIGT" localSheetId="5" hidden="1">#REF!</definedName>
    <definedName name="BExQGO48J9MPCDQ96RBB9UN9AIGT" localSheetId="17" hidden="1">#REF!</definedName>
    <definedName name="BExQGO48J9MPCDQ96RBB9UN9AIGT" localSheetId="7" hidden="1">#REF!</definedName>
    <definedName name="BExQGO48J9MPCDQ96RBB9UN9AIGT" localSheetId="8" hidden="1">#REF!</definedName>
    <definedName name="BExQGO48J9MPCDQ96RBB9UN9AIGT" localSheetId="9" hidden="1">#REF!</definedName>
    <definedName name="BExQGO48J9MPCDQ96RBB9UN9AIGT" localSheetId="11" hidden="1">#REF!</definedName>
    <definedName name="BExQGO48J9MPCDQ96RBB9UN9AIGT" localSheetId="12" hidden="1">#REF!</definedName>
    <definedName name="BExQGO48J9MPCDQ96RBB9UN9AIGT" localSheetId="13" hidden="1">#REF!</definedName>
    <definedName name="BExQGO48J9MPCDQ96RBB9UN9AIGT" localSheetId="14" hidden="1">#REF!</definedName>
    <definedName name="BExQGO48J9MPCDQ96RBB9UN9AIGT" localSheetId="22" hidden="1">#REF!</definedName>
    <definedName name="BExQGO48J9MPCDQ96RBB9UN9AIGT" localSheetId="19" hidden="1">#REF!</definedName>
    <definedName name="BExQGO48J9MPCDQ96RBB9UN9AIGT" localSheetId="21" hidden="1">#REF!</definedName>
    <definedName name="BExQGO48J9MPCDQ96RBB9UN9AIGT" hidden="1">#REF!</definedName>
    <definedName name="BExQGSBB6MJWDW7AYWA0MSFTXKRR" localSheetId="23" hidden="1">#REF!</definedName>
    <definedName name="BExQGSBB6MJWDW7AYWA0MSFTXKRR" localSheetId="27" hidden="1">#REF!</definedName>
    <definedName name="BExQGSBB6MJWDW7AYWA0MSFTXKRR" localSheetId="16" hidden="1">#REF!</definedName>
    <definedName name="BExQGSBB6MJWDW7AYWA0MSFTXKRR" localSheetId="0" hidden="1">#REF!</definedName>
    <definedName name="BExQGSBB6MJWDW7AYWA0MSFTXKRR" localSheetId="2" hidden="1">#REF!</definedName>
    <definedName name="BExQGSBB6MJWDW7AYWA0MSFTXKRR" localSheetId="4" hidden="1">#REF!</definedName>
    <definedName name="BExQGSBB6MJWDW7AYWA0MSFTXKRR" localSheetId="5" hidden="1">#REF!</definedName>
    <definedName name="BExQGSBB6MJWDW7AYWA0MSFTXKRR" localSheetId="17" hidden="1">#REF!</definedName>
    <definedName name="BExQGSBB6MJWDW7AYWA0MSFTXKRR" localSheetId="7" hidden="1">#REF!</definedName>
    <definedName name="BExQGSBB6MJWDW7AYWA0MSFTXKRR" localSheetId="8" hidden="1">#REF!</definedName>
    <definedName name="BExQGSBB6MJWDW7AYWA0MSFTXKRR" localSheetId="9" hidden="1">#REF!</definedName>
    <definedName name="BExQGSBB6MJWDW7AYWA0MSFTXKRR" localSheetId="11" hidden="1">#REF!</definedName>
    <definedName name="BExQGSBB6MJWDW7AYWA0MSFTXKRR" localSheetId="12" hidden="1">#REF!</definedName>
    <definedName name="BExQGSBB6MJWDW7AYWA0MSFTXKRR" localSheetId="13" hidden="1">#REF!</definedName>
    <definedName name="BExQGSBB6MJWDW7AYWA0MSFTXKRR" localSheetId="14" hidden="1">#REF!</definedName>
    <definedName name="BExQGSBB6MJWDW7AYWA0MSFTXKRR" localSheetId="22" hidden="1">#REF!</definedName>
    <definedName name="BExQGSBB6MJWDW7AYWA0MSFTXKRR" localSheetId="19" hidden="1">#REF!</definedName>
    <definedName name="BExQGSBB6MJWDW7AYWA0MSFTXKRR" localSheetId="21" hidden="1">#REF!</definedName>
    <definedName name="BExQGSBB6MJWDW7AYWA0MSFTXKRR" hidden="1">#REF!</definedName>
    <definedName name="BExQH0UURAJ13AVO5UI04HSRGVYW" localSheetId="23" hidden="1">#REF!</definedName>
    <definedName name="BExQH0UURAJ13AVO5UI04HSRGVYW" localSheetId="27" hidden="1">#REF!</definedName>
    <definedName name="BExQH0UURAJ13AVO5UI04HSRGVYW" localSheetId="16" hidden="1">#REF!</definedName>
    <definedName name="BExQH0UURAJ13AVO5UI04HSRGVYW" localSheetId="0" hidden="1">#REF!</definedName>
    <definedName name="BExQH0UURAJ13AVO5UI04HSRGVYW" localSheetId="2" hidden="1">#REF!</definedName>
    <definedName name="BExQH0UURAJ13AVO5UI04HSRGVYW" localSheetId="4" hidden="1">#REF!</definedName>
    <definedName name="BExQH0UURAJ13AVO5UI04HSRGVYW" localSheetId="5" hidden="1">#REF!</definedName>
    <definedName name="BExQH0UURAJ13AVO5UI04HSRGVYW" localSheetId="17" hidden="1">#REF!</definedName>
    <definedName name="BExQH0UURAJ13AVO5UI04HSRGVYW" localSheetId="7" hidden="1">#REF!</definedName>
    <definedName name="BExQH0UURAJ13AVO5UI04HSRGVYW" localSheetId="8" hidden="1">#REF!</definedName>
    <definedName name="BExQH0UURAJ13AVO5UI04HSRGVYW" localSheetId="9" hidden="1">#REF!</definedName>
    <definedName name="BExQH0UURAJ13AVO5UI04HSRGVYW" localSheetId="11" hidden="1">#REF!</definedName>
    <definedName name="BExQH0UURAJ13AVO5UI04HSRGVYW" localSheetId="12" hidden="1">#REF!</definedName>
    <definedName name="BExQH0UURAJ13AVO5UI04HSRGVYW" localSheetId="13" hidden="1">#REF!</definedName>
    <definedName name="BExQH0UURAJ13AVO5UI04HSRGVYW" localSheetId="14" hidden="1">#REF!</definedName>
    <definedName name="BExQH0UURAJ13AVO5UI04HSRGVYW" localSheetId="22" hidden="1">#REF!</definedName>
    <definedName name="BExQH0UURAJ13AVO5UI04HSRGVYW" localSheetId="19" hidden="1">#REF!</definedName>
    <definedName name="BExQH0UURAJ13AVO5UI04HSRGVYW" localSheetId="21" hidden="1">#REF!</definedName>
    <definedName name="BExQH0UURAJ13AVO5UI04HSRGVYW" hidden="1">#REF!</definedName>
    <definedName name="BExQH5I0FUT0822E2ITR6M5724UF" localSheetId="23" hidden="1">#REF!</definedName>
    <definedName name="BExQH5I0FUT0822E2ITR6M5724UF" localSheetId="27" hidden="1">#REF!</definedName>
    <definedName name="BExQH5I0FUT0822E2ITR6M5724UF" localSheetId="16" hidden="1">#REF!</definedName>
    <definedName name="BExQH5I0FUT0822E2ITR6M5724UF" localSheetId="0" hidden="1">#REF!</definedName>
    <definedName name="BExQH5I0FUT0822E2ITR6M5724UF" localSheetId="2" hidden="1">#REF!</definedName>
    <definedName name="BExQH5I0FUT0822E2ITR6M5724UF" localSheetId="4" hidden="1">#REF!</definedName>
    <definedName name="BExQH5I0FUT0822E2ITR6M5724UF" localSheetId="5" hidden="1">#REF!</definedName>
    <definedName name="BExQH5I0FUT0822E2ITR6M5724UF" localSheetId="17" hidden="1">#REF!</definedName>
    <definedName name="BExQH5I0FUT0822E2ITR6M5724UF" localSheetId="7" hidden="1">#REF!</definedName>
    <definedName name="BExQH5I0FUT0822E2ITR6M5724UF" localSheetId="8" hidden="1">#REF!</definedName>
    <definedName name="BExQH5I0FUT0822E2ITR6M5724UF" localSheetId="9" hidden="1">#REF!</definedName>
    <definedName name="BExQH5I0FUT0822E2ITR6M5724UF" localSheetId="11" hidden="1">#REF!</definedName>
    <definedName name="BExQH5I0FUT0822E2ITR6M5724UF" localSheetId="12" hidden="1">#REF!</definedName>
    <definedName name="BExQH5I0FUT0822E2ITR6M5724UF" localSheetId="13" hidden="1">#REF!</definedName>
    <definedName name="BExQH5I0FUT0822E2ITR6M5724UF" localSheetId="14" hidden="1">#REF!</definedName>
    <definedName name="BExQH5I0FUT0822E2ITR6M5724UF" localSheetId="22" hidden="1">#REF!</definedName>
    <definedName name="BExQH5I0FUT0822E2ITR6M5724UF" localSheetId="19" hidden="1">#REF!</definedName>
    <definedName name="BExQH5I0FUT0822E2ITR6M5724UF" localSheetId="21" hidden="1">#REF!</definedName>
    <definedName name="BExQH5I0FUT0822E2ITR6M5724UF" hidden="1">#REF!</definedName>
    <definedName name="BExQH6ZZY0NR8SE48PSI9D0CU1TC" localSheetId="23" hidden="1">#REF!</definedName>
    <definedName name="BExQH6ZZY0NR8SE48PSI9D0CU1TC" localSheetId="27" hidden="1">#REF!</definedName>
    <definedName name="BExQH6ZZY0NR8SE48PSI9D0CU1TC" localSheetId="16" hidden="1">#REF!</definedName>
    <definedName name="BExQH6ZZY0NR8SE48PSI9D0CU1TC" localSheetId="0" hidden="1">#REF!</definedName>
    <definedName name="BExQH6ZZY0NR8SE48PSI9D0CU1TC" localSheetId="2" hidden="1">#REF!</definedName>
    <definedName name="BExQH6ZZY0NR8SE48PSI9D0CU1TC" localSheetId="4" hidden="1">#REF!</definedName>
    <definedName name="BExQH6ZZY0NR8SE48PSI9D0CU1TC" localSheetId="5" hidden="1">#REF!</definedName>
    <definedName name="BExQH6ZZY0NR8SE48PSI9D0CU1TC" localSheetId="17" hidden="1">#REF!</definedName>
    <definedName name="BExQH6ZZY0NR8SE48PSI9D0CU1TC" localSheetId="7" hidden="1">#REF!</definedName>
    <definedName name="BExQH6ZZY0NR8SE48PSI9D0CU1TC" localSheetId="8" hidden="1">#REF!</definedName>
    <definedName name="BExQH6ZZY0NR8SE48PSI9D0CU1TC" localSheetId="9" hidden="1">#REF!</definedName>
    <definedName name="BExQH6ZZY0NR8SE48PSI9D0CU1TC" localSheetId="11" hidden="1">#REF!</definedName>
    <definedName name="BExQH6ZZY0NR8SE48PSI9D0CU1TC" localSheetId="12" hidden="1">#REF!</definedName>
    <definedName name="BExQH6ZZY0NR8SE48PSI9D0CU1TC" localSheetId="13" hidden="1">#REF!</definedName>
    <definedName name="BExQH6ZZY0NR8SE48PSI9D0CU1TC" localSheetId="14" hidden="1">#REF!</definedName>
    <definedName name="BExQH6ZZY0NR8SE48PSI9D0CU1TC" localSheetId="22" hidden="1">#REF!</definedName>
    <definedName name="BExQH6ZZY0NR8SE48PSI9D0CU1TC" localSheetId="19" hidden="1">#REF!</definedName>
    <definedName name="BExQH6ZZY0NR8SE48PSI9D0CU1TC" localSheetId="21" hidden="1">#REF!</definedName>
    <definedName name="BExQH6ZZY0NR8SE48PSI9D0CU1TC" hidden="1">#REF!</definedName>
    <definedName name="BExQH9P2MCXAJOVEO4GFQT6MNW22" localSheetId="23" hidden="1">#REF!</definedName>
    <definedName name="BExQH9P2MCXAJOVEO4GFQT6MNW22" localSheetId="27" hidden="1">#REF!</definedName>
    <definedName name="BExQH9P2MCXAJOVEO4GFQT6MNW22" localSheetId="16" hidden="1">#REF!</definedName>
    <definedName name="BExQH9P2MCXAJOVEO4GFQT6MNW22" localSheetId="0" hidden="1">#REF!</definedName>
    <definedName name="BExQH9P2MCXAJOVEO4GFQT6MNW22" localSheetId="2" hidden="1">#REF!</definedName>
    <definedName name="BExQH9P2MCXAJOVEO4GFQT6MNW22" localSheetId="4" hidden="1">#REF!</definedName>
    <definedName name="BExQH9P2MCXAJOVEO4GFQT6MNW22" localSheetId="5" hidden="1">#REF!</definedName>
    <definedName name="BExQH9P2MCXAJOVEO4GFQT6MNW22" localSheetId="17" hidden="1">#REF!</definedName>
    <definedName name="BExQH9P2MCXAJOVEO4GFQT6MNW22" localSheetId="7" hidden="1">#REF!</definedName>
    <definedName name="BExQH9P2MCXAJOVEO4GFQT6MNW22" localSheetId="8" hidden="1">#REF!</definedName>
    <definedName name="BExQH9P2MCXAJOVEO4GFQT6MNW22" localSheetId="9" hidden="1">#REF!</definedName>
    <definedName name="BExQH9P2MCXAJOVEO4GFQT6MNW22" localSheetId="11" hidden="1">#REF!</definedName>
    <definedName name="BExQH9P2MCXAJOVEO4GFQT6MNW22" localSheetId="12" hidden="1">#REF!</definedName>
    <definedName name="BExQH9P2MCXAJOVEO4GFQT6MNW22" localSheetId="13" hidden="1">#REF!</definedName>
    <definedName name="BExQH9P2MCXAJOVEO4GFQT6MNW22" localSheetId="14" hidden="1">#REF!</definedName>
    <definedName name="BExQH9P2MCXAJOVEO4GFQT6MNW22" localSheetId="22" hidden="1">#REF!</definedName>
    <definedName name="BExQH9P2MCXAJOVEO4GFQT6MNW22" localSheetId="19" hidden="1">#REF!</definedName>
    <definedName name="BExQH9P2MCXAJOVEO4GFQT6MNW22" localSheetId="21" hidden="1">#REF!</definedName>
    <definedName name="BExQH9P2MCXAJOVEO4GFQT6MNW22" hidden="1">#REF!</definedName>
    <definedName name="BExQHCZSBYUY8OKKJXFYWKBBM6AH" localSheetId="23" hidden="1">#REF!</definedName>
    <definedName name="BExQHCZSBYUY8OKKJXFYWKBBM6AH" localSheetId="27" hidden="1">#REF!</definedName>
    <definedName name="BExQHCZSBYUY8OKKJXFYWKBBM6AH" localSheetId="16" hidden="1">#REF!</definedName>
    <definedName name="BExQHCZSBYUY8OKKJXFYWKBBM6AH" localSheetId="0" hidden="1">#REF!</definedName>
    <definedName name="BExQHCZSBYUY8OKKJXFYWKBBM6AH" localSheetId="2" hidden="1">#REF!</definedName>
    <definedName name="BExQHCZSBYUY8OKKJXFYWKBBM6AH" localSheetId="4" hidden="1">#REF!</definedName>
    <definedName name="BExQHCZSBYUY8OKKJXFYWKBBM6AH" localSheetId="5" hidden="1">#REF!</definedName>
    <definedName name="BExQHCZSBYUY8OKKJXFYWKBBM6AH" localSheetId="17" hidden="1">#REF!</definedName>
    <definedName name="BExQHCZSBYUY8OKKJXFYWKBBM6AH" localSheetId="7" hidden="1">#REF!</definedName>
    <definedName name="BExQHCZSBYUY8OKKJXFYWKBBM6AH" localSheetId="8" hidden="1">#REF!</definedName>
    <definedName name="BExQHCZSBYUY8OKKJXFYWKBBM6AH" localSheetId="9" hidden="1">#REF!</definedName>
    <definedName name="BExQHCZSBYUY8OKKJXFYWKBBM6AH" localSheetId="11" hidden="1">#REF!</definedName>
    <definedName name="BExQHCZSBYUY8OKKJXFYWKBBM6AH" localSheetId="12" hidden="1">#REF!</definedName>
    <definedName name="BExQHCZSBYUY8OKKJXFYWKBBM6AH" localSheetId="13" hidden="1">#REF!</definedName>
    <definedName name="BExQHCZSBYUY8OKKJXFYWKBBM6AH" localSheetId="14" hidden="1">#REF!</definedName>
    <definedName name="BExQHCZSBYUY8OKKJXFYWKBBM6AH" localSheetId="22" hidden="1">#REF!</definedName>
    <definedName name="BExQHCZSBYUY8OKKJXFYWKBBM6AH" localSheetId="19" hidden="1">#REF!</definedName>
    <definedName name="BExQHCZSBYUY8OKKJXFYWKBBM6AH" localSheetId="21" hidden="1">#REF!</definedName>
    <definedName name="BExQHCZSBYUY8OKKJXFYWKBBM6AH" hidden="1">#REF!</definedName>
    <definedName name="BExQHML1J3V7M9VZ3S2S198637RP" localSheetId="23" hidden="1">#REF!</definedName>
    <definedName name="BExQHML1J3V7M9VZ3S2S198637RP" localSheetId="27" hidden="1">#REF!</definedName>
    <definedName name="BExQHML1J3V7M9VZ3S2S198637RP" localSheetId="16" hidden="1">#REF!</definedName>
    <definedName name="BExQHML1J3V7M9VZ3S2S198637RP" localSheetId="0" hidden="1">#REF!</definedName>
    <definedName name="BExQHML1J3V7M9VZ3S2S198637RP" localSheetId="2" hidden="1">#REF!</definedName>
    <definedName name="BExQHML1J3V7M9VZ3S2S198637RP" localSheetId="4" hidden="1">#REF!</definedName>
    <definedName name="BExQHML1J3V7M9VZ3S2S198637RP" localSheetId="5" hidden="1">#REF!</definedName>
    <definedName name="BExQHML1J3V7M9VZ3S2S198637RP" localSheetId="17" hidden="1">#REF!</definedName>
    <definedName name="BExQHML1J3V7M9VZ3S2S198637RP" localSheetId="7" hidden="1">#REF!</definedName>
    <definedName name="BExQHML1J3V7M9VZ3S2S198637RP" localSheetId="8" hidden="1">#REF!</definedName>
    <definedName name="BExQHML1J3V7M9VZ3S2S198637RP" localSheetId="9" hidden="1">#REF!</definedName>
    <definedName name="BExQHML1J3V7M9VZ3S2S198637RP" localSheetId="11" hidden="1">#REF!</definedName>
    <definedName name="BExQHML1J3V7M9VZ3S2S198637RP" localSheetId="12" hidden="1">#REF!</definedName>
    <definedName name="BExQHML1J3V7M9VZ3S2S198637RP" localSheetId="13" hidden="1">#REF!</definedName>
    <definedName name="BExQHML1J3V7M9VZ3S2S198637RP" localSheetId="14" hidden="1">#REF!</definedName>
    <definedName name="BExQHML1J3V7M9VZ3S2S198637RP" localSheetId="22" hidden="1">#REF!</definedName>
    <definedName name="BExQHML1J3V7M9VZ3S2S198637RP" localSheetId="19" hidden="1">#REF!</definedName>
    <definedName name="BExQHML1J3V7M9VZ3S2S198637RP" localSheetId="21" hidden="1">#REF!</definedName>
    <definedName name="BExQHML1J3V7M9VZ3S2S198637RP" hidden="1">#REF!</definedName>
    <definedName name="BExQHPKXZ1K33V2F90NZIQRZYIAW" localSheetId="23" hidden="1">#REF!</definedName>
    <definedName name="BExQHPKXZ1K33V2F90NZIQRZYIAW" localSheetId="27" hidden="1">#REF!</definedName>
    <definedName name="BExQHPKXZ1K33V2F90NZIQRZYIAW" localSheetId="16" hidden="1">#REF!</definedName>
    <definedName name="BExQHPKXZ1K33V2F90NZIQRZYIAW" localSheetId="0" hidden="1">#REF!</definedName>
    <definedName name="BExQHPKXZ1K33V2F90NZIQRZYIAW" localSheetId="2" hidden="1">#REF!</definedName>
    <definedName name="BExQHPKXZ1K33V2F90NZIQRZYIAW" localSheetId="4" hidden="1">#REF!</definedName>
    <definedName name="BExQHPKXZ1K33V2F90NZIQRZYIAW" localSheetId="5" hidden="1">#REF!</definedName>
    <definedName name="BExQHPKXZ1K33V2F90NZIQRZYIAW" localSheetId="17" hidden="1">#REF!</definedName>
    <definedName name="BExQHPKXZ1K33V2F90NZIQRZYIAW" localSheetId="7" hidden="1">#REF!</definedName>
    <definedName name="BExQHPKXZ1K33V2F90NZIQRZYIAW" localSheetId="8" hidden="1">#REF!</definedName>
    <definedName name="BExQHPKXZ1K33V2F90NZIQRZYIAW" localSheetId="9" hidden="1">#REF!</definedName>
    <definedName name="BExQHPKXZ1K33V2F90NZIQRZYIAW" localSheetId="11" hidden="1">#REF!</definedName>
    <definedName name="BExQHPKXZ1K33V2F90NZIQRZYIAW" localSheetId="12" hidden="1">#REF!</definedName>
    <definedName name="BExQHPKXZ1K33V2F90NZIQRZYIAW" localSheetId="13" hidden="1">#REF!</definedName>
    <definedName name="BExQHPKXZ1K33V2F90NZIQRZYIAW" localSheetId="14" hidden="1">#REF!</definedName>
    <definedName name="BExQHPKXZ1K33V2F90NZIQRZYIAW" localSheetId="22" hidden="1">#REF!</definedName>
    <definedName name="BExQHPKXZ1K33V2F90NZIQRZYIAW" localSheetId="19" hidden="1">#REF!</definedName>
    <definedName name="BExQHPKXZ1K33V2F90NZIQRZYIAW" localSheetId="21" hidden="1">#REF!</definedName>
    <definedName name="BExQHPKXZ1K33V2F90NZIQRZYIAW" hidden="1">#REF!</definedName>
    <definedName name="BExQHRDNW8YFGT2B35K9CYSS1VAI" localSheetId="23" hidden="1">#REF!</definedName>
    <definedName name="BExQHRDNW8YFGT2B35K9CYSS1VAI" localSheetId="27" hidden="1">#REF!</definedName>
    <definedName name="BExQHRDNW8YFGT2B35K9CYSS1VAI" localSheetId="16" hidden="1">#REF!</definedName>
    <definedName name="BExQHRDNW8YFGT2B35K9CYSS1VAI" localSheetId="0" hidden="1">#REF!</definedName>
    <definedName name="BExQHRDNW8YFGT2B35K9CYSS1VAI" localSheetId="2" hidden="1">#REF!</definedName>
    <definedName name="BExQHRDNW8YFGT2B35K9CYSS1VAI" localSheetId="4" hidden="1">#REF!</definedName>
    <definedName name="BExQHRDNW8YFGT2B35K9CYSS1VAI" localSheetId="5" hidden="1">#REF!</definedName>
    <definedName name="BExQHRDNW8YFGT2B35K9CYSS1VAI" localSheetId="17" hidden="1">#REF!</definedName>
    <definedName name="BExQHRDNW8YFGT2B35K9CYSS1VAI" localSheetId="7" hidden="1">#REF!</definedName>
    <definedName name="BExQHRDNW8YFGT2B35K9CYSS1VAI" localSheetId="8" hidden="1">#REF!</definedName>
    <definedName name="BExQHRDNW8YFGT2B35K9CYSS1VAI" localSheetId="9" hidden="1">#REF!</definedName>
    <definedName name="BExQHRDNW8YFGT2B35K9CYSS1VAI" localSheetId="11" hidden="1">#REF!</definedName>
    <definedName name="BExQHRDNW8YFGT2B35K9CYSS1VAI" localSheetId="12" hidden="1">#REF!</definedName>
    <definedName name="BExQHRDNW8YFGT2B35K9CYSS1VAI" localSheetId="13" hidden="1">#REF!</definedName>
    <definedName name="BExQHRDNW8YFGT2B35K9CYSS1VAI" localSheetId="14" hidden="1">#REF!</definedName>
    <definedName name="BExQHRDNW8YFGT2B35K9CYSS1VAI" localSheetId="22" hidden="1">#REF!</definedName>
    <definedName name="BExQHRDNW8YFGT2B35K9CYSS1VAI" localSheetId="19" hidden="1">#REF!</definedName>
    <definedName name="BExQHRDNW8YFGT2B35K9CYSS1VAI" localSheetId="21" hidden="1">#REF!</definedName>
    <definedName name="BExQHRDNW8YFGT2B35K9CYSS1VAI" hidden="1">#REF!</definedName>
    <definedName name="BExQHRZ9FBLUG6G6CC88UZA6V39L" localSheetId="23" hidden="1">#REF!</definedName>
    <definedName name="BExQHRZ9FBLUG6G6CC88UZA6V39L" localSheetId="27" hidden="1">#REF!</definedName>
    <definedName name="BExQHRZ9FBLUG6G6CC88UZA6V39L" localSheetId="16" hidden="1">#REF!</definedName>
    <definedName name="BExQHRZ9FBLUG6G6CC88UZA6V39L" localSheetId="0" hidden="1">#REF!</definedName>
    <definedName name="BExQHRZ9FBLUG6G6CC88UZA6V39L" localSheetId="2" hidden="1">#REF!</definedName>
    <definedName name="BExQHRZ9FBLUG6G6CC88UZA6V39L" localSheetId="4" hidden="1">#REF!</definedName>
    <definedName name="BExQHRZ9FBLUG6G6CC88UZA6V39L" localSheetId="5" hidden="1">#REF!</definedName>
    <definedName name="BExQHRZ9FBLUG6G6CC88UZA6V39L" localSheetId="17" hidden="1">#REF!</definedName>
    <definedName name="BExQHRZ9FBLUG6G6CC88UZA6V39L" localSheetId="7" hidden="1">#REF!</definedName>
    <definedName name="BExQHRZ9FBLUG6G6CC88UZA6V39L" localSheetId="8" hidden="1">#REF!</definedName>
    <definedName name="BExQHRZ9FBLUG6G6CC88UZA6V39L" localSheetId="9" hidden="1">#REF!</definedName>
    <definedName name="BExQHRZ9FBLUG6G6CC88UZA6V39L" localSheetId="11" hidden="1">#REF!</definedName>
    <definedName name="BExQHRZ9FBLUG6G6CC88UZA6V39L" localSheetId="12" hidden="1">#REF!</definedName>
    <definedName name="BExQHRZ9FBLUG6G6CC88UZA6V39L" localSheetId="13" hidden="1">#REF!</definedName>
    <definedName name="BExQHRZ9FBLUG6G6CC88UZA6V39L" localSheetId="14" hidden="1">#REF!</definedName>
    <definedName name="BExQHRZ9FBLUG6G6CC88UZA6V39L" localSheetId="22" hidden="1">#REF!</definedName>
    <definedName name="BExQHRZ9FBLUG6G6CC88UZA6V39L" localSheetId="19" hidden="1">#REF!</definedName>
    <definedName name="BExQHRZ9FBLUG6G6CC88UZA6V39L" localSheetId="21" hidden="1">#REF!</definedName>
    <definedName name="BExQHRZ9FBLUG6G6CC88UZA6V39L" hidden="1">#REF!</definedName>
    <definedName name="BExQHVF9KD06AG2RXUQJ9X4PVGX4" localSheetId="23" hidden="1">#REF!</definedName>
    <definedName name="BExQHVF9KD06AG2RXUQJ9X4PVGX4" localSheetId="27" hidden="1">#REF!</definedName>
    <definedName name="BExQHVF9KD06AG2RXUQJ9X4PVGX4" localSheetId="16" hidden="1">#REF!</definedName>
    <definedName name="BExQHVF9KD06AG2RXUQJ9X4PVGX4" localSheetId="0" hidden="1">#REF!</definedName>
    <definedName name="BExQHVF9KD06AG2RXUQJ9X4PVGX4" localSheetId="2" hidden="1">#REF!</definedName>
    <definedName name="BExQHVF9KD06AG2RXUQJ9X4PVGX4" localSheetId="4" hidden="1">#REF!</definedName>
    <definedName name="BExQHVF9KD06AG2RXUQJ9X4PVGX4" localSheetId="5" hidden="1">#REF!</definedName>
    <definedName name="BExQHVF9KD06AG2RXUQJ9X4PVGX4" localSheetId="17" hidden="1">#REF!</definedName>
    <definedName name="BExQHVF9KD06AG2RXUQJ9X4PVGX4" localSheetId="7" hidden="1">#REF!</definedName>
    <definedName name="BExQHVF9KD06AG2RXUQJ9X4PVGX4" localSheetId="8" hidden="1">#REF!</definedName>
    <definedName name="BExQHVF9KD06AG2RXUQJ9X4PVGX4" localSheetId="9" hidden="1">#REF!</definedName>
    <definedName name="BExQHVF9KD06AG2RXUQJ9X4PVGX4" localSheetId="11" hidden="1">#REF!</definedName>
    <definedName name="BExQHVF9KD06AG2RXUQJ9X4PVGX4" localSheetId="12" hidden="1">#REF!</definedName>
    <definedName name="BExQHVF9KD06AG2RXUQJ9X4PVGX4" localSheetId="13" hidden="1">#REF!</definedName>
    <definedName name="BExQHVF9KD06AG2RXUQJ9X4PVGX4" localSheetId="14" hidden="1">#REF!</definedName>
    <definedName name="BExQHVF9KD06AG2RXUQJ9X4PVGX4" localSheetId="22" hidden="1">#REF!</definedName>
    <definedName name="BExQHVF9KD06AG2RXUQJ9X4PVGX4" localSheetId="19" hidden="1">#REF!</definedName>
    <definedName name="BExQHVF9KD06AG2RXUQJ9X4PVGX4" localSheetId="21" hidden="1">#REF!</definedName>
    <definedName name="BExQHVF9KD06AG2RXUQJ9X4PVGX4" hidden="1">#REF!</definedName>
    <definedName name="BExQHZBHVN2L4HC7ACTR73T5OCV0" localSheetId="23" hidden="1">#REF!</definedName>
    <definedName name="BExQHZBHVN2L4HC7ACTR73T5OCV0" localSheetId="27" hidden="1">#REF!</definedName>
    <definedName name="BExQHZBHVN2L4HC7ACTR73T5OCV0" localSheetId="16" hidden="1">#REF!</definedName>
    <definedName name="BExQHZBHVN2L4HC7ACTR73T5OCV0" localSheetId="0" hidden="1">#REF!</definedName>
    <definedName name="BExQHZBHVN2L4HC7ACTR73T5OCV0" localSheetId="2" hidden="1">#REF!</definedName>
    <definedName name="BExQHZBHVN2L4HC7ACTR73T5OCV0" localSheetId="4" hidden="1">#REF!</definedName>
    <definedName name="BExQHZBHVN2L4HC7ACTR73T5OCV0" localSheetId="5" hidden="1">#REF!</definedName>
    <definedName name="BExQHZBHVN2L4HC7ACTR73T5OCV0" localSheetId="17" hidden="1">#REF!</definedName>
    <definedName name="BExQHZBHVN2L4HC7ACTR73T5OCV0" localSheetId="7" hidden="1">#REF!</definedName>
    <definedName name="BExQHZBHVN2L4HC7ACTR73T5OCV0" localSheetId="8" hidden="1">#REF!</definedName>
    <definedName name="BExQHZBHVN2L4HC7ACTR73T5OCV0" localSheetId="9" hidden="1">#REF!</definedName>
    <definedName name="BExQHZBHVN2L4HC7ACTR73T5OCV0" localSheetId="11" hidden="1">#REF!</definedName>
    <definedName name="BExQHZBHVN2L4HC7ACTR73T5OCV0" localSheetId="12" hidden="1">#REF!</definedName>
    <definedName name="BExQHZBHVN2L4HC7ACTR73T5OCV0" localSheetId="13" hidden="1">#REF!</definedName>
    <definedName name="BExQHZBHVN2L4HC7ACTR73T5OCV0" localSheetId="14" hidden="1">#REF!</definedName>
    <definedName name="BExQHZBHVN2L4HC7ACTR73T5OCV0" localSheetId="22" hidden="1">#REF!</definedName>
    <definedName name="BExQHZBHVN2L4HC7ACTR73T5OCV0" localSheetId="19" hidden="1">#REF!</definedName>
    <definedName name="BExQHZBHVN2L4HC7ACTR73T5OCV0" localSheetId="21" hidden="1">#REF!</definedName>
    <definedName name="BExQHZBHVN2L4HC7ACTR73T5OCV0" hidden="1">#REF!</definedName>
    <definedName name="BExQI3O3BBL6MXZNJD1S3UD8WBUU" localSheetId="23" hidden="1">#REF!</definedName>
    <definedName name="BExQI3O3BBL6MXZNJD1S3UD8WBUU" localSheetId="27" hidden="1">#REF!</definedName>
    <definedName name="BExQI3O3BBL6MXZNJD1S3UD8WBUU" localSheetId="16" hidden="1">#REF!</definedName>
    <definedName name="BExQI3O3BBL6MXZNJD1S3UD8WBUU" localSheetId="0" hidden="1">#REF!</definedName>
    <definedName name="BExQI3O3BBL6MXZNJD1S3UD8WBUU" localSheetId="2" hidden="1">#REF!</definedName>
    <definedName name="BExQI3O3BBL6MXZNJD1S3UD8WBUU" localSheetId="4" hidden="1">#REF!</definedName>
    <definedName name="BExQI3O3BBL6MXZNJD1S3UD8WBUU" localSheetId="5" hidden="1">#REF!</definedName>
    <definedName name="BExQI3O3BBL6MXZNJD1S3UD8WBUU" localSheetId="17" hidden="1">#REF!</definedName>
    <definedName name="BExQI3O3BBL6MXZNJD1S3UD8WBUU" localSheetId="7" hidden="1">#REF!</definedName>
    <definedName name="BExQI3O3BBL6MXZNJD1S3UD8WBUU" localSheetId="8" hidden="1">#REF!</definedName>
    <definedName name="BExQI3O3BBL6MXZNJD1S3UD8WBUU" localSheetId="9" hidden="1">#REF!</definedName>
    <definedName name="BExQI3O3BBL6MXZNJD1S3UD8WBUU" localSheetId="11" hidden="1">#REF!</definedName>
    <definedName name="BExQI3O3BBL6MXZNJD1S3UD8WBUU" localSheetId="12" hidden="1">#REF!</definedName>
    <definedName name="BExQI3O3BBL6MXZNJD1S3UD8WBUU" localSheetId="13" hidden="1">#REF!</definedName>
    <definedName name="BExQI3O3BBL6MXZNJD1S3UD8WBUU" localSheetId="14" hidden="1">#REF!</definedName>
    <definedName name="BExQI3O3BBL6MXZNJD1S3UD8WBUU" localSheetId="22" hidden="1">#REF!</definedName>
    <definedName name="BExQI3O3BBL6MXZNJD1S3UD8WBUU" localSheetId="19" hidden="1">#REF!</definedName>
    <definedName name="BExQI3O3BBL6MXZNJD1S3UD8WBUU" localSheetId="21" hidden="1">#REF!</definedName>
    <definedName name="BExQI3O3BBL6MXZNJD1S3UD8WBUU" hidden="1">#REF!</definedName>
    <definedName name="BExQI7431UOEBYKYPVVMNXBZ2ZP2" localSheetId="23" hidden="1">#REF!</definedName>
    <definedName name="BExQI7431UOEBYKYPVVMNXBZ2ZP2" localSheetId="27" hidden="1">#REF!</definedName>
    <definedName name="BExQI7431UOEBYKYPVVMNXBZ2ZP2" localSheetId="16" hidden="1">#REF!</definedName>
    <definedName name="BExQI7431UOEBYKYPVVMNXBZ2ZP2" localSheetId="0" hidden="1">#REF!</definedName>
    <definedName name="BExQI7431UOEBYKYPVVMNXBZ2ZP2" localSheetId="2" hidden="1">#REF!</definedName>
    <definedName name="BExQI7431UOEBYKYPVVMNXBZ2ZP2" localSheetId="4" hidden="1">#REF!</definedName>
    <definedName name="BExQI7431UOEBYKYPVVMNXBZ2ZP2" localSheetId="5" hidden="1">#REF!</definedName>
    <definedName name="BExQI7431UOEBYKYPVVMNXBZ2ZP2" localSheetId="17" hidden="1">#REF!</definedName>
    <definedName name="BExQI7431UOEBYKYPVVMNXBZ2ZP2" localSheetId="7" hidden="1">#REF!</definedName>
    <definedName name="BExQI7431UOEBYKYPVVMNXBZ2ZP2" localSheetId="8" hidden="1">#REF!</definedName>
    <definedName name="BExQI7431UOEBYKYPVVMNXBZ2ZP2" localSheetId="9" hidden="1">#REF!</definedName>
    <definedName name="BExQI7431UOEBYKYPVVMNXBZ2ZP2" localSheetId="11" hidden="1">#REF!</definedName>
    <definedName name="BExQI7431UOEBYKYPVVMNXBZ2ZP2" localSheetId="12" hidden="1">#REF!</definedName>
    <definedName name="BExQI7431UOEBYKYPVVMNXBZ2ZP2" localSheetId="13" hidden="1">#REF!</definedName>
    <definedName name="BExQI7431UOEBYKYPVVMNXBZ2ZP2" localSheetId="14" hidden="1">#REF!</definedName>
    <definedName name="BExQI7431UOEBYKYPVVMNXBZ2ZP2" localSheetId="22" hidden="1">#REF!</definedName>
    <definedName name="BExQI7431UOEBYKYPVVMNXBZ2ZP2" localSheetId="19" hidden="1">#REF!</definedName>
    <definedName name="BExQI7431UOEBYKYPVVMNXBZ2ZP2" localSheetId="21" hidden="1">#REF!</definedName>
    <definedName name="BExQI7431UOEBYKYPVVMNXBZ2ZP2" hidden="1">#REF!</definedName>
    <definedName name="BExQI85V9TNLDJT5LTRZS10Y26SG" localSheetId="23" hidden="1">#REF!</definedName>
    <definedName name="BExQI85V9TNLDJT5LTRZS10Y26SG" localSheetId="27" hidden="1">#REF!</definedName>
    <definedName name="BExQI85V9TNLDJT5LTRZS10Y26SG" localSheetId="16" hidden="1">#REF!</definedName>
    <definedName name="BExQI85V9TNLDJT5LTRZS10Y26SG" localSheetId="0" hidden="1">#REF!</definedName>
    <definedName name="BExQI85V9TNLDJT5LTRZS10Y26SG" localSheetId="2" hidden="1">#REF!</definedName>
    <definedName name="BExQI85V9TNLDJT5LTRZS10Y26SG" localSheetId="4" hidden="1">#REF!</definedName>
    <definedName name="BExQI85V9TNLDJT5LTRZS10Y26SG" localSheetId="5" hidden="1">#REF!</definedName>
    <definedName name="BExQI85V9TNLDJT5LTRZS10Y26SG" localSheetId="17" hidden="1">#REF!</definedName>
    <definedName name="BExQI85V9TNLDJT5LTRZS10Y26SG" localSheetId="7" hidden="1">#REF!</definedName>
    <definedName name="BExQI85V9TNLDJT5LTRZS10Y26SG" localSheetId="8" hidden="1">#REF!</definedName>
    <definedName name="BExQI85V9TNLDJT5LTRZS10Y26SG" localSheetId="9" hidden="1">#REF!</definedName>
    <definedName name="BExQI85V9TNLDJT5LTRZS10Y26SG" localSheetId="11" hidden="1">#REF!</definedName>
    <definedName name="BExQI85V9TNLDJT5LTRZS10Y26SG" localSheetId="12" hidden="1">#REF!</definedName>
    <definedName name="BExQI85V9TNLDJT5LTRZS10Y26SG" localSheetId="13" hidden="1">#REF!</definedName>
    <definedName name="BExQI85V9TNLDJT5LTRZS10Y26SG" localSheetId="14" hidden="1">#REF!</definedName>
    <definedName name="BExQI85V9TNLDJT5LTRZS10Y26SG" localSheetId="22" hidden="1">#REF!</definedName>
    <definedName name="BExQI85V9TNLDJT5LTRZS10Y26SG" localSheetId="19" hidden="1">#REF!</definedName>
    <definedName name="BExQI85V9TNLDJT5LTRZS10Y26SG" localSheetId="21" hidden="1">#REF!</definedName>
    <definedName name="BExQI85V9TNLDJT5LTRZS10Y26SG" hidden="1">#REF!</definedName>
    <definedName name="BExQI9ICYVAAXE7L1BQSE1VWSQA9" localSheetId="23" hidden="1">#REF!</definedName>
    <definedName name="BExQI9ICYVAAXE7L1BQSE1VWSQA9" localSheetId="27" hidden="1">#REF!</definedName>
    <definedName name="BExQI9ICYVAAXE7L1BQSE1VWSQA9" localSheetId="16" hidden="1">#REF!</definedName>
    <definedName name="BExQI9ICYVAAXE7L1BQSE1VWSQA9" localSheetId="0" hidden="1">#REF!</definedName>
    <definedName name="BExQI9ICYVAAXE7L1BQSE1VWSQA9" localSheetId="2" hidden="1">#REF!</definedName>
    <definedName name="BExQI9ICYVAAXE7L1BQSE1VWSQA9" localSheetId="4" hidden="1">#REF!</definedName>
    <definedName name="BExQI9ICYVAAXE7L1BQSE1VWSQA9" localSheetId="5" hidden="1">#REF!</definedName>
    <definedName name="BExQI9ICYVAAXE7L1BQSE1VWSQA9" localSheetId="17" hidden="1">#REF!</definedName>
    <definedName name="BExQI9ICYVAAXE7L1BQSE1VWSQA9" localSheetId="7" hidden="1">#REF!</definedName>
    <definedName name="BExQI9ICYVAAXE7L1BQSE1VWSQA9" localSheetId="8" hidden="1">#REF!</definedName>
    <definedName name="BExQI9ICYVAAXE7L1BQSE1VWSQA9" localSheetId="9" hidden="1">#REF!</definedName>
    <definedName name="BExQI9ICYVAAXE7L1BQSE1VWSQA9" localSheetId="11" hidden="1">#REF!</definedName>
    <definedName name="BExQI9ICYVAAXE7L1BQSE1VWSQA9" localSheetId="12" hidden="1">#REF!</definedName>
    <definedName name="BExQI9ICYVAAXE7L1BQSE1VWSQA9" localSheetId="13" hidden="1">#REF!</definedName>
    <definedName name="BExQI9ICYVAAXE7L1BQSE1VWSQA9" localSheetId="14" hidden="1">#REF!</definedName>
    <definedName name="BExQI9ICYVAAXE7L1BQSE1VWSQA9" localSheetId="22" hidden="1">#REF!</definedName>
    <definedName name="BExQI9ICYVAAXE7L1BQSE1VWSQA9" localSheetId="19" hidden="1">#REF!</definedName>
    <definedName name="BExQI9ICYVAAXE7L1BQSE1VWSQA9" localSheetId="21" hidden="1">#REF!</definedName>
    <definedName name="BExQI9ICYVAAXE7L1BQSE1VWSQA9" hidden="1">#REF!</definedName>
    <definedName name="BExQIAPKHVEV8CU1L3TTHJW67FJ5" localSheetId="23" hidden="1">#REF!</definedName>
    <definedName name="BExQIAPKHVEV8CU1L3TTHJW67FJ5" localSheetId="27" hidden="1">#REF!</definedName>
    <definedName name="BExQIAPKHVEV8CU1L3TTHJW67FJ5" localSheetId="16" hidden="1">#REF!</definedName>
    <definedName name="BExQIAPKHVEV8CU1L3TTHJW67FJ5" localSheetId="0" hidden="1">#REF!</definedName>
    <definedName name="BExQIAPKHVEV8CU1L3TTHJW67FJ5" localSheetId="2" hidden="1">#REF!</definedName>
    <definedName name="BExQIAPKHVEV8CU1L3TTHJW67FJ5" localSheetId="4" hidden="1">#REF!</definedName>
    <definedName name="BExQIAPKHVEV8CU1L3TTHJW67FJ5" localSheetId="5" hidden="1">#REF!</definedName>
    <definedName name="BExQIAPKHVEV8CU1L3TTHJW67FJ5" localSheetId="17" hidden="1">#REF!</definedName>
    <definedName name="BExQIAPKHVEV8CU1L3TTHJW67FJ5" localSheetId="7" hidden="1">#REF!</definedName>
    <definedName name="BExQIAPKHVEV8CU1L3TTHJW67FJ5" localSheetId="8" hidden="1">#REF!</definedName>
    <definedName name="BExQIAPKHVEV8CU1L3TTHJW67FJ5" localSheetId="9" hidden="1">#REF!</definedName>
    <definedName name="BExQIAPKHVEV8CU1L3TTHJW67FJ5" localSheetId="11" hidden="1">#REF!</definedName>
    <definedName name="BExQIAPKHVEV8CU1L3TTHJW67FJ5" localSheetId="12" hidden="1">#REF!</definedName>
    <definedName name="BExQIAPKHVEV8CU1L3TTHJW67FJ5" localSheetId="13" hidden="1">#REF!</definedName>
    <definedName name="BExQIAPKHVEV8CU1L3TTHJW67FJ5" localSheetId="14" hidden="1">#REF!</definedName>
    <definedName name="BExQIAPKHVEV8CU1L3TTHJW67FJ5" localSheetId="22" hidden="1">#REF!</definedName>
    <definedName name="BExQIAPKHVEV8CU1L3TTHJW67FJ5" localSheetId="19" hidden="1">#REF!</definedName>
    <definedName name="BExQIAPKHVEV8CU1L3TTHJW67FJ5" localSheetId="21" hidden="1">#REF!</definedName>
    <definedName name="BExQIAPKHVEV8CU1L3TTHJW67FJ5" hidden="1">#REF!</definedName>
    <definedName name="BExQIAV02RGEQG6AF0CWXU3MS9BZ" localSheetId="23" hidden="1">#REF!</definedName>
    <definedName name="BExQIAV02RGEQG6AF0CWXU3MS9BZ" localSheetId="27" hidden="1">#REF!</definedName>
    <definedName name="BExQIAV02RGEQG6AF0CWXU3MS9BZ" localSheetId="16" hidden="1">#REF!</definedName>
    <definedName name="BExQIAV02RGEQG6AF0CWXU3MS9BZ" localSheetId="0" hidden="1">#REF!</definedName>
    <definedName name="BExQIAV02RGEQG6AF0CWXU3MS9BZ" localSheetId="2" hidden="1">#REF!</definedName>
    <definedName name="BExQIAV02RGEQG6AF0CWXU3MS9BZ" localSheetId="4" hidden="1">#REF!</definedName>
    <definedName name="BExQIAV02RGEQG6AF0CWXU3MS9BZ" localSheetId="5" hidden="1">#REF!</definedName>
    <definedName name="BExQIAV02RGEQG6AF0CWXU3MS9BZ" localSheetId="17" hidden="1">#REF!</definedName>
    <definedName name="BExQIAV02RGEQG6AF0CWXU3MS9BZ" localSheetId="7" hidden="1">#REF!</definedName>
    <definedName name="BExQIAV02RGEQG6AF0CWXU3MS9BZ" localSheetId="8" hidden="1">#REF!</definedName>
    <definedName name="BExQIAV02RGEQG6AF0CWXU3MS9BZ" localSheetId="9" hidden="1">#REF!</definedName>
    <definedName name="BExQIAV02RGEQG6AF0CWXU3MS9BZ" localSheetId="11" hidden="1">#REF!</definedName>
    <definedName name="BExQIAV02RGEQG6AF0CWXU3MS9BZ" localSheetId="12" hidden="1">#REF!</definedName>
    <definedName name="BExQIAV02RGEQG6AF0CWXU3MS9BZ" localSheetId="13" hidden="1">#REF!</definedName>
    <definedName name="BExQIAV02RGEQG6AF0CWXU3MS9BZ" localSheetId="14" hidden="1">#REF!</definedName>
    <definedName name="BExQIAV02RGEQG6AF0CWXU3MS9BZ" localSheetId="22" hidden="1">#REF!</definedName>
    <definedName name="BExQIAV02RGEQG6AF0CWXU3MS9BZ" localSheetId="19" hidden="1">#REF!</definedName>
    <definedName name="BExQIAV02RGEQG6AF0CWXU3MS9BZ" localSheetId="21" hidden="1">#REF!</definedName>
    <definedName name="BExQIAV02RGEQG6AF0CWXU3MS9BZ" hidden="1">#REF!</definedName>
    <definedName name="BExQIBB4I3Z6AUU0HYV1DHRS13M4" localSheetId="23" hidden="1">#REF!</definedName>
    <definedName name="BExQIBB4I3Z6AUU0HYV1DHRS13M4" localSheetId="27" hidden="1">#REF!</definedName>
    <definedName name="BExQIBB4I3Z6AUU0HYV1DHRS13M4" localSheetId="16" hidden="1">#REF!</definedName>
    <definedName name="BExQIBB4I3Z6AUU0HYV1DHRS13M4" localSheetId="0" hidden="1">#REF!</definedName>
    <definedName name="BExQIBB4I3Z6AUU0HYV1DHRS13M4" localSheetId="2" hidden="1">#REF!</definedName>
    <definedName name="BExQIBB4I3Z6AUU0HYV1DHRS13M4" localSheetId="4" hidden="1">#REF!</definedName>
    <definedName name="BExQIBB4I3Z6AUU0HYV1DHRS13M4" localSheetId="5" hidden="1">#REF!</definedName>
    <definedName name="BExQIBB4I3Z6AUU0HYV1DHRS13M4" localSheetId="17" hidden="1">#REF!</definedName>
    <definedName name="BExQIBB4I3Z6AUU0HYV1DHRS13M4" localSheetId="7" hidden="1">#REF!</definedName>
    <definedName name="BExQIBB4I3Z6AUU0HYV1DHRS13M4" localSheetId="8" hidden="1">#REF!</definedName>
    <definedName name="BExQIBB4I3Z6AUU0HYV1DHRS13M4" localSheetId="9" hidden="1">#REF!</definedName>
    <definedName name="BExQIBB4I3Z6AUU0HYV1DHRS13M4" localSheetId="11" hidden="1">#REF!</definedName>
    <definedName name="BExQIBB4I3Z6AUU0HYV1DHRS13M4" localSheetId="12" hidden="1">#REF!</definedName>
    <definedName name="BExQIBB4I3Z6AUU0HYV1DHRS13M4" localSheetId="13" hidden="1">#REF!</definedName>
    <definedName name="BExQIBB4I3Z6AUU0HYV1DHRS13M4" localSheetId="14" hidden="1">#REF!</definedName>
    <definedName name="BExQIBB4I3Z6AUU0HYV1DHRS13M4" localSheetId="22" hidden="1">#REF!</definedName>
    <definedName name="BExQIBB4I3Z6AUU0HYV1DHRS13M4" localSheetId="19" hidden="1">#REF!</definedName>
    <definedName name="BExQIBB4I3Z6AUU0HYV1DHRS13M4" localSheetId="21" hidden="1">#REF!</definedName>
    <definedName name="BExQIBB4I3Z6AUU0HYV1DHRS13M4" hidden="1">#REF!</definedName>
    <definedName name="BExQIBWPAXU7HJZLKGJZY3EB7MIS" localSheetId="23" hidden="1">#REF!</definedName>
    <definedName name="BExQIBWPAXU7HJZLKGJZY3EB7MIS" localSheetId="27" hidden="1">#REF!</definedName>
    <definedName name="BExQIBWPAXU7HJZLKGJZY3EB7MIS" localSheetId="16" hidden="1">#REF!</definedName>
    <definedName name="BExQIBWPAXU7HJZLKGJZY3EB7MIS" localSheetId="0" hidden="1">#REF!</definedName>
    <definedName name="BExQIBWPAXU7HJZLKGJZY3EB7MIS" localSheetId="2" hidden="1">#REF!</definedName>
    <definedName name="BExQIBWPAXU7HJZLKGJZY3EB7MIS" localSheetId="4" hidden="1">#REF!</definedName>
    <definedName name="BExQIBWPAXU7HJZLKGJZY3EB7MIS" localSheetId="5" hidden="1">#REF!</definedName>
    <definedName name="BExQIBWPAXU7HJZLKGJZY3EB7MIS" localSheetId="17" hidden="1">#REF!</definedName>
    <definedName name="BExQIBWPAXU7HJZLKGJZY3EB7MIS" localSheetId="7" hidden="1">#REF!</definedName>
    <definedName name="BExQIBWPAXU7HJZLKGJZY3EB7MIS" localSheetId="8" hidden="1">#REF!</definedName>
    <definedName name="BExQIBWPAXU7HJZLKGJZY3EB7MIS" localSheetId="9" hidden="1">#REF!</definedName>
    <definedName name="BExQIBWPAXU7HJZLKGJZY3EB7MIS" localSheetId="11" hidden="1">#REF!</definedName>
    <definedName name="BExQIBWPAXU7HJZLKGJZY3EB7MIS" localSheetId="12" hidden="1">#REF!</definedName>
    <definedName name="BExQIBWPAXU7HJZLKGJZY3EB7MIS" localSheetId="13" hidden="1">#REF!</definedName>
    <definedName name="BExQIBWPAXU7HJZLKGJZY3EB7MIS" localSheetId="14" hidden="1">#REF!</definedName>
    <definedName name="BExQIBWPAXU7HJZLKGJZY3EB7MIS" localSheetId="22" hidden="1">#REF!</definedName>
    <definedName name="BExQIBWPAXU7HJZLKGJZY3EB7MIS" localSheetId="19" hidden="1">#REF!</definedName>
    <definedName name="BExQIBWPAXU7HJZLKGJZY3EB7MIS" localSheetId="21" hidden="1">#REF!</definedName>
    <definedName name="BExQIBWPAXU7HJZLKGJZY3EB7MIS" hidden="1">#REF!</definedName>
    <definedName name="BExQIHLP9AT969BKBF22IGW76GLI" localSheetId="23" hidden="1">#REF!</definedName>
    <definedName name="BExQIHLP9AT969BKBF22IGW76GLI" localSheetId="27" hidden="1">#REF!</definedName>
    <definedName name="BExQIHLP9AT969BKBF22IGW76GLI" localSheetId="16" hidden="1">#REF!</definedName>
    <definedName name="BExQIHLP9AT969BKBF22IGW76GLI" localSheetId="0" hidden="1">#REF!</definedName>
    <definedName name="BExQIHLP9AT969BKBF22IGW76GLI" localSheetId="2" hidden="1">#REF!</definedName>
    <definedName name="BExQIHLP9AT969BKBF22IGW76GLI" localSheetId="4" hidden="1">#REF!</definedName>
    <definedName name="BExQIHLP9AT969BKBF22IGW76GLI" localSheetId="5" hidden="1">#REF!</definedName>
    <definedName name="BExQIHLP9AT969BKBF22IGW76GLI" localSheetId="17" hidden="1">#REF!</definedName>
    <definedName name="BExQIHLP9AT969BKBF22IGW76GLI" localSheetId="7" hidden="1">#REF!</definedName>
    <definedName name="BExQIHLP9AT969BKBF22IGW76GLI" localSheetId="8" hidden="1">#REF!</definedName>
    <definedName name="BExQIHLP9AT969BKBF22IGW76GLI" localSheetId="9" hidden="1">#REF!</definedName>
    <definedName name="BExQIHLP9AT969BKBF22IGW76GLI" localSheetId="11" hidden="1">#REF!</definedName>
    <definedName name="BExQIHLP9AT969BKBF22IGW76GLI" localSheetId="12" hidden="1">#REF!</definedName>
    <definedName name="BExQIHLP9AT969BKBF22IGW76GLI" localSheetId="13" hidden="1">#REF!</definedName>
    <definedName name="BExQIHLP9AT969BKBF22IGW76GLI" localSheetId="14" hidden="1">#REF!</definedName>
    <definedName name="BExQIHLP9AT969BKBF22IGW76GLI" localSheetId="22" hidden="1">#REF!</definedName>
    <definedName name="BExQIHLP9AT969BKBF22IGW76GLI" localSheetId="19" hidden="1">#REF!</definedName>
    <definedName name="BExQIHLP9AT969BKBF22IGW76GLI" localSheetId="21" hidden="1">#REF!</definedName>
    <definedName name="BExQIHLP9AT969BKBF22IGW76GLI" hidden="1">#REF!</definedName>
    <definedName name="BExQIS8O6R36CI01XRY9ISM99TW9" localSheetId="23" hidden="1">#REF!</definedName>
    <definedName name="BExQIS8O6R36CI01XRY9ISM99TW9" localSheetId="27" hidden="1">#REF!</definedName>
    <definedName name="BExQIS8O6R36CI01XRY9ISM99TW9" localSheetId="16" hidden="1">#REF!</definedName>
    <definedName name="BExQIS8O6R36CI01XRY9ISM99TW9" localSheetId="0" hidden="1">#REF!</definedName>
    <definedName name="BExQIS8O6R36CI01XRY9ISM99TW9" localSheetId="2" hidden="1">#REF!</definedName>
    <definedName name="BExQIS8O6R36CI01XRY9ISM99TW9" localSheetId="4" hidden="1">#REF!</definedName>
    <definedName name="BExQIS8O6R36CI01XRY9ISM99TW9" localSheetId="5" hidden="1">#REF!</definedName>
    <definedName name="BExQIS8O6R36CI01XRY9ISM99TW9" localSheetId="17" hidden="1">#REF!</definedName>
    <definedName name="BExQIS8O6R36CI01XRY9ISM99TW9" localSheetId="7" hidden="1">#REF!</definedName>
    <definedName name="BExQIS8O6R36CI01XRY9ISM99TW9" localSheetId="8" hidden="1">#REF!</definedName>
    <definedName name="BExQIS8O6R36CI01XRY9ISM99TW9" localSheetId="9" hidden="1">#REF!</definedName>
    <definedName name="BExQIS8O6R36CI01XRY9ISM99TW9" localSheetId="11" hidden="1">#REF!</definedName>
    <definedName name="BExQIS8O6R36CI01XRY9ISM99TW9" localSheetId="12" hidden="1">#REF!</definedName>
    <definedName name="BExQIS8O6R36CI01XRY9ISM99TW9" localSheetId="13" hidden="1">#REF!</definedName>
    <definedName name="BExQIS8O6R36CI01XRY9ISM99TW9" localSheetId="14" hidden="1">#REF!</definedName>
    <definedName name="BExQIS8O6R36CI01XRY9ISM99TW9" localSheetId="22" hidden="1">#REF!</definedName>
    <definedName name="BExQIS8O6R36CI01XRY9ISM99TW9" localSheetId="19" hidden="1">#REF!</definedName>
    <definedName name="BExQIS8O6R36CI01XRY9ISM99TW9" localSheetId="21" hidden="1">#REF!</definedName>
    <definedName name="BExQIS8O6R36CI01XRY9ISM99TW9" hidden="1">#REF!</definedName>
    <definedName name="BExQIVJB9MJ25NDUHTCVMSODJY2C" localSheetId="23" hidden="1">#REF!</definedName>
    <definedName name="BExQIVJB9MJ25NDUHTCVMSODJY2C" localSheetId="27" hidden="1">#REF!</definedName>
    <definedName name="BExQIVJB9MJ25NDUHTCVMSODJY2C" localSheetId="16" hidden="1">#REF!</definedName>
    <definedName name="BExQIVJB9MJ25NDUHTCVMSODJY2C" localSheetId="0" hidden="1">#REF!</definedName>
    <definedName name="BExQIVJB9MJ25NDUHTCVMSODJY2C" localSheetId="2" hidden="1">#REF!</definedName>
    <definedName name="BExQIVJB9MJ25NDUHTCVMSODJY2C" localSheetId="4" hidden="1">#REF!</definedName>
    <definedName name="BExQIVJB9MJ25NDUHTCVMSODJY2C" localSheetId="5" hidden="1">#REF!</definedName>
    <definedName name="BExQIVJB9MJ25NDUHTCVMSODJY2C" localSheetId="17" hidden="1">#REF!</definedName>
    <definedName name="BExQIVJB9MJ25NDUHTCVMSODJY2C" localSheetId="7" hidden="1">#REF!</definedName>
    <definedName name="BExQIVJB9MJ25NDUHTCVMSODJY2C" localSheetId="8" hidden="1">#REF!</definedName>
    <definedName name="BExQIVJB9MJ25NDUHTCVMSODJY2C" localSheetId="9" hidden="1">#REF!</definedName>
    <definedName name="BExQIVJB9MJ25NDUHTCVMSODJY2C" localSheetId="11" hidden="1">#REF!</definedName>
    <definedName name="BExQIVJB9MJ25NDUHTCVMSODJY2C" localSheetId="12" hidden="1">#REF!</definedName>
    <definedName name="BExQIVJB9MJ25NDUHTCVMSODJY2C" localSheetId="13" hidden="1">#REF!</definedName>
    <definedName name="BExQIVJB9MJ25NDUHTCVMSODJY2C" localSheetId="14" hidden="1">#REF!</definedName>
    <definedName name="BExQIVJB9MJ25NDUHTCVMSODJY2C" localSheetId="22" hidden="1">#REF!</definedName>
    <definedName name="BExQIVJB9MJ25NDUHTCVMSODJY2C" localSheetId="19" hidden="1">#REF!</definedName>
    <definedName name="BExQIVJB9MJ25NDUHTCVMSODJY2C" localSheetId="21" hidden="1">#REF!</definedName>
    <definedName name="BExQIVJB9MJ25NDUHTCVMSODJY2C" hidden="1">#REF!</definedName>
    <definedName name="BExQIWAEMVTWAU39DWIXT17K2A9Z" localSheetId="23" hidden="1">#REF!</definedName>
    <definedName name="BExQIWAEMVTWAU39DWIXT17K2A9Z" localSheetId="27" hidden="1">#REF!</definedName>
    <definedName name="BExQIWAEMVTWAU39DWIXT17K2A9Z" localSheetId="16" hidden="1">#REF!</definedName>
    <definedName name="BExQIWAEMVTWAU39DWIXT17K2A9Z" localSheetId="0" hidden="1">#REF!</definedName>
    <definedName name="BExQIWAEMVTWAU39DWIXT17K2A9Z" localSheetId="2" hidden="1">#REF!</definedName>
    <definedName name="BExQIWAEMVTWAU39DWIXT17K2A9Z" localSheetId="4" hidden="1">#REF!</definedName>
    <definedName name="BExQIWAEMVTWAU39DWIXT17K2A9Z" localSheetId="5" hidden="1">#REF!</definedName>
    <definedName name="BExQIWAEMVTWAU39DWIXT17K2A9Z" localSheetId="17" hidden="1">#REF!</definedName>
    <definedName name="BExQIWAEMVTWAU39DWIXT17K2A9Z" localSheetId="7" hidden="1">#REF!</definedName>
    <definedName name="BExQIWAEMVTWAU39DWIXT17K2A9Z" localSheetId="8" hidden="1">#REF!</definedName>
    <definedName name="BExQIWAEMVTWAU39DWIXT17K2A9Z" localSheetId="9" hidden="1">#REF!</definedName>
    <definedName name="BExQIWAEMVTWAU39DWIXT17K2A9Z" localSheetId="11" hidden="1">#REF!</definedName>
    <definedName name="BExQIWAEMVTWAU39DWIXT17K2A9Z" localSheetId="12" hidden="1">#REF!</definedName>
    <definedName name="BExQIWAEMVTWAU39DWIXT17K2A9Z" localSheetId="13" hidden="1">#REF!</definedName>
    <definedName name="BExQIWAEMVTWAU39DWIXT17K2A9Z" localSheetId="14" hidden="1">#REF!</definedName>
    <definedName name="BExQIWAEMVTWAU39DWIXT17K2A9Z" localSheetId="22" hidden="1">#REF!</definedName>
    <definedName name="BExQIWAEMVTWAU39DWIXT17K2A9Z" localSheetId="19" hidden="1">#REF!</definedName>
    <definedName name="BExQIWAEMVTWAU39DWIXT17K2A9Z" localSheetId="21" hidden="1">#REF!</definedName>
    <definedName name="BExQIWAEMVTWAU39DWIXT17K2A9Z" hidden="1">#REF!</definedName>
    <definedName name="BExQJ72T8UR0U461ZLEGOOEPCDIG" localSheetId="23" hidden="1">#REF!</definedName>
    <definedName name="BExQJ72T8UR0U461ZLEGOOEPCDIG" localSheetId="27" hidden="1">#REF!</definedName>
    <definedName name="BExQJ72T8UR0U461ZLEGOOEPCDIG" localSheetId="16" hidden="1">#REF!</definedName>
    <definedName name="BExQJ72T8UR0U461ZLEGOOEPCDIG" localSheetId="0" hidden="1">#REF!</definedName>
    <definedName name="BExQJ72T8UR0U461ZLEGOOEPCDIG" localSheetId="2" hidden="1">#REF!</definedName>
    <definedName name="BExQJ72T8UR0U461ZLEGOOEPCDIG" localSheetId="4" hidden="1">#REF!</definedName>
    <definedName name="BExQJ72T8UR0U461ZLEGOOEPCDIG" localSheetId="5" hidden="1">#REF!</definedName>
    <definedName name="BExQJ72T8UR0U461ZLEGOOEPCDIG" localSheetId="17" hidden="1">#REF!</definedName>
    <definedName name="BExQJ72T8UR0U461ZLEGOOEPCDIG" localSheetId="7" hidden="1">#REF!</definedName>
    <definedName name="BExQJ72T8UR0U461ZLEGOOEPCDIG" localSheetId="8" hidden="1">#REF!</definedName>
    <definedName name="BExQJ72T8UR0U461ZLEGOOEPCDIG" localSheetId="9" hidden="1">#REF!</definedName>
    <definedName name="BExQJ72T8UR0U461ZLEGOOEPCDIG" localSheetId="11" hidden="1">#REF!</definedName>
    <definedName name="BExQJ72T8UR0U461ZLEGOOEPCDIG" localSheetId="12" hidden="1">#REF!</definedName>
    <definedName name="BExQJ72T8UR0U461ZLEGOOEPCDIG" localSheetId="13" hidden="1">#REF!</definedName>
    <definedName name="BExQJ72T8UR0U461ZLEGOOEPCDIG" localSheetId="14" hidden="1">#REF!</definedName>
    <definedName name="BExQJ72T8UR0U461ZLEGOOEPCDIG" localSheetId="22" hidden="1">#REF!</definedName>
    <definedName name="BExQJ72T8UR0U461ZLEGOOEPCDIG" localSheetId="19" hidden="1">#REF!</definedName>
    <definedName name="BExQJ72T8UR0U461ZLEGOOEPCDIG" localSheetId="21" hidden="1">#REF!</definedName>
    <definedName name="BExQJ72T8UR0U461ZLEGOOEPCDIG" hidden="1">#REF!</definedName>
    <definedName name="BExQJAZ2QDORCR0K8PR9VHQZ4Y3P" localSheetId="23" hidden="1">#REF!</definedName>
    <definedName name="BExQJAZ2QDORCR0K8PR9VHQZ4Y3P" localSheetId="27" hidden="1">#REF!</definedName>
    <definedName name="BExQJAZ2QDORCR0K8PR9VHQZ4Y3P" localSheetId="16" hidden="1">#REF!</definedName>
    <definedName name="BExQJAZ2QDORCR0K8PR9VHQZ4Y3P" localSheetId="0" hidden="1">#REF!</definedName>
    <definedName name="BExQJAZ2QDORCR0K8PR9VHQZ4Y3P" localSheetId="2" hidden="1">#REF!</definedName>
    <definedName name="BExQJAZ2QDORCR0K8PR9VHQZ4Y3P" localSheetId="4" hidden="1">#REF!</definedName>
    <definedName name="BExQJAZ2QDORCR0K8PR9VHQZ4Y3P" localSheetId="5" hidden="1">#REF!</definedName>
    <definedName name="BExQJAZ2QDORCR0K8PR9VHQZ4Y3P" localSheetId="17" hidden="1">#REF!</definedName>
    <definedName name="BExQJAZ2QDORCR0K8PR9VHQZ4Y3P" localSheetId="7" hidden="1">#REF!</definedName>
    <definedName name="BExQJAZ2QDORCR0K8PR9VHQZ4Y3P" localSheetId="8" hidden="1">#REF!</definedName>
    <definedName name="BExQJAZ2QDORCR0K8PR9VHQZ4Y3P" localSheetId="9" hidden="1">#REF!</definedName>
    <definedName name="BExQJAZ2QDORCR0K8PR9VHQZ4Y3P" localSheetId="11" hidden="1">#REF!</definedName>
    <definedName name="BExQJAZ2QDORCR0K8PR9VHQZ4Y3P" localSheetId="12" hidden="1">#REF!</definedName>
    <definedName name="BExQJAZ2QDORCR0K8PR9VHQZ4Y3P" localSheetId="13" hidden="1">#REF!</definedName>
    <definedName name="BExQJAZ2QDORCR0K8PR9VHQZ4Y3P" localSheetId="14" hidden="1">#REF!</definedName>
    <definedName name="BExQJAZ2QDORCR0K8PR9VHQZ4Y3P" localSheetId="22" hidden="1">#REF!</definedName>
    <definedName name="BExQJAZ2QDORCR0K8PR9VHQZ4Y3P" localSheetId="19" hidden="1">#REF!</definedName>
    <definedName name="BExQJAZ2QDORCR0K8PR9VHQZ4Y3P" localSheetId="21" hidden="1">#REF!</definedName>
    <definedName name="BExQJAZ2QDORCR0K8PR9VHQZ4Y3P" hidden="1">#REF!</definedName>
    <definedName name="BExQJBF7LAX128WR7VTMJC88ZLPG" localSheetId="23" hidden="1">#REF!</definedName>
    <definedName name="BExQJBF7LAX128WR7VTMJC88ZLPG" localSheetId="27" hidden="1">#REF!</definedName>
    <definedName name="BExQJBF7LAX128WR7VTMJC88ZLPG" localSheetId="16" hidden="1">#REF!</definedName>
    <definedName name="BExQJBF7LAX128WR7VTMJC88ZLPG" localSheetId="0" hidden="1">#REF!</definedName>
    <definedName name="BExQJBF7LAX128WR7VTMJC88ZLPG" localSheetId="2" hidden="1">#REF!</definedName>
    <definedName name="BExQJBF7LAX128WR7VTMJC88ZLPG" localSheetId="4" hidden="1">#REF!</definedName>
    <definedName name="BExQJBF7LAX128WR7VTMJC88ZLPG" localSheetId="5" hidden="1">#REF!</definedName>
    <definedName name="BExQJBF7LAX128WR7VTMJC88ZLPG" localSheetId="17" hidden="1">#REF!</definedName>
    <definedName name="BExQJBF7LAX128WR7VTMJC88ZLPG" localSheetId="7" hidden="1">#REF!</definedName>
    <definedName name="BExQJBF7LAX128WR7VTMJC88ZLPG" localSheetId="8" hidden="1">#REF!</definedName>
    <definedName name="BExQJBF7LAX128WR7VTMJC88ZLPG" localSheetId="9" hidden="1">#REF!</definedName>
    <definedName name="BExQJBF7LAX128WR7VTMJC88ZLPG" localSheetId="11" hidden="1">#REF!</definedName>
    <definedName name="BExQJBF7LAX128WR7VTMJC88ZLPG" localSheetId="12" hidden="1">#REF!</definedName>
    <definedName name="BExQJBF7LAX128WR7VTMJC88ZLPG" localSheetId="13" hidden="1">#REF!</definedName>
    <definedName name="BExQJBF7LAX128WR7VTMJC88ZLPG" localSheetId="14" hidden="1">#REF!</definedName>
    <definedName name="BExQJBF7LAX128WR7VTMJC88ZLPG" localSheetId="22" hidden="1">#REF!</definedName>
    <definedName name="BExQJBF7LAX128WR7VTMJC88ZLPG" localSheetId="19" hidden="1">#REF!</definedName>
    <definedName name="BExQJBF7LAX128WR7VTMJC88ZLPG" localSheetId="21" hidden="1">#REF!</definedName>
    <definedName name="BExQJBF7LAX128WR7VTMJC88ZLPG" hidden="1">#REF!</definedName>
    <definedName name="BExQJEVCKX6KZHNCLYXY7D0MX5KN" localSheetId="23" hidden="1">#REF!</definedName>
    <definedName name="BExQJEVCKX6KZHNCLYXY7D0MX5KN" localSheetId="27" hidden="1">#REF!</definedName>
    <definedName name="BExQJEVCKX6KZHNCLYXY7D0MX5KN" localSheetId="16" hidden="1">#REF!</definedName>
    <definedName name="BExQJEVCKX6KZHNCLYXY7D0MX5KN" localSheetId="0" hidden="1">#REF!</definedName>
    <definedName name="BExQJEVCKX6KZHNCLYXY7D0MX5KN" localSheetId="2" hidden="1">#REF!</definedName>
    <definedName name="BExQJEVCKX6KZHNCLYXY7D0MX5KN" localSheetId="4" hidden="1">#REF!</definedName>
    <definedName name="BExQJEVCKX6KZHNCLYXY7D0MX5KN" localSheetId="5" hidden="1">#REF!</definedName>
    <definedName name="BExQJEVCKX6KZHNCLYXY7D0MX5KN" localSheetId="17" hidden="1">#REF!</definedName>
    <definedName name="BExQJEVCKX6KZHNCLYXY7D0MX5KN" localSheetId="7" hidden="1">#REF!</definedName>
    <definedName name="BExQJEVCKX6KZHNCLYXY7D0MX5KN" localSheetId="8" hidden="1">#REF!</definedName>
    <definedName name="BExQJEVCKX6KZHNCLYXY7D0MX5KN" localSheetId="9" hidden="1">#REF!</definedName>
    <definedName name="BExQJEVCKX6KZHNCLYXY7D0MX5KN" localSheetId="11" hidden="1">#REF!</definedName>
    <definedName name="BExQJEVCKX6KZHNCLYXY7D0MX5KN" localSheetId="12" hidden="1">#REF!</definedName>
    <definedName name="BExQJEVCKX6KZHNCLYXY7D0MX5KN" localSheetId="13" hidden="1">#REF!</definedName>
    <definedName name="BExQJEVCKX6KZHNCLYXY7D0MX5KN" localSheetId="14" hidden="1">#REF!</definedName>
    <definedName name="BExQJEVCKX6KZHNCLYXY7D0MX5KN" localSheetId="22" hidden="1">#REF!</definedName>
    <definedName name="BExQJEVCKX6KZHNCLYXY7D0MX5KN" localSheetId="19" hidden="1">#REF!</definedName>
    <definedName name="BExQJEVCKX6KZHNCLYXY7D0MX5KN" localSheetId="21" hidden="1">#REF!</definedName>
    <definedName name="BExQJEVCKX6KZHNCLYXY7D0MX5KN" hidden="1">#REF!</definedName>
    <definedName name="BExQJJYSDX8B0J1QGF2HL071KKA3" localSheetId="23" hidden="1">#REF!</definedName>
    <definedName name="BExQJJYSDX8B0J1QGF2HL071KKA3" localSheetId="27" hidden="1">#REF!</definedName>
    <definedName name="BExQJJYSDX8B0J1QGF2HL071KKA3" localSheetId="16" hidden="1">#REF!</definedName>
    <definedName name="BExQJJYSDX8B0J1QGF2HL071KKA3" localSheetId="0" hidden="1">#REF!</definedName>
    <definedName name="BExQJJYSDX8B0J1QGF2HL071KKA3" localSheetId="2" hidden="1">#REF!</definedName>
    <definedName name="BExQJJYSDX8B0J1QGF2HL071KKA3" localSheetId="4" hidden="1">#REF!</definedName>
    <definedName name="BExQJJYSDX8B0J1QGF2HL071KKA3" localSheetId="5" hidden="1">#REF!</definedName>
    <definedName name="BExQJJYSDX8B0J1QGF2HL071KKA3" localSheetId="17" hidden="1">#REF!</definedName>
    <definedName name="BExQJJYSDX8B0J1QGF2HL071KKA3" localSheetId="7" hidden="1">#REF!</definedName>
    <definedName name="BExQJJYSDX8B0J1QGF2HL071KKA3" localSheetId="8" hidden="1">#REF!</definedName>
    <definedName name="BExQJJYSDX8B0J1QGF2HL071KKA3" localSheetId="9" hidden="1">#REF!</definedName>
    <definedName name="BExQJJYSDX8B0J1QGF2HL071KKA3" localSheetId="11" hidden="1">#REF!</definedName>
    <definedName name="BExQJJYSDX8B0J1QGF2HL071KKA3" localSheetId="12" hidden="1">#REF!</definedName>
    <definedName name="BExQJJYSDX8B0J1QGF2HL071KKA3" localSheetId="13" hidden="1">#REF!</definedName>
    <definedName name="BExQJJYSDX8B0J1QGF2HL071KKA3" localSheetId="14" hidden="1">#REF!</definedName>
    <definedName name="BExQJJYSDX8B0J1QGF2HL071KKA3" localSheetId="22" hidden="1">#REF!</definedName>
    <definedName name="BExQJJYSDX8B0J1QGF2HL071KKA3" localSheetId="19" hidden="1">#REF!</definedName>
    <definedName name="BExQJJYSDX8B0J1QGF2HL071KKA3" localSheetId="21" hidden="1">#REF!</definedName>
    <definedName name="BExQJJYSDX8B0J1QGF2HL071KKA3" hidden="1">#REF!</definedName>
    <definedName name="BExQK1HV6SQQ7CP8H8IUKI9TYXTD" localSheetId="23" hidden="1">#REF!</definedName>
    <definedName name="BExQK1HV6SQQ7CP8H8IUKI9TYXTD" localSheetId="27" hidden="1">#REF!</definedName>
    <definedName name="BExQK1HV6SQQ7CP8H8IUKI9TYXTD" localSheetId="16" hidden="1">#REF!</definedName>
    <definedName name="BExQK1HV6SQQ7CP8H8IUKI9TYXTD" localSheetId="0" hidden="1">#REF!</definedName>
    <definedName name="BExQK1HV6SQQ7CP8H8IUKI9TYXTD" localSheetId="2" hidden="1">#REF!</definedName>
    <definedName name="BExQK1HV6SQQ7CP8H8IUKI9TYXTD" localSheetId="4" hidden="1">#REF!</definedName>
    <definedName name="BExQK1HV6SQQ7CP8H8IUKI9TYXTD" localSheetId="5" hidden="1">#REF!</definedName>
    <definedName name="BExQK1HV6SQQ7CP8H8IUKI9TYXTD" localSheetId="17" hidden="1">#REF!</definedName>
    <definedName name="BExQK1HV6SQQ7CP8H8IUKI9TYXTD" localSheetId="7" hidden="1">#REF!</definedName>
    <definedName name="BExQK1HV6SQQ7CP8H8IUKI9TYXTD" localSheetId="8" hidden="1">#REF!</definedName>
    <definedName name="BExQK1HV6SQQ7CP8H8IUKI9TYXTD" localSheetId="9" hidden="1">#REF!</definedName>
    <definedName name="BExQK1HV6SQQ7CP8H8IUKI9TYXTD" localSheetId="11" hidden="1">#REF!</definedName>
    <definedName name="BExQK1HV6SQQ7CP8H8IUKI9TYXTD" localSheetId="12" hidden="1">#REF!</definedName>
    <definedName name="BExQK1HV6SQQ7CP8H8IUKI9TYXTD" localSheetId="13" hidden="1">#REF!</definedName>
    <definedName name="BExQK1HV6SQQ7CP8H8IUKI9TYXTD" localSheetId="14" hidden="1">#REF!</definedName>
    <definedName name="BExQK1HV6SQQ7CP8H8IUKI9TYXTD" localSheetId="22" hidden="1">#REF!</definedName>
    <definedName name="BExQK1HV6SQQ7CP8H8IUKI9TYXTD" localSheetId="19" hidden="1">#REF!</definedName>
    <definedName name="BExQK1HV6SQQ7CP8H8IUKI9TYXTD" localSheetId="21" hidden="1">#REF!</definedName>
    <definedName name="BExQK1HV6SQQ7CP8H8IUKI9TYXTD" hidden="1">#REF!</definedName>
    <definedName name="BExQK3LE5CSBW1E4H4KHW548FL2R" localSheetId="23" hidden="1">#REF!</definedName>
    <definedName name="BExQK3LE5CSBW1E4H4KHW548FL2R" localSheetId="27" hidden="1">#REF!</definedName>
    <definedName name="BExQK3LE5CSBW1E4H4KHW548FL2R" localSheetId="16" hidden="1">#REF!</definedName>
    <definedName name="BExQK3LE5CSBW1E4H4KHW548FL2R" localSheetId="0" hidden="1">#REF!</definedName>
    <definedName name="BExQK3LE5CSBW1E4H4KHW548FL2R" localSheetId="2" hidden="1">#REF!</definedName>
    <definedName name="BExQK3LE5CSBW1E4H4KHW548FL2R" localSheetId="4" hidden="1">#REF!</definedName>
    <definedName name="BExQK3LE5CSBW1E4H4KHW548FL2R" localSheetId="5" hidden="1">#REF!</definedName>
    <definedName name="BExQK3LE5CSBW1E4H4KHW548FL2R" localSheetId="17" hidden="1">#REF!</definedName>
    <definedName name="BExQK3LE5CSBW1E4H4KHW548FL2R" localSheetId="7" hidden="1">#REF!</definedName>
    <definedName name="BExQK3LE5CSBW1E4H4KHW548FL2R" localSheetId="8" hidden="1">#REF!</definedName>
    <definedName name="BExQK3LE5CSBW1E4H4KHW548FL2R" localSheetId="9" hidden="1">#REF!</definedName>
    <definedName name="BExQK3LE5CSBW1E4H4KHW548FL2R" localSheetId="11" hidden="1">#REF!</definedName>
    <definedName name="BExQK3LE5CSBW1E4H4KHW548FL2R" localSheetId="12" hidden="1">#REF!</definedName>
    <definedName name="BExQK3LE5CSBW1E4H4KHW548FL2R" localSheetId="13" hidden="1">#REF!</definedName>
    <definedName name="BExQK3LE5CSBW1E4H4KHW548FL2R" localSheetId="14" hidden="1">#REF!</definedName>
    <definedName name="BExQK3LE5CSBW1E4H4KHW548FL2R" localSheetId="22" hidden="1">#REF!</definedName>
    <definedName name="BExQK3LE5CSBW1E4H4KHW548FL2R" localSheetId="19" hidden="1">#REF!</definedName>
    <definedName name="BExQK3LE5CSBW1E4H4KHW548FL2R" localSheetId="21" hidden="1">#REF!</definedName>
    <definedName name="BExQK3LE5CSBW1E4H4KHW548FL2R" hidden="1">#REF!</definedName>
    <definedName name="BExQKG6LD6PLNDGNGO9DJXY865BR" localSheetId="23" hidden="1">#REF!</definedName>
    <definedName name="BExQKG6LD6PLNDGNGO9DJXY865BR" localSheetId="27" hidden="1">#REF!</definedName>
    <definedName name="BExQKG6LD6PLNDGNGO9DJXY865BR" localSheetId="16" hidden="1">#REF!</definedName>
    <definedName name="BExQKG6LD6PLNDGNGO9DJXY865BR" localSheetId="0" hidden="1">#REF!</definedName>
    <definedName name="BExQKG6LD6PLNDGNGO9DJXY865BR" localSheetId="2" hidden="1">#REF!</definedName>
    <definedName name="BExQKG6LD6PLNDGNGO9DJXY865BR" localSheetId="4" hidden="1">#REF!</definedName>
    <definedName name="BExQKG6LD6PLNDGNGO9DJXY865BR" localSheetId="5" hidden="1">#REF!</definedName>
    <definedName name="BExQKG6LD6PLNDGNGO9DJXY865BR" localSheetId="17" hidden="1">#REF!</definedName>
    <definedName name="BExQKG6LD6PLNDGNGO9DJXY865BR" localSheetId="7" hidden="1">#REF!</definedName>
    <definedName name="BExQKG6LD6PLNDGNGO9DJXY865BR" localSheetId="8" hidden="1">#REF!</definedName>
    <definedName name="BExQKG6LD6PLNDGNGO9DJXY865BR" localSheetId="9" hidden="1">#REF!</definedName>
    <definedName name="BExQKG6LD6PLNDGNGO9DJXY865BR" localSheetId="11" hidden="1">#REF!</definedName>
    <definedName name="BExQKG6LD6PLNDGNGO9DJXY865BR" localSheetId="12" hidden="1">#REF!</definedName>
    <definedName name="BExQKG6LD6PLNDGNGO9DJXY865BR" localSheetId="13" hidden="1">#REF!</definedName>
    <definedName name="BExQKG6LD6PLNDGNGO9DJXY865BR" localSheetId="14" hidden="1">#REF!</definedName>
    <definedName name="BExQKG6LD6PLNDGNGO9DJXY865BR" localSheetId="22" hidden="1">#REF!</definedName>
    <definedName name="BExQKG6LD6PLNDGNGO9DJXY865BR" localSheetId="19" hidden="1">#REF!</definedName>
    <definedName name="BExQKG6LD6PLNDGNGO9DJXY865BR" localSheetId="21" hidden="1">#REF!</definedName>
    <definedName name="BExQKG6LD6PLNDGNGO9DJXY865BR" hidden="1">#REF!</definedName>
    <definedName name="BExQKUKG8I4CGS9QYSD0H7NHP4JN" localSheetId="23" hidden="1">#REF!</definedName>
    <definedName name="BExQKUKG8I4CGS9QYSD0H7NHP4JN" localSheetId="27" hidden="1">#REF!</definedName>
    <definedName name="BExQKUKG8I4CGS9QYSD0H7NHP4JN" localSheetId="16" hidden="1">#REF!</definedName>
    <definedName name="BExQKUKG8I4CGS9QYSD0H7NHP4JN" localSheetId="0" hidden="1">#REF!</definedName>
    <definedName name="BExQKUKG8I4CGS9QYSD0H7NHP4JN" localSheetId="2" hidden="1">#REF!</definedName>
    <definedName name="BExQKUKG8I4CGS9QYSD0H7NHP4JN" localSheetId="4" hidden="1">#REF!</definedName>
    <definedName name="BExQKUKG8I4CGS9QYSD0H7NHP4JN" localSheetId="5" hidden="1">#REF!</definedName>
    <definedName name="BExQKUKG8I4CGS9QYSD0H7NHP4JN" localSheetId="17" hidden="1">#REF!</definedName>
    <definedName name="BExQKUKG8I4CGS9QYSD0H7NHP4JN" localSheetId="7" hidden="1">#REF!</definedName>
    <definedName name="BExQKUKG8I4CGS9QYSD0H7NHP4JN" localSheetId="8" hidden="1">#REF!</definedName>
    <definedName name="BExQKUKG8I4CGS9QYSD0H7NHP4JN" localSheetId="9" hidden="1">#REF!</definedName>
    <definedName name="BExQKUKG8I4CGS9QYSD0H7NHP4JN" localSheetId="11" hidden="1">#REF!</definedName>
    <definedName name="BExQKUKG8I4CGS9QYSD0H7NHP4JN" localSheetId="12" hidden="1">#REF!</definedName>
    <definedName name="BExQKUKG8I4CGS9QYSD0H7NHP4JN" localSheetId="13" hidden="1">#REF!</definedName>
    <definedName name="BExQKUKG8I4CGS9QYSD0H7NHP4JN" localSheetId="14" hidden="1">#REF!</definedName>
    <definedName name="BExQKUKG8I4CGS9QYSD0H7NHP4JN" localSheetId="22" hidden="1">#REF!</definedName>
    <definedName name="BExQKUKG8I4CGS9QYSD0H7NHP4JN" localSheetId="19" hidden="1">#REF!</definedName>
    <definedName name="BExQKUKG8I4CGS9QYSD0H7NHP4JN" localSheetId="21" hidden="1">#REF!</definedName>
    <definedName name="BExQKUKG8I4CGS9QYSD0H7NHP4JN" hidden="1">#REF!</definedName>
    <definedName name="BExQL2NSE8OYZFXQH8A23RMVMFW7" localSheetId="23" hidden="1">#REF!</definedName>
    <definedName name="BExQL2NSE8OYZFXQH8A23RMVMFW7" localSheetId="27" hidden="1">#REF!</definedName>
    <definedName name="BExQL2NSE8OYZFXQH8A23RMVMFW7" localSheetId="16" hidden="1">#REF!</definedName>
    <definedName name="BExQL2NSE8OYZFXQH8A23RMVMFW7" localSheetId="0" hidden="1">#REF!</definedName>
    <definedName name="BExQL2NSE8OYZFXQH8A23RMVMFW7" localSheetId="2" hidden="1">#REF!</definedName>
    <definedName name="BExQL2NSE8OYZFXQH8A23RMVMFW7" localSheetId="4" hidden="1">#REF!</definedName>
    <definedName name="BExQL2NSE8OYZFXQH8A23RMVMFW7" localSheetId="5" hidden="1">#REF!</definedName>
    <definedName name="BExQL2NSE8OYZFXQH8A23RMVMFW7" localSheetId="17" hidden="1">#REF!</definedName>
    <definedName name="BExQL2NSE8OYZFXQH8A23RMVMFW7" localSheetId="7" hidden="1">#REF!</definedName>
    <definedName name="BExQL2NSE8OYZFXQH8A23RMVMFW7" localSheetId="8" hidden="1">#REF!</definedName>
    <definedName name="BExQL2NSE8OYZFXQH8A23RMVMFW7" localSheetId="9" hidden="1">#REF!</definedName>
    <definedName name="BExQL2NSE8OYZFXQH8A23RMVMFW7" localSheetId="11" hidden="1">#REF!</definedName>
    <definedName name="BExQL2NSE8OYZFXQH8A23RMVMFW7" localSheetId="12" hidden="1">#REF!</definedName>
    <definedName name="BExQL2NSE8OYZFXQH8A23RMVMFW7" localSheetId="13" hidden="1">#REF!</definedName>
    <definedName name="BExQL2NSE8OYZFXQH8A23RMVMFW7" localSheetId="14" hidden="1">#REF!</definedName>
    <definedName name="BExQL2NSE8OYZFXQH8A23RMVMFW7" localSheetId="22" hidden="1">#REF!</definedName>
    <definedName name="BExQL2NSE8OYZFXQH8A23RMVMFW7" localSheetId="19" hidden="1">#REF!</definedName>
    <definedName name="BExQL2NSE8OYZFXQH8A23RMVMFW7" localSheetId="21" hidden="1">#REF!</definedName>
    <definedName name="BExQL2NSE8OYZFXQH8A23RMVMFW7" hidden="1">#REF!</definedName>
    <definedName name="BExQLE1TOW3A287TQB0AVWENT8O1" localSheetId="23" hidden="1">#REF!</definedName>
    <definedName name="BExQLE1TOW3A287TQB0AVWENT8O1" localSheetId="27" hidden="1">#REF!</definedName>
    <definedName name="BExQLE1TOW3A287TQB0AVWENT8O1" localSheetId="16" hidden="1">#REF!</definedName>
    <definedName name="BExQLE1TOW3A287TQB0AVWENT8O1" localSheetId="0" hidden="1">#REF!</definedName>
    <definedName name="BExQLE1TOW3A287TQB0AVWENT8O1" localSheetId="2" hidden="1">#REF!</definedName>
    <definedName name="BExQLE1TOW3A287TQB0AVWENT8O1" localSheetId="4" hidden="1">#REF!</definedName>
    <definedName name="BExQLE1TOW3A287TQB0AVWENT8O1" localSheetId="5" hidden="1">#REF!</definedName>
    <definedName name="BExQLE1TOW3A287TQB0AVWENT8O1" localSheetId="17" hidden="1">#REF!</definedName>
    <definedName name="BExQLE1TOW3A287TQB0AVWENT8O1" localSheetId="7" hidden="1">#REF!</definedName>
    <definedName name="BExQLE1TOW3A287TQB0AVWENT8O1" localSheetId="8" hidden="1">#REF!</definedName>
    <definedName name="BExQLE1TOW3A287TQB0AVWENT8O1" localSheetId="9" hidden="1">#REF!</definedName>
    <definedName name="BExQLE1TOW3A287TQB0AVWENT8O1" localSheetId="11" hidden="1">#REF!</definedName>
    <definedName name="BExQLE1TOW3A287TQB0AVWENT8O1" localSheetId="12" hidden="1">#REF!</definedName>
    <definedName name="BExQLE1TOW3A287TQB0AVWENT8O1" localSheetId="13" hidden="1">#REF!</definedName>
    <definedName name="BExQLE1TOW3A287TQB0AVWENT8O1" localSheetId="14" hidden="1">#REF!</definedName>
    <definedName name="BExQLE1TOW3A287TQB0AVWENT8O1" localSheetId="22" hidden="1">#REF!</definedName>
    <definedName name="BExQLE1TOW3A287TQB0AVWENT8O1" localSheetId="19" hidden="1">#REF!</definedName>
    <definedName name="BExQLE1TOW3A287TQB0AVWENT8O1" localSheetId="21" hidden="1">#REF!</definedName>
    <definedName name="BExQLE1TOW3A287TQB0AVWENT8O1" hidden="1">#REF!</definedName>
    <definedName name="BExRYOYB4A3E5F6MTROY69LR0PMG" localSheetId="23" hidden="1">#REF!</definedName>
    <definedName name="BExRYOYB4A3E5F6MTROY69LR0PMG" localSheetId="27" hidden="1">#REF!</definedName>
    <definedName name="BExRYOYB4A3E5F6MTROY69LR0PMG" localSheetId="16" hidden="1">#REF!</definedName>
    <definedName name="BExRYOYB4A3E5F6MTROY69LR0PMG" localSheetId="0" hidden="1">#REF!</definedName>
    <definedName name="BExRYOYB4A3E5F6MTROY69LR0PMG" localSheetId="2" hidden="1">#REF!</definedName>
    <definedName name="BExRYOYB4A3E5F6MTROY69LR0PMG" localSheetId="4" hidden="1">#REF!</definedName>
    <definedName name="BExRYOYB4A3E5F6MTROY69LR0PMG" localSheetId="5" hidden="1">#REF!</definedName>
    <definedName name="BExRYOYB4A3E5F6MTROY69LR0PMG" localSheetId="17" hidden="1">#REF!</definedName>
    <definedName name="BExRYOYB4A3E5F6MTROY69LR0PMG" localSheetId="7" hidden="1">#REF!</definedName>
    <definedName name="BExRYOYB4A3E5F6MTROY69LR0PMG" localSheetId="8" hidden="1">#REF!</definedName>
    <definedName name="BExRYOYB4A3E5F6MTROY69LR0PMG" localSheetId="9" hidden="1">#REF!</definedName>
    <definedName name="BExRYOYB4A3E5F6MTROY69LR0PMG" localSheetId="11" hidden="1">#REF!</definedName>
    <definedName name="BExRYOYB4A3E5F6MTROY69LR0PMG" localSheetId="12" hidden="1">#REF!</definedName>
    <definedName name="BExRYOYB4A3E5F6MTROY69LR0PMG" localSheetId="13" hidden="1">#REF!</definedName>
    <definedName name="BExRYOYB4A3E5F6MTROY69LR0PMG" localSheetId="14" hidden="1">#REF!</definedName>
    <definedName name="BExRYOYB4A3E5F6MTROY69LR0PMG" localSheetId="22" hidden="1">#REF!</definedName>
    <definedName name="BExRYOYB4A3E5F6MTROY69LR0PMG" localSheetId="19" hidden="1">#REF!</definedName>
    <definedName name="BExRYOYB4A3E5F6MTROY69LR0PMG" localSheetId="21" hidden="1">#REF!</definedName>
    <definedName name="BExRYOYB4A3E5F6MTROY69LR0PMG" hidden="1">#REF!</definedName>
    <definedName name="BExRYZLA9EW71H4SXQR525S72LLP" localSheetId="23" hidden="1">#REF!</definedName>
    <definedName name="BExRYZLA9EW71H4SXQR525S72LLP" localSheetId="27" hidden="1">#REF!</definedName>
    <definedName name="BExRYZLA9EW71H4SXQR525S72LLP" localSheetId="16" hidden="1">#REF!</definedName>
    <definedName name="BExRYZLA9EW71H4SXQR525S72LLP" localSheetId="0" hidden="1">#REF!</definedName>
    <definedName name="BExRYZLA9EW71H4SXQR525S72LLP" localSheetId="2" hidden="1">#REF!</definedName>
    <definedName name="BExRYZLA9EW71H4SXQR525S72LLP" localSheetId="4" hidden="1">#REF!</definedName>
    <definedName name="BExRYZLA9EW71H4SXQR525S72LLP" localSheetId="5" hidden="1">#REF!</definedName>
    <definedName name="BExRYZLA9EW71H4SXQR525S72LLP" localSheetId="17" hidden="1">#REF!</definedName>
    <definedName name="BExRYZLA9EW71H4SXQR525S72LLP" localSheetId="7" hidden="1">#REF!</definedName>
    <definedName name="BExRYZLA9EW71H4SXQR525S72LLP" localSheetId="8" hidden="1">#REF!</definedName>
    <definedName name="BExRYZLA9EW71H4SXQR525S72LLP" localSheetId="9" hidden="1">#REF!</definedName>
    <definedName name="BExRYZLA9EW71H4SXQR525S72LLP" localSheetId="11" hidden="1">#REF!</definedName>
    <definedName name="BExRYZLA9EW71H4SXQR525S72LLP" localSheetId="12" hidden="1">#REF!</definedName>
    <definedName name="BExRYZLA9EW71H4SXQR525S72LLP" localSheetId="13" hidden="1">#REF!</definedName>
    <definedName name="BExRYZLA9EW71H4SXQR525S72LLP" localSheetId="14" hidden="1">#REF!</definedName>
    <definedName name="BExRYZLA9EW71H4SXQR525S72LLP" localSheetId="22" hidden="1">#REF!</definedName>
    <definedName name="BExRYZLA9EW71H4SXQR525S72LLP" localSheetId="19" hidden="1">#REF!</definedName>
    <definedName name="BExRYZLA9EW71H4SXQR525S72LLP" localSheetId="21" hidden="1">#REF!</definedName>
    <definedName name="BExRYZLA9EW71H4SXQR525S72LLP" hidden="1">#REF!</definedName>
    <definedName name="BExRZ66M8G9FQ0VFP077QSZBSOA5" localSheetId="23" hidden="1">#REF!</definedName>
    <definedName name="BExRZ66M8G9FQ0VFP077QSZBSOA5" localSheetId="27" hidden="1">#REF!</definedName>
    <definedName name="BExRZ66M8G9FQ0VFP077QSZBSOA5" localSheetId="16" hidden="1">#REF!</definedName>
    <definedName name="BExRZ66M8G9FQ0VFP077QSZBSOA5" localSheetId="0" hidden="1">#REF!</definedName>
    <definedName name="BExRZ66M8G9FQ0VFP077QSZBSOA5" localSheetId="2" hidden="1">#REF!</definedName>
    <definedName name="BExRZ66M8G9FQ0VFP077QSZBSOA5" localSheetId="4" hidden="1">#REF!</definedName>
    <definedName name="BExRZ66M8G9FQ0VFP077QSZBSOA5" localSheetId="5" hidden="1">#REF!</definedName>
    <definedName name="BExRZ66M8G9FQ0VFP077QSZBSOA5" localSheetId="17" hidden="1">#REF!</definedName>
    <definedName name="BExRZ66M8G9FQ0VFP077QSZBSOA5" localSheetId="7" hidden="1">#REF!</definedName>
    <definedName name="BExRZ66M8G9FQ0VFP077QSZBSOA5" localSheetId="8" hidden="1">#REF!</definedName>
    <definedName name="BExRZ66M8G9FQ0VFP077QSZBSOA5" localSheetId="9" hidden="1">#REF!</definedName>
    <definedName name="BExRZ66M8G9FQ0VFP077QSZBSOA5" localSheetId="11" hidden="1">#REF!</definedName>
    <definedName name="BExRZ66M8G9FQ0VFP077QSZBSOA5" localSheetId="12" hidden="1">#REF!</definedName>
    <definedName name="BExRZ66M8G9FQ0VFP077QSZBSOA5" localSheetId="13" hidden="1">#REF!</definedName>
    <definedName name="BExRZ66M8G9FQ0VFP077QSZBSOA5" localSheetId="14" hidden="1">#REF!</definedName>
    <definedName name="BExRZ66M8G9FQ0VFP077QSZBSOA5" localSheetId="22" hidden="1">#REF!</definedName>
    <definedName name="BExRZ66M8G9FQ0VFP077QSZBSOA5" localSheetId="19" hidden="1">#REF!</definedName>
    <definedName name="BExRZ66M8G9FQ0VFP077QSZBSOA5" localSheetId="21" hidden="1">#REF!</definedName>
    <definedName name="BExRZ66M8G9FQ0VFP077QSZBSOA5" hidden="1">#REF!</definedName>
    <definedName name="BExRZ8FMQQL46I8AQWU17LRNZD5T" localSheetId="23" hidden="1">#REF!</definedName>
    <definedName name="BExRZ8FMQQL46I8AQWU17LRNZD5T" localSheetId="27" hidden="1">#REF!</definedName>
    <definedName name="BExRZ8FMQQL46I8AQWU17LRNZD5T" localSheetId="16" hidden="1">#REF!</definedName>
    <definedName name="BExRZ8FMQQL46I8AQWU17LRNZD5T" localSheetId="0" hidden="1">#REF!</definedName>
    <definedName name="BExRZ8FMQQL46I8AQWU17LRNZD5T" localSheetId="2" hidden="1">#REF!</definedName>
    <definedName name="BExRZ8FMQQL46I8AQWU17LRNZD5T" localSheetId="4" hidden="1">#REF!</definedName>
    <definedName name="BExRZ8FMQQL46I8AQWU17LRNZD5T" localSheetId="5" hidden="1">#REF!</definedName>
    <definedName name="BExRZ8FMQQL46I8AQWU17LRNZD5T" localSheetId="17" hidden="1">#REF!</definedName>
    <definedName name="BExRZ8FMQQL46I8AQWU17LRNZD5T" localSheetId="7" hidden="1">#REF!</definedName>
    <definedName name="BExRZ8FMQQL46I8AQWU17LRNZD5T" localSheetId="8" hidden="1">#REF!</definedName>
    <definedName name="BExRZ8FMQQL46I8AQWU17LRNZD5T" localSheetId="9" hidden="1">#REF!</definedName>
    <definedName name="BExRZ8FMQQL46I8AQWU17LRNZD5T" localSheetId="11" hidden="1">#REF!</definedName>
    <definedName name="BExRZ8FMQQL46I8AQWU17LRNZD5T" localSheetId="12" hidden="1">#REF!</definedName>
    <definedName name="BExRZ8FMQQL46I8AQWU17LRNZD5T" localSheetId="13" hidden="1">#REF!</definedName>
    <definedName name="BExRZ8FMQQL46I8AQWU17LRNZD5T" localSheetId="14" hidden="1">#REF!</definedName>
    <definedName name="BExRZ8FMQQL46I8AQWU17LRNZD5T" localSheetId="22" hidden="1">#REF!</definedName>
    <definedName name="BExRZ8FMQQL46I8AQWU17LRNZD5T" localSheetId="19" hidden="1">#REF!</definedName>
    <definedName name="BExRZ8FMQQL46I8AQWU17LRNZD5T" localSheetId="21" hidden="1">#REF!</definedName>
    <definedName name="BExRZ8FMQQL46I8AQWU17LRNZD5T" hidden="1">#REF!</definedName>
    <definedName name="BExRZIRRIXRUMZ5GOO95S7460BMP" localSheetId="23" hidden="1">#REF!</definedName>
    <definedName name="BExRZIRRIXRUMZ5GOO95S7460BMP" localSheetId="27" hidden="1">#REF!</definedName>
    <definedName name="BExRZIRRIXRUMZ5GOO95S7460BMP" localSheetId="16" hidden="1">#REF!</definedName>
    <definedName name="BExRZIRRIXRUMZ5GOO95S7460BMP" localSheetId="0" hidden="1">#REF!</definedName>
    <definedName name="BExRZIRRIXRUMZ5GOO95S7460BMP" localSheetId="2" hidden="1">#REF!</definedName>
    <definedName name="BExRZIRRIXRUMZ5GOO95S7460BMP" localSheetId="4" hidden="1">#REF!</definedName>
    <definedName name="BExRZIRRIXRUMZ5GOO95S7460BMP" localSheetId="5" hidden="1">#REF!</definedName>
    <definedName name="BExRZIRRIXRUMZ5GOO95S7460BMP" localSheetId="17" hidden="1">#REF!</definedName>
    <definedName name="BExRZIRRIXRUMZ5GOO95S7460BMP" localSheetId="7" hidden="1">#REF!</definedName>
    <definedName name="BExRZIRRIXRUMZ5GOO95S7460BMP" localSheetId="8" hidden="1">#REF!</definedName>
    <definedName name="BExRZIRRIXRUMZ5GOO95S7460BMP" localSheetId="9" hidden="1">#REF!</definedName>
    <definedName name="BExRZIRRIXRUMZ5GOO95S7460BMP" localSheetId="11" hidden="1">#REF!</definedName>
    <definedName name="BExRZIRRIXRUMZ5GOO95S7460BMP" localSheetId="12" hidden="1">#REF!</definedName>
    <definedName name="BExRZIRRIXRUMZ5GOO95S7460BMP" localSheetId="13" hidden="1">#REF!</definedName>
    <definedName name="BExRZIRRIXRUMZ5GOO95S7460BMP" localSheetId="14" hidden="1">#REF!</definedName>
    <definedName name="BExRZIRRIXRUMZ5GOO95S7460BMP" localSheetId="22" hidden="1">#REF!</definedName>
    <definedName name="BExRZIRRIXRUMZ5GOO95S7460BMP" localSheetId="19" hidden="1">#REF!</definedName>
    <definedName name="BExRZIRRIXRUMZ5GOO95S7460BMP" localSheetId="21" hidden="1">#REF!</definedName>
    <definedName name="BExRZIRRIXRUMZ5GOO95S7460BMP" hidden="1">#REF!</definedName>
    <definedName name="BExRZJTNBKKPK7SB4LA31O3OH6PO" localSheetId="23" hidden="1">#REF!</definedName>
    <definedName name="BExRZJTNBKKPK7SB4LA31O3OH6PO" localSheetId="27" hidden="1">#REF!</definedName>
    <definedName name="BExRZJTNBKKPK7SB4LA31O3OH6PO" localSheetId="16" hidden="1">#REF!</definedName>
    <definedName name="BExRZJTNBKKPK7SB4LA31O3OH6PO" localSheetId="0" hidden="1">#REF!</definedName>
    <definedName name="BExRZJTNBKKPK7SB4LA31O3OH6PO" localSheetId="2" hidden="1">#REF!</definedName>
    <definedName name="BExRZJTNBKKPK7SB4LA31O3OH6PO" localSheetId="4" hidden="1">#REF!</definedName>
    <definedName name="BExRZJTNBKKPK7SB4LA31O3OH6PO" localSheetId="5" hidden="1">#REF!</definedName>
    <definedName name="BExRZJTNBKKPK7SB4LA31O3OH6PO" localSheetId="17" hidden="1">#REF!</definedName>
    <definedName name="BExRZJTNBKKPK7SB4LA31O3OH6PO" localSheetId="7" hidden="1">#REF!</definedName>
    <definedName name="BExRZJTNBKKPK7SB4LA31O3OH6PO" localSheetId="8" hidden="1">#REF!</definedName>
    <definedName name="BExRZJTNBKKPK7SB4LA31O3OH6PO" localSheetId="9" hidden="1">#REF!</definedName>
    <definedName name="BExRZJTNBKKPK7SB4LA31O3OH6PO" localSheetId="11" hidden="1">#REF!</definedName>
    <definedName name="BExRZJTNBKKPK7SB4LA31O3OH6PO" localSheetId="12" hidden="1">#REF!</definedName>
    <definedName name="BExRZJTNBKKPK7SB4LA31O3OH6PO" localSheetId="13" hidden="1">#REF!</definedName>
    <definedName name="BExRZJTNBKKPK7SB4LA31O3OH6PO" localSheetId="14" hidden="1">#REF!</definedName>
    <definedName name="BExRZJTNBKKPK7SB4LA31O3OH6PO" localSheetId="22" hidden="1">#REF!</definedName>
    <definedName name="BExRZJTNBKKPK7SB4LA31O3OH6PO" localSheetId="19" hidden="1">#REF!</definedName>
    <definedName name="BExRZJTNBKKPK7SB4LA31O3OH6PO" localSheetId="21" hidden="1">#REF!</definedName>
    <definedName name="BExRZJTNBKKPK7SB4LA31O3OH6PO" hidden="1">#REF!</definedName>
    <definedName name="BExRZK9RAHMM0ZLTNSK7A4LDC42D" localSheetId="23" hidden="1">#REF!</definedName>
    <definedName name="BExRZK9RAHMM0ZLTNSK7A4LDC42D" localSheetId="27" hidden="1">#REF!</definedName>
    <definedName name="BExRZK9RAHMM0ZLTNSK7A4LDC42D" localSheetId="16" hidden="1">#REF!</definedName>
    <definedName name="BExRZK9RAHMM0ZLTNSK7A4LDC42D" localSheetId="0" hidden="1">#REF!</definedName>
    <definedName name="BExRZK9RAHMM0ZLTNSK7A4LDC42D" localSheetId="2" hidden="1">#REF!</definedName>
    <definedName name="BExRZK9RAHMM0ZLTNSK7A4LDC42D" localSheetId="4" hidden="1">#REF!</definedName>
    <definedName name="BExRZK9RAHMM0ZLTNSK7A4LDC42D" localSheetId="5" hidden="1">#REF!</definedName>
    <definedName name="BExRZK9RAHMM0ZLTNSK7A4LDC42D" localSheetId="17" hidden="1">#REF!</definedName>
    <definedName name="BExRZK9RAHMM0ZLTNSK7A4LDC42D" localSheetId="7" hidden="1">#REF!</definedName>
    <definedName name="BExRZK9RAHMM0ZLTNSK7A4LDC42D" localSheetId="8" hidden="1">#REF!</definedName>
    <definedName name="BExRZK9RAHMM0ZLTNSK7A4LDC42D" localSheetId="9" hidden="1">#REF!</definedName>
    <definedName name="BExRZK9RAHMM0ZLTNSK7A4LDC42D" localSheetId="11" hidden="1">#REF!</definedName>
    <definedName name="BExRZK9RAHMM0ZLTNSK7A4LDC42D" localSheetId="12" hidden="1">#REF!</definedName>
    <definedName name="BExRZK9RAHMM0ZLTNSK7A4LDC42D" localSheetId="13" hidden="1">#REF!</definedName>
    <definedName name="BExRZK9RAHMM0ZLTNSK7A4LDC42D" localSheetId="14" hidden="1">#REF!</definedName>
    <definedName name="BExRZK9RAHMM0ZLTNSK7A4LDC42D" localSheetId="22" hidden="1">#REF!</definedName>
    <definedName name="BExRZK9RAHMM0ZLTNSK7A4LDC42D" localSheetId="19" hidden="1">#REF!</definedName>
    <definedName name="BExRZK9RAHMM0ZLTNSK7A4LDC42D" localSheetId="21" hidden="1">#REF!</definedName>
    <definedName name="BExRZK9RAHMM0ZLTNSK7A4LDC42D" hidden="1">#REF!</definedName>
    <definedName name="BExRZNF461H0WDF36L3U0UQSJGZB" localSheetId="23" hidden="1">#REF!</definedName>
    <definedName name="BExRZNF461H0WDF36L3U0UQSJGZB" localSheetId="27" hidden="1">#REF!</definedName>
    <definedName name="BExRZNF461H0WDF36L3U0UQSJGZB" localSheetId="16" hidden="1">#REF!</definedName>
    <definedName name="BExRZNF461H0WDF36L3U0UQSJGZB" localSheetId="0" hidden="1">#REF!</definedName>
    <definedName name="BExRZNF461H0WDF36L3U0UQSJGZB" localSheetId="2" hidden="1">#REF!</definedName>
    <definedName name="BExRZNF461H0WDF36L3U0UQSJGZB" localSheetId="4" hidden="1">#REF!</definedName>
    <definedName name="BExRZNF461H0WDF36L3U0UQSJGZB" localSheetId="5" hidden="1">#REF!</definedName>
    <definedName name="BExRZNF461H0WDF36L3U0UQSJGZB" localSheetId="17" hidden="1">#REF!</definedName>
    <definedName name="BExRZNF461H0WDF36L3U0UQSJGZB" localSheetId="7" hidden="1">#REF!</definedName>
    <definedName name="BExRZNF461H0WDF36L3U0UQSJGZB" localSheetId="8" hidden="1">#REF!</definedName>
    <definedName name="BExRZNF461H0WDF36L3U0UQSJGZB" localSheetId="9" hidden="1">#REF!</definedName>
    <definedName name="BExRZNF461H0WDF36L3U0UQSJGZB" localSheetId="11" hidden="1">#REF!</definedName>
    <definedName name="BExRZNF461H0WDF36L3U0UQSJGZB" localSheetId="12" hidden="1">#REF!</definedName>
    <definedName name="BExRZNF461H0WDF36L3U0UQSJGZB" localSheetId="13" hidden="1">#REF!</definedName>
    <definedName name="BExRZNF461H0WDF36L3U0UQSJGZB" localSheetId="14" hidden="1">#REF!</definedName>
    <definedName name="BExRZNF461H0WDF36L3U0UQSJGZB" localSheetId="22" hidden="1">#REF!</definedName>
    <definedName name="BExRZNF461H0WDF36L3U0UQSJGZB" localSheetId="19" hidden="1">#REF!</definedName>
    <definedName name="BExRZNF461H0WDF36L3U0UQSJGZB" localSheetId="21" hidden="1">#REF!</definedName>
    <definedName name="BExRZNF461H0WDF36L3U0UQSJGZB" hidden="1">#REF!</definedName>
    <definedName name="BExRZOGSR69INI6GAEPHDWSNK5Q4" localSheetId="23" hidden="1">#REF!</definedName>
    <definedName name="BExRZOGSR69INI6GAEPHDWSNK5Q4" localSheetId="27" hidden="1">#REF!</definedName>
    <definedName name="BExRZOGSR69INI6GAEPHDWSNK5Q4" localSheetId="16" hidden="1">#REF!</definedName>
    <definedName name="BExRZOGSR69INI6GAEPHDWSNK5Q4" localSheetId="0" hidden="1">#REF!</definedName>
    <definedName name="BExRZOGSR69INI6GAEPHDWSNK5Q4" localSheetId="2" hidden="1">#REF!</definedName>
    <definedName name="BExRZOGSR69INI6GAEPHDWSNK5Q4" localSheetId="4" hidden="1">#REF!</definedName>
    <definedName name="BExRZOGSR69INI6GAEPHDWSNK5Q4" localSheetId="5" hidden="1">#REF!</definedName>
    <definedName name="BExRZOGSR69INI6GAEPHDWSNK5Q4" localSheetId="17" hidden="1">#REF!</definedName>
    <definedName name="BExRZOGSR69INI6GAEPHDWSNK5Q4" localSheetId="7" hidden="1">#REF!</definedName>
    <definedName name="BExRZOGSR69INI6GAEPHDWSNK5Q4" localSheetId="8" hidden="1">#REF!</definedName>
    <definedName name="BExRZOGSR69INI6GAEPHDWSNK5Q4" localSheetId="9" hidden="1">#REF!</definedName>
    <definedName name="BExRZOGSR69INI6GAEPHDWSNK5Q4" localSheetId="11" hidden="1">#REF!</definedName>
    <definedName name="BExRZOGSR69INI6GAEPHDWSNK5Q4" localSheetId="12" hidden="1">#REF!</definedName>
    <definedName name="BExRZOGSR69INI6GAEPHDWSNK5Q4" localSheetId="13" hidden="1">#REF!</definedName>
    <definedName name="BExRZOGSR69INI6GAEPHDWSNK5Q4" localSheetId="14" hidden="1">#REF!</definedName>
    <definedName name="BExRZOGSR69INI6GAEPHDWSNK5Q4" localSheetId="22" hidden="1">#REF!</definedName>
    <definedName name="BExRZOGSR69INI6GAEPHDWSNK5Q4" localSheetId="19" hidden="1">#REF!</definedName>
    <definedName name="BExRZOGSR69INI6GAEPHDWSNK5Q4" localSheetId="21" hidden="1">#REF!</definedName>
    <definedName name="BExRZOGSR69INI6GAEPHDWSNK5Q4" hidden="1">#REF!</definedName>
    <definedName name="BExS0ASQBKRTPDWFK0KUDFOS9LE5" localSheetId="23" hidden="1">#REF!</definedName>
    <definedName name="BExS0ASQBKRTPDWFK0KUDFOS9LE5" localSheetId="27" hidden="1">#REF!</definedName>
    <definedName name="BExS0ASQBKRTPDWFK0KUDFOS9LE5" localSheetId="16" hidden="1">#REF!</definedName>
    <definedName name="BExS0ASQBKRTPDWFK0KUDFOS9LE5" localSheetId="0" hidden="1">#REF!</definedName>
    <definedName name="BExS0ASQBKRTPDWFK0KUDFOS9LE5" localSheetId="2" hidden="1">#REF!</definedName>
    <definedName name="BExS0ASQBKRTPDWFK0KUDFOS9LE5" localSheetId="4" hidden="1">#REF!</definedName>
    <definedName name="BExS0ASQBKRTPDWFK0KUDFOS9LE5" localSheetId="5" hidden="1">#REF!</definedName>
    <definedName name="BExS0ASQBKRTPDWFK0KUDFOS9LE5" localSheetId="17" hidden="1">#REF!</definedName>
    <definedName name="BExS0ASQBKRTPDWFK0KUDFOS9LE5" localSheetId="7" hidden="1">#REF!</definedName>
    <definedName name="BExS0ASQBKRTPDWFK0KUDFOS9LE5" localSheetId="8" hidden="1">#REF!</definedName>
    <definedName name="BExS0ASQBKRTPDWFK0KUDFOS9LE5" localSheetId="9" hidden="1">#REF!</definedName>
    <definedName name="BExS0ASQBKRTPDWFK0KUDFOS9LE5" localSheetId="11" hidden="1">#REF!</definedName>
    <definedName name="BExS0ASQBKRTPDWFK0KUDFOS9LE5" localSheetId="12" hidden="1">#REF!</definedName>
    <definedName name="BExS0ASQBKRTPDWFK0KUDFOS9LE5" localSheetId="13" hidden="1">#REF!</definedName>
    <definedName name="BExS0ASQBKRTPDWFK0KUDFOS9LE5" localSheetId="14" hidden="1">#REF!</definedName>
    <definedName name="BExS0ASQBKRTPDWFK0KUDFOS9LE5" localSheetId="22" hidden="1">#REF!</definedName>
    <definedName name="BExS0ASQBKRTPDWFK0KUDFOS9LE5" localSheetId="19" hidden="1">#REF!</definedName>
    <definedName name="BExS0ASQBKRTPDWFK0KUDFOS9LE5" localSheetId="21" hidden="1">#REF!</definedName>
    <definedName name="BExS0ASQBKRTPDWFK0KUDFOS9LE5" hidden="1">#REF!</definedName>
    <definedName name="BExS0GHQUF6YT0RU3TKDEO8CSJYB" localSheetId="23" hidden="1">#REF!</definedName>
    <definedName name="BExS0GHQUF6YT0RU3TKDEO8CSJYB" localSheetId="27" hidden="1">#REF!</definedName>
    <definedName name="BExS0GHQUF6YT0RU3TKDEO8CSJYB" localSheetId="16" hidden="1">#REF!</definedName>
    <definedName name="BExS0GHQUF6YT0RU3TKDEO8CSJYB" localSheetId="0" hidden="1">#REF!</definedName>
    <definedName name="BExS0GHQUF6YT0RU3TKDEO8CSJYB" localSheetId="2" hidden="1">#REF!</definedName>
    <definedName name="BExS0GHQUF6YT0RU3TKDEO8CSJYB" localSheetId="4" hidden="1">#REF!</definedName>
    <definedName name="BExS0GHQUF6YT0RU3TKDEO8CSJYB" localSheetId="5" hidden="1">#REF!</definedName>
    <definedName name="BExS0GHQUF6YT0RU3TKDEO8CSJYB" localSheetId="17" hidden="1">#REF!</definedName>
    <definedName name="BExS0GHQUF6YT0RU3TKDEO8CSJYB" localSheetId="7" hidden="1">#REF!</definedName>
    <definedName name="BExS0GHQUF6YT0RU3TKDEO8CSJYB" localSheetId="8" hidden="1">#REF!</definedName>
    <definedName name="BExS0GHQUF6YT0RU3TKDEO8CSJYB" localSheetId="9" hidden="1">#REF!</definedName>
    <definedName name="BExS0GHQUF6YT0RU3TKDEO8CSJYB" localSheetId="11" hidden="1">#REF!</definedName>
    <definedName name="BExS0GHQUF6YT0RU3TKDEO8CSJYB" localSheetId="12" hidden="1">#REF!</definedName>
    <definedName name="BExS0GHQUF6YT0RU3TKDEO8CSJYB" localSheetId="13" hidden="1">#REF!</definedName>
    <definedName name="BExS0GHQUF6YT0RU3TKDEO8CSJYB" localSheetId="14" hidden="1">#REF!</definedName>
    <definedName name="BExS0GHQUF6YT0RU3TKDEO8CSJYB" localSheetId="22" hidden="1">#REF!</definedName>
    <definedName name="BExS0GHQUF6YT0RU3TKDEO8CSJYB" localSheetId="19" hidden="1">#REF!</definedName>
    <definedName name="BExS0GHQUF6YT0RU3TKDEO8CSJYB" localSheetId="21" hidden="1">#REF!</definedName>
    <definedName name="BExS0GHQUF6YT0RU3TKDEO8CSJYB" hidden="1">#REF!</definedName>
    <definedName name="BExS0K8IHC45I78DMZBOJ1P13KQA" localSheetId="23" hidden="1">#REF!</definedName>
    <definedName name="BExS0K8IHC45I78DMZBOJ1P13KQA" localSheetId="27" hidden="1">#REF!</definedName>
    <definedName name="BExS0K8IHC45I78DMZBOJ1P13KQA" localSheetId="16" hidden="1">#REF!</definedName>
    <definedName name="BExS0K8IHC45I78DMZBOJ1P13KQA" localSheetId="0" hidden="1">#REF!</definedName>
    <definedName name="BExS0K8IHC45I78DMZBOJ1P13KQA" localSheetId="2" hidden="1">#REF!</definedName>
    <definedName name="BExS0K8IHC45I78DMZBOJ1P13KQA" localSheetId="4" hidden="1">#REF!</definedName>
    <definedName name="BExS0K8IHC45I78DMZBOJ1P13KQA" localSheetId="5" hidden="1">#REF!</definedName>
    <definedName name="BExS0K8IHC45I78DMZBOJ1P13KQA" localSheetId="17" hidden="1">#REF!</definedName>
    <definedName name="BExS0K8IHC45I78DMZBOJ1P13KQA" localSheetId="7" hidden="1">#REF!</definedName>
    <definedName name="BExS0K8IHC45I78DMZBOJ1P13KQA" localSheetId="8" hidden="1">#REF!</definedName>
    <definedName name="BExS0K8IHC45I78DMZBOJ1P13KQA" localSheetId="9" hidden="1">#REF!</definedName>
    <definedName name="BExS0K8IHC45I78DMZBOJ1P13KQA" localSheetId="11" hidden="1">#REF!</definedName>
    <definedName name="BExS0K8IHC45I78DMZBOJ1P13KQA" localSheetId="12" hidden="1">#REF!</definedName>
    <definedName name="BExS0K8IHC45I78DMZBOJ1P13KQA" localSheetId="13" hidden="1">#REF!</definedName>
    <definedName name="BExS0K8IHC45I78DMZBOJ1P13KQA" localSheetId="14" hidden="1">#REF!</definedName>
    <definedName name="BExS0K8IHC45I78DMZBOJ1P13KQA" localSheetId="22" hidden="1">#REF!</definedName>
    <definedName name="BExS0K8IHC45I78DMZBOJ1P13KQA" localSheetId="19" hidden="1">#REF!</definedName>
    <definedName name="BExS0K8IHC45I78DMZBOJ1P13KQA" localSheetId="21" hidden="1">#REF!</definedName>
    <definedName name="BExS0K8IHC45I78DMZBOJ1P13KQA" hidden="1">#REF!</definedName>
    <definedName name="BExS0L4WP69XXUFHED98XIEPB593" localSheetId="23" hidden="1">#REF!</definedName>
    <definedName name="BExS0L4WP69XXUFHED98XIEPB593" localSheetId="27" hidden="1">#REF!</definedName>
    <definedName name="BExS0L4WP69XXUFHED98XIEPB593" localSheetId="16" hidden="1">#REF!</definedName>
    <definedName name="BExS0L4WP69XXUFHED98XIEPB593" localSheetId="0" hidden="1">#REF!</definedName>
    <definedName name="BExS0L4WP69XXUFHED98XIEPB593" localSheetId="2" hidden="1">#REF!</definedName>
    <definedName name="BExS0L4WP69XXUFHED98XIEPB593" localSheetId="4" hidden="1">#REF!</definedName>
    <definedName name="BExS0L4WP69XXUFHED98XIEPB593" localSheetId="5" hidden="1">#REF!</definedName>
    <definedName name="BExS0L4WP69XXUFHED98XIEPB593" localSheetId="17" hidden="1">#REF!</definedName>
    <definedName name="BExS0L4WP69XXUFHED98XIEPB593" localSheetId="7" hidden="1">#REF!</definedName>
    <definedName name="BExS0L4WP69XXUFHED98XIEPB593" localSheetId="8" hidden="1">#REF!</definedName>
    <definedName name="BExS0L4WP69XXUFHED98XIEPB593" localSheetId="9" hidden="1">#REF!</definedName>
    <definedName name="BExS0L4WP69XXUFHED98XIEPB593" localSheetId="11" hidden="1">#REF!</definedName>
    <definedName name="BExS0L4WP69XXUFHED98XIEPB593" localSheetId="12" hidden="1">#REF!</definedName>
    <definedName name="BExS0L4WP69XXUFHED98XIEPB593" localSheetId="13" hidden="1">#REF!</definedName>
    <definedName name="BExS0L4WP69XXUFHED98XIEPB593" localSheetId="14" hidden="1">#REF!</definedName>
    <definedName name="BExS0L4WP69XXUFHED98XIEPB593" localSheetId="22" hidden="1">#REF!</definedName>
    <definedName name="BExS0L4WP69XXUFHED98XIEPB593" localSheetId="19" hidden="1">#REF!</definedName>
    <definedName name="BExS0L4WP69XXUFHED98XIEPB593" localSheetId="21" hidden="1">#REF!</definedName>
    <definedName name="BExS0L4WP69XXUFHED98XIEPB593" hidden="1">#REF!</definedName>
    <definedName name="BExS0Z2O2N4AJXFEPN87NU9ZGAHG" localSheetId="23" hidden="1">#REF!</definedName>
    <definedName name="BExS0Z2O2N4AJXFEPN87NU9ZGAHG" localSheetId="27" hidden="1">#REF!</definedName>
    <definedName name="BExS0Z2O2N4AJXFEPN87NU9ZGAHG" localSheetId="16" hidden="1">#REF!</definedName>
    <definedName name="BExS0Z2O2N4AJXFEPN87NU9ZGAHG" localSheetId="0" hidden="1">#REF!</definedName>
    <definedName name="BExS0Z2O2N4AJXFEPN87NU9ZGAHG" localSheetId="2" hidden="1">#REF!</definedName>
    <definedName name="BExS0Z2O2N4AJXFEPN87NU9ZGAHG" localSheetId="4" hidden="1">#REF!</definedName>
    <definedName name="BExS0Z2O2N4AJXFEPN87NU9ZGAHG" localSheetId="5" hidden="1">#REF!</definedName>
    <definedName name="BExS0Z2O2N4AJXFEPN87NU9ZGAHG" localSheetId="17" hidden="1">#REF!</definedName>
    <definedName name="BExS0Z2O2N4AJXFEPN87NU9ZGAHG" localSheetId="7" hidden="1">#REF!</definedName>
    <definedName name="BExS0Z2O2N4AJXFEPN87NU9ZGAHG" localSheetId="8" hidden="1">#REF!</definedName>
    <definedName name="BExS0Z2O2N4AJXFEPN87NU9ZGAHG" localSheetId="9" hidden="1">#REF!</definedName>
    <definedName name="BExS0Z2O2N4AJXFEPN87NU9ZGAHG" localSheetId="11" hidden="1">#REF!</definedName>
    <definedName name="BExS0Z2O2N4AJXFEPN87NU9ZGAHG" localSheetId="12" hidden="1">#REF!</definedName>
    <definedName name="BExS0Z2O2N4AJXFEPN87NU9ZGAHG" localSheetId="13" hidden="1">#REF!</definedName>
    <definedName name="BExS0Z2O2N4AJXFEPN87NU9ZGAHG" localSheetId="14" hidden="1">#REF!</definedName>
    <definedName name="BExS0Z2O2N4AJXFEPN87NU9ZGAHG" localSheetId="22" hidden="1">#REF!</definedName>
    <definedName name="BExS0Z2O2N4AJXFEPN87NU9ZGAHG" localSheetId="19" hidden="1">#REF!</definedName>
    <definedName name="BExS0Z2O2N4AJXFEPN87NU9ZGAHG" localSheetId="21" hidden="1">#REF!</definedName>
    <definedName name="BExS0Z2O2N4AJXFEPN87NU9ZGAHG" hidden="1">#REF!</definedName>
    <definedName name="BExS15IJV0WW662NXQUVT3FGP4ST" localSheetId="23" hidden="1">#REF!</definedName>
    <definedName name="BExS15IJV0WW662NXQUVT3FGP4ST" localSheetId="27" hidden="1">#REF!</definedName>
    <definedName name="BExS15IJV0WW662NXQUVT3FGP4ST" localSheetId="16" hidden="1">#REF!</definedName>
    <definedName name="BExS15IJV0WW662NXQUVT3FGP4ST" localSheetId="0" hidden="1">#REF!</definedName>
    <definedName name="BExS15IJV0WW662NXQUVT3FGP4ST" localSheetId="2" hidden="1">#REF!</definedName>
    <definedName name="BExS15IJV0WW662NXQUVT3FGP4ST" localSheetId="4" hidden="1">#REF!</definedName>
    <definedName name="BExS15IJV0WW662NXQUVT3FGP4ST" localSheetId="5" hidden="1">#REF!</definedName>
    <definedName name="BExS15IJV0WW662NXQUVT3FGP4ST" localSheetId="17" hidden="1">#REF!</definedName>
    <definedName name="BExS15IJV0WW662NXQUVT3FGP4ST" localSheetId="7" hidden="1">#REF!</definedName>
    <definedName name="BExS15IJV0WW662NXQUVT3FGP4ST" localSheetId="8" hidden="1">#REF!</definedName>
    <definedName name="BExS15IJV0WW662NXQUVT3FGP4ST" localSheetId="9" hidden="1">#REF!</definedName>
    <definedName name="BExS15IJV0WW662NXQUVT3FGP4ST" localSheetId="11" hidden="1">#REF!</definedName>
    <definedName name="BExS15IJV0WW662NXQUVT3FGP4ST" localSheetId="12" hidden="1">#REF!</definedName>
    <definedName name="BExS15IJV0WW662NXQUVT3FGP4ST" localSheetId="13" hidden="1">#REF!</definedName>
    <definedName name="BExS15IJV0WW662NXQUVT3FGP4ST" localSheetId="14" hidden="1">#REF!</definedName>
    <definedName name="BExS15IJV0WW662NXQUVT3FGP4ST" localSheetId="22" hidden="1">#REF!</definedName>
    <definedName name="BExS15IJV0WW662NXQUVT3FGP4ST" localSheetId="19" hidden="1">#REF!</definedName>
    <definedName name="BExS15IJV0WW662NXQUVT3FGP4ST" localSheetId="21" hidden="1">#REF!</definedName>
    <definedName name="BExS15IJV0WW662NXQUVT3FGP4ST" hidden="1">#REF!</definedName>
    <definedName name="BExS18T8TBNEPF4AU1VJ268XLF3L" localSheetId="23" hidden="1">#REF!</definedName>
    <definedName name="BExS18T8TBNEPF4AU1VJ268XLF3L" localSheetId="27" hidden="1">#REF!</definedName>
    <definedName name="BExS18T8TBNEPF4AU1VJ268XLF3L" localSheetId="16" hidden="1">#REF!</definedName>
    <definedName name="BExS18T8TBNEPF4AU1VJ268XLF3L" localSheetId="0" hidden="1">#REF!</definedName>
    <definedName name="BExS18T8TBNEPF4AU1VJ268XLF3L" localSheetId="2" hidden="1">#REF!</definedName>
    <definedName name="BExS18T8TBNEPF4AU1VJ268XLF3L" localSheetId="4" hidden="1">#REF!</definedName>
    <definedName name="BExS18T8TBNEPF4AU1VJ268XLF3L" localSheetId="5" hidden="1">#REF!</definedName>
    <definedName name="BExS18T8TBNEPF4AU1VJ268XLF3L" localSheetId="17" hidden="1">#REF!</definedName>
    <definedName name="BExS18T8TBNEPF4AU1VJ268XLF3L" localSheetId="7" hidden="1">#REF!</definedName>
    <definedName name="BExS18T8TBNEPF4AU1VJ268XLF3L" localSheetId="8" hidden="1">#REF!</definedName>
    <definedName name="BExS18T8TBNEPF4AU1VJ268XLF3L" localSheetId="9" hidden="1">#REF!</definedName>
    <definedName name="BExS18T8TBNEPF4AU1VJ268XLF3L" localSheetId="11" hidden="1">#REF!</definedName>
    <definedName name="BExS18T8TBNEPF4AU1VJ268XLF3L" localSheetId="12" hidden="1">#REF!</definedName>
    <definedName name="BExS18T8TBNEPF4AU1VJ268XLF3L" localSheetId="13" hidden="1">#REF!</definedName>
    <definedName name="BExS18T8TBNEPF4AU1VJ268XLF3L" localSheetId="14" hidden="1">#REF!</definedName>
    <definedName name="BExS18T8TBNEPF4AU1VJ268XLF3L" localSheetId="22" hidden="1">#REF!</definedName>
    <definedName name="BExS18T8TBNEPF4AU1VJ268XLF3L" localSheetId="19" hidden="1">#REF!</definedName>
    <definedName name="BExS18T8TBNEPF4AU1VJ268XLF3L" localSheetId="21" hidden="1">#REF!</definedName>
    <definedName name="BExS18T8TBNEPF4AU1VJ268XLF3L" hidden="1">#REF!</definedName>
    <definedName name="BExS194110MR25BYJI3CJ2EGZ8XT" localSheetId="23" hidden="1">#REF!</definedName>
    <definedName name="BExS194110MR25BYJI3CJ2EGZ8XT" localSheetId="27" hidden="1">#REF!</definedName>
    <definedName name="BExS194110MR25BYJI3CJ2EGZ8XT" localSheetId="16" hidden="1">#REF!</definedName>
    <definedName name="BExS194110MR25BYJI3CJ2EGZ8XT" localSheetId="0" hidden="1">#REF!</definedName>
    <definedName name="BExS194110MR25BYJI3CJ2EGZ8XT" localSheetId="2" hidden="1">#REF!</definedName>
    <definedName name="BExS194110MR25BYJI3CJ2EGZ8XT" localSheetId="4" hidden="1">#REF!</definedName>
    <definedName name="BExS194110MR25BYJI3CJ2EGZ8XT" localSheetId="5" hidden="1">#REF!</definedName>
    <definedName name="BExS194110MR25BYJI3CJ2EGZ8XT" localSheetId="17" hidden="1">#REF!</definedName>
    <definedName name="BExS194110MR25BYJI3CJ2EGZ8XT" localSheetId="7" hidden="1">#REF!</definedName>
    <definedName name="BExS194110MR25BYJI3CJ2EGZ8XT" localSheetId="8" hidden="1">#REF!</definedName>
    <definedName name="BExS194110MR25BYJI3CJ2EGZ8XT" localSheetId="9" hidden="1">#REF!</definedName>
    <definedName name="BExS194110MR25BYJI3CJ2EGZ8XT" localSheetId="11" hidden="1">#REF!</definedName>
    <definedName name="BExS194110MR25BYJI3CJ2EGZ8XT" localSheetId="12" hidden="1">#REF!</definedName>
    <definedName name="BExS194110MR25BYJI3CJ2EGZ8XT" localSheetId="13" hidden="1">#REF!</definedName>
    <definedName name="BExS194110MR25BYJI3CJ2EGZ8XT" localSheetId="14" hidden="1">#REF!</definedName>
    <definedName name="BExS194110MR25BYJI3CJ2EGZ8XT" localSheetId="22" hidden="1">#REF!</definedName>
    <definedName name="BExS194110MR25BYJI3CJ2EGZ8XT" localSheetId="19" hidden="1">#REF!</definedName>
    <definedName name="BExS194110MR25BYJI3CJ2EGZ8XT" localSheetId="21" hidden="1">#REF!</definedName>
    <definedName name="BExS194110MR25BYJI3CJ2EGZ8XT" hidden="1">#REF!</definedName>
    <definedName name="BExS1BNVGNSGD4EP90QL8WXYWZ66" localSheetId="23" hidden="1">#REF!</definedName>
    <definedName name="BExS1BNVGNSGD4EP90QL8WXYWZ66" localSheetId="27" hidden="1">#REF!</definedName>
    <definedName name="BExS1BNVGNSGD4EP90QL8WXYWZ66" localSheetId="16" hidden="1">#REF!</definedName>
    <definedName name="BExS1BNVGNSGD4EP90QL8WXYWZ66" localSheetId="0" hidden="1">#REF!</definedName>
    <definedName name="BExS1BNVGNSGD4EP90QL8WXYWZ66" localSheetId="2" hidden="1">#REF!</definedName>
    <definedName name="BExS1BNVGNSGD4EP90QL8WXYWZ66" localSheetId="4" hidden="1">#REF!</definedName>
    <definedName name="BExS1BNVGNSGD4EP90QL8WXYWZ66" localSheetId="5" hidden="1">#REF!</definedName>
    <definedName name="BExS1BNVGNSGD4EP90QL8WXYWZ66" localSheetId="17" hidden="1">#REF!</definedName>
    <definedName name="BExS1BNVGNSGD4EP90QL8WXYWZ66" localSheetId="7" hidden="1">#REF!</definedName>
    <definedName name="BExS1BNVGNSGD4EP90QL8WXYWZ66" localSheetId="8" hidden="1">#REF!</definedName>
    <definedName name="BExS1BNVGNSGD4EP90QL8WXYWZ66" localSheetId="9" hidden="1">#REF!</definedName>
    <definedName name="BExS1BNVGNSGD4EP90QL8WXYWZ66" localSheetId="11" hidden="1">#REF!</definedName>
    <definedName name="BExS1BNVGNSGD4EP90QL8WXYWZ66" localSheetId="12" hidden="1">#REF!</definedName>
    <definedName name="BExS1BNVGNSGD4EP90QL8WXYWZ66" localSheetId="13" hidden="1">#REF!</definedName>
    <definedName name="BExS1BNVGNSGD4EP90QL8WXYWZ66" localSheetId="14" hidden="1">#REF!</definedName>
    <definedName name="BExS1BNVGNSGD4EP90QL8WXYWZ66" localSheetId="22" hidden="1">#REF!</definedName>
    <definedName name="BExS1BNVGNSGD4EP90QL8WXYWZ66" localSheetId="19" hidden="1">#REF!</definedName>
    <definedName name="BExS1BNVGNSGD4EP90QL8WXYWZ66" localSheetId="21" hidden="1">#REF!</definedName>
    <definedName name="BExS1BNVGNSGD4EP90QL8WXYWZ66" hidden="1">#REF!</definedName>
    <definedName name="BExS1UE39N6NCND7MAARSBWXS6HU" localSheetId="23" hidden="1">#REF!</definedName>
    <definedName name="BExS1UE39N6NCND7MAARSBWXS6HU" localSheetId="27" hidden="1">#REF!</definedName>
    <definedName name="BExS1UE39N6NCND7MAARSBWXS6HU" localSheetId="16" hidden="1">#REF!</definedName>
    <definedName name="BExS1UE39N6NCND7MAARSBWXS6HU" localSheetId="0" hidden="1">#REF!</definedName>
    <definedName name="BExS1UE39N6NCND7MAARSBWXS6HU" localSheetId="2" hidden="1">#REF!</definedName>
    <definedName name="BExS1UE39N6NCND7MAARSBWXS6HU" localSheetId="4" hidden="1">#REF!</definedName>
    <definedName name="BExS1UE39N6NCND7MAARSBWXS6HU" localSheetId="5" hidden="1">#REF!</definedName>
    <definedName name="BExS1UE39N6NCND7MAARSBWXS6HU" localSheetId="17" hidden="1">#REF!</definedName>
    <definedName name="BExS1UE39N6NCND7MAARSBWXS6HU" localSheetId="7" hidden="1">#REF!</definedName>
    <definedName name="BExS1UE39N6NCND7MAARSBWXS6HU" localSheetId="8" hidden="1">#REF!</definedName>
    <definedName name="BExS1UE39N6NCND7MAARSBWXS6HU" localSheetId="9" hidden="1">#REF!</definedName>
    <definedName name="BExS1UE39N6NCND7MAARSBWXS6HU" localSheetId="11" hidden="1">#REF!</definedName>
    <definedName name="BExS1UE39N6NCND7MAARSBWXS6HU" localSheetId="12" hidden="1">#REF!</definedName>
    <definedName name="BExS1UE39N6NCND7MAARSBWXS6HU" localSheetId="13" hidden="1">#REF!</definedName>
    <definedName name="BExS1UE39N6NCND7MAARSBWXS6HU" localSheetId="14" hidden="1">#REF!</definedName>
    <definedName name="BExS1UE39N6NCND7MAARSBWXS6HU" localSheetId="22" hidden="1">#REF!</definedName>
    <definedName name="BExS1UE39N6NCND7MAARSBWXS6HU" localSheetId="19" hidden="1">#REF!</definedName>
    <definedName name="BExS1UE39N6NCND7MAARSBWXS6HU" localSheetId="21" hidden="1">#REF!</definedName>
    <definedName name="BExS1UE39N6NCND7MAARSBWXS6HU" hidden="1">#REF!</definedName>
    <definedName name="BExS226HTWL5WVC76MP5A1IBI8WD" localSheetId="23" hidden="1">#REF!</definedName>
    <definedName name="BExS226HTWL5WVC76MP5A1IBI8WD" localSheetId="27" hidden="1">#REF!</definedName>
    <definedName name="BExS226HTWL5WVC76MP5A1IBI8WD" localSheetId="16" hidden="1">#REF!</definedName>
    <definedName name="BExS226HTWL5WVC76MP5A1IBI8WD" localSheetId="0" hidden="1">#REF!</definedName>
    <definedName name="BExS226HTWL5WVC76MP5A1IBI8WD" localSheetId="2" hidden="1">#REF!</definedName>
    <definedName name="BExS226HTWL5WVC76MP5A1IBI8WD" localSheetId="4" hidden="1">#REF!</definedName>
    <definedName name="BExS226HTWL5WVC76MP5A1IBI8WD" localSheetId="5" hidden="1">#REF!</definedName>
    <definedName name="BExS226HTWL5WVC76MP5A1IBI8WD" localSheetId="17" hidden="1">#REF!</definedName>
    <definedName name="BExS226HTWL5WVC76MP5A1IBI8WD" localSheetId="7" hidden="1">#REF!</definedName>
    <definedName name="BExS226HTWL5WVC76MP5A1IBI8WD" localSheetId="8" hidden="1">#REF!</definedName>
    <definedName name="BExS226HTWL5WVC76MP5A1IBI8WD" localSheetId="9" hidden="1">#REF!</definedName>
    <definedName name="BExS226HTWL5WVC76MP5A1IBI8WD" localSheetId="11" hidden="1">#REF!</definedName>
    <definedName name="BExS226HTWL5WVC76MP5A1IBI8WD" localSheetId="12" hidden="1">#REF!</definedName>
    <definedName name="BExS226HTWL5WVC76MP5A1IBI8WD" localSheetId="13" hidden="1">#REF!</definedName>
    <definedName name="BExS226HTWL5WVC76MP5A1IBI8WD" localSheetId="14" hidden="1">#REF!</definedName>
    <definedName name="BExS226HTWL5WVC76MP5A1IBI8WD" localSheetId="22" hidden="1">#REF!</definedName>
    <definedName name="BExS226HTWL5WVC76MP5A1IBI8WD" localSheetId="19" hidden="1">#REF!</definedName>
    <definedName name="BExS226HTWL5WVC76MP5A1IBI8WD" localSheetId="21" hidden="1">#REF!</definedName>
    <definedName name="BExS226HTWL5WVC76MP5A1IBI8WD" hidden="1">#REF!</definedName>
    <definedName name="BExS26OI2QNNAH2WMDD95Z400048" localSheetId="23" hidden="1">#REF!</definedName>
    <definedName name="BExS26OI2QNNAH2WMDD95Z400048" localSheetId="27" hidden="1">#REF!</definedName>
    <definedName name="BExS26OI2QNNAH2WMDD95Z400048" localSheetId="16" hidden="1">#REF!</definedName>
    <definedName name="BExS26OI2QNNAH2WMDD95Z400048" localSheetId="0" hidden="1">#REF!</definedName>
    <definedName name="BExS26OI2QNNAH2WMDD95Z400048" localSheetId="2" hidden="1">#REF!</definedName>
    <definedName name="BExS26OI2QNNAH2WMDD95Z400048" localSheetId="4" hidden="1">#REF!</definedName>
    <definedName name="BExS26OI2QNNAH2WMDD95Z400048" localSheetId="5" hidden="1">#REF!</definedName>
    <definedName name="BExS26OI2QNNAH2WMDD95Z400048" localSheetId="17" hidden="1">#REF!</definedName>
    <definedName name="BExS26OI2QNNAH2WMDD95Z400048" localSheetId="7" hidden="1">#REF!</definedName>
    <definedName name="BExS26OI2QNNAH2WMDD95Z400048" localSheetId="8" hidden="1">#REF!</definedName>
    <definedName name="BExS26OI2QNNAH2WMDD95Z400048" localSheetId="9" hidden="1">#REF!</definedName>
    <definedName name="BExS26OI2QNNAH2WMDD95Z400048" localSheetId="11" hidden="1">#REF!</definedName>
    <definedName name="BExS26OI2QNNAH2WMDD95Z400048" localSheetId="12" hidden="1">#REF!</definedName>
    <definedName name="BExS26OI2QNNAH2WMDD95Z400048" localSheetId="13" hidden="1">#REF!</definedName>
    <definedName name="BExS26OI2QNNAH2WMDD95Z400048" localSheetId="14" hidden="1">#REF!</definedName>
    <definedName name="BExS26OI2QNNAH2WMDD95Z400048" localSheetId="22" hidden="1">#REF!</definedName>
    <definedName name="BExS26OI2QNNAH2WMDD95Z400048" localSheetId="19" hidden="1">#REF!</definedName>
    <definedName name="BExS26OI2QNNAH2WMDD95Z400048" localSheetId="21" hidden="1">#REF!</definedName>
    <definedName name="BExS26OI2QNNAH2WMDD95Z400048" hidden="1">#REF!</definedName>
    <definedName name="BExS2D4EI622QRKZKVDPRE66M4XA" localSheetId="23" hidden="1">#REF!</definedName>
    <definedName name="BExS2D4EI622QRKZKVDPRE66M4XA" localSheetId="27" hidden="1">#REF!</definedName>
    <definedName name="BExS2D4EI622QRKZKVDPRE66M4XA" localSheetId="16" hidden="1">#REF!</definedName>
    <definedName name="BExS2D4EI622QRKZKVDPRE66M4XA" localSheetId="0" hidden="1">#REF!</definedName>
    <definedName name="BExS2D4EI622QRKZKVDPRE66M4XA" localSheetId="2" hidden="1">#REF!</definedName>
    <definedName name="BExS2D4EI622QRKZKVDPRE66M4XA" localSheetId="4" hidden="1">#REF!</definedName>
    <definedName name="BExS2D4EI622QRKZKVDPRE66M4XA" localSheetId="5" hidden="1">#REF!</definedName>
    <definedName name="BExS2D4EI622QRKZKVDPRE66M4XA" localSheetId="17" hidden="1">#REF!</definedName>
    <definedName name="BExS2D4EI622QRKZKVDPRE66M4XA" localSheetId="7" hidden="1">#REF!</definedName>
    <definedName name="BExS2D4EI622QRKZKVDPRE66M4XA" localSheetId="8" hidden="1">#REF!</definedName>
    <definedName name="BExS2D4EI622QRKZKVDPRE66M4XA" localSheetId="9" hidden="1">#REF!</definedName>
    <definedName name="BExS2D4EI622QRKZKVDPRE66M4XA" localSheetId="11" hidden="1">#REF!</definedName>
    <definedName name="BExS2D4EI622QRKZKVDPRE66M4XA" localSheetId="12" hidden="1">#REF!</definedName>
    <definedName name="BExS2D4EI622QRKZKVDPRE66M4XA" localSheetId="13" hidden="1">#REF!</definedName>
    <definedName name="BExS2D4EI622QRKZKVDPRE66M4XA" localSheetId="14" hidden="1">#REF!</definedName>
    <definedName name="BExS2D4EI622QRKZKVDPRE66M4XA" localSheetId="22" hidden="1">#REF!</definedName>
    <definedName name="BExS2D4EI622QRKZKVDPRE66M4XA" localSheetId="19" hidden="1">#REF!</definedName>
    <definedName name="BExS2D4EI622QRKZKVDPRE66M4XA" localSheetId="21" hidden="1">#REF!</definedName>
    <definedName name="BExS2D4EI622QRKZKVDPRE66M4XA" hidden="1">#REF!</definedName>
    <definedName name="BExS2DF6B4ZUF3VZLI4G6LJ3BF38" localSheetId="23" hidden="1">#REF!</definedName>
    <definedName name="BExS2DF6B4ZUF3VZLI4G6LJ3BF38" localSheetId="27" hidden="1">#REF!</definedName>
    <definedName name="BExS2DF6B4ZUF3VZLI4G6LJ3BF38" localSheetId="16" hidden="1">#REF!</definedName>
    <definedName name="BExS2DF6B4ZUF3VZLI4G6LJ3BF38" localSheetId="0" hidden="1">#REF!</definedName>
    <definedName name="BExS2DF6B4ZUF3VZLI4G6LJ3BF38" localSheetId="2" hidden="1">#REF!</definedName>
    <definedName name="BExS2DF6B4ZUF3VZLI4G6LJ3BF38" localSheetId="4" hidden="1">#REF!</definedName>
    <definedName name="BExS2DF6B4ZUF3VZLI4G6LJ3BF38" localSheetId="5" hidden="1">#REF!</definedName>
    <definedName name="BExS2DF6B4ZUF3VZLI4G6LJ3BF38" localSheetId="17" hidden="1">#REF!</definedName>
    <definedName name="BExS2DF6B4ZUF3VZLI4G6LJ3BF38" localSheetId="7" hidden="1">#REF!</definedName>
    <definedName name="BExS2DF6B4ZUF3VZLI4G6LJ3BF38" localSheetId="8" hidden="1">#REF!</definedName>
    <definedName name="BExS2DF6B4ZUF3VZLI4G6LJ3BF38" localSheetId="9" hidden="1">#REF!</definedName>
    <definedName name="BExS2DF6B4ZUF3VZLI4G6LJ3BF38" localSheetId="11" hidden="1">#REF!</definedName>
    <definedName name="BExS2DF6B4ZUF3VZLI4G6LJ3BF38" localSheetId="12" hidden="1">#REF!</definedName>
    <definedName name="BExS2DF6B4ZUF3VZLI4G6LJ3BF38" localSheetId="13" hidden="1">#REF!</definedName>
    <definedName name="BExS2DF6B4ZUF3VZLI4G6LJ3BF38" localSheetId="14" hidden="1">#REF!</definedName>
    <definedName name="BExS2DF6B4ZUF3VZLI4G6LJ3BF38" localSheetId="22" hidden="1">#REF!</definedName>
    <definedName name="BExS2DF6B4ZUF3VZLI4G6LJ3BF38" localSheetId="19" hidden="1">#REF!</definedName>
    <definedName name="BExS2DF6B4ZUF3VZLI4G6LJ3BF38" localSheetId="21" hidden="1">#REF!</definedName>
    <definedName name="BExS2DF6B4ZUF3VZLI4G6LJ3BF38" hidden="1">#REF!</definedName>
    <definedName name="BExS2GKEA6VM3PDWKD7XI0KRUHTW" localSheetId="23" hidden="1">#REF!</definedName>
    <definedName name="BExS2GKEA6VM3PDWKD7XI0KRUHTW" localSheetId="27" hidden="1">#REF!</definedName>
    <definedName name="BExS2GKEA6VM3PDWKD7XI0KRUHTW" localSheetId="16" hidden="1">#REF!</definedName>
    <definedName name="BExS2GKEA6VM3PDWKD7XI0KRUHTW" localSheetId="0" hidden="1">#REF!</definedName>
    <definedName name="BExS2GKEA6VM3PDWKD7XI0KRUHTW" localSheetId="2" hidden="1">#REF!</definedName>
    <definedName name="BExS2GKEA6VM3PDWKD7XI0KRUHTW" localSheetId="4" hidden="1">#REF!</definedName>
    <definedName name="BExS2GKEA6VM3PDWKD7XI0KRUHTW" localSheetId="5" hidden="1">#REF!</definedName>
    <definedName name="BExS2GKEA6VM3PDWKD7XI0KRUHTW" localSheetId="17" hidden="1">#REF!</definedName>
    <definedName name="BExS2GKEA6VM3PDWKD7XI0KRUHTW" localSheetId="7" hidden="1">#REF!</definedName>
    <definedName name="BExS2GKEA6VM3PDWKD7XI0KRUHTW" localSheetId="8" hidden="1">#REF!</definedName>
    <definedName name="BExS2GKEA6VM3PDWKD7XI0KRUHTW" localSheetId="9" hidden="1">#REF!</definedName>
    <definedName name="BExS2GKEA6VM3PDWKD7XI0KRUHTW" localSheetId="11" hidden="1">#REF!</definedName>
    <definedName name="BExS2GKEA6VM3PDWKD7XI0KRUHTW" localSheetId="12" hidden="1">#REF!</definedName>
    <definedName name="BExS2GKEA6VM3PDWKD7XI0KRUHTW" localSheetId="13" hidden="1">#REF!</definedName>
    <definedName name="BExS2GKEA6VM3PDWKD7XI0KRUHTW" localSheetId="14" hidden="1">#REF!</definedName>
    <definedName name="BExS2GKEA6VM3PDWKD7XI0KRUHTW" localSheetId="22" hidden="1">#REF!</definedName>
    <definedName name="BExS2GKEA6VM3PDWKD7XI0KRUHTW" localSheetId="19" hidden="1">#REF!</definedName>
    <definedName name="BExS2GKEA6VM3PDWKD7XI0KRUHTW" localSheetId="21" hidden="1">#REF!</definedName>
    <definedName name="BExS2GKEA6VM3PDWKD7XI0KRUHTW" hidden="1">#REF!</definedName>
    <definedName name="BExS2I2HVU314TXI2DYFRY8XV913" localSheetId="23" hidden="1">#REF!</definedName>
    <definedName name="BExS2I2HVU314TXI2DYFRY8XV913" localSheetId="27" hidden="1">#REF!</definedName>
    <definedName name="BExS2I2HVU314TXI2DYFRY8XV913" localSheetId="16" hidden="1">#REF!</definedName>
    <definedName name="BExS2I2HVU314TXI2DYFRY8XV913" localSheetId="0" hidden="1">#REF!</definedName>
    <definedName name="BExS2I2HVU314TXI2DYFRY8XV913" localSheetId="2" hidden="1">#REF!</definedName>
    <definedName name="BExS2I2HVU314TXI2DYFRY8XV913" localSheetId="4" hidden="1">#REF!</definedName>
    <definedName name="BExS2I2HVU314TXI2DYFRY8XV913" localSheetId="5" hidden="1">#REF!</definedName>
    <definedName name="BExS2I2HVU314TXI2DYFRY8XV913" localSheetId="17" hidden="1">#REF!</definedName>
    <definedName name="BExS2I2HVU314TXI2DYFRY8XV913" localSheetId="7" hidden="1">#REF!</definedName>
    <definedName name="BExS2I2HVU314TXI2DYFRY8XV913" localSheetId="8" hidden="1">#REF!</definedName>
    <definedName name="BExS2I2HVU314TXI2DYFRY8XV913" localSheetId="9" hidden="1">#REF!</definedName>
    <definedName name="BExS2I2HVU314TXI2DYFRY8XV913" localSheetId="11" hidden="1">#REF!</definedName>
    <definedName name="BExS2I2HVU314TXI2DYFRY8XV913" localSheetId="12" hidden="1">#REF!</definedName>
    <definedName name="BExS2I2HVU314TXI2DYFRY8XV913" localSheetId="13" hidden="1">#REF!</definedName>
    <definedName name="BExS2I2HVU314TXI2DYFRY8XV913" localSheetId="14" hidden="1">#REF!</definedName>
    <definedName name="BExS2I2HVU314TXI2DYFRY8XV913" localSheetId="22" hidden="1">#REF!</definedName>
    <definedName name="BExS2I2HVU314TXI2DYFRY8XV913" localSheetId="19" hidden="1">#REF!</definedName>
    <definedName name="BExS2I2HVU314TXI2DYFRY8XV913" localSheetId="21" hidden="1">#REF!</definedName>
    <definedName name="BExS2I2HVU314TXI2DYFRY8XV913" hidden="1">#REF!</definedName>
    <definedName name="BExS2QB5FS5LYTFYO4BROTWG3OV5" localSheetId="23" hidden="1">#REF!</definedName>
    <definedName name="BExS2QB5FS5LYTFYO4BROTWG3OV5" localSheetId="27" hidden="1">#REF!</definedName>
    <definedName name="BExS2QB5FS5LYTFYO4BROTWG3OV5" localSheetId="16" hidden="1">#REF!</definedName>
    <definedName name="BExS2QB5FS5LYTFYO4BROTWG3OV5" localSheetId="0" hidden="1">#REF!</definedName>
    <definedName name="BExS2QB5FS5LYTFYO4BROTWG3OV5" localSheetId="2" hidden="1">#REF!</definedName>
    <definedName name="BExS2QB5FS5LYTFYO4BROTWG3OV5" localSheetId="4" hidden="1">#REF!</definedName>
    <definedName name="BExS2QB5FS5LYTFYO4BROTWG3OV5" localSheetId="5" hidden="1">#REF!</definedName>
    <definedName name="BExS2QB5FS5LYTFYO4BROTWG3OV5" localSheetId="17" hidden="1">#REF!</definedName>
    <definedName name="BExS2QB5FS5LYTFYO4BROTWG3OV5" localSheetId="7" hidden="1">#REF!</definedName>
    <definedName name="BExS2QB5FS5LYTFYO4BROTWG3OV5" localSheetId="8" hidden="1">#REF!</definedName>
    <definedName name="BExS2QB5FS5LYTFYO4BROTWG3OV5" localSheetId="9" hidden="1">#REF!</definedName>
    <definedName name="BExS2QB5FS5LYTFYO4BROTWG3OV5" localSheetId="11" hidden="1">#REF!</definedName>
    <definedName name="BExS2QB5FS5LYTFYO4BROTWG3OV5" localSheetId="12" hidden="1">#REF!</definedName>
    <definedName name="BExS2QB5FS5LYTFYO4BROTWG3OV5" localSheetId="13" hidden="1">#REF!</definedName>
    <definedName name="BExS2QB5FS5LYTFYO4BROTWG3OV5" localSheetId="14" hidden="1">#REF!</definedName>
    <definedName name="BExS2QB5FS5LYTFYO4BROTWG3OV5" localSheetId="22" hidden="1">#REF!</definedName>
    <definedName name="BExS2QB5FS5LYTFYO4BROTWG3OV5" localSheetId="19" hidden="1">#REF!</definedName>
    <definedName name="BExS2QB5FS5LYTFYO4BROTWG3OV5" localSheetId="21" hidden="1">#REF!</definedName>
    <definedName name="BExS2QB5FS5LYTFYO4BROTWG3OV5" hidden="1">#REF!</definedName>
    <definedName name="BExS2TLU1HONYV6S3ZD9T12D7CIG" localSheetId="23" hidden="1">#REF!</definedName>
    <definedName name="BExS2TLU1HONYV6S3ZD9T12D7CIG" localSheetId="27" hidden="1">#REF!</definedName>
    <definedName name="BExS2TLU1HONYV6S3ZD9T12D7CIG" localSheetId="16" hidden="1">#REF!</definedName>
    <definedName name="BExS2TLU1HONYV6S3ZD9T12D7CIG" localSheetId="0" hidden="1">#REF!</definedName>
    <definedName name="BExS2TLU1HONYV6S3ZD9T12D7CIG" localSheetId="2" hidden="1">#REF!</definedName>
    <definedName name="BExS2TLU1HONYV6S3ZD9T12D7CIG" localSheetId="4" hidden="1">#REF!</definedName>
    <definedName name="BExS2TLU1HONYV6S3ZD9T12D7CIG" localSheetId="5" hidden="1">#REF!</definedName>
    <definedName name="BExS2TLU1HONYV6S3ZD9T12D7CIG" localSheetId="17" hidden="1">#REF!</definedName>
    <definedName name="BExS2TLU1HONYV6S3ZD9T12D7CIG" localSheetId="7" hidden="1">#REF!</definedName>
    <definedName name="BExS2TLU1HONYV6S3ZD9T12D7CIG" localSheetId="8" hidden="1">#REF!</definedName>
    <definedName name="BExS2TLU1HONYV6S3ZD9T12D7CIG" localSheetId="9" hidden="1">#REF!</definedName>
    <definedName name="BExS2TLU1HONYV6S3ZD9T12D7CIG" localSheetId="11" hidden="1">#REF!</definedName>
    <definedName name="BExS2TLU1HONYV6S3ZD9T12D7CIG" localSheetId="12" hidden="1">#REF!</definedName>
    <definedName name="BExS2TLU1HONYV6S3ZD9T12D7CIG" localSheetId="13" hidden="1">#REF!</definedName>
    <definedName name="BExS2TLU1HONYV6S3ZD9T12D7CIG" localSheetId="14" hidden="1">#REF!</definedName>
    <definedName name="BExS2TLU1HONYV6S3ZD9T12D7CIG" localSheetId="22" hidden="1">#REF!</definedName>
    <definedName name="BExS2TLU1HONYV6S3ZD9T12D7CIG" localSheetId="19" hidden="1">#REF!</definedName>
    <definedName name="BExS2TLU1HONYV6S3ZD9T12D7CIG" localSheetId="21" hidden="1">#REF!</definedName>
    <definedName name="BExS2TLU1HONYV6S3ZD9T12D7CIG" hidden="1">#REF!</definedName>
    <definedName name="BExS2WLQUVBRZJWQTWUU4CYDY4IN" localSheetId="23" hidden="1">#REF!</definedName>
    <definedName name="BExS2WLQUVBRZJWQTWUU4CYDY4IN" localSheetId="27" hidden="1">#REF!</definedName>
    <definedName name="BExS2WLQUVBRZJWQTWUU4CYDY4IN" localSheetId="16" hidden="1">#REF!</definedName>
    <definedName name="BExS2WLQUVBRZJWQTWUU4CYDY4IN" localSheetId="0" hidden="1">#REF!</definedName>
    <definedName name="BExS2WLQUVBRZJWQTWUU4CYDY4IN" localSheetId="2" hidden="1">#REF!</definedName>
    <definedName name="BExS2WLQUVBRZJWQTWUU4CYDY4IN" localSheetId="4" hidden="1">#REF!</definedName>
    <definedName name="BExS2WLQUVBRZJWQTWUU4CYDY4IN" localSheetId="5" hidden="1">#REF!</definedName>
    <definedName name="BExS2WLQUVBRZJWQTWUU4CYDY4IN" localSheetId="17" hidden="1">#REF!</definedName>
    <definedName name="BExS2WLQUVBRZJWQTWUU4CYDY4IN" localSheetId="7" hidden="1">#REF!</definedName>
    <definedName name="BExS2WLQUVBRZJWQTWUU4CYDY4IN" localSheetId="8" hidden="1">#REF!</definedName>
    <definedName name="BExS2WLQUVBRZJWQTWUU4CYDY4IN" localSheetId="9" hidden="1">#REF!</definedName>
    <definedName name="BExS2WLQUVBRZJWQTWUU4CYDY4IN" localSheetId="11" hidden="1">#REF!</definedName>
    <definedName name="BExS2WLQUVBRZJWQTWUU4CYDY4IN" localSheetId="12" hidden="1">#REF!</definedName>
    <definedName name="BExS2WLQUVBRZJWQTWUU4CYDY4IN" localSheetId="13" hidden="1">#REF!</definedName>
    <definedName name="BExS2WLQUVBRZJWQTWUU4CYDY4IN" localSheetId="14" hidden="1">#REF!</definedName>
    <definedName name="BExS2WLQUVBRZJWQTWUU4CYDY4IN" localSheetId="22" hidden="1">#REF!</definedName>
    <definedName name="BExS2WLQUVBRZJWQTWUU4CYDY4IN" localSheetId="19" hidden="1">#REF!</definedName>
    <definedName name="BExS2WLQUVBRZJWQTWUU4CYDY4IN" localSheetId="21" hidden="1">#REF!</definedName>
    <definedName name="BExS2WLQUVBRZJWQTWUU4CYDY4IN" hidden="1">#REF!</definedName>
    <definedName name="BExS2YJQV4NUX6135T90Z1Y5R26Q" localSheetId="23" hidden="1">#REF!</definedName>
    <definedName name="BExS2YJQV4NUX6135T90Z1Y5R26Q" localSheetId="27" hidden="1">#REF!</definedName>
    <definedName name="BExS2YJQV4NUX6135T90Z1Y5R26Q" localSheetId="16" hidden="1">#REF!</definedName>
    <definedName name="BExS2YJQV4NUX6135T90Z1Y5R26Q" localSheetId="0" hidden="1">#REF!</definedName>
    <definedName name="BExS2YJQV4NUX6135T90Z1Y5R26Q" localSheetId="2" hidden="1">#REF!</definedName>
    <definedName name="BExS2YJQV4NUX6135T90Z1Y5R26Q" localSheetId="4" hidden="1">#REF!</definedName>
    <definedName name="BExS2YJQV4NUX6135T90Z1Y5R26Q" localSheetId="5" hidden="1">#REF!</definedName>
    <definedName name="BExS2YJQV4NUX6135T90Z1Y5R26Q" localSheetId="17" hidden="1">#REF!</definedName>
    <definedName name="BExS2YJQV4NUX6135T90Z1Y5R26Q" localSheetId="7" hidden="1">#REF!</definedName>
    <definedName name="BExS2YJQV4NUX6135T90Z1Y5R26Q" localSheetId="8" hidden="1">#REF!</definedName>
    <definedName name="BExS2YJQV4NUX6135T90Z1Y5R26Q" localSheetId="9" hidden="1">#REF!</definedName>
    <definedName name="BExS2YJQV4NUX6135T90Z1Y5R26Q" localSheetId="11" hidden="1">#REF!</definedName>
    <definedName name="BExS2YJQV4NUX6135T90Z1Y5R26Q" localSheetId="12" hidden="1">#REF!</definedName>
    <definedName name="BExS2YJQV4NUX6135T90Z1Y5R26Q" localSheetId="13" hidden="1">#REF!</definedName>
    <definedName name="BExS2YJQV4NUX6135T90Z1Y5R26Q" localSheetId="14" hidden="1">#REF!</definedName>
    <definedName name="BExS2YJQV4NUX6135T90Z1Y5R26Q" localSheetId="22" hidden="1">#REF!</definedName>
    <definedName name="BExS2YJQV4NUX6135T90Z1Y5R26Q" localSheetId="19" hidden="1">#REF!</definedName>
    <definedName name="BExS2YJQV4NUX6135T90Z1Y5R26Q" localSheetId="21" hidden="1">#REF!</definedName>
    <definedName name="BExS2YJQV4NUX6135T90Z1Y5R26Q" hidden="1">#REF!</definedName>
    <definedName name="BExS318UV9I2FXPQQWUKKX00QLPJ" localSheetId="23" hidden="1">#REF!</definedName>
    <definedName name="BExS318UV9I2FXPQQWUKKX00QLPJ" localSheetId="27" hidden="1">#REF!</definedName>
    <definedName name="BExS318UV9I2FXPQQWUKKX00QLPJ" localSheetId="16" hidden="1">#REF!</definedName>
    <definedName name="BExS318UV9I2FXPQQWUKKX00QLPJ" localSheetId="0" hidden="1">#REF!</definedName>
    <definedName name="BExS318UV9I2FXPQQWUKKX00QLPJ" localSheetId="2" hidden="1">#REF!</definedName>
    <definedName name="BExS318UV9I2FXPQQWUKKX00QLPJ" localSheetId="4" hidden="1">#REF!</definedName>
    <definedName name="BExS318UV9I2FXPQQWUKKX00QLPJ" localSheetId="5" hidden="1">#REF!</definedName>
    <definedName name="BExS318UV9I2FXPQQWUKKX00QLPJ" localSheetId="17" hidden="1">#REF!</definedName>
    <definedName name="BExS318UV9I2FXPQQWUKKX00QLPJ" localSheetId="7" hidden="1">#REF!</definedName>
    <definedName name="BExS318UV9I2FXPQQWUKKX00QLPJ" localSheetId="8" hidden="1">#REF!</definedName>
    <definedName name="BExS318UV9I2FXPQQWUKKX00QLPJ" localSheetId="9" hidden="1">#REF!</definedName>
    <definedName name="BExS318UV9I2FXPQQWUKKX00QLPJ" localSheetId="11" hidden="1">#REF!</definedName>
    <definedName name="BExS318UV9I2FXPQQWUKKX00QLPJ" localSheetId="12" hidden="1">#REF!</definedName>
    <definedName name="BExS318UV9I2FXPQQWUKKX00QLPJ" localSheetId="13" hidden="1">#REF!</definedName>
    <definedName name="BExS318UV9I2FXPQQWUKKX00QLPJ" localSheetId="14" hidden="1">#REF!</definedName>
    <definedName name="BExS318UV9I2FXPQQWUKKX00QLPJ" localSheetId="22" hidden="1">#REF!</definedName>
    <definedName name="BExS318UV9I2FXPQQWUKKX00QLPJ" localSheetId="19" hidden="1">#REF!</definedName>
    <definedName name="BExS318UV9I2FXPQQWUKKX00QLPJ" localSheetId="21" hidden="1">#REF!</definedName>
    <definedName name="BExS318UV9I2FXPQQWUKKX00QLPJ" hidden="1">#REF!</definedName>
    <definedName name="BExS3LBS0SMTHALVM4NRI1BAV1NP" localSheetId="23" hidden="1">#REF!</definedName>
    <definedName name="BExS3LBS0SMTHALVM4NRI1BAV1NP" localSheetId="27" hidden="1">#REF!</definedName>
    <definedName name="BExS3LBS0SMTHALVM4NRI1BAV1NP" localSheetId="16" hidden="1">#REF!</definedName>
    <definedName name="BExS3LBS0SMTHALVM4NRI1BAV1NP" localSheetId="0" hidden="1">#REF!</definedName>
    <definedName name="BExS3LBS0SMTHALVM4NRI1BAV1NP" localSheetId="2" hidden="1">#REF!</definedName>
    <definedName name="BExS3LBS0SMTHALVM4NRI1BAV1NP" localSheetId="4" hidden="1">#REF!</definedName>
    <definedName name="BExS3LBS0SMTHALVM4NRI1BAV1NP" localSheetId="5" hidden="1">#REF!</definedName>
    <definedName name="BExS3LBS0SMTHALVM4NRI1BAV1NP" localSheetId="17" hidden="1">#REF!</definedName>
    <definedName name="BExS3LBS0SMTHALVM4NRI1BAV1NP" localSheetId="7" hidden="1">#REF!</definedName>
    <definedName name="BExS3LBS0SMTHALVM4NRI1BAV1NP" localSheetId="8" hidden="1">#REF!</definedName>
    <definedName name="BExS3LBS0SMTHALVM4NRI1BAV1NP" localSheetId="9" hidden="1">#REF!</definedName>
    <definedName name="BExS3LBS0SMTHALVM4NRI1BAV1NP" localSheetId="11" hidden="1">#REF!</definedName>
    <definedName name="BExS3LBS0SMTHALVM4NRI1BAV1NP" localSheetId="12" hidden="1">#REF!</definedName>
    <definedName name="BExS3LBS0SMTHALVM4NRI1BAV1NP" localSheetId="13" hidden="1">#REF!</definedName>
    <definedName name="BExS3LBS0SMTHALVM4NRI1BAV1NP" localSheetId="14" hidden="1">#REF!</definedName>
    <definedName name="BExS3LBS0SMTHALVM4NRI1BAV1NP" localSheetId="22" hidden="1">#REF!</definedName>
    <definedName name="BExS3LBS0SMTHALVM4NRI1BAV1NP" localSheetId="19" hidden="1">#REF!</definedName>
    <definedName name="BExS3LBS0SMTHALVM4NRI1BAV1NP" localSheetId="21" hidden="1">#REF!</definedName>
    <definedName name="BExS3LBS0SMTHALVM4NRI1BAV1NP" hidden="1">#REF!</definedName>
    <definedName name="BExS3MTQ75VBXDGEBURP6YT8RROE" localSheetId="23" hidden="1">#REF!</definedName>
    <definedName name="BExS3MTQ75VBXDGEBURP6YT8RROE" localSheetId="27" hidden="1">#REF!</definedName>
    <definedName name="BExS3MTQ75VBXDGEBURP6YT8RROE" localSheetId="16" hidden="1">#REF!</definedName>
    <definedName name="BExS3MTQ75VBXDGEBURP6YT8RROE" localSheetId="0" hidden="1">#REF!</definedName>
    <definedName name="BExS3MTQ75VBXDGEBURP6YT8RROE" localSheetId="2" hidden="1">#REF!</definedName>
    <definedName name="BExS3MTQ75VBXDGEBURP6YT8RROE" localSheetId="4" hidden="1">#REF!</definedName>
    <definedName name="BExS3MTQ75VBXDGEBURP6YT8RROE" localSheetId="5" hidden="1">#REF!</definedName>
    <definedName name="BExS3MTQ75VBXDGEBURP6YT8RROE" localSheetId="17" hidden="1">#REF!</definedName>
    <definedName name="BExS3MTQ75VBXDGEBURP6YT8RROE" localSheetId="7" hidden="1">#REF!</definedName>
    <definedName name="BExS3MTQ75VBXDGEBURP6YT8RROE" localSheetId="8" hidden="1">#REF!</definedName>
    <definedName name="BExS3MTQ75VBXDGEBURP6YT8RROE" localSheetId="9" hidden="1">#REF!</definedName>
    <definedName name="BExS3MTQ75VBXDGEBURP6YT8RROE" localSheetId="11" hidden="1">#REF!</definedName>
    <definedName name="BExS3MTQ75VBXDGEBURP6YT8RROE" localSheetId="12" hidden="1">#REF!</definedName>
    <definedName name="BExS3MTQ75VBXDGEBURP6YT8RROE" localSheetId="13" hidden="1">#REF!</definedName>
    <definedName name="BExS3MTQ75VBXDGEBURP6YT8RROE" localSheetId="14" hidden="1">#REF!</definedName>
    <definedName name="BExS3MTQ75VBXDGEBURP6YT8RROE" localSheetId="22" hidden="1">#REF!</definedName>
    <definedName name="BExS3MTQ75VBXDGEBURP6YT8RROE" localSheetId="19" hidden="1">#REF!</definedName>
    <definedName name="BExS3MTQ75VBXDGEBURP6YT8RROE" localSheetId="21" hidden="1">#REF!</definedName>
    <definedName name="BExS3MTQ75VBXDGEBURP6YT8RROE" hidden="1">#REF!</definedName>
    <definedName name="BExS3OMGYO0DFN5186UFKEXZ2RX3" localSheetId="23" hidden="1">#REF!</definedName>
    <definedName name="BExS3OMGYO0DFN5186UFKEXZ2RX3" localSheetId="27" hidden="1">#REF!</definedName>
    <definedName name="BExS3OMGYO0DFN5186UFKEXZ2RX3" localSheetId="16" hidden="1">#REF!</definedName>
    <definedName name="BExS3OMGYO0DFN5186UFKEXZ2RX3" localSheetId="0" hidden="1">#REF!</definedName>
    <definedName name="BExS3OMGYO0DFN5186UFKEXZ2RX3" localSheetId="2" hidden="1">#REF!</definedName>
    <definedName name="BExS3OMGYO0DFN5186UFKEXZ2RX3" localSheetId="4" hidden="1">#REF!</definedName>
    <definedName name="BExS3OMGYO0DFN5186UFKEXZ2RX3" localSheetId="5" hidden="1">#REF!</definedName>
    <definedName name="BExS3OMGYO0DFN5186UFKEXZ2RX3" localSheetId="17" hidden="1">#REF!</definedName>
    <definedName name="BExS3OMGYO0DFN5186UFKEXZ2RX3" localSheetId="7" hidden="1">#REF!</definedName>
    <definedName name="BExS3OMGYO0DFN5186UFKEXZ2RX3" localSheetId="8" hidden="1">#REF!</definedName>
    <definedName name="BExS3OMGYO0DFN5186UFKEXZ2RX3" localSheetId="9" hidden="1">#REF!</definedName>
    <definedName name="BExS3OMGYO0DFN5186UFKEXZ2RX3" localSheetId="11" hidden="1">#REF!</definedName>
    <definedName name="BExS3OMGYO0DFN5186UFKEXZ2RX3" localSheetId="12" hidden="1">#REF!</definedName>
    <definedName name="BExS3OMGYO0DFN5186UFKEXZ2RX3" localSheetId="13" hidden="1">#REF!</definedName>
    <definedName name="BExS3OMGYO0DFN5186UFKEXZ2RX3" localSheetId="14" hidden="1">#REF!</definedName>
    <definedName name="BExS3OMGYO0DFN5186UFKEXZ2RX3" localSheetId="22" hidden="1">#REF!</definedName>
    <definedName name="BExS3OMGYO0DFN5186UFKEXZ2RX3" localSheetId="19" hidden="1">#REF!</definedName>
    <definedName name="BExS3OMGYO0DFN5186UFKEXZ2RX3" localSheetId="21" hidden="1">#REF!</definedName>
    <definedName name="BExS3OMGYO0DFN5186UFKEXZ2RX3" hidden="1">#REF!</definedName>
    <definedName name="BExS3SDERJ27OER67TIGOVZU13A2" localSheetId="23" hidden="1">#REF!</definedName>
    <definedName name="BExS3SDERJ27OER67TIGOVZU13A2" localSheetId="27" hidden="1">#REF!</definedName>
    <definedName name="BExS3SDERJ27OER67TIGOVZU13A2" localSheetId="16" hidden="1">#REF!</definedName>
    <definedName name="BExS3SDERJ27OER67TIGOVZU13A2" localSheetId="0" hidden="1">#REF!</definedName>
    <definedName name="BExS3SDERJ27OER67TIGOVZU13A2" localSheetId="2" hidden="1">#REF!</definedName>
    <definedName name="BExS3SDERJ27OER67TIGOVZU13A2" localSheetId="4" hidden="1">#REF!</definedName>
    <definedName name="BExS3SDERJ27OER67TIGOVZU13A2" localSheetId="5" hidden="1">#REF!</definedName>
    <definedName name="BExS3SDERJ27OER67TIGOVZU13A2" localSheetId="17" hidden="1">#REF!</definedName>
    <definedName name="BExS3SDERJ27OER67TIGOVZU13A2" localSheetId="7" hidden="1">#REF!</definedName>
    <definedName name="BExS3SDERJ27OER67TIGOVZU13A2" localSheetId="8" hidden="1">#REF!</definedName>
    <definedName name="BExS3SDERJ27OER67TIGOVZU13A2" localSheetId="9" hidden="1">#REF!</definedName>
    <definedName name="BExS3SDERJ27OER67TIGOVZU13A2" localSheetId="11" hidden="1">#REF!</definedName>
    <definedName name="BExS3SDERJ27OER67TIGOVZU13A2" localSheetId="12" hidden="1">#REF!</definedName>
    <definedName name="BExS3SDERJ27OER67TIGOVZU13A2" localSheetId="13" hidden="1">#REF!</definedName>
    <definedName name="BExS3SDERJ27OER67TIGOVZU13A2" localSheetId="14" hidden="1">#REF!</definedName>
    <definedName name="BExS3SDERJ27OER67TIGOVZU13A2" localSheetId="22" hidden="1">#REF!</definedName>
    <definedName name="BExS3SDERJ27OER67TIGOVZU13A2" localSheetId="19" hidden="1">#REF!</definedName>
    <definedName name="BExS3SDERJ27OER67TIGOVZU13A2" localSheetId="21" hidden="1">#REF!</definedName>
    <definedName name="BExS3SDERJ27OER67TIGOVZU13A2" hidden="1">#REF!</definedName>
    <definedName name="BExS3STIH9SFG0R6H30P191QZE98" localSheetId="23" hidden="1">#REF!</definedName>
    <definedName name="BExS3STIH9SFG0R6H30P191QZE98" localSheetId="27" hidden="1">#REF!</definedName>
    <definedName name="BExS3STIH9SFG0R6H30P191QZE98" localSheetId="16" hidden="1">#REF!</definedName>
    <definedName name="BExS3STIH9SFG0R6H30P191QZE98" localSheetId="0" hidden="1">#REF!</definedName>
    <definedName name="BExS3STIH9SFG0R6H30P191QZE98" localSheetId="2" hidden="1">#REF!</definedName>
    <definedName name="BExS3STIH9SFG0R6H30P191QZE98" localSheetId="4" hidden="1">#REF!</definedName>
    <definedName name="BExS3STIH9SFG0R6H30P191QZE98" localSheetId="5" hidden="1">#REF!</definedName>
    <definedName name="BExS3STIH9SFG0R6H30P191QZE98" localSheetId="17" hidden="1">#REF!</definedName>
    <definedName name="BExS3STIH9SFG0R6H30P191QZE98" localSheetId="7" hidden="1">#REF!</definedName>
    <definedName name="BExS3STIH9SFG0R6H30P191QZE98" localSheetId="8" hidden="1">#REF!</definedName>
    <definedName name="BExS3STIH9SFG0R6H30P191QZE98" localSheetId="9" hidden="1">#REF!</definedName>
    <definedName name="BExS3STIH9SFG0R6H30P191QZE98" localSheetId="11" hidden="1">#REF!</definedName>
    <definedName name="BExS3STIH9SFG0R6H30P191QZE98" localSheetId="12" hidden="1">#REF!</definedName>
    <definedName name="BExS3STIH9SFG0R6H30P191QZE98" localSheetId="13" hidden="1">#REF!</definedName>
    <definedName name="BExS3STIH9SFG0R6H30P191QZE98" localSheetId="14" hidden="1">#REF!</definedName>
    <definedName name="BExS3STIH9SFG0R6H30P191QZE98" localSheetId="22" hidden="1">#REF!</definedName>
    <definedName name="BExS3STIH9SFG0R6H30P191QZE98" localSheetId="19" hidden="1">#REF!</definedName>
    <definedName name="BExS3STIH9SFG0R6H30P191QZE98" localSheetId="21" hidden="1">#REF!</definedName>
    <definedName name="BExS3STIH9SFG0R6H30P191QZE98" hidden="1">#REF!</definedName>
    <definedName name="BExS46R5WDNU5KL04FKY5LHJUCB8" localSheetId="23" hidden="1">#REF!</definedName>
    <definedName name="BExS46R5WDNU5KL04FKY5LHJUCB8" localSheetId="27" hidden="1">#REF!</definedName>
    <definedName name="BExS46R5WDNU5KL04FKY5LHJUCB8" localSheetId="16" hidden="1">#REF!</definedName>
    <definedName name="BExS46R5WDNU5KL04FKY5LHJUCB8" localSheetId="0" hidden="1">#REF!</definedName>
    <definedName name="BExS46R5WDNU5KL04FKY5LHJUCB8" localSheetId="2" hidden="1">#REF!</definedName>
    <definedName name="BExS46R5WDNU5KL04FKY5LHJUCB8" localSheetId="4" hidden="1">#REF!</definedName>
    <definedName name="BExS46R5WDNU5KL04FKY5LHJUCB8" localSheetId="5" hidden="1">#REF!</definedName>
    <definedName name="BExS46R5WDNU5KL04FKY5LHJUCB8" localSheetId="17" hidden="1">#REF!</definedName>
    <definedName name="BExS46R5WDNU5KL04FKY5LHJUCB8" localSheetId="7" hidden="1">#REF!</definedName>
    <definedName name="BExS46R5WDNU5KL04FKY5LHJUCB8" localSheetId="8" hidden="1">#REF!</definedName>
    <definedName name="BExS46R5WDNU5KL04FKY5LHJUCB8" localSheetId="9" hidden="1">#REF!</definedName>
    <definedName name="BExS46R5WDNU5KL04FKY5LHJUCB8" localSheetId="11" hidden="1">#REF!</definedName>
    <definedName name="BExS46R5WDNU5KL04FKY5LHJUCB8" localSheetId="12" hidden="1">#REF!</definedName>
    <definedName name="BExS46R5WDNU5KL04FKY5LHJUCB8" localSheetId="13" hidden="1">#REF!</definedName>
    <definedName name="BExS46R5WDNU5KL04FKY5LHJUCB8" localSheetId="14" hidden="1">#REF!</definedName>
    <definedName name="BExS46R5WDNU5KL04FKY5LHJUCB8" localSheetId="22" hidden="1">#REF!</definedName>
    <definedName name="BExS46R5WDNU5KL04FKY5LHJUCB8" localSheetId="19" hidden="1">#REF!</definedName>
    <definedName name="BExS46R5WDNU5KL04FKY5LHJUCB8" localSheetId="21" hidden="1">#REF!</definedName>
    <definedName name="BExS46R5WDNU5KL04FKY5LHJUCB8" hidden="1">#REF!</definedName>
    <definedName name="BExS4ASWKM93XA275AXHYP8AG6SU" localSheetId="23" hidden="1">#REF!</definedName>
    <definedName name="BExS4ASWKM93XA275AXHYP8AG6SU" localSheetId="27" hidden="1">#REF!</definedName>
    <definedName name="BExS4ASWKM93XA275AXHYP8AG6SU" localSheetId="16" hidden="1">#REF!</definedName>
    <definedName name="BExS4ASWKM93XA275AXHYP8AG6SU" localSheetId="0" hidden="1">#REF!</definedName>
    <definedName name="BExS4ASWKM93XA275AXHYP8AG6SU" localSheetId="2" hidden="1">#REF!</definedName>
    <definedName name="BExS4ASWKM93XA275AXHYP8AG6SU" localSheetId="4" hidden="1">#REF!</definedName>
    <definedName name="BExS4ASWKM93XA275AXHYP8AG6SU" localSheetId="5" hidden="1">#REF!</definedName>
    <definedName name="BExS4ASWKM93XA275AXHYP8AG6SU" localSheetId="17" hidden="1">#REF!</definedName>
    <definedName name="BExS4ASWKM93XA275AXHYP8AG6SU" localSheetId="7" hidden="1">#REF!</definedName>
    <definedName name="BExS4ASWKM93XA275AXHYP8AG6SU" localSheetId="8" hidden="1">#REF!</definedName>
    <definedName name="BExS4ASWKM93XA275AXHYP8AG6SU" localSheetId="9" hidden="1">#REF!</definedName>
    <definedName name="BExS4ASWKM93XA275AXHYP8AG6SU" localSheetId="11" hidden="1">#REF!</definedName>
    <definedName name="BExS4ASWKM93XA275AXHYP8AG6SU" localSheetId="12" hidden="1">#REF!</definedName>
    <definedName name="BExS4ASWKM93XA275AXHYP8AG6SU" localSheetId="13" hidden="1">#REF!</definedName>
    <definedName name="BExS4ASWKM93XA275AXHYP8AG6SU" localSheetId="14" hidden="1">#REF!</definedName>
    <definedName name="BExS4ASWKM93XA275AXHYP8AG6SU" localSheetId="22" hidden="1">#REF!</definedName>
    <definedName name="BExS4ASWKM93XA275AXHYP8AG6SU" localSheetId="19" hidden="1">#REF!</definedName>
    <definedName name="BExS4ASWKM93XA275AXHYP8AG6SU" localSheetId="21" hidden="1">#REF!</definedName>
    <definedName name="BExS4ASWKM93XA275AXHYP8AG6SU" hidden="1">#REF!</definedName>
    <definedName name="BExS4IANBC4RO7HIK0MZZ2RPQU78" localSheetId="23" hidden="1">#REF!</definedName>
    <definedName name="BExS4IANBC4RO7HIK0MZZ2RPQU78" localSheetId="27" hidden="1">#REF!</definedName>
    <definedName name="BExS4IANBC4RO7HIK0MZZ2RPQU78" localSheetId="16" hidden="1">#REF!</definedName>
    <definedName name="BExS4IANBC4RO7HIK0MZZ2RPQU78" localSheetId="0" hidden="1">#REF!</definedName>
    <definedName name="BExS4IANBC4RO7HIK0MZZ2RPQU78" localSheetId="2" hidden="1">#REF!</definedName>
    <definedName name="BExS4IANBC4RO7HIK0MZZ2RPQU78" localSheetId="4" hidden="1">#REF!</definedName>
    <definedName name="BExS4IANBC4RO7HIK0MZZ2RPQU78" localSheetId="5" hidden="1">#REF!</definedName>
    <definedName name="BExS4IANBC4RO7HIK0MZZ2RPQU78" localSheetId="17" hidden="1">#REF!</definedName>
    <definedName name="BExS4IANBC4RO7HIK0MZZ2RPQU78" localSheetId="7" hidden="1">#REF!</definedName>
    <definedName name="BExS4IANBC4RO7HIK0MZZ2RPQU78" localSheetId="8" hidden="1">#REF!</definedName>
    <definedName name="BExS4IANBC4RO7HIK0MZZ2RPQU78" localSheetId="9" hidden="1">#REF!</definedName>
    <definedName name="BExS4IANBC4RO7HIK0MZZ2RPQU78" localSheetId="11" hidden="1">#REF!</definedName>
    <definedName name="BExS4IANBC4RO7HIK0MZZ2RPQU78" localSheetId="12" hidden="1">#REF!</definedName>
    <definedName name="BExS4IANBC4RO7HIK0MZZ2RPQU78" localSheetId="13" hidden="1">#REF!</definedName>
    <definedName name="BExS4IANBC4RO7HIK0MZZ2RPQU78" localSheetId="14" hidden="1">#REF!</definedName>
    <definedName name="BExS4IANBC4RO7HIK0MZZ2RPQU78" localSheetId="22" hidden="1">#REF!</definedName>
    <definedName name="BExS4IANBC4RO7HIK0MZZ2RPQU78" localSheetId="19" hidden="1">#REF!</definedName>
    <definedName name="BExS4IANBC4RO7HIK0MZZ2RPQU78" localSheetId="21" hidden="1">#REF!</definedName>
    <definedName name="BExS4IANBC4RO7HIK0MZZ2RPQU78" hidden="1">#REF!</definedName>
    <definedName name="BExS4JN3Y6SVBKILQK0R9HS45Y52" localSheetId="23" hidden="1">#REF!</definedName>
    <definedName name="BExS4JN3Y6SVBKILQK0R9HS45Y52" localSheetId="27" hidden="1">#REF!</definedName>
    <definedName name="BExS4JN3Y6SVBKILQK0R9HS45Y52" localSheetId="16" hidden="1">#REF!</definedName>
    <definedName name="BExS4JN3Y6SVBKILQK0R9HS45Y52" localSheetId="0" hidden="1">#REF!</definedName>
    <definedName name="BExS4JN3Y6SVBKILQK0R9HS45Y52" localSheetId="2" hidden="1">#REF!</definedName>
    <definedName name="BExS4JN3Y6SVBKILQK0R9HS45Y52" localSheetId="4" hidden="1">#REF!</definedName>
    <definedName name="BExS4JN3Y6SVBKILQK0R9HS45Y52" localSheetId="5" hidden="1">#REF!</definedName>
    <definedName name="BExS4JN3Y6SVBKILQK0R9HS45Y52" localSheetId="17" hidden="1">#REF!</definedName>
    <definedName name="BExS4JN3Y6SVBKILQK0R9HS45Y52" localSheetId="7" hidden="1">#REF!</definedName>
    <definedName name="BExS4JN3Y6SVBKILQK0R9HS45Y52" localSheetId="8" hidden="1">#REF!</definedName>
    <definedName name="BExS4JN3Y6SVBKILQK0R9HS45Y52" localSheetId="9" hidden="1">#REF!</definedName>
    <definedName name="BExS4JN3Y6SVBKILQK0R9HS45Y52" localSheetId="11" hidden="1">#REF!</definedName>
    <definedName name="BExS4JN3Y6SVBKILQK0R9HS45Y52" localSheetId="12" hidden="1">#REF!</definedName>
    <definedName name="BExS4JN3Y6SVBKILQK0R9HS45Y52" localSheetId="13" hidden="1">#REF!</definedName>
    <definedName name="BExS4JN3Y6SVBKILQK0R9HS45Y52" localSheetId="14" hidden="1">#REF!</definedName>
    <definedName name="BExS4JN3Y6SVBKILQK0R9HS45Y52" localSheetId="22" hidden="1">#REF!</definedName>
    <definedName name="BExS4JN3Y6SVBKILQK0R9HS45Y52" localSheetId="19" hidden="1">#REF!</definedName>
    <definedName name="BExS4JN3Y6SVBKILQK0R9HS45Y52" localSheetId="21" hidden="1">#REF!</definedName>
    <definedName name="BExS4JN3Y6SVBKILQK0R9HS45Y52" hidden="1">#REF!</definedName>
    <definedName name="BExS4P6S41O6Z6BED77U3GD9PNH1" localSheetId="23" hidden="1">#REF!</definedName>
    <definedName name="BExS4P6S41O6Z6BED77U3GD9PNH1" localSheetId="27" hidden="1">#REF!</definedName>
    <definedName name="BExS4P6S41O6Z6BED77U3GD9PNH1" localSheetId="16" hidden="1">#REF!</definedName>
    <definedName name="BExS4P6S41O6Z6BED77U3GD9PNH1" localSheetId="0" hidden="1">#REF!</definedName>
    <definedName name="BExS4P6S41O6Z6BED77U3GD9PNH1" localSheetId="2" hidden="1">#REF!</definedName>
    <definedName name="BExS4P6S41O6Z6BED77U3GD9PNH1" localSheetId="4" hidden="1">#REF!</definedName>
    <definedName name="BExS4P6S41O6Z6BED77U3GD9PNH1" localSheetId="5" hidden="1">#REF!</definedName>
    <definedName name="BExS4P6S41O6Z6BED77U3GD9PNH1" localSheetId="17" hidden="1">#REF!</definedName>
    <definedName name="BExS4P6S41O6Z6BED77U3GD9PNH1" localSheetId="7" hidden="1">#REF!</definedName>
    <definedName name="BExS4P6S41O6Z6BED77U3GD9PNH1" localSheetId="8" hidden="1">#REF!</definedName>
    <definedName name="BExS4P6S41O6Z6BED77U3GD9PNH1" localSheetId="9" hidden="1">#REF!</definedName>
    <definedName name="BExS4P6S41O6Z6BED77U3GD9PNH1" localSheetId="11" hidden="1">#REF!</definedName>
    <definedName name="BExS4P6S41O6Z6BED77U3GD9PNH1" localSheetId="12" hidden="1">#REF!</definedName>
    <definedName name="BExS4P6S41O6Z6BED77U3GD9PNH1" localSheetId="13" hidden="1">#REF!</definedName>
    <definedName name="BExS4P6S41O6Z6BED77U3GD9PNH1" localSheetId="14" hidden="1">#REF!</definedName>
    <definedName name="BExS4P6S41O6Z6BED77U3GD9PNH1" localSheetId="22" hidden="1">#REF!</definedName>
    <definedName name="BExS4P6S41O6Z6BED77U3GD9PNH1" localSheetId="19" hidden="1">#REF!</definedName>
    <definedName name="BExS4P6S41O6Z6BED77U3GD9PNH1" localSheetId="21" hidden="1">#REF!</definedName>
    <definedName name="BExS4P6S41O6Z6BED77U3GD9PNH1" hidden="1">#REF!</definedName>
    <definedName name="BExS4PXPURUHFBOKYFJD5J1J2RXC" localSheetId="23" hidden="1">#REF!</definedName>
    <definedName name="BExS4PXPURUHFBOKYFJD5J1J2RXC" localSheetId="27" hidden="1">#REF!</definedName>
    <definedName name="BExS4PXPURUHFBOKYFJD5J1J2RXC" localSheetId="16" hidden="1">#REF!</definedName>
    <definedName name="BExS4PXPURUHFBOKYFJD5J1J2RXC" localSheetId="0" hidden="1">#REF!</definedName>
    <definedName name="BExS4PXPURUHFBOKYFJD5J1J2RXC" localSheetId="2" hidden="1">#REF!</definedName>
    <definedName name="BExS4PXPURUHFBOKYFJD5J1J2RXC" localSheetId="4" hidden="1">#REF!</definedName>
    <definedName name="BExS4PXPURUHFBOKYFJD5J1J2RXC" localSheetId="5" hidden="1">#REF!</definedName>
    <definedName name="BExS4PXPURUHFBOKYFJD5J1J2RXC" localSheetId="17" hidden="1">#REF!</definedName>
    <definedName name="BExS4PXPURUHFBOKYFJD5J1J2RXC" localSheetId="7" hidden="1">#REF!</definedName>
    <definedName name="BExS4PXPURUHFBOKYFJD5J1J2RXC" localSheetId="8" hidden="1">#REF!</definedName>
    <definedName name="BExS4PXPURUHFBOKYFJD5J1J2RXC" localSheetId="9" hidden="1">#REF!</definedName>
    <definedName name="BExS4PXPURUHFBOKYFJD5J1J2RXC" localSheetId="11" hidden="1">#REF!</definedName>
    <definedName name="BExS4PXPURUHFBOKYFJD5J1J2RXC" localSheetId="12" hidden="1">#REF!</definedName>
    <definedName name="BExS4PXPURUHFBOKYFJD5J1J2RXC" localSheetId="13" hidden="1">#REF!</definedName>
    <definedName name="BExS4PXPURUHFBOKYFJD5J1J2RXC" localSheetId="14" hidden="1">#REF!</definedName>
    <definedName name="BExS4PXPURUHFBOKYFJD5J1J2RXC" localSheetId="22" hidden="1">#REF!</definedName>
    <definedName name="BExS4PXPURUHFBOKYFJD5J1J2RXC" localSheetId="19" hidden="1">#REF!</definedName>
    <definedName name="BExS4PXPURUHFBOKYFJD5J1J2RXC" localSheetId="21" hidden="1">#REF!</definedName>
    <definedName name="BExS4PXPURUHFBOKYFJD5J1J2RXC" hidden="1">#REF!</definedName>
    <definedName name="BExS4T32HD3YGJ91HTJ2IGVX6V4O" localSheetId="23" hidden="1">#REF!</definedName>
    <definedName name="BExS4T32HD3YGJ91HTJ2IGVX6V4O" localSheetId="27" hidden="1">#REF!</definedName>
    <definedName name="BExS4T32HD3YGJ91HTJ2IGVX6V4O" localSheetId="16" hidden="1">#REF!</definedName>
    <definedName name="BExS4T32HD3YGJ91HTJ2IGVX6V4O" localSheetId="0" hidden="1">#REF!</definedName>
    <definedName name="BExS4T32HD3YGJ91HTJ2IGVX6V4O" localSheetId="2" hidden="1">#REF!</definedName>
    <definedName name="BExS4T32HD3YGJ91HTJ2IGVX6V4O" localSheetId="4" hidden="1">#REF!</definedName>
    <definedName name="BExS4T32HD3YGJ91HTJ2IGVX6V4O" localSheetId="5" hidden="1">#REF!</definedName>
    <definedName name="BExS4T32HD3YGJ91HTJ2IGVX6V4O" localSheetId="17" hidden="1">#REF!</definedName>
    <definedName name="BExS4T32HD3YGJ91HTJ2IGVX6V4O" localSheetId="7" hidden="1">#REF!</definedName>
    <definedName name="BExS4T32HD3YGJ91HTJ2IGVX6V4O" localSheetId="8" hidden="1">#REF!</definedName>
    <definedName name="BExS4T32HD3YGJ91HTJ2IGVX6V4O" localSheetId="9" hidden="1">#REF!</definedName>
    <definedName name="BExS4T32HD3YGJ91HTJ2IGVX6V4O" localSheetId="11" hidden="1">#REF!</definedName>
    <definedName name="BExS4T32HD3YGJ91HTJ2IGVX6V4O" localSheetId="12" hidden="1">#REF!</definedName>
    <definedName name="BExS4T32HD3YGJ91HTJ2IGVX6V4O" localSheetId="13" hidden="1">#REF!</definedName>
    <definedName name="BExS4T32HD3YGJ91HTJ2IGVX6V4O" localSheetId="14" hidden="1">#REF!</definedName>
    <definedName name="BExS4T32HD3YGJ91HTJ2IGVX6V4O" localSheetId="22" hidden="1">#REF!</definedName>
    <definedName name="BExS4T32HD3YGJ91HTJ2IGVX6V4O" localSheetId="19" hidden="1">#REF!</definedName>
    <definedName name="BExS4T32HD3YGJ91HTJ2IGVX6V4O" localSheetId="21" hidden="1">#REF!</definedName>
    <definedName name="BExS4T32HD3YGJ91HTJ2IGVX6V4O" hidden="1">#REF!</definedName>
    <definedName name="BExS51H0N51UT0FZOPZRCF1GU063" localSheetId="23" hidden="1">#REF!</definedName>
    <definedName name="BExS51H0N51UT0FZOPZRCF1GU063" localSheetId="27" hidden="1">#REF!</definedName>
    <definedName name="BExS51H0N51UT0FZOPZRCF1GU063" localSheetId="16" hidden="1">#REF!</definedName>
    <definedName name="BExS51H0N51UT0FZOPZRCF1GU063" localSheetId="0" hidden="1">#REF!</definedName>
    <definedName name="BExS51H0N51UT0FZOPZRCF1GU063" localSheetId="2" hidden="1">#REF!</definedName>
    <definedName name="BExS51H0N51UT0FZOPZRCF1GU063" localSheetId="4" hidden="1">#REF!</definedName>
    <definedName name="BExS51H0N51UT0FZOPZRCF1GU063" localSheetId="5" hidden="1">#REF!</definedName>
    <definedName name="BExS51H0N51UT0FZOPZRCF1GU063" localSheetId="17" hidden="1">#REF!</definedName>
    <definedName name="BExS51H0N51UT0FZOPZRCF1GU063" localSheetId="7" hidden="1">#REF!</definedName>
    <definedName name="BExS51H0N51UT0FZOPZRCF1GU063" localSheetId="8" hidden="1">#REF!</definedName>
    <definedName name="BExS51H0N51UT0FZOPZRCF1GU063" localSheetId="9" hidden="1">#REF!</definedName>
    <definedName name="BExS51H0N51UT0FZOPZRCF1GU063" localSheetId="11" hidden="1">#REF!</definedName>
    <definedName name="BExS51H0N51UT0FZOPZRCF1GU063" localSheetId="12" hidden="1">#REF!</definedName>
    <definedName name="BExS51H0N51UT0FZOPZRCF1GU063" localSheetId="13" hidden="1">#REF!</definedName>
    <definedName name="BExS51H0N51UT0FZOPZRCF1GU063" localSheetId="14" hidden="1">#REF!</definedName>
    <definedName name="BExS51H0N51UT0FZOPZRCF1GU063" localSheetId="22" hidden="1">#REF!</definedName>
    <definedName name="BExS51H0N51UT0FZOPZRCF1GU063" localSheetId="19" hidden="1">#REF!</definedName>
    <definedName name="BExS51H0N51UT0FZOPZRCF1GU063" localSheetId="21" hidden="1">#REF!</definedName>
    <definedName name="BExS51H0N51UT0FZOPZRCF1GU063" hidden="1">#REF!</definedName>
    <definedName name="BExS54X72TJFC41FJK72MLRR2OO7" localSheetId="23" hidden="1">#REF!</definedName>
    <definedName name="BExS54X72TJFC41FJK72MLRR2OO7" localSheetId="27" hidden="1">#REF!</definedName>
    <definedName name="BExS54X72TJFC41FJK72MLRR2OO7" localSheetId="16" hidden="1">#REF!</definedName>
    <definedName name="BExS54X72TJFC41FJK72MLRR2OO7" localSheetId="0" hidden="1">#REF!</definedName>
    <definedName name="BExS54X72TJFC41FJK72MLRR2OO7" localSheetId="2" hidden="1">#REF!</definedName>
    <definedName name="BExS54X72TJFC41FJK72MLRR2OO7" localSheetId="4" hidden="1">#REF!</definedName>
    <definedName name="BExS54X72TJFC41FJK72MLRR2OO7" localSheetId="5" hidden="1">#REF!</definedName>
    <definedName name="BExS54X72TJFC41FJK72MLRR2OO7" localSheetId="17" hidden="1">#REF!</definedName>
    <definedName name="BExS54X72TJFC41FJK72MLRR2OO7" localSheetId="7" hidden="1">#REF!</definedName>
    <definedName name="BExS54X72TJFC41FJK72MLRR2OO7" localSheetId="8" hidden="1">#REF!</definedName>
    <definedName name="BExS54X72TJFC41FJK72MLRR2OO7" localSheetId="9" hidden="1">#REF!</definedName>
    <definedName name="BExS54X72TJFC41FJK72MLRR2OO7" localSheetId="11" hidden="1">#REF!</definedName>
    <definedName name="BExS54X72TJFC41FJK72MLRR2OO7" localSheetId="12" hidden="1">#REF!</definedName>
    <definedName name="BExS54X72TJFC41FJK72MLRR2OO7" localSheetId="13" hidden="1">#REF!</definedName>
    <definedName name="BExS54X72TJFC41FJK72MLRR2OO7" localSheetId="14" hidden="1">#REF!</definedName>
    <definedName name="BExS54X72TJFC41FJK72MLRR2OO7" localSheetId="22" hidden="1">#REF!</definedName>
    <definedName name="BExS54X72TJFC41FJK72MLRR2OO7" localSheetId="19" hidden="1">#REF!</definedName>
    <definedName name="BExS54X72TJFC41FJK72MLRR2OO7" localSheetId="21" hidden="1">#REF!</definedName>
    <definedName name="BExS54X72TJFC41FJK72MLRR2OO7" hidden="1">#REF!</definedName>
    <definedName name="BExS59F0PA1V2ZC7S5TN6IT41SXP" localSheetId="23" hidden="1">#REF!</definedName>
    <definedName name="BExS59F0PA1V2ZC7S5TN6IT41SXP" localSheetId="27" hidden="1">#REF!</definedName>
    <definedName name="BExS59F0PA1V2ZC7S5TN6IT41SXP" localSheetId="16" hidden="1">#REF!</definedName>
    <definedName name="BExS59F0PA1V2ZC7S5TN6IT41SXP" localSheetId="0" hidden="1">#REF!</definedName>
    <definedName name="BExS59F0PA1V2ZC7S5TN6IT41SXP" localSheetId="2" hidden="1">#REF!</definedName>
    <definedName name="BExS59F0PA1V2ZC7S5TN6IT41SXP" localSheetId="4" hidden="1">#REF!</definedName>
    <definedName name="BExS59F0PA1V2ZC7S5TN6IT41SXP" localSheetId="5" hidden="1">#REF!</definedName>
    <definedName name="BExS59F0PA1V2ZC7S5TN6IT41SXP" localSheetId="17" hidden="1">#REF!</definedName>
    <definedName name="BExS59F0PA1V2ZC7S5TN6IT41SXP" localSheetId="7" hidden="1">#REF!</definedName>
    <definedName name="BExS59F0PA1V2ZC7S5TN6IT41SXP" localSheetId="8" hidden="1">#REF!</definedName>
    <definedName name="BExS59F0PA1V2ZC7S5TN6IT41SXP" localSheetId="9" hidden="1">#REF!</definedName>
    <definedName name="BExS59F0PA1V2ZC7S5TN6IT41SXP" localSheetId="11" hidden="1">#REF!</definedName>
    <definedName name="BExS59F0PA1V2ZC7S5TN6IT41SXP" localSheetId="12" hidden="1">#REF!</definedName>
    <definedName name="BExS59F0PA1V2ZC7S5TN6IT41SXP" localSheetId="13" hidden="1">#REF!</definedName>
    <definedName name="BExS59F0PA1V2ZC7S5TN6IT41SXP" localSheetId="14" hidden="1">#REF!</definedName>
    <definedName name="BExS59F0PA1V2ZC7S5TN6IT41SXP" localSheetId="22" hidden="1">#REF!</definedName>
    <definedName name="BExS59F0PA1V2ZC7S5TN6IT41SXP" localSheetId="19" hidden="1">#REF!</definedName>
    <definedName name="BExS59F0PA1V2ZC7S5TN6IT41SXP" localSheetId="21" hidden="1">#REF!</definedName>
    <definedName name="BExS59F0PA1V2ZC7S5TN6IT41SXP" hidden="1">#REF!</definedName>
    <definedName name="BExS5L3TGB8JVW9ROYWTKYTUPW27" localSheetId="23" hidden="1">#REF!</definedName>
    <definedName name="BExS5L3TGB8JVW9ROYWTKYTUPW27" localSheetId="27" hidden="1">#REF!</definedName>
    <definedName name="BExS5L3TGB8JVW9ROYWTKYTUPW27" localSheetId="16" hidden="1">#REF!</definedName>
    <definedName name="BExS5L3TGB8JVW9ROYWTKYTUPW27" localSheetId="0" hidden="1">#REF!</definedName>
    <definedName name="BExS5L3TGB8JVW9ROYWTKYTUPW27" localSheetId="2" hidden="1">#REF!</definedName>
    <definedName name="BExS5L3TGB8JVW9ROYWTKYTUPW27" localSheetId="4" hidden="1">#REF!</definedName>
    <definedName name="BExS5L3TGB8JVW9ROYWTKYTUPW27" localSheetId="5" hidden="1">#REF!</definedName>
    <definedName name="BExS5L3TGB8JVW9ROYWTKYTUPW27" localSheetId="17" hidden="1">#REF!</definedName>
    <definedName name="BExS5L3TGB8JVW9ROYWTKYTUPW27" localSheetId="7" hidden="1">#REF!</definedName>
    <definedName name="BExS5L3TGB8JVW9ROYWTKYTUPW27" localSheetId="8" hidden="1">#REF!</definedName>
    <definedName name="BExS5L3TGB8JVW9ROYWTKYTUPW27" localSheetId="9" hidden="1">#REF!</definedName>
    <definedName name="BExS5L3TGB8JVW9ROYWTKYTUPW27" localSheetId="11" hidden="1">#REF!</definedName>
    <definedName name="BExS5L3TGB8JVW9ROYWTKYTUPW27" localSheetId="12" hidden="1">#REF!</definedName>
    <definedName name="BExS5L3TGB8JVW9ROYWTKYTUPW27" localSheetId="13" hidden="1">#REF!</definedName>
    <definedName name="BExS5L3TGB8JVW9ROYWTKYTUPW27" localSheetId="14" hidden="1">#REF!</definedName>
    <definedName name="BExS5L3TGB8JVW9ROYWTKYTUPW27" localSheetId="22" hidden="1">#REF!</definedName>
    <definedName name="BExS5L3TGB8JVW9ROYWTKYTUPW27" localSheetId="19" hidden="1">#REF!</definedName>
    <definedName name="BExS5L3TGB8JVW9ROYWTKYTUPW27" localSheetId="21" hidden="1">#REF!</definedName>
    <definedName name="BExS5L3TGB8JVW9ROYWTKYTUPW27" hidden="1">#REF!</definedName>
    <definedName name="BExS6GKQ96EHVLYWNJDWXZXUZW90" localSheetId="23" hidden="1">#REF!</definedName>
    <definedName name="BExS6GKQ96EHVLYWNJDWXZXUZW90" localSheetId="27" hidden="1">#REF!</definedName>
    <definedName name="BExS6GKQ96EHVLYWNJDWXZXUZW90" localSheetId="16" hidden="1">#REF!</definedName>
    <definedName name="BExS6GKQ96EHVLYWNJDWXZXUZW90" localSheetId="0" hidden="1">#REF!</definedName>
    <definedName name="BExS6GKQ96EHVLYWNJDWXZXUZW90" localSheetId="2" hidden="1">#REF!</definedName>
    <definedName name="BExS6GKQ96EHVLYWNJDWXZXUZW90" localSheetId="4" hidden="1">#REF!</definedName>
    <definedName name="BExS6GKQ96EHVLYWNJDWXZXUZW90" localSheetId="5" hidden="1">#REF!</definedName>
    <definedName name="BExS6GKQ96EHVLYWNJDWXZXUZW90" localSheetId="17" hidden="1">#REF!</definedName>
    <definedName name="BExS6GKQ96EHVLYWNJDWXZXUZW90" localSheetId="7" hidden="1">#REF!</definedName>
    <definedName name="BExS6GKQ96EHVLYWNJDWXZXUZW90" localSheetId="8" hidden="1">#REF!</definedName>
    <definedName name="BExS6GKQ96EHVLYWNJDWXZXUZW90" localSheetId="9" hidden="1">#REF!</definedName>
    <definedName name="BExS6GKQ96EHVLYWNJDWXZXUZW90" localSheetId="11" hidden="1">#REF!</definedName>
    <definedName name="BExS6GKQ96EHVLYWNJDWXZXUZW90" localSheetId="12" hidden="1">#REF!</definedName>
    <definedName name="BExS6GKQ96EHVLYWNJDWXZXUZW90" localSheetId="13" hidden="1">#REF!</definedName>
    <definedName name="BExS6GKQ96EHVLYWNJDWXZXUZW90" localSheetId="14" hidden="1">#REF!</definedName>
    <definedName name="BExS6GKQ96EHVLYWNJDWXZXUZW90" localSheetId="22" hidden="1">#REF!</definedName>
    <definedName name="BExS6GKQ96EHVLYWNJDWXZXUZW90" localSheetId="19" hidden="1">#REF!</definedName>
    <definedName name="BExS6GKQ96EHVLYWNJDWXZXUZW90" localSheetId="21" hidden="1">#REF!</definedName>
    <definedName name="BExS6GKQ96EHVLYWNJDWXZXUZW90" hidden="1">#REF!</definedName>
    <definedName name="BExS6ITKSZFRR01YD5B0F676SYN7" localSheetId="23" hidden="1">#REF!</definedName>
    <definedName name="BExS6ITKSZFRR01YD5B0F676SYN7" localSheetId="27" hidden="1">#REF!</definedName>
    <definedName name="BExS6ITKSZFRR01YD5B0F676SYN7" localSheetId="16" hidden="1">#REF!</definedName>
    <definedName name="BExS6ITKSZFRR01YD5B0F676SYN7" localSheetId="0" hidden="1">#REF!</definedName>
    <definedName name="BExS6ITKSZFRR01YD5B0F676SYN7" localSheetId="2" hidden="1">#REF!</definedName>
    <definedName name="BExS6ITKSZFRR01YD5B0F676SYN7" localSheetId="4" hidden="1">#REF!</definedName>
    <definedName name="BExS6ITKSZFRR01YD5B0F676SYN7" localSheetId="5" hidden="1">#REF!</definedName>
    <definedName name="BExS6ITKSZFRR01YD5B0F676SYN7" localSheetId="17" hidden="1">#REF!</definedName>
    <definedName name="BExS6ITKSZFRR01YD5B0F676SYN7" localSheetId="7" hidden="1">#REF!</definedName>
    <definedName name="BExS6ITKSZFRR01YD5B0F676SYN7" localSheetId="8" hidden="1">#REF!</definedName>
    <definedName name="BExS6ITKSZFRR01YD5B0F676SYN7" localSheetId="9" hidden="1">#REF!</definedName>
    <definedName name="BExS6ITKSZFRR01YD5B0F676SYN7" localSheetId="11" hidden="1">#REF!</definedName>
    <definedName name="BExS6ITKSZFRR01YD5B0F676SYN7" localSheetId="12" hidden="1">#REF!</definedName>
    <definedName name="BExS6ITKSZFRR01YD5B0F676SYN7" localSheetId="13" hidden="1">#REF!</definedName>
    <definedName name="BExS6ITKSZFRR01YD5B0F676SYN7" localSheetId="14" hidden="1">#REF!</definedName>
    <definedName name="BExS6ITKSZFRR01YD5B0F676SYN7" localSheetId="22" hidden="1">#REF!</definedName>
    <definedName name="BExS6ITKSZFRR01YD5B0F676SYN7" localSheetId="19" hidden="1">#REF!</definedName>
    <definedName name="BExS6ITKSZFRR01YD5B0F676SYN7" localSheetId="21" hidden="1">#REF!</definedName>
    <definedName name="BExS6ITKSZFRR01YD5B0F676SYN7" hidden="1">#REF!</definedName>
    <definedName name="BExS6N0LI574IAC89EFW6CLTCQ33" localSheetId="23" hidden="1">#REF!</definedName>
    <definedName name="BExS6N0LI574IAC89EFW6CLTCQ33" localSheetId="27" hidden="1">#REF!</definedName>
    <definedName name="BExS6N0LI574IAC89EFW6CLTCQ33" localSheetId="16" hidden="1">#REF!</definedName>
    <definedName name="BExS6N0LI574IAC89EFW6CLTCQ33" localSheetId="0" hidden="1">#REF!</definedName>
    <definedName name="BExS6N0LI574IAC89EFW6CLTCQ33" localSheetId="2" hidden="1">#REF!</definedName>
    <definedName name="BExS6N0LI574IAC89EFW6CLTCQ33" localSheetId="4" hidden="1">#REF!</definedName>
    <definedName name="BExS6N0LI574IAC89EFW6CLTCQ33" localSheetId="5" hidden="1">#REF!</definedName>
    <definedName name="BExS6N0LI574IAC89EFW6CLTCQ33" localSheetId="17" hidden="1">#REF!</definedName>
    <definedName name="BExS6N0LI574IAC89EFW6CLTCQ33" localSheetId="7" hidden="1">#REF!</definedName>
    <definedName name="BExS6N0LI574IAC89EFW6CLTCQ33" localSheetId="8" hidden="1">#REF!</definedName>
    <definedName name="BExS6N0LI574IAC89EFW6CLTCQ33" localSheetId="9" hidden="1">#REF!</definedName>
    <definedName name="BExS6N0LI574IAC89EFW6CLTCQ33" localSheetId="11" hidden="1">#REF!</definedName>
    <definedName name="BExS6N0LI574IAC89EFW6CLTCQ33" localSheetId="12" hidden="1">#REF!</definedName>
    <definedName name="BExS6N0LI574IAC89EFW6CLTCQ33" localSheetId="13" hidden="1">#REF!</definedName>
    <definedName name="BExS6N0LI574IAC89EFW6CLTCQ33" localSheetId="14" hidden="1">#REF!</definedName>
    <definedName name="BExS6N0LI574IAC89EFW6CLTCQ33" localSheetId="22" hidden="1">#REF!</definedName>
    <definedName name="BExS6N0LI574IAC89EFW6CLTCQ33" localSheetId="19" hidden="1">#REF!</definedName>
    <definedName name="BExS6N0LI574IAC89EFW6CLTCQ33" localSheetId="21" hidden="1">#REF!</definedName>
    <definedName name="BExS6N0LI574IAC89EFW6CLTCQ33" hidden="1">#REF!</definedName>
    <definedName name="BExS6N0NEF7XCTT5R600QZ71A44O" localSheetId="23" hidden="1">#REF!</definedName>
    <definedName name="BExS6N0NEF7XCTT5R600QZ71A44O" localSheetId="27" hidden="1">#REF!</definedName>
    <definedName name="BExS6N0NEF7XCTT5R600QZ71A44O" localSheetId="16" hidden="1">#REF!</definedName>
    <definedName name="BExS6N0NEF7XCTT5R600QZ71A44O" localSheetId="0" hidden="1">#REF!</definedName>
    <definedName name="BExS6N0NEF7XCTT5R600QZ71A44O" localSheetId="2" hidden="1">#REF!</definedName>
    <definedName name="BExS6N0NEF7XCTT5R600QZ71A44O" localSheetId="4" hidden="1">#REF!</definedName>
    <definedName name="BExS6N0NEF7XCTT5R600QZ71A44O" localSheetId="5" hidden="1">#REF!</definedName>
    <definedName name="BExS6N0NEF7XCTT5R600QZ71A44O" localSheetId="17" hidden="1">#REF!</definedName>
    <definedName name="BExS6N0NEF7XCTT5R600QZ71A44O" localSheetId="7" hidden="1">#REF!</definedName>
    <definedName name="BExS6N0NEF7XCTT5R600QZ71A44O" localSheetId="8" hidden="1">#REF!</definedName>
    <definedName name="BExS6N0NEF7XCTT5R600QZ71A44O" localSheetId="9" hidden="1">#REF!</definedName>
    <definedName name="BExS6N0NEF7XCTT5R600QZ71A44O" localSheetId="11" hidden="1">#REF!</definedName>
    <definedName name="BExS6N0NEF7XCTT5R600QZ71A44O" localSheetId="12" hidden="1">#REF!</definedName>
    <definedName name="BExS6N0NEF7XCTT5R600QZ71A44O" localSheetId="13" hidden="1">#REF!</definedName>
    <definedName name="BExS6N0NEF7XCTT5R600QZ71A44O" localSheetId="14" hidden="1">#REF!</definedName>
    <definedName name="BExS6N0NEF7XCTT5R600QZ71A44O" localSheetId="22" hidden="1">#REF!</definedName>
    <definedName name="BExS6N0NEF7XCTT5R600QZ71A44O" localSheetId="19" hidden="1">#REF!</definedName>
    <definedName name="BExS6N0NEF7XCTT5R600QZ71A44O" localSheetId="21" hidden="1">#REF!</definedName>
    <definedName name="BExS6N0NEF7XCTT5R600QZ71A44O" hidden="1">#REF!</definedName>
    <definedName name="BExS6WRDBF3ST86ZOBBUL3GTCR11" localSheetId="23" hidden="1">#REF!</definedName>
    <definedName name="BExS6WRDBF3ST86ZOBBUL3GTCR11" localSheetId="27" hidden="1">#REF!</definedName>
    <definedName name="BExS6WRDBF3ST86ZOBBUL3GTCR11" localSheetId="16" hidden="1">#REF!</definedName>
    <definedName name="BExS6WRDBF3ST86ZOBBUL3GTCR11" localSheetId="0" hidden="1">#REF!</definedName>
    <definedName name="BExS6WRDBF3ST86ZOBBUL3GTCR11" localSheetId="2" hidden="1">#REF!</definedName>
    <definedName name="BExS6WRDBF3ST86ZOBBUL3GTCR11" localSheetId="4" hidden="1">#REF!</definedName>
    <definedName name="BExS6WRDBF3ST86ZOBBUL3GTCR11" localSheetId="5" hidden="1">#REF!</definedName>
    <definedName name="BExS6WRDBF3ST86ZOBBUL3GTCR11" localSheetId="17" hidden="1">#REF!</definedName>
    <definedName name="BExS6WRDBF3ST86ZOBBUL3GTCR11" localSheetId="7" hidden="1">#REF!</definedName>
    <definedName name="BExS6WRDBF3ST86ZOBBUL3GTCR11" localSheetId="8" hidden="1">#REF!</definedName>
    <definedName name="BExS6WRDBF3ST86ZOBBUL3GTCR11" localSheetId="9" hidden="1">#REF!</definedName>
    <definedName name="BExS6WRDBF3ST86ZOBBUL3GTCR11" localSheetId="11" hidden="1">#REF!</definedName>
    <definedName name="BExS6WRDBF3ST86ZOBBUL3GTCR11" localSheetId="12" hidden="1">#REF!</definedName>
    <definedName name="BExS6WRDBF3ST86ZOBBUL3GTCR11" localSheetId="13" hidden="1">#REF!</definedName>
    <definedName name="BExS6WRDBF3ST86ZOBBUL3GTCR11" localSheetId="14" hidden="1">#REF!</definedName>
    <definedName name="BExS6WRDBF3ST86ZOBBUL3GTCR11" localSheetId="22" hidden="1">#REF!</definedName>
    <definedName name="BExS6WRDBF3ST86ZOBBUL3GTCR11" localSheetId="19" hidden="1">#REF!</definedName>
    <definedName name="BExS6WRDBF3ST86ZOBBUL3GTCR11" localSheetId="21" hidden="1">#REF!</definedName>
    <definedName name="BExS6WRDBF3ST86ZOBBUL3GTCR11" hidden="1">#REF!</definedName>
    <definedName name="BExS6XNRKR0C3MTA0LV5B60UB908" localSheetId="23" hidden="1">#REF!</definedName>
    <definedName name="BExS6XNRKR0C3MTA0LV5B60UB908" localSheetId="27" hidden="1">#REF!</definedName>
    <definedName name="BExS6XNRKR0C3MTA0LV5B60UB908" localSheetId="16" hidden="1">#REF!</definedName>
    <definedName name="BExS6XNRKR0C3MTA0LV5B60UB908" localSheetId="0" hidden="1">#REF!</definedName>
    <definedName name="BExS6XNRKR0C3MTA0LV5B60UB908" localSheetId="2" hidden="1">#REF!</definedName>
    <definedName name="BExS6XNRKR0C3MTA0LV5B60UB908" localSheetId="4" hidden="1">#REF!</definedName>
    <definedName name="BExS6XNRKR0C3MTA0LV5B60UB908" localSheetId="5" hidden="1">#REF!</definedName>
    <definedName name="BExS6XNRKR0C3MTA0LV5B60UB908" localSheetId="17" hidden="1">#REF!</definedName>
    <definedName name="BExS6XNRKR0C3MTA0LV5B60UB908" localSheetId="7" hidden="1">#REF!</definedName>
    <definedName name="BExS6XNRKR0C3MTA0LV5B60UB908" localSheetId="8" hidden="1">#REF!</definedName>
    <definedName name="BExS6XNRKR0C3MTA0LV5B60UB908" localSheetId="9" hidden="1">#REF!</definedName>
    <definedName name="BExS6XNRKR0C3MTA0LV5B60UB908" localSheetId="11" hidden="1">#REF!</definedName>
    <definedName name="BExS6XNRKR0C3MTA0LV5B60UB908" localSheetId="12" hidden="1">#REF!</definedName>
    <definedName name="BExS6XNRKR0C3MTA0LV5B60UB908" localSheetId="13" hidden="1">#REF!</definedName>
    <definedName name="BExS6XNRKR0C3MTA0LV5B60UB908" localSheetId="14" hidden="1">#REF!</definedName>
    <definedName name="BExS6XNRKR0C3MTA0LV5B60UB908" localSheetId="22" hidden="1">#REF!</definedName>
    <definedName name="BExS6XNRKR0C3MTA0LV5B60UB908" localSheetId="19" hidden="1">#REF!</definedName>
    <definedName name="BExS6XNRKR0C3MTA0LV5B60UB908" localSheetId="21" hidden="1">#REF!</definedName>
    <definedName name="BExS6XNRKR0C3MTA0LV5B60UB908" hidden="1">#REF!</definedName>
    <definedName name="BExS73NELZEK2MDOLXO2Q7H3EG71" localSheetId="23" hidden="1">#REF!</definedName>
    <definedName name="BExS73NELZEK2MDOLXO2Q7H3EG71" localSheetId="27" hidden="1">#REF!</definedName>
    <definedName name="BExS73NELZEK2MDOLXO2Q7H3EG71" localSheetId="16" hidden="1">#REF!</definedName>
    <definedName name="BExS73NELZEK2MDOLXO2Q7H3EG71" localSheetId="0" hidden="1">#REF!</definedName>
    <definedName name="BExS73NELZEK2MDOLXO2Q7H3EG71" localSheetId="2" hidden="1">#REF!</definedName>
    <definedName name="BExS73NELZEK2MDOLXO2Q7H3EG71" localSheetId="4" hidden="1">#REF!</definedName>
    <definedName name="BExS73NELZEK2MDOLXO2Q7H3EG71" localSheetId="5" hidden="1">#REF!</definedName>
    <definedName name="BExS73NELZEK2MDOLXO2Q7H3EG71" localSheetId="17" hidden="1">#REF!</definedName>
    <definedName name="BExS73NELZEK2MDOLXO2Q7H3EG71" localSheetId="7" hidden="1">#REF!</definedName>
    <definedName name="BExS73NELZEK2MDOLXO2Q7H3EG71" localSheetId="8" hidden="1">#REF!</definedName>
    <definedName name="BExS73NELZEK2MDOLXO2Q7H3EG71" localSheetId="9" hidden="1">#REF!</definedName>
    <definedName name="BExS73NELZEK2MDOLXO2Q7H3EG71" localSheetId="11" hidden="1">#REF!</definedName>
    <definedName name="BExS73NELZEK2MDOLXO2Q7H3EG71" localSheetId="12" hidden="1">#REF!</definedName>
    <definedName name="BExS73NELZEK2MDOLXO2Q7H3EG71" localSheetId="13" hidden="1">#REF!</definedName>
    <definedName name="BExS73NELZEK2MDOLXO2Q7H3EG71" localSheetId="14" hidden="1">#REF!</definedName>
    <definedName name="BExS73NELZEK2MDOLXO2Q7H3EG71" localSheetId="22" hidden="1">#REF!</definedName>
    <definedName name="BExS73NELZEK2MDOLXO2Q7H3EG71" localSheetId="19" hidden="1">#REF!</definedName>
    <definedName name="BExS73NELZEK2MDOLXO2Q7H3EG71" localSheetId="21" hidden="1">#REF!</definedName>
    <definedName name="BExS73NELZEK2MDOLXO2Q7H3EG71" hidden="1">#REF!</definedName>
    <definedName name="BExS7DJF6AXTWAJD7K4ZCD7L6BHV" localSheetId="23" hidden="1">#REF!</definedName>
    <definedName name="BExS7DJF6AXTWAJD7K4ZCD7L6BHV" localSheetId="27" hidden="1">#REF!</definedName>
    <definedName name="BExS7DJF6AXTWAJD7K4ZCD7L6BHV" localSheetId="16" hidden="1">#REF!</definedName>
    <definedName name="BExS7DJF6AXTWAJD7K4ZCD7L6BHV" localSheetId="0" hidden="1">#REF!</definedName>
    <definedName name="BExS7DJF6AXTWAJD7K4ZCD7L6BHV" localSheetId="2" hidden="1">#REF!</definedName>
    <definedName name="BExS7DJF6AXTWAJD7K4ZCD7L6BHV" localSheetId="4" hidden="1">#REF!</definedName>
    <definedName name="BExS7DJF6AXTWAJD7K4ZCD7L6BHV" localSheetId="5" hidden="1">#REF!</definedName>
    <definedName name="BExS7DJF6AXTWAJD7K4ZCD7L6BHV" localSheetId="17" hidden="1">#REF!</definedName>
    <definedName name="BExS7DJF6AXTWAJD7K4ZCD7L6BHV" localSheetId="7" hidden="1">#REF!</definedName>
    <definedName name="BExS7DJF6AXTWAJD7K4ZCD7L6BHV" localSheetId="8" hidden="1">#REF!</definedName>
    <definedName name="BExS7DJF6AXTWAJD7K4ZCD7L6BHV" localSheetId="9" hidden="1">#REF!</definedName>
    <definedName name="BExS7DJF6AXTWAJD7K4ZCD7L6BHV" localSheetId="11" hidden="1">#REF!</definedName>
    <definedName name="BExS7DJF6AXTWAJD7K4ZCD7L6BHV" localSheetId="12" hidden="1">#REF!</definedName>
    <definedName name="BExS7DJF6AXTWAJD7K4ZCD7L6BHV" localSheetId="13" hidden="1">#REF!</definedName>
    <definedName name="BExS7DJF6AXTWAJD7K4ZCD7L6BHV" localSheetId="14" hidden="1">#REF!</definedName>
    <definedName name="BExS7DJF6AXTWAJD7K4ZCD7L6BHV" localSheetId="22" hidden="1">#REF!</definedName>
    <definedName name="BExS7DJF6AXTWAJD7K4ZCD7L6BHV" localSheetId="19" hidden="1">#REF!</definedName>
    <definedName name="BExS7DJF6AXTWAJD7K4ZCD7L6BHV" localSheetId="21" hidden="1">#REF!</definedName>
    <definedName name="BExS7DJF6AXTWAJD7K4ZCD7L6BHV" hidden="1">#REF!</definedName>
    <definedName name="BExS7GOTHHOK287MX2RC853NWQAL" localSheetId="23" hidden="1">#REF!</definedName>
    <definedName name="BExS7GOTHHOK287MX2RC853NWQAL" localSheetId="27" hidden="1">#REF!</definedName>
    <definedName name="BExS7GOTHHOK287MX2RC853NWQAL" localSheetId="16" hidden="1">#REF!</definedName>
    <definedName name="BExS7GOTHHOK287MX2RC853NWQAL" localSheetId="0" hidden="1">#REF!</definedName>
    <definedName name="BExS7GOTHHOK287MX2RC853NWQAL" localSheetId="2" hidden="1">#REF!</definedName>
    <definedName name="BExS7GOTHHOK287MX2RC853NWQAL" localSheetId="4" hidden="1">#REF!</definedName>
    <definedName name="BExS7GOTHHOK287MX2RC853NWQAL" localSheetId="5" hidden="1">#REF!</definedName>
    <definedName name="BExS7GOTHHOK287MX2RC853NWQAL" localSheetId="17" hidden="1">#REF!</definedName>
    <definedName name="BExS7GOTHHOK287MX2RC853NWQAL" localSheetId="7" hidden="1">#REF!</definedName>
    <definedName name="BExS7GOTHHOK287MX2RC853NWQAL" localSheetId="8" hidden="1">#REF!</definedName>
    <definedName name="BExS7GOTHHOK287MX2RC853NWQAL" localSheetId="9" hidden="1">#REF!</definedName>
    <definedName name="BExS7GOTHHOK287MX2RC853NWQAL" localSheetId="11" hidden="1">#REF!</definedName>
    <definedName name="BExS7GOTHHOK287MX2RC853NWQAL" localSheetId="12" hidden="1">#REF!</definedName>
    <definedName name="BExS7GOTHHOK287MX2RC853NWQAL" localSheetId="13" hidden="1">#REF!</definedName>
    <definedName name="BExS7GOTHHOK287MX2RC853NWQAL" localSheetId="14" hidden="1">#REF!</definedName>
    <definedName name="BExS7GOTHHOK287MX2RC853NWQAL" localSheetId="22" hidden="1">#REF!</definedName>
    <definedName name="BExS7GOTHHOK287MX2RC853NWQAL" localSheetId="19" hidden="1">#REF!</definedName>
    <definedName name="BExS7GOTHHOK287MX2RC853NWQAL" localSheetId="21" hidden="1">#REF!</definedName>
    <definedName name="BExS7GOTHHOK287MX2RC853NWQAL" hidden="1">#REF!</definedName>
    <definedName name="BExS7TKQYLRZGM93UY3ZJZJBQNFJ" localSheetId="23" hidden="1">#REF!</definedName>
    <definedName name="BExS7TKQYLRZGM93UY3ZJZJBQNFJ" localSheetId="27" hidden="1">#REF!</definedName>
    <definedName name="BExS7TKQYLRZGM93UY3ZJZJBQNFJ" localSheetId="16" hidden="1">#REF!</definedName>
    <definedName name="BExS7TKQYLRZGM93UY3ZJZJBQNFJ" localSheetId="0" hidden="1">#REF!</definedName>
    <definedName name="BExS7TKQYLRZGM93UY3ZJZJBQNFJ" localSheetId="2" hidden="1">#REF!</definedName>
    <definedName name="BExS7TKQYLRZGM93UY3ZJZJBQNFJ" localSheetId="4" hidden="1">#REF!</definedName>
    <definedName name="BExS7TKQYLRZGM93UY3ZJZJBQNFJ" localSheetId="5" hidden="1">#REF!</definedName>
    <definedName name="BExS7TKQYLRZGM93UY3ZJZJBQNFJ" localSheetId="17" hidden="1">#REF!</definedName>
    <definedName name="BExS7TKQYLRZGM93UY3ZJZJBQNFJ" localSheetId="7" hidden="1">#REF!</definedName>
    <definedName name="BExS7TKQYLRZGM93UY3ZJZJBQNFJ" localSheetId="8" hidden="1">#REF!</definedName>
    <definedName name="BExS7TKQYLRZGM93UY3ZJZJBQNFJ" localSheetId="9" hidden="1">#REF!</definedName>
    <definedName name="BExS7TKQYLRZGM93UY3ZJZJBQNFJ" localSheetId="11" hidden="1">#REF!</definedName>
    <definedName name="BExS7TKQYLRZGM93UY3ZJZJBQNFJ" localSheetId="12" hidden="1">#REF!</definedName>
    <definedName name="BExS7TKQYLRZGM93UY3ZJZJBQNFJ" localSheetId="13" hidden="1">#REF!</definedName>
    <definedName name="BExS7TKQYLRZGM93UY3ZJZJBQNFJ" localSheetId="14" hidden="1">#REF!</definedName>
    <definedName name="BExS7TKQYLRZGM93UY3ZJZJBQNFJ" localSheetId="22" hidden="1">#REF!</definedName>
    <definedName name="BExS7TKQYLRZGM93UY3ZJZJBQNFJ" localSheetId="19" hidden="1">#REF!</definedName>
    <definedName name="BExS7TKQYLRZGM93UY3ZJZJBQNFJ" localSheetId="21" hidden="1">#REF!</definedName>
    <definedName name="BExS7TKQYLRZGM93UY3ZJZJBQNFJ" hidden="1">#REF!</definedName>
    <definedName name="BExS7Y2LNGVHSIBKC7C3R6X4LDR6" localSheetId="23" hidden="1">#REF!</definedName>
    <definedName name="BExS7Y2LNGVHSIBKC7C3R6X4LDR6" localSheetId="27" hidden="1">#REF!</definedName>
    <definedName name="BExS7Y2LNGVHSIBKC7C3R6X4LDR6" localSheetId="16" hidden="1">#REF!</definedName>
    <definedName name="BExS7Y2LNGVHSIBKC7C3R6X4LDR6" localSheetId="0" hidden="1">#REF!</definedName>
    <definedName name="BExS7Y2LNGVHSIBKC7C3R6X4LDR6" localSheetId="2" hidden="1">#REF!</definedName>
    <definedName name="BExS7Y2LNGVHSIBKC7C3R6X4LDR6" localSheetId="4" hidden="1">#REF!</definedName>
    <definedName name="BExS7Y2LNGVHSIBKC7C3R6X4LDR6" localSheetId="5" hidden="1">#REF!</definedName>
    <definedName name="BExS7Y2LNGVHSIBKC7C3R6X4LDR6" localSheetId="17" hidden="1">#REF!</definedName>
    <definedName name="BExS7Y2LNGVHSIBKC7C3R6X4LDR6" localSheetId="7" hidden="1">#REF!</definedName>
    <definedName name="BExS7Y2LNGVHSIBKC7C3R6X4LDR6" localSheetId="8" hidden="1">#REF!</definedName>
    <definedName name="BExS7Y2LNGVHSIBKC7C3R6X4LDR6" localSheetId="9" hidden="1">#REF!</definedName>
    <definedName name="BExS7Y2LNGVHSIBKC7C3R6X4LDR6" localSheetId="11" hidden="1">#REF!</definedName>
    <definedName name="BExS7Y2LNGVHSIBKC7C3R6X4LDR6" localSheetId="12" hidden="1">#REF!</definedName>
    <definedName name="BExS7Y2LNGVHSIBKC7C3R6X4LDR6" localSheetId="13" hidden="1">#REF!</definedName>
    <definedName name="BExS7Y2LNGVHSIBKC7C3R6X4LDR6" localSheetId="14" hidden="1">#REF!</definedName>
    <definedName name="BExS7Y2LNGVHSIBKC7C3R6X4LDR6" localSheetId="22" hidden="1">#REF!</definedName>
    <definedName name="BExS7Y2LNGVHSIBKC7C3R6X4LDR6" localSheetId="19" hidden="1">#REF!</definedName>
    <definedName name="BExS7Y2LNGVHSIBKC7C3R6X4LDR6" localSheetId="21" hidden="1">#REF!</definedName>
    <definedName name="BExS7Y2LNGVHSIBKC7C3R6X4LDR6" hidden="1">#REF!</definedName>
    <definedName name="BExS81TE0EY44Y3W2M4Z4MGNP5OM" localSheetId="23" hidden="1">#REF!</definedName>
    <definedName name="BExS81TE0EY44Y3W2M4Z4MGNP5OM" localSheetId="27" hidden="1">#REF!</definedName>
    <definedName name="BExS81TE0EY44Y3W2M4Z4MGNP5OM" localSheetId="16" hidden="1">#REF!</definedName>
    <definedName name="BExS81TE0EY44Y3W2M4Z4MGNP5OM" localSheetId="0" hidden="1">#REF!</definedName>
    <definedName name="BExS81TE0EY44Y3W2M4Z4MGNP5OM" localSheetId="2" hidden="1">#REF!</definedName>
    <definedName name="BExS81TE0EY44Y3W2M4Z4MGNP5OM" localSheetId="4" hidden="1">#REF!</definedName>
    <definedName name="BExS81TE0EY44Y3W2M4Z4MGNP5OM" localSheetId="5" hidden="1">#REF!</definedName>
    <definedName name="BExS81TE0EY44Y3W2M4Z4MGNP5OM" localSheetId="17" hidden="1">#REF!</definedName>
    <definedName name="BExS81TE0EY44Y3W2M4Z4MGNP5OM" localSheetId="7" hidden="1">#REF!</definedName>
    <definedName name="BExS81TE0EY44Y3W2M4Z4MGNP5OM" localSheetId="8" hidden="1">#REF!</definedName>
    <definedName name="BExS81TE0EY44Y3W2M4Z4MGNP5OM" localSheetId="9" hidden="1">#REF!</definedName>
    <definedName name="BExS81TE0EY44Y3W2M4Z4MGNP5OM" localSheetId="11" hidden="1">#REF!</definedName>
    <definedName name="BExS81TE0EY44Y3W2M4Z4MGNP5OM" localSheetId="12" hidden="1">#REF!</definedName>
    <definedName name="BExS81TE0EY44Y3W2M4Z4MGNP5OM" localSheetId="13" hidden="1">#REF!</definedName>
    <definedName name="BExS81TE0EY44Y3W2M4Z4MGNP5OM" localSheetId="14" hidden="1">#REF!</definedName>
    <definedName name="BExS81TE0EY44Y3W2M4Z4MGNP5OM" localSheetId="22" hidden="1">#REF!</definedName>
    <definedName name="BExS81TE0EY44Y3W2M4Z4MGNP5OM" localSheetId="19" hidden="1">#REF!</definedName>
    <definedName name="BExS81TE0EY44Y3W2M4Z4MGNP5OM" localSheetId="21" hidden="1">#REF!</definedName>
    <definedName name="BExS81TE0EY44Y3W2M4Z4MGNP5OM" hidden="1">#REF!</definedName>
    <definedName name="BExS81YPDZDVJJVS15HV2HDXAC3Y" localSheetId="23" hidden="1">#REF!</definedName>
    <definedName name="BExS81YPDZDVJJVS15HV2HDXAC3Y" localSheetId="27" hidden="1">#REF!</definedName>
    <definedName name="BExS81YPDZDVJJVS15HV2HDXAC3Y" localSheetId="16" hidden="1">#REF!</definedName>
    <definedName name="BExS81YPDZDVJJVS15HV2HDXAC3Y" localSheetId="0" hidden="1">#REF!</definedName>
    <definedName name="BExS81YPDZDVJJVS15HV2HDXAC3Y" localSheetId="2" hidden="1">#REF!</definedName>
    <definedName name="BExS81YPDZDVJJVS15HV2HDXAC3Y" localSheetId="4" hidden="1">#REF!</definedName>
    <definedName name="BExS81YPDZDVJJVS15HV2HDXAC3Y" localSheetId="5" hidden="1">#REF!</definedName>
    <definedName name="BExS81YPDZDVJJVS15HV2HDXAC3Y" localSheetId="17" hidden="1">#REF!</definedName>
    <definedName name="BExS81YPDZDVJJVS15HV2HDXAC3Y" localSheetId="7" hidden="1">#REF!</definedName>
    <definedName name="BExS81YPDZDVJJVS15HV2HDXAC3Y" localSheetId="8" hidden="1">#REF!</definedName>
    <definedName name="BExS81YPDZDVJJVS15HV2HDXAC3Y" localSheetId="9" hidden="1">#REF!</definedName>
    <definedName name="BExS81YPDZDVJJVS15HV2HDXAC3Y" localSheetId="11" hidden="1">#REF!</definedName>
    <definedName name="BExS81YPDZDVJJVS15HV2HDXAC3Y" localSheetId="12" hidden="1">#REF!</definedName>
    <definedName name="BExS81YPDZDVJJVS15HV2HDXAC3Y" localSheetId="13" hidden="1">#REF!</definedName>
    <definedName name="BExS81YPDZDVJJVS15HV2HDXAC3Y" localSheetId="14" hidden="1">#REF!</definedName>
    <definedName name="BExS81YPDZDVJJVS15HV2HDXAC3Y" localSheetId="22" hidden="1">#REF!</definedName>
    <definedName name="BExS81YPDZDVJJVS15HV2HDXAC3Y" localSheetId="19" hidden="1">#REF!</definedName>
    <definedName name="BExS81YPDZDVJJVS15HV2HDXAC3Y" localSheetId="21" hidden="1">#REF!</definedName>
    <definedName name="BExS81YPDZDVJJVS15HV2HDXAC3Y" hidden="1">#REF!</definedName>
    <definedName name="BExS82PRVNUTEKQZS56YT2DVF6C2" localSheetId="23" hidden="1">#REF!</definedName>
    <definedName name="BExS82PRVNUTEKQZS56YT2DVF6C2" localSheetId="27" hidden="1">#REF!</definedName>
    <definedName name="BExS82PRVNUTEKQZS56YT2DVF6C2" localSheetId="16" hidden="1">#REF!</definedName>
    <definedName name="BExS82PRVNUTEKQZS56YT2DVF6C2" localSheetId="0" hidden="1">#REF!</definedName>
    <definedName name="BExS82PRVNUTEKQZS56YT2DVF6C2" localSheetId="2" hidden="1">#REF!</definedName>
    <definedName name="BExS82PRVNUTEKQZS56YT2DVF6C2" localSheetId="4" hidden="1">#REF!</definedName>
    <definedName name="BExS82PRVNUTEKQZS56YT2DVF6C2" localSheetId="5" hidden="1">#REF!</definedName>
    <definedName name="BExS82PRVNUTEKQZS56YT2DVF6C2" localSheetId="17" hidden="1">#REF!</definedName>
    <definedName name="BExS82PRVNUTEKQZS56YT2DVF6C2" localSheetId="7" hidden="1">#REF!</definedName>
    <definedName name="BExS82PRVNUTEKQZS56YT2DVF6C2" localSheetId="8" hidden="1">#REF!</definedName>
    <definedName name="BExS82PRVNUTEKQZS56YT2DVF6C2" localSheetId="9" hidden="1">#REF!</definedName>
    <definedName name="BExS82PRVNUTEKQZS56YT2DVF6C2" localSheetId="11" hidden="1">#REF!</definedName>
    <definedName name="BExS82PRVNUTEKQZS56YT2DVF6C2" localSheetId="12" hidden="1">#REF!</definedName>
    <definedName name="BExS82PRVNUTEKQZS56YT2DVF6C2" localSheetId="13" hidden="1">#REF!</definedName>
    <definedName name="BExS82PRVNUTEKQZS56YT2DVF6C2" localSheetId="14" hidden="1">#REF!</definedName>
    <definedName name="BExS82PRVNUTEKQZS56YT2DVF6C2" localSheetId="22" hidden="1">#REF!</definedName>
    <definedName name="BExS82PRVNUTEKQZS56YT2DVF6C2" localSheetId="19" hidden="1">#REF!</definedName>
    <definedName name="BExS82PRVNUTEKQZS56YT2DVF6C2" localSheetId="21" hidden="1">#REF!</definedName>
    <definedName name="BExS82PRVNUTEKQZS56YT2DVF6C2" hidden="1">#REF!</definedName>
    <definedName name="BExS83BCNFAV6DRCB1VTUF96491J" localSheetId="23" hidden="1">#REF!</definedName>
    <definedName name="BExS83BCNFAV6DRCB1VTUF96491J" localSheetId="27" hidden="1">#REF!</definedName>
    <definedName name="BExS83BCNFAV6DRCB1VTUF96491J" localSheetId="16" hidden="1">#REF!</definedName>
    <definedName name="BExS83BCNFAV6DRCB1VTUF96491J" localSheetId="0" hidden="1">#REF!</definedName>
    <definedName name="BExS83BCNFAV6DRCB1VTUF96491J" localSheetId="2" hidden="1">#REF!</definedName>
    <definedName name="BExS83BCNFAV6DRCB1VTUF96491J" localSheetId="4" hidden="1">#REF!</definedName>
    <definedName name="BExS83BCNFAV6DRCB1VTUF96491J" localSheetId="5" hidden="1">#REF!</definedName>
    <definedName name="BExS83BCNFAV6DRCB1VTUF96491J" localSheetId="17" hidden="1">#REF!</definedName>
    <definedName name="BExS83BCNFAV6DRCB1VTUF96491J" localSheetId="7" hidden="1">#REF!</definedName>
    <definedName name="BExS83BCNFAV6DRCB1VTUF96491J" localSheetId="8" hidden="1">#REF!</definedName>
    <definedName name="BExS83BCNFAV6DRCB1VTUF96491J" localSheetId="9" hidden="1">#REF!</definedName>
    <definedName name="BExS83BCNFAV6DRCB1VTUF96491J" localSheetId="11" hidden="1">#REF!</definedName>
    <definedName name="BExS83BCNFAV6DRCB1VTUF96491J" localSheetId="12" hidden="1">#REF!</definedName>
    <definedName name="BExS83BCNFAV6DRCB1VTUF96491J" localSheetId="13" hidden="1">#REF!</definedName>
    <definedName name="BExS83BCNFAV6DRCB1VTUF96491J" localSheetId="14" hidden="1">#REF!</definedName>
    <definedName name="BExS83BCNFAV6DRCB1VTUF96491J" localSheetId="22" hidden="1">#REF!</definedName>
    <definedName name="BExS83BCNFAV6DRCB1VTUF96491J" localSheetId="19" hidden="1">#REF!</definedName>
    <definedName name="BExS83BCNFAV6DRCB1VTUF96491J" localSheetId="21" hidden="1">#REF!</definedName>
    <definedName name="BExS83BCNFAV6DRCB1VTUF96491J" hidden="1">#REF!</definedName>
    <definedName name="BExS86GKM9ISCSNZD15BQ5E5L6A5" localSheetId="23" hidden="1">#REF!</definedName>
    <definedName name="BExS86GKM9ISCSNZD15BQ5E5L6A5" localSheetId="27" hidden="1">#REF!</definedName>
    <definedName name="BExS86GKM9ISCSNZD15BQ5E5L6A5" localSheetId="16" hidden="1">#REF!</definedName>
    <definedName name="BExS86GKM9ISCSNZD15BQ5E5L6A5" localSheetId="0" hidden="1">#REF!</definedName>
    <definedName name="BExS86GKM9ISCSNZD15BQ5E5L6A5" localSheetId="2" hidden="1">#REF!</definedName>
    <definedName name="BExS86GKM9ISCSNZD15BQ5E5L6A5" localSheetId="4" hidden="1">#REF!</definedName>
    <definedName name="BExS86GKM9ISCSNZD15BQ5E5L6A5" localSheetId="5" hidden="1">#REF!</definedName>
    <definedName name="BExS86GKM9ISCSNZD15BQ5E5L6A5" localSheetId="17" hidden="1">#REF!</definedName>
    <definedName name="BExS86GKM9ISCSNZD15BQ5E5L6A5" localSheetId="7" hidden="1">#REF!</definedName>
    <definedName name="BExS86GKM9ISCSNZD15BQ5E5L6A5" localSheetId="8" hidden="1">#REF!</definedName>
    <definedName name="BExS86GKM9ISCSNZD15BQ5E5L6A5" localSheetId="9" hidden="1">#REF!</definedName>
    <definedName name="BExS86GKM9ISCSNZD15BQ5E5L6A5" localSheetId="11" hidden="1">#REF!</definedName>
    <definedName name="BExS86GKM9ISCSNZD15BQ5E5L6A5" localSheetId="12" hidden="1">#REF!</definedName>
    <definedName name="BExS86GKM9ISCSNZD15BQ5E5L6A5" localSheetId="13" hidden="1">#REF!</definedName>
    <definedName name="BExS86GKM9ISCSNZD15BQ5E5L6A5" localSheetId="14" hidden="1">#REF!</definedName>
    <definedName name="BExS86GKM9ISCSNZD15BQ5E5L6A5" localSheetId="22" hidden="1">#REF!</definedName>
    <definedName name="BExS86GKM9ISCSNZD15BQ5E5L6A5" localSheetId="19" hidden="1">#REF!</definedName>
    <definedName name="BExS86GKM9ISCSNZD15BQ5E5L6A5" localSheetId="21" hidden="1">#REF!</definedName>
    <definedName name="BExS86GKM9ISCSNZD15BQ5E5L6A5" hidden="1">#REF!</definedName>
    <definedName name="BExS89GGRJ55EK546SM31UGE2K8T" localSheetId="23" hidden="1">#REF!</definedName>
    <definedName name="BExS89GGRJ55EK546SM31UGE2K8T" localSheetId="27" hidden="1">#REF!</definedName>
    <definedName name="BExS89GGRJ55EK546SM31UGE2K8T" localSheetId="16" hidden="1">#REF!</definedName>
    <definedName name="BExS89GGRJ55EK546SM31UGE2K8T" localSheetId="0" hidden="1">#REF!</definedName>
    <definedName name="BExS89GGRJ55EK546SM31UGE2K8T" localSheetId="2" hidden="1">#REF!</definedName>
    <definedName name="BExS89GGRJ55EK546SM31UGE2K8T" localSheetId="4" hidden="1">#REF!</definedName>
    <definedName name="BExS89GGRJ55EK546SM31UGE2K8T" localSheetId="5" hidden="1">#REF!</definedName>
    <definedName name="BExS89GGRJ55EK546SM31UGE2K8T" localSheetId="17" hidden="1">#REF!</definedName>
    <definedName name="BExS89GGRJ55EK546SM31UGE2K8T" localSheetId="7" hidden="1">#REF!</definedName>
    <definedName name="BExS89GGRJ55EK546SM31UGE2K8T" localSheetId="8" hidden="1">#REF!</definedName>
    <definedName name="BExS89GGRJ55EK546SM31UGE2K8T" localSheetId="9" hidden="1">#REF!</definedName>
    <definedName name="BExS89GGRJ55EK546SM31UGE2K8T" localSheetId="11" hidden="1">#REF!</definedName>
    <definedName name="BExS89GGRJ55EK546SM31UGE2K8T" localSheetId="12" hidden="1">#REF!</definedName>
    <definedName name="BExS89GGRJ55EK546SM31UGE2K8T" localSheetId="13" hidden="1">#REF!</definedName>
    <definedName name="BExS89GGRJ55EK546SM31UGE2K8T" localSheetId="14" hidden="1">#REF!</definedName>
    <definedName name="BExS89GGRJ55EK546SM31UGE2K8T" localSheetId="22" hidden="1">#REF!</definedName>
    <definedName name="BExS89GGRJ55EK546SM31UGE2K8T" localSheetId="19" hidden="1">#REF!</definedName>
    <definedName name="BExS89GGRJ55EK546SM31UGE2K8T" localSheetId="21" hidden="1">#REF!</definedName>
    <definedName name="BExS89GGRJ55EK546SM31UGE2K8T" hidden="1">#REF!</definedName>
    <definedName name="BExS8BPG5A0GR5AO1U951NDGGR0L" localSheetId="23" hidden="1">#REF!</definedName>
    <definedName name="BExS8BPG5A0GR5AO1U951NDGGR0L" localSheetId="27" hidden="1">#REF!</definedName>
    <definedName name="BExS8BPG5A0GR5AO1U951NDGGR0L" localSheetId="16" hidden="1">#REF!</definedName>
    <definedName name="BExS8BPG5A0GR5AO1U951NDGGR0L" localSheetId="0" hidden="1">#REF!</definedName>
    <definedName name="BExS8BPG5A0GR5AO1U951NDGGR0L" localSheetId="2" hidden="1">#REF!</definedName>
    <definedName name="BExS8BPG5A0GR5AO1U951NDGGR0L" localSheetId="4" hidden="1">#REF!</definedName>
    <definedName name="BExS8BPG5A0GR5AO1U951NDGGR0L" localSheetId="5" hidden="1">#REF!</definedName>
    <definedName name="BExS8BPG5A0GR5AO1U951NDGGR0L" localSheetId="17" hidden="1">#REF!</definedName>
    <definedName name="BExS8BPG5A0GR5AO1U951NDGGR0L" localSheetId="7" hidden="1">#REF!</definedName>
    <definedName name="BExS8BPG5A0GR5AO1U951NDGGR0L" localSheetId="8" hidden="1">#REF!</definedName>
    <definedName name="BExS8BPG5A0GR5AO1U951NDGGR0L" localSheetId="9" hidden="1">#REF!</definedName>
    <definedName name="BExS8BPG5A0GR5AO1U951NDGGR0L" localSheetId="11" hidden="1">#REF!</definedName>
    <definedName name="BExS8BPG5A0GR5AO1U951NDGGR0L" localSheetId="12" hidden="1">#REF!</definedName>
    <definedName name="BExS8BPG5A0GR5AO1U951NDGGR0L" localSheetId="13" hidden="1">#REF!</definedName>
    <definedName name="BExS8BPG5A0GR5AO1U951NDGGR0L" localSheetId="14" hidden="1">#REF!</definedName>
    <definedName name="BExS8BPG5A0GR5AO1U951NDGGR0L" localSheetId="22" hidden="1">#REF!</definedName>
    <definedName name="BExS8BPG5A0GR5AO1U951NDGGR0L" localSheetId="19" hidden="1">#REF!</definedName>
    <definedName name="BExS8BPG5A0GR5AO1U951NDGGR0L" localSheetId="21" hidden="1">#REF!</definedName>
    <definedName name="BExS8BPG5A0GR5AO1U951NDGGR0L" hidden="1">#REF!</definedName>
    <definedName name="BExS8CGI0JXFUBD41VFLI0SZSV8F" localSheetId="23" hidden="1">#REF!</definedName>
    <definedName name="BExS8CGI0JXFUBD41VFLI0SZSV8F" localSheetId="27" hidden="1">#REF!</definedName>
    <definedName name="BExS8CGI0JXFUBD41VFLI0SZSV8F" localSheetId="16" hidden="1">#REF!</definedName>
    <definedName name="BExS8CGI0JXFUBD41VFLI0SZSV8F" localSheetId="0" hidden="1">#REF!</definedName>
    <definedName name="BExS8CGI0JXFUBD41VFLI0SZSV8F" localSheetId="2" hidden="1">#REF!</definedName>
    <definedName name="BExS8CGI0JXFUBD41VFLI0SZSV8F" localSheetId="4" hidden="1">#REF!</definedName>
    <definedName name="BExS8CGI0JXFUBD41VFLI0SZSV8F" localSheetId="5" hidden="1">#REF!</definedName>
    <definedName name="BExS8CGI0JXFUBD41VFLI0SZSV8F" localSheetId="17" hidden="1">#REF!</definedName>
    <definedName name="BExS8CGI0JXFUBD41VFLI0SZSV8F" localSheetId="7" hidden="1">#REF!</definedName>
    <definedName name="BExS8CGI0JXFUBD41VFLI0SZSV8F" localSheetId="8" hidden="1">#REF!</definedName>
    <definedName name="BExS8CGI0JXFUBD41VFLI0SZSV8F" localSheetId="9" hidden="1">#REF!</definedName>
    <definedName name="BExS8CGI0JXFUBD41VFLI0SZSV8F" localSheetId="11" hidden="1">#REF!</definedName>
    <definedName name="BExS8CGI0JXFUBD41VFLI0SZSV8F" localSheetId="12" hidden="1">#REF!</definedName>
    <definedName name="BExS8CGI0JXFUBD41VFLI0SZSV8F" localSheetId="13" hidden="1">#REF!</definedName>
    <definedName name="BExS8CGI0JXFUBD41VFLI0SZSV8F" localSheetId="14" hidden="1">#REF!</definedName>
    <definedName name="BExS8CGI0JXFUBD41VFLI0SZSV8F" localSheetId="22" hidden="1">#REF!</definedName>
    <definedName name="BExS8CGI0JXFUBD41VFLI0SZSV8F" localSheetId="19" hidden="1">#REF!</definedName>
    <definedName name="BExS8CGI0JXFUBD41VFLI0SZSV8F" localSheetId="21" hidden="1">#REF!</definedName>
    <definedName name="BExS8CGI0JXFUBD41VFLI0SZSV8F" hidden="1">#REF!</definedName>
    <definedName name="BExS8D22FXVQKOEJP01LT0CDI3PS" localSheetId="23" hidden="1">#REF!</definedName>
    <definedName name="BExS8D22FXVQKOEJP01LT0CDI3PS" localSheetId="27" hidden="1">#REF!</definedName>
    <definedName name="BExS8D22FXVQKOEJP01LT0CDI3PS" localSheetId="16" hidden="1">#REF!</definedName>
    <definedName name="BExS8D22FXVQKOEJP01LT0CDI3PS" localSheetId="0" hidden="1">#REF!</definedName>
    <definedName name="BExS8D22FXVQKOEJP01LT0CDI3PS" localSheetId="2" hidden="1">#REF!</definedName>
    <definedName name="BExS8D22FXVQKOEJP01LT0CDI3PS" localSheetId="4" hidden="1">#REF!</definedName>
    <definedName name="BExS8D22FXVQKOEJP01LT0CDI3PS" localSheetId="5" hidden="1">#REF!</definedName>
    <definedName name="BExS8D22FXVQKOEJP01LT0CDI3PS" localSheetId="17" hidden="1">#REF!</definedName>
    <definedName name="BExS8D22FXVQKOEJP01LT0CDI3PS" localSheetId="7" hidden="1">#REF!</definedName>
    <definedName name="BExS8D22FXVQKOEJP01LT0CDI3PS" localSheetId="8" hidden="1">#REF!</definedName>
    <definedName name="BExS8D22FXVQKOEJP01LT0CDI3PS" localSheetId="9" hidden="1">#REF!</definedName>
    <definedName name="BExS8D22FXVQKOEJP01LT0CDI3PS" localSheetId="11" hidden="1">#REF!</definedName>
    <definedName name="BExS8D22FXVQKOEJP01LT0CDI3PS" localSheetId="12" hidden="1">#REF!</definedName>
    <definedName name="BExS8D22FXVQKOEJP01LT0CDI3PS" localSheetId="13" hidden="1">#REF!</definedName>
    <definedName name="BExS8D22FXVQKOEJP01LT0CDI3PS" localSheetId="14" hidden="1">#REF!</definedName>
    <definedName name="BExS8D22FXVQKOEJP01LT0CDI3PS" localSheetId="22" hidden="1">#REF!</definedName>
    <definedName name="BExS8D22FXVQKOEJP01LT0CDI3PS" localSheetId="19" hidden="1">#REF!</definedName>
    <definedName name="BExS8D22FXVQKOEJP01LT0CDI3PS" localSheetId="21" hidden="1">#REF!</definedName>
    <definedName name="BExS8D22FXVQKOEJP01LT0CDI3PS" hidden="1">#REF!</definedName>
    <definedName name="BExS8EEJOZFBUWZDOM3O25AJRUVU" localSheetId="23" hidden="1">#REF!</definedName>
    <definedName name="BExS8EEJOZFBUWZDOM3O25AJRUVU" localSheetId="27" hidden="1">#REF!</definedName>
    <definedName name="BExS8EEJOZFBUWZDOM3O25AJRUVU" localSheetId="16" hidden="1">#REF!</definedName>
    <definedName name="BExS8EEJOZFBUWZDOM3O25AJRUVU" localSheetId="0" hidden="1">#REF!</definedName>
    <definedName name="BExS8EEJOZFBUWZDOM3O25AJRUVU" localSheetId="2" hidden="1">#REF!</definedName>
    <definedName name="BExS8EEJOZFBUWZDOM3O25AJRUVU" localSheetId="4" hidden="1">#REF!</definedName>
    <definedName name="BExS8EEJOZFBUWZDOM3O25AJRUVU" localSheetId="5" hidden="1">#REF!</definedName>
    <definedName name="BExS8EEJOZFBUWZDOM3O25AJRUVU" localSheetId="17" hidden="1">#REF!</definedName>
    <definedName name="BExS8EEJOZFBUWZDOM3O25AJRUVU" localSheetId="7" hidden="1">#REF!</definedName>
    <definedName name="BExS8EEJOZFBUWZDOM3O25AJRUVU" localSheetId="8" hidden="1">#REF!</definedName>
    <definedName name="BExS8EEJOZFBUWZDOM3O25AJRUVU" localSheetId="9" hidden="1">#REF!</definedName>
    <definedName name="BExS8EEJOZFBUWZDOM3O25AJRUVU" localSheetId="11" hidden="1">#REF!</definedName>
    <definedName name="BExS8EEJOZFBUWZDOM3O25AJRUVU" localSheetId="12" hidden="1">#REF!</definedName>
    <definedName name="BExS8EEJOZFBUWZDOM3O25AJRUVU" localSheetId="13" hidden="1">#REF!</definedName>
    <definedName name="BExS8EEJOZFBUWZDOM3O25AJRUVU" localSheetId="14" hidden="1">#REF!</definedName>
    <definedName name="BExS8EEJOZFBUWZDOM3O25AJRUVU" localSheetId="22" hidden="1">#REF!</definedName>
    <definedName name="BExS8EEJOZFBUWZDOM3O25AJRUVU" localSheetId="19" hidden="1">#REF!</definedName>
    <definedName name="BExS8EEJOZFBUWZDOM3O25AJRUVU" localSheetId="21" hidden="1">#REF!</definedName>
    <definedName name="BExS8EEJOZFBUWZDOM3O25AJRUVU" hidden="1">#REF!</definedName>
    <definedName name="BExS8GSUS17UY50TEM2AWF36BR9Z" localSheetId="23" hidden="1">#REF!</definedName>
    <definedName name="BExS8GSUS17UY50TEM2AWF36BR9Z" localSheetId="27" hidden="1">#REF!</definedName>
    <definedName name="BExS8GSUS17UY50TEM2AWF36BR9Z" localSheetId="16" hidden="1">#REF!</definedName>
    <definedName name="BExS8GSUS17UY50TEM2AWF36BR9Z" localSheetId="0" hidden="1">#REF!</definedName>
    <definedName name="BExS8GSUS17UY50TEM2AWF36BR9Z" localSheetId="2" hidden="1">#REF!</definedName>
    <definedName name="BExS8GSUS17UY50TEM2AWF36BR9Z" localSheetId="4" hidden="1">#REF!</definedName>
    <definedName name="BExS8GSUS17UY50TEM2AWF36BR9Z" localSheetId="5" hidden="1">#REF!</definedName>
    <definedName name="BExS8GSUS17UY50TEM2AWF36BR9Z" localSheetId="17" hidden="1">#REF!</definedName>
    <definedName name="BExS8GSUS17UY50TEM2AWF36BR9Z" localSheetId="7" hidden="1">#REF!</definedName>
    <definedName name="BExS8GSUS17UY50TEM2AWF36BR9Z" localSheetId="8" hidden="1">#REF!</definedName>
    <definedName name="BExS8GSUS17UY50TEM2AWF36BR9Z" localSheetId="9" hidden="1">#REF!</definedName>
    <definedName name="BExS8GSUS17UY50TEM2AWF36BR9Z" localSheetId="11" hidden="1">#REF!</definedName>
    <definedName name="BExS8GSUS17UY50TEM2AWF36BR9Z" localSheetId="12" hidden="1">#REF!</definedName>
    <definedName name="BExS8GSUS17UY50TEM2AWF36BR9Z" localSheetId="13" hidden="1">#REF!</definedName>
    <definedName name="BExS8GSUS17UY50TEM2AWF36BR9Z" localSheetId="14" hidden="1">#REF!</definedName>
    <definedName name="BExS8GSUS17UY50TEM2AWF36BR9Z" localSheetId="22" hidden="1">#REF!</definedName>
    <definedName name="BExS8GSUS17UY50TEM2AWF36BR9Z" localSheetId="19" hidden="1">#REF!</definedName>
    <definedName name="BExS8GSUS17UY50TEM2AWF36BR9Z" localSheetId="21" hidden="1">#REF!</definedName>
    <definedName name="BExS8GSUS17UY50TEM2AWF36BR9Z" hidden="1">#REF!</definedName>
    <definedName name="BExS8HJRBVG0XI6PWA9KTMJZMQXK" localSheetId="23" hidden="1">#REF!</definedName>
    <definedName name="BExS8HJRBVG0XI6PWA9KTMJZMQXK" localSheetId="27" hidden="1">#REF!</definedName>
    <definedName name="BExS8HJRBVG0XI6PWA9KTMJZMQXK" localSheetId="16" hidden="1">#REF!</definedName>
    <definedName name="BExS8HJRBVG0XI6PWA9KTMJZMQXK" localSheetId="0" hidden="1">#REF!</definedName>
    <definedName name="BExS8HJRBVG0XI6PWA9KTMJZMQXK" localSheetId="2" hidden="1">#REF!</definedName>
    <definedName name="BExS8HJRBVG0XI6PWA9KTMJZMQXK" localSheetId="4" hidden="1">#REF!</definedName>
    <definedName name="BExS8HJRBVG0XI6PWA9KTMJZMQXK" localSheetId="5" hidden="1">#REF!</definedName>
    <definedName name="BExS8HJRBVG0XI6PWA9KTMJZMQXK" localSheetId="17" hidden="1">#REF!</definedName>
    <definedName name="BExS8HJRBVG0XI6PWA9KTMJZMQXK" localSheetId="7" hidden="1">#REF!</definedName>
    <definedName name="BExS8HJRBVG0XI6PWA9KTMJZMQXK" localSheetId="8" hidden="1">#REF!</definedName>
    <definedName name="BExS8HJRBVG0XI6PWA9KTMJZMQXK" localSheetId="9" hidden="1">#REF!</definedName>
    <definedName name="BExS8HJRBVG0XI6PWA9KTMJZMQXK" localSheetId="11" hidden="1">#REF!</definedName>
    <definedName name="BExS8HJRBVG0XI6PWA9KTMJZMQXK" localSheetId="12" hidden="1">#REF!</definedName>
    <definedName name="BExS8HJRBVG0XI6PWA9KTMJZMQXK" localSheetId="13" hidden="1">#REF!</definedName>
    <definedName name="BExS8HJRBVG0XI6PWA9KTMJZMQXK" localSheetId="14" hidden="1">#REF!</definedName>
    <definedName name="BExS8HJRBVG0XI6PWA9KTMJZMQXK" localSheetId="22" hidden="1">#REF!</definedName>
    <definedName name="BExS8HJRBVG0XI6PWA9KTMJZMQXK" localSheetId="19" hidden="1">#REF!</definedName>
    <definedName name="BExS8HJRBVG0XI6PWA9KTMJZMQXK" localSheetId="21" hidden="1">#REF!</definedName>
    <definedName name="BExS8HJRBVG0XI6PWA9KTMJZMQXK" hidden="1">#REF!</definedName>
    <definedName name="BExS8NE9HUZJH13OXLREOV1BX0OZ" localSheetId="23" hidden="1">#REF!</definedName>
    <definedName name="BExS8NE9HUZJH13OXLREOV1BX0OZ" localSheetId="27" hidden="1">#REF!</definedName>
    <definedName name="BExS8NE9HUZJH13OXLREOV1BX0OZ" localSheetId="16" hidden="1">#REF!</definedName>
    <definedName name="BExS8NE9HUZJH13OXLREOV1BX0OZ" localSheetId="0" hidden="1">#REF!</definedName>
    <definedName name="BExS8NE9HUZJH13OXLREOV1BX0OZ" localSheetId="2" hidden="1">#REF!</definedName>
    <definedName name="BExS8NE9HUZJH13OXLREOV1BX0OZ" localSheetId="4" hidden="1">#REF!</definedName>
    <definedName name="BExS8NE9HUZJH13OXLREOV1BX0OZ" localSheetId="5" hidden="1">#REF!</definedName>
    <definedName name="BExS8NE9HUZJH13OXLREOV1BX0OZ" localSheetId="17" hidden="1">#REF!</definedName>
    <definedName name="BExS8NE9HUZJH13OXLREOV1BX0OZ" localSheetId="7" hidden="1">#REF!</definedName>
    <definedName name="BExS8NE9HUZJH13OXLREOV1BX0OZ" localSheetId="8" hidden="1">#REF!</definedName>
    <definedName name="BExS8NE9HUZJH13OXLREOV1BX0OZ" localSheetId="9" hidden="1">#REF!</definedName>
    <definedName name="BExS8NE9HUZJH13OXLREOV1BX0OZ" localSheetId="11" hidden="1">#REF!</definedName>
    <definedName name="BExS8NE9HUZJH13OXLREOV1BX0OZ" localSheetId="12" hidden="1">#REF!</definedName>
    <definedName name="BExS8NE9HUZJH13OXLREOV1BX0OZ" localSheetId="13" hidden="1">#REF!</definedName>
    <definedName name="BExS8NE9HUZJH13OXLREOV1BX0OZ" localSheetId="14" hidden="1">#REF!</definedName>
    <definedName name="BExS8NE9HUZJH13OXLREOV1BX0OZ" localSheetId="22" hidden="1">#REF!</definedName>
    <definedName name="BExS8NE9HUZJH13OXLREOV1BX0OZ" localSheetId="19" hidden="1">#REF!</definedName>
    <definedName name="BExS8NE9HUZJH13OXLREOV1BX0OZ" localSheetId="21" hidden="1">#REF!</definedName>
    <definedName name="BExS8NE9HUZJH13OXLREOV1BX0OZ" hidden="1">#REF!</definedName>
    <definedName name="BExS8R51C8RM2FS6V6IRTYO9GA4A" localSheetId="23" hidden="1">#REF!</definedName>
    <definedName name="BExS8R51C8RM2FS6V6IRTYO9GA4A" localSheetId="27" hidden="1">#REF!</definedName>
    <definedName name="BExS8R51C8RM2FS6V6IRTYO9GA4A" localSheetId="16" hidden="1">#REF!</definedName>
    <definedName name="BExS8R51C8RM2FS6V6IRTYO9GA4A" localSheetId="0" hidden="1">#REF!</definedName>
    <definedName name="BExS8R51C8RM2FS6V6IRTYO9GA4A" localSheetId="2" hidden="1">#REF!</definedName>
    <definedName name="BExS8R51C8RM2FS6V6IRTYO9GA4A" localSheetId="4" hidden="1">#REF!</definedName>
    <definedName name="BExS8R51C8RM2FS6V6IRTYO9GA4A" localSheetId="5" hidden="1">#REF!</definedName>
    <definedName name="BExS8R51C8RM2FS6V6IRTYO9GA4A" localSheetId="17" hidden="1">#REF!</definedName>
    <definedName name="BExS8R51C8RM2FS6V6IRTYO9GA4A" localSheetId="7" hidden="1">#REF!</definedName>
    <definedName name="BExS8R51C8RM2FS6V6IRTYO9GA4A" localSheetId="8" hidden="1">#REF!</definedName>
    <definedName name="BExS8R51C8RM2FS6V6IRTYO9GA4A" localSheetId="9" hidden="1">#REF!</definedName>
    <definedName name="BExS8R51C8RM2FS6V6IRTYO9GA4A" localSheetId="11" hidden="1">#REF!</definedName>
    <definedName name="BExS8R51C8RM2FS6V6IRTYO9GA4A" localSheetId="12" hidden="1">#REF!</definedName>
    <definedName name="BExS8R51C8RM2FS6V6IRTYO9GA4A" localSheetId="13" hidden="1">#REF!</definedName>
    <definedName name="BExS8R51C8RM2FS6V6IRTYO9GA4A" localSheetId="14" hidden="1">#REF!</definedName>
    <definedName name="BExS8R51C8RM2FS6V6IRTYO9GA4A" localSheetId="22" hidden="1">#REF!</definedName>
    <definedName name="BExS8R51C8RM2FS6V6IRTYO9GA4A" localSheetId="19" hidden="1">#REF!</definedName>
    <definedName name="BExS8R51C8RM2FS6V6IRTYO9GA4A" localSheetId="21" hidden="1">#REF!</definedName>
    <definedName name="BExS8R51C8RM2FS6V6IRTYO9GA4A" hidden="1">#REF!</definedName>
    <definedName name="BExS8WDX408F60MH1X9B9UZ2H4R7" localSheetId="23" hidden="1">#REF!</definedName>
    <definedName name="BExS8WDX408F60MH1X9B9UZ2H4R7" localSheetId="27" hidden="1">#REF!</definedName>
    <definedName name="BExS8WDX408F60MH1X9B9UZ2H4R7" localSheetId="16" hidden="1">#REF!</definedName>
    <definedName name="BExS8WDX408F60MH1X9B9UZ2H4R7" localSheetId="0" hidden="1">#REF!</definedName>
    <definedName name="BExS8WDX408F60MH1X9B9UZ2H4R7" localSheetId="2" hidden="1">#REF!</definedName>
    <definedName name="BExS8WDX408F60MH1X9B9UZ2H4R7" localSheetId="4" hidden="1">#REF!</definedName>
    <definedName name="BExS8WDX408F60MH1X9B9UZ2H4R7" localSheetId="5" hidden="1">#REF!</definedName>
    <definedName name="BExS8WDX408F60MH1X9B9UZ2H4R7" localSheetId="17" hidden="1">#REF!</definedName>
    <definedName name="BExS8WDX408F60MH1X9B9UZ2H4R7" localSheetId="7" hidden="1">#REF!</definedName>
    <definedName name="BExS8WDX408F60MH1X9B9UZ2H4R7" localSheetId="8" hidden="1">#REF!</definedName>
    <definedName name="BExS8WDX408F60MH1X9B9UZ2H4R7" localSheetId="9" hidden="1">#REF!</definedName>
    <definedName name="BExS8WDX408F60MH1X9B9UZ2H4R7" localSheetId="11" hidden="1">#REF!</definedName>
    <definedName name="BExS8WDX408F60MH1X9B9UZ2H4R7" localSheetId="12" hidden="1">#REF!</definedName>
    <definedName name="BExS8WDX408F60MH1X9B9UZ2H4R7" localSheetId="13" hidden="1">#REF!</definedName>
    <definedName name="BExS8WDX408F60MH1X9B9UZ2H4R7" localSheetId="14" hidden="1">#REF!</definedName>
    <definedName name="BExS8WDX408F60MH1X9B9UZ2H4R7" localSheetId="22" hidden="1">#REF!</definedName>
    <definedName name="BExS8WDX408F60MH1X9B9UZ2H4R7" localSheetId="19" hidden="1">#REF!</definedName>
    <definedName name="BExS8WDX408F60MH1X9B9UZ2H4R7" localSheetId="21" hidden="1">#REF!</definedName>
    <definedName name="BExS8WDX408F60MH1X9B9UZ2H4R7" hidden="1">#REF!</definedName>
    <definedName name="BExS8X4UTVOFE2YEVLO8LTKMSI3A" localSheetId="23" hidden="1">#REF!</definedName>
    <definedName name="BExS8X4UTVOFE2YEVLO8LTKMSI3A" localSheetId="27" hidden="1">#REF!</definedName>
    <definedName name="BExS8X4UTVOFE2YEVLO8LTKMSI3A" localSheetId="16" hidden="1">#REF!</definedName>
    <definedName name="BExS8X4UTVOFE2YEVLO8LTKMSI3A" localSheetId="0" hidden="1">#REF!</definedName>
    <definedName name="BExS8X4UTVOFE2YEVLO8LTKMSI3A" localSheetId="2" hidden="1">#REF!</definedName>
    <definedName name="BExS8X4UTVOFE2YEVLO8LTKMSI3A" localSheetId="4" hidden="1">#REF!</definedName>
    <definedName name="BExS8X4UTVOFE2YEVLO8LTKMSI3A" localSheetId="5" hidden="1">#REF!</definedName>
    <definedName name="BExS8X4UTVOFE2YEVLO8LTKMSI3A" localSheetId="17" hidden="1">#REF!</definedName>
    <definedName name="BExS8X4UTVOFE2YEVLO8LTKMSI3A" localSheetId="7" hidden="1">#REF!</definedName>
    <definedName name="BExS8X4UTVOFE2YEVLO8LTKMSI3A" localSheetId="8" hidden="1">#REF!</definedName>
    <definedName name="BExS8X4UTVOFE2YEVLO8LTKMSI3A" localSheetId="9" hidden="1">#REF!</definedName>
    <definedName name="BExS8X4UTVOFE2YEVLO8LTKMSI3A" localSheetId="11" hidden="1">#REF!</definedName>
    <definedName name="BExS8X4UTVOFE2YEVLO8LTKMSI3A" localSheetId="12" hidden="1">#REF!</definedName>
    <definedName name="BExS8X4UTVOFE2YEVLO8LTKMSI3A" localSheetId="13" hidden="1">#REF!</definedName>
    <definedName name="BExS8X4UTVOFE2YEVLO8LTKMSI3A" localSheetId="14" hidden="1">#REF!</definedName>
    <definedName name="BExS8X4UTVOFE2YEVLO8LTKMSI3A" localSheetId="22" hidden="1">#REF!</definedName>
    <definedName name="BExS8X4UTVOFE2YEVLO8LTKMSI3A" localSheetId="19" hidden="1">#REF!</definedName>
    <definedName name="BExS8X4UTVOFE2YEVLO8LTKMSI3A" localSheetId="21" hidden="1">#REF!</definedName>
    <definedName name="BExS8X4UTVOFE2YEVLO8LTKMSI3A" hidden="1">#REF!</definedName>
    <definedName name="BExS8Z2W2QEC3MH0BZIYLDFQNUIP" localSheetId="23" hidden="1">#REF!</definedName>
    <definedName name="BExS8Z2W2QEC3MH0BZIYLDFQNUIP" localSheetId="27" hidden="1">#REF!</definedName>
    <definedName name="BExS8Z2W2QEC3MH0BZIYLDFQNUIP" localSheetId="16" hidden="1">#REF!</definedName>
    <definedName name="BExS8Z2W2QEC3MH0BZIYLDFQNUIP" localSheetId="0" hidden="1">#REF!</definedName>
    <definedName name="BExS8Z2W2QEC3MH0BZIYLDFQNUIP" localSheetId="2" hidden="1">#REF!</definedName>
    <definedName name="BExS8Z2W2QEC3MH0BZIYLDFQNUIP" localSheetId="4" hidden="1">#REF!</definedName>
    <definedName name="BExS8Z2W2QEC3MH0BZIYLDFQNUIP" localSheetId="5" hidden="1">#REF!</definedName>
    <definedName name="BExS8Z2W2QEC3MH0BZIYLDFQNUIP" localSheetId="17" hidden="1">#REF!</definedName>
    <definedName name="BExS8Z2W2QEC3MH0BZIYLDFQNUIP" localSheetId="7" hidden="1">#REF!</definedName>
    <definedName name="BExS8Z2W2QEC3MH0BZIYLDFQNUIP" localSheetId="8" hidden="1">#REF!</definedName>
    <definedName name="BExS8Z2W2QEC3MH0BZIYLDFQNUIP" localSheetId="9" hidden="1">#REF!</definedName>
    <definedName name="BExS8Z2W2QEC3MH0BZIYLDFQNUIP" localSheetId="11" hidden="1">#REF!</definedName>
    <definedName name="BExS8Z2W2QEC3MH0BZIYLDFQNUIP" localSheetId="12" hidden="1">#REF!</definedName>
    <definedName name="BExS8Z2W2QEC3MH0BZIYLDFQNUIP" localSheetId="13" hidden="1">#REF!</definedName>
    <definedName name="BExS8Z2W2QEC3MH0BZIYLDFQNUIP" localSheetId="14" hidden="1">#REF!</definedName>
    <definedName name="BExS8Z2W2QEC3MH0BZIYLDFQNUIP" localSheetId="22" hidden="1">#REF!</definedName>
    <definedName name="BExS8Z2W2QEC3MH0BZIYLDFQNUIP" localSheetId="19" hidden="1">#REF!</definedName>
    <definedName name="BExS8Z2W2QEC3MH0BZIYLDFQNUIP" localSheetId="21" hidden="1">#REF!</definedName>
    <definedName name="BExS8Z2W2QEC3MH0BZIYLDFQNUIP" hidden="1">#REF!</definedName>
    <definedName name="BExS92DKGRFFCIA9C0IXDOLO57EP" localSheetId="23" hidden="1">#REF!</definedName>
    <definedName name="BExS92DKGRFFCIA9C0IXDOLO57EP" localSheetId="27" hidden="1">#REF!</definedName>
    <definedName name="BExS92DKGRFFCIA9C0IXDOLO57EP" localSheetId="16" hidden="1">#REF!</definedName>
    <definedName name="BExS92DKGRFFCIA9C0IXDOLO57EP" localSheetId="0" hidden="1">#REF!</definedName>
    <definedName name="BExS92DKGRFFCIA9C0IXDOLO57EP" localSheetId="2" hidden="1">#REF!</definedName>
    <definedName name="BExS92DKGRFFCIA9C0IXDOLO57EP" localSheetId="4" hidden="1">#REF!</definedName>
    <definedName name="BExS92DKGRFFCIA9C0IXDOLO57EP" localSheetId="5" hidden="1">#REF!</definedName>
    <definedName name="BExS92DKGRFFCIA9C0IXDOLO57EP" localSheetId="17" hidden="1">#REF!</definedName>
    <definedName name="BExS92DKGRFFCIA9C0IXDOLO57EP" localSheetId="7" hidden="1">#REF!</definedName>
    <definedName name="BExS92DKGRFFCIA9C0IXDOLO57EP" localSheetId="8" hidden="1">#REF!</definedName>
    <definedName name="BExS92DKGRFFCIA9C0IXDOLO57EP" localSheetId="9" hidden="1">#REF!</definedName>
    <definedName name="BExS92DKGRFFCIA9C0IXDOLO57EP" localSheetId="11" hidden="1">#REF!</definedName>
    <definedName name="BExS92DKGRFFCIA9C0IXDOLO57EP" localSheetId="12" hidden="1">#REF!</definedName>
    <definedName name="BExS92DKGRFFCIA9C0IXDOLO57EP" localSheetId="13" hidden="1">#REF!</definedName>
    <definedName name="BExS92DKGRFFCIA9C0IXDOLO57EP" localSheetId="14" hidden="1">#REF!</definedName>
    <definedName name="BExS92DKGRFFCIA9C0IXDOLO57EP" localSheetId="22" hidden="1">#REF!</definedName>
    <definedName name="BExS92DKGRFFCIA9C0IXDOLO57EP" localSheetId="19" hidden="1">#REF!</definedName>
    <definedName name="BExS92DKGRFFCIA9C0IXDOLO57EP" localSheetId="21" hidden="1">#REF!</definedName>
    <definedName name="BExS92DKGRFFCIA9C0IXDOLO57EP" hidden="1">#REF!</definedName>
    <definedName name="BExS98OB4321YCHLCQ022PXKTT2W" localSheetId="23" hidden="1">#REF!</definedName>
    <definedName name="BExS98OB4321YCHLCQ022PXKTT2W" localSheetId="27" hidden="1">#REF!</definedName>
    <definedName name="BExS98OB4321YCHLCQ022PXKTT2W" localSheetId="16" hidden="1">#REF!</definedName>
    <definedName name="BExS98OB4321YCHLCQ022PXKTT2W" localSheetId="0" hidden="1">#REF!</definedName>
    <definedName name="BExS98OB4321YCHLCQ022PXKTT2W" localSheetId="2" hidden="1">#REF!</definedName>
    <definedName name="BExS98OB4321YCHLCQ022PXKTT2W" localSheetId="4" hidden="1">#REF!</definedName>
    <definedName name="BExS98OB4321YCHLCQ022PXKTT2W" localSheetId="5" hidden="1">#REF!</definedName>
    <definedName name="BExS98OB4321YCHLCQ022PXKTT2W" localSheetId="17" hidden="1">#REF!</definedName>
    <definedName name="BExS98OB4321YCHLCQ022PXKTT2W" localSheetId="7" hidden="1">#REF!</definedName>
    <definedName name="BExS98OB4321YCHLCQ022PXKTT2W" localSheetId="8" hidden="1">#REF!</definedName>
    <definedName name="BExS98OB4321YCHLCQ022PXKTT2W" localSheetId="9" hidden="1">#REF!</definedName>
    <definedName name="BExS98OB4321YCHLCQ022PXKTT2W" localSheetId="11" hidden="1">#REF!</definedName>
    <definedName name="BExS98OB4321YCHLCQ022PXKTT2W" localSheetId="12" hidden="1">#REF!</definedName>
    <definedName name="BExS98OB4321YCHLCQ022PXKTT2W" localSheetId="13" hidden="1">#REF!</definedName>
    <definedName name="BExS98OB4321YCHLCQ022PXKTT2W" localSheetId="14" hidden="1">#REF!</definedName>
    <definedName name="BExS98OB4321YCHLCQ022PXKTT2W" localSheetId="22" hidden="1">#REF!</definedName>
    <definedName name="BExS98OB4321YCHLCQ022PXKTT2W" localSheetId="19" hidden="1">#REF!</definedName>
    <definedName name="BExS98OB4321YCHLCQ022PXKTT2W" localSheetId="21" hidden="1">#REF!</definedName>
    <definedName name="BExS98OB4321YCHLCQ022PXKTT2W" hidden="1">#REF!</definedName>
    <definedName name="BExS9C9N8GFISC6HUERJ0EI06GB2" localSheetId="23" hidden="1">#REF!</definedName>
    <definedName name="BExS9C9N8GFISC6HUERJ0EI06GB2" localSheetId="27" hidden="1">#REF!</definedName>
    <definedName name="BExS9C9N8GFISC6HUERJ0EI06GB2" localSheetId="16" hidden="1">#REF!</definedName>
    <definedName name="BExS9C9N8GFISC6HUERJ0EI06GB2" localSheetId="0" hidden="1">#REF!</definedName>
    <definedName name="BExS9C9N8GFISC6HUERJ0EI06GB2" localSheetId="2" hidden="1">#REF!</definedName>
    <definedName name="BExS9C9N8GFISC6HUERJ0EI06GB2" localSheetId="4" hidden="1">#REF!</definedName>
    <definedName name="BExS9C9N8GFISC6HUERJ0EI06GB2" localSheetId="5" hidden="1">#REF!</definedName>
    <definedName name="BExS9C9N8GFISC6HUERJ0EI06GB2" localSheetId="17" hidden="1">#REF!</definedName>
    <definedName name="BExS9C9N8GFISC6HUERJ0EI06GB2" localSheetId="7" hidden="1">#REF!</definedName>
    <definedName name="BExS9C9N8GFISC6HUERJ0EI06GB2" localSheetId="8" hidden="1">#REF!</definedName>
    <definedName name="BExS9C9N8GFISC6HUERJ0EI06GB2" localSheetId="9" hidden="1">#REF!</definedName>
    <definedName name="BExS9C9N8GFISC6HUERJ0EI06GB2" localSheetId="11" hidden="1">#REF!</definedName>
    <definedName name="BExS9C9N8GFISC6HUERJ0EI06GB2" localSheetId="12" hidden="1">#REF!</definedName>
    <definedName name="BExS9C9N8GFISC6HUERJ0EI06GB2" localSheetId="13" hidden="1">#REF!</definedName>
    <definedName name="BExS9C9N8GFISC6HUERJ0EI06GB2" localSheetId="14" hidden="1">#REF!</definedName>
    <definedName name="BExS9C9N8GFISC6HUERJ0EI06GB2" localSheetId="22" hidden="1">#REF!</definedName>
    <definedName name="BExS9C9N8GFISC6HUERJ0EI06GB2" localSheetId="19" hidden="1">#REF!</definedName>
    <definedName name="BExS9C9N8GFISC6HUERJ0EI06GB2" localSheetId="21" hidden="1">#REF!</definedName>
    <definedName name="BExS9C9N8GFISC6HUERJ0EI06GB2" hidden="1">#REF!</definedName>
    <definedName name="BExS9D6619QNINF06KHZHYUAH0S9" localSheetId="23" hidden="1">#REF!</definedName>
    <definedName name="BExS9D6619QNINF06KHZHYUAH0S9" localSheetId="27" hidden="1">#REF!</definedName>
    <definedName name="BExS9D6619QNINF06KHZHYUAH0S9" localSheetId="16" hidden="1">#REF!</definedName>
    <definedName name="BExS9D6619QNINF06KHZHYUAH0S9" localSheetId="0" hidden="1">#REF!</definedName>
    <definedName name="BExS9D6619QNINF06KHZHYUAH0S9" localSheetId="2" hidden="1">#REF!</definedName>
    <definedName name="BExS9D6619QNINF06KHZHYUAH0S9" localSheetId="4" hidden="1">#REF!</definedName>
    <definedName name="BExS9D6619QNINF06KHZHYUAH0S9" localSheetId="5" hidden="1">#REF!</definedName>
    <definedName name="BExS9D6619QNINF06KHZHYUAH0S9" localSheetId="17" hidden="1">#REF!</definedName>
    <definedName name="BExS9D6619QNINF06KHZHYUAH0S9" localSheetId="7" hidden="1">#REF!</definedName>
    <definedName name="BExS9D6619QNINF06KHZHYUAH0S9" localSheetId="8" hidden="1">#REF!</definedName>
    <definedName name="BExS9D6619QNINF06KHZHYUAH0S9" localSheetId="9" hidden="1">#REF!</definedName>
    <definedName name="BExS9D6619QNINF06KHZHYUAH0S9" localSheetId="11" hidden="1">#REF!</definedName>
    <definedName name="BExS9D6619QNINF06KHZHYUAH0S9" localSheetId="12" hidden="1">#REF!</definedName>
    <definedName name="BExS9D6619QNINF06KHZHYUAH0S9" localSheetId="13" hidden="1">#REF!</definedName>
    <definedName name="BExS9D6619QNINF06KHZHYUAH0S9" localSheetId="14" hidden="1">#REF!</definedName>
    <definedName name="BExS9D6619QNINF06KHZHYUAH0S9" localSheetId="22" hidden="1">#REF!</definedName>
    <definedName name="BExS9D6619QNINF06KHZHYUAH0S9" localSheetId="19" hidden="1">#REF!</definedName>
    <definedName name="BExS9D6619QNINF06KHZHYUAH0S9" localSheetId="21" hidden="1">#REF!</definedName>
    <definedName name="BExS9D6619QNINF06KHZHYUAH0S9" hidden="1">#REF!</definedName>
    <definedName name="BExS9DX13CACP3J8JDREK30JB1SQ" localSheetId="23" hidden="1">#REF!</definedName>
    <definedName name="BExS9DX13CACP3J8JDREK30JB1SQ" localSheetId="27" hidden="1">#REF!</definedName>
    <definedName name="BExS9DX13CACP3J8JDREK30JB1SQ" localSheetId="16" hidden="1">#REF!</definedName>
    <definedName name="BExS9DX13CACP3J8JDREK30JB1SQ" localSheetId="0" hidden="1">#REF!</definedName>
    <definedName name="BExS9DX13CACP3J8JDREK30JB1SQ" localSheetId="2" hidden="1">#REF!</definedName>
    <definedName name="BExS9DX13CACP3J8JDREK30JB1SQ" localSheetId="4" hidden="1">#REF!</definedName>
    <definedName name="BExS9DX13CACP3J8JDREK30JB1SQ" localSheetId="5" hidden="1">#REF!</definedName>
    <definedName name="BExS9DX13CACP3J8JDREK30JB1SQ" localSheetId="17" hidden="1">#REF!</definedName>
    <definedName name="BExS9DX13CACP3J8JDREK30JB1SQ" localSheetId="7" hidden="1">#REF!</definedName>
    <definedName name="BExS9DX13CACP3J8JDREK30JB1SQ" localSheetId="8" hidden="1">#REF!</definedName>
    <definedName name="BExS9DX13CACP3J8JDREK30JB1SQ" localSheetId="9" hidden="1">#REF!</definedName>
    <definedName name="BExS9DX13CACP3J8JDREK30JB1SQ" localSheetId="11" hidden="1">#REF!</definedName>
    <definedName name="BExS9DX13CACP3J8JDREK30JB1SQ" localSheetId="12" hidden="1">#REF!</definedName>
    <definedName name="BExS9DX13CACP3J8JDREK30JB1SQ" localSheetId="13" hidden="1">#REF!</definedName>
    <definedName name="BExS9DX13CACP3J8JDREK30JB1SQ" localSheetId="14" hidden="1">#REF!</definedName>
    <definedName name="BExS9DX13CACP3J8JDREK30JB1SQ" localSheetId="22" hidden="1">#REF!</definedName>
    <definedName name="BExS9DX13CACP3J8JDREK30JB1SQ" localSheetId="19" hidden="1">#REF!</definedName>
    <definedName name="BExS9DX13CACP3J8JDREK30JB1SQ" localSheetId="21" hidden="1">#REF!</definedName>
    <definedName name="BExS9DX13CACP3J8JDREK30JB1SQ" hidden="1">#REF!</definedName>
    <definedName name="BExS9FPRS2KRRCS33SE6WFNF5GYL" localSheetId="23" hidden="1">#REF!</definedName>
    <definedName name="BExS9FPRS2KRRCS33SE6WFNF5GYL" localSheetId="27" hidden="1">#REF!</definedName>
    <definedName name="BExS9FPRS2KRRCS33SE6WFNF5GYL" localSheetId="16" hidden="1">#REF!</definedName>
    <definedName name="BExS9FPRS2KRRCS33SE6WFNF5GYL" localSheetId="0" hidden="1">#REF!</definedName>
    <definedName name="BExS9FPRS2KRRCS33SE6WFNF5GYL" localSheetId="2" hidden="1">#REF!</definedName>
    <definedName name="BExS9FPRS2KRRCS33SE6WFNF5GYL" localSheetId="4" hidden="1">#REF!</definedName>
    <definedName name="BExS9FPRS2KRRCS33SE6WFNF5GYL" localSheetId="5" hidden="1">#REF!</definedName>
    <definedName name="BExS9FPRS2KRRCS33SE6WFNF5GYL" localSheetId="17" hidden="1">#REF!</definedName>
    <definedName name="BExS9FPRS2KRRCS33SE6WFNF5GYL" localSheetId="7" hidden="1">#REF!</definedName>
    <definedName name="BExS9FPRS2KRRCS33SE6WFNF5GYL" localSheetId="8" hidden="1">#REF!</definedName>
    <definedName name="BExS9FPRS2KRRCS33SE6WFNF5GYL" localSheetId="9" hidden="1">#REF!</definedName>
    <definedName name="BExS9FPRS2KRRCS33SE6WFNF5GYL" localSheetId="11" hidden="1">#REF!</definedName>
    <definedName name="BExS9FPRS2KRRCS33SE6WFNF5GYL" localSheetId="12" hidden="1">#REF!</definedName>
    <definedName name="BExS9FPRS2KRRCS33SE6WFNF5GYL" localSheetId="13" hidden="1">#REF!</definedName>
    <definedName name="BExS9FPRS2KRRCS33SE6WFNF5GYL" localSheetId="14" hidden="1">#REF!</definedName>
    <definedName name="BExS9FPRS2KRRCS33SE6WFNF5GYL" localSheetId="22" hidden="1">#REF!</definedName>
    <definedName name="BExS9FPRS2KRRCS33SE6WFNF5GYL" localSheetId="19" hidden="1">#REF!</definedName>
    <definedName name="BExS9FPRS2KRRCS33SE6WFNF5GYL" localSheetId="21" hidden="1">#REF!</definedName>
    <definedName name="BExS9FPRS2KRRCS33SE6WFNF5GYL" hidden="1">#REF!</definedName>
    <definedName name="BExS9M5VN3VE822UH6TLACVY24CJ" localSheetId="23" hidden="1">#REF!</definedName>
    <definedName name="BExS9M5VN3VE822UH6TLACVY24CJ" localSheetId="27" hidden="1">#REF!</definedName>
    <definedName name="BExS9M5VN3VE822UH6TLACVY24CJ" localSheetId="16" hidden="1">#REF!</definedName>
    <definedName name="BExS9M5VN3VE822UH6TLACVY24CJ" localSheetId="0" hidden="1">#REF!</definedName>
    <definedName name="BExS9M5VN3VE822UH6TLACVY24CJ" localSheetId="2" hidden="1">#REF!</definedName>
    <definedName name="BExS9M5VN3VE822UH6TLACVY24CJ" localSheetId="4" hidden="1">#REF!</definedName>
    <definedName name="BExS9M5VN3VE822UH6TLACVY24CJ" localSheetId="5" hidden="1">#REF!</definedName>
    <definedName name="BExS9M5VN3VE822UH6TLACVY24CJ" localSheetId="17" hidden="1">#REF!</definedName>
    <definedName name="BExS9M5VN3VE822UH6TLACVY24CJ" localSheetId="7" hidden="1">#REF!</definedName>
    <definedName name="BExS9M5VN3VE822UH6TLACVY24CJ" localSheetId="8" hidden="1">#REF!</definedName>
    <definedName name="BExS9M5VN3VE822UH6TLACVY24CJ" localSheetId="9" hidden="1">#REF!</definedName>
    <definedName name="BExS9M5VN3VE822UH6TLACVY24CJ" localSheetId="11" hidden="1">#REF!</definedName>
    <definedName name="BExS9M5VN3VE822UH6TLACVY24CJ" localSheetId="12" hidden="1">#REF!</definedName>
    <definedName name="BExS9M5VN3VE822UH6TLACVY24CJ" localSheetId="13" hidden="1">#REF!</definedName>
    <definedName name="BExS9M5VN3VE822UH6TLACVY24CJ" localSheetId="14" hidden="1">#REF!</definedName>
    <definedName name="BExS9M5VN3VE822UH6TLACVY24CJ" localSheetId="22" hidden="1">#REF!</definedName>
    <definedName name="BExS9M5VN3VE822UH6TLACVY24CJ" localSheetId="19" hidden="1">#REF!</definedName>
    <definedName name="BExS9M5VN3VE822UH6TLACVY24CJ" localSheetId="21" hidden="1">#REF!</definedName>
    <definedName name="BExS9M5VN3VE822UH6TLACVY24CJ" hidden="1">#REF!</definedName>
    <definedName name="BExS9WI0A6PSEB8N9GPXF2Z7MWHM" localSheetId="23" hidden="1">#REF!</definedName>
    <definedName name="BExS9WI0A6PSEB8N9GPXF2Z7MWHM" localSheetId="27" hidden="1">#REF!</definedName>
    <definedName name="BExS9WI0A6PSEB8N9GPXF2Z7MWHM" localSheetId="16" hidden="1">#REF!</definedName>
    <definedName name="BExS9WI0A6PSEB8N9GPXF2Z7MWHM" localSheetId="0" hidden="1">#REF!</definedName>
    <definedName name="BExS9WI0A6PSEB8N9GPXF2Z7MWHM" localSheetId="2" hidden="1">#REF!</definedName>
    <definedName name="BExS9WI0A6PSEB8N9GPXF2Z7MWHM" localSheetId="4" hidden="1">#REF!</definedName>
    <definedName name="BExS9WI0A6PSEB8N9GPXF2Z7MWHM" localSheetId="5" hidden="1">#REF!</definedName>
    <definedName name="BExS9WI0A6PSEB8N9GPXF2Z7MWHM" localSheetId="17" hidden="1">#REF!</definedName>
    <definedName name="BExS9WI0A6PSEB8N9GPXF2Z7MWHM" localSheetId="7" hidden="1">#REF!</definedName>
    <definedName name="BExS9WI0A6PSEB8N9GPXF2Z7MWHM" localSheetId="8" hidden="1">#REF!</definedName>
    <definedName name="BExS9WI0A6PSEB8N9GPXF2Z7MWHM" localSheetId="9" hidden="1">#REF!</definedName>
    <definedName name="BExS9WI0A6PSEB8N9GPXF2Z7MWHM" localSheetId="11" hidden="1">#REF!</definedName>
    <definedName name="BExS9WI0A6PSEB8N9GPXF2Z7MWHM" localSheetId="12" hidden="1">#REF!</definedName>
    <definedName name="BExS9WI0A6PSEB8N9GPXF2Z7MWHM" localSheetId="13" hidden="1">#REF!</definedName>
    <definedName name="BExS9WI0A6PSEB8N9GPXF2Z7MWHM" localSheetId="14" hidden="1">#REF!</definedName>
    <definedName name="BExS9WI0A6PSEB8N9GPXF2Z7MWHM" localSheetId="22" hidden="1">#REF!</definedName>
    <definedName name="BExS9WI0A6PSEB8N9GPXF2Z7MWHM" localSheetId="19" hidden="1">#REF!</definedName>
    <definedName name="BExS9WI0A6PSEB8N9GPXF2Z7MWHM" localSheetId="21" hidden="1">#REF!</definedName>
    <definedName name="BExS9WI0A6PSEB8N9GPXF2Z7MWHM" hidden="1">#REF!</definedName>
    <definedName name="BExS9XJPZ07ND34OHX60QD382FV6" localSheetId="23" hidden="1">#REF!</definedName>
    <definedName name="BExS9XJPZ07ND34OHX60QD382FV6" localSheetId="27" hidden="1">#REF!</definedName>
    <definedName name="BExS9XJPZ07ND34OHX60QD382FV6" localSheetId="16" hidden="1">#REF!</definedName>
    <definedName name="BExS9XJPZ07ND34OHX60QD382FV6" localSheetId="0" hidden="1">#REF!</definedName>
    <definedName name="BExS9XJPZ07ND34OHX60QD382FV6" localSheetId="2" hidden="1">#REF!</definedName>
    <definedName name="BExS9XJPZ07ND34OHX60QD382FV6" localSheetId="4" hidden="1">#REF!</definedName>
    <definedName name="BExS9XJPZ07ND34OHX60QD382FV6" localSheetId="5" hidden="1">#REF!</definedName>
    <definedName name="BExS9XJPZ07ND34OHX60QD382FV6" localSheetId="17" hidden="1">#REF!</definedName>
    <definedName name="BExS9XJPZ07ND34OHX60QD382FV6" localSheetId="7" hidden="1">#REF!</definedName>
    <definedName name="BExS9XJPZ07ND34OHX60QD382FV6" localSheetId="8" hidden="1">#REF!</definedName>
    <definedName name="BExS9XJPZ07ND34OHX60QD382FV6" localSheetId="9" hidden="1">#REF!</definedName>
    <definedName name="BExS9XJPZ07ND34OHX60QD382FV6" localSheetId="11" hidden="1">#REF!</definedName>
    <definedName name="BExS9XJPZ07ND34OHX60QD382FV6" localSheetId="12" hidden="1">#REF!</definedName>
    <definedName name="BExS9XJPZ07ND34OHX60QD382FV6" localSheetId="13" hidden="1">#REF!</definedName>
    <definedName name="BExS9XJPZ07ND34OHX60QD382FV6" localSheetId="14" hidden="1">#REF!</definedName>
    <definedName name="BExS9XJPZ07ND34OHX60QD382FV6" localSheetId="22" hidden="1">#REF!</definedName>
    <definedName name="BExS9XJPZ07ND34OHX60QD382FV6" localSheetId="19" hidden="1">#REF!</definedName>
    <definedName name="BExS9XJPZ07ND34OHX60QD382FV6" localSheetId="21" hidden="1">#REF!</definedName>
    <definedName name="BExS9XJPZ07ND34OHX60QD382FV6" hidden="1">#REF!</definedName>
    <definedName name="BExSA4AJLEEN4R7HU4FRSMYR17TR" localSheetId="23" hidden="1">#REF!</definedName>
    <definedName name="BExSA4AJLEEN4R7HU4FRSMYR17TR" localSheetId="27" hidden="1">#REF!</definedName>
    <definedName name="BExSA4AJLEEN4R7HU4FRSMYR17TR" localSheetId="16" hidden="1">#REF!</definedName>
    <definedName name="BExSA4AJLEEN4R7HU4FRSMYR17TR" localSheetId="0" hidden="1">#REF!</definedName>
    <definedName name="BExSA4AJLEEN4R7HU4FRSMYR17TR" localSheetId="2" hidden="1">#REF!</definedName>
    <definedName name="BExSA4AJLEEN4R7HU4FRSMYR17TR" localSheetId="4" hidden="1">#REF!</definedName>
    <definedName name="BExSA4AJLEEN4R7HU4FRSMYR17TR" localSheetId="5" hidden="1">#REF!</definedName>
    <definedName name="BExSA4AJLEEN4R7HU4FRSMYR17TR" localSheetId="17" hidden="1">#REF!</definedName>
    <definedName name="BExSA4AJLEEN4R7HU4FRSMYR17TR" localSheetId="7" hidden="1">#REF!</definedName>
    <definedName name="BExSA4AJLEEN4R7HU4FRSMYR17TR" localSheetId="8" hidden="1">#REF!</definedName>
    <definedName name="BExSA4AJLEEN4R7HU4FRSMYR17TR" localSheetId="9" hidden="1">#REF!</definedName>
    <definedName name="BExSA4AJLEEN4R7HU4FRSMYR17TR" localSheetId="11" hidden="1">#REF!</definedName>
    <definedName name="BExSA4AJLEEN4R7HU4FRSMYR17TR" localSheetId="12" hidden="1">#REF!</definedName>
    <definedName name="BExSA4AJLEEN4R7HU4FRSMYR17TR" localSheetId="13" hidden="1">#REF!</definedName>
    <definedName name="BExSA4AJLEEN4R7HU4FRSMYR17TR" localSheetId="14" hidden="1">#REF!</definedName>
    <definedName name="BExSA4AJLEEN4R7HU4FRSMYR17TR" localSheetId="22" hidden="1">#REF!</definedName>
    <definedName name="BExSA4AJLEEN4R7HU4FRSMYR17TR" localSheetId="19" hidden="1">#REF!</definedName>
    <definedName name="BExSA4AJLEEN4R7HU4FRSMYR17TR" localSheetId="21" hidden="1">#REF!</definedName>
    <definedName name="BExSA4AJLEEN4R7HU4FRSMYR17TR" hidden="1">#REF!</definedName>
    <definedName name="BExSA5HP306TN9XJS0TU619DLRR7" localSheetId="23" hidden="1">#REF!</definedName>
    <definedName name="BExSA5HP306TN9XJS0TU619DLRR7" localSheetId="27" hidden="1">#REF!</definedName>
    <definedName name="BExSA5HP306TN9XJS0TU619DLRR7" localSheetId="16" hidden="1">#REF!</definedName>
    <definedName name="BExSA5HP306TN9XJS0TU619DLRR7" localSheetId="0" hidden="1">#REF!</definedName>
    <definedName name="BExSA5HP306TN9XJS0TU619DLRR7" localSheetId="2" hidden="1">#REF!</definedName>
    <definedName name="BExSA5HP306TN9XJS0TU619DLRR7" localSheetId="4" hidden="1">#REF!</definedName>
    <definedName name="BExSA5HP306TN9XJS0TU619DLRR7" localSheetId="5" hidden="1">#REF!</definedName>
    <definedName name="BExSA5HP306TN9XJS0TU619DLRR7" localSheetId="17" hidden="1">#REF!</definedName>
    <definedName name="BExSA5HP306TN9XJS0TU619DLRR7" localSheetId="7" hidden="1">#REF!</definedName>
    <definedName name="BExSA5HP306TN9XJS0TU619DLRR7" localSheetId="8" hidden="1">#REF!</definedName>
    <definedName name="BExSA5HP306TN9XJS0TU619DLRR7" localSheetId="9" hidden="1">#REF!</definedName>
    <definedName name="BExSA5HP306TN9XJS0TU619DLRR7" localSheetId="11" hidden="1">#REF!</definedName>
    <definedName name="BExSA5HP306TN9XJS0TU619DLRR7" localSheetId="12" hidden="1">#REF!</definedName>
    <definedName name="BExSA5HP306TN9XJS0TU619DLRR7" localSheetId="13" hidden="1">#REF!</definedName>
    <definedName name="BExSA5HP306TN9XJS0TU619DLRR7" localSheetId="14" hidden="1">#REF!</definedName>
    <definedName name="BExSA5HP306TN9XJS0TU619DLRR7" localSheetId="22" hidden="1">#REF!</definedName>
    <definedName name="BExSA5HP306TN9XJS0TU619DLRR7" localSheetId="19" hidden="1">#REF!</definedName>
    <definedName name="BExSA5HP306TN9XJS0TU619DLRR7" localSheetId="21" hidden="1">#REF!</definedName>
    <definedName name="BExSA5HP306TN9XJS0TU619DLRR7" hidden="1">#REF!</definedName>
    <definedName name="BExSAAVWQOOIA6B3JHQVGP08HFEM" localSheetId="23" hidden="1">#REF!</definedName>
    <definedName name="BExSAAVWQOOIA6B3JHQVGP08HFEM" localSheetId="27" hidden="1">#REF!</definedName>
    <definedName name="BExSAAVWQOOIA6B3JHQVGP08HFEM" localSheetId="16" hidden="1">#REF!</definedName>
    <definedName name="BExSAAVWQOOIA6B3JHQVGP08HFEM" localSheetId="0" hidden="1">#REF!</definedName>
    <definedName name="BExSAAVWQOOIA6B3JHQVGP08HFEM" localSheetId="2" hidden="1">#REF!</definedName>
    <definedName name="BExSAAVWQOOIA6B3JHQVGP08HFEM" localSheetId="4" hidden="1">#REF!</definedName>
    <definedName name="BExSAAVWQOOIA6B3JHQVGP08HFEM" localSheetId="5" hidden="1">#REF!</definedName>
    <definedName name="BExSAAVWQOOIA6B3JHQVGP08HFEM" localSheetId="17" hidden="1">#REF!</definedName>
    <definedName name="BExSAAVWQOOIA6B3JHQVGP08HFEM" localSheetId="7" hidden="1">#REF!</definedName>
    <definedName name="BExSAAVWQOOIA6B3JHQVGP08HFEM" localSheetId="8" hidden="1">#REF!</definedName>
    <definedName name="BExSAAVWQOOIA6B3JHQVGP08HFEM" localSheetId="9" hidden="1">#REF!</definedName>
    <definedName name="BExSAAVWQOOIA6B3JHQVGP08HFEM" localSheetId="11" hidden="1">#REF!</definedName>
    <definedName name="BExSAAVWQOOIA6B3JHQVGP08HFEM" localSheetId="12" hidden="1">#REF!</definedName>
    <definedName name="BExSAAVWQOOIA6B3JHQVGP08HFEM" localSheetId="13" hidden="1">#REF!</definedName>
    <definedName name="BExSAAVWQOOIA6B3JHQVGP08HFEM" localSheetId="14" hidden="1">#REF!</definedName>
    <definedName name="BExSAAVWQOOIA6B3JHQVGP08HFEM" localSheetId="22" hidden="1">#REF!</definedName>
    <definedName name="BExSAAVWQOOIA6B3JHQVGP08HFEM" localSheetId="19" hidden="1">#REF!</definedName>
    <definedName name="BExSAAVWQOOIA6B3JHQVGP08HFEM" localSheetId="21" hidden="1">#REF!</definedName>
    <definedName name="BExSAAVWQOOIA6B3JHQVGP08HFEM" hidden="1">#REF!</definedName>
    <definedName name="BExSAFJ3IICU2M7QPVE4ARYMXZKX" localSheetId="23" hidden="1">#REF!</definedName>
    <definedName name="BExSAFJ3IICU2M7QPVE4ARYMXZKX" localSheetId="27" hidden="1">#REF!</definedName>
    <definedName name="BExSAFJ3IICU2M7QPVE4ARYMXZKX" localSheetId="16" hidden="1">#REF!</definedName>
    <definedName name="BExSAFJ3IICU2M7QPVE4ARYMXZKX" localSheetId="0" hidden="1">#REF!</definedName>
    <definedName name="BExSAFJ3IICU2M7QPVE4ARYMXZKX" localSheetId="2" hidden="1">#REF!</definedName>
    <definedName name="BExSAFJ3IICU2M7QPVE4ARYMXZKX" localSheetId="4" hidden="1">#REF!</definedName>
    <definedName name="BExSAFJ3IICU2M7QPVE4ARYMXZKX" localSheetId="5" hidden="1">#REF!</definedName>
    <definedName name="BExSAFJ3IICU2M7QPVE4ARYMXZKX" localSheetId="17" hidden="1">#REF!</definedName>
    <definedName name="BExSAFJ3IICU2M7QPVE4ARYMXZKX" localSheetId="7" hidden="1">#REF!</definedName>
    <definedName name="BExSAFJ3IICU2M7QPVE4ARYMXZKX" localSheetId="8" hidden="1">#REF!</definedName>
    <definedName name="BExSAFJ3IICU2M7QPVE4ARYMXZKX" localSheetId="9" hidden="1">#REF!</definedName>
    <definedName name="BExSAFJ3IICU2M7QPVE4ARYMXZKX" localSheetId="11" hidden="1">#REF!</definedName>
    <definedName name="BExSAFJ3IICU2M7QPVE4ARYMXZKX" localSheetId="12" hidden="1">#REF!</definedName>
    <definedName name="BExSAFJ3IICU2M7QPVE4ARYMXZKX" localSheetId="13" hidden="1">#REF!</definedName>
    <definedName name="BExSAFJ3IICU2M7QPVE4ARYMXZKX" localSheetId="14" hidden="1">#REF!</definedName>
    <definedName name="BExSAFJ3IICU2M7QPVE4ARYMXZKX" localSheetId="22" hidden="1">#REF!</definedName>
    <definedName name="BExSAFJ3IICU2M7QPVE4ARYMXZKX" localSheetId="19" hidden="1">#REF!</definedName>
    <definedName name="BExSAFJ3IICU2M7QPVE4ARYMXZKX" localSheetId="21" hidden="1">#REF!</definedName>
    <definedName name="BExSAFJ3IICU2M7QPVE4ARYMXZKX" hidden="1">#REF!</definedName>
    <definedName name="BExSAH6ID8OHX379UXVNGFO8J6KQ" localSheetId="23" hidden="1">#REF!</definedName>
    <definedName name="BExSAH6ID8OHX379UXVNGFO8J6KQ" localSheetId="27" hidden="1">#REF!</definedName>
    <definedName name="BExSAH6ID8OHX379UXVNGFO8J6KQ" localSheetId="16" hidden="1">#REF!</definedName>
    <definedName name="BExSAH6ID8OHX379UXVNGFO8J6KQ" localSheetId="0" hidden="1">#REF!</definedName>
    <definedName name="BExSAH6ID8OHX379UXVNGFO8J6KQ" localSheetId="2" hidden="1">#REF!</definedName>
    <definedName name="BExSAH6ID8OHX379UXVNGFO8J6KQ" localSheetId="4" hidden="1">#REF!</definedName>
    <definedName name="BExSAH6ID8OHX379UXVNGFO8J6KQ" localSheetId="5" hidden="1">#REF!</definedName>
    <definedName name="BExSAH6ID8OHX379UXVNGFO8J6KQ" localSheetId="17" hidden="1">#REF!</definedName>
    <definedName name="BExSAH6ID8OHX379UXVNGFO8J6KQ" localSheetId="7" hidden="1">#REF!</definedName>
    <definedName name="BExSAH6ID8OHX379UXVNGFO8J6KQ" localSheetId="8" hidden="1">#REF!</definedName>
    <definedName name="BExSAH6ID8OHX379UXVNGFO8J6KQ" localSheetId="9" hidden="1">#REF!</definedName>
    <definedName name="BExSAH6ID8OHX379UXVNGFO8J6KQ" localSheetId="11" hidden="1">#REF!</definedName>
    <definedName name="BExSAH6ID8OHX379UXVNGFO8J6KQ" localSheetId="12" hidden="1">#REF!</definedName>
    <definedName name="BExSAH6ID8OHX379UXVNGFO8J6KQ" localSheetId="13" hidden="1">#REF!</definedName>
    <definedName name="BExSAH6ID8OHX379UXVNGFO8J6KQ" localSheetId="14" hidden="1">#REF!</definedName>
    <definedName name="BExSAH6ID8OHX379UXVNGFO8J6KQ" localSheetId="22" hidden="1">#REF!</definedName>
    <definedName name="BExSAH6ID8OHX379UXVNGFO8J6KQ" localSheetId="19" hidden="1">#REF!</definedName>
    <definedName name="BExSAH6ID8OHX379UXVNGFO8J6KQ" localSheetId="21" hidden="1">#REF!</definedName>
    <definedName name="BExSAH6ID8OHX379UXVNGFO8J6KQ" hidden="1">#REF!</definedName>
    <definedName name="BExSAQBHIXGQRNIRGCJMBXUPCZQA" localSheetId="23" hidden="1">#REF!</definedName>
    <definedName name="BExSAQBHIXGQRNIRGCJMBXUPCZQA" localSheetId="27" hidden="1">#REF!</definedName>
    <definedName name="BExSAQBHIXGQRNIRGCJMBXUPCZQA" localSheetId="16" hidden="1">#REF!</definedName>
    <definedName name="BExSAQBHIXGQRNIRGCJMBXUPCZQA" localSheetId="0" hidden="1">#REF!</definedName>
    <definedName name="BExSAQBHIXGQRNIRGCJMBXUPCZQA" localSheetId="2" hidden="1">#REF!</definedName>
    <definedName name="BExSAQBHIXGQRNIRGCJMBXUPCZQA" localSheetId="4" hidden="1">#REF!</definedName>
    <definedName name="BExSAQBHIXGQRNIRGCJMBXUPCZQA" localSheetId="5" hidden="1">#REF!</definedName>
    <definedName name="BExSAQBHIXGQRNIRGCJMBXUPCZQA" localSheetId="17" hidden="1">#REF!</definedName>
    <definedName name="BExSAQBHIXGQRNIRGCJMBXUPCZQA" localSheetId="7" hidden="1">#REF!</definedName>
    <definedName name="BExSAQBHIXGQRNIRGCJMBXUPCZQA" localSheetId="8" hidden="1">#REF!</definedName>
    <definedName name="BExSAQBHIXGQRNIRGCJMBXUPCZQA" localSheetId="9" hidden="1">#REF!</definedName>
    <definedName name="BExSAQBHIXGQRNIRGCJMBXUPCZQA" localSheetId="11" hidden="1">#REF!</definedName>
    <definedName name="BExSAQBHIXGQRNIRGCJMBXUPCZQA" localSheetId="12" hidden="1">#REF!</definedName>
    <definedName name="BExSAQBHIXGQRNIRGCJMBXUPCZQA" localSheetId="13" hidden="1">#REF!</definedName>
    <definedName name="BExSAQBHIXGQRNIRGCJMBXUPCZQA" localSheetId="14" hidden="1">#REF!</definedName>
    <definedName name="BExSAQBHIXGQRNIRGCJMBXUPCZQA" localSheetId="22" hidden="1">#REF!</definedName>
    <definedName name="BExSAQBHIXGQRNIRGCJMBXUPCZQA" localSheetId="19" hidden="1">#REF!</definedName>
    <definedName name="BExSAQBHIXGQRNIRGCJMBXUPCZQA" localSheetId="21" hidden="1">#REF!</definedName>
    <definedName name="BExSAQBHIXGQRNIRGCJMBXUPCZQA" hidden="1">#REF!</definedName>
    <definedName name="BExSAUTCT4P7JP57NOR9MTX33QJZ" localSheetId="23" hidden="1">#REF!</definedName>
    <definedName name="BExSAUTCT4P7JP57NOR9MTX33QJZ" localSheetId="27" hidden="1">#REF!</definedName>
    <definedName name="BExSAUTCT4P7JP57NOR9MTX33QJZ" localSheetId="16" hidden="1">#REF!</definedName>
    <definedName name="BExSAUTCT4P7JP57NOR9MTX33QJZ" localSheetId="0" hidden="1">#REF!</definedName>
    <definedName name="BExSAUTCT4P7JP57NOR9MTX33QJZ" localSheetId="2" hidden="1">#REF!</definedName>
    <definedName name="BExSAUTCT4P7JP57NOR9MTX33QJZ" localSheetId="4" hidden="1">#REF!</definedName>
    <definedName name="BExSAUTCT4P7JP57NOR9MTX33QJZ" localSheetId="5" hidden="1">#REF!</definedName>
    <definedName name="BExSAUTCT4P7JP57NOR9MTX33QJZ" localSheetId="17" hidden="1">#REF!</definedName>
    <definedName name="BExSAUTCT4P7JP57NOR9MTX33QJZ" localSheetId="7" hidden="1">#REF!</definedName>
    <definedName name="BExSAUTCT4P7JP57NOR9MTX33QJZ" localSheetId="8" hidden="1">#REF!</definedName>
    <definedName name="BExSAUTCT4P7JP57NOR9MTX33QJZ" localSheetId="9" hidden="1">#REF!</definedName>
    <definedName name="BExSAUTCT4P7JP57NOR9MTX33QJZ" localSheetId="11" hidden="1">#REF!</definedName>
    <definedName name="BExSAUTCT4P7JP57NOR9MTX33QJZ" localSheetId="12" hidden="1">#REF!</definedName>
    <definedName name="BExSAUTCT4P7JP57NOR9MTX33QJZ" localSheetId="13" hidden="1">#REF!</definedName>
    <definedName name="BExSAUTCT4P7JP57NOR9MTX33QJZ" localSheetId="14" hidden="1">#REF!</definedName>
    <definedName name="BExSAUTCT4P7JP57NOR9MTX33QJZ" localSheetId="22" hidden="1">#REF!</definedName>
    <definedName name="BExSAUTCT4P7JP57NOR9MTX33QJZ" localSheetId="19" hidden="1">#REF!</definedName>
    <definedName name="BExSAUTCT4P7JP57NOR9MTX33QJZ" localSheetId="21" hidden="1">#REF!</definedName>
    <definedName name="BExSAUTCT4P7JP57NOR9MTX33QJZ" hidden="1">#REF!</definedName>
    <definedName name="BExSAY9CA9TFXQ9M9FBJRGJO9T9E" localSheetId="23" hidden="1">#REF!</definedName>
    <definedName name="BExSAY9CA9TFXQ9M9FBJRGJO9T9E" localSheetId="27" hidden="1">#REF!</definedName>
    <definedName name="BExSAY9CA9TFXQ9M9FBJRGJO9T9E" localSheetId="16" hidden="1">#REF!</definedName>
    <definedName name="BExSAY9CA9TFXQ9M9FBJRGJO9T9E" localSheetId="0" hidden="1">#REF!</definedName>
    <definedName name="BExSAY9CA9TFXQ9M9FBJRGJO9T9E" localSheetId="2" hidden="1">#REF!</definedName>
    <definedName name="BExSAY9CA9TFXQ9M9FBJRGJO9T9E" localSheetId="4" hidden="1">#REF!</definedName>
    <definedName name="BExSAY9CA9TFXQ9M9FBJRGJO9T9E" localSheetId="5" hidden="1">#REF!</definedName>
    <definedName name="BExSAY9CA9TFXQ9M9FBJRGJO9T9E" localSheetId="17" hidden="1">#REF!</definedName>
    <definedName name="BExSAY9CA9TFXQ9M9FBJRGJO9T9E" localSheetId="7" hidden="1">#REF!</definedName>
    <definedName name="BExSAY9CA9TFXQ9M9FBJRGJO9T9E" localSheetId="8" hidden="1">#REF!</definedName>
    <definedName name="BExSAY9CA9TFXQ9M9FBJRGJO9T9E" localSheetId="9" hidden="1">#REF!</definedName>
    <definedName name="BExSAY9CA9TFXQ9M9FBJRGJO9T9E" localSheetId="11" hidden="1">#REF!</definedName>
    <definedName name="BExSAY9CA9TFXQ9M9FBJRGJO9T9E" localSheetId="12" hidden="1">#REF!</definedName>
    <definedName name="BExSAY9CA9TFXQ9M9FBJRGJO9T9E" localSheetId="13" hidden="1">#REF!</definedName>
    <definedName name="BExSAY9CA9TFXQ9M9FBJRGJO9T9E" localSheetId="14" hidden="1">#REF!</definedName>
    <definedName name="BExSAY9CA9TFXQ9M9FBJRGJO9T9E" localSheetId="22" hidden="1">#REF!</definedName>
    <definedName name="BExSAY9CA9TFXQ9M9FBJRGJO9T9E" localSheetId="19" hidden="1">#REF!</definedName>
    <definedName name="BExSAY9CA9TFXQ9M9FBJRGJO9T9E" localSheetId="21" hidden="1">#REF!</definedName>
    <definedName name="BExSAY9CA9TFXQ9M9FBJRGJO9T9E" hidden="1">#REF!</definedName>
    <definedName name="BExSB4JYKQ3MINI7RAYK5M8BLJDC" localSheetId="23" hidden="1">#REF!</definedName>
    <definedName name="BExSB4JYKQ3MINI7RAYK5M8BLJDC" localSheetId="27" hidden="1">#REF!</definedName>
    <definedName name="BExSB4JYKQ3MINI7RAYK5M8BLJDC" localSheetId="16" hidden="1">#REF!</definedName>
    <definedName name="BExSB4JYKQ3MINI7RAYK5M8BLJDC" localSheetId="0" hidden="1">#REF!</definedName>
    <definedName name="BExSB4JYKQ3MINI7RAYK5M8BLJDC" localSheetId="2" hidden="1">#REF!</definedName>
    <definedName name="BExSB4JYKQ3MINI7RAYK5M8BLJDC" localSheetId="4" hidden="1">#REF!</definedName>
    <definedName name="BExSB4JYKQ3MINI7RAYK5M8BLJDC" localSheetId="5" hidden="1">#REF!</definedName>
    <definedName name="BExSB4JYKQ3MINI7RAYK5M8BLJDC" localSheetId="17" hidden="1">#REF!</definedName>
    <definedName name="BExSB4JYKQ3MINI7RAYK5M8BLJDC" localSheetId="7" hidden="1">#REF!</definedName>
    <definedName name="BExSB4JYKQ3MINI7RAYK5M8BLJDC" localSheetId="8" hidden="1">#REF!</definedName>
    <definedName name="BExSB4JYKQ3MINI7RAYK5M8BLJDC" localSheetId="9" hidden="1">#REF!</definedName>
    <definedName name="BExSB4JYKQ3MINI7RAYK5M8BLJDC" localSheetId="11" hidden="1">#REF!</definedName>
    <definedName name="BExSB4JYKQ3MINI7RAYK5M8BLJDC" localSheetId="12" hidden="1">#REF!</definedName>
    <definedName name="BExSB4JYKQ3MINI7RAYK5M8BLJDC" localSheetId="13" hidden="1">#REF!</definedName>
    <definedName name="BExSB4JYKQ3MINI7RAYK5M8BLJDC" localSheetId="14" hidden="1">#REF!</definedName>
    <definedName name="BExSB4JYKQ3MINI7RAYK5M8BLJDC" localSheetId="22" hidden="1">#REF!</definedName>
    <definedName name="BExSB4JYKQ3MINI7RAYK5M8BLJDC" localSheetId="19" hidden="1">#REF!</definedName>
    <definedName name="BExSB4JYKQ3MINI7RAYK5M8BLJDC" localSheetId="21" hidden="1">#REF!</definedName>
    <definedName name="BExSB4JYKQ3MINI7RAYK5M8BLJDC" hidden="1">#REF!</definedName>
    <definedName name="BExSBCY73CG3Q15P5BDLDT994XRL" localSheetId="23" hidden="1">#REF!</definedName>
    <definedName name="BExSBCY73CG3Q15P5BDLDT994XRL" localSheetId="27" hidden="1">#REF!</definedName>
    <definedName name="BExSBCY73CG3Q15P5BDLDT994XRL" localSheetId="16" hidden="1">#REF!</definedName>
    <definedName name="BExSBCY73CG3Q15P5BDLDT994XRL" localSheetId="0" hidden="1">#REF!</definedName>
    <definedName name="BExSBCY73CG3Q15P5BDLDT994XRL" localSheetId="2" hidden="1">#REF!</definedName>
    <definedName name="BExSBCY73CG3Q15P5BDLDT994XRL" localSheetId="4" hidden="1">#REF!</definedName>
    <definedName name="BExSBCY73CG3Q15P5BDLDT994XRL" localSheetId="5" hidden="1">#REF!</definedName>
    <definedName name="BExSBCY73CG3Q15P5BDLDT994XRL" localSheetId="17" hidden="1">#REF!</definedName>
    <definedName name="BExSBCY73CG3Q15P5BDLDT994XRL" localSheetId="7" hidden="1">#REF!</definedName>
    <definedName name="BExSBCY73CG3Q15P5BDLDT994XRL" localSheetId="8" hidden="1">#REF!</definedName>
    <definedName name="BExSBCY73CG3Q15P5BDLDT994XRL" localSheetId="9" hidden="1">#REF!</definedName>
    <definedName name="BExSBCY73CG3Q15P5BDLDT994XRL" localSheetId="11" hidden="1">#REF!</definedName>
    <definedName name="BExSBCY73CG3Q15P5BDLDT994XRL" localSheetId="12" hidden="1">#REF!</definedName>
    <definedName name="BExSBCY73CG3Q15P5BDLDT994XRL" localSheetId="13" hidden="1">#REF!</definedName>
    <definedName name="BExSBCY73CG3Q15P5BDLDT994XRL" localSheetId="14" hidden="1">#REF!</definedName>
    <definedName name="BExSBCY73CG3Q15P5BDLDT994XRL" localSheetId="22" hidden="1">#REF!</definedName>
    <definedName name="BExSBCY73CG3Q15P5BDLDT994XRL" localSheetId="19" hidden="1">#REF!</definedName>
    <definedName name="BExSBCY73CG3Q15P5BDLDT994XRL" localSheetId="21" hidden="1">#REF!</definedName>
    <definedName name="BExSBCY73CG3Q15P5BDLDT994XRL" hidden="1">#REF!</definedName>
    <definedName name="BExSBMOS41ZRLWYLOU29V6Y7YORR" localSheetId="23" hidden="1">#REF!</definedName>
    <definedName name="BExSBMOS41ZRLWYLOU29V6Y7YORR" localSheetId="27" hidden="1">#REF!</definedName>
    <definedName name="BExSBMOS41ZRLWYLOU29V6Y7YORR" localSheetId="16" hidden="1">#REF!</definedName>
    <definedName name="BExSBMOS41ZRLWYLOU29V6Y7YORR" localSheetId="0" hidden="1">#REF!</definedName>
    <definedName name="BExSBMOS41ZRLWYLOU29V6Y7YORR" localSheetId="2" hidden="1">#REF!</definedName>
    <definedName name="BExSBMOS41ZRLWYLOU29V6Y7YORR" localSheetId="4" hidden="1">#REF!</definedName>
    <definedName name="BExSBMOS41ZRLWYLOU29V6Y7YORR" localSheetId="5" hidden="1">#REF!</definedName>
    <definedName name="BExSBMOS41ZRLWYLOU29V6Y7YORR" localSheetId="17" hidden="1">#REF!</definedName>
    <definedName name="BExSBMOS41ZRLWYLOU29V6Y7YORR" localSheetId="7" hidden="1">#REF!</definedName>
    <definedName name="BExSBMOS41ZRLWYLOU29V6Y7YORR" localSheetId="8" hidden="1">#REF!</definedName>
    <definedName name="BExSBMOS41ZRLWYLOU29V6Y7YORR" localSheetId="9" hidden="1">#REF!</definedName>
    <definedName name="BExSBMOS41ZRLWYLOU29V6Y7YORR" localSheetId="11" hidden="1">#REF!</definedName>
    <definedName name="BExSBMOS41ZRLWYLOU29V6Y7YORR" localSheetId="12" hidden="1">#REF!</definedName>
    <definedName name="BExSBMOS41ZRLWYLOU29V6Y7YORR" localSheetId="13" hidden="1">#REF!</definedName>
    <definedName name="BExSBMOS41ZRLWYLOU29V6Y7YORR" localSheetId="14" hidden="1">#REF!</definedName>
    <definedName name="BExSBMOS41ZRLWYLOU29V6Y7YORR" localSheetId="22" hidden="1">#REF!</definedName>
    <definedName name="BExSBMOS41ZRLWYLOU29V6Y7YORR" localSheetId="19" hidden="1">#REF!</definedName>
    <definedName name="BExSBMOS41ZRLWYLOU29V6Y7YORR" localSheetId="21" hidden="1">#REF!</definedName>
    <definedName name="BExSBMOS41ZRLWYLOU29V6Y7YORR" hidden="1">#REF!</definedName>
    <definedName name="BExSBPZG22WAMZYIF7CZ686E8X80" localSheetId="23" hidden="1">#REF!</definedName>
    <definedName name="BExSBPZG22WAMZYIF7CZ686E8X80" localSheetId="27" hidden="1">#REF!</definedName>
    <definedName name="BExSBPZG22WAMZYIF7CZ686E8X80" localSheetId="16" hidden="1">#REF!</definedName>
    <definedName name="BExSBPZG22WAMZYIF7CZ686E8X80" localSheetId="0" hidden="1">#REF!</definedName>
    <definedName name="BExSBPZG22WAMZYIF7CZ686E8X80" localSheetId="2" hidden="1">#REF!</definedName>
    <definedName name="BExSBPZG22WAMZYIF7CZ686E8X80" localSheetId="4" hidden="1">#REF!</definedName>
    <definedName name="BExSBPZG22WAMZYIF7CZ686E8X80" localSheetId="5" hidden="1">#REF!</definedName>
    <definedName name="BExSBPZG22WAMZYIF7CZ686E8X80" localSheetId="17" hidden="1">#REF!</definedName>
    <definedName name="BExSBPZG22WAMZYIF7CZ686E8X80" localSheetId="7" hidden="1">#REF!</definedName>
    <definedName name="BExSBPZG22WAMZYIF7CZ686E8X80" localSheetId="8" hidden="1">#REF!</definedName>
    <definedName name="BExSBPZG22WAMZYIF7CZ686E8X80" localSheetId="9" hidden="1">#REF!</definedName>
    <definedName name="BExSBPZG22WAMZYIF7CZ686E8X80" localSheetId="11" hidden="1">#REF!</definedName>
    <definedName name="BExSBPZG22WAMZYIF7CZ686E8X80" localSheetId="12" hidden="1">#REF!</definedName>
    <definedName name="BExSBPZG22WAMZYIF7CZ686E8X80" localSheetId="13" hidden="1">#REF!</definedName>
    <definedName name="BExSBPZG22WAMZYIF7CZ686E8X80" localSheetId="14" hidden="1">#REF!</definedName>
    <definedName name="BExSBPZG22WAMZYIF7CZ686E8X80" localSheetId="22" hidden="1">#REF!</definedName>
    <definedName name="BExSBPZG22WAMZYIF7CZ686E8X80" localSheetId="19" hidden="1">#REF!</definedName>
    <definedName name="BExSBPZG22WAMZYIF7CZ686E8X80" localSheetId="21" hidden="1">#REF!</definedName>
    <definedName name="BExSBPZG22WAMZYIF7CZ686E8X80" hidden="1">#REF!</definedName>
    <definedName name="BExSBRBXXQMBU1TYDW1BXTEVEPRU" localSheetId="23" hidden="1">#REF!</definedName>
    <definedName name="BExSBRBXXQMBU1TYDW1BXTEVEPRU" localSheetId="27" hidden="1">#REF!</definedName>
    <definedName name="BExSBRBXXQMBU1TYDW1BXTEVEPRU" localSheetId="16" hidden="1">#REF!</definedName>
    <definedName name="BExSBRBXXQMBU1TYDW1BXTEVEPRU" localSheetId="0" hidden="1">#REF!</definedName>
    <definedName name="BExSBRBXXQMBU1TYDW1BXTEVEPRU" localSheetId="2" hidden="1">#REF!</definedName>
    <definedName name="BExSBRBXXQMBU1TYDW1BXTEVEPRU" localSheetId="4" hidden="1">#REF!</definedName>
    <definedName name="BExSBRBXXQMBU1TYDW1BXTEVEPRU" localSheetId="5" hidden="1">#REF!</definedName>
    <definedName name="BExSBRBXXQMBU1TYDW1BXTEVEPRU" localSheetId="17" hidden="1">#REF!</definedName>
    <definedName name="BExSBRBXXQMBU1TYDW1BXTEVEPRU" localSheetId="7" hidden="1">#REF!</definedName>
    <definedName name="BExSBRBXXQMBU1TYDW1BXTEVEPRU" localSheetId="8" hidden="1">#REF!</definedName>
    <definedName name="BExSBRBXXQMBU1TYDW1BXTEVEPRU" localSheetId="9" hidden="1">#REF!</definedName>
    <definedName name="BExSBRBXXQMBU1TYDW1BXTEVEPRU" localSheetId="11" hidden="1">#REF!</definedName>
    <definedName name="BExSBRBXXQMBU1TYDW1BXTEVEPRU" localSheetId="12" hidden="1">#REF!</definedName>
    <definedName name="BExSBRBXXQMBU1TYDW1BXTEVEPRU" localSheetId="13" hidden="1">#REF!</definedName>
    <definedName name="BExSBRBXXQMBU1TYDW1BXTEVEPRU" localSheetId="14" hidden="1">#REF!</definedName>
    <definedName name="BExSBRBXXQMBU1TYDW1BXTEVEPRU" localSheetId="22" hidden="1">#REF!</definedName>
    <definedName name="BExSBRBXXQMBU1TYDW1BXTEVEPRU" localSheetId="19" hidden="1">#REF!</definedName>
    <definedName name="BExSBRBXXQMBU1TYDW1BXTEVEPRU" localSheetId="21" hidden="1">#REF!</definedName>
    <definedName name="BExSBRBXXQMBU1TYDW1BXTEVEPRU" hidden="1">#REF!</definedName>
    <definedName name="BExSC54998WTZ21DSL0R8UN0Y9JH" localSheetId="23" hidden="1">#REF!</definedName>
    <definedName name="BExSC54998WTZ21DSL0R8UN0Y9JH" localSheetId="27" hidden="1">#REF!</definedName>
    <definedName name="BExSC54998WTZ21DSL0R8UN0Y9JH" localSheetId="16" hidden="1">#REF!</definedName>
    <definedName name="BExSC54998WTZ21DSL0R8UN0Y9JH" localSheetId="0" hidden="1">#REF!</definedName>
    <definedName name="BExSC54998WTZ21DSL0R8UN0Y9JH" localSheetId="2" hidden="1">#REF!</definedName>
    <definedName name="BExSC54998WTZ21DSL0R8UN0Y9JH" localSheetId="4" hidden="1">#REF!</definedName>
    <definedName name="BExSC54998WTZ21DSL0R8UN0Y9JH" localSheetId="5" hidden="1">#REF!</definedName>
    <definedName name="BExSC54998WTZ21DSL0R8UN0Y9JH" localSheetId="17" hidden="1">#REF!</definedName>
    <definedName name="BExSC54998WTZ21DSL0R8UN0Y9JH" localSheetId="7" hidden="1">#REF!</definedName>
    <definedName name="BExSC54998WTZ21DSL0R8UN0Y9JH" localSheetId="8" hidden="1">#REF!</definedName>
    <definedName name="BExSC54998WTZ21DSL0R8UN0Y9JH" localSheetId="9" hidden="1">#REF!</definedName>
    <definedName name="BExSC54998WTZ21DSL0R8UN0Y9JH" localSheetId="11" hidden="1">#REF!</definedName>
    <definedName name="BExSC54998WTZ21DSL0R8UN0Y9JH" localSheetId="12" hidden="1">#REF!</definedName>
    <definedName name="BExSC54998WTZ21DSL0R8UN0Y9JH" localSheetId="13" hidden="1">#REF!</definedName>
    <definedName name="BExSC54998WTZ21DSL0R8UN0Y9JH" localSheetId="14" hidden="1">#REF!</definedName>
    <definedName name="BExSC54998WTZ21DSL0R8UN0Y9JH" localSheetId="22" hidden="1">#REF!</definedName>
    <definedName name="BExSC54998WTZ21DSL0R8UN0Y9JH" localSheetId="19" hidden="1">#REF!</definedName>
    <definedName name="BExSC54998WTZ21DSL0R8UN0Y9JH" localSheetId="21" hidden="1">#REF!</definedName>
    <definedName name="BExSC54998WTZ21DSL0R8UN0Y9JH" hidden="1">#REF!</definedName>
    <definedName name="BExSC60N7WR9PJSNC9B7ORCX9NGY" localSheetId="23" hidden="1">#REF!</definedName>
    <definedName name="BExSC60N7WR9PJSNC9B7ORCX9NGY" localSheetId="27" hidden="1">#REF!</definedName>
    <definedName name="BExSC60N7WR9PJSNC9B7ORCX9NGY" localSheetId="16" hidden="1">#REF!</definedName>
    <definedName name="BExSC60N7WR9PJSNC9B7ORCX9NGY" localSheetId="0" hidden="1">#REF!</definedName>
    <definedName name="BExSC60N7WR9PJSNC9B7ORCX9NGY" localSheetId="2" hidden="1">#REF!</definedName>
    <definedName name="BExSC60N7WR9PJSNC9B7ORCX9NGY" localSheetId="4" hidden="1">#REF!</definedName>
    <definedName name="BExSC60N7WR9PJSNC9B7ORCX9NGY" localSheetId="5" hidden="1">#REF!</definedName>
    <definedName name="BExSC60N7WR9PJSNC9B7ORCX9NGY" localSheetId="17" hidden="1">#REF!</definedName>
    <definedName name="BExSC60N7WR9PJSNC9B7ORCX9NGY" localSheetId="7" hidden="1">#REF!</definedName>
    <definedName name="BExSC60N7WR9PJSNC9B7ORCX9NGY" localSheetId="8" hidden="1">#REF!</definedName>
    <definedName name="BExSC60N7WR9PJSNC9B7ORCX9NGY" localSheetId="9" hidden="1">#REF!</definedName>
    <definedName name="BExSC60N7WR9PJSNC9B7ORCX9NGY" localSheetId="11" hidden="1">#REF!</definedName>
    <definedName name="BExSC60N7WR9PJSNC9B7ORCX9NGY" localSheetId="12" hidden="1">#REF!</definedName>
    <definedName name="BExSC60N7WR9PJSNC9B7ORCX9NGY" localSheetId="13" hidden="1">#REF!</definedName>
    <definedName name="BExSC60N7WR9PJSNC9B7ORCX9NGY" localSheetId="14" hidden="1">#REF!</definedName>
    <definedName name="BExSC60N7WR9PJSNC9B7ORCX9NGY" localSheetId="22" hidden="1">#REF!</definedName>
    <definedName name="BExSC60N7WR9PJSNC9B7ORCX9NGY" localSheetId="19" hidden="1">#REF!</definedName>
    <definedName name="BExSC60N7WR9PJSNC9B7ORCX9NGY" localSheetId="21" hidden="1">#REF!</definedName>
    <definedName name="BExSC60N7WR9PJSNC9B7ORCX9NGY" hidden="1">#REF!</definedName>
    <definedName name="BExSCE99EZTILTTCE4NJJF96OYYM" localSheetId="23" hidden="1">#REF!</definedName>
    <definedName name="BExSCE99EZTILTTCE4NJJF96OYYM" localSheetId="27" hidden="1">#REF!</definedName>
    <definedName name="BExSCE99EZTILTTCE4NJJF96OYYM" localSheetId="16" hidden="1">#REF!</definedName>
    <definedName name="BExSCE99EZTILTTCE4NJJF96OYYM" localSheetId="0" hidden="1">#REF!</definedName>
    <definedName name="BExSCE99EZTILTTCE4NJJF96OYYM" localSheetId="2" hidden="1">#REF!</definedName>
    <definedName name="BExSCE99EZTILTTCE4NJJF96OYYM" localSheetId="4" hidden="1">#REF!</definedName>
    <definedName name="BExSCE99EZTILTTCE4NJJF96OYYM" localSheetId="5" hidden="1">#REF!</definedName>
    <definedName name="BExSCE99EZTILTTCE4NJJF96OYYM" localSheetId="17" hidden="1">#REF!</definedName>
    <definedName name="BExSCE99EZTILTTCE4NJJF96OYYM" localSheetId="7" hidden="1">#REF!</definedName>
    <definedName name="BExSCE99EZTILTTCE4NJJF96OYYM" localSheetId="8" hidden="1">#REF!</definedName>
    <definedName name="BExSCE99EZTILTTCE4NJJF96OYYM" localSheetId="9" hidden="1">#REF!</definedName>
    <definedName name="BExSCE99EZTILTTCE4NJJF96OYYM" localSheetId="11" hidden="1">#REF!</definedName>
    <definedName name="BExSCE99EZTILTTCE4NJJF96OYYM" localSheetId="12" hidden="1">#REF!</definedName>
    <definedName name="BExSCE99EZTILTTCE4NJJF96OYYM" localSheetId="13" hidden="1">#REF!</definedName>
    <definedName name="BExSCE99EZTILTTCE4NJJF96OYYM" localSheetId="14" hidden="1">#REF!</definedName>
    <definedName name="BExSCE99EZTILTTCE4NJJF96OYYM" localSheetId="22" hidden="1">#REF!</definedName>
    <definedName name="BExSCE99EZTILTTCE4NJJF96OYYM" localSheetId="19" hidden="1">#REF!</definedName>
    <definedName name="BExSCE99EZTILTTCE4NJJF96OYYM" localSheetId="21" hidden="1">#REF!</definedName>
    <definedName name="BExSCE99EZTILTTCE4NJJF96OYYM" hidden="1">#REF!</definedName>
    <definedName name="BExSCFWOMYELUEPWVJIRGIQZH5BV" localSheetId="23" hidden="1">#REF!</definedName>
    <definedName name="BExSCFWOMYELUEPWVJIRGIQZH5BV" localSheetId="27" hidden="1">#REF!</definedName>
    <definedName name="BExSCFWOMYELUEPWVJIRGIQZH5BV" localSheetId="16" hidden="1">#REF!</definedName>
    <definedName name="BExSCFWOMYELUEPWVJIRGIQZH5BV" localSheetId="0" hidden="1">#REF!</definedName>
    <definedName name="BExSCFWOMYELUEPWVJIRGIQZH5BV" localSheetId="2" hidden="1">#REF!</definedName>
    <definedName name="BExSCFWOMYELUEPWVJIRGIQZH5BV" localSheetId="4" hidden="1">#REF!</definedName>
    <definedName name="BExSCFWOMYELUEPWVJIRGIQZH5BV" localSheetId="5" hidden="1">#REF!</definedName>
    <definedName name="BExSCFWOMYELUEPWVJIRGIQZH5BV" localSheetId="17" hidden="1">#REF!</definedName>
    <definedName name="BExSCFWOMYELUEPWVJIRGIQZH5BV" localSheetId="7" hidden="1">#REF!</definedName>
    <definedName name="BExSCFWOMYELUEPWVJIRGIQZH5BV" localSheetId="8" hidden="1">#REF!</definedName>
    <definedName name="BExSCFWOMYELUEPWVJIRGIQZH5BV" localSheetId="9" hidden="1">#REF!</definedName>
    <definedName name="BExSCFWOMYELUEPWVJIRGIQZH5BV" localSheetId="11" hidden="1">#REF!</definedName>
    <definedName name="BExSCFWOMYELUEPWVJIRGIQZH5BV" localSheetId="12" hidden="1">#REF!</definedName>
    <definedName name="BExSCFWOMYELUEPWVJIRGIQZH5BV" localSheetId="13" hidden="1">#REF!</definedName>
    <definedName name="BExSCFWOMYELUEPWVJIRGIQZH5BV" localSheetId="14" hidden="1">#REF!</definedName>
    <definedName name="BExSCFWOMYELUEPWVJIRGIQZH5BV" localSheetId="22" hidden="1">#REF!</definedName>
    <definedName name="BExSCFWOMYELUEPWVJIRGIQZH5BV" localSheetId="19" hidden="1">#REF!</definedName>
    <definedName name="BExSCFWOMYELUEPWVJIRGIQZH5BV" localSheetId="21" hidden="1">#REF!</definedName>
    <definedName name="BExSCFWOMYELUEPWVJIRGIQZH5BV" hidden="1">#REF!</definedName>
    <definedName name="BExSCHUQZ2HFEWS54X67DIS8OSXZ" localSheetId="23" hidden="1">#REF!</definedName>
    <definedName name="BExSCHUQZ2HFEWS54X67DIS8OSXZ" localSheetId="27" hidden="1">#REF!</definedName>
    <definedName name="BExSCHUQZ2HFEWS54X67DIS8OSXZ" localSheetId="16" hidden="1">#REF!</definedName>
    <definedName name="BExSCHUQZ2HFEWS54X67DIS8OSXZ" localSheetId="0" hidden="1">#REF!</definedName>
    <definedName name="BExSCHUQZ2HFEWS54X67DIS8OSXZ" localSheetId="2" hidden="1">#REF!</definedName>
    <definedName name="BExSCHUQZ2HFEWS54X67DIS8OSXZ" localSheetId="4" hidden="1">#REF!</definedName>
    <definedName name="BExSCHUQZ2HFEWS54X67DIS8OSXZ" localSheetId="5" hidden="1">#REF!</definedName>
    <definedName name="BExSCHUQZ2HFEWS54X67DIS8OSXZ" localSheetId="17" hidden="1">#REF!</definedName>
    <definedName name="BExSCHUQZ2HFEWS54X67DIS8OSXZ" localSheetId="7" hidden="1">#REF!</definedName>
    <definedName name="BExSCHUQZ2HFEWS54X67DIS8OSXZ" localSheetId="8" hidden="1">#REF!</definedName>
    <definedName name="BExSCHUQZ2HFEWS54X67DIS8OSXZ" localSheetId="9" hidden="1">#REF!</definedName>
    <definedName name="BExSCHUQZ2HFEWS54X67DIS8OSXZ" localSheetId="11" hidden="1">#REF!</definedName>
    <definedName name="BExSCHUQZ2HFEWS54X67DIS8OSXZ" localSheetId="12" hidden="1">#REF!</definedName>
    <definedName name="BExSCHUQZ2HFEWS54X67DIS8OSXZ" localSheetId="13" hidden="1">#REF!</definedName>
    <definedName name="BExSCHUQZ2HFEWS54X67DIS8OSXZ" localSheetId="14" hidden="1">#REF!</definedName>
    <definedName name="BExSCHUQZ2HFEWS54X67DIS8OSXZ" localSheetId="22" hidden="1">#REF!</definedName>
    <definedName name="BExSCHUQZ2HFEWS54X67DIS8OSXZ" localSheetId="19" hidden="1">#REF!</definedName>
    <definedName name="BExSCHUQZ2HFEWS54X67DIS8OSXZ" localSheetId="21" hidden="1">#REF!</definedName>
    <definedName name="BExSCHUQZ2HFEWS54X67DIS8OSXZ" hidden="1">#REF!</definedName>
    <definedName name="BExSCOG41SKKG4GYU76WRWW1CTE6" localSheetId="23" hidden="1">#REF!</definedName>
    <definedName name="BExSCOG41SKKG4GYU76WRWW1CTE6" localSheetId="27" hidden="1">#REF!</definedName>
    <definedName name="BExSCOG41SKKG4GYU76WRWW1CTE6" localSheetId="16" hidden="1">#REF!</definedName>
    <definedName name="BExSCOG41SKKG4GYU76WRWW1CTE6" localSheetId="0" hidden="1">#REF!</definedName>
    <definedName name="BExSCOG41SKKG4GYU76WRWW1CTE6" localSheetId="2" hidden="1">#REF!</definedName>
    <definedName name="BExSCOG41SKKG4GYU76WRWW1CTE6" localSheetId="4" hidden="1">#REF!</definedName>
    <definedName name="BExSCOG41SKKG4GYU76WRWW1CTE6" localSheetId="5" hidden="1">#REF!</definedName>
    <definedName name="BExSCOG41SKKG4GYU76WRWW1CTE6" localSheetId="17" hidden="1">#REF!</definedName>
    <definedName name="BExSCOG41SKKG4GYU76WRWW1CTE6" localSheetId="7" hidden="1">#REF!</definedName>
    <definedName name="BExSCOG41SKKG4GYU76WRWW1CTE6" localSheetId="8" hidden="1">#REF!</definedName>
    <definedName name="BExSCOG41SKKG4GYU76WRWW1CTE6" localSheetId="9" hidden="1">#REF!</definedName>
    <definedName name="BExSCOG41SKKG4GYU76WRWW1CTE6" localSheetId="11" hidden="1">#REF!</definedName>
    <definedName name="BExSCOG41SKKG4GYU76WRWW1CTE6" localSheetId="12" hidden="1">#REF!</definedName>
    <definedName name="BExSCOG41SKKG4GYU76WRWW1CTE6" localSheetId="13" hidden="1">#REF!</definedName>
    <definedName name="BExSCOG41SKKG4GYU76WRWW1CTE6" localSheetId="14" hidden="1">#REF!</definedName>
    <definedName name="BExSCOG41SKKG4GYU76WRWW1CTE6" localSheetId="22" hidden="1">#REF!</definedName>
    <definedName name="BExSCOG41SKKG4GYU76WRWW1CTE6" localSheetId="19" hidden="1">#REF!</definedName>
    <definedName name="BExSCOG41SKKG4GYU76WRWW1CTE6" localSheetId="21" hidden="1">#REF!</definedName>
    <definedName name="BExSCOG41SKKG4GYU76WRWW1CTE6" hidden="1">#REF!</definedName>
    <definedName name="BExSCVC9P86YVFMRKKUVRV29MZXZ" localSheetId="23" hidden="1">#REF!</definedName>
    <definedName name="BExSCVC9P86YVFMRKKUVRV29MZXZ" localSheetId="27" hidden="1">#REF!</definedName>
    <definedName name="BExSCVC9P86YVFMRKKUVRV29MZXZ" localSheetId="16" hidden="1">#REF!</definedName>
    <definedName name="BExSCVC9P86YVFMRKKUVRV29MZXZ" localSheetId="0" hidden="1">#REF!</definedName>
    <definedName name="BExSCVC9P86YVFMRKKUVRV29MZXZ" localSheetId="2" hidden="1">#REF!</definedName>
    <definedName name="BExSCVC9P86YVFMRKKUVRV29MZXZ" localSheetId="4" hidden="1">#REF!</definedName>
    <definedName name="BExSCVC9P86YVFMRKKUVRV29MZXZ" localSheetId="5" hidden="1">#REF!</definedName>
    <definedName name="BExSCVC9P86YVFMRKKUVRV29MZXZ" localSheetId="17" hidden="1">#REF!</definedName>
    <definedName name="BExSCVC9P86YVFMRKKUVRV29MZXZ" localSheetId="7" hidden="1">#REF!</definedName>
    <definedName name="BExSCVC9P86YVFMRKKUVRV29MZXZ" localSheetId="8" hidden="1">#REF!</definedName>
    <definedName name="BExSCVC9P86YVFMRKKUVRV29MZXZ" localSheetId="9" hidden="1">#REF!</definedName>
    <definedName name="BExSCVC9P86YVFMRKKUVRV29MZXZ" localSheetId="11" hidden="1">#REF!</definedName>
    <definedName name="BExSCVC9P86YVFMRKKUVRV29MZXZ" localSheetId="12" hidden="1">#REF!</definedName>
    <definedName name="BExSCVC9P86YVFMRKKUVRV29MZXZ" localSheetId="13" hidden="1">#REF!</definedName>
    <definedName name="BExSCVC9P86YVFMRKKUVRV29MZXZ" localSheetId="14" hidden="1">#REF!</definedName>
    <definedName name="BExSCVC9P86YVFMRKKUVRV29MZXZ" localSheetId="22" hidden="1">#REF!</definedName>
    <definedName name="BExSCVC9P86YVFMRKKUVRV29MZXZ" localSheetId="19" hidden="1">#REF!</definedName>
    <definedName name="BExSCVC9P86YVFMRKKUVRV29MZXZ" localSheetId="21" hidden="1">#REF!</definedName>
    <definedName name="BExSCVC9P86YVFMRKKUVRV29MZXZ" hidden="1">#REF!</definedName>
    <definedName name="BExSD233CH4MU9ZMGNRF97ZV7KWU" localSheetId="23" hidden="1">#REF!</definedName>
    <definedName name="BExSD233CH4MU9ZMGNRF97ZV7KWU" localSheetId="27" hidden="1">#REF!</definedName>
    <definedName name="BExSD233CH4MU9ZMGNRF97ZV7KWU" localSheetId="16" hidden="1">#REF!</definedName>
    <definedName name="BExSD233CH4MU9ZMGNRF97ZV7KWU" localSheetId="0" hidden="1">#REF!</definedName>
    <definedName name="BExSD233CH4MU9ZMGNRF97ZV7KWU" localSheetId="2" hidden="1">#REF!</definedName>
    <definedName name="BExSD233CH4MU9ZMGNRF97ZV7KWU" localSheetId="4" hidden="1">#REF!</definedName>
    <definedName name="BExSD233CH4MU9ZMGNRF97ZV7KWU" localSheetId="5" hidden="1">#REF!</definedName>
    <definedName name="BExSD233CH4MU9ZMGNRF97ZV7KWU" localSheetId="17" hidden="1">#REF!</definedName>
    <definedName name="BExSD233CH4MU9ZMGNRF97ZV7KWU" localSheetId="7" hidden="1">#REF!</definedName>
    <definedName name="BExSD233CH4MU9ZMGNRF97ZV7KWU" localSheetId="8" hidden="1">#REF!</definedName>
    <definedName name="BExSD233CH4MU9ZMGNRF97ZV7KWU" localSheetId="9" hidden="1">#REF!</definedName>
    <definedName name="BExSD233CH4MU9ZMGNRF97ZV7KWU" localSheetId="11" hidden="1">#REF!</definedName>
    <definedName name="BExSD233CH4MU9ZMGNRF97ZV7KWU" localSheetId="12" hidden="1">#REF!</definedName>
    <definedName name="BExSD233CH4MU9ZMGNRF97ZV7KWU" localSheetId="13" hidden="1">#REF!</definedName>
    <definedName name="BExSD233CH4MU9ZMGNRF97ZV7KWU" localSheetId="14" hidden="1">#REF!</definedName>
    <definedName name="BExSD233CH4MU9ZMGNRF97ZV7KWU" localSheetId="22" hidden="1">#REF!</definedName>
    <definedName name="BExSD233CH4MU9ZMGNRF97ZV7KWU" localSheetId="19" hidden="1">#REF!</definedName>
    <definedName name="BExSD233CH4MU9ZMGNRF97ZV7KWU" localSheetId="21" hidden="1">#REF!</definedName>
    <definedName name="BExSD233CH4MU9ZMGNRF97ZV7KWU" hidden="1">#REF!</definedName>
    <definedName name="BExSD2U0F3BN6IN9N4R2DTTJG15H" localSheetId="23" hidden="1">#REF!</definedName>
    <definedName name="BExSD2U0F3BN6IN9N4R2DTTJG15H" localSheetId="27" hidden="1">#REF!</definedName>
    <definedName name="BExSD2U0F3BN6IN9N4R2DTTJG15H" localSheetId="16" hidden="1">#REF!</definedName>
    <definedName name="BExSD2U0F3BN6IN9N4R2DTTJG15H" localSheetId="0" hidden="1">#REF!</definedName>
    <definedName name="BExSD2U0F3BN6IN9N4R2DTTJG15H" localSheetId="2" hidden="1">#REF!</definedName>
    <definedName name="BExSD2U0F3BN6IN9N4R2DTTJG15H" localSheetId="4" hidden="1">#REF!</definedName>
    <definedName name="BExSD2U0F3BN6IN9N4R2DTTJG15H" localSheetId="5" hidden="1">#REF!</definedName>
    <definedName name="BExSD2U0F3BN6IN9N4R2DTTJG15H" localSheetId="17" hidden="1">#REF!</definedName>
    <definedName name="BExSD2U0F3BN6IN9N4R2DTTJG15H" localSheetId="7" hidden="1">#REF!</definedName>
    <definedName name="BExSD2U0F3BN6IN9N4R2DTTJG15H" localSheetId="8" hidden="1">#REF!</definedName>
    <definedName name="BExSD2U0F3BN6IN9N4R2DTTJG15H" localSheetId="9" hidden="1">#REF!</definedName>
    <definedName name="BExSD2U0F3BN6IN9N4R2DTTJG15H" localSheetId="11" hidden="1">#REF!</definedName>
    <definedName name="BExSD2U0F3BN6IN9N4R2DTTJG15H" localSheetId="12" hidden="1">#REF!</definedName>
    <definedName name="BExSD2U0F3BN6IN9N4R2DTTJG15H" localSheetId="13" hidden="1">#REF!</definedName>
    <definedName name="BExSD2U0F3BN6IN9N4R2DTTJG15H" localSheetId="14" hidden="1">#REF!</definedName>
    <definedName name="BExSD2U0F3BN6IN9N4R2DTTJG15H" localSheetId="22" hidden="1">#REF!</definedName>
    <definedName name="BExSD2U0F3BN6IN9N4R2DTTJG15H" localSheetId="19" hidden="1">#REF!</definedName>
    <definedName name="BExSD2U0F3BN6IN9N4R2DTTJG15H" localSheetId="21" hidden="1">#REF!</definedName>
    <definedName name="BExSD2U0F3BN6IN9N4R2DTTJG15H" hidden="1">#REF!</definedName>
    <definedName name="BExSD6A6NY15YSMFH51ST6XJY429" localSheetId="23" hidden="1">#REF!</definedName>
    <definedName name="BExSD6A6NY15YSMFH51ST6XJY429" localSheetId="27" hidden="1">#REF!</definedName>
    <definedName name="BExSD6A6NY15YSMFH51ST6XJY429" localSheetId="16" hidden="1">#REF!</definedName>
    <definedName name="BExSD6A6NY15YSMFH51ST6XJY429" localSheetId="0" hidden="1">#REF!</definedName>
    <definedName name="BExSD6A6NY15YSMFH51ST6XJY429" localSheetId="2" hidden="1">#REF!</definedName>
    <definedName name="BExSD6A6NY15YSMFH51ST6XJY429" localSheetId="4" hidden="1">#REF!</definedName>
    <definedName name="BExSD6A6NY15YSMFH51ST6XJY429" localSheetId="5" hidden="1">#REF!</definedName>
    <definedName name="BExSD6A6NY15YSMFH51ST6XJY429" localSheetId="17" hidden="1">#REF!</definedName>
    <definedName name="BExSD6A6NY15YSMFH51ST6XJY429" localSheetId="7" hidden="1">#REF!</definedName>
    <definedName name="BExSD6A6NY15YSMFH51ST6XJY429" localSheetId="8" hidden="1">#REF!</definedName>
    <definedName name="BExSD6A6NY15YSMFH51ST6XJY429" localSheetId="9" hidden="1">#REF!</definedName>
    <definedName name="BExSD6A6NY15YSMFH51ST6XJY429" localSheetId="11" hidden="1">#REF!</definedName>
    <definedName name="BExSD6A6NY15YSMFH51ST6XJY429" localSheetId="12" hidden="1">#REF!</definedName>
    <definedName name="BExSD6A6NY15YSMFH51ST6XJY429" localSheetId="13" hidden="1">#REF!</definedName>
    <definedName name="BExSD6A6NY15YSMFH51ST6XJY429" localSheetId="14" hidden="1">#REF!</definedName>
    <definedName name="BExSD6A6NY15YSMFH51ST6XJY429" localSheetId="22" hidden="1">#REF!</definedName>
    <definedName name="BExSD6A6NY15YSMFH51ST6XJY429" localSheetId="19" hidden="1">#REF!</definedName>
    <definedName name="BExSD6A6NY15YSMFH51ST6XJY429" localSheetId="21" hidden="1">#REF!</definedName>
    <definedName name="BExSD6A6NY15YSMFH51ST6XJY429" hidden="1">#REF!</definedName>
    <definedName name="BExSD9VH6PF6RQ135VOEE08YXPAW" localSheetId="23" hidden="1">#REF!</definedName>
    <definedName name="BExSD9VH6PF6RQ135VOEE08YXPAW" localSheetId="27" hidden="1">#REF!</definedName>
    <definedName name="BExSD9VH6PF6RQ135VOEE08YXPAW" localSheetId="16" hidden="1">#REF!</definedName>
    <definedName name="BExSD9VH6PF6RQ135VOEE08YXPAW" localSheetId="0" hidden="1">#REF!</definedName>
    <definedName name="BExSD9VH6PF6RQ135VOEE08YXPAW" localSheetId="2" hidden="1">#REF!</definedName>
    <definedName name="BExSD9VH6PF6RQ135VOEE08YXPAW" localSheetId="4" hidden="1">#REF!</definedName>
    <definedName name="BExSD9VH6PF6RQ135VOEE08YXPAW" localSheetId="5" hidden="1">#REF!</definedName>
    <definedName name="BExSD9VH6PF6RQ135VOEE08YXPAW" localSheetId="17" hidden="1">#REF!</definedName>
    <definedName name="BExSD9VH6PF6RQ135VOEE08YXPAW" localSheetId="7" hidden="1">#REF!</definedName>
    <definedName name="BExSD9VH6PF6RQ135VOEE08YXPAW" localSheetId="8" hidden="1">#REF!</definedName>
    <definedName name="BExSD9VH6PF6RQ135VOEE08YXPAW" localSheetId="9" hidden="1">#REF!</definedName>
    <definedName name="BExSD9VH6PF6RQ135VOEE08YXPAW" localSheetId="11" hidden="1">#REF!</definedName>
    <definedName name="BExSD9VH6PF6RQ135VOEE08YXPAW" localSheetId="12" hidden="1">#REF!</definedName>
    <definedName name="BExSD9VH6PF6RQ135VOEE08YXPAW" localSheetId="13" hidden="1">#REF!</definedName>
    <definedName name="BExSD9VH6PF6RQ135VOEE08YXPAW" localSheetId="14" hidden="1">#REF!</definedName>
    <definedName name="BExSD9VH6PF6RQ135VOEE08YXPAW" localSheetId="22" hidden="1">#REF!</definedName>
    <definedName name="BExSD9VH6PF6RQ135VOEE08YXPAW" localSheetId="19" hidden="1">#REF!</definedName>
    <definedName name="BExSD9VH6PF6RQ135VOEE08YXPAW" localSheetId="21" hidden="1">#REF!</definedName>
    <definedName name="BExSD9VH6PF6RQ135VOEE08YXPAW" hidden="1">#REF!</definedName>
    <definedName name="BExSDI9QWFD49GEZWZ3KOGM27XRB" localSheetId="23" hidden="1">#REF!</definedName>
    <definedName name="BExSDI9QWFD49GEZWZ3KOGM27XRB" localSheetId="27" hidden="1">#REF!</definedName>
    <definedName name="BExSDI9QWFD49GEZWZ3KOGM27XRB" localSheetId="16" hidden="1">#REF!</definedName>
    <definedName name="BExSDI9QWFD49GEZWZ3KOGM27XRB" localSheetId="0" hidden="1">#REF!</definedName>
    <definedName name="BExSDI9QWFD49GEZWZ3KOGM27XRB" localSheetId="2" hidden="1">#REF!</definedName>
    <definedName name="BExSDI9QWFD49GEZWZ3KOGM27XRB" localSheetId="4" hidden="1">#REF!</definedName>
    <definedName name="BExSDI9QWFD49GEZWZ3KOGM27XRB" localSheetId="5" hidden="1">#REF!</definedName>
    <definedName name="BExSDI9QWFD49GEZWZ3KOGM27XRB" localSheetId="17" hidden="1">#REF!</definedName>
    <definedName name="BExSDI9QWFD49GEZWZ3KOGM27XRB" localSheetId="7" hidden="1">#REF!</definedName>
    <definedName name="BExSDI9QWFD49GEZWZ3KOGM27XRB" localSheetId="8" hidden="1">#REF!</definedName>
    <definedName name="BExSDI9QWFD49GEZWZ3KOGM27XRB" localSheetId="9" hidden="1">#REF!</definedName>
    <definedName name="BExSDI9QWFD49GEZWZ3KOGM27XRB" localSheetId="11" hidden="1">#REF!</definedName>
    <definedName name="BExSDI9QWFD49GEZWZ3KOGM27XRB" localSheetId="12" hidden="1">#REF!</definedName>
    <definedName name="BExSDI9QWFD49GEZWZ3KOGM27XRB" localSheetId="13" hidden="1">#REF!</definedName>
    <definedName name="BExSDI9QWFD49GEZWZ3KOGM27XRB" localSheetId="14" hidden="1">#REF!</definedName>
    <definedName name="BExSDI9QWFD49GEZWZ3KOGM27XRB" localSheetId="22" hidden="1">#REF!</definedName>
    <definedName name="BExSDI9QWFD49GEZWZ3KOGM27XRB" localSheetId="19" hidden="1">#REF!</definedName>
    <definedName name="BExSDI9QWFD49GEZWZ3KOGM27XRB" localSheetId="21" hidden="1">#REF!</definedName>
    <definedName name="BExSDI9QWFD49GEZWZ3KOGM27XRB" hidden="1">#REF!</definedName>
    <definedName name="BExSDP5Y04WWMX2WWRITWOX8R5I9" localSheetId="23" hidden="1">#REF!</definedName>
    <definedName name="BExSDP5Y04WWMX2WWRITWOX8R5I9" localSheetId="27" hidden="1">#REF!</definedName>
    <definedName name="BExSDP5Y04WWMX2WWRITWOX8R5I9" localSheetId="16" hidden="1">#REF!</definedName>
    <definedName name="BExSDP5Y04WWMX2WWRITWOX8R5I9" localSheetId="0" hidden="1">#REF!</definedName>
    <definedName name="BExSDP5Y04WWMX2WWRITWOX8R5I9" localSheetId="2" hidden="1">#REF!</definedName>
    <definedName name="BExSDP5Y04WWMX2WWRITWOX8R5I9" localSheetId="4" hidden="1">#REF!</definedName>
    <definedName name="BExSDP5Y04WWMX2WWRITWOX8R5I9" localSheetId="5" hidden="1">#REF!</definedName>
    <definedName name="BExSDP5Y04WWMX2WWRITWOX8R5I9" localSheetId="17" hidden="1">#REF!</definedName>
    <definedName name="BExSDP5Y04WWMX2WWRITWOX8R5I9" localSheetId="7" hidden="1">#REF!</definedName>
    <definedName name="BExSDP5Y04WWMX2WWRITWOX8R5I9" localSheetId="8" hidden="1">#REF!</definedName>
    <definedName name="BExSDP5Y04WWMX2WWRITWOX8R5I9" localSheetId="9" hidden="1">#REF!</definedName>
    <definedName name="BExSDP5Y04WWMX2WWRITWOX8R5I9" localSheetId="11" hidden="1">#REF!</definedName>
    <definedName name="BExSDP5Y04WWMX2WWRITWOX8R5I9" localSheetId="12" hidden="1">#REF!</definedName>
    <definedName name="BExSDP5Y04WWMX2WWRITWOX8R5I9" localSheetId="13" hidden="1">#REF!</definedName>
    <definedName name="BExSDP5Y04WWMX2WWRITWOX8R5I9" localSheetId="14" hidden="1">#REF!</definedName>
    <definedName name="BExSDP5Y04WWMX2WWRITWOX8R5I9" localSheetId="22" hidden="1">#REF!</definedName>
    <definedName name="BExSDP5Y04WWMX2WWRITWOX8R5I9" localSheetId="19" hidden="1">#REF!</definedName>
    <definedName name="BExSDP5Y04WWMX2WWRITWOX8R5I9" localSheetId="21" hidden="1">#REF!</definedName>
    <definedName name="BExSDP5Y04WWMX2WWRITWOX8R5I9" hidden="1">#REF!</definedName>
    <definedName name="BExSDSGM203BJTNS9MKCBX453HMD" localSheetId="23" hidden="1">#REF!</definedName>
    <definedName name="BExSDSGM203BJTNS9MKCBX453HMD" localSheetId="27" hidden="1">#REF!</definedName>
    <definedName name="BExSDSGM203BJTNS9MKCBX453HMD" localSheetId="16" hidden="1">#REF!</definedName>
    <definedName name="BExSDSGM203BJTNS9MKCBX453HMD" localSheetId="0" hidden="1">#REF!</definedName>
    <definedName name="BExSDSGM203BJTNS9MKCBX453HMD" localSheetId="2" hidden="1">#REF!</definedName>
    <definedName name="BExSDSGM203BJTNS9MKCBX453HMD" localSheetId="4" hidden="1">#REF!</definedName>
    <definedName name="BExSDSGM203BJTNS9MKCBX453HMD" localSheetId="5" hidden="1">#REF!</definedName>
    <definedName name="BExSDSGM203BJTNS9MKCBX453HMD" localSheetId="17" hidden="1">#REF!</definedName>
    <definedName name="BExSDSGM203BJTNS9MKCBX453HMD" localSheetId="7" hidden="1">#REF!</definedName>
    <definedName name="BExSDSGM203BJTNS9MKCBX453HMD" localSheetId="8" hidden="1">#REF!</definedName>
    <definedName name="BExSDSGM203BJTNS9MKCBX453HMD" localSheetId="9" hidden="1">#REF!</definedName>
    <definedName name="BExSDSGM203BJTNS9MKCBX453HMD" localSheetId="11" hidden="1">#REF!</definedName>
    <definedName name="BExSDSGM203BJTNS9MKCBX453HMD" localSheetId="12" hidden="1">#REF!</definedName>
    <definedName name="BExSDSGM203BJTNS9MKCBX453HMD" localSheetId="13" hidden="1">#REF!</definedName>
    <definedName name="BExSDSGM203BJTNS9MKCBX453HMD" localSheetId="14" hidden="1">#REF!</definedName>
    <definedName name="BExSDSGM203BJTNS9MKCBX453HMD" localSheetId="22" hidden="1">#REF!</definedName>
    <definedName name="BExSDSGM203BJTNS9MKCBX453HMD" localSheetId="19" hidden="1">#REF!</definedName>
    <definedName name="BExSDSGM203BJTNS9MKCBX453HMD" localSheetId="21" hidden="1">#REF!</definedName>
    <definedName name="BExSDSGM203BJTNS9MKCBX453HMD" hidden="1">#REF!</definedName>
    <definedName name="BExSDT20XUFXTDM37M148AXAP7HN" localSheetId="23" hidden="1">#REF!</definedName>
    <definedName name="BExSDT20XUFXTDM37M148AXAP7HN" localSheetId="27" hidden="1">#REF!</definedName>
    <definedName name="BExSDT20XUFXTDM37M148AXAP7HN" localSheetId="16" hidden="1">#REF!</definedName>
    <definedName name="BExSDT20XUFXTDM37M148AXAP7HN" localSheetId="0" hidden="1">#REF!</definedName>
    <definedName name="BExSDT20XUFXTDM37M148AXAP7HN" localSheetId="2" hidden="1">#REF!</definedName>
    <definedName name="BExSDT20XUFXTDM37M148AXAP7HN" localSheetId="4" hidden="1">#REF!</definedName>
    <definedName name="BExSDT20XUFXTDM37M148AXAP7HN" localSheetId="5" hidden="1">#REF!</definedName>
    <definedName name="BExSDT20XUFXTDM37M148AXAP7HN" localSheetId="17" hidden="1">#REF!</definedName>
    <definedName name="BExSDT20XUFXTDM37M148AXAP7HN" localSheetId="7" hidden="1">#REF!</definedName>
    <definedName name="BExSDT20XUFXTDM37M148AXAP7HN" localSheetId="8" hidden="1">#REF!</definedName>
    <definedName name="BExSDT20XUFXTDM37M148AXAP7HN" localSheetId="9" hidden="1">#REF!</definedName>
    <definedName name="BExSDT20XUFXTDM37M148AXAP7HN" localSheetId="11" hidden="1">#REF!</definedName>
    <definedName name="BExSDT20XUFXTDM37M148AXAP7HN" localSheetId="12" hidden="1">#REF!</definedName>
    <definedName name="BExSDT20XUFXTDM37M148AXAP7HN" localSheetId="13" hidden="1">#REF!</definedName>
    <definedName name="BExSDT20XUFXTDM37M148AXAP7HN" localSheetId="14" hidden="1">#REF!</definedName>
    <definedName name="BExSDT20XUFXTDM37M148AXAP7HN" localSheetId="22" hidden="1">#REF!</definedName>
    <definedName name="BExSDT20XUFXTDM37M148AXAP7HN" localSheetId="19" hidden="1">#REF!</definedName>
    <definedName name="BExSDT20XUFXTDM37M148AXAP7HN" localSheetId="21" hidden="1">#REF!</definedName>
    <definedName name="BExSDT20XUFXTDM37M148AXAP7HN" hidden="1">#REF!</definedName>
    <definedName name="BExSDYLOWNTKCY92LFEDAV8LO7D3" localSheetId="23" hidden="1">#REF!</definedName>
    <definedName name="BExSDYLOWNTKCY92LFEDAV8LO7D3" localSheetId="27" hidden="1">#REF!</definedName>
    <definedName name="BExSDYLOWNTKCY92LFEDAV8LO7D3" localSheetId="16" hidden="1">#REF!</definedName>
    <definedName name="BExSDYLOWNTKCY92LFEDAV8LO7D3" localSheetId="0" hidden="1">#REF!</definedName>
    <definedName name="BExSDYLOWNTKCY92LFEDAV8LO7D3" localSheetId="2" hidden="1">#REF!</definedName>
    <definedName name="BExSDYLOWNTKCY92LFEDAV8LO7D3" localSheetId="4" hidden="1">#REF!</definedName>
    <definedName name="BExSDYLOWNTKCY92LFEDAV8LO7D3" localSheetId="5" hidden="1">#REF!</definedName>
    <definedName name="BExSDYLOWNTKCY92LFEDAV8LO7D3" localSheetId="17" hidden="1">#REF!</definedName>
    <definedName name="BExSDYLOWNTKCY92LFEDAV8LO7D3" localSheetId="7" hidden="1">#REF!</definedName>
    <definedName name="BExSDYLOWNTKCY92LFEDAV8LO7D3" localSheetId="8" hidden="1">#REF!</definedName>
    <definedName name="BExSDYLOWNTKCY92LFEDAV8LO7D3" localSheetId="9" hidden="1">#REF!</definedName>
    <definedName name="BExSDYLOWNTKCY92LFEDAV8LO7D3" localSheetId="11" hidden="1">#REF!</definedName>
    <definedName name="BExSDYLOWNTKCY92LFEDAV8LO7D3" localSheetId="12" hidden="1">#REF!</definedName>
    <definedName name="BExSDYLOWNTKCY92LFEDAV8LO7D3" localSheetId="13" hidden="1">#REF!</definedName>
    <definedName name="BExSDYLOWNTKCY92LFEDAV8LO7D3" localSheetId="14" hidden="1">#REF!</definedName>
    <definedName name="BExSDYLOWNTKCY92LFEDAV8LO7D3" localSheetId="22" hidden="1">#REF!</definedName>
    <definedName name="BExSDYLOWNTKCY92LFEDAV8LO7D3" localSheetId="19" hidden="1">#REF!</definedName>
    <definedName name="BExSDYLOWNTKCY92LFEDAV8LO7D3" localSheetId="21" hidden="1">#REF!</definedName>
    <definedName name="BExSDYLOWNTKCY92LFEDAV8LO7D3" hidden="1">#REF!</definedName>
    <definedName name="BExSE277VXZ807WBUB6A1UGQ1SF9" localSheetId="23" hidden="1">#REF!</definedName>
    <definedName name="BExSE277VXZ807WBUB6A1UGQ1SF9" localSheetId="27" hidden="1">#REF!</definedName>
    <definedName name="BExSE277VXZ807WBUB6A1UGQ1SF9" localSheetId="16" hidden="1">#REF!</definedName>
    <definedName name="BExSE277VXZ807WBUB6A1UGQ1SF9" localSheetId="0" hidden="1">#REF!</definedName>
    <definedName name="BExSE277VXZ807WBUB6A1UGQ1SF9" localSheetId="2" hidden="1">#REF!</definedName>
    <definedName name="BExSE277VXZ807WBUB6A1UGQ1SF9" localSheetId="4" hidden="1">#REF!</definedName>
    <definedName name="BExSE277VXZ807WBUB6A1UGQ1SF9" localSheetId="5" hidden="1">#REF!</definedName>
    <definedName name="BExSE277VXZ807WBUB6A1UGQ1SF9" localSheetId="17" hidden="1">#REF!</definedName>
    <definedName name="BExSE277VXZ807WBUB6A1UGQ1SF9" localSheetId="7" hidden="1">#REF!</definedName>
    <definedName name="BExSE277VXZ807WBUB6A1UGQ1SF9" localSheetId="8" hidden="1">#REF!</definedName>
    <definedName name="BExSE277VXZ807WBUB6A1UGQ1SF9" localSheetId="9" hidden="1">#REF!</definedName>
    <definedName name="BExSE277VXZ807WBUB6A1UGQ1SF9" localSheetId="11" hidden="1">#REF!</definedName>
    <definedName name="BExSE277VXZ807WBUB6A1UGQ1SF9" localSheetId="12" hidden="1">#REF!</definedName>
    <definedName name="BExSE277VXZ807WBUB6A1UGQ1SF9" localSheetId="13" hidden="1">#REF!</definedName>
    <definedName name="BExSE277VXZ807WBUB6A1UGQ1SF9" localSheetId="14" hidden="1">#REF!</definedName>
    <definedName name="BExSE277VXZ807WBUB6A1UGQ1SF9" localSheetId="22" hidden="1">#REF!</definedName>
    <definedName name="BExSE277VXZ807WBUB6A1UGQ1SF9" localSheetId="19" hidden="1">#REF!</definedName>
    <definedName name="BExSE277VXZ807WBUB6A1UGQ1SF9" localSheetId="21" hidden="1">#REF!</definedName>
    <definedName name="BExSE277VXZ807WBUB6A1UGQ1SF9" hidden="1">#REF!</definedName>
    <definedName name="BExSE3EDSP4UL6G0I3DZ5SBHMUBU" localSheetId="23" hidden="1">#REF!</definedName>
    <definedName name="BExSE3EDSP4UL6G0I3DZ5SBHMUBU" localSheetId="27" hidden="1">#REF!</definedName>
    <definedName name="BExSE3EDSP4UL6G0I3DZ5SBHMUBU" localSheetId="16" hidden="1">#REF!</definedName>
    <definedName name="BExSE3EDSP4UL6G0I3DZ5SBHMUBU" localSheetId="0" hidden="1">#REF!</definedName>
    <definedName name="BExSE3EDSP4UL6G0I3DZ5SBHMUBU" localSheetId="2" hidden="1">#REF!</definedName>
    <definedName name="BExSE3EDSP4UL6G0I3DZ5SBHMUBU" localSheetId="4" hidden="1">#REF!</definedName>
    <definedName name="BExSE3EDSP4UL6G0I3DZ5SBHMUBU" localSheetId="5" hidden="1">#REF!</definedName>
    <definedName name="BExSE3EDSP4UL6G0I3DZ5SBHMUBU" localSheetId="17" hidden="1">#REF!</definedName>
    <definedName name="BExSE3EDSP4UL6G0I3DZ5SBHMUBU" localSheetId="7" hidden="1">#REF!</definedName>
    <definedName name="BExSE3EDSP4UL6G0I3DZ5SBHMUBU" localSheetId="8" hidden="1">#REF!</definedName>
    <definedName name="BExSE3EDSP4UL6G0I3DZ5SBHMUBU" localSheetId="9" hidden="1">#REF!</definedName>
    <definedName name="BExSE3EDSP4UL6G0I3DZ5SBHMUBU" localSheetId="11" hidden="1">#REF!</definedName>
    <definedName name="BExSE3EDSP4UL6G0I3DZ5SBHMUBU" localSheetId="12" hidden="1">#REF!</definedName>
    <definedName name="BExSE3EDSP4UL6G0I3DZ5SBHMUBU" localSheetId="13" hidden="1">#REF!</definedName>
    <definedName name="BExSE3EDSP4UL6G0I3DZ5SBHMUBU" localSheetId="14" hidden="1">#REF!</definedName>
    <definedName name="BExSE3EDSP4UL6G0I3DZ5SBHMUBU" localSheetId="22" hidden="1">#REF!</definedName>
    <definedName name="BExSE3EDSP4UL6G0I3DZ5SBHMUBU" localSheetId="19" hidden="1">#REF!</definedName>
    <definedName name="BExSE3EDSP4UL6G0I3DZ5SBHMUBU" localSheetId="21" hidden="1">#REF!</definedName>
    <definedName name="BExSE3EDSP4UL6G0I3DZ5SBHMUBU" hidden="1">#REF!</definedName>
    <definedName name="BExSEEHK1VLWD7JBV9SVVVIKQZ3I" localSheetId="23" hidden="1">#REF!</definedName>
    <definedName name="BExSEEHK1VLWD7JBV9SVVVIKQZ3I" localSheetId="27" hidden="1">#REF!</definedName>
    <definedName name="BExSEEHK1VLWD7JBV9SVVVIKQZ3I" localSheetId="16" hidden="1">#REF!</definedName>
    <definedName name="BExSEEHK1VLWD7JBV9SVVVIKQZ3I" localSheetId="0" hidden="1">#REF!</definedName>
    <definedName name="BExSEEHK1VLWD7JBV9SVVVIKQZ3I" localSheetId="2" hidden="1">#REF!</definedName>
    <definedName name="BExSEEHK1VLWD7JBV9SVVVIKQZ3I" localSheetId="4" hidden="1">#REF!</definedName>
    <definedName name="BExSEEHK1VLWD7JBV9SVVVIKQZ3I" localSheetId="5" hidden="1">#REF!</definedName>
    <definedName name="BExSEEHK1VLWD7JBV9SVVVIKQZ3I" localSheetId="17" hidden="1">#REF!</definedName>
    <definedName name="BExSEEHK1VLWD7JBV9SVVVIKQZ3I" localSheetId="7" hidden="1">#REF!</definedName>
    <definedName name="BExSEEHK1VLWD7JBV9SVVVIKQZ3I" localSheetId="8" hidden="1">#REF!</definedName>
    <definedName name="BExSEEHK1VLWD7JBV9SVVVIKQZ3I" localSheetId="9" hidden="1">#REF!</definedName>
    <definedName name="BExSEEHK1VLWD7JBV9SVVVIKQZ3I" localSheetId="11" hidden="1">#REF!</definedName>
    <definedName name="BExSEEHK1VLWD7JBV9SVVVIKQZ3I" localSheetId="12" hidden="1">#REF!</definedName>
    <definedName name="BExSEEHK1VLWD7JBV9SVVVIKQZ3I" localSheetId="13" hidden="1">#REF!</definedName>
    <definedName name="BExSEEHK1VLWD7JBV9SVVVIKQZ3I" localSheetId="14" hidden="1">#REF!</definedName>
    <definedName name="BExSEEHK1VLWD7JBV9SVVVIKQZ3I" localSheetId="22" hidden="1">#REF!</definedName>
    <definedName name="BExSEEHK1VLWD7JBV9SVVVIKQZ3I" localSheetId="19" hidden="1">#REF!</definedName>
    <definedName name="BExSEEHK1VLWD7JBV9SVVVIKQZ3I" localSheetId="21" hidden="1">#REF!</definedName>
    <definedName name="BExSEEHK1VLWD7JBV9SVVVIKQZ3I" hidden="1">#REF!</definedName>
    <definedName name="BExSEITYG8XAMWJ1C8VKU1MB4TEO" localSheetId="23" hidden="1">#REF!</definedName>
    <definedName name="BExSEITYG8XAMWJ1C8VKU1MB4TEO" localSheetId="27" hidden="1">#REF!</definedName>
    <definedName name="BExSEITYG8XAMWJ1C8VKU1MB4TEO" localSheetId="16" hidden="1">#REF!</definedName>
    <definedName name="BExSEITYG8XAMWJ1C8VKU1MB4TEO" localSheetId="0" hidden="1">#REF!</definedName>
    <definedName name="BExSEITYG8XAMWJ1C8VKU1MB4TEO" localSheetId="2" hidden="1">#REF!</definedName>
    <definedName name="BExSEITYG8XAMWJ1C8VKU1MB4TEO" localSheetId="4" hidden="1">#REF!</definedName>
    <definedName name="BExSEITYG8XAMWJ1C8VKU1MB4TEO" localSheetId="5" hidden="1">#REF!</definedName>
    <definedName name="BExSEITYG8XAMWJ1C8VKU1MB4TEO" localSheetId="17" hidden="1">#REF!</definedName>
    <definedName name="BExSEITYG8XAMWJ1C8VKU1MB4TEO" localSheetId="7" hidden="1">#REF!</definedName>
    <definedName name="BExSEITYG8XAMWJ1C8VKU1MB4TEO" localSheetId="8" hidden="1">#REF!</definedName>
    <definedName name="BExSEITYG8XAMWJ1C8VKU1MB4TEO" localSheetId="9" hidden="1">#REF!</definedName>
    <definedName name="BExSEITYG8XAMWJ1C8VKU1MB4TEO" localSheetId="11" hidden="1">#REF!</definedName>
    <definedName name="BExSEITYG8XAMWJ1C8VKU1MB4TEO" localSheetId="12" hidden="1">#REF!</definedName>
    <definedName name="BExSEITYG8XAMWJ1C8VKU1MB4TEO" localSheetId="13" hidden="1">#REF!</definedName>
    <definedName name="BExSEITYG8XAMWJ1C8VKU1MB4TEO" localSheetId="14" hidden="1">#REF!</definedName>
    <definedName name="BExSEITYG8XAMWJ1C8VKU1MB4TEO" localSheetId="22" hidden="1">#REF!</definedName>
    <definedName name="BExSEITYG8XAMWJ1C8VKU1MB4TEO" localSheetId="19" hidden="1">#REF!</definedName>
    <definedName name="BExSEITYG8XAMWJ1C8VKU1MB4TEO" localSheetId="21" hidden="1">#REF!</definedName>
    <definedName name="BExSEITYG8XAMWJ1C8VKU1MB4TEO" hidden="1">#REF!</definedName>
    <definedName name="BExSEJKZLX37P3V33TRTFJ30BFRK" localSheetId="23" hidden="1">#REF!</definedName>
    <definedName name="BExSEJKZLX37P3V33TRTFJ30BFRK" localSheetId="27" hidden="1">#REF!</definedName>
    <definedName name="BExSEJKZLX37P3V33TRTFJ30BFRK" localSheetId="16" hidden="1">#REF!</definedName>
    <definedName name="BExSEJKZLX37P3V33TRTFJ30BFRK" localSheetId="0" hidden="1">#REF!</definedName>
    <definedName name="BExSEJKZLX37P3V33TRTFJ30BFRK" localSheetId="2" hidden="1">#REF!</definedName>
    <definedName name="BExSEJKZLX37P3V33TRTFJ30BFRK" localSheetId="4" hidden="1">#REF!</definedName>
    <definedName name="BExSEJKZLX37P3V33TRTFJ30BFRK" localSheetId="5" hidden="1">#REF!</definedName>
    <definedName name="BExSEJKZLX37P3V33TRTFJ30BFRK" localSheetId="17" hidden="1">#REF!</definedName>
    <definedName name="BExSEJKZLX37P3V33TRTFJ30BFRK" localSheetId="7" hidden="1">#REF!</definedName>
    <definedName name="BExSEJKZLX37P3V33TRTFJ30BFRK" localSheetId="8" hidden="1">#REF!</definedName>
    <definedName name="BExSEJKZLX37P3V33TRTFJ30BFRK" localSheetId="9" hidden="1">#REF!</definedName>
    <definedName name="BExSEJKZLX37P3V33TRTFJ30BFRK" localSheetId="11" hidden="1">#REF!</definedName>
    <definedName name="BExSEJKZLX37P3V33TRTFJ30BFRK" localSheetId="12" hidden="1">#REF!</definedName>
    <definedName name="BExSEJKZLX37P3V33TRTFJ30BFRK" localSheetId="13" hidden="1">#REF!</definedName>
    <definedName name="BExSEJKZLX37P3V33TRTFJ30BFRK" localSheetId="14" hidden="1">#REF!</definedName>
    <definedName name="BExSEJKZLX37P3V33TRTFJ30BFRK" localSheetId="22" hidden="1">#REF!</definedName>
    <definedName name="BExSEJKZLX37P3V33TRTFJ30BFRK" localSheetId="19" hidden="1">#REF!</definedName>
    <definedName name="BExSEJKZLX37P3V33TRTFJ30BFRK" localSheetId="21" hidden="1">#REF!</definedName>
    <definedName name="BExSEJKZLX37P3V33TRTFJ30BFRK" hidden="1">#REF!</definedName>
    <definedName name="BExSEKXG1AW54E28IG5EODEM0JJV" localSheetId="23" hidden="1">#REF!</definedName>
    <definedName name="BExSEKXG1AW54E28IG5EODEM0JJV" localSheetId="27" hidden="1">#REF!</definedName>
    <definedName name="BExSEKXG1AW54E28IG5EODEM0JJV" localSheetId="16" hidden="1">#REF!</definedName>
    <definedName name="BExSEKXG1AW54E28IG5EODEM0JJV" localSheetId="0" hidden="1">#REF!</definedName>
    <definedName name="BExSEKXG1AW54E28IG5EODEM0JJV" localSheetId="2" hidden="1">#REF!</definedName>
    <definedName name="BExSEKXG1AW54E28IG5EODEM0JJV" localSheetId="4" hidden="1">#REF!</definedName>
    <definedName name="BExSEKXG1AW54E28IG5EODEM0JJV" localSheetId="5" hidden="1">#REF!</definedName>
    <definedName name="BExSEKXG1AW54E28IG5EODEM0JJV" localSheetId="17" hidden="1">#REF!</definedName>
    <definedName name="BExSEKXG1AW54E28IG5EODEM0JJV" localSheetId="7" hidden="1">#REF!</definedName>
    <definedName name="BExSEKXG1AW54E28IG5EODEM0JJV" localSheetId="8" hidden="1">#REF!</definedName>
    <definedName name="BExSEKXG1AW54E28IG5EODEM0JJV" localSheetId="9" hidden="1">#REF!</definedName>
    <definedName name="BExSEKXG1AW54E28IG5EODEM0JJV" localSheetId="11" hidden="1">#REF!</definedName>
    <definedName name="BExSEKXG1AW54E28IG5EODEM0JJV" localSheetId="12" hidden="1">#REF!</definedName>
    <definedName name="BExSEKXG1AW54E28IG5EODEM0JJV" localSheetId="13" hidden="1">#REF!</definedName>
    <definedName name="BExSEKXG1AW54E28IG5EODEM0JJV" localSheetId="14" hidden="1">#REF!</definedName>
    <definedName name="BExSEKXG1AW54E28IG5EODEM0JJV" localSheetId="22" hidden="1">#REF!</definedName>
    <definedName name="BExSEKXG1AW54E28IG5EODEM0JJV" localSheetId="19" hidden="1">#REF!</definedName>
    <definedName name="BExSEKXG1AW54E28IG5EODEM0JJV" localSheetId="21" hidden="1">#REF!</definedName>
    <definedName name="BExSEKXG1AW54E28IG5EODEM0JJV" hidden="1">#REF!</definedName>
    <definedName name="BExSEO84KVM8R2IV5MFH0XI3IZSN" localSheetId="23" hidden="1">#REF!</definedName>
    <definedName name="BExSEO84KVM8R2IV5MFH0XI3IZSN" localSheetId="27" hidden="1">#REF!</definedName>
    <definedName name="BExSEO84KVM8R2IV5MFH0XI3IZSN" localSheetId="16" hidden="1">#REF!</definedName>
    <definedName name="BExSEO84KVM8R2IV5MFH0XI3IZSN" localSheetId="0" hidden="1">#REF!</definedName>
    <definedName name="BExSEO84KVM8R2IV5MFH0XI3IZSN" localSheetId="2" hidden="1">#REF!</definedName>
    <definedName name="BExSEO84KVM8R2IV5MFH0XI3IZSN" localSheetId="4" hidden="1">#REF!</definedName>
    <definedName name="BExSEO84KVM8R2IV5MFH0XI3IZSN" localSheetId="5" hidden="1">#REF!</definedName>
    <definedName name="BExSEO84KVM8R2IV5MFH0XI3IZSN" localSheetId="17" hidden="1">#REF!</definedName>
    <definedName name="BExSEO84KVM8R2IV5MFH0XI3IZSN" localSheetId="7" hidden="1">#REF!</definedName>
    <definedName name="BExSEO84KVM8R2IV5MFH0XI3IZSN" localSheetId="8" hidden="1">#REF!</definedName>
    <definedName name="BExSEO84KVM8R2IV5MFH0XI3IZSN" localSheetId="9" hidden="1">#REF!</definedName>
    <definedName name="BExSEO84KVM8R2IV5MFH0XI3IZSN" localSheetId="11" hidden="1">#REF!</definedName>
    <definedName name="BExSEO84KVM8R2IV5MFH0XI3IZSN" localSheetId="12" hidden="1">#REF!</definedName>
    <definedName name="BExSEO84KVM8R2IV5MFH0XI3IZSN" localSheetId="13" hidden="1">#REF!</definedName>
    <definedName name="BExSEO84KVM8R2IV5MFH0XI3IZSN" localSheetId="14" hidden="1">#REF!</definedName>
    <definedName name="BExSEO84KVM8R2IV5MFH0XI3IZSN" localSheetId="22" hidden="1">#REF!</definedName>
    <definedName name="BExSEO84KVM8R2IV5MFH0XI3IZSN" localSheetId="19" hidden="1">#REF!</definedName>
    <definedName name="BExSEO84KVM8R2IV5MFH0XI3IZSN" localSheetId="21" hidden="1">#REF!</definedName>
    <definedName name="BExSEO84KVM8R2IV5MFH0XI3IZSN" hidden="1">#REF!</definedName>
    <definedName name="BExSEP9UVOAI6TMXKNK587PQ3328" localSheetId="23" hidden="1">#REF!</definedName>
    <definedName name="BExSEP9UVOAI6TMXKNK587PQ3328" localSheetId="27" hidden="1">#REF!</definedName>
    <definedName name="BExSEP9UVOAI6TMXKNK587PQ3328" localSheetId="16" hidden="1">#REF!</definedName>
    <definedName name="BExSEP9UVOAI6TMXKNK587PQ3328" localSheetId="0" hidden="1">#REF!</definedName>
    <definedName name="BExSEP9UVOAI6TMXKNK587PQ3328" localSheetId="2" hidden="1">#REF!</definedName>
    <definedName name="BExSEP9UVOAI6TMXKNK587PQ3328" localSheetId="4" hidden="1">#REF!</definedName>
    <definedName name="BExSEP9UVOAI6TMXKNK587PQ3328" localSheetId="5" hidden="1">#REF!</definedName>
    <definedName name="BExSEP9UVOAI6TMXKNK587PQ3328" localSheetId="17" hidden="1">#REF!</definedName>
    <definedName name="BExSEP9UVOAI6TMXKNK587PQ3328" localSheetId="7" hidden="1">#REF!</definedName>
    <definedName name="BExSEP9UVOAI6TMXKNK587PQ3328" localSheetId="8" hidden="1">#REF!</definedName>
    <definedName name="BExSEP9UVOAI6TMXKNK587PQ3328" localSheetId="9" hidden="1">#REF!</definedName>
    <definedName name="BExSEP9UVOAI6TMXKNK587PQ3328" localSheetId="11" hidden="1">#REF!</definedName>
    <definedName name="BExSEP9UVOAI6TMXKNK587PQ3328" localSheetId="12" hidden="1">#REF!</definedName>
    <definedName name="BExSEP9UVOAI6TMXKNK587PQ3328" localSheetId="13" hidden="1">#REF!</definedName>
    <definedName name="BExSEP9UVOAI6TMXKNK587PQ3328" localSheetId="14" hidden="1">#REF!</definedName>
    <definedName name="BExSEP9UVOAI6TMXKNK587PQ3328" localSheetId="22" hidden="1">#REF!</definedName>
    <definedName name="BExSEP9UVOAI6TMXKNK587PQ3328" localSheetId="19" hidden="1">#REF!</definedName>
    <definedName name="BExSEP9UVOAI6TMXKNK587PQ3328" localSheetId="21" hidden="1">#REF!</definedName>
    <definedName name="BExSEP9UVOAI6TMXKNK587PQ3328" hidden="1">#REF!</definedName>
    <definedName name="BExSERIU9MUGR4NPZAUJCVXUZ74I" localSheetId="23" hidden="1">#REF!</definedName>
    <definedName name="BExSERIU9MUGR4NPZAUJCVXUZ74I" localSheetId="27" hidden="1">#REF!</definedName>
    <definedName name="BExSERIU9MUGR4NPZAUJCVXUZ74I" localSheetId="16" hidden="1">#REF!</definedName>
    <definedName name="BExSERIU9MUGR4NPZAUJCVXUZ74I" localSheetId="0" hidden="1">#REF!</definedName>
    <definedName name="BExSERIU9MUGR4NPZAUJCVXUZ74I" localSheetId="2" hidden="1">#REF!</definedName>
    <definedName name="BExSERIU9MUGR4NPZAUJCVXUZ74I" localSheetId="4" hidden="1">#REF!</definedName>
    <definedName name="BExSERIU9MUGR4NPZAUJCVXUZ74I" localSheetId="5" hidden="1">#REF!</definedName>
    <definedName name="BExSERIU9MUGR4NPZAUJCVXUZ74I" localSheetId="17" hidden="1">#REF!</definedName>
    <definedName name="BExSERIU9MUGR4NPZAUJCVXUZ74I" localSheetId="7" hidden="1">#REF!</definedName>
    <definedName name="BExSERIU9MUGR4NPZAUJCVXUZ74I" localSheetId="8" hidden="1">#REF!</definedName>
    <definedName name="BExSERIU9MUGR4NPZAUJCVXUZ74I" localSheetId="9" hidden="1">#REF!</definedName>
    <definedName name="BExSERIU9MUGR4NPZAUJCVXUZ74I" localSheetId="11" hidden="1">#REF!</definedName>
    <definedName name="BExSERIU9MUGR4NPZAUJCVXUZ74I" localSheetId="12" hidden="1">#REF!</definedName>
    <definedName name="BExSERIU9MUGR4NPZAUJCVXUZ74I" localSheetId="13" hidden="1">#REF!</definedName>
    <definedName name="BExSERIU9MUGR4NPZAUJCVXUZ74I" localSheetId="14" hidden="1">#REF!</definedName>
    <definedName name="BExSERIU9MUGR4NPZAUJCVXUZ74I" localSheetId="22" hidden="1">#REF!</definedName>
    <definedName name="BExSERIU9MUGR4NPZAUJCVXUZ74I" localSheetId="19" hidden="1">#REF!</definedName>
    <definedName name="BExSERIU9MUGR4NPZAUJCVXUZ74I" localSheetId="21" hidden="1">#REF!</definedName>
    <definedName name="BExSERIU9MUGR4NPZAUJCVXUZ74I" hidden="1">#REF!</definedName>
    <definedName name="BExSF07QFLZCO4P6K6QF05XG7PH1" localSheetId="23" hidden="1">#REF!</definedName>
    <definedName name="BExSF07QFLZCO4P6K6QF05XG7PH1" localSheetId="27" hidden="1">#REF!</definedName>
    <definedName name="BExSF07QFLZCO4P6K6QF05XG7PH1" localSheetId="16" hidden="1">#REF!</definedName>
    <definedName name="BExSF07QFLZCO4P6K6QF05XG7PH1" localSheetId="0" hidden="1">#REF!</definedName>
    <definedName name="BExSF07QFLZCO4P6K6QF05XG7PH1" localSheetId="2" hidden="1">#REF!</definedName>
    <definedName name="BExSF07QFLZCO4P6K6QF05XG7PH1" localSheetId="4" hidden="1">#REF!</definedName>
    <definedName name="BExSF07QFLZCO4P6K6QF05XG7PH1" localSheetId="5" hidden="1">#REF!</definedName>
    <definedName name="BExSF07QFLZCO4P6K6QF05XG7PH1" localSheetId="17" hidden="1">#REF!</definedName>
    <definedName name="BExSF07QFLZCO4P6K6QF05XG7PH1" localSheetId="7" hidden="1">#REF!</definedName>
    <definedName name="BExSF07QFLZCO4P6K6QF05XG7PH1" localSheetId="8" hidden="1">#REF!</definedName>
    <definedName name="BExSF07QFLZCO4P6K6QF05XG7PH1" localSheetId="9" hidden="1">#REF!</definedName>
    <definedName name="BExSF07QFLZCO4P6K6QF05XG7PH1" localSheetId="11" hidden="1">#REF!</definedName>
    <definedName name="BExSF07QFLZCO4P6K6QF05XG7PH1" localSheetId="12" hidden="1">#REF!</definedName>
    <definedName name="BExSF07QFLZCO4P6K6QF05XG7PH1" localSheetId="13" hidden="1">#REF!</definedName>
    <definedName name="BExSF07QFLZCO4P6K6QF05XG7PH1" localSheetId="14" hidden="1">#REF!</definedName>
    <definedName name="BExSF07QFLZCO4P6K6QF05XG7PH1" localSheetId="22" hidden="1">#REF!</definedName>
    <definedName name="BExSF07QFLZCO4P6K6QF05XG7PH1" localSheetId="19" hidden="1">#REF!</definedName>
    <definedName name="BExSF07QFLZCO4P6K6QF05XG7PH1" localSheetId="21" hidden="1">#REF!</definedName>
    <definedName name="BExSF07QFLZCO4P6K6QF05XG7PH1" hidden="1">#REF!</definedName>
    <definedName name="BExSFJ8ZAGQ63A4MVMZRQWLVRGQ5" localSheetId="23" hidden="1">#REF!</definedName>
    <definedName name="BExSFJ8ZAGQ63A4MVMZRQWLVRGQ5" localSheetId="27" hidden="1">#REF!</definedName>
    <definedName name="BExSFJ8ZAGQ63A4MVMZRQWLVRGQ5" localSheetId="16" hidden="1">#REF!</definedName>
    <definedName name="BExSFJ8ZAGQ63A4MVMZRQWLVRGQ5" localSheetId="0" hidden="1">#REF!</definedName>
    <definedName name="BExSFJ8ZAGQ63A4MVMZRQWLVRGQ5" localSheetId="2" hidden="1">#REF!</definedName>
    <definedName name="BExSFJ8ZAGQ63A4MVMZRQWLVRGQ5" localSheetId="4" hidden="1">#REF!</definedName>
    <definedName name="BExSFJ8ZAGQ63A4MVMZRQWLVRGQ5" localSheetId="5" hidden="1">#REF!</definedName>
    <definedName name="BExSFJ8ZAGQ63A4MVMZRQWLVRGQ5" localSheetId="17" hidden="1">#REF!</definedName>
    <definedName name="BExSFJ8ZAGQ63A4MVMZRQWLVRGQ5" localSheetId="7" hidden="1">#REF!</definedName>
    <definedName name="BExSFJ8ZAGQ63A4MVMZRQWLVRGQ5" localSheetId="8" hidden="1">#REF!</definedName>
    <definedName name="BExSFJ8ZAGQ63A4MVMZRQWLVRGQ5" localSheetId="9" hidden="1">#REF!</definedName>
    <definedName name="BExSFJ8ZAGQ63A4MVMZRQWLVRGQ5" localSheetId="11" hidden="1">#REF!</definedName>
    <definedName name="BExSFJ8ZAGQ63A4MVMZRQWLVRGQ5" localSheetId="12" hidden="1">#REF!</definedName>
    <definedName name="BExSFJ8ZAGQ63A4MVMZRQWLVRGQ5" localSheetId="13" hidden="1">#REF!</definedName>
    <definedName name="BExSFJ8ZAGQ63A4MVMZRQWLVRGQ5" localSheetId="14" hidden="1">#REF!</definedName>
    <definedName name="BExSFJ8ZAGQ63A4MVMZRQWLVRGQ5" localSheetId="22" hidden="1">#REF!</definedName>
    <definedName name="BExSFJ8ZAGQ63A4MVMZRQWLVRGQ5" localSheetId="19" hidden="1">#REF!</definedName>
    <definedName name="BExSFJ8ZAGQ63A4MVMZRQWLVRGQ5" localSheetId="21" hidden="1">#REF!</definedName>
    <definedName name="BExSFJ8ZAGQ63A4MVMZRQWLVRGQ5" hidden="1">#REF!</definedName>
    <definedName name="BExSFKQRST2S9KXWWLCXYLKSF4G1" localSheetId="23" hidden="1">#REF!</definedName>
    <definedName name="BExSFKQRST2S9KXWWLCXYLKSF4G1" localSheetId="27" hidden="1">#REF!</definedName>
    <definedName name="BExSFKQRST2S9KXWWLCXYLKSF4G1" localSheetId="16" hidden="1">#REF!</definedName>
    <definedName name="BExSFKQRST2S9KXWWLCXYLKSF4G1" localSheetId="0" hidden="1">#REF!</definedName>
    <definedName name="BExSFKQRST2S9KXWWLCXYLKSF4G1" localSheetId="2" hidden="1">#REF!</definedName>
    <definedName name="BExSFKQRST2S9KXWWLCXYLKSF4G1" localSheetId="4" hidden="1">#REF!</definedName>
    <definedName name="BExSFKQRST2S9KXWWLCXYLKSF4G1" localSheetId="5" hidden="1">#REF!</definedName>
    <definedName name="BExSFKQRST2S9KXWWLCXYLKSF4G1" localSheetId="17" hidden="1">#REF!</definedName>
    <definedName name="BExSFKQRST2S9KXWWLCXYLKSF4G1" localSheetId="7" hidden="1">#REF!</definedName>
    <definedName name="BExSFKQRST2S9KXWWLCXYLKSF4G1" localSheetId="8" hidden="1">#REF!</definedName>
    <definedName name="BExSFKQRST2S9KXWWLCXYLKSF4G1" localSheetId="9" hidden="1">#REF!</definedName>
    <definedName name="BExSFKQRST2S9KXWWLCXYLKSF4G1" localSheetId="11" hidden="1">#REF!</definedName>
    <definedName name="BExSFKQRST2S9KXWWLCXYLKSF4G1" localSheetId="12" hidden="1">#REF!</definedName>
    <definedName name="BExSFKQRST2S9KXWWLCXYLKSF4G1" localSheetId="13" hidden="1">#REF!</definedName>
    <definedName name="BExSFKQRST2S9KXWWLCXYLKSF4G1" localSheetId="14" hidden="1">#REF!</definedName>
    <definedName name="BExSFKQRST2S9KXWWLCXYLKSF4G1" localSheetId="22" hidden="1">#REF!</definedName>
    <definedName name="BExSFKQRST2S9KXWWLCXYLKSF4G1" localSheetId="19" hidden="1">#REF!</definedName>
    <definedName name="BExSFKQRST2S9KXWWLCXYLKSF4G1" localSheetId="21" hidden="1">#REF!</definedName>
    <definedName name="BExSFKQRST2S9KXWWLCXYLKSF4G1" hidden="1">#REF!</definedName>
    <definedName name="BExSFOHO6VZ5Y463KL3XYTZBVE3P" localSheetId="23" hidden="1">#REF!</definedName>
    <definedName name="BExSFOHO6VZ5Y463KL3XYTZBVE3P" localSheetId="27" hidden="1">#REF!</definedName>
    <definedName name="BExSFOHO6VZ5Y463KL3XYTZBVE3P" localSheetId="16" hidden="1">#REF!</definedName>
    <definedName name="BExSFOHO6VZ5Y463KL3XYTZBVE3P" localSheetId="0" hidden="1">#REF!</definedName>
    <definedName name="BExSFOHO6VZ5Y463KL3XYTZBVE3P" localSheetId="2" hidden="1">#REF!</definedName>
    <definedName name="BExSFOHO6VZ5Y463KL3XYTZBVE3P" localSheetId="4" hidden="1">#REF!</definedName>
    <definedName name="BExSFOHO6VZ5Y463KL3XYTZBVE3P" localSheetId="5" hidden="1">#REF!</definedName>
    <definedName name="BExSFOHO6VZ5Y463KL3XYTZBVE3P" localSheetId="17" hidden="1">#REF!</definedName>
    <definedName name="BExSFOHO6VZ5Y463KL3XYTZBVE3P" localSheetId="7" hidden="1">#REF!</definedName>
    <definedName name="BExSFOHO6VZ5Y463KL3XYTZBVE3P" localSheetId="8" hidden="1">#REF!</definedName>
    <definedName name="BExSFOHO6VZ5Y463KL3XYTZBVE3P" localSheetId="9" hidden="1">#REF!</definedName>
    <definedName name="BExSFOHO6VZ5Y463KL3XYTZBVE3P" localSheetId="11" hidden="1">#REF!</definedName>
    <definedName name="BExSFOHO6VZ5Y463KL3XYTZBVE3P" localSheetId="12" hidden="1">#REF!</definedName>
    <definedName name="BExSFOHO6VZ5Y463KL3XYTZBVE3P" localSheetId="13" hidden="1">#REF!</definedName>
    <definedName name="BExSFOHO6VZ5Y463KL3XYTZBVE3P" localSheetId="14" hidden="1">#REF!</definedName>
    <definedName name="BExSFOHO6VZ5Y463KL3XYTZBVE3P" localSheetId="22" hidden="1">#REF!</definedName>
    <definedName name="BExSFOHO6VZ5Y463KL3XYTZBVE3P" localSheetId="19" hidden="1">#REF!</definedName>
    <definedName name="BExSFOHO6VZ5Y463KL3XYTZBVE3P" localSheetId="21" hidden="1">#REF!</definedName>
    <definedName name="BExSFOHO6VZ5Y463KL3XYTZBVE3P" hidden="1">#REF!</definedName>
    <definedName name="BExSFY2ZJOYUEYBX21QZ7AMN2WK1" localSheetId="23" hidden="1">#REF!</definedName>
    <definedName name="BExSFY2ZJOYUEYBX21QZ7AMN2WK1" localSheetId="27" hidden="1">#REF!</definedName>
    <definedName name="BExSFY2ZJOYUEYBX21QZ7AMN2WK1" localSheetId="16" hidden="1">#REF!</definedName>
    <definedName name="BExSFY2ZJOYUEYBX21QZ7AMN2WK1" localSheetId="0" hidden="1">#REF!</definedName>
    <definedName name="BExSFY2ZJOYUEYBX21QZ7AMN2WK1" localSheetId="2" hidden="1">#REF!</definedName>
    <definedName name="BExSFY2ZJOYUEYBX21QZ7AMN2WK1" localSheetId="4" hidden="1">#REF!</definedName>
    <definedName name="BExSFY2ZJOYUEYBX21QZ7AMN2WK1" localSheetId="5" hidden="1">#REF!</definedName>
    <definedName name="BExSFY2ZJOYUEYBX21QZ7AMN2WK1" localSheetId="17" hidden="1">#REF!</definedName>
    <definedName name="BExSFY2ZJOYUEYBX21QZ7AMN2WK1" localSheetId="7" hidden="1">#REF!</definedName>
    <definedName name="BExSFY2ZJOYUEYBX21QZ7AMN2WK1" localSheetId="8" hidden="1">#REF!</definedName>
    <definedName name="BExSFY2ZJOYUEYBX21QZ7AMN2WK1" localSheetId="9" hidden="1">#REF!</definedName>
    <definedName name="BExSFY2ZJOYUEYBX21QZ7AMN2WK1" localSheetId="11" hidden="1">#REF!</definedName>
    <definedName name="BExSFY2ZJOYUEYBX21QZ7AMN2WK1" localSheetId="12" hidden="1">#REF!</definedName>
    <definedName name="BExSFY2ZJOYUEYBX21QZ7AMN2WK1" localSheetId="13" hidden="1">#REF!</definedName>
    <definedName name="BExSFY2ZJOYUEYBX21QZ7AMN2WK1" localSheetId="14" hidden="1">#REF!</definedName>
    <definedName name="BExSFY2ZJOYUEYBX21QZ7AMN2WK1" localSheetId="22" hidden="1">#REF!</definedName>
    <definedName name="BExSFY2ZJOYUEYBX21QZ7AMN2WK1" localSheetId="19" hidden="1">#REF!</definedName>
    <definedName name="BExSFY2ZJOYUEYBX21QZ7AMN2WK1" localSheetId="21" hidden="1">#REF!</definedName>
    <definedName name="BExSFY2ZJOYUEYBX21QZ7AMN2WK1" hidden="1">#REF!</definedName>
    <definedName name="BExSFYDRRTAZVPXRWUF5PDQ97WFF" localSheetId="23" hidden="1">#REF!</definedName>
    <definedName name="BExSFYDRRTAZVPXRWUF5PDQ97WFF" localSheetId="27" hidden="1">#REF!</definedName>
    <definedName name="BExSFYDRRTAZVPXRWUF5PDQ97WFF" localSheetId="16" hidden="1">#REF!</definedName>
    <definedName name="BExSFYDRRTAZVPXRWUF5PDQ97WFF" localSheetId="0" hidden="1">#REF!</definedName>
    <definedName name="BExSFYDRRTAZVPXRWUF5PDQ97WFF" localSheetId="2" hidden="1">#REF!</definedName>
    <definedName name="BExSFYDRRTAZVPXRWUF5PDQ97WFF" localSheetId="4" hidden="1">#REF!</definedName>
    <definedName name="BExSFYDRRTAZVPXRWUF5PDQ97WFF" localSheetId="5" hidden="1">#REF!</definedName>
    <definedName name="BExSFYDRRTAZVPXRWUF5PDQ97WFF" localSheetId="17" hidden="1">#REF!</definedName>
    <definedName name="BExSFYDRRTAZVPXRWUF5PDQ97WFF" localSheetId="7" hidden="1">#REF!</definedName>
    <definedName name="BExSFYDRRTAZVPXRWUF5PDQ97WFF" localSheetId="8" hidden="1">#REF!</definedName>
    <definedName name="BExSFYDRRTAZVPXRWUF5PDQ97WFF" localSheetId="9" hidden="1">#REF!</definedName>
    <definedName name="BExSFYDRRTAZVPXRWUF5PDQ97WFF" localSheetId="11" hidden="1">#REF!</definedName>
    <definedName name="BExSFYDRRTAZVPXRWUF5PDQ97WFF" localSheetId="12" hidden="1">#REF!</definedName>
    <definedName name="BExSFYDRRTAZVPXRWUF5PDQ97WFF" localSheetId="13" hidden="1">#REF!</definedName>
    <definedName name="BExSFYDRRTAZVPXRWUF5PDQ97WFF" localSheetId="14" hidden="1">#REF!</definedName>
    <definedName name="BExSFYDRRTAZVPXRWUF5PDQ97WFF" localSheetId="22" hidden="1">#REF!</definedName>
    <definedName name="BExSFYDRRTAZVPXRWUF5PDQ97WFF" localSheetId="19" hidden="1">#REF!</definedName>
    <definedName name="BExSFYDRRTAZVPXRWUF5PDQ97WFF" localSheetId="21" hidden="1">#REF!</definedName>
    <definedName name="BExSFYDRRTAZVPXRWUF5PDQ97WFF" hidden="1">#REF!</definedName>
    <definedName name="BExSFZVPFTXA3F0IJ2NGH1GXX9R7" localSheetId="23" hidden="1">#REF!</definedName>
    <definedName name="BExSFZVPFTXA3F0IJ2NGH1GXX9R7" localSheetId="27" hidden="1">#REF!</definedName>
    <definedName name="BExSFZVPFTXA3F0IJ2NGH1GXX9R7" localSheetId="16" hidden="1">#REF!</definedName>
    <definedName name="BExSFZVPFTXA3F0IJ2NGH1GXX9R7" localSheetId="0" hidden="1">#REF!</definedName>
    <definedName name="BExSFZVPFTXA3F0IJ2NGH1GXX9R7" localSheetId="2" hidden="1">#REF!</definedName>
    <definedName name="BExSFZVPFTXA3F0IJ2NGH1GXX9R7" localSheetId="4" hidden="1">#REF!</definedName>
    <definedName name="BExSFZVPFTXA3F0IJ2NGH1GXX9R7" localSheetId="5" hidden="1">#REF!</definedName>
    <definedName name="BExSFZVPFTXA3F0IJ2NGH1GXX9R7" localSheetId="17" hidden="1">#REF!</definedName>
    <definedName name="BExSFZVPFTXA3F0IJ2NGH1GXX9R7" localSheetId="7" hidden="1">#REF!</definedName>
    <definedName name="BExSFZVPFTXA3F0IJ2NGH1GXX9R7" localSheetId="8" hidden="1">#REF!</definedName>
    <definedName name="BExSFZVPFTXA3F0IJ2NGH1GXX9R7" localSheetId="9" hidden="1">#REF!</definedName>
    <definedName name="BExSFZVPFTXA3F0IJ2NGH1GXX9R7" localSheetId="11" hidden="1">#REF!</definedName>
    <definedName name="BExSFZVPFTXA3F0IJ2NGH1GXX9R7" localSheetId="12" hidden="1">#REF!</definedName>
    <definedName name="BExSFZVPFTXA3F0IJ2NGH1GXX9R7" localSheetId="13" hidden="1">#REF!</definedName>
    <definedName name="BExSFZVPFTXA3F0IJ2NGH1GXX9R7" localSheetId="14" hidden="1">#REF!</definedName>
    <definedName name="BExSFZVPFTXA3F0IJ2NGH1GXX9R7" localSheetId="22" hidden="1">#REF!</definedName>
    <definedName name="BExSFZVPFTXA3F0IJ2NGH1GXX9R7" localSheetId="19" hidden="1">#REF!</definedName>
    <definedName name="BExSFZVPFTXA3F0IJ2NGH1GXX9R7" localSheetId="21" hidden="1">#REF!</definedName>
    <definedName name="BExSFZVPFTXA3F0IJ2NGH1GXX9R7" hidden="1">#REF!</definedName>
    <definedName name="BExSG2Q34XRC1K28H4XG6PQM3FTW" localSheetId="23" hidden="1">#REF!</definedName>
    <definedName name="BExSG2Q34XRC1K28H4XG6PQM3FTW" localSheetId="27" hidden="1">#REF!</definedName>
    <definedName name="BExSG2Q34XRC1K28H4XG6PQM3FTW" localSheetId="16" hidden="1">#REF!</definedName>
    <definedName name="BExSG2Q34XRC1K28H4XG6PQM3FTW" localSheetId="0" hidden="1">#REF!</definedName>
    <definedName name="BExSG2Q34XRC1K28H4XG6PQM3FTW" localSheetId="2" hidden="1">#REF!</definedName>
    <definedName name="BExSG2Q34XRC1K28H4XG6PQM3FTW" localSheetId="4" hidden="1">#REF!</definedName>
    <definedName name="BExSG2Q34XRC1K28H4XG6PQM3FTW" localSheetId="5" hidden="1">#REF!</definedName>
    <definedName name="BExSG2Q34XRC1K28H4XG6PQM3FTW" localSheetId="17" hidden="1">#REF!</definedName>
    <definedName name="BExSG2Q34XRC1K28H4XG6PQM3FTW" localSheetId="7" hidden="1">#REF!</definedName>
    <definedName name="BExSG2Q34XRC1K28H4XG6PQM3FTW" localSheetId="8" hidden="1">#REF!</definedName>
    <definedName name="BExSG2Q34XRC1K28H4XG6PQM3FTW" localSheetId="9" hidden="1">#REF!</definedName>
    <definedName name="BExSG2Q34XRC1K28H4XG6PQM3FTW" localSheetId="11" hidden="1">#REF!</definedName>
    <definedName name="BExSG2Q34XRC1K28H4XG6PQM3FTW" localSheetId="12" hidden="1">#REF!</definedName>
    <definedName name="BExSG2Q34XRC1K28H4XG6PQM3FTW" localSheetId="13" hidden="1">#REF!</definedName>
    <definedName name="BExSG2Q34XRC1K28H4XG6PQM3FTW" localSheetId="14" hidden="1">#REF!</definedName>
    <definedName name="BExSG2Q34XRC1K28H4XG6PQM3FTW" localSheetId="22" hidden="1">#REF!</definedName>
    <definedName name="BExSG2Q34XRC1K28H4XG6PQM3FTW" localSheetId="19" hidden="1">#REF!</definedName>
    <definedName name="BExSG2Q34XRC1K28H4XG6PQM3FTW" localSheetId="21" hidden="1">#REF!</definedName>
    <definedName name="BExSG2Q34XRC1K28H4XG6PQM3FTW" hidden="1">#REF!</definedName>
    <definedName name="BExSG90Q4ZUU2IPGDYOM169NJV9S" localSheetId="23" hidden="1">#REF!</definedName>
    <definedName name="BExSG90Q4ZUU2IPGDYOM169NJV9S" localSheetId="27" hidden="1">#REF!</definedName>
    <definedName name="BExSG90Q4ZUU2IPGDYOM169NJV9S" localSheetId="16" hidden="1">#REF!</definedName>
    <definedName name="BExSG90Q4ZUU2IPGDYOM169NJV9S" localSheetId="0" hidden="1">#REF!</definedName>
    <definedName name="BExSG90Q4ZUU2IPGDYOM169NJV9S" localSheetId="2" hidden="1">#REF!</definedName>
    <definedName name="BExSG90Q4ZUU2IPGDYOM169NJV9S" localSheetId="4" hidden="1">#REF!</definedName>
    <definedName name="BExSG90Q4ZUU2IPGDYOM169NJV9S" localSheetId="5" hidden="1">#REF!</definedName>
    <definedName name="BExSG90Q4ZUU2IPGDYOM169NJV9S" localSheetId="17" hidden="1">#REF!</definedName>
    <definedName name="BExSG90Q4ZUU2IPGDYOM169NJV9S" localSheetId="7" hidden="1">#REF!</definedName>
    <definedName name="BExSG90Q4ZUU2IPGDYOM169NJV9S" localSheetId="8" hidden="1">#REF!</definedName>
    <definedName name="BExSG90Q4ZUU2IPGDYOM169NJV9S" localSheetId="9" hidden="1">#REF!</definedName>
    <definedName name="BExSG90Q4ZUU2IPGDYOM169NJV9S" localSheetId="11" hidden="1">#REF!</definedName>
    <definedName name="BExSG90Q4ZUU2IPGDYOM169NJV9S" localSheetId="12" hidden="1">#REF!</definedName>
    <definedName name="BExSG90Q4ZUU2IPGDYOM169NJV9S" localSheetId="13" hidden="1">#REF!</definedName>
    <definedName name="BExSG90Q4ZUU2IPGDYOM169NJV9S" localSheetId="14" hidden="1">#REF!</definedName>
    <definedName name="BExSG90Q4ZUU2IPGDYOM169NJV9S" localSheetId="22" hidden="1">#REF!</definedName>
    <definedName name="BExSG90Q4ZUU2IPGDYOM169NJV9S" localSheetId="19" hidden="1">#REF!</definedName>
    <definedName name="BExSG90Q4ZUU2IPGDYOM169NJV9S" localSheetId="21" hidden="1">#REF!</definedName>
    <definedName name="BExSG90Q4ZUU2IPGDYOM169NJV9S" hidden="1">#REF!</definedName>
    <definedName name="BExSG9X3DU845PNXYJGGLBQY2UHG" localSheetId="23" hidden="1">#REF!</definedName>
    <definedName name="BExSG9X3DU845PNXYJGGLBQY2UHG" localSheetId="27" hidden="1">#REF!</definedName>
    <definedName name="BExSG9X3DU845PNXYJGGLBQY2UHG" localSheetId="16" hidden="1">#REF!</definedName>
    <definedName name="BExSG9X3DU845PNXYJGGLBQY2UHG" localSheetId="0" hidden="1">#REF!</definedName>
    <definedName name="BExSG9X3DU845PNXYJGGLBQY2UHG" localSheetId="2" hidden="1">#REF!</definedName>
    <definedName name="BExSG9X3DU845PNXYJGGLBQY2UHG" localSheetId="4" hidden="1">#REF!</definedName>
    <definedName name="BExSG9X3DU845PNXYJGGLBQY2UHG" localSheetId="5" hidden="1">#REF!</definedName>
    <definedName name="BExSG9X3DU845PNXYJGGLBQY2UHG" localSheetId="17" hidden="1">#REF!</definedName>
    <definedName name="BExSG9X3DU845PNXYJGGLBQY2UHG" localSheetId="7" hidden="1">#REF!</definedName>
    <definedName name="BExSG9X3DU845PNXYJGGLBQY2UHG" localSheetId="8" hidden="1">#REF!</definedName>
    <definedName name="BExSG9X3DU845PNXYJGGLBQY2UHG" localSheetId="9" hidden="1">#REF!</definedName>
    <definedName name="BExSG9X3DU845PNXYJGGLBQY2UHG" localSheetId="11" hidden="1">#REF!</definedName>
    <definedName name="BExSG9X3DU845PNXYJGGLBQY2UHG" localSheetId="12" hidden="1">#REF!</definedName>
    <definedName name="BExSG9X3DU845PNXYJGGLBQY2UHG" localSheetId="13" hidden="1">#REF!</definedName>
    <definedName name="BExSG9X3DU845PNXYJGGLBQY2UHG" localSheetId="14" hidden="1">#REF!</definedName>
    <definedName name="BExSG9X3DU845PNXYJGGLBQY2UHG" localSheetId="22" hidden="1">#REF!</definedName>
    <definedName name="BExSG9X3DU845PNXYJGGLBQY2UHG" localSheetId="19" hidden="1">#REF!</definedName>
    <definedName name="BExSG9X3DU845PNXYJGGLBQY2UHG" localSheetId="21" hidden="1">#REF!</definedName>
    <definedName name="BExSG9X3DU845PNXYJGGLBQY2UHG" hidden="1">#REF!</definedName>
    <definedName name="BExSGE45J27MDUUNXW7Z8Q33UAON" localSheetId="23" hidden="1">#REF!</definedName>
    <definedName name="BExSGE45J27MDUUNXW7Z8Q33UAON" localSheetId="27" hidden="1">#REF!</definedName>
    <definedName name="BExSGE45J27MDUUNXW7Z8Q33UAON" localSheetId="16" hidden="1">#REF!</definedName>
    <definedName name="BExSGE45J27MDUUNXW7Z8Q33UAON" localSheetId="0" hidden="1">#REF!</definedName>
    <definedName name="BExSGE45J27MDUUNXW7Z8Q33UAON" localSheetId="2" hidden="1">#REF!</definedName>
    <definedName name="BExSGE45J27MDUUNXW7Z8Q33UAON" localSheetId="4" hidden="1">#REF!</definedName>
    <definedName name="BExSGE45J27MDUUNXW7Z8Q33UAON" localSheetId="5" hidden="1">#REF!</definedName>
    <definedName name="BExSGE45J27MDUUNXW7Z8Q33UAON" localSheetId="17" hidden="1">#REF!</definedName>
    <definedName name="BExSGE45J27MDUUNXW7Z8Q33UAON" localSheetId="7" hidden="1">#REF!</definedName>
    <definedName name="BExSGE45J27MDUUNXW7Z8Q33UAON" localSheetId="8" hidden="1">#REF!</definedName>
    <definedName name="BExSGE45J27MDUUNXW7Z8Q33UAON" localSheetId="9" hidden="1">#REF!</definedName>
    <definedName name="BExSGE45J27MDUUNXW7Z8Q33UAON" localSheetId="11" hidden="1">#REF!</definedName>
    <definedName name="BExSGE45J27MDUUNXW7Z8Q33UAON" localSheetId="12" hidden="1">#REF!</definedName>
    <definedName name="BExSGE45J27MDUUNXW7Z8Q33UAON" localSheetId="13" hidden="1">#REF!</definedName>
    <definedName name="BExSGE45J27MDUUNXW7Z8Q33UAON" localSheetId="14" hidden="1">#REF!</definedName>
    <definedName name="BExSGE45J27MDUUNXW7Z8Q33UAON" localSheetId="22" hidden="1">#REF!</definedName>
    <definedName name="BExSGE45J27MDUUNXW7Z8Q33UAON" localSheetId="19" hidden="1">#REF!</definedName>
    <definedName name="BExSGE45J27MDUUNXW7Z8Q33UAON" localSheetId="21" hidden="1">#REF!</definedName>
    <definedName name="BExSGE45J27MDUUNXW7Z8Q33UAON" hidden="1">#REF!</definedName>
    <definedName name="BExSGE9LY91Q0URHB4YAMX0UAMYI" localSheetId="23" hidden="1">#REF!</definedName>
    <definedName name="BExSGE9LY91Q0URHB4YAMX0UAMYI" localSheetId="27" hidden="1">#REF!</definedName>
    <definedName name="BExSGE9LY91Q0URHB4YAMX0UAMYI" localSheetId="16" hidden="1">#REF!</definedName>
    <definedName name="BExSGE9LY91Q0URHB4YAMX0UAMYI" localSheetId="0" hidden="1">#REF!</definedName>
    <definedName name="BExSGE9LY91Q0URHB4YAMX0UAMYI" localSheetId="2" hidden="1">#REF!</definedName>
    <definedName name="BExSGE9LY91Q0URHB4YAMX0UAMYI" localSheetId="4" hidden="1">#REF!</definedName>
    <definedName name="BExSGE9LY91Q0URHB4YAMX0UAMYI" localSheetId="5" hidden="1">#REF!</definedName>
    <definedName name="BExSGE9LY91Q0URHB4YAMX0UAMYI" localSheetId="17" hidden="1">#REF!</definedName>
    <definedName name="BExSGE9LY91Q0URHB4YAMX0UAMYI" localSheetId="7" hidden="1">#REF!</definedName>
    <definedName name="BExSGE9LY91Q0URHB4YAMX0UAMYI" localSheetId="8" hidden="1">#REF!</definedName>
    <definedName name="BExSGE9LY91Q0URHB4YAMX0UAMYI" localSheetId="9" hidden="1">#REF!</definedName>
    <definedName name="BExSGE9LY91Q0URHB4YAMX0UAMYI" localSheetId="11" hidden="1">#REF!</definedName>
    <definedName name="BExSGE9LY91Q0URHB4YAMX0UAMYI" localSheetId="12" hidden="1">#REF!</definedName>
    <definedName name="BExSGE9LY91Q0URHB4YAMX0UAMYI" localSheetId="13" hidden="1">#REF!</definedName>
    <definedName name="BExSGE9LY91Q0URHB4YAMX0UAMYI" localSheetId="14" hidden="1">#REF!</definedName>
    <definedName name="BExSGE9LY91Q0URHB4YAMX0UAMYI" localSheetId="22" hidden="1">#REF!</definedName>
    <definedName name="BExSGE9LY91Q0URHB4YAMX0UAMYI" localSheetId="19" hidden="1">#REF!</definedName>
    <definedName name="BExSGE9LY91Q0URHB4YAMX0UAMYI" localSheetId="21" hidden="1">#REF!</definedName>
    <definedName name="BExSGE9LY91Q0URHB4YAMX0UAMYI" hidden="1">#REF!</definedName>
    <definedName name="BExSGLB2URTLBCKBB4Y885W925F2" localSheetId="23" hidden="1">#REF!</definedName>
    <definedName name="BExSGLB2URTLBCKBB4Y885W925F2" localSheetId="27" hidden="1">#REF!</definedName>
    <definedName name="BExSGLB2URTLBCKBB4Y885W925F2" localSheetId="16" hidden="1">#REF!</definedName>
    <definedName name="BExSGLB2URTLBCKBB4Y885W925F2" localSheetId="0" hidden="1">#REF!</definedName>
    <definedName name="BExSGLB2URTLBCKBB4Y885W925F2" localSheetId="2" hidden="1">#REF!</definedName>
    <definedName name="BExSGLB2URTLBCKBB4Y885W925F2" localSheetId="4" hidden="1">#REF!</definedName>
    <definedName name="BExSGLB2URTLBCKBB4Y885W925F2" localSheetId="5" hidden="1">#REF!</definedName>
    <definedName name="BExSGLB2URTLBCKBB4Y885W925F2" localSheetId="17" hidden="1">#REF!</definedName>
    <definedName name="BExSGLB2URTLBCKBB4Y885W925F2" localSheetId="7" hidden="1">#REF!</definedName>
    <definedName name="BExSGLB2URTLBCKBB4Y885W925F2" localSheetId="8" hidden="1">#REF!</definedName>
    <definedName name="BExSGLB2URTLBCKBB4Y885W925F2" localSheetId="9" hidden="1">#REF!</definedName>
    <definedName name="BExSGLB2URTLBCKBB4Y885W925F2" localSheetId="11" hidden="1">#REF!</definedName>
    <definedName name="BExSGLB2URTLBCKBB4Y885W925F2" localSheetId="12" hidden="1">#REF!</definedName>
    <definedName name="BExSGLB2URTLBCKBB4Y885W925F2" localSheetId="13" hidden="1">#REF!</definedName>
    <definedName name="BExSGLB2URTLBCKBB4Y885W925F2" localSheetId="14" hidden="1">#REF!</definedName>
    <definedName name="BExSGLB2URTLBCKBB4Y885W925F2" localSheetId="22" hidden="1">#REF!</definedName>
    <definedName name="BExSGLB2URTLBCKBB4Y885W925F2" localSheetId="19" hidden="1">#REF!</definedName>
    <definedName name="BExSGLB2URTLBCKBB4Y885W925F2" localSheetId="21" hidden="1">#REF!</definedName>
    <definedName name="BExSGLB2URTLBCKBB4Y885W925F2" hidden="1">#REF!</definedName>
    <definedName name="BExSGNEL2G0PC04ATVS20W5179EK" localSheetId="23" hidden="1">#REF!</definedName>
    <definedName name="BExSGNEL2G0PC04ATVS20W5179EK" localSheetId="27" hidden="1">#REF!</definedName>
    <definedName name="BExSGNEL2G0PC04ATVS20W5179EK" localSheetId="16" hidden="1">#REF!</definedName>
    <definedName name="BExSGNEL2G0PC04ATVS20W5179EK" localSheetId="0" hidden="1">#REF!</definedName>
    <definedName name="BExSGNEL2G0PC04ATVS20W5179EK" localSheetId="2" hidden="1">#REF!</definedName>
    <definedName name="BExSGNEL2G0PC04ATVS20W5179EK" localSheetId="4" hidden="1">#REF!</definedName>
    <definedName name="BExSGNEL2G0PC04ATVS20W5179EK" localSheetId="5" hidden="1">#REF!</definedName>
    <definedName name="BExSGNEL2G0PC04ATVS20W5179EK" localSheetId="17" hidden="1">#REF!</definedName>
    <definedName name="BExSGNEL2G0PC04ATVS20W5179EK" localSheetId="7" hidden="1">#REF!</definedName>
    <definedName name="BExSGNEL2G0PC04ATVS20W5179EK" localSheetId="8" hidden="1">#REF!</definedName>
    <definedName name="BExSGNEL2G0PC04ATVS20W5179EK" localSheetId="9" hidden="1">#REF!</definedName>
    <definedName name="BExSGNEL2G0PC04ATVS20W5179EK" localSheetId="11" hidden="1">#REF!</definedName>
    <definedName name="BExSGNEL2G0PC04ATVS20W5179EK" localSheetId="12" hidden="1">#REF!</definedName>
    <definedName name="BExSGNEL2G0PC04ATVS20W5179EK" localSheetId="13" hidden="1">#REF!</definedName>
    <definedName name="BExSGNEL2G0PC04ATVS20W5179EK" localSheetId="14" hidden="1">#REF!</definedName>
    <definedName name="BExSGNEL2G0PC04ATVS20W5179EK" localSheetId="22" hidden="1">#REF!</definedName>
    <definedName name="BExSGNEL2G0PC04ATVS20W5179EK" localSheetId="19" hidden="1">#REF!</definedName>
    <definedName name="BExSGNEL2G0PC04ATVS20W5179EK" localSheetId="21" hidden="1">#REF!</definedName>
    <definedName name="BExSGNEL2G0PC04ATVS20W5179EK" hidden="1">#REF!</definedName>
    <definedName name="BExSGOAYG73SFWOPAQV80P710GID" localSheetId="23" hidden="1">#REF!</definedName>
    <definedName name="BExSGOAYG73SFWOPAQV80P710GID" localSheetId="27" hidden="1">#REF!</definedName>
    <definedName name="BExSGOAYG73SFWOPAQV80P710GID" localSheetId="16" hidden="1">#REF!</definedName>
    <definedName name="BExSGOAYG73SFWOPAQV80P710GID" localSheetId="0" hidden="1">#REF!</definedName>
    <definedName name="BExSGOAYG73SFWOPAQV80P710GID" localSheetId="2" hidden="1">#REF!</definedName>
    <definedName name="BExSGOAYG73SFWOPAQV80P710GID" localSheetId="4" hidden="1">#REF!</definedName>
    <definedName name="BExSGOAYG73SFWOPAQV80P710GID" localSheetId="5" hidden="1">#REF!</definedName>
    <definedName name="BExSGOAYG73SFWOPAQV80P710GID" localSheetId="17" hidden="1">#REF!</definedName>
    <definedName name="BExSGOAYG73SFWOPAQV80P710GID" localSheetId="7" hidden="1">#REF!</definedName>
    <definedName name="BExSGOAYG73SFWOPAQV80P710GID" localSheetId="8" hidden="1">#REF!</definedName>
    <definedName name="BExSGOAYG73SFWOPAQV80P710GID" localSheetId="9" hidden="1">#REF!</definedName>
    <definedName name="BExSGOAYG73SFWOPAQV80P710GID" localSheetId="11" hidden="1">#REF!</definedName>
    <definedName name="BExSGOAYG73SFWOPAQV80P710GID" localSheetId="12" hidden="1">#REF!</definedName>
    <definedName name="BExSGOAYG73SFWOPAQV80P710GID" localSheetId="13" hidden="1">#REF!</definedName>
    <definedName name="BExSGOAYG73SFWOPAQV80P710GID" localSheetId="14" hidden="1">#REF!</definedName>
    <definedName name="BExSGOAYG73SFWOPAQV80P710GID" localSheetId="22" hidden="1">#REF!</definedName>
    <definedName name="BExSGOAYG73SFWOPAQV80P710GID" localSheetId="19" hidden="1">#REF!</definedName>
    <definedName name="BExSGOAYG73SFWOPAQV80P710GID" localSheetId="21" hidden="1">#REF!</definedName>
    <definedName name="BExSGOAYG73SFWOPAQV80P710GID" hidden="1">#REF!</definedName>
    <definedName name="BExSGOWJHRW7FWKLO2EHUOOGHNAF" localSheetId="23" hidden="1">#REF!</definedName>
    <definedName name="BExSGOWJHRW7FWKLO2EHUOOGHNAF" localSheetId="27" hidden="1">#REF!</definedName>
    <definedName name="BExSGOWJHRW7FWKLO2EHUOOGHNAF" localSheetId="16" hidden="1">#REF!</definedName>
    <definedName name="BExSGOWJHRW7FWKLO2EHUOOGHNAF" localSheetId="0" hidden="1">#REF!</definedName>
    <definedName name="BExSGOWJHRW7FWKLO2EHUOOGHNAF" localSheetId="2" hidden="1">#REF!</definedName>
    <definedName name="BExSGOWJHRW7FWKLO2EHUOOGHNAF" localSheetId="4" hidden="1">#REF!</definedName>
    <definedName name="BExSGOWJHRW7FWKLO2EHUOOGHNAF" localSheetId="5" hidden="1">#REF!</definedName>
    <definedName name="BExSGOWJHRW7FWKLO2EHUOOGHNAF" localSheetId="17" hidden="1">#REF!</definedName>
    <definedName name="BExSGOWJHRW7FWKLO2EHUOOGHNAF" localSheetId="7" hidden="1">#REF!</definedName>
    <definedName name="BExSGOWJHRW7FWKLO2EHUOOGHNAF" localSheetId="8" hidden="1">#REF!</definedName>
    <definedName name="BExSGOWJHRW7FWKLO2EHUOOGHNAF" localSheetId="9" hidden="1">#REF!</definedName>
    <definedName name="BExSGOWJHRW7FWKLO2EHUOOGHNAF" localSheetId="11" hidden="1">#REF!</definedName>
    <definedName name="BExSGOWJHRW7FWKLO2EHUOOGHNAF" localSheetId="12" hidden="1">#REF!</definedName>
    <definedName name="BExSGOWJHRW7FWKLO2EHUOOGHNAF" localSheetId="13" hidden="1">#REF!</definedName>
    <definedName name="BExSGOWJHRW7FWKLO2EHUOOGHNAF" localSheetId="14" hidden="1">#REF!</definedName>
    <definedName name="BExSGOWJHRW7FWKLO2EHUOOGHNAF" localSheetId="22" hidden="1">#REF!</definedName>
    <definedName name="BExSGOWJHRW7FWKLO2EHUOOGHNAF" localSheetId="19" hidden="1">#REF!</definedName>
    <definedName name="BExSGOWJHRW7FWKLO2EHUOOGHNAF" localSheetId="21" hidden="1">#REF!</definedName>
    <definedName name="BExSGOWJHRW7FWKLO2EHUOOGHNAF" hidden="1">#REF!</definedName>
    <definedName name="BExSGOWJTAP41ZV5Q23H7MI9C76W" localSheetId="23" hidden="1">#REF!</definedName>
    <definedName name="BExSGOWJTAP41ZV5Q23H7MI9C76W" localSheetId="27" hidden="1">#REF!</definedName>
    <definedName name="BExSGOWJTAP41ZV5Q23H7MI9C76W" localSheetId="16" hidden="1">#REF!</definedName>
    <definedName name="BExSGOWJTAP41ZV5Q23H7MI9C76W" localSheetId="0" hidden="1">#REF!</definedName>
    <definedName name="BExSGOWJTAP41ZV5Q23H7MI9C76W" localSheetId="2" hidden="1">#REF!</definedName>
    <definedName name="BExSGOWJTAP41ZV5Q23H7MI9C76W" localSheetId="4" hidden="1">#REF!</definedName>
    <definedName name="BExSGOWJTAP41ZV5Q23H7MI9C76W" localSheetId="5" hidden="1">#REF!</definedName>
    <definedName name="BExSGOWJTAP41ZV5Q23H7MI9C76W" localSheetId="17" hidden="1">#REF!</definedName>
    <definedName name="BExSGOWJTAP41ZV5Q23H7MI9C76W" localSheetId="7" hidden="1">#REF!</definedName>
    <definedName name="BExSGOWJTAP41ZV5Q23H7MI9C76W" localSheetId="8" hidden="1">#REF!</definedName>
    <definedName name="BExSGOWJTAP41ZV5Q23H7MI9C76W" localSheetId="9" hidden="1">#REF!</definedName>
    <definedName name="BExSGOWJTAP41ZV5Q23H7MI9C76W" localSheetId="11" hidden="1">#REF!</definedName>
    <definedName name="BExSGOWJTAP41ZV5Q23H7MI9C76W" localSheetId="12" hidden="1">#REF!</definedName>
    <definedName name="BExSGOWJTAP41ZV5Q23H7MI9C76W" localSheetId="13" hidden="1">#REF!</definedName>
    <definedName name="BExSGOWJTAP41ZV5Q23H7MI9C76W" localSheetId="14" hidden="1">#REF!</definedName>
    <definedName name="BExSGOWJTAP41ZV5Q23H7MI9C76W" localSheetId="22" hidden="1">#REF!</definedName>
    <definedName name="BExSGOWJTAP41ZV5Q23H7MI9C76W" localSheetId="19" hidden="1">#REF!</definedName>
    <definedName name="BExSGOWJTAP41ZV5Q23H7MI9C76W" localSheetId="21" hidden="1">#REF!</definedName>
    <definedName name="BExSGOWJTAP41ZV5Q23H7MI9C76W" hidden="1">#REF!</definedName>
    <definedName name="BExSGR5JQVX2HQ0PKCGZNSSUM1RV" localSheetId="23" hidden="1">#REF!</definedName>
    <definedName name="BExSGR5JQVX2HQ0PKCGZNSSUM1RV" localSheetId="27" hidden="1">#REF!</definedName>
    <definedName name="BExSGR5JQVX2HQ0PKCGZNSSUM1RV" localSheetId="16" hidden="1">#REF!</definedName>
    <definedName name="BExSGR5JQVX2HQ0PKCGZNSSUM1RV" localSheetId="0" hidden="1">#REF!</definedName>
    <definedName name="BExSGR5JQVX2HQ0PKCGZNSSUM1RV" localSheetId="2" hidden="1">#REF!</definedName>
    <definedName name="BExSGR5JQVX2HQ0PKCGZNSSUM1RV" localSheetId="4" hidden="1">#REF!</definedName>
    <definedName name="BExSGR5JQVX2HQ0PKCGZNSSUM1RV" localSheetId="5" hidden="1">#REF!</definedName>
    <definedName name="BExSGR5JQVX2HQ0PKCGZNSSUM1RV" localSheetId="17" hidden="1">#REF!</definedName>
    <definedName name="BExSGR5JQVX2HQ0PKCGZNSSUM1RV" localSheetId="7" hidden="1">#REF!</definedName>
    <definedName name="BExSGR5JQVX2HQ0PKCGZNSSUM1RV" localSheetId="8" hidden="1">#REF!</definedName>
    <definedName name="BExSGR5JQVX2HQ0PKCGZNSSUM1RV" localSheetId="9" hidden="1">#REF!</definedName>
    <definedName name="BExSGR5JQVX2HQ0PKCGZNSSUM1RV" localSheetId="11" hidden="1">#REF!</definedName>
    <definedName name="BExSGR5JQVX2HQ0PKCGZNSSUM1RV" localSheetId="12" hidden="1">#REF!</definedName>
    <definedName name="BExSGR5JQVX2HQ0PKCGZNSSUM1RV" localSheetId="13" hidden="1">#REF!</definedName>
    <definedName name="BExSGR5JQVX2HQ0PKCGZNSSUM1RV" localSheetId="14" hidden="1">#REF!</definedName>
    <definedName name="BExSGR5JQVX2HQ0PKCGZNSSUM1RV" localSheetId="22" hidden="1">#REF!</definedName>
    <definedName name="BExSGR5JQVX2HQ0PKCGZNSSUM1RV" localSheetId="19" hidden="1">#REF!</definedName>
    <definedName name="BExSGR5JQVX2HQ0PKCGZNSSUM1RV" localSheetId="21" hidden="1">#REF!</definedName>
    <definedName name="BExSGR5JQVX2HQ0PKCGZNSSUM1RV" hidden="1">#REF!</definedName>
    <definedName name="BExSGT3MKX7YVLVP6YLL6KVO8UGV" localSheetId="23" hidden="1">#REF!</definedName>
    <definedName name="BExSGT3MKX7YVLVP6YLL6KVO8UGV" localSheetId="27" hidden="1">#REF!</definedName>
    <definedName name="BExSGT3MKX7YVLVP6YLL6KVO8UGV" localSheetId="16" hidden="1">#REF!</definedName>
    <definedName name="BExSGT3MKX7YVLVP6YLL6KVO8UGV" localSheetId="0" hidden="1">#REF!</definedName>
    <definedName name="BExSGT3MKX7YVLVP6YLL6KVO8UGV" localSheetId="2" hidden="1">#REF!</definedName>
    <definedName name="BExSGT3MKX7YVLVP6YLL6KVO8UGV" localSheetId="4" hidden="1">#REF!</definedName>
    <definedName name="BExSGT3MKX7YVLVP6YLL6KVO8UGV" localSheetId="5" hidden="1">#REF!</definedName>
    <definedName name="BExSGT3MKX7YVLVP6YLL6KVO8UGV" localSheetId="17" hidden="1">#REF!</definedName>
    <definedName name="BExSGT3MKX7YVLVP6YLL6KVO8UGV" localSheetId="7" hidden="1">#REF!</definedName>
    <definedName name="BExSGT3MKX7YVLVP6YLL6KVO8UGV" localSheetId="8" hidden="1">#REF!</definedName>
    <definedName name="BExSGT3MKX7YVLVP6YLL6KVO8UGV" localSheetId="9" hidden="1">#REF!</definedName>
    <definedName name="BExSGT3MKX7YVLVP6YLL6KVO8UGV" localSheetId="11" hidden="1">#REF!</definedName>
    <definedName name="BExSGT3MKX7YVLVP6YLL6KVO8UGV" localSheetId="12" hidden="1">#REF!</definedName>
    <definedName name="BExSGT3MKX7YVLVP6YLL6KVO8UGV" localSheetId="13" hidden="1">#REF!</definedName>
    <definedName name="BExSGT3MKX7YVLVP6YLL6KVO8UGV" localSheetId="14" hidden="1">#REF!</definedName>
    <definedName name="BExSGT3MKX7YVLVP6YLL6KVO8UGV" localSheetId="22" hidden="1">#REF!</definedName>
    <definedName name="BExSGT3MKX7YVLVP6YLL6KVO8UGV" localSheetId="19" hidden="1">#REF!</definedName>
    <definedName name="BExSGT3MKX7YVLVP6YLL6KVO8UGV" localSheetId="21" hidden="1">#REF!</definedName>
    <definedName name="BExSGT3MKX7YVLVP6YLL6KVO8UGV" hidden="1">#REF!</definedName>
    <definedName name="BExSGVHX69GJZHD99DKE4RZ042B1" localSheetId="23" hidden="1">#REF!</definedName>
    <definedName name="BExSGVHX69GJZHD99DKE4RZ042B1" localSheetId="27" hidden="1">#REF!</definedName>
    <definedName name="BExSGVHX69GJZHD99DKE4RZ042B1" localSheetId="16" hidden="1">#REF!</definedName>
    <definedName name="BExSGVHX69GJZHD99DKE4RZ042B1" localSheetId="0" hidden="1">#REF!</definedName>
    <definedName name="BExSGVHX69GJZHD99DKE4RZ042B1" localSheetId="2" hidden="1">#REF!</definedName>
    <definedName name="BExSGVHX69GJZHD99DKE4RZ042B1" localSheetId="4" hidden="1">#REF!</definedName>
    <definedName name="BExSGVHX69GJZHD99DKE4RZ042B1" localSheetId="5" hidden="1">#REF!</definedName>
    <definedName name="BExSGVHX69GJZHD99DKE4RZ042B1" localSheetId="17" hidden="1">#REF!</definedName>
    <definedName name="BExSGVHX69GJZHD99DKE4RZ042B1" localSheetId="7" hidden="1">#REF!</definedName>
    <definedName name="BExSGVHX69GJZHD99DKE4RZ042B1" localSheetId="8" hidden="1">#REF!</definedName>
    <definedName name="BExSGVHX69GJZHD99DKE4RZ042B1" localSheetId="9" hidden="1">#REF!</definedName>
    <definedName name="BExSGVHX69GJZHD99DKE4RZ042B1" localSheetId="11" hidden="1">#REF!</definedName>
    <definedName name="BExSGVHX69GJZHD99DKE4RZ042B1" localSheetId="12" hidden="1">#REF!</definedName>
    <definedName name="BExSGVHX69GJZHD99DKE4RZ042B1" localSheetId="13" hidden="1">#REF!</definedName>
    <definedName name="BExSGVHX69GJZHD99DKE4RZ042B1" localSheetId="14" hidden="1">#REF!</definedName>
    <definedName name="BExSGVHX69GJZHD99DKE4RZ042B1" localSheetId="22" hidden="1">#REF!</definedName>
    <definedName name="BExSGVHX69GJZHD99DKE4RZ042B1" localSheetId="19" hidden="1">#REF!</definedName>
    <definedName name="BExSGVHX69GJZHD99DKE4RZ042B1" localSheetId="21" hidden="1">#REF!</definedName>
    <definedName name="BExSGVHX69GJZHD99DKE4RZ042B1" hidden="1">#REF!</definedName>
    <definedName name="BExSGZJO4J4ZO04E2N2ECVYS9DEZ" localSheetId="23" hidden="1">#REF!</definedName>
    <definedName name="BExSGZJO4J4ZO04E2N2ECVYS9DEZ" localSheetId="27" hidden="1">#REF!</definedName>
    <definedName name="BExSGZJO4J4ZO04E2N2ECVYS9DEZ" localSheetId="16" hidden="1">#REF!</definedName>
    <definedName name="BExSGZJO4J4ZO04E2N2ECVYS9DEZ" localSheetId="0" hidden="1">#REF!</definedName>
    <definedName name="BExSGZJO4J4ZO04E2N2ECVYS9DEZ" localSheetId="2" hidden="1">#REF!</definedName>
    <definedName name="BExSGZJO4J4ZO04E2N2ECVYS9DEZ" localSheetId="4" hidden="1">#REF!</definedName>
    <definedName name="BExSGZJO4J4ZO04E2N2ECVYS9DEZ" localSheetId="5" hidden="1">#REF!</definedName>
    <definedName name="BExSGZJO4J4ZO04E2N2ECVYS9DEZ" localSheetId="17" hidden="1">#REF!</definedName>
    <definedName name="BExSGZJO4J4ZO04E2N2ECVYS9DEZ" localSheetId="7" hidden="1">#REF!</definedName>
    <definedName name="BExSGZJO4J4ZO04E2N2ECVYS9DEZ" localSheetId="8" hidden="1">#REF!</definedName>
    <definedName name="BExSGZJO4J4ZO04E2N2ECVYS9DEZ" localSheetId="9" hidden="1">#REF!</definedName>
    <definedName name="BExSGZJO4J4ZO04E2N2ECVYS9DEZ" localSheetId="11" hidden="1">#REF!</definedName>
    <definedName name="BExSGZJO4J4ZO04E2N2ECVYS9DEZ" localSheetId="12" hidden="1">#REF!</definedName>
    <definedName name="BExSGZJO4J4ZO04E2N2ECVYS9DEZ" localSheetId="13" hidden="1">#REF!</definedName>
    <definedName name="BExSGZJO4J4ZO04E2N2ECVYS9DEZ" localSheetId="14" hidden="1">#REF!</definedName>
    <definedName name="BExSGZJO4J4ZO04E2N2ECVYS9DEZ" localSheetId="22" hidden="1">#REF!</definedName>
    <definedName name="BExSGZJO4J4ZO04E2N2ECVYS9DEZ" localSheetId="19" hidden="1">#REF!</definedName>
    <definedName name="BExSGZJO4J4ZO04E2N2ECVYS9DEZ" localSheetId="21" hidden="1">#REF!</definedName>
    <definedName name="BExSGZJO4J4ZO04E2N2ECVYS9DEZ" hidden="1">#REF!</definedName>
    <definedName name="BExSHAHFHS7MMNJR8JPVABRGBVIT" localSheetId="23" hidden="1">#REF!</definedName>
    <definedName name="BExSHAHFHS7MMNJR8JPVABRGBVIT" localSheetId="27" hidden="1">#REF!</definedName>
    <definedName name="BExSHAHFHS7MMNJR8JPVABRGBVIT" localSheetId="16" hidden="1">#REF!</definedName>
    <definedName name="BExSHAHFHS7MMNJR8JPVABRGBVIT" localSheetId="0" hidden="1">#REF!</definedName>
    <definedName name="BExSHAHFHS7MMNJR8JPVABRGBVIT" localSheetId="2" hidden="1">#REF!</definedName>
    <definedName name="BExSHAHFHS7MMNJR8JPVABRGBVIT" localSheetId="4" hidden="1">#REF!</definedName>
    <definedName name="BExSHAHFHS7MMNJR8JPVABRGBVIT" localSheetId="5" hidden="1">#REF!</definedName>
    <definedName name="BExSHAHFHS7MMNJR8JPVABRGBVIT" localSheetId="17" hidden="1">#REF!</definedName>
    <definedName name="BExSHAHFHS7MMNJR8JPVABRGBVIT" localSheetId="7" hidden="1">#REF!</definedName>
    <definedName name="BExSHAHFHS7MMNJR8JPVABRGBVIT" localSheetId="8" hidden="1">#REF!</definedName>
    <definedName name="BExSHAHFHS7MMNJR8JPVABRGBVIT" localSheetId="9" hidden="1">#REF!</definedName>
    <definedName name="BExSHAHFHS7MMNJR8JPVABRGBVIT" localSheetId="11" hidden="1">#REF!</definedName>
    <definedName name="BExSHAHFHS7MMNJR8JPVABRGBVIT" localSheetId="12" hidden="1">#REF!</definedName>
    <definedName name="BExSHAHFHS7MMNJR8JPVABRGBVIT" localSheetId="13" hidden="1">#REF!</definedName>
    <definedName name="BExSHAHFHS7MMNJR8JPVABRGBVIT" localSheetId="14" hidden="1">#REF!</definedName>
    <definedName name="BExSHAHFHS7MMNJR8JPVABRGBVIT" localSheetId="22" hidden="1">#REF!</definedName>
    <definedName name="BExSHAHFHS7MMNJR8JPVABRGBVIT" localSheetId="19" hidden="1">#REF!</definedName>
    <definedName name="BExSHAHFHS7MMNJR8JPVABRGBVIT" localSheetId="21" hidden="1">#REF!</definedName>
    <definedName name="BExSHAHFHS7MMNJR8JPVABRGBVIT" hidden="1">#REF!</definedName>
    <definedName name="BExSHGH88QZWW4RNAX4YKAZ5JEBL" localSheetId="23" hidden="1">#REF!</definedName>
    <definedName name="BExSHGH88QZWW4RNAX4YKAZ5JEBL" localSheetId="27" hidden="1">#REF!</definedName>
    <definedName name="BExSHGH88QZWW4RNAX4YKAZ5JEBL" localSheetId="16" hidden="1">#REF!</definedName>
    <definedName name="BExSHGH88QZWW4RNAX4YKAZ5JEBL" localSheetId="0" hidden="1">#REF!</definedName>
    <definedName name="BExSHGH88QZWW4RNAX4YKAZ5JEBL" localSheetId="2" hidden="1">#REF!</definedName>
    <definedName name="BExSHGH88QZWW4RNAX4YKAZ5JEBL" localSheetId="4" hidden="1">#REF!</definedName>
    <definedName name="BExSHGH88QZWW4RNAX4YKAZ5JEBL" localSheetId="5" hidden="1">#REF!</definedName>
    <definedName name="BExSHGH88QZWW4RNAX4YKAZ5JEBL" localSheetId="17" hidden="1">#REF!</definedName>
    <definedName name="BExSHGH88QZWW4RNAX4YKAZ5JEBL" localSheetId="7" hidden="1">#REF!</definedName>
    <definedName name="BExSHGH88QZWW4RNAX4YKAZ5JEBL" localSheetId="8" hidden="1">#REF!</definedName>
    <definedName name="BExSHGH88QZWW4RNAX4YKAZ5JEBL" localSheetId="9" hidden="1">#REF!</definedName>
    <definedName name="BExSHGH88QZWW4RNAX4YKAZ5JEBL" localSheetId="11" hidden="1">#REF!</definedName>
    <definedName name="BExSHGH88QZWW4RNAX4YKAZ5JEBL" localSheetId="12" hidden="1">#REF!</definedName>
    <definedName name="BExSHGH88QZWW4RNAX4YKAZ5JEBL" localSheetId="13" hidden="1">#REF!</definedName>
    <definedName name="BExSHGH88QZWW4RNAX4YKAZ5JEBL" localSheetId="14" hidden="1">#REF!</definedName>
    <definedName name="BExSHGH88QZWW4RNAX4YKAZ5JEBL" localSheetId="22" hidden="1">#REF!</definedName>
    <definedName name="BExSHGH88QZWW4RNAX4YKAZ5JEBL" localSheetId="19" hidden="1">#REF!</definedName>
    <definedName name="BExSHGH88QZWW4RNAX4YKAZ5JEBL" localSheetId="21" hidden="1">#REF!</definedName>
    <definedName name="BExSHGH88QZWW4RNAX4YKAZ5JEBL" hidden="1">#REF!</definedName>
    <definedName name="BExSHOKK1OO3CX9Z28C58E5J1D9W" localSheetId="23" hidden="1">#REF!</definedName>
    <definedName name="BExSHOKK1OO3CX9Z28C58E5J1D9W" localSheetId="27" hidden="1">#REF!</definedName>
    <definedName name="BExSHOKK1OO3CX9Z28C58E5J1D9W" localSheetId="16" hidden="1">#REF!</definedName>
    <definedName name="BExSHOKK1OO3CX9Z28C58E5J1D9W" localSheetId="0" hidden="1">#REF!</definedName>
    <definedName name="BExSHOKK1OO3CX9Z28C58E5J1D9W" localSheetId="2" hidden="1">#REF!</definedName>
    <definedName name="BExSHOKK1OO3CX9Z28C58E5J1D9W" localSheetId="4" hidden="1">#REF!</definedName>
    <definedName name="BExSHOKK1OO3CX9Z28C58E5J1D9W" localSheetId="5" hidden="1">#REF!</definedName>
    <definedName name="BExSHOKK1OO3CX9Z28C58E5J1D9W" localSheetId="17" hidden="1">#REF!</definedName>
    <definedName name="BExSHOKK1OO3CX9Z28C58E5J1D9W" localSheetId="7" hidden="1">#REF!</definedName>
    <definedName name="BExSHOKK1OO3CX9Z28C58E5J1D9W" localSheetId="8" hidden="1">#REF!</definedName>
    <definedName name="BExSHOKK1OO3CX9Z28C58E5J1D9W" localSheetId="9" hidden="1">#REF!</definedName>
    <definedName name="BExSHOKK1OO3CX9Z28C58E5J1D9W" localSheetId="11" hidden="1">#REF!</definedName>
    <definedName name="BExSHOKK1OO3CX9Z28C58E5J1D9W" localSheetId="12" hidden="1">#REF!</definedName>
    <definedName name="BExSHOKK1OO3CX9Z28C58E5J1D9W" localSheetId="13" hidden="1">#REF!</definedName>
    <definedName name="BExSHOKK1OO3CX9Z28C58E5J1D9W" localSheetId="14" hidden="1">#REF!</definedName>
    <definedName name="BExSHOKK1OO3CX9Z28C58E5J1D9W" localSheetId="22" hidden="1">#REF!</definedName>
    <definedName name="BExSHOKK1OO3CX9Z28C58E5J1D9W" localSheetId="19" hidden="1">#REF!</definedName>
    <definedName name="BExSHOKK1OO3CX9Z28C58E5J1D9W" localSheetId="21" hidden="1">#REF!</definedName>
    <definedName name="BExSHOKK1OO3CX9Z28C58E5J1D9W" hidden="1">#REF!</definedName>
    <definedName name="BExSHQD8KYLTQGDXIRKCHQQ7MKIH" localSheetId="23" hidden="1">#REF!</definedName>
    <definedName name="BExSHQD8KYLTQGDXIRKCHQQ7MKIH" localSheetId="27" hidden="1">#REF!</definedName>
    <definedName name="BExSHQD8KYLTQGDXIRKCHQQ7MKIH" localSheetId="16" hidden="1">#REF!</definedName>
    <definedName name="BExSHQD8KYLTQGDXIRKCHQQ7MKIH" localSheetId="0" hidden="1">#REF!</definedName>
    <definedName name="BExSHQD8KYLTQGDXIRKCHQQ7MKIH" localSheetId="2" hidden="1">#REF!</definedName>
    <definedName name="BExSHQD8KYLTQGDXIRKCHQQ7MKIH" localSheetId="4" hidden="1">#REF!</definedName>
    <definedName name="BExSHQD8KYLTQGDXIRKCHQQ7MKIH" localSheetId="5" hidden="1">#REF!</definedName>
    <definedName name="BExSHQD8KYLTQGDXIRKCHQQ7MKIH" localSheetId="17" hidden="1">#REF!</definedName>
    <definedName name="BExSHQD8KYLTQGDXIRKCHQQ7MKIH" localSheetId="7" hidden="1">#REF!</definedName>
    <definedName name="BExSHQD8KYLTQGDXIRKCHQQ7MKIH" localSheetId="8" hidden="1">#REF!</definedName>
    <definedName name="BExSHQD8KYLTQGDXIRKCHQQ7MKIH" localSheetId="9" hidden="1">#REF!</definedName>
    <definedName name="BExSHQD8KYLTQGDXIRKCHQQ7MKIH" localSheetId="11" hidden="1">#REF!</definedName>
    <definedName name="BExSHQD8KYLTQGDXIRKCHQQ7MKIH" localSheetId="12" hidden="1">#REF!</definedName>
    <definedName name="BExSHQD8KYLTQGDXIRKCHQQ7MKIH" localSheetId="13" hidden="1">#REF!</definedName>
    <definedName name="BExSHQD8KYLTQGDXIRKCHQQ7MKIH" localSheetId="14" hidden="1">#REF!</definedName>
    <definedName name="BExSHQD8KYLTQGDXIRKCHQQ7MKIH" localSheetId="22" hidden="1">#REF!</definedName>
    <definedName name="BExSHQD8KYLTQGDXIRKCHQQ7MKIH" localSheetId="19" hidden="1">#REF!</definedName>
    <definedName name="BExSHQD8KYLTQGDXIRKCHQQ7MKIH" localSheetId="21" hidden="1">#REF!</definedName>
    <definedName name="BExSHQD8KYLTQGDXIRKCHQQ7MKIH" hidden="1">#REF!</definedName>
    <definedName name="BExSHVGPIAHXI97UBLI9G4I4M29F" localSheetId="23" hidden="1">#REF!</definedName>
    <definedName name="BExSHVGPIAHXI97UBLI9G4I4M29F" localSheetId="27" hidden="1">#REF!</definedName>
    <definedName name="BExSHVGPIAHXI97UBLI9G4I4M29F" localSheetId="16" hidden="1">#REF!</definedName>
    <definedName name="BExSHVGPIAHXI97UBLI9G4I4M29F" localSheetId="0" hidden="1">#REF!</definedName>
    <definedName name="BExSHVGPIAHXI97UBLI9G4I4M29F" localSheetId="2" hidden="1">#REF!</definedName>
    <definedName name="BExSHVGPIAHXI97UBLI9G4I4M29F" localSheetId="4" hidden="1">#REF!</definedName>
    <definedName name="BExSHVGPIAHXI97UBLI9G4I4M29F" localSheetId="5" hidden="1">#REF!</definedName>
    <definedName name="BExSHVGPIAHXI97UBLI9G4I4M29F" localSheetId="17" hidden="1">#REF!</definedName>
    <definedName name="BExSHVGPIAHXI97UBLI9G4I4M29F" localSheetId="7" hidden="1">#REF!</definedName>
    <definedName name="BExSHVGPIAHXI97UBLI9G4I4M29F" localSheetId="8" hidden="1">#REF!</definedName>
    <definedName name="BExSHVGPIAHXI97UBLI9G4I4M29F" localSheetId="9" hidden="1">#REF!</definedName>
    <definedName name="BExSHVGPIAHXI97UBLI9G4I4M29F" localSheetId="11" hidden="1">#REF!</definedName>
    <definedName name="BExSHVGPIAHXI97UBLI9G4I4M29F" localSheetId="12" hidden="1">#REF!</definedName>
    <definedName name="BExSHVGPIAHXI97UBLI9G4I4M29F" localSheetId="13" hidden="1">#REF!</definedName>
    <definedName name="BExSHVGPIAHXI97UBLI9G4I4M29F" localSheetId="14" hidden="1">#REF!</definedName>
    <definedName name="BExSHVGPIAHXI97UBLI9G4I4M29F" localSheetId="22" hidden="1">#REF!</definedName>
    <definedName name="BExSHVGPIAHXI97UBLI9G4I4M29F" localSheetId="19" hidden="1">#REF!</definedName>
    <definedName name="BExSHVGPIAHXI97UBLI9G4I4M29F" localSheetId="21" hidden="1">#REF!</definedName>
    <definedName name="BExSHVGPIAHXI97UBLI9G4I4M29F" hidden="1">#REF!</definedName>
    <definedName name="BExSI0K2YL3HTCQAD8A7TR4QCUR6" localSheetId="23" hidden="1">#REF!</definedName>
    <definedName name="BExSI0K2YL3HTCQAD8A7TR4QCUR6" localSheetId="27" hidden="1">#REF!</definedName>
    <definedName name="BExSI0K2YL3HTCQAD8A7TR4QCUR6" localSheetId="16" hidden="1">#REF!</definedName>
    <definedName name="BExSI0K2YL3HTCQAD8A7TR4QCUR6" localSheetId="0" hidden="1">#REF!</definedName>
    <definedName name="BExSI0K2YL3HTCQAD8A7TR4QCUR6" localSheetId="2" hidden="1">#REF!</definedName>
    <definedName name="BExSI0K2YL3HTCQAD8A7TR4QCUR6" localSheetId="4" hidden="1">#REF!</definedName>
    <definedName name="BExSI0K2YL3HTCQAD8A7TR4QCUR6" localSheetId="5" hidden="1">#REF!</definedName>
    <definedName name="BExSI0K2YL3HTCQAD8A7TR4QCUR6" localSheetId="17" hidden="1">#REF!</definedName>
    <definedName name="BExSI0K2YL3HTCQAD8A7TR4QCUR6" localSheetId="7" hidden="1">#REF!</definedName>
    <definedName name="BExSI0K2YL3HTCQAD8A7TR4QCUR6" localSheetId="8" hidden="1">#REF!</definedName>
    <definedName name="BExSI0K2YL3HTCQAD8A7TR4QCUR6" localSheetId="9" hidden="1">#REF!</definedName>
    <definedName name="BExSI0K2YL3HTCQAD8A7TR4QCUR6" localSheetId="11" hidden="1">#REF!</definedName>
    <definedName name="BExSI0K2YL3HTCQAD8A7TR4QCUR6" localSheetId="12" hidden="1">#REF!</definedName>
    <definedName name="BExSI0K2YL3HTCQAD8A7TR4QCUR6" localSheetId="13" hidden="1">#REF!</definedName>
    <definedName name="BExSI0K2YL3HTCQAD8A7TR4QCUR6" localSheetId="14" hidden="1">#REF!</definedName>
    <definedName name="BExSI0K2YL3HTCQAD8A7TR4QCUR6" localSheetId="22" hidden="1">#REF!</definedName>
    <definedName name="BExSI0K2YL3HTCQAD8A7TR4QCUR6" localSheetId="19" hidden="1">#REF!</definedName>
    <definedName name="BExSI0K2YL3HTCQAD8A7TR4QCUR6" localSheetId="21" hidden="1">#REF!</definedName>
    <definedName name="BExSI0K2YL3HTCQAD8A7TR4QCUR6" hidden="1">#REF!</definedName>
    <definedName name="BExSIFUDNRWXWIWNGCCFOOD8WIAZ" localSheetId="23" hidden="1">#REF!</definedName>
    <definedName name="BExSIFUDNRWXWIWNGCCFOOD8WIAZ" localSheetId="27" hidden="1">#REF!</definedName>
    <definedName name="BExSIFUDNRWXWIWNGCCFOOD8WIAZ" localSheetId="16" hidden="1">#REF!</definedName>
    <definedName name="BExSIFUDNRWXWIWNGCCFOOD8WIAZ" localSheetId="0" hidden="1">#REF!</definedName>
    <definedName name="BExSIFUDNRWXWIWNGCCFOOD8WIAZ" localSheetId="2" hidden="1">#REF!</definedName>
    <definedName name="BExSIFUDNRWXWIWNGCCFOOD8WIAZ" localSheetId="4" hidden="1">#REF!</definedName>
    <definedName name="BExSIFUDNRWXWIWNGCCFOOD8WIAZ" localSheetId="5" hidden="1">#REF!</definedName>
    <definedName name="BExSIFUDNRWXWIWNGCCFOOD8WIAZ" localSheetId="17" hidden="1">#REF!</definedName>
    <definedName name="BExSIFUDNRWXWIWNGCCFOOD8WIAZ" localSheetId="7" hidden="1">#REF!</definedName>
    <definedName name="BExSIFUDNRWXWIWNGCCFOOD8WIAZ" localSheetId="8" hidden="1">#REF!</definedName>
    <definedName name="BExSIFUDNRWXWIWNGCCFOOD8WIAZ" localSheetId="9" hidden="1">#REF!</definedName>
    <definedName name="BExSIFUDNRWXWIWNGCCFOOD8WIAZ" localSheetId="11" hidden="1">#REF!</definedName>
    <definedName name="BExSIFUDNRWXWIWNGCCFOOD8WIAZ" localSheetId="12" hidden="1">#REF!</definedName>
    <definedName name="BExSIFUDNRWXWIWNGCCFOOD8WIAZ" localSheetId="13" hidden="1">#REF!</definedName>
    <definedName name="BExSIFUDNRWXWIWNGCCFOOD8WIAZ" localSheetId="14" hidden="1">#REF!</definedName>
    <definedName name="BExSIFUDNRWXWIWNGCCFOOD8WIAZ" localSheetId="22" hidden="1">#REF!</definedName>
    <definedName name="BExSIFUDNRWXWIWNGCCFOOD8WIAZ" localSheetId="19" hidden="1">#REF!</definedName>
    <definedName name="BExSIFUDNRWXWIWNGCCFOOD8WIAZ" localSheetId="21" hidden="1">#REF!</definedName>
    <definedName name="BExSIFUDNRWXWIWNGCCFOOD8WIAZ" hidden="1">#REF!</definedName>
    <definedName name="BExTTZNS2PBCR93C9IUW49UZ4I6T" localSheetId="23" hidden="1">#REF!</definedName>
    <definedName name="BExTTZNS2PBCR93C9IUW49UZ4I6T" localSheetId="27" hidden="1">#REF!</definedName>
    <definedName name="BExTTZNS2PBCR93C9IUW49UZ4I6T" localSheetId="16" hidden="1">#REF!</definedName>
    <definedName name="BExTTZNS2PBCR93C9IUW49UZ4I6T" localSheetId="0" hidden="1">#REF!</definedName>
    <definedName name="BExTTZNS2PBCR93C9IUW49UZ4I6T" localSheetId="2" hidden="1">#REF!</definedName>
    <definedName name="BExTTZNS2PBCR93C9IUW49UZ4I6T" localSheetId="4" hidden="1">#REF!</definedName>
    <definedName name="BExTTZNS2PBCR93C9IUW49UZ4I6T" localSheetId="5" hidden="1">#REF!</definedName>
    <definedName name="BExTTZNS2PBCR93C9IUW49UZ4I6T" localSheetId="17" hidden="1">#REF!</definedName>
    <definedName name="BExTTZNS2PBCR93C9IUW49UZ4I6T" localSheetId="7" hidden="1">#REF!</definedName>
    <definedName name="BExTTZNS2PBCR93C9IUW49UZ4I6T" localSheetId="8" hidden="1">#REF!</definedName>
    <definedName name="BExTTZNS2PBCR93C9IUW49UZ4I6T" localSheetId="9" hidden="1">#REF!</definedName>
    <definedName name="BExTTZNS2PBCR93C9IUW49UZ4I6T" localSheetId="11" hidden="1">#REF!</definedName>
    <definedName name="BExTTZNS2PBCR93C9IUW49UZ4I6T" localSheetId="12" hidden="1">#REF!</definedName>
    <definedName name="BExTTZNS2PBCR93C9IUW49UZ4I6T" localSheetId="13" hidden="1">#REF!</definedName>
    <definedName name="BExTTZNS2PBCR93C9IUW49UZ4I6T" localSheetId="14" hidden="1">#REF!</definedName>
    <definedName name="BExTTZNS2PBCR93C9IUW49UZ4I6T" localSheetId="22" hidden="1">#REF!</definedName>
    <definedName name="BExTTZNS2PBCR93C9IUW49UZ4I6T" localSheetId="19" hidden="1">#REF!</definedName>
    <definedName name="BExTTZNS2PBCR93C9IUW49UZ4I6T" localSheetId="21" hidden="1">#REF!</definedName>
    <definedName name="BExTTZNS2PBCR93C9IUW49UZ4I6T" hidden="1">#REF!</definedName>
    <definedName name="BExTU2YFQ25JQ6MEMRHHN66VLTPJ" localSheetId="23" hidden="1">#REF!</definedName>
    <definedName name="BExTU2YFQ25JQ6MEMRHHN66VLTPJ" localSheetId="27" hidden="1">#REF!</definedName>
    <definedName name="BExTU2YFQ25JQ6MEMRHHN66VLTPJ" localSheetId="16" hidden="1">#REF!</definedName>
    <definedName name="BExTU2YFQ25JQ6MEMRHHN66VLTPJ" localSheetId="0" hidden="1">#REF!</definedName>
    <definedName name="BExTU2YFQ25JQ6MEMRHHN66VLTPJ" localSheetId="2" hidden="1">#REF!</definedName>
    <definedName name="BExTU2YFQ25JQ6MEMRHHN66VLTPJ" localSheetId="4" hidden="1">#REF!</definedName>
    <definedName name="BExTU2YFQ25JQ6MEMRHHN66VLTPJ" localSheetId="5" hidden="1">#REF!</definedName>
    <definedName name="BExTU2YFQ25JQ6MEMRHHN66VLTPJ" localSheetId="17" hidden="1">#REF!</definedName>
    <definedName name="BExTU2YFQ25JQ6MEMRHHN66VLTPJ" localSheetId="7" hidden="1">#REF!</definedName>
    <definedName name="BExTU2YFQ25JQ6MEMRHHN66VLTPJ" localSheetId="8" hidden="1">#REF!</definedName>
    <definedName name="BExTU2YFQ25JQ6MEMRHHN66VLTPJ" localSheetId="9" hidden="1">#REF!</definedName>
    <definedName name="BExTU2YFQ25JQ6MEMRHHN66VLTPJ" localSheetId="11" hidden="1">#REF!</definedName>
    <definedName name="BExTU2YFQ25JQ6MEMRHHN66VLTPJ" localSheetId="12" hidden="1">#REF!</definedName>
    <definedName name="BExTU2YFQ25JQ6MEMRHHN66VLTPJ" localSheetId="13" hidden="1">#REF!</definedName>
    <definedName name="BExTU2YFQ25JQ6MEMRHHN66VLTPJ" localSheetId="14" hidden="1">#REF!</definedName>
    <definedName name="BExTU2YFQ25JQ6MEMRHHN66VLTPJ" localSheetId="22" hidden="1">#REF!</definedName>
    <definedName name="BExTU2YFQ25JQ6MEMRHHN66VLTPJ" localSheetId="19" hidden="1">#REF!</definedName>
    <definedName name="BExTU2YFQ25JQ6MEMRHHN66VLTPJ" localSheetId="21" hidden="1">#REF!</definedName>
    <definedName name="BExTU2YFQ25JQ6MEMRHHN66VLTPJ" hidden="1">#REF!</definedName>
    <definedName name="BExTU75IOII1V5O0C9X2VAYYVJUG" localSheetId="23" hidden="1">#REF!</definedName>
    <definedName name="BExTU75IOII1V5O0C9X2VAYYVJUG" localSheetId="27" hidden="1">#REF!</definedName>
    <definedName name="BExTU75IOII1V5O0C9X2VAYYVJUG" localSheetId="16" hidden="1">#REF!</definedName>
    <definedName name="BExTU75IOII1V5O0C9X2VAYYVJUG" localSheetId="0" hidden="1">#REF!</definedName>
    <definedName name="BExTU75IOII1V5O0C9X2VAYYVJUG" localSheetId="2" hidden="1">#REF!</definedName>
    <definedName name="BExTU75IOII1V5O0C9X2VAYYVJUG" localSheetId="4" hidden="1">#REF!</definedName>
    <definedName name="BExTU75IOII1V5O0C9X2VAYYVJUG" localSheetId="5" hidden="1">#REF!</definedName>
    <definedName name="BExTU75IOII1V5O0C9X2VAYYVJUG" localSheetId="17" hidden="1">#REF!</definedName>
    <definedName name="BExTU75IOII1V5O0C9X2VAYYVJUG" localSheetId="7" hidden="1">#REF!</definedName>
    <definedName name="BExTU75IOII1V5O0C9X2VAYYVJUG" localSheetId="8" hidden="1">#REF!</definedName>
    <definedName name="BExTU75IOII1V5O0C9X2VAYYVJUG" localSheetId="9" hidden="1">#REF!</definedName>
    <definedName name="BExTU75IOII1V5O0C9X2VAYYVJUG" localSheetId="11" hidden="1">#REF!</definedName>
    <definedName name="BExTU75IOII1V5O0C9X2VAYYVJUG" localSheetId="12" hidden="1">#REF!</definedName>
    <definedName name="BExTU75IOII1V5O0C9X2VAYYVJUG" localSheetId="13" hidden="1">#REF!</definedName>
    <definedName name="BExTU75IOII1V5O0C9X2VAYYVJUG" localSheetId="14" hidden="1">#REF!</definedName>
    <definedName name="BExTU75IOII1V5O0C9X2VAYYVJUG" localSheetId="22" hidden="1">#REF!</definedName>
    <definedName name="BExTU75IOII1V5O0C9X2VAYYVJUG" localSheetId="19" hidden="1">#REF!</definedName>
    <definedName name="BExTU75IOII1V5O0C9X2VAYYVJUG" localSheetId="21" hidden="1">#REF!</definedName>
    <definedName name="BExTU75IOII1V5O0C9X2VAYYVJUG" hidden="1">#REF!</definedName>
    <definedName name="BExTUA5F7V4LUIIAM17J3A8XF3JE" localSheetId="23" hidden="1">#REF!</definedName>
    <definedName name="BExTUA5F7V4LUIIAM17J3A8XF3JE" localSheetId="27" hidden="1">#REF!</definedName>
    <definedName name="BExTUA5F7V4LUIIAM17J3A8XF3JE" localSheetId="16" hidden="1">#REF!</definedName>
    <definedName name="BExTUA5F7V4LUIIAM17J3A8XF3JE" localSheetId="0" hidden="1">#REF!</definedName>
    <definedName name="BExTUA5F7V4LUIIAM17J3A8XF3JE" localSheetId="2" hidden="1">#REF!</definedName>
    <definedName name="BExTUA5F7V4LUIIAM17J3A8XF3JE" localSheetId="4" hidden="1">#REF!</definedName>
    <definedName name="BExTUA5F7V4LUIIAM17J3A8XF3JE" localSheetId="5" hidden="1">#REF!</definedName>
    <definedName name="BExTUA5F7V4LUIIAM17J3A8XF3JE" localSheetId="17" hidden="1">#REF!</definedName>
    <definedName name="BExTUA5F7V4LUIIAM17J3A8XF3JE" localSheetId="7" hidden="1">#REF!</definedName>
    <definedName name="BExTUA5F7V4LUIIAM17J3A8XF3JE" localSheetId="8" hidden="1">#REF!</definedName>
    <definedName name="BExTUA5F7V4LUIIAM17J3A8XF3JE" localSheetId="9" hidden="1">#REF!</definedName>
    <definedName name="BExTUA5F7V4LUIIAM17J3A8XF3JE" localSheetId="11" hidden="1">#REF!</definedName>
    <definedName name="BExTUA5F7V4LUIIAM17J3A8XF3JE" localSheetId="12" hidden="1">#REF!</definedName>
    <definedName name="BExTUA5F7V4LUIIAM17J3A8XF3JE" localSheetId="13" hidden="1">#REF!</definedName>
    <definedName name="BExTUA5F7V4LUIIAM17J3A8XF3JE" localSheetId="14" hidden="1">#REF!</definedName>
    <definedName name="BExTUA5F7V4LUIIAM17J3A8XF3JE" localSheetId="22" hidden="1">#REF!</definedName>
    <definedName name="BExTUA5F7V4LUIIAM17J3A8XF3JE" localSheetId="19" hidden="1">#REF!</definedName>
    <definedName name="BExTUA5F7V4LUIIAM17J3A8XF3JE" localSheetId="21" hidden="1">#REF!</definedName>
    <definedName name="BExTUA5F7V4LUIIAM17J3A8XF3JE" hidden="1">#REF!</definedName>
    <definedName name="BExTUBY3AA9B91YRRWFOT21LUL8Q" localSheetId="23" hidden="1">#REF!</definedName>
    <definedName name="BExTUBY3AA9B91YRRWFOT21LUL8Q" localSheetId="27" hidden="1">#REF!</definedName>
    <definedName name="BExTUBY3AA9B91YRRWFOT21LUL8Q" localSheetId="16" hidden="1">#REF!</definedName>
    <definedName name="BExTUBY3AA9B91YRRWFOT21LUL8Q" localSheetId="0" hidden="1">#REF!</definedName>
    <definedName name="BExTUBY3AA9B91YRRWFOT21LUL8Q" localSheetId="2" hidden="1">#REF!</definedName>
    <definedName name="BExTUBY3AA9B91YRRWFOT21LUL8Q" localSheetId="4" hidden="1">#REF!</definedName>
    <definedName name="BExTUBY3AA9B91YRRWFOT21LUL8Q" localSheetId="5" hidden="1">#REF!</definedName>
    <definedName name="BExTUBY3AA9B91YRRWFOT21LUL8Q" localSheetId="17" hidden="1">#REF!</definedName>
    <definedName name="BExTUBY3AA9B91YRRWFOT21LUL8Q" localSheetId="7" hidden="1">#REF!</definedName>
    <definedName name="BExTUBY3AA9B91YRRWFOT21LUL8Q" localSheetId="8" hidden="1">#REF!</definedName>
    <definedName name="BExTUBY3AA9B91YRRWFOT21LUL8Q" localSheetId="9" hidden="1">#REF!</definedName>
    <definedName name="BExTUBY3AA9B91YRRWFOT21LUL8Q" localSheetId="11" hidden="1">#REF!</definedName>
    <definedName name="BExTUBY3AA9B91YRRWFOT21LUL8Q" localSheetId="12" hidden="1">#REF!</definedName>
    <definedName name="BExTUBY3AA9B91YRRWFOT21LUL8Q" localSheetId="13" hidden="1">#REF!</definedName>
    <definedName name="BExTUBY3AA9B91YRRWFOT21LUL8Q" localSheetId="14" hidden="1">#REF!</definedName>
    <definedName name="BExTUBY3AA9B91YRRWFOT21LUL8Q" localSheetId="22" hidden="1">#REF!</definedName>
    <definedName name="BExTUBY3AA9B91YRRWFOT21LUL8Q" localSheetId="19" hidden="1">#REF!</definedName>
    <definedName name="BExTUBY3AA9B91YRRWFOT21LUL8Q" localSheetId="21" hidden="1">#REF!</definedName>
    <definedName name="BExTUBY3AA9B91YRRWFOT21LUL8Q" hidden="1">#REF!</definedName>
    <definedName name="BExTUJ53ANGZ3H1KDK4CR4Q0OD6P" localSheetId="23" hidden="1">#REF!</definedName>
    <definedName name="BExTUJ53ANGZ3H1KDK4CR4Q0OD6P" localSheetId="27" hidden="1">#REF!</definedName>
    <definedName name="BExTUJ53ANGZ3H1KDK4CR4Q0OD6P" localSheetId="16" hidden="1">#REF!</definedName>
    <definedName name="BExTUJ53ANGZ3H1KDK4CR4Q0OD6P" localSheetId="0" hidden="1">#REF!</definedName>
    <definedName name="BExTUJ53ANGZ3H1KDK4CR4Q0OD6P" localSheetId="2" hidden="1">#REF!</definedName>
    <definedName name="BExTUJ53ANGZ3H1KDK4CR4Q0OD6P" localSheetId="4" hidden="1">#REF!</definedName>
    <definedName name="BExTUJ53ANGZ3H1KDK4CR4Q0OD6P" localSheetId="5" hidden="1">#REF!</definedName>
    <definedName name="BExTUJ53ANGZ3H1KDK4CR4Q0OD6P" localSheetId="17" hidden="1">#REF!</definedName>
    <definedName name="BExTUJ53ANGZ3H1KDK4CR4Q0OD6P" localSheetId="7" hidden="1">#REF!</definedName>
    <definedName name="BExTUJ53ANGZ3H1KDK4CR4Q0OD6P" localSheetId="8" hidden="1">#REF!</definedName>
    <definedName name="BExTUJ53ANGZ3H1KDK4CR4Q0OD6P" localSheetId="9" hidden="1">#REF!</definedName>
    <definedName name="BExTUJ53ANGZ3H1KDK4CR4Q0OD6P" localSheetId="11" hidden="1">#REF!</definedName>
    <definedName name="BExTUJ53ANGZ3H1KDK4CR4Q0OD6P" localSheetId="12" hidden="1">#REF!</definedName>
    <definedName name="BExTUJ53ANGZ3H1KDK4CR4Q0OD6P" localSheetId="13" hidden="1">#REF!</definedName>
    <definedName name="BExTUJ53ANGZ3H1KDK4CR4Q0OD6P" localSheetId="14" hidden="1">#REF!</definedName>
    <definedName name="BExTUJ53ANGZ3H1KDK4CR4Q0OD6P" localSheetId="22" hidden="1">#REF!</definedName>
    <definedName name="BExTUJ53ANGZ3H1KDK4CR4Q0OD6P" localSheetId="19" hidden="1">#REF!</definedName>
    <definedName name="BExTUJ53ANGZ3H1KDK4CR4Q0OD6P" localSheetId="21" hidden="1">#REF!</definedName>
    <definedName name="BExTUJ53ANGZ3H1KDK4CR4Q0OD6P" hidden="1">#REF!</definedName>
    <definedName name="BExTUKXSZBM7C57G6NGLWGU4WOHY" localSheetId="23" hidden="1">#REF!</definedName>
    <definedName name="BExTUKXSZBM7C57G6NGLWGU4WOHY" localSheetId="27" hidden="1">#REF!</definedName>
    <definedName name="BExTUKXSZBM7C57G6NGLWGU4WOHY" localSheetId="16" hidden="1">#REF!</definedName>
    <definedName name="BExTUKXSZBM7C57G6NGLWGU4WOHY" localSheetId="0" hidden="1">#REF!</definedName>
    <definedName name="BExTUKXSZBM7C57G6NGLWGU4WOHY" localSheetId="2" hidden="1">#REF!</definedName>
    <definedName name="BExTUKXSZBM7C57G6NGLWGU4WOHY" localSheetId="4" hidden="1">#REF!</definedName>
    <definedName name="BExTUKXSZBM7C57G6NGLWGU4WOHY" localSheetId="5" hidden="1">#REF!</definedName>
    <definedName name="BExTUKXSZBM7C57G6NGLWGU4WOHY" localSheetId="17" hidden="1">#REF!</definedName>
    <definedName name="BExTUKXSZBM7C57G6NGLWGU4WOHY" localSheetId="7" hidden="1">#REF!</definedName>
    <definedName name="BExTUKXSZBM7C57G6NGLWGU4WOHY" localSheetId="8" hidden="1">#REF!</definedName>
    <definedName name="BExTUKXSZBM7C57G6NGLWGU4WOHY" localSheetId="9" hidden="1">#REF!</definedName>
    <definedName name="BExTUKXSZBM7C57G6NGLWGU4WOHY" localSheetId="11" hidden="1">#REF!</definedName>
    <definedName name="BExTUKXSZBM7C57G6NGLWGU4WOHY" localSheetId="12" hidden="1">#REF!</definedName>
    <definedName name="BExTUKXSZBM7C57G6NGLWGU4WOHY" localSheetId="13" hidden="1">#REF!</definedName>
    <definedName name="BExTUKXSZBM7C57G6NGLWGU4WOHY" localSheetId="14" hidden="1">#REF!</definedName>
    <definedName name="BExTUKXSZBM7C57G6NGLWGU4WOHY" localSheetId="22" hidden="1">#REF!</definedName>
    <definedName name="BExTUKXSZBM7C57G6NGLWGU4WOHY" localSheetId="19" hidden="1">#REF!</definedName>
    <definedName name="BExTUKXSZBM7C57G6NGLWGU4WOHY" localSheetId="21" hidden="1">#REF!</definedName>
    <definedName name="BExTUKXSZBM7C57G6NGLWGU4WOHY" hidden="1">#REF!</definedName>
    <definedName name="BExTUNC5INBE8Y5OA5GQUTXX6QJW" localSheetId="23" hidden="1">#REF!</definedName>
    <definedName name="BExTUNC5INBE8Y5OA5GQUTXX6QJW" localSheetId="27" hidden="1">#REF!</definedName>
    <definedName name="BExTUNC5INBE8Y5OA5GQUTXX6QJW" localSheetId="16" hidden="1">#REF!</definedName>
    <definedName name="BExTUNC5INBE8Y5OA5GQUTXX6QJW" localSheetId="0" hidden="1">#REF!</definedName>
    <definedName name="BExTUNC5INBE8Y5OA5GQUTXX6QJW" localSheetId="2" hidden="1">#REF!</definedName>
    <definedName name="BExTUNC5INBE8Y5OA5GQUTXX6QJW" localSheetId="4" hidden="1">#REF!</definedName>
    <definedName name="BExTUNC5INBE8Y5OA5GQUTXX6QJW" localSheetId="5" hidden="1">#REF!</definedName>
    <definedName name="BExTUNC5INBE8Y5OA5GQUTXX6QJW" localSheetId="17" hidden="1">#REF!</definedName>
    <definedName name="BExTUNC5INBE8Y5OA5GQUTXX6QJW" localSheetId="7" hidden="1">#REF!</definedName>
    <definedName name="BExTUNC5INBE8Y5OA5GQUTXX6QJW" localSheetId="8" hidden="1">#REF!</definedName>
    <definedName name="BExTUNC5INBE8Y5OA5GQUTXX6QJW" localSheetId="9" hidden="1">#REF!</definedName>
    <definedName name="BExTUNC5INBE8Y5OA5GQUTXX6QJW" localSheetId="11" hidden="1">#REF!</definedName>
    <definedName name="BExTUNC5INBE8Y5OA5GQUTXX6QJW" localSheetId="12" hidden="1">#REF!</definedName>
    <definedName name="BExTUNC5INBE8Y5OA5GQUTXX6QJW" localSheetId="13" hidden="1">#REF!</definedName>
    <definedName name="BExTUNC5INBE8Y5OA5GQUTXX6QJW" localSheetId="14" hidden="1">#REF!</definedName>
    <definedName name="BExTUNC5INBE8Y5OA5GQUTXX6QJW" localSheetId="22" hidden="1">#REF!</definedName>
    <definedName name="BExTUNC5INBE8Y5OA5GQUTXX6QJW" localSheetId="19" hidden="1">#REF!</definedName>
    <definedName name="BExTUNC5INBE8Y5OA5GQUTXX6QJW" localSheetId="21" hidden="1">#REF!</definedName>
    <definedName name="BExTUNC5INBE8Y5OA5GQUTXX6QJW" hidden="1">#REF!</definedName>
    <definedName name="BExTUSQCFFYZCDNHWHADBC2E1ZP1" localSheetId="23" hidden="1">#REF!</definedName>
    <definedName name="BExTUSQCFFYZCDNHWHADBC2E1ZP1" localSheetId="27" hidden="1">#REF!</definedName>
    <definedName name="BExTUSQCFFYZCDNHWHADBC2E1ZP1" localSheetId="16" hidden="1">#REF!</definedName>
    <definedName name="BExTUSQCFFYZCDNHWHADBC2E1ZP1" localSheetId="0" hidden="1">#REF!</definedName>
    <definedName name="BExTUSQCFFYZCDNHWHADBC2E1ZP1" localSheetId="2" hidden="1">#REF!</definedName>
    <definedName name="BExTUSQCFFYZCDNHWHADBC2E1ZP1" localSheetId="4" hidden="1">#REF!</definedName>
    <definedName name="BExTUSQCFFYZCDNHWHADBC2E1ZP1" localSheetId="5" hidden="1">#REF!</definedName>
    <definedName name="BExTUSQCFFYZCDNHWHADBC2E1ZP1" localSheetId="17" hidden="1">#REF!</definedName>
    <definedName name="BExTUSQCFFYZCDNHWHADBC2E1ZP1" localSheetId="7" hidden="1">#REF!</definedName>
    <definedName name="BExTUSQCFFYZCDNHWHADBC2E1ZP1" localSheetId="8" hidden="1">#REF!</definedName>
    <definedName name="BExTUSQCFFYZCDNHWHADBC2E1ZP1" localSheetId="9" hidden="1">#REF!</definedName>
    <definedName name="BExTUSQCFFYZCDNHWHADBC2E1ZP1" localSheetId="11" hidden="1">#REF!</definedName>
    <definedName name="BExTUSQCFFYZCDNHWHADBC2E1ZP1" localSheetId="12" hidden="1">#REF!</definedName>
    <definedName name="BExTUSQCFFYZCDNHWHADBC2E1ZP1" localSheetId="13" hidden="1">#REF!</definedName>
    <definedName name="BExTUSQCFFYZCDNHWHADBC2E1ZP1" localSheetId="14" hidden="1">#REF!</definedName>
    <definedName name="BExTUSQCFFYZCDNHWHADBC2E1ZP1" localSheetId="22" hidden="1">#REF!</definedName>
    <definedName name="BExTUSQCFFYZCDNHWHADBC2E1ZP1" localSheetId="19" hidden="1">#REF!</definedName>
    <definedName name="BExTUSQCFFYZCDNHWHADBC2E1ZP1" localSheetId="21" hidden="1">#REF!</definedName>
    <definedName name="BExTUSQCFFYZCDNHWHADBC2E1ZP1" hidden="1">#REF!</definedName>
    <definedName name="BExTUV4NQDZVAENZPSZGF7A3DDFN" localSheetId="23" hidden="1">#REF!</definedName>
    <definedName name="BExTUV4NQDZVAENZPSZGF7A3DDFN" localSheetId="27" hidden="1">#REF!</definedName>
    <definedName name="BExTUV4NQDZVAENZPSZGF7A3DDFN" localSheetId="16" hidden="1">#REF!</definedName>
    <definedName name="BExTUV4NQDZVAENZPSZGF7A3DDFN" localSheetId="0" hidden="1">#REF!</definedName>
    <definedName name="BExTUV4NQDZVAENZPSZGF7A3DDFN" localSheetId="2" hidden="1">#REF!</definedName>
    <definedName name="BExTUV4NQDZVAENZPSZGF7A3DDFN" localSheetId="4" hidden="1">#REF!</definedName>
    <definedName name="BExTUV4NQDZVAENZPSZGF7A3DDFN" localSheetId="5" hidden="1">#REF!</definedName>
    <definedName name="BExTUV4NQDZVAENZPSZGF7A3DDFN" localSheetId="17" hidden="1">#REF!</definedName>
    <definedName name="BExTUV4NQDZVAENZPSZGF7A3DDFN" localSheetId="7" hidden="1">#REF!</definedName>
    <definedName name="BExTUV4NQDZVAENZPSZGF7A3DDFN" localSheetId="8" hidden="1">#REF!</definedName>
    <definedName name="BExTUV4NQDZVAENZPSZGF7A3DDFN" localSheetId="9" hidden="1">#REF!</definedName>
    <definedName name="BExTUV4NQDZVAENZPSZGF7A3DDFN" localSheetId="11" hidden="1">#REF!</definedName>
    <definedName name="BExTUV4NQDZVAENZPSZGF7A3DDFN" localSheetId="12" hidden="1">#REF!</definedName>
    <definedName name="BExTUV4NQDZVAENZPSZGF7A3DDFN" localSheetId="13" hidden="1">#REF!</definedName>
    <definedName name="BExTUV4NQDZVAENZPSZGF7A3DDFN" localSheetId="14" hidden="1">#REF!</definedName>
    <definedName name="BExTUV4NQDZVAENZPSZGF7A3DDFN" localSheetId="22" hidden="1">#REF!</definedName>
    <definedName name="BExTUV4NQDZVAENZPSZGF7A3DDFN" localSheetId="19" hidden="1">#REF!</definedName>
    <definedName name="BExTUV4NQDZVAENZPSZGF7A3DDFN" localSheetId="21" hidden="1">#REF!</definedName>
    <definedName name="BExTUV4NQDZVAENZPSZGF7A3DDFN" hidden="1">#REF!</definedName>
    <definedName name="BExTUVFGOJEYS28JURA5KHQFDU5J" localSheetId="23" hidden="1">#REF!</definedName>
    <definedName name="BExTUVFGOJEYS28JURA5KHQFDU5J" localSheetId="27" hidden="1">#REF!</definedName>
    <definedName name="BExTUVFGOJEYS28JURA5KHQFDU5J" localSheetId="16" hidden="1">#REF!</definedName>
    <definedName name="BExTUVFGOJEYS28JURA5KHQFDU5J" localSheetId="0" hidden="1">#REF!</definedName>
    <definedName name="BExTUVFGOJEYS28JURA5KHQFDU5J" localSheetId="2" hidden="1">#REF!</definedName>
    <definedName name="BExTUVFGOJEYS28JURA5KHQFDU5J" localSheetId="4" hidden="1">#REF!</definedName>
    <definedName name="BExTUVFGOJEYS28JURA5KHQFDU5J" localSheetId="5" hidden="1">#REF!</definedName>
    <definedName name="BExTUVFGOJEYS28JURA5KHQFDU5J" localSheetId="17" hidden="1">#REF!</definedName>
    <definedName name="BExTUVFGOJEYS28JURA5KHQFDU5J" localSheetId="7" hidden="1">#REF!</definedName>
    <definedName name="BExTUVFGOJEYS28JURA5KHQFDU5J" localSheetId="8" hidden="1">#REF!</definedName>
    <definedName name="BExTUVFGOJEYS28JURA5KHQFDU5J" localSheetId="9" hidden="1">#REF!</definedName>
    <definedName name="BExTUVFGOJEYS28JURA5KHQFDU5J" localSheetId="11" hidden="1">#REF!</definedName>
    <definedName name="BExTUVFGOJEYS28JURA5KHQFDU5J" localSheetId="12" hidden="1">#REF!</definedName>
    <definedName name="BExTUVFGOJEYS28JURA5KHQFDU5J" localSheetId="13" hidden="1">#REF!</definedName>
    <definedName name="BExTUVFGOJEYS28JURA5KHQFDU5J" localSheetId="14" hidden="1">#REF!</definedName>
    <definedName name="BExTUVFGOJEYS28JURA5KHQFDU5J" localSheetId="22" hidden="1">#REF!</definedName>
    <definedName name="BExTUVFGOJEYS28JURA5KHQFDU5J" localSheetId="19" hidden="1">#REF!</definedName>
    <definedName name="BExTUVFGOJEYS28JURA5KHQFDU5J" localSheetId="21" hidden="1">#REF!</definedName>
    <definedName name="BExTUVFGOJEYS28JURA5KHQFDU5J" hidden="1">#REF!</definedName>
    <definedName name="BExTUW10U40QCYGHM5NJ3YR1O5SP" localSheetId="23" hidden="1">#REF!</definedName>
    <definedName name="BExTUW10U40QCYGHM5NJ3YR1O5SP" localSheetId="27" hidden="1">#REF!</definedName>
    <definedName name="BExTUW10U40QCYGHM5NJ3YR1O5SP" localSheetId="16" hidden="1">#REF!</definedName>
    <definedName name="BExTUW10U40QCYGHM5NJ3YR1O5SP" localSheetId="0" hidden="1">#REF!</definedName>
    <definedName name="BExTUW10U40QCYGHM5NJ3YR1O5SP" localSheetId="2" hidden="1">#REF!</definedName>
    <definedName name="BExTUW10U40QCYGHM5NJ3YR1O5SP" localSheetId="4" hidden="1">#REF!</definedName>
    <definedName name="BExTUW10U40QCYGHM5NJ3YR1O5SP" localSheetId="5" hidden="1">#REF!</definedName>
    <definedName name="BExTUW10U40QCYGHM5NJ3YR1O5SP" localSheetId="17" hidden="1">#REF!</definedName>
    <definedName name="BExTUW10U40QCYGHM5NJ3YR1O5SP" localSheetId="7" hidden="1">#REF!</definedName>
    <definedName name="BExTUW10U40QCYGHM5NJ3YR1O5SP" localSheetId="8" hidden="1">#REF!</definedName>
    <definedName name="BExTUW10U40QCYGHM5NJ3YR1O5SP" localSheetId="9" hidden="1">#REF!</definedName>
    <definedName name="BExTUW10U40QCYGHM5NJ3YR1O5SP" localSheetId="11" hidden="1">#REF!</definedName>
    <definedName name="BExTUW10U40QCYGHM5NJ3YR1O5SP" localSheetId="12" hidden="1">#REF!</definedName>
    <definedName name="BExTUW10U40QCYGHM5NJ3YR1O5SP" localSheetId="13" hidden="1">#REF!</definedName>
    <definedName name="BExTUW10U40QCYGHM5NJ3YR1O5SP" localSheetId="14" hidden="1">#REF!</definedName>
    <definedName name="BExTUW10U40QCYGHM5NJ3YR1O5SP" localSheetId="22" hidden="1">#REF!</definedName>
    <definedName name="BExTUW10U40QCYGHM5NJ3YR1O5SP" localSheetId="19" hidden="1">#REF!</definedName>
    <definedName name="BExTUW10U40QCYGHM5NJ3YR1O5SP" localSheetId="21" hidden="1">#REF!</definedName>
    <definedName name="BExTUW10U40QCYGHM5NJ3YR1O5SP" hidden="1">#REF!</definedName>
    <definedName name="BExTUWXFQHINU66YG82BI20ATMB5" localSheetId="23" hidden="1">#REF!</definedName>
    <definedName name="BExTUWXFQHINU66YG82BI20ATMB5" localSheetId="27" hidden="1">#REF!</definedName>
    <definedName name="BExTUWXFQHINU66YG82BI20ATMB5" localSheetId="16" hidden="1">#REF!</definedName>
    <definedName name="BExTUWXFQHINU66YG82BI20ATMB5" localSheetId="0" hidden="1">#REF!</definedName>
    <definedName name="BExTUWXFQHINU66YG82BI20ATMB5" localSheetId="2" hidden="1">#REF!</definedName>
    <definedName name="BExTUWXFQHINU66YG82BI20ATMB5" localSheetId="4" hidden="1">#REF!</definedName>
    <definedName name="BExTUWXFQHINU66YG82BI20ATMB5" localSheetId="5" hidden="1">#REF!</definedName>
    <definedName name="BExTUWXFQHINU66YG82BI20ATMB5" localSheetId="17" hidden="1">#REF!</definedName>
    <definedName name="BExTUWXFQHINU66YG82BI20ATMB5" localSheetId="7" hidden="1">#REF!</definedName>
    <definedName name="BExTUWXFQHINU66YG82BI20ATMB5" localSheetId="8" hidden="1">#REF!</definedName>
    <definedName name="BExTUWXFQHINU66YG82BI20ATMB5" localSheetId="9" hidden="1">#REF!</definedName>
    <definedName name="BExTUWXFQHINU66YG82BI20ATMB5" localSheetId="11" hidden="1">#REF!</definedName>
    <definedName name="BExTUWXFQHINU66YG82BI20ATMB5" localSheetId="12" hidden="1">#REF!</definedName>
    <definedName name="BExTUWXFQHINU66YG82BI20ATMB5" localSheetId="13" hidden="1">#REF!</definedName>
    <definedName name="BExTUWXFQHINU66YG82BI20ATMB5" localSheetId="14" hidden="1">#REF!</definedName>
    <definedName name="BExTUWXFQHINU66YG82BI20ATMB5" localSheetId="22" hidden="1">#REF!</definedName>
    <definedName name="BExTUWXFQHINU66YG82BI20ATMB5" localSheetId="19" hidden="1">#REF!</definedName>
    <definedName name="BExTUWXFQHINU66YG82BI20ATMB5" localSheetId="21" hidden="1">#REF!</definedName>
    <definedName name="BExTUWXFQHINU66YG82BI20ATMB5" hidden="1">#REF!</definedName>
    <definedName name="BExTUY9WNSJ91GV8CP0SKJTEIV82" localSheetId="23" hidden="1">#REF!</definedName>
    <definedName name="BExTUY9WNSJ91GV8CP0SKJTEIV82" localSheetId="27" hidden="1">#REF!</definedName>
    <definedName name="BExTUY9WNSJ91GV8CP0SKJTEIV82" localSheetId="16" hidden="1">#REF!</definedName>
    <definedName name="BExTUY9WNSJ91GV8CP0SKJTEIV82" localSheetId="0" hidden="1">#REF!</definedName>
    <definedName name="BExTUY9WNSJ91GV8CP0SKJTEIV82" localSheetId="2" hidden="1">#REF!</definedName>
    <definedName name="BExTUY9WNSJ91GV8CP0SKJTEIV82" localSheetId="4" hidden="1">#REF!</definedName>
    <definedName name="BExTUY9WNSJ91GV8CP0SKJTEIV82" localSheetId="5" hidden="1">#REF!</definedName>
    <definedName name="BExTUY9WNSJ91GV8CP0SKJTEIV82" localSheetId="17" hidden="1">#REF!</definedName>
    <definedName name="BExTUY9WNSJ91GV8CP0SKJTEIV82" localSheetId="7" hidden="1">#REF!</definedName>
    <definedName name="BExTUY9WNSJ91GV8CP0SKJTEIV82" localSheetId="8" hidden="1">#REF!</definedName>
    <definedName name="BExTUY9WNSJ91GV8CP0SKJTEIV82" localSheetId="9" hidden="1">#REF!</definedName>
    <definedName name="BExTUY9WNSJ91GV8CP0SKJTEIV82" localSheetId="11" hidden="1">#REF!</definedName>
    <definedName name="BExTUY9WNSJ91GV8CP0SKJTEIV82" localSheetId="12" hidden="1">#REF!</definedName>
    <definedName name="BExTUY9WNSJ91GV8CP0SKJTEIV82" localSheetId="13" hidden="1">#REF!</definedName>
    <definedName name="BExTUY9WNSJ91GV8CP0SKJTEIV82" localSheetId="14" hidden="1">#REF!</definedName>
    <definedName name="BExTUY9WNSJ91GV8CP0SKJTEIV82" localSheetId="22" hidden="1">#REF!</definedName>
    <definedName name="BExTUY9WNSJ91GV8CP0SKJTEIV82" localSheetId="19" hidden="1">#REF!</definedName>
    <definedName name="BExTUY9WNSJ91GV8CP0SKJTEIV82" localSheetId="21" hidden="1">#REF!</definedName>
    <definedName name="BExTUY9WNSJ91GV8CP0SKJTEIV82" hidden="1">#REF!</definedName>
    <definedName name="BExTV67VIM8PV6KO253M4DUBJQLC" localSheetId="23" hidden="1">#REF!</definedName>
    <definedName name="BExTV67VIM8PV6KO253M4DUBJQLC" localSheetId="27" hidden="1">#REF!</definedName>
    <definedName name="BExTV67VIM8PV6KO253M4DUBJQLC" localSheetId="16" hidden="1">#REF!</definedName>
    <definedName name="BExTV67VIM8PV6KO253M4DUBJQLC" localSheetId="0" hidden="1">#REF!</definedName>
    <definedName name="BExTV67VIM8PV6KO253M4DUBJQLC" localSheetId="2" hidden="1">#REF!</definedName>
    <definedName name="BExTV67VIM8PV6KO253M4DUBJQLC" localSheetId="4" hidden="1">#REF!</definedName>
    <definedName name="BExTV67VIM8PV6KO253M4DUBJQLC" localSheetId="5" hidden="1">#REF!</definedName>
    <definedName name="BExTV67VIM8PV6KO253M4DUBJQLC" localSheetId="17" hidden="1">#REF!</definedName>
    <definedName name="BExTV67VIM8PV6KO253M4DUBJQLC" localSheetId="7" hidden="1">#REF!</definedName>
    <definedName name="BExTV67VIM8PV6KO253M4DUBJQLC" localSheetId="8" hidden="1">#REF!</definedName>
    <definedName name="BExTV67VIM8PV6KO253M4DUBJQLC" localSheetId="9" hidden="1">#REF!</definedName>
    <definedName name="BExTV67VIM8PV6KO253M4DUBJQLC" localSheetId="11" hidden="1">#REF!</definedName>
    <definedName name="BExTV67VIM8PV6KO253M4DUBJQLC" localSheetId="12" hidden="1">#REF!</definedName>
    <definedName name="BExTV67VIM8PV6KO253M4DUBJQLC" localSheetId="13" hidden="1">#REF!</definedName>
    <definedName name="BExTV67VIM8PV6KO253M4DUBJQLC" localSheetId="14" hidden="1">#REF!</definedName>
    <definedName name="BExTV67VIM8PV6KO253M4DUBJQLC" localSheetId="22" hidden="1">#REF!</definedName>
    <definedName name="BExTV67VIM8PV6KO253M4DUBJQLC" localSheetId="19" hidden="1">#REF!</definedName>
    <definedName name="BExTV67VIM8PV6KO253M4DUBJQLC" localSheetId="21" hidden="1">#REF!</definedName>
    <definedName name="BExTV67VIM8PV6KO253M4DUBJQLC" hidden="1">#REF!</definedName>
    <definedName name="BExTVELZCF2YA5L6F23BYZZR6WHF" localSheetId="23" hidden="1">#REF!</definedName>
    <definedName name="BExTVELZCF2YA5L6F23BYZZR6WHF" localSheetId="27" hidden="1">#REF!</definedName>
    <definedName name="BExTVELZCF2YA5L6F23BYZZR6WHF" localSheetId="16" hidden="1">#REF!</definedName>
    <definedName name="BExTVELZCF2YA5L6F23BYZZR6WHF" localSheetId="0" hidden="1">#REF!</definedName>
    <definedName name="BExTVELZCF2YA5L6F23BYZZR6WHF" localSheetId="2" hidden="1">#REF!</definedName>
    <definedName name="BExTVELZCF2YA5L6F23BYZZR6WHF" localSheetId="4" hidden="1">#REF!</definedName>
    <definedName name="BExTVELZCF2YA5L6F23BYZZR6WHF" localSheetId="5" hidden="1">#REF!</definedName>
    <definedName name="BExTVELZCF2YA5L6F23BYZZR6WHF" localSheetId="17" hidden="1">#REF!</definedName>
    <definedName name="BExTVELZCF2YA5L6F23BYZZR6WHF" localSheetId="7" hidden="1">#REF!</definedName>
    <definedName name="BExTVELZCF2YA5L6F23BYZZR6WHF" localSheetId="8" hidden="1">#REF!</definedName>
    <definedName name="BExTVELZCF2YA5L6F23BYZZR6WHF" localSheetId="9" hidden="1">#REF!</definedName>
    <definedName name="BExTVELZCF2YA5L6F23BYZZR6WHF" localSheetId="11" hidden="1">#REF!</definedName>
    <definedName name="BExTVELZCF2YA5L6F23BYZZR6WHF" localSheetId="12" hidden="1">#REF!</definedName>
    <definedName name="BExTVELZCF2YA5L6F23BYZZR6WHF" localSheetId="13" hidden="1">#REF!</definedName>
    <definedName name="BExTVELZCF2YA5L6F23BYZZR6WHF" localSheetId="14" hidden="1">#REF!</definedName>
    <definedName name="BExTVELZCF2YA5L6F23BYZZR6WHF" localSheetId="22" hidden="1">#REF!</definedName>
    <definedName name="BExTVELZCF2YA5L6F23BYZZR6WHF" localSheetId="19" hidden="1">#REF!</definedName>
    <definedName name="BExTVELZCF2YA5L6F23BYZZR6WHF" localSheetId="21" hidden="1">#REF!</definedName>
    <definedName name="BExTVELZCF2YA5L6F23BYZZR6WHF" hidden="1">#REF!</definedName>
    <definedName name="BExTVGPIQZ99YFXUC8OONUX5BD42" localSheetId="23" hidden="1">#REF!</definedName>
    <definedName name="BExTVGPIQZ99YFXUC8OONUX5BD42" localSheetId="27" hidden="1">#REF!</definedName>
    <definedName name="BExTVGPIQZ99YFXUC8OONUX5BD42" localSheetId="16" hidden="1">#REF!</definedName>
    <definedName name="BExTVGPIQZ99YFXUC8OONUX5BD42" localSheetId="0" hidden="1">#REF!</definedName>
    <definedName name="BExTVGPIQZ99YFXUC8OONUX5BD42" localSheetId="2" hidden="1">#REF!</definedName>
    <definedName name="BExTVGPIQZ99YFXUC8OONUX5BD42" localSheetId="4" hidden="1">#REF!</definedName>
    <definedName name="BExTVGPIQZ99YFXUC8OONUX5BD42" localSheetId="5" hidden="1">#REF!</definedName>
    <definedName name="BExTVGPIQZ99YFXUC8OONUX5BD42" localSheetId="17" hidden="1">#REF!</definedName>
    <definedName name="BExTVGPIQZ99YFXUC8OONUX5BD42" localSheetId="7" hidden="1">#REF!</definedName>
    <definedName name="BExTVGPIQZ99YFXUC8OONUX5BD42" localSheetId="8" hidden="1">#REF!</definedName>
    <definedName name="BExTVGPIQZ99YFXUC8OONUX5BD42" localSheetId="9" hidden="1">#REF!</definedName>
    <definedName name="BExTVGPIQZ99YFXUC8OONUX5BD42" localSheetId="11" hidden="1">#REF!</definedName>
    <definedName name="BExTVGPIQZ99YFXUC8OONUX5BD42" localSheetId="12" hidden="1">#REF!</definedName>
    <definedName name="BExTVGPIQZ99YFXUC8OONUX5BD42" localSheetId="13" hidden="1">#REF!</definedName>
    <definedName name="BExTVGPIQZ99YFXUC8OONUX5BD42" localSheetId="14" hidden="1">#REF!</definedName>
    <definedName name="BExTVGPIQZ99YFXUC8OONUX5BD42" localSheetId="22" hidden="1">#REF!</definedName>
    <definedName name="BExTVGPIQZ99YFXUC8OONUX5BD42" localSheetId="19" hidden="1">#REF!</definedName>
    <definedName name="BExTVGPIQZ99YFXUC8OONUX5BD42" localSheetId="21" hidden="1">#REF!</definedName>
    <definedName name="BExTVGPIQZ99YFXUC8OONUX5BD42" hidden="1">#REF!</definedName>
    <definedName name="BExTVQG4F5RF0LZXG06AZ6EU1GQ3" localSheetId="23" hidden="1">#REF!</definedName>
    <definedName name="BExTVQG4F5RF0LZXG06AZ6EU1GQ3" localSheetId="27" hidden="1">#REF!</definedName>
    <definedName name="BExTVQG4F5RF0LZXG06AZ6EU1GQ3" localSheetId="16" hidden="1">#REF!</definedName>
    <definedName name="BExTVQG4F5RF0LZXG06AZ6EU1GQ3" localSheetId="0" hidden="1">#REF!</definedName>
    <definedName name="BExTVQG4F5RF0LZXG06AZ6EU1GQ3" localSheetId="2" hidden="1">#REF!</definedName>
    <definedName name="BExTVQG4F5RF0LZXG06AZ6EU1GQ3" localSheetId="4" hidden="1">#REF!</definedName>
    <definedName name="BExTVQG4F5RF0LZXG06AZ6EU1GQ3" localSheetId="5" hidden="1">#REF!</definedName>
    <definedName name="BExTVQG4F5RF0LZXG06AZ6EU1GQ3" localSheetId="17" hidden="1">#REF!</definedName>
    <definedName name="BExTVQG4F5RF0LZXG06AZ6EU1GQ3" localSheetId="7" hidden="1">#REF!</definedName>
    <definedName name="BExTVQG4F5RF0LZXG06AZ6EU1GQ3" localSheetId="8" hidden="1">#REF!</definedName>
    <definedName name="BExTVQG4F5RF0LZXG06AZ6EU1GQ3" localSheetId="9" hidden="1">#REF!</definedName>
    <definedName name="BExTVQG4F5RF0LZXG06AZ6EU1GQ3" localSheetId="11" hidden="1">#REF!</definedName>
    <definedName name="BExTVQG4F5RF0LZXG06AZ6EU1GQ3" localSheetId="12" hidden="1">#REF!</definedName>
    <definedName name="BExTVQG4F5RF0LZXG06AZ6EU1GQ3" localSheetId="13" hidden="1">#REF!</definedName>
    <definedName name="BExTVQG4F5RF0LZXG06AZ6EU1GQ3" localSheetId="14" hidden="1">#REF!</definedName>
    <definedName name="BExTVQG4F5RF0LZXG06AZ6EU1GQ3" localSheetId="22" hidden="1">#REF!</definedName>
    <definedName name="BExTVQG4F5RF0LZXG06AZ6EU1GQ3" localSheetId="19" hidden="1">#REF!</definedName>
    <definedName name="BExTVQG4F5RF0LZXG06AZ6EU1GQ3" localSheetId="21" hidden="1">#REF!</definedName>
    <definedName name="BExTVQG4F5RF0LZXG06AZ6EU1GQ3" hidden="1">#REF!</definedName>
    <definedName name="BExTVZQLP9VFLEYQ9280W13X7E8K" localSheetId="23" hidden="1">#REF!</definedName>
    <definedName name="BExTVZQLP9VFLEYQ9280W13X7E8K" localSheetId="27" hidden="1">#REF!</definedName>
    <definedName name="BExTVZQLP9VFLEYQ9280W13X7E8K" localSheetId="16" hidden="1">#REF!</definedName>
    <definedName name="BExTVZQLP9VFLEYQ9280W13X7E8K" localSheetId="0" hidden="1">#REF!</definedName>
    <definedName name="BExTVZQLP9VFLEYQ9280W13X7E8K" localSheetId="2" hidden="1">#REF!</definedName>
    <definedName name="BExTVZQLP9VFLEYQ9280W13X7E8K" localSheetId="4" hidden="1">#REF!</definedName>
    <definedName name="BExTVZQLP9VFLEYQ9280W13X7E8K" localSheetId="5" hidden="1">#REF!</definedName>
    <definedName name="BExTVZQLP9VFLEYQ9280W13X7E8K" localSheetId="17" hidden="1">#REF!</definedName>
    <definedName name="BExTVZQLP9VFLEYQ9280W13X7E8K" localSheetId="7" hidden="1">#REF!</definedName>
    <definedName name="BExTVZQLP9VFLEYQ9280W13X7E8K" localSheetId="8" hidden="1">#REF!</definedName>
    <definedName name="BExTVZQLP9VFLEYQ9280W13X7E8K" localSheetId="9" hidden="1">#REF!</definedName>
    <definedName name="BExTVZQLP9VFLEYQ9280W13X7E8K" localSheetId="11" hidden="1">#REF!</definedName>
    <definedName name="BExTVZQLP9VFLEYQ9280W13X7E8K" localSheetId="12" hidden="1">#REF!</definedName>
    <definedName name="BExTVZQLP9VFLEYQ9280W13X7E8K" localSheetId="13" hidden="1">#REF!</definedName>
    <definedName name="BExTVZQLP9VFLEYQ9280W13X7E8K" localSheetId="14" hidden="1">#REF!</definedName>
    <definedName name="BExTVZQLP9VFLEYQ9280W13X7E8K" localSheetId="22" hidden="1">#REF!</definedName>
    <definedName name="BExTVZQLP9VFLEYQ9280W13X7E8K" localSheetId="19" hidden="1">#REF!</definedName>
    <definedName name="BExTVZQLP9VFLEYQ9280W13X7E8K" localSheetId="21" hidden="1">#REF!</definedName>
    <definedName name="BExTVZQLP9VFLEYQ9280W13X7E8K" hidden="1">#REF!</definedName>
    <definedName name="BExTWB4LA1PODQOH4LDTHQKBN16K" localSheetId="23" hidden="1">#REF!</definedName>
    <definedName name="BExTWB4LA1PODQOH4LDTHQKBN16K" localSheetId="27" hidden="1">#REF!</definedName>
    <definedName name="BExTWB4LA1PODQOH4LDTHQKBN16K" localSheetId="16" hidden="1">#REF!</definedName>
    <definedName name="BExTWB4LA1PODQOH4LDTHQKBN16K" localSheetId="0" hidden="1">#REF!</definedName>
    <definedName name="BExTWB4LA1PODQOH4LDTHQKBN16K" localSheetId="2" hidden="1">#REF!</definedName>
    <definedName name="BExTWB4LA1PODQOH4LDTHQKBN16K" localSheetId="4" hidden="1">#REF!</definedName>
    <definedName name="BExTWB4LA1PODQOH4LDTHQKBN16K" localSheetId="5" hidden="1">#REF!</definedName>
    <definedName name="BExTWB4LA1PODQOH4LDTHQKBN16K" localSheetId="17" hidden="1">#REF!</definedName>
    <definedName name="BExTWB4LA1PODQOH4LDTHQKBN16K" localSheetId="7" hidden="1">#REF!</definedName>
    <definedName name="BExTWB4LA1PODQOH4LDTHQKBN16K" localSheetId="8" hidden="1">#REF!</definedName>
    <definedName name="BExTWB4LA1PODQOH4LDTHQKBN16K" localSheetId="9" hidden="1">#REF!</definedName>
    <definedName name="BExTWB4LA1PODQOH4LDTHQKBN16K" localSheetId="11" hidden="1">#REF!</definedName>
    <definedName name="BExTWB4LA1PODQOH4LDTHQKBN16K" localSheetId="12" hidden="1">#REF!</definedName>
    <definedName name="BExTWB4LA1PODQOH4LDTHQKBN16K" localSheetId="13" hidden="1">#REF!</definedName>
    <definedName name="BExTWB4LA1PODQOH4LDTHQKBN16K" localSheetId="14" hidden="1">#REF!</definedName>
    <definedName name="BExTWB4LA1PODQOH4LDTHQKBN16K" localSheetId="22" hidden="1">#REF!</definedName>
    <definedName name="BExTWB4LA1PODQOH4LDTHQKBN16K" localSheetId="19" hidden="1">#REF!</definedName>
    <definedName name="BExTWB4LA1PODQOH4LDTHQKBN16K" localSheetId="21" hidden="1">#REF!</definedName>
    <definedName name="BExTWB4LA1PODQOH4LDTHQKBN16K" hidden="1">#REF!</definedName>
    <definedName name="BExTWI0Q8AWXUA3ZN7I5V3QK2KM1" localSheetId="23" hidden="1">#REF!</definedName>
    <definedName name="BExTWI0Q8AWXUA3ZN7I5V3QK2KM1" localSheetId="27" hidden="1">#REF!</definedName>
    <definedName name="BExTWI0Q8AWXUA3ZN7I5V3QK2KM1" localSheetId="16" hidden="1">#REF!</definedName>
    <definedName name="BExTWI0Q8AWXUA3ZN7I5V3QK2KM1" localSheetId="0" hidden="1">#REF!</definedName>
    <definedName name="BExTWI0Q8AWXUA3ZN7I5V3QK2KM1" localSheetId="2" hidden="1">#REF!</definedName>
    <definedName name="BExTWI0Q8AWXUA3ZN7I5V3QK2KM1" localSheetId="4" hidden="1">#REF!</definedName>
    <definedName name="BExTWI0Q8AWXUA3ZN7I5V3QK2KM1" localSheetId="5" hidden="1">#REF!</definedName>
    <definedName name="BExTWI0Q8AWXUA3ZN7I5V3QK2KM1" localSheetId="17" hidden="1">#REF!</definedName>
    <definedName name="BExTWI0Q8AWXUA3ZN7I5V3QK2KM1" localSheetId="7" hidden="1">#REF!</definedName>
    <definedName name="BExTWI0Q8AWXUA3ZN7I5V3QK2KM1" localSheetId="8" hidden="1">#REF!</definedName>
    <definedName name="BExTWI0Q8AWXUA3ZN7I5V3QK2KM1" localSheetId="9" hidden="1">#REF!</definedName>
    <definedName name="BExTWI0Q8AWXUA3ZN7I5V3QK2KM1" localSheetId="11" hidden="1">#REF!</definedName>
    <definedName name="BExTWI0Q8AWXUA3ZN7I5V3QK2KM1" localSheetId="12" hidden="1">#REF!</definedName>
    <definedName name="BExTWI0Q8AWXUA3ZN7I5V3QK2KM1" localSheetId="13" hidden="1">#REF!</definedName>
    <definedName name="BExTWI0Q8AWXUA3ZN7I5V3QK2KM1" localSheetId="14" hidden="1">#REF!</definedName>
    <definedName name="BExTWI0Q8AWXUA3ZN7I5V3QK2KM1" localSheetId="22" hidden="1">#REF!</definedName>
    <definedName name="BExTWI0Q8AWXUA3ZN7I5V3QK2KM1" localSheetId="19" hidden="1">#REF!</definedName>
    <definedName name="BExTWI0Q8AWXUA3ZN7I5V3QK2KM1" localSheetId="21" hidden="1">#REF!</definedName>
    <definedName name="BExTWI0Q8AWXUA3ZN7I5V3QK2KM1" hidden="1">#REF!</definedName>
    <definedName name="BExTWJTIA3WUW1PUWXAOP9O8NKLZ" localSheetId="23" hidden="1">#REF!</definedName>
    <definedName name="BExTWJTIA3WUW1PUWXAOP9O8NKLZ" localSheetId="27" hidden="1">#REF!</definedName>
    <definedName name="BExTWJTIA3WUW1PUWXAOP9O8NKLZ" localSheetId="16" hidden="1">#REF!</definedName>
    <definedName name="BExTWJTIA3WUW1PUWXAOP9O8NKLZ" localSheetId="0" hidden="1">#REF!</definedName>
    <definedName name="BExTWJTIA3WUW1PUWXAOP9O8NKLZ" localSheetId="2" hidden="1">#REF!</definedName>
    <definedName name="BExTWJTIA3WUW1PUWXAOP9O8NKLZ" localSheetId="4" hidden="1">#REF!</definedName>
    <definedName name="BExTWJTIA3WUW1PUWXAOP9O8NKLZ" localSheetId="5" hidden="1">#REF!</definedName>
    <definedName name="BExTWJTIA3WUW1PUWXAOP9O8NKLZ" localSheetId="17" hidden="1">#REF!</definedName>
    <definedName name="BExTWJTIA3WUW1PUWXAOP9O8NKLZ" localSheetId="7" hidden="1">#REF!</definedName>
    <definedName name="BExTWJTIA3WUW1PUWXAOP9O8NKLZ" localSheetId="8" hidden="1">#REF!</definedName>
    <definedName name="BExTWJTIA3WUW1PUWXAOP9O8NKLZ" localSheetId="9" hidden="1">#REF!</definedName>
    <definedName name="BExTWJTIA3WUW1PUWXAOP9O8NKLZ" localSheetId="11" hidden="1">#REF!</definedName>
    <definedName name="BExTWJTIA3WUW1PUWXAOP9O8NKLZ" localSheetId="12" hidden="1">#REF!</definedName>
    <definedName name="BExTWJTIA3WUW1PUWXAOP9O8NKLZ" localSheetId="13" hidden="1">#REF!</definedName>
    <definedName name="BExTWJTIA3WUW1PUWXAOP9O8NKLZ" localSheetId="14" hidden="1">#REF!</definedName>
    <definedName name="BExTWJTIA3WUW1PUWXAOP9O8NKLZ" localSheetId="22" hidden="1">#REF!</definedName>
    <definedName name="BExTWJTIA3WUW1PUWXAOP9O8NKLZ" localSheetId="19" hidden="1">#REF!</definedName>
    <definedName name="BExTWJTIA3WUW1PUWXAOP9O8NKLZ" localSheetId="21" hidden="1">#REF!</definedName>
    <definedName name="BExTWJTIA3WUW1PUWXAOP9O8NKLZ" hidden="1">#REF!</definedName>
    <definedName name="BExTWW95OX07FNA01WF5MSSSFQLX" localSheetId="23" hidden="1">#REF!</definedName>
    <definedName name="BExTWW95OX07FNA01WF5MSSSFQLX" localSheetId="27" hidden="1">#REF!</definedName>
    <definedName name="BExTWW95OX07FNA01WF5MSSSFQLX" localSheetId="16" hidden="1">#REF!</definedName>
    <definedName name="BExTWW95OX07FNA01WF5MSSSFQLX" localSheetId="0" hidden="1">#REF!</definedName>
    <definedName name="BExTWW95OX07FNA01WF5MSSSFQLX" localSheetId="2" hidden="1">#REF!</definedName>
    <definedName name="BExTWW95OX07FNA01WF5MSSSFQLX" localSheetId="4" hidden="1">#REF!</definedName>
    <definedName name="BExTWW95OX07FNA01WF5MSSSFQLX" localSheetId="5" hidden="1">#REF!</definedName>
    <definedName name="BExTWW95OX07FNA01WF5MSSSFQLX" localSheetId="17" hidden="1">#REF!</definedName>
    <definedName name="BExTWW95OX07FNA01WF5MSSSFQLX" localSheetId="7" hidden="1">#REF!</definedName>
    <definedName name="BExTWW95OX07FNA01WF5MSSSFQLX" localSheetId="8" hidden="1">#REF!</definedName>
    <definedName name="BExTWW95OX07FNA01WF5MSSSFQLX" localSheetId="9" hidden="1">#REF!</definedName>
    <definedName name="BExTWW95OX07FNA01WF5MSSSFQLX" localSheetId="11" hidden="1">#REF!</definedName>
    <definedName name="BExTWW95OX07FNA01WF5MSSSFQLX" localSheetId="12" hidden="1">#REF!</definedName>
    <definedName name="BExTWW95OX07FNA01WF5MSSSFQLX" localSheetId="13" hidden="1">#REF!</definedName>
    <definedName name="BExTWW95OX07FNA01WF5MSSSFQLX" localSheetId="14" hidden="1">#REF!</definedName>
    <definedName name="BExTWW95OX07FNA01WF5MSSSFQLX" localSheetId="22" hidden="1">#REF!</definedName>
    <definedName name="BExTWW95OX07FNA01WF5MSSSFQLX" localSheetId="19" hidden="1">#REF!</definedName>
    <definedName name="BExTWW95OX07FNA01WF5MSSSFQLX" localSheetId="21" hidden="1">#REF!</definedName>
    <definedName name="BExTWW95OX07FNA01WF5MSSSFQLX" hidden="1">#REF!</definedName>
    <definedName name="BExTX005F4GLW03J0PLPRPMI1SEG" localSheetId="23" hidden="1">#REF!</definedName>
    <definedName name="BExTX005F4GLW03J0PLPRPMI1SEG" localSheetId="27" hidden="1">#REF!</definedName>
    <definedName name="BExTX005F4GLW03J0PLPRPMI1SEG" localSheetId="16" hidden="1">#REF!</definedName>
    <definedName name="BExTX005F4GLW03J0PLPRPMI1SEG" localSheetId="0" hidden="1">#REF!</definedName>
    <definedName name="BExTX005F4GLW03J0PLPRPMI1SEG" localSheetId="2" hidden="1">#REF!</definedName>
    <definedName name="BExTX005F4GLW03J0PLPRPMI1SEG" localSheetId="4" hidden="1">#REF!</definedName>
    <definedName name="BExTX005F4GLW03J0PLPRPMI1SEG" localSheetId="5" hidden="1">#REF!</definedName>
    <definedName name="BExTX005F4GLW03J0PLPRPMI1SEG" localSheetId="17" hidden="1">#REF!</definedName>
    <definedName name="BExTX005F4GLW03J0PLPRPMI1SEG" localSheetId="7" hidden="1">#REF!</definedName>
    <definedName name="BExTX005F4GLW03J0PLPRPMI1SEG" localSheetId="8" hidden="1">#REF!</definedName>
    <definedName name="BExTX005F4GLW03J0PLPRPMI1SEG" localSheetId="9" hidden="1">#REF!</definedName>
    <definedName name="BExTX005F4GLW03J0PLPRPMI1SEG" localSheetId="11" hidden="1">#REF!</definedName>
    <definedName name="BExTX005F4GLW03J0PLPRPMI1SEG" localSheetId="12" hidden="1">#REF!</definedName>
    <definedName name="BExTX005F4GLW03J0PLPRPMI1SEG" localSheetId="13" hidden="1">#REF!</definedName>
    <definedName name="BExTX005F4GLW03J0PLPRPMI1SEG" localSheetId="14" hidden="1">#REF!</definedName>
    <definedName name="BExTX005F4GLW03J0PLPRPMI1SEG" localSheetId="22" hidden="1">#REF!</definedName>
    <definedName name="BExTX005F4GLW03J0PLPRPMI1SEG" localSheetId="19" hidden="1">#REF!</definedName>
    <definedName name="BExTX005F4GLW03J0PLPRPMI1SEG" localSheetId="21" hidden="1">#REF!</definedName>
    <definedName name="BExTX005F4GLW03J0PLPRPMI1SEG" hidden="1">#REF!</definedName>
    <definedName name="BExTX476KI0RNB71XI5TYMANSGBG" localSheetId="23" hidden="1">#REF!</definedName>
    <definedName name="BExTX476KI0RNB71XI5TYMANSGBG" localSheetId="27" hidden="1">#REF!</definedName>
    <definedName name="BExTX476KI0RNB71XI5TYMANSGBG" localSheetId="16" hidden="1">#REF!</definedName>
    <definedName name="BExTX476KI0RNB71XI5TYMANSGBG" localSheetId="0" hidden="1">#REF!</definedName>
    <definedName name="BExTX476KI0RNB71XI5TYMANSGBG" localSheetId="2" hidden="1">#REF!</definedName>
    <definedName name="BExTX476KI0RNB71XI5TYMANSGBG" localSheetId="4" hidden="1">#REF!</definedName>
    <definedName name="BExTX476KI0RNB71XI5TYMANSGBG" localSheetId="5" hidden="1">#REF!</definedName>
    <definedName name="BExTX476KI0RNB71XI5TYMANSGBG" localSheetId="17" hidden="1">#REF!</definedName>
    <definedName name="BExTX476KI0RNB71XI5TYMANSGBG" localSheetId="7" hidden="1">#REF!</definedName>
    <definedName name="BExTX476KI0RNB71XI5TYMANSGBG" localSheetId="8" hidden="1">#REF!</definedName>
    <definedName name="BExTX476KI0RNB71XI5TYMANSGBG" localSheetId="9" hidden="1">#REF!</definedName>
    <definedName name="BExTX476KI0RNB71XI5TYMANSGBG" localSheetId="11" hidden="1">#REF!</definedName>
    <definedName name="BExTX476KI0RNB71XI5TYMANSGBG" localSheetId="12" hidden="1">#REF!</definedName>
    <definedName name="BExTX476KI0RNB71XI5TYMANSGBG" localSheetId="13" hidden="1">#REF!</definedName>
    <definedName name="BExTX476KI0RNB71XI5TYMANSGBG" localSheetId="14" hidden="1">#REF!</definedName>
    <definedName name="BExTX476KI0RNB71XI5TYMANSGBG" localSheetId="22" hidden="1">#REF!</definedName>
    <definedName name="BExTX476KI0RNB71XI5TYMANSGBG" localSheetId="19" hidden="1">#REF!</definedName>
    <definedName name="BExTX476KI0RNB71XI5TYMANSGBG" localSheetId="21" hidden="1">#REF!</definedName>
    <definedName name="BExTX476KI0RNB71XI5TYMANSGBG" hidden="1">#REF!</definedName>
    <definedName name="BExTXBJFKNSCUO7IOL6CSKERP06D" localSheetId="23" hidden="1">#REF!</definedName>
    <definedName name="BExTXBJFKNSCUO7IOL6CSKERP06D" localSheetId="27" hidden="1">#REF!</definedName>
    <definedName name="BExTXBJFKNSCUO7IOL6CSKERP06D" localSheetId="16" hidden="1">#REF!</definedName>
    <definedName name="BExTXBJFKNSCUO7IOL6CSKERP06D" localSheetId="0" hidden="1">#REF!</definedName>
    <definedName name="BExTXBJFKNSCUO7IOL6CSKERP06D" localSheetId="2" hidden="1">#REF!</definedName>
    <definedName name="BExTXBJFKNSCUO7IOL6CSKERP06D" localSheetId="4" hidden="1">#REF!</definedName>
    <definedName name="BExTXBJFKNSCUO7IOL6CSKERP06D" localSheetId="5" hidden="1">#REF!</definedName>
    <definedName name="BExTXBJFKNSCUO7IOL6CSKERP06D" localSheetId="17" hidden="1">#REF!</definedName>
    <definedName name="BExTXBJFKNSCUO7IOL6CSKERP06D" localSheetId="7" hidden="1">#REF!</definedName>
    <definedName name="BExTXBJFKNSCUO7IOL6CSKERP06D" localSheetId="8" hidden="1">#REF!</definedName>
    <definedName name="BExTXBJFKNSCUO7IOL6CSKERP06D" localSheetId="9" hidden="1">#REF!</definedName>
    <definedName name="BExTXBJFKNSCUO7IOL6CSKERP06D" localSheetId="11" hidden="1">#REF!</definedName>
    <definedName name="BExTXBJFKNSCUO7IOL6CSKERP06D" localSheetId="12" hidden="1">#REF!</definedName>
    <definedName name="BExTXBJFKNSCUO7IOL6CSKERP06D" localSheetId="13" hidden="1">#REF!</definedName>
    <definedName name="BExTXBJFKNSCUO7IOL6CSKERP06D" localSheetId="14" hidden="1">#REF!</definedName>
    <definedName name="BExTXBJFKNSCUO7IOL6CSKERP06D" localSheetId="22" hidden="1">#REF!</definedName>
    <definedName name="BExTXBJFKNSCUO7IOL6CSKERP06D" localSheetId="19" hidden="1">#REF!</definedName>
    <definedName name="BExTXBJFKNSCUO7IOL6CSKERP06D" localSheetId="21" hidden="1">#REF!</definedName>
    <definedName name="BExTXBJFKNSCUO7IOL6CSKERP06D" hidden="1">#REF!</definedName>
    <definedName name="BExTXDMZDQ9U1FD9T7F79J29SYYN" localSheetId="23" hidden="1">#REF!</definedName>
    <definedName name="BExTXDMZDQ9U1FD9T7F79J29SYYN" localSheetId="27" hidden="1">#REF!</definedName>
    <definedName name="BExTXDMZDQ9U1FD9T7F79J29SYYN" localSheetId="16" hidden="1">#REF!</definedName>
    <definedName name="BExTXDMZDQ9U1FD9T7F79J29SYYN" localSheetId="0" hidden="1">#REF!</definedName>
    <definedName name="BExTXDMZDQ9U1FD9T7F79J29SYYN" localSheetId="2" hidden="1">#REF!</definedName>
    <definedName name="BExTXDMZDQ9U1FD9T7F79J29SYYN" localSheetId="4" hidden="1">#REF!</definedName>
    <definedName name="BExTXDMZDQ9U1FD9T7F79J29SYYN" localSheetId="5" hidden="1">#REF!</definedName>
    <definedName name="BExTXDMZDQ9U1FD9T7F79J29SYYN" localSheetId="17" hidden="1">#REF!</definedName>
    <definedName name="BExTXDMZDQ9U1FD9T7F79J29SYYN" localSheetId="7" hidden="1">#REF!</definedName>
    <definedName name="BExTXDMZDQ9U1FD9T7F79J29SYYN" localSheetId="8" hidden="1">#REF!</definedName>
    <definedName name="BExTXDMZDQ9U1FD9T7F79J29SYYN" localSheetId="9" hidden="1">#REF!</definedName>
    <definedName name="BExTXDMZDQ9U1FD9T7F79J29SYYN" localSheetId="11" hidden="1">#REF!</definedName>
    <definedName name="BExTXDMZDQ9U1FD9T7F79J29SYYN" localSheetId="12" hidden="1">#REF!</definedName>
    <definedName name="BExTXDMZDQ9U1FD9T7F79J29SYYN" localSheetId="13" hidden="1">#REF!</definedName>
    <definedName name="BExTXDMZDQ9U1FD9T7F79J29SYYN" localSheetId="14" hidden="1">#REF!</definedName>
    <definedName name="BExTXDMZDQ9U1FD9T7F79J29SYYN" localSheetId="22" hidden="1">#REF!</definedName>
    <definedName name="BExTXDMZDQ9U1FD9T7F79J29SYYN" localSheetId="19" hidden="1">#REF!</definedName>
    <definedName name="BExTXDMZDQ9U1FD9T7F79J29SYYN" localSheetId="21" hidden="1">#REF!</definedName>
    <definedName name="BExTXDMZDQ9U1FD9T7F79J29SYYN" hidden="1">#REF!</definedName>
    <definedName name="BExTXJ6HBAIXMMWKZTJNFDYVZCAY" localSheetId="23" hidden="1">#REF!</definedName>
    <definedName name="BExTXJ6HBAIXMMWKZTJNFDYVZCAY" localSheetId="27" hidden="1">#REF!</definedName>
    <definedName name="BExTXJ6HBAIXMMWKZTJNFDYVZCAY" localSheetId="16" hidden="1">#REF!</definedName>
    <definedName name="BExTXJ6HBAIXMMWKZTJNFDYVZCAY" localSheetId="0" hidden="1">#REF!</definedName>
    <definedName name="BExTXJ6HBAIXMMWKZTJNFDYVZCAY" localSheetId="2" hidden="1">#REF!</definedName>
    <definedName name="BExTXJ6HBAIXMMWKZTJNFDYVZCAY" localSheetId="4" hidden="1">#REF!</definedName>
    <definedName name="BExTXJ6HBAIXMMWKZTJNFDYVZCAY" localSheetId="5" hidden="1">#REF!</definedName>
    <definedName name="BExTXJ6HBAIXMMWKZTJNFDYVZCAY" localSheetId="17" hidden="1">#REF!</definedName>
    <definedName name="BExTXJ6HBAIXMMWKZTJNFDYVZCAY" localSheetId="7" hidden="1">#REF!</definedName>
    <definedName name="BExTXJ6HBAIXMMWKZTJNFDYVZCAY" localSheetId="8" hidden="1">#REF!</definedName>
    <definedName name="BExTXJ6HBAIXMMWKZTJNFDYVZCAY" localSheetId="9" hidden="1">#REF!</definedName>
    <definedName name="BExTXJ6HBAIXMMWKZTJNFDYVZCAY" localSheetId="11" hidden="1">#REF!</definedName>
    <definedName name="BExTXJ6HBAIXMMWKZTJNFDYVZCAY" localSheetId="12" hidden="1">#REF!</definedName>
    <definedName name="BExTXJ6HBAIXMMWKZTJNFDYVZCAY" localSheetId="13" hidden="1">#REF!</definedName>
    <definedName name="BExTXJ6HBAIXMMWKZTJNFDYVZCAY" localSheetId="14" hidden="1">#REF!</definedName>
    <definedName name="BExTXJ6HBAIXMMWKZTJNFDYVZCAY" localSheetId="22" hidden="1">#REF!</definedName>
    <definedName name="BExTXJ6HBAIXMMWKZTJNFDYVZCAY" localSheetId="19" hidden="1">#REF!</definedName>
    <definedName name="BExTXJ6HBAIXMMWKZTJNFDYVZCAY" localSheetId="21" hidden="1">#REF!</definedName>
    <definedName name="BExTXJ6HBAIXMMWKZTJNFDYVZCAY" hidden="1">#REF!</definedName>
    <definedName name="BExTXT812NQT8GAEGH738U29BI0D" localSheetId="23" hidden="1">#REF!</definedName>
    <definedName name="BExTXT812NQT8GAEGH738U29BI0D" localSheetId="27" hidden="1">#REF!</definedName>
    <definedName name="BExTXT812NQT8GAEGH738U29BI0D" localSheetId="16" hidden="1">#REF!</definedName>
    <definedName name="BExTXT812NQT8GAEGH738U29BI0D" localSheetId="0" hidden="1">#REF!</definedName>
    <definedName name="BExTXT812NQT8GAEGH738U29BI0D" localSheetId="2" hidden="1">#REF!</definedName>
    <definedName name="BExTXT812NQT8GAEGH738U29BI0D" localSheetId="4" hidden="1">#REF!</definedName>
    <definedName name="BExTXT812NQT8GAEGH738U29BI0D" localSheetId="5" hidden="1">#REF!</definedName>
    <definedName name="BExTXT812NQT8GAEGH738U29BI0D" localSheetId="17" hidden="1">#REF!</definedName>
    <definedName name="BExTXT812NQT8GAEGH738U29BI0D" localSheetId="7" hidden="1">#REF!</definedName>
    <definedName name="BExTXT812NQT8GAEGH738U29BI0D" localSheetId="8" hidden="1">#REF!</definedName>
    <definedName name="BExTXT812NQT8GAEGH738U29BI0D" localSheetId="9" hidden="1">#REF!</definedName>
    <definedName name="BExTXT812NQT8GAEGH738U29BI0D" localSheetId="11" hidden="1">#REF!</definedName>
    <definedName name="BExTXT812NQT8GAEGH738U29BI0D" localSheetId="12" hidden="1">#REF!</definedName>
    <definedName name="BExTXT812NQT8GAEGH738U29BI0D" localSheetId="13" hidden="1">#REF!</definedName>
    <definedName name="BExTXT812NQT8GAEGH738U29BI0D" localSheetId="14" hidden="1">#REF!</definedName>
    <definedName name="BExTXT812NQT8GAEGH738U29BI0D" localSheetId="22" hidden="1">#REF!</definedName>
    <definedName name="BExTXT812NQT8GAEGH738U29BI0D" localSheetId="19" hidden="1">#REF!</definedName>
    <definedName name="BExTXT812NQT8GAEGH738U29BI0D" localSheetId="21" hidden="1">#REF!</definedName>
    <definedName name="BExTXT812NQT8GAEGH738U29BI0D" hidden="1">#REF!</definedName>
    <definedName name="BExTXWIP2TFPTQ76NHFOB72NICRZ" localSheetId="23" hidden="1">#REF!</definedName>
    <definedName name="BExTXWIP2TFPTQ76NHFOB72NICRZ" localSheetId="27" hidden="1">#REF!</definedName>
    <definedName name="BExTXWIP2TFPTQ76NHFOB72NICRZ" localSheetId="16" hidden="1">#REF!</definedName>
    <definedName name="BExTXWIP2TFPTQ76NHFOB72NICRZ" localSheetId="0" hidden="1">#REF!</definedName>
    <definedName name="BExTXWIP2TFPTQ76NHFOB72NICRZ" localSheetId="2" hidden="1">#REF!</definedName>
    <definedName name="BExTXWIP2TFPTQ76NHFOB72NICRZ" localSheetId="4" hidden="1">#REF!</definedName>
    <definedName name="BExTXWIP2TFPTQ76NHFOB72NICRZ" localSheetId="5" hidden="1">#REF!</definedName>
    <definedName name="BExTXWIP2TFPTQ76NHFOB72NICRZ" localSheetId="17" hidden="1">#REF!</definedName>
    <definedName name="BExTXWIP2TFPTQ76NHFOB72NICRZ" localSheetId="7" hidden="1">#REF!</definedName>
    <definedName name="BExTXWIP2TFPTQ76NHFOB72NICRZ" localSheetId="8" hidden="1">#REF!</definedName>
    <definedName name="BExTXWIP2TFPTQ76NHFOB72NICRZ" localSheetId="9" hidden="1">#REF!</definedName>
    <definedName name="BExTXWIP2TFPTQ76NHFOB72NICRZ" localSheetId="11" hidden="1">#REF!</definedName>
    <definedName name="BExTXWIP2TFPTQ76NHFOB72NICRZ" localSheetId="12" hidden="1">#REF!</definedName>
    <definedName name="BExTXWIP2TFPTQ76NHFOB72NICRZ" localSheetId="13" hidden="1">#REF!</definedName>
    <definedName name="BExTXWIP2TFPTQ76NHFOB72NICRZ" localSheetId="14" hidden="1">#REF!</definedName>
    <definedName name="BExTXWIP2TFPTQ76NHFOB72NICRZ" localSheetId="22" hidden="1">#REF!</definedName>
    <definedName name="BExTXWIP2TFPTQ76NHFOB72NICRZ" localSheetId="19" hidden="1">#REF!</definedName>
    <definedName name="BExTXWIP2TFPTQ76NHFOB72NICRZ" localSheetId="21" hidden="1">#REF!</definedName>
    <definedName name="BExTXWIP2TFPTQ76NHFOB72NICRZ" hidden="1">#REF!</definedName>
    <definedName name="BExTY5T62H651VC86QM4X7E28JVA" localSheetId="23" hidden="1">#REF!</definedName>
    <definedName name="BExTY5T62H651VC86QM4X7E28JVA" localSheetId="27" hidden="1">#REF!</definedName>
    <definedName name="BExTY5T62H651VC86QM4X7E28JVA" localSheetId="16" hidden="1">#REF!</definedName>
    <definedName name="BExTY5T62H651VC86QM4X7E28JVA" localSheetId="0" hidden="1">#REF!</definedName>
    <definedName name="BExTY5T62H651VC86QM4X7E28JVA" localSheetId="2" hidden="1">#REF!</definedName>
    <definedName name="BExTY5T62H651VC86QM4X7E28JVA" localSheetId="4" hidden="1">#REF!</definedName>
    <definedName name="BExTY5T62H651VC86QM4X7E28JVA" localSheetId="5" hidden="1">#REF!</definedName>
    <definedName name="BExTY5T62H651VC86QM4X7E28JVA" localSheetId="17" hidden="1">#REF!</definedName>
    <definedName name="BExTY5T62H651VC86QM4X7E28JVA" localSheetId="7" hidden="1">#REF!</definedName>
    <definedName name="BExTY5T62H651VC86QM4X7E28JVA" localSheetId="8" hidden="1">#REF!</definedName>
    <definedName name="BExTY5T62H651VC86QM4X7E28JVA" localSheetId="9" hidden="1">#REF!</definedName>
    <definedName name="BExTY5T62H651VC86QM4X7E28JVA" localSheetId="11" hidden="1">#REF!</definedName>
    <definedName name="BExTY5T62H651VC86QM4X7E28JVA" localSheetId="12" hidden="1">#REF!</definedName>
    <definedName name="BExTY5T62H651VC86QM4X7E28JVA" localSheetId="13" hidden="1">#REF!</definedName>
    <definedName name="BExTY5T62H651VC86QM4X7E28JVA" localSheetId="14" hidden="1">#REF!</definedName>
    <definedName name="BExTY5T62H651VC86QM4X7E28JVA" localSheetId="22" hidden="1">#REF!</definedName>
    <definedName name="BExTY5T62H651VC86QM4X7E28JVA" localSheetId="19" hidden="1">#REF!</definedName>
    <definedName name="BExTY5T62H651VC86QM4X7E28JVA" localSheetId="21" hidden="1">#REF!</definedName>
    <definedName name="BExTY5T62H651VC86QM4X7E28JVA" hidden="1">#REF!</definedName>
    <definedName name="BExTYB7EHGVTJ4RSYOXWSG87U5WI" localSheetId="23" hidden="1">#REF!</definedName>
    <definedName name="BExTYB7EHGVTJ4RSYOXWSG87U5WI" localSheetId="27" hidden="1">#REF!</definedName>
    <definedName name="BExTYB7EHGVTJ4RSYOXWSG87U5WI" localSheetId="16" hidden="1">#REF!</definedName>
    <definedName name="BExTYB7EHGVTJ4RSYOXWSG87U5WI" localSheetId="0" hidden="1">#REF!</definedName>
    <definedName name="BExTYB7EHGVTJ4RSYOXWSG87U5WI" localSheetId="2" hidden="1">#REF!</definedName>
    <definedName name="BExTYB7EHGVTJ4RSYOXWSG87U5WI" localSheetId="4" hidden="1">#REF!</definedName>
    <definedName name="BExTYB7EHGVTJ4RSYOXWSG87U5WI" localSheetId="5" hidden="1">#REF!</definedName>
    <definedName name="BExTYB7EHGVTJ4RSYOXWSG87U5WI" localSheetId="17" hidden="1">#REF!</definedName>
    <definedName name="BExTYB7EHGVTJ4RSYOXWSG87U5WI" localSheetId="7" hidden="1">#REF!</definedName>
    <definedName name="BExTYB7EHGVTJ4RSYOXWSG87U5WI" localSheetId="8" hidden="1">#REF!</definedName>
    <definedName name="BExTYB7EHGVTJ4RSYOXWSG87U5WI" localSheetId="9" hidden="1">#REF!</definedName>
    <definedName name="BExTYB7EHGVTJ4RSYOXWSG87U5WI" localSheetId="11" hidden="1">#REF!</definedName>
    <definedName name="BExTYB7EHGVTJ4RSYOXWSG87U5WI" localSheetId="12" hidden="1">#REF!</definedName>
    <definedName name="BExTYB7EHGVTJ4RSYOXWSG87U5WI" localSheetId="13" hidden="1">#REF!</definedName>
    <definedName name="BExTYB7EHGVTJ4RSYOXWSG87U5WI" localSheetId="14" hidden="1">#REF!</definedName>
    <definedName name="BExTYB7EHGVTJ4RSYOXWSG87U5WI" localSheetId="22" hidden="1">#REF!</definedName>
    <definedName name="BExTYB7EHGVTJ4RSYOXWSG87U5WI" localSheetId="19" hidden="1">#REF!</definedName>
    <definedName name="BExTYB7EHGVTJ4RSYOXWSG87U5WI" localSheetId="21" hidden="1">#REF!</definedName>
    <definedName name="BExTYB7EHGVTJ4RSYOXWSG87U5WI" hidden="1">#REF!</definedName>
    <definedName name="BExTYC93RS0KNKFOD35WG37LS9LY" localSheetId="23" hidden="1">#REF!</definedName>
    <definedName name="BExTYC93RS0KNKFOD35WG37LS9LY" localSheetId="27" hidden="1">#REF!</definedName>
    <definedName name="BExTYC93RS0KNKFOD35WG37LS9LY" localSheetId="16" hidden="1">#REF!</definedName>
    <definedName name="BExTYC93RS0KNKFOD35WG37LS9LY" localSheetId="0" hidden="1">#REF!</definedName>
    <definedName name="BExTYC93RS0KNKFOD35WG37LS9LY" localSheetId="2" hidden="1">#REF!</definedName>
    <definedName name="BExTYC93RS0KNKFOD35WG37LS9LY" localSheetId="4" hidden="1">#REF!</definedName>
    <definedName name="BExTYC93RS0KNKFOD35WG37LS9LY" localSheetId="5" hidden="1">#REF!</definedName>
    <definedName name="BExTYC93RS0KNKFOD35WG37LS9LY" localSheetId="17" hidden="1">#REF!</definedName>
    <definedName name="BExTYC93RS0KNKFOD35WG37LS9LY" localSheetId="7" hidden="1">#REF!</definedName>
    <definedName name="BExTYC93RS0KNKFOD35WG37LS9LY" localSheetId="8" hidden="1">#REF!</definedName>
    <definedName name="BExTYC93RS0KNKFOD35WG37LS9LY" localSheetId="9" hidden="1">#REF!</definedName>
    <definedName name="BExTYC93RS0KNKFOD35WG37LS9LY" localSheetId="11" hidden="1">#REF!</definedName>
    <definedName name="BExTYC93RS0KNKFOD35WG37LS9LY" localSheetId="12" hidden="1">#REF!</definedName>
    <definedName name="BExTYC93RS0KNKFOD35WG37LS9LY" localSheetId="13" hidden="1">#REF!</definedName>
    <definedName name="BExTYC93RS0KNKFOD35WG37LS9LY" localSheetId="14" hidden="1">#REF!</definedName>
    <definedName name="BExTYC93RS0KNKFOD35WG37LS9LY" localSheetId="22" hidden="1">#REF!</definedName>
    <definedName name="BExTYC93RS0KNKFOD35WG37LS9LY" localSheetId="19" hidden="1">#REF!</definedName>
    <definedName name="BExTYC93RS0KNKFOD35WG37LS9LY" localSheetId="21" hidden="1">#REF!</definedName>
    <definedName name="BExTYC93RS0KNKFOD35WG37LS9LY" hidden="1">#REF!</definedName>
    <definedName name="BExTYKCEFJ83LZM95M1V7CSFQVEA" localSheetId="23" hidden="1">#REF!</definedName>
    <definedName name="BExTYKCEFJ83LZM95M1V7CSFQVEA" localSheetId="27" hidden="1">#REF!</definedName>
    <definedName name="BExTYKCEFJ83LZM95M1V7CSFQVEA" localSheetId="16" hidden="1">#REF!</definedName>
    <definedName name="BExTYKCEFJ83LZM95M1V7CSFQVEA" localSheetId="0" hidden="1">#REF!</definedName>
    <definedName name="BExTYKCEFJ83LZM95M1V7CSFQVEA" localSheetId="2" hidden="1">#REF!</definedName>
    <definedName name="BExTYKCEFJ83LZM95M1V7CSFQVEA" localSheetId="4" hidden="1">#REF!</definedName>
    <definedName name="BExTYKCEFJ83LZM95M1V7CSFQVEA" localSheetId="5" hidden="1">#REF!</definedName>
    <definedName name="BExTYKCEFJ83LZM95M1V7CSFQVEA" localSheetId="17" hidden="1">#REF!</definedName>
    <definedName name="BExTYKCEFJ83LZM95M1V7CSFQVEA" localSheetId="7" hidden="1">#REF!</definedName>
    <definedName name="BExTYKCEFJ83LZM95M1V7CSFQVEA" localSheetId="8" hidden="1">#REF!</definedName>
    <definedName name="BExTYKCEFJ83LZM95M1V7CSFQVEA" localSheetId="9" hidden="1">#REF!</definedName>
    <definedName name="BExTYKCEFJ83LZM95M1V7CSFQVEA" localSheetId="11" hidden="1">#REF!</definedName>
    <definedName name="BExTYKCEFJ83LZM95M1V7CSFQVEA" localSheetId="12" hidden="1">#REF!</definedName>
    <definedName name="BExTYKCEFJ83LZM95M1V7CSFQVEA" localSheetId="13" hidden="1">#REF!</definedName>
    <definedName name="BExTYKCEFJ83LZM95M1V7CSFQVEA" localSheetId="14" hidden="1">#REF!</definedName>
    <definedName name="BExTYKCEFJ83LZM95M1V7CSFQVEA" localSheetId="22" hidden="1">#REF!</definedName>
    <definedName name="BExTYKCEFJ83LZM95M1V7CSFQVEA" localSheetId="19" hidden="1">#REF!</definedName>
    <definedName name="BExTYKCEFJ83LZM95M1V7CSFQVEA" localSheetId="21" hidden="1">#REF!</definedName>
    <definedName name="BExTYKCEFJ83LZM95M1V7CSFQVEA" hidden="1">#REF!</definedName>
    <definedName name="BExTYPLA9N640MFRJJQPKXT7P88M" localSheetId="23" hidden="1">#REF!</definedName>
    <definedName name="BExTYPLA9N640MFRJJQPKXT7P88M" localSheetId="27" hidden="1">#REF!</definedName>
    <definedName name="BExTYPLA9N640MFRJJQPKXT7P88M" localSheetId="16" hidden="1">#REF!</definedName>
    <definedName name="BExTYPLA9N640MFRJJQPKXT7P88M" localSheetId="0" hidden="1">#REF!</definedName>
    <definedName name="BExTYPLA9N640MFRJJQPKXT7P88M" localSheetId="2" hidden="1">#REF!</definedName>
    <definedName name="BExTYPLA9N640MFRJJQPKXT7P88M" localSheetId="4" hidden="1">#REF!</definedName>
    <definedName name="BExTYPLA9N640MFRJJQPKXT7P88M" localSheetId="5" hidden="1">#REF!</definedName>
    <definedName name="BExTYPLA9N640MFRJJQPKXT7P88M" localSheetId="17" hidden="1">#REF!</definedName>
    <definedName name="BExTYPLA9N640MFRJJQPKXT7P88M" localSheetId="7" hidden="1">#REF!</definedName>
    <definedName name="BExTYPLA9N640MFRJJQPKXT7P88M" localSheetId="8" hidden="1">#REF!</definedName>
    <definedName name="BExTYPLA9N640MFRJJQPKXT7P88M" localSheetId="9" hidden="1">#REF!</definedName>
    <definedName name="BExTYPLA9N640MFRJJQPKXT7P88M" localSheetId="11" hidden="1">#REF!</definedName>
    <definedName name="BExTYPLA9N640MFRJJQPKXT7P88M" localSheetId="12" hidden="1">#REF!</definedName>
    <definedName name="BExTYPLA9N640MFRJJQPKXT7P88M" localSheetId="13" hidden="1">#REF!</definedName>
    <definedName name="BExTYPLA9N640MFRJJQPKXT7P88M" localSheetId="14" hidden="1">#REF!</definedName>
    <definedName name="BExTYPLA9N640MFRJJQPKXT7P88M" localSheetId="22" hidden="1">#REF!</definedName>
    <definedName name="BExTYPLA9N640MFRJJQPKXT7P88M" localSheetId="19" hidden="1">#REF!</definedName>
    <definedName name="BExTYPLA9N640MFRJJQPKXT7P88M" localSheetId="21" hidden="1">#REF!</definedName>
    <definedName name="BExTYPLA9N640MFRJJQPKXT7P88M" hidden="1">#REF!</definedName>
    <definedName name="BExTYW1794M1TLJ2QQQCEEUZN18F" localSheetId="23" hidden="1">#REF!</definedName>
    <definedName name="BExTYW1794M1TLJ2QQQCEEUZN18F" localSheetId="27" hidden="1">#REF!</definedName>
    <definedName name="BExTYW1794M1TLJ2QQQCEEUZN18F" localSheetId="16" hidden="1">#REF!</definedName>
    <definedName name="BExTYW1794M1TLJ2QQQCEEUZN18F" localSheetId="0" hidden="1">#REF!</definedName>
    <definedName name="BExTYW1794M1TLJ2QQQCEEUZN18F" localSheetId="2" hidden="1">#REF!</definedName>
    <definedName name="BExTYW1794M1TLJ2QQQCEEUZN18F" localSheetId="4" hidden="1">#REF!</definedName>
    <definedName name="BExTYW1794M1TLJ2QQQCEEUZN18F" localSheetId="5" hidden="1">#REF!</definedName>
    <definedName name="BExTYW1794M1TLJ2QQQCEEUZN18F" localSheetId="17" hidden="1">#REF!</definedName>
    <definedName name="BExTYW1794M1TLJ2QQQCEEUZN18F" localSheetId="7" hidden="1">#REF!</definedName>
    <definedName name="BExTYW1794M1TLJ2QQQCEEUZN18F" localSheetId="8" hidden="1">#REF!</definedName>
    <definedName name="BExTYW1794M1TLJ2QQQCEEUZN18F" localSheetId="9" hidden="1">#REF!</definedName>
    <definedName name="BExTYW1794M1TLJ2QQQCEEUZN18F" localSheetId="11" hidden="1">#REF!</definedName>
    <definedName name="BExTYW1794M1TLJ2QQQCEEUZN18F" localSheetId="12" hidden="1">#REF!</definedName>
    <definedName name="BExTYW1794M1TLJ2QQQCEEUZN18F" localSheetId="13" hidden="1">#REF!</definedName>
    <definedName name="BExTYW1794M1TLJ2QQQCEEUZN18F" localSheetId="14" hidden="1">#REF!</definedName>
    <definedName name="BExTYW1794M1TLJ2QQQCEEUZN18F" localSheetId="22" hidden="1">#REF!</definedName>
    <definedName name="BExTYW1794M1TLJ2QQQCEEUZN18F" localSheetId="19" hidden="1">#REF!</definedName>
    <definedName name="BExTYW1794M1TLJ2QQQCEEUZN18F" localSheetId="21" hidden="1">#REF!</definedName>
    <definedName name="BExTYW1794M1TLJ2QQQCEEUZN18F" hidden="1">#REF!</definedName>
    <definedName name="BExTZ7F71SNTOX4LLZCK5R9VUMIJ" localSheetId="23" hidden="1">#REF!</definedName>
    <definedName name="BExTZ7F71SNTOX4LLZCK5R9VUMIJ" localSheetId="27" hidden="1">#REF!</definedName>
    <definedName name="BExTZ7F71SNTOX4LLZCK5R9VUMIJ" localSheetId="16" hidden="1">#REF!</definedName>
    <definedName name="BExTZ7F71SNTOX4LLZCK5R9VUMIJ" localSheetId="0" hidden="1">#REF!</definedName>
    <definedName name="BExTZ7F71SNTOX4LLZCK5R9VUMIJ" localSheetId="2" hidden="1">#REF!</definedName>
    <definedName name="BExTZ7F71SNTOX4LLZCK5R9VUMIJ" localSheetId="4" hidden="1">#REF!</definedName>
    <definedName name="BExTZ7F71SNTOX4LLZCK5R9VUMIJ" localSheetId="5" hidden="1">#REF!</definedName>
    <definedName name="BExTZ7F71SNTOX4LLZCK5R9VUMIJ" localSheetId="17" hidden="1">#REF!</definedName>
    <definedName name="BExTZ7F71SNTOX4LLZCK5R9VUMIJ" localSheetId="7" hidden="1">#REF!</definedName>
    <definedName name="BExTZ7F71SNTOX4LLZCK5R9VUMIJ" localSheetId="8" hidden="1">#REF!</definedName>
    <definedName name="BExTZ7F71SNTOX4LLZCK5R9VUMIJ" localSheetId="9" hidden="1">#REF!</definedName>
    <definedName name="BExTZ7F71SNTOX4LLZCK5R9VUMIJ" localSheetId="11" hidden="1">#REF!</definedName>
    <definedName name="BExTZ7F71SNTOX4LLZCK5R9VUMIJ" localSheetId="12" hidden="1">#REF!</definedName>
    <definedName name="BExTZ7F71SNTOX4LLZCK5R9VUMIJ" localSheetId="13" hidden="1">#REF!</definedName>
    <definedName name="BExTZ7F71SNTOX4LLZCK5R9VUMIJ" localSheetId="14" hidden="1">#REF!</definedName>
    <definedName name="BExTZ7F71SNTOX4LLZCK5R9VUMIJ" localSheetId="22" hidden="1">#REF!</definedName>
    <definedName name="BExTZ7F71SNTOX4LLZCK5R9VUMIJ" localSheetId="19" hidden="1">#REF!</definedName>
    <definedName name="BExTZ7F71SNTOX4LLZCK5R9VUMIJ" localSheetId="21" hidden="1">#REF!</definedName>
    <definedName name="BExTZ7F71SNTOX4LLZCK5R9VUMIJ" hidden="1">#REF!</definedName>
    <definedName name="BExTZ80SWE36T1QSIIPJU7NJ65JL" localSheetId="23" hidden="1">#REF!</definedName>
    <definedName name="BExTZ80SWE36T1QSIIPJU7NJ65JL" localSheetId="27" hidden="1">#REF!</definedName>
    <definedName name="BExTZ80SWE36T1QSIIPJU7NJ65JL" localSheetId="16" hidden="1">#REF!</definedName>
    <definedName name="BExTZ80SWE36T1QSIIPJU7NJ65JL" localSheetId="0" hidden="1">#REF!</definedName>
    <definedName name="BExTZ80SWE36T1QSIIPJU7NJ65JL" localSheetId="2" hidden="1">#REF!</definedName>
    <definedName name="BExTZ80SWE36T1QSIIPJU7NJ65JL" localSheetId="4" hidden="1">#REF!</definedName>
    <definedName name="BExTZ80SWE36T1QSIIPJU7NJ65JL" localSheetId="5" hidden="1">#REF!</definedName>
    <definedName name="BExTZ80SWE36T1QSIIPJU7NJ65JL" localSheetId="17" hidden="1">#REF!</definedName>
    <definedName name="BExTZ80SWE36T1QSIIPJU7NJ65JL" localSheetId="7" hidden="1">#REF!</definedName>
    <definedName name="BExTZ80SWE36T1QSIIPJU7NJ65JL" localSheetId="8" hidden="1">#REF!</definedName>
    <definedName name="BExTZ80SWE36T1QSIIPJU7NJ65JL" localSheetId="9" hidden="1">#REF!</definedName>
    <definedName name="BExTZ80SWE36T1QSIIPJU7NJ65JL" localSheetId="11" hidden="1">#REF!</definedName>
    <definedName name="BExTZ80SWE36T1QSIIPJU7NJ65JL" localSheetId="12" hidden="1">#REF!</definedName>
    <definedName name="BExTZ80SWE36T1QSIIPJU7NJ65JL" localSheetId="13" hidden="1">#REF!</definedName>
    <definedName name="BExTZ80SWE36T1QSIIPJU7NJ65JL" localSheetId="14" hidden="1">#REF!</definedName>
    <definedName name="BExTZ80SWE36T1QSIIPJU7NJ65JL" localSheetId="22" hidden="1">#REF!</definedName>
    <definedName name="BExTZ80SWE36T1QSIIPJU7NJ65JL" localSheetId="19" hidden="1">#REF!</definedName>
    <definedName name="BExTZ80SWE36T1QSIIPJU7NJ65JL" localSheetId="21" hidden="1">#REF!</definedName>
    <definedName name="BExTZ80SWE36T1QSIIPJU7NJ65JL" hidden="1">#REF!</definedName>
    <definedName name="BExTZ869RSO739T4Q78JLOVO7G0C" localSheetId="23" hidden="1">#REF!</definedName>
    <definedName name="BExTZ869RSO739T4Q78JLOVO7G0C" localSheetId="27" hidden="1">#REF!</definedName>
    <definedName name="BExTZ869RSO739T4Q78JLOVO7G0C" localSheetId="16" hidden="1">#REF!</definedName>
    <definedName name="BExTZ869RSO739T4Q78JLOVO7G0C" localSheetId="0" hidden="1">#REF!</definedName>
    <definedName name="BExTZ869RSO739T4Q78JLOVO7G0C" localSheetId="2" hidden="1">#REF!</definedName>
    <definedName name="BExTZ869RSO739T4Q78JLOVO7G0C" localSheetId="4" hidden="1">#REF!</definedName>
    <definedName name="BExTZ869RSO739T4Q78JLOVO7G0C" localSheetId="5" hidden="1">#REF!</definedName>
    <definedName name="BExTZ869RSO739T4Q78JLOVO7G0C" localSheetId="17" hidden="1">#REF!</definedName>
    <definedName name="BExTZ869RSO739T4Q78JLOVO7G0C" localSheetId="7" hidden="1">#REF!</definedName>
    <definedName name="BExTZ869RSO739T4Q78JLOVO7G0C" localSheetId="8" hidden="1">#REF!</definedName>
    <definedName name="BExTZ869RSO739T4Q78JLOVO7G0C" localSheetId="9" hidden="1">#REF!</definedName>
    <definedName name="BExTZ869RSO739T4Q78JLOVO7G0C" localSheetId="11" hidden="1">#REF!</definedName>
    <definedName name="BExTZ869RSO739T4Q78JLOVO7G0C" localSheetId="12" hidden="1">#REF!</definedName>
    <definedName name="BExTZ869RSO739T4Q78JLOVO7G0C" localSheetId="13" hidden="1">#REF!</definedName>
    <definedName name="BExTZ869RSO739T4Q78JLOVO7G0C" localSheetId="14" hidden="1">#REF!</definedName>
    <definedName name="BExTZ869RSO739T4Q78JLOVO7G0C" localSheetId="22" hidden="1">#REF!</definedName>
    <definedName name="BExTZ869RSO739T4Q78JLOVO7G0C" localSheetId="19" hidden="1">#REF!</definedName>
    <definedName name="BExTZ869RSO739T4Q78JLOVO7G0C" localSheetId="21" hidden="1">#REF!</definedName>
    <definedName name="BExTZ869RSO739T4Q78JLOVO7G0C" hidden="1">#REF!</definedName>
    <definedName name="BExTZ8X5G9S3PA4FPSNK7T69W7QT" localSheetId="23" hidden="1">#REF!</definedName>
    <definedName name="BExTZ8X5G9S3PA4FPSNK7T69W7QT" localSheetId="27" hidden="1">#REF!</definedName>
    <definedName name="BExTZ8X5G9S3PA4FPSNK7T69W7QT" localSheetId="16" hidden="1">#REF!</definedName>
    <definedName name="BExTZ8X5G9S3PA4FPSNK7T69W7QT" localSheetId="0" hidden="1">#REF!</definedName>
    <definedName name="BExTZ8X5G9S3PA4FPSNK7T69W7QT" localSheetId="2" hidden="1">#REF!</definedName>
    <definedName name="BExTZ8X5G9S3PA4FPSNK7T69W7QT" localSheetId="4" hidden="1">#REF!</definedName>
    <definedName name="BExTZ8X5G9S3PA4FPSNK7T69W7QT" localSheetId="5" hidden="1">#REF!</definedName>
    <definedName name="BExTZ8X5G9S3PA4FPSNK7T69W7QT" localSheetId="17" hidden="1">#REF!</definedName>
    <definedName name="BExTZ8X5G9S3PA4FPSNK7T69W7QT" localSheetId="7" hidden="1">#REF!</definedName>
    <definedName name="BExTZ8X5G9S3PA4FPSNK7T69W7QT" localSheetId="8" hidden="1">#REF!</definedName>
    <definedName name="BExTZ8X5G9S3PA4FPSNK7T69W7QT" localSheetId="9" hidden="1">#REF!</definedName>
    <definedName name="BExTZ8X5G9S3PA4FPSNK7T69W7QT" localSheetId="11" hidden="1">#REF!</definedName>
    <definedName name="BExTZ8X5G9S3PA4FPSNK7T69W7QT" localSheetId="12" hidden="1">#REF!</definedName>
    <definedName name="BExTZ8X5G9S3PA4FPSNK7T69W7QT" localSheetId="13" hidden="1">#REF!</definedName>
    <definedName name="BExTZ8X5G9S3PA4FPSNK7T69W7QT" localSheetId="14" hidden="1">#REF!</definedName>
    <definedName name="BExTZ8X5G9S3PA4FPSNK7T69W7QT" localSheetId="22" hidden="1">#REF!</definedName>
    <definedName name="BExTZ8X5G9S3PA4FPSNK7T69W7QT" localSheetId="19" hidden="1">#REF!</definedName>
    <definedName name="BExTZ8X5G9S3PA4FPSNK7T69W7QT" localSheetId="21" hidden="1">#REF!</definedName>
    <definedName name="BExTZ8X5G9S3PA4FPSNK7T69W7QT" hidden="1">#REF!</definedName>
    <definedName name="BExTZ97Y0RMR8V5BI9F2H4MFB77O" localSheetId="23" hidden="1">#REF!</definedName>
    <definedName name="BExTZ97Y0RMR8V5BI9F2H4MFB77O" localSheetId="27" hidden="1">#REF!</definedName>
    <definedName name="BExTZ97Y0RMR8V5BI9F2H4MFB77O" localSheetId="16" hidden="1">#REF!</definedName>
    <definedName name="BExTZ97Y0RMR8V5BI9F2H4MFB77O" localSheetId="0" hidden="1">#REF!</definedName>
    <definedName name="BExTZ97Y0RMR8V5BI9F2H4MFB77O" localSheetId="2" hidden="1">#REF!</definedName>
    <definedName name="BExTZ97Y0RMR8V5BI9F2H4MFB77O" localSheetId="4" hidden="1">#REF!</definedName>
    <definedName name="BExTZ97Y0RMR8V5BI9F2H4MFB77O" localSheetId="5" hidden="1">#REF!</definedName>
    <definedName name="BExTZ97Y0RMR8V5BI9F2H4MFB77O" localSheetId="17" hidden="1">#REF!</definedName>
    <definedName name="BExTZ97Y0RMR8V5BI9F2H4MFB77O" localSheetId="7" hidden="1">#REF!</definedName>
    <definedName name="BExTZ97Y0RMR8V5BI9F2H4MFB77O" localSheetId="8" hidden="1">#REF!</definedName>
    <definedName name="BExTZ97Y0RMR8V5BI9F2H4MFB77O" localSheetId="9" hidden="1">#REF!</definedName>
    <definedName name="BExTZ97Y0RMR8V5BI9F2H4MFB77O" localSheetId="11" hidden="1">#REF!</definedName>
    <definedName name="BExTZ97Y0RMR8V5BI9F2H4MFB77O" localSheetId="12" hidden="1">#REF!</definedName>
    <definedName name="BExTZ97Y0RMR8V5BI9F2H4MFB77O" localSheetId="13" hidden="1">#REF!</definedName>
    <definedName name="BExTZ97Y0RMR8V5BI9F2H4MFB77O" localSheetId="14" hidden="1">#REF!</definedName>
    <definedName name="BExTZ97Y0RMR8V5BI9F2H4MFB77O" localSheetId="22" hidden="1">#REF!</definedName>
    <definedName name="BExTZ97Y0RMR8V5BI9F2H4MFB77O" localSheetId="19" hidden="1">#REF!</definedName>
    <definedName name="BExTZ97Y0RMR8V5BI9F2H4MFB77O" localSheetId="21" hidden="1">#REF!</definedName>
    <definedName name="BExTZ97Y0RMR8V5BI9F2H4MFB77O" hidden="1">#REF!</definedName>
    <definedName name="BExTZK5PMCAXJL4DUIGL6H9Y8U4C" localSheetId="23" hidden="1">#REF!</definedName>
    <definedName name="BExTZK5PMCAXJL4DUIGL6H9Y8U4C" localSheetId="27" hidden="1">#REF!</definedName>
    <definedName name="BExTZK5PMCAXJL4DUIGL6H9Y8U4C" localSheetId="16" hidden="1">#REF!</definedName>
    <definedName name="BExTZK5PMCAXJL4DUIGL6H9Y8U4C" localSheetId="0" hidden="1">#REF!</definedName>
    <definedName name="BExTZK5PMCAXJL4DUIGL6H9Y8U4C" localSheetId="2" hidden="1">#REF!</definedName>
    <definedName name="BExTZK5PMCAXJL4DUIGL6H9Y8U4C" localSheetId="4" hidden="1">#REF!</definedName>
    <definedName name="BExTZK5PMCAXJL4DUIGL6H9Y8U4C" localSheetId="5" hidden="1">#REF!</definedName>
    <definedName name="BExTZK5PMCAXJL4DUIGL6H9Y8U4C" localSheetId="17" hidden="1">#REF!</definedName>
    <definedName name="BExTZK5PMCAXJL4DUIGL6H9Y8U4C" localSheetId="7" hidden="1">#REF!</definedName>
    <definedName name="BExTZK5PMCAXJL4DUIGL6H9Y8U4C" localSheetId="8" hidden="1">#REF!</definedName>
    <definedName name="BExTZK5PMCAXJL4DUIGL6H9Y8U4C" localSheetId="9" hidden="1">#REF!</definedName>
    <definedName name="BExTZK5PMCAXJL4DUIGL6H9Y8U4C" localSheetId="11" hidden="1">#REF!</definedName>
    <definedName name="BExTZK5PMCAXJL4DUIGL6H9Y8U4C" localSheetId="12" hidden="1">#REF!</definedName>
    <definedName name="BExTZK5PMCAXJL4DUIGL6H9Y8U4C" localSheetId="13" hidden="1">#REF!</definedName>
    <definedName name="BExTZK5PMCAXJL4DUIGL6H9Y8U4C" localSheetId="14" hidden="1">#REF!</definedName>
    <definedName name="BExTZK5PMCAXJL4DUIGL6H9Y8U4C" localSheetId="22" hidden="1">#REF!</definedName>
    <definedName name="BExTZK5PMCAXJL4DUIGL6H9Y8U4C" localSheetId="19" hidden="1">#REF!</definedName>
    <definedName name="BExTZK5PMCAXJL4DUIGL6H9Y8U4C" localSheetId="21" hidden="1">#REF!</definedName>
    <definedName name="BExTZK5PMCAXJL4DUIGL6H9Y8U4C" hidden="1">#REF!</definedName>
    <definedName name="BExTZKB6L5SXV5UN71YVTCBEIGWY" localSheetId="23" hidden="1">#REF!</definedName>
    <definedName name="BExTZKB6L5SXV5UN71YVTCBEIGWY" localSheetId="27" hidden="1">#REF!</definedName>
    <definedName name="BExTZKB6L5SXV5UN71YVTCBEIGWY" localSheetId="16" hidden="1">#REF!</definedName>
    <definedName name="BExTZKB6L5SXV5UN71YVTCBEIGWY" localSheetId="0" hidden="1">#REF!</definedName>
    <definedName name="BExTZKB6L5SXV5UN71YVTCBEIGWY" localSheetId="2" hidden="1">#REF!</definedName>
    <definedName name="BExTZKB6L5SXV5UN71YVTCBEIGWY" localSheetId="4" hidden="1">#REF!</definedName>
    <definedName name="BExTZKB6L5SXV5UN71YVTCBEIGWY" localSheetId="5" hidden="1">#REF!</definedName>
    <definedName name="BExTZKB6L5SXV5UN71YVTCBEIGWY" localSheetId="17" hidden="1">#REF!</definedName>
    <definedName name="BExTZKB6L5SXV5UN71YVTCBEIGWY" localSheetId="7" hidden="1">#REF!</definedName>
    <definedName name="BExTZKB6L5SXV5UN71YVTCBEIGWY" localSheetId="8" hidden="1">#REF!</definedName>
    <definedName name="BExTZKB6L5SXV5UN71YVTCBEIGWY" localSheetId="9" hidden="1">#REF!</definedName>
    <definedName name="BExTZKB6L5SXV5UN71YVTCBEIGWY" localSheetId="11" hidden="1">#REF!</definedName>
    <definedName name="BExTZKB6L5SXV5UN71YVTCBEIGWY" localSheetId="12" hidden="1">#REF!</definedName>
    <definedName name="BExTZKB6L5SXV5UN71YVTCBEIGWY" localSheetId="13" hidden="1">#REF!</definedName>
    <definedName name="BExTZKB6L5SXV5UN71YVTCBEIGWY" localSheetId="14" hidden="1">#REF!</definedName>
    <definedName name="BExTZKB6L5SXV5UN71YVTCBEIGWY" localSheetId="22" hidden="1">#REF!</definedName>
    <definedName name="BExTZKB6L5SXV5UN71YVTCBEIGWY" localSheetId="19" hidden="1">#REF!</definedName>
    <definedName name="BExTZKB6L5SXV5UN71YVTCBEIGWY" localSheetId="21" hidden="1">#REF!</definedName>
    <definedName name="BExTZKB6L5SXV5UN71YVTCBEIGWY" hidden="1">#REF!</definedName>
    <definedName name="BExTZLICVKK4NBJFEGL270GJ2VQO" localSheetId="23" hidden="1">#REF!</definedName>
    <definedName name="BExTZLICVKK4NBJFEGL270GJ2VQO" localSheetId="27" hidden="1">#REF!</definedName>
    <definedName name="BExTZLICVKK4NBJFEGL270GJ2VQO" localSheetId="16" hidden="1">#REF!</definedName>
    <definedName name="BExTZLICVKK4NBJFEGL270GJ2VQO" localSheetId="0" hidden="1">#REF!</definedName>
    <definedName name="BExTZLICVKK4NBJFEGL270GJ2VQO" localSheetId="2" hidden="1">#REF!</definedName>
    <definedName name="BExTZLICVKK4NBJFEGL270GJ2VQO" localSheetId="4" hidden="1">#REF!</definedName>
    <definedName name="BExTZLICVKK4NBJFEGL270GJ2VQO" localSheetId="5" hidden="1">#REF!</definedName>
    <definedName name="BExTZLICVKK4NBJFEGL270GJ2VQO" localSheetId="17" hidden="1">#REF!</definedName>
    <definedName name="BExTZLICVKK4NBJFEGL270GJ2VQO" localSheetId="7" hidden="1">#REF!</definedName>
    <definedName name="BExTZLICVKK4NBJFEGL270GJ2VQO" localSheetId="8" hidden="1">#REF!</definedName>
    <definedName name="BExTZLICVKK4NBJFEGL270GJ2VQO" localSheetId="9" hidden="1">#REF!</definedName>
    <definedName name="BExTZLICVKK4NBJFEGL270GJ2VQO" localSheetId="11" hidden="1">#REF!</definedName>
    <definedName name="BExTZLICVKK4NBJFEGL270GJ2VQO" localSheetId="12" hidden="1">#REF!</definedName>
    <definedName name="BExTZLICVKK4NBJFEGL270GJ2VQO" localSheetId="13" hidden="1">#REF!</definedName>
    <definedName name="BExTZLICVKK4NBJFEGL270GJ2VQO" localSheetId="14" hidden="1">#REF!</definedName>
    <definedName name="BExTZLICVKK4NBJFEGL270GJ2VQO" localSheetId="22" hidden="1">#REF!</definedName>
    <definedName name="BExTZLICVKK4NBJFEGL270GJ2VQO" localSheetId="19" hidden="1">#REF!</definedName>
    <definedName name="BExTZLICVKK4NBJFEGL270GJ2VQO" localSheetId="21" hidden="1">#REF!</definedName>
    <definedName name="BExTZLICVKK4NBJFEGL270GJ2VQO" hidden="1">#REF!</definedName>
    <definedName name="BExTZO2596CBZKPI7YNA1QQNPAIJ" localSheetId="23" hidden="1">#REF!</definedName>
    <definedName name="BExTZO2596CBZKPI7YNA1QQNPAIJ" localSheetId="27" hidden="1">#REF!</definedName>
    <definedName name="BExTZO2596CBZKPI7YNA1QQNPAIJ" localSheetId="16" hidden="1">#REF!</definedName>
    <definedName name="BExTZO2596CBZKPI7YNA1QQNPAIJ" localSheetId="0" hidden="1">#REF!</definedName>
    <definedName name="BExTZO2596CBZKPI7YNA1QQNPAIJ" localSheetId="2" hidden="1">#REF!</definedName>
    <definedName name="BExTZO2596CBZKPI7YNA1QQNPAIJ" localSheetId="4" hidden="1">#REF!</definedName>
    <definedName name="BExTZO2596CBZKPI7YNA1QQNPAIJ" localSheetId="5" hidden="1">#REF!</definedName>
    <definedName name="BExTZO2596CBZKPI7YNA1QQNPAIJ" localSheetId="17" hidden="1">#REF!</definedName>
    <definedName name="BExTZO2596CBZKPI7YNA1QQNPAIJ" localSheetId="7" hidden="1">#REF!</definedName>
    <definedName name="BExTZO2596CBZKPI7YNA1QQNPAIJ" localSheetId="8" hidden="1">#REF!</definedName>
    <definedName name="BExTZO2596CBZKPI7YNA1QQNPAIJ" localSheetId="9" hidden="1">#REF!</definedName>
    <definedName name="BExTZO2596CBZKPI7YNA1QQNPAIJ" localSheetId="11" hidden="1">#REF!</definedName>
    <definedName name="BExTZO2596CBZKPI7YNA1QQNPAIJ" localSheetId="12" hidden="1">#REF!</definedName>
    <definedName name="BExTZO2596CBZKPI7YNA1QQNPAIJ" localSheetId="13" hidden="1">#REF!</definedName>
    <definedName name="BExTZO2596CBZKPI7YNA1QQNPAIJ" localSheetId="14" hidden="1">#REF!</definedName>
    <definedName name="BExTZO2596CBZKPI7YNA1QQNPAIJ" localSheetId="22" hidden="1">#REF!</definedName>
    <definedName name="BExTZO2596CBZKPI7YNA1QQNPAIJ" localSheetId="19" hidden="1">#REF!</definedName>
    <definedName name="BExTZO2596CBZKPI7YNA1QQNPAIJ" localSheetId="21" hidden="1">#REF!</definedName>
    <definedName name="BExTZO2596CBZKPI7YNA1QQNPAIJ" hidden="1">#REF!</definedName>
    <definedName name="BExTZY8TDV4U7FQL7O10G6VKWKPJ" localSheetId="23" hidden="1">#REF!</definedName>
    <definedName name="BExTZY8TDV4U7FQL7O10G6VKWKPJ" localSheetId="27" hidden="1">#REF!</definedName>
    <definedName name="BExTZY8TDV4U7FQL7O10G6VKWKPJ" localSheetId="16" hidden="1">#REF!</definedName>
    <definedName name="BExTZY8TDV4U7FQL7O10G6VKWKPJ" localSheetId="0" hidden="1">#REF!</definedName>
    <definedName name="BExTZY8TDV4U7FQL7O10G6VKWKPJ" localSheetId="2" hidden="1">#REF!</definedName>
    <definedName name="BExTZY8TDV4U7FQL7O10G6VKWKPJ" localSheetId="4" hidden="1">#REF!</definedName>
    <definedName name="BExTZY8TDV4U7FQL7O10G6VKWKPJ" localSheetId="5" hidden="1">#REF!</definedName>
    <definedName name="BExTZY8TDV4U7FQL7O10G6VKWKPJ" localSheetId="17" hidden="1">#REF!</definedName>
    <definedName name="BExTZY8TDV4U7FQL7O10G6VKWKPJ" localSheetId="7" hidden="1">#REF!</definedName>
    <definedName name="BExTZY8TDV4U7FQL7O10G6VKWKPJ" localSheetId="8" hidden="1">#REF!</definedName>
    <definedName name="BExTZY8TDV4U7FQL7O10G6VKWKPJ" localSheetId="9" hidden="1">#REF!</definedName>
    <definedName name="BExTZY8TDV4U7FQL7O10G6VKWKPJ" localSheetId="11" hidden="1">#REF!</definedName>
    <definedName name="BExTZY8TDV4U7FQL7O10G6VKWKPJ" localSheetId="12" hidden="1">#REF!</definedName>
    <definedName name="BExTZY8TDV4U7FQL7O10G6VKWKPJ" localSheetId="13" hidden="1">#REF!</definedName>
    <definedName name="BExTZY8TDV4U7FQL7O10G6VKWKPJ" localSheetId="14" hidden="1">#REF!</definedName>
    <definedName name="BExTZY8TDV4U7FQL7O10G6VKWKPJ" localSheetId="22" hidden="1">#REF!</definedName>
    <definedName name="BExTZY8TDV4U7FQL7O10G6VKWKPJ" localSheetId="19" hidden="1">#REF!</definedName>
    <definedName name="BExTZY8TDV4U7FQL7O10G6VKWKPJ" localSheetId="21" hidden="1">#REF!</definedName>
    <definedName name="BExTZY8TDV4U7FQL7O10G6VKWKPJ" hidden="1">#REF!</definedName>
    <definedName name="BExU02QNT4LT7H9JPUC4FXTLVGZT" localSheetId="23" hidden="1">#REF!</definedName>
    <definedName name="BExU02QNT4LT7H9JPUC4FXTLVGZT" localSheetId="27" hidden="1">#REF!</definedName>
    <definedName name="BExU02QNT4LT7H9JPUC4FXTLVGZT" localSheetId="16" hidden="1">#REF!</definedName>
    <definedName name="BExU02QNT4LT7H9JPUC4FXTLVGZT" localSheetId="0" hidden="1">#REF!</definedName>
    <definedName name="BExU02QNT4LT7H9JPUC4FXTLVGZT" localSheetId="2" hidden="1">#REF!</definedName>
    <definedName name="BExU02QNT4LT7H9JPUC4FXTLVGZT" localSheetId="4" hidden="1">#REF!</definedName>
    <definedName name="BExU02QNT4LT7H9JPUC4FXTLVGZT" localSheetId="5" hidden="1">#REF!</definedName>
    <definedName name="BExU02QNT4LT7H9JPUC4FXTLVGZT" localSheetId="17" hidden="1">#REF!</definedName>
    <definedName name="BExU02QNT4LT7H9JPUC4FXTLVGZT" localSheetId="7" hidden="1">#REF!</definedName>
    <definedName name="BExU02QNT4LT7H9JPUC4FXTLVGZT" localSheetId="8" hidden="1">#REF!</definedName>
    <definedName name="BExU02QNT4LT7H9JPUC4FXTLVGZT" localSheetId="9" hidden="1">#REF!</definedName>
    <definedName name="BExU02QNT4LT7H9JPUC4FXTLVGZT" localSheetId="11" hidden="1">#REF!</definedName>
    <definedName name="BExU02QNT4LT7H9JPUC4FXTLVGZT" localSheetId="12" hidden="1">#REF!</definedName>
    <definedName name="BExU02QNT4LT7H9JPUC4FXTLVGZT" localSheetId="13" hidden="1">#REF!</definedName>
    <definedName name="BExU02QNT4LT7H9JPUC4FXTLVGZT" localSheetId="14" hidden="1">#REF!</definedName>
    <definedName name="BExU02QNT4LT7H9JPUC4FXTLVGZT" localSheetId="22" hidden="1">#REF!</definedName>
    <definedName name="BExU02QNT4LT7H9JPUC4FXTLVGZT" localSheetId="19" hidden="1">#REF!</definedName>
    <definedName name="BExU02QNT4LT7H9JPUC4FXTLVGZT" localSheetId="21" hidden="1">#REF!</definedName>
    <definedName name="BExU02QNT4LT7H9JPUC4FXTLVGZT" hidden="1">#REF!</definedName>
    <definedName name="BExU0BFJJQO1HJZKI14QGOQ6JROO" localSheetId="23" hidden="1">#REF!</definedName>
    <definedName name="BExU0BFJJQO1HJZKI14QGOQ6JROO" localSheetId="27" hidden="1">#REF!</definedName>
    <definedName name="BExU0BFJJQO1HJZKI14QGOQ6JROO" localSheetId="16" hidden="1">#REF!</definedName>
    <definedName name="BExU0BFJJQO1HJZKI14QGOQ6JROO" localSheetId="0" hidden="1">#REF!</definedName>
    <definedName name="BExU0BFJJQO1HJZKI14QGOQ6JROO" localSheetId="2" hidden="1">#REF!</definedName>
    <definedName name="BExU0BFJJQO1HJZKI14QGOQ6JROO" localSheetId="4" hidden="1">#REF!</definedName>
    <definedName name="BExU0BFJJQO1HJZKI14QGOQ6JROO" localSheetId="5" hidden="1">#REF!</definedName>
    <definedName name="BExU0BFJJQO1HJZKI14QGOQ6JROO" localSheetId="17" hidden="1">#REF!</definedName>
    <definedName name="BExU0BFJJQO1HJZKI14QGOQ6JROO" localSheetId="7" hidden="1">#REF!</definedName>
    <definedName name="BExU0BFJJQO1HJZKI14QGOQ6JROO" localSheetId="8" hidden="1">#REF!</definedName>
    <definedName name="BExU0BFJJQO1HJZKI14QGOQ6JROO" localSheetId="9" hidden="1">#REF!</definedName>
    <definedName name="BExU0BFJJQO1HJZKI14QGOQ6JROO" localSheetId="11" hidden="1">#REF!</definedName>
    <definedName name="BExU0BFJJQO1HJZKI14QGOQ6JROO" localSheetId="12" hidden="1">#REF!</definedName>
    <definedName name="BExU0BFJJQO1HJZKI14QGOQ6JROO" localSheetId="13" hidden="1">#REF!</definedName>
    <definedName name="BExU0BFJJQO1HJZKI14QGOQ6JROO" localSheetId="14" hidden="1">#REF!</definedName>
    <definedName name="BExU0BFJJQO1HJZKI14QGOQ6JROO" localSheetId="22" hidden="1">#REF!</definedName>
    <definedName name="BExU0BFJJQO1HJZKI14QGOQ6JROO" localSheetId="19" hidden="1">#REF!</definedName>
    <definedName name="BExU0BFJJQO1HJZKI14QGOQ6JROO" localSheetId="21" hidden="1">#REF!</definedName>
    <definedName name="BExU0BFJJQO1HJZKI14QGOQ6JROO" hidden="1">#REF!</definedName>
    <definedName name="BExU0FH5WTGW8MRFUFMDDSMJ6YQ5" localSheetId="23" hidden="1">#REF!</definedName>
    <definedName name="BExU0FH5WTGW8MRFUFMDDSMJ6YQ5" localSheetId="27" hidden="1">#REF!</definedName>
    <definedName name="BExU0FH5WTGW8MRFUFMDDSMJ6YQ5" localSheetId="16" hidden="1">#REF!</definedName>
    <definedName name="BExU0FH5WTGW8MRFUFMDDSMJ6YQ5" localSheetId="0" hidden="1">#REF!</definedName>
    <definedName name="BExU0FH5WTGW8MRFUFMDDSMJ6YQ5" localSheetId="2" hidden="1">#REF!</definedName>
    <definedName name="BExU0FH5WTGW8MRFUFMDDSMJ6YQ5" localSheetId="4" hidden="1">#REF!</definedName>
    <definedName name="BExU0FH5WTGW8MRFUFMDDSMJ6YQ5" localSheetId="5" hidden="1">#REF!</definedName>
    <definedName name="BExU0FH5WTGW8MRFUFMDDSMJ6YQ5" localSheetId="17" hidden="1">#REF!</definedName>
    <definedName name="BExU0FH5WTGW8MRFUFMDDSMJ6YQ5" localSheetId="7" hidden="1">#REF!</definedName>
    <definedName name="BExU0FH5WTGW8MRFUFMDDSMJ6YQ5" localSheetId="8" hidden="1">#REF!</definedName>
    <definedName name="BExU0FH5WTGW8MRFUFMDDSMJ6YQ5" localSheetId="9" hidden="1">#REF!</definedName>
    <definedName name="BExU0FH5WTGW8MRFUFMDDSMJ6YQ5" localSheetId="11" hidden="1">#REF!</definedName>
    <definedName name="BExU0FH5WTGW8MRFUFMDDSMJ6YQ5" localSheetId="12" hidden="1">#REF!</definedName>
    <definedName name="BExU0FH5WTGW8MRFUFMDDSMJ6YQ5" localSheetId="13" hidden="1">#REF!</definedName>
    <definedName name="BExU0FH5WTGW8MRFUFMDDSMJ6YQ5" localSheetId="14" hidden="1">#REF!</definedName>
    <definedName name="BExU0FH5WTGW8MRFUFMDDSMJ6YQ5" localSheetId="22" hidden="1">#REF!</definedName>
    <definedName name="BExU0FH5WTGW8MRFUFMDDSMJ6YQ5" localSheetId="19" hidden="1">#REF!</definedName>
    <definedName name="BExU0FH5WTGW8MRFUFMDDSMJ6YQ5" localSheetId="21" hidden="1">#REF!</definedName>
    <definedName name="BExU0FH5WTGW8MRFUFMDDSMJ6YQ5" hidden="1">#REF!</definedName>
    <definedName name="BExU0GDOIL9U33QGU9ZU3YX3V1I4" localSheetId="23" hidden="1">#REF!</definedName>
    <definedName name="BExU0GDOIL9U33QGU9ZU3YX3V1I4" localSheetId="27" hidden="1">#REF!</definedName>
    <definedName name="BExU0GDOIL9U33QGU9ZU3YX3V1I4" localSheetId="16" hidden="1">#REF!</definedName>
    <definedName name="BExU0GDOIL9U33QGU9ZU3YX3V1I4" localSheetId="0" hidden="1">#REF!</definedName>
    <definedName name="BExU0GDOIL9U33QGU9ZU3YX3V1I4" localSheetId="2" hidden="1">#REF!</definedName>
    <definedName name="BExU0GDOIL9U33QGU9ZU3YX3V1I4" localSheetId="4" hidden="1">#REF!</definedName>
    <definedName name="BExU0GDOIL9U33QGU9ZU3YX3V1I4" localSheetId="5" hidden="1">#REF!</definedName>
    <definedName name="BExU0GDOIL9U33QGU9ZU3YX3V1I4" localSheetId="17" hidden="1">#REF!</definedName>
    <definedName name="BExU0GDOIL9U33QGU9ZU3YX3V1I4" localSheetId="7" hidden="1">#REF!</definedName>
    <definedName name="BExU0GDOIL9U33QGU9ZU3YX3V1I4" localSheetId="8" hidden="1">#REF!</definedName>
    <definedName name="BExU0GDOIL9U33QGU9ZU3YX3V1I4" localSheetId="9" hidden="1">#REF!</definedName>
    <definedName name="BExU0GDOIL9U33QGU9ZU3YX3V1I4" localSheetId="11" hidden="1">#REF!</definedName>
    <definedName name="BExU0GDOIL9U33QGU9ZU3YX3V1I4" localSheetId="12" hidden="1">#REF!</definedName>
    <definedName name="BExU0GDOIL9U33QGU9ZU3YX3V1I4" localSheetId="13" hidden="1">#REF!</definedName>
    <definedName name="BExU0GDOIL9U33QGU9ZU3YX3V1I4" localSheetId="14" hidden="1">#REF!</definedName>
    <definedName name="BExU0GDOIL9U33QGU9ZU3YX3V1I4" localSheetId="22" hidden="1">#REF!</definedName>
    <definedName name="BExU0GDOIL9U33QGU9ZU3YX3V1I4" localSheetId="19" hidden="1">#REF!</definedName>
    <definedName name="BExU0GDOIL9U33QGU9ZU3YX3V1I4" localSheetId="21" hidden="1">#REF!</definedName>
    <definedName name="BExU0GDOIL9U33QGU9ZU3YX3V1I4" hidden="1">#REF!</definedName>
    <definedName name="BExU0HKTO8WJDQDWRTUK5TETM3HS" localSheetId="23" hidden="1">#REF!</definedName>
    <definedName name="BExU0HKTO8WJDQDWRTUK5TETM3HS" localSheetId="27" hidden="1">#REF!</definedName>
    <definedName name="BExU0HKTO8WJDQDWRTUK5TETM3HS" localSheetId="16" hidden="1">#REF!</definedName>
    <definedName name="BExU0HKTO8WJDQDWRTUK5TETM3HS" localSheetId="0" hidden="1">#REF!</definedName>
    <definedName name="BExU0HKTO8WJDQDWRTUK5TETM3HS" localSheetId="2" hidden="1">#REF!</definedName>
    <definedName name="BExU0HKTO8WJDQDWRTUK5TETM3HS" localSheetId="4" hidden="1">#REF!</definedName>
    <definedName name="BExU0HKTO8WJDQDWRTUK5TETM3HS" localSheetId="5" hidden="1">#REF!</definedName>
    <definedName name="BExU0HKTO8WJDQDWRTUK5TETM3HS" localSheetId="17" hidden="1">#REF!</definedName>
    <definedName name="BExU0HKTO8WJDQDWRTUK5TETM3HS" localSheetId="7" hidden="1">#REF!</definedName>
    <definedName name="BExU0HKTO8WJDQDWRTUK5TETM3HS" localSheetId="8" hidden="1">#REF!</definedName>
    <definedName name="BExU0HKTO8WJDQDWRTUK5TETM3HS" localSheetId="9" hidden="1">#REF!</definedName>
    <definedName name="BExU0HKTO8WJDQDWRTUK5TETM3HS" localSheetId="11" hidden="1">#REF!</definedName>
    <definedName name="BExU0HKTO8WJDQDWRTUK5TETM3HS" localSheetId="12" hidden="1">#REF!</definedName>
    <definedName name="BExU0HKTO8WJDQDWRTUK5TETM3HS" localSheetId="13" hidden="1">#REF!</definedName>
    <definedName name="BExU0HKTO8WJDQDWRTUK5TETM3HS" localSheetId="14" hidden="1">#REF!</definedName>
    <definedName name="BExU0HKTO8WJDQDWRTUK5TETM3HS" localSheetId="22" hidden="1">#REF!</definedName>
    <definedName name="BExU0HKTO8WJDQDWRTUK5TETM3HS" localSheetId="19" hidden="1">#REF!</definedName>
    <definedName name="BExU0HKTO8WJDQDWRTUK5TETM3HS" localSheetId="21" hidden="1">#REF!</definedName>
    <definedName name="BExU0HKTO8WJDQDWRTUK5TETM3HS" hidden="1">#REF!</definedName>
    <definedName name="BExU0MTJQPE041ZN7H8UKGV6MZT7" localSheetId="23" hidden="1">#REF!</definedName>
    <definedName name="BExU0MTJQPE041ZN7H8UKGV6MZT7" localSheetId="27" hidden="1">#REF!</definedName>
    <definedName name="BExU0MTJQPE041ZN7H8UKGV6MZT7" localSheetId="16" hidden="1">#REF!</definedName>
    <definedName name="BExU0MTJQPE041ZN7H8UKGV6MZT7" localSheetId="0" hidden="1">#REF!</definedName>
    <definedName name="BExU0MTJQPE041ZN7H8UKGV6MZT7" localSheetId="2" hidden="1">#REF!</definedName>
    <definedName name="BExU0MTJQPE041ZN7H8UKGV6MZT7" localSheetId="4" hidden="1">#REF!</definedName>
    <definedName name="BExU0MTJQPE041ZN7H8UKGV6MZT7" localSheetId="5" hidden="1">#REF!</definedName>
    <definedName name="BExU0MTJQPE041ZN7H8UKGV6MZT7" localSheetId="17" hidden="1">#REF!</definedName>
    <definedName name="BExU0MTJQPE041ZN7H8UKGV6MZT7" localSheetId="7" hidden="1">#REF!</definedName>
    <definedName name="BExU0MTJQPE041ZN7H8UKGV6MZT7" localSheetId="8" hidden="1">#REF!</definedName>
    <definedName name="BExU0MTJQPE041ZN7H8UKGV6MZT7" localSheetId="9" hidden="1">#REF!</definedName>
    <definedName name="BExU0MTJQPE041ZN7H8UKGV6MZT7" localSheetId="11" hidden="1">#REF!</definedName>
    <definedName name="BExU0MTJQPE041ZN7H8UKGV6MZT7" localSheetId="12" hidden="1">#REF!</definedName>
    <definedName name="BExU0MTJQPE041ZN7H8UKGV6MZT7" localSheetId="13" hidden="1">#REF!</definedName>
    <definedName name="BExU0MTJQPE041ZN7H8UKGV6MZT7" localSheetId="14" hidden="1">#REF!</definedName>
    <definedName name="BExU0MTJQPE041ZN7H8UKGV6MZT7" localSheetId="22" hidden="1">#REF!</definedName>
    <definedName name="BExU0MTJQPE041ZN7H8UKGV6MZT7" localSheetId="19" hidden="1">#REF!</definedName>
    <definedName name="BExU0MTJQPE041ZN7H8UKGV6MZT7" localSheetId="21" hidden="1">#REF!</definedName>
    <definedName name="BExU0MTJQPE041ZN7H8UKGV6MZT7" hidden="1">#REF!</definedName>
    <definedName name="BExU0ZUUFYHLUK4M4E8GLGIBBNT0" localSheetId="23" hidden="1">#REF!</definedName>
    <definedName name="BExU0ZUUFYHLUK4M4E8GLGIBBNT0" localSheetId="27" hidden="1">#REF!</definedName>
    <definedName name="BExU0ZUUFYHLUK4M4E8GLGIBBNT0" localSheetId="16" hidden="1">#REF!</definedName>
    <definedName name="BExU0ZUUFYHLUK4M4E8GLGIBBNT0" localSheetId="0" hidden="1">#REF!</definedName>
    <definedName name="BExU0ZUUFYHLUK4M4E8GLGIBBNT0" localSheetId="2" hidden="1">#REF!</definedName>
    <definedName name="BExU0ZUUFYHLUK4M4E8GLGIBBNT0" localSheetId="4" hidden="1">#REF!</definedName>
    <definedName name="BExU0ZUUFYHLUK4M4E8GLGIBBNT0" localSheetId="5" hidden="1">#REF!</definedName>
    <definedName name="BExU0ZUUFYHLUK4M4E8GLGIBBNT0" localSheetId="17" hidden="1">#REF!</definedName>
    <definedName name="BExU0ZUUFYHLUK4M4E8GLGIBBNT0" localSheetId="7" hidden="1">#REF!</definedName>
    <definedName name="BExU0ZUUFYHLUK4M4E8GLGIBBNT0" localSheetId="8" hidden="1">#REF!</definedName>
    <definedName name="BExU0ZUUFYHLUK4M4E8GLGIBBNT0" localSheetId="9" hidden="1">#REF!</definedName>
    <definedName name="BExU0ZUUFYHLUK4M4E8GLGIBBNT0" localSheetId="11" hidden="1">#REF!</definedName>
    <definedName name="BExU0ZUUFYHLUK4M4E8GLGIBBNT0" localSheetId="12" hidden="1">#REF!</definedName>
    <definedName name="BExU0ZUUFYHLUK4M4E8GLGIBBNT0" localSheetId="13" hidden="1">#REF!</definedName>
    <definedName name="BExU0ZUUFYHLUK4M4E8GLGIBBNT0" localSheetId="14" hidden="1">#REF!</definedName>
    <definedName name="BExU0ZUUFYHLUK4M4E8GLGIBBNT0" localSheetId="22" hidden="1">#REF!</definedName>
    <definedName name="BExU0ZUUFYHLUK4M4E8GLGIBBNT0" localSheetId="19" hidden="1">#REF!</definedName>
    <definedName name="BExU0ZUUFYHLUK4M4E8GLGIBBNT0" localSheetId="21" hidden="1">#REF!</definedName>
    <definedName name="BExU0ZUUFYHLUK4M4E8GLGIBBNT0" hidden="1">#REF!</definedName>
    <definedName name="BExU147D6RPG6ZVTSXRKFSVRHSBG" localSheetId="23" hidden="1">#REF!</definedName>
    <definedName name="BExU147D6RPG6ZVTSXRKFSVRHSBG" localSheetId="27" hidden="1">#REF!</definedName>
    <definedName name="BExU147D6RPG6ZVTSXRKFSVRHSBG" localSheetId="16" hidden="1">#REF!</definedName>
    <definedName name="BExU147D6RPG6ZVTSXRKFSVRHSBG" localSheetId="0" hidden="1">#REF!</definedName>
    <definedName name="BExU147D6RPG6ZVTSXRKFSVRHSBG" localSheetId="2" hidden="1">#REF!</definedName>
    <definedName name="BExU147D6RPG6ZVTSXRKFSVRHSBG" localSheetId="4" hidden="1">#REF!</definedName>
    <definedName name="BExU147D6RPG6ZVTSXRKFSVRHSBG" localSheetId="5" hidden="1">#REF!</definedName>
    <definedName name="BExU147D6RPG6ZVTSXRKFSVRHSBG" localSheetId="17" hidden="1">#REF!</definedName>
    <definedName name="BExU147D6RPG6ZVTSXRKFSVRHSBG" localSheetId="7" hidden="1">#REF!</definedName>
    <definedName name="BExU147D6RPG6ZVTSXRKFSVRHSBG" localSheetId="8" hidden="1">#REF!</definedName>
    <definedName name="BExU147D6RPG6ZVTSXRKFSVRHSBG" localSheetId="9" hidden="1">#REF!</definedName>
    <definedName name="BExU147D6RPG6ZVTSXRKFSVRHSBG" localSheetId="11" hidden="1">#REF!</definedName>
    <definedName name="BExU147D6RPG6ZVTSXRKFSVRHSBG" localSheetId="12" hidden="1">#REF!</definedName>
    <definedName name="BExU147D6RPG6ZVTSXRKFSVRHSBG" localSheetId="13" hidden="1">#REF!</definedName>
    <definedName name="BExU147D6RPG6ZVTSXRKFSVRHSBG" localSheetId="14" hidden="1">#REF!</definedName>
    <definedName name="BExU147D6RPG6ZVTSXRKFSVRHSBG" localSheetId="22" hidden="1">#REF!</definedName>
    <definedName name="BExU147D6RPG6ZVTSXRKFSVRHSBG" localSheetId="19" hidden="1">#REF!</definedName>
    <definedName name="BExU147D6RPG6ZVTSXRKFSVRHSBG" localSheetId="21" hidden="1">#REF!</definedName>
    <definedName name="BExU147D6RPG6ZVTSXRKFSVRHSBG" hidden="1">#REF!</definedName>
    <definedName name="BExU16R10W1SOAPNG4CDJ01T7JRE" localSheetId="23" hidden="1">#REF!</definedName>
    <definedName name="BExU16R10W1SOAPNG4CDJ01T7JRE" localSheetId="27" hidden="1">#REF!</definedName>
    <definedName name="BExU16R10W1SOAPNG4CDJ01T7JRE" localSheetId="16" hidden="1">#REF!</definedName>
    <definedName name="BExU16R10W1SOAPNG4CDJ01T7JRE" localSheetId="0" hidden="1">#REF!</definedName>
    <definedName name="BExU16R10W1SOAPNG4CDJ01T7JRE" localSheetId="2" hidden="1">#REF!</definedName>
    <definedName name="BExU16R10W1SOAPNG4CDJ01T7JRE" localSheetId="4" hidden="1">#REF!</definedName>
    <definedName name="BExU16R10W1SOAPNG4CDJ01T7JRE" localSheetId="5" hidden="1">#REF!</definedName>
    <definedName name="BExU16R10W1SOAPNG4CDJ01T7JRE" localSheetId="17" hidden="1">#REF!</definedName>
    <definedName name="BExU16R10W1SOAPNG4CDJ01T7JRE" localSheetId="7" hidden="1">#REF!</definedName>
    <definedName name="BExU16R10W1SOAPNG4CDJ01T7JRE" localSheetId="8" hidden="1">#REF!</definedName>
    <definedName name="BExU16R10W1SOAPNG4CDJ01T7JRE" localSheetId="9" hidden="1">#REF!</definedName>
    <definedName name="BExU16R10W1SOAPNG4CDJ01T7JRE" localSheetId="11" hidden="1">#REF!</definedName>
    <definedName name="BExU16R10W1SOAPNG4CDJ01T7JRE" localSheetId="12" hidden="1">#REF!</definedName>
    <definedName name="BExU16R10W1SOAPNG4CDJ01T7JRE" localSheetId="13" hidden="1">#REF!</definedName>
    <definedName name="BExU16R10W1SOAPNG4CDJ01T7JRE" localSheetId="14" hidden="1">#REF!</definedName>
    <definedName name="BExU16R10W1SOAPNG4CDJ01T7JRE" localSheetId="22" hidden="1">#REF!</definedName>
    <definedName name="BExU16R10W1SOAPNG4CDJ01T7JRE" localSheetId="19" hidden="1">#REF!</definedName>
    <definedName name="BExU16R10W1SOAPNG4CDJ01T7JRE" localSheetId="21" hidden="1">#REF!</definedName>
    <definedName name="BExU16R10W1SOAPNG4CDJ01T7JRE" hidden="1">#REF!</definedName>
    <definedName name="BExU17CKOR3GNIHDNVLH9L1IOJS9" localSheetId="23" hidden="1">#REF!</definedName>
    <definedName name="BExU17CKOR3GNIHDNVLH9L1IOJS9" localSheetId="27" hidden="1">#REF!</definedName>
    <definedName name="BExU17CKOR3GNIHDNVLH9L1IOJS9" localSheetId="16" hidden="1">#REF!</definedName>
    <definedName name="BExU17CKOR3GNIHDNVLH9L1IOJS9" localSheetId="0" hidden="1">#REF!</definedName>
    <definedName name="BExU17CKOR3GNIHDNVLH9L1IOJS9" localSheetId="2" hidden="1">#REF!</definedName>
    <definedName name="BExU17CKOR3GNIHDNVLH9L1IOJS9" localSheetId="4" hidden="1">#REF!</definedName>
    <definedName name="BExU17CKOR3GNIHDNVLH9L1IOJS9" localSheetId="5" hidden="1">#REF!</definedName>
    <definedName name="BExU17CKOR3GNIHDNVLH9L1IOJS9" localSheetId="17" hidden="1">#REF!</definedName>
    <definedName name="BExU17CKOR3GNIHDNVLH9L1IOJS9" localSheetId="7" hidden="1">#REF!</definedName>
    <definedName name="BExU17CKOR3GNIHDNVLH9L1IOJS9" localSheetId="8" hidden="1">#REF!</definedName>
    <definedName name="BExU17CKOR3GNIHDNVLH9L1IOJS9" localSheetId="9" hidden="1">#REF!</definedName>
    <definedName name="BExU17CKOR3GNIHDNVLH9L1IOJS9" localSheetId="11" hidden="1">#REF!</definedName>
    <definedName name="BExU17CKOR3GNIHDNVLH9L1IOJS9" localSheetId="12" hidden="1">#REF!</definedName>
    <definedName name="BExU17CKOR3GNIHDNVLH9L1IOJS9" localSheetId="13" hidden="1">#REF!</definedName>
    <definedName name="BExU17CKOR3GNIHDNVLH9L1IOJS9" localSheetId="14" hidden="1">#REF!</definedName>
    <definedName name="BExU17CKOR3GNIHDNVLH9L1IOJS9" localSheetId="22" hidden="1">#REF!</definedName>
    <definedName name="BExU17CKOR3GNIHDNVLH9L1IOJS9" localSheetId="19" hidden="1">#REF!</definedName>
    <definedName name="BExU17CKOR3GNIHDNVLH9L1IOJS9" localSheetId="21" hidden="1">#REF!</definedName>
    <definedName name="BExU17CKOR3GNIHDNVLH9L1IOJS9" hidden="1">#REF!</definedName>
    <definedName name="BExU1DXYI5DAD9DSFIEAUOB5XFZ9" localSheetId="23" hidden="1">#REF!</definedName>
    <definedName name="BExU1DXYI5DAD9DSFIEAUOB5XFZ9" localSheetId="27" hidden="1">#REF!</definedName>
    <definedName name="BExU1DXYI5DAD9DSFIEAUOB5XFZ9" localSheetId="16" hidden="1">#REF!</definedName>
    <definedName name="BExU1DXYI5DAD9DSFIEAUOB5XFZ9" localSheetId="0" hidden="1">#REF!</definedName>
    <definedName name="BExU1DXYI5DAD9DSFIEAUOB5XFZ9" localSheetId="2" hidden="1">#REF!</definedName>
    <definedName name="BExU1DXYI5DAD9DSFIEAUOB5XFZ9" localSheetId="4" hidden="1">#REF!</definedName>
    <definedName name="BExU1DXYI5DAD9DSFIEAUOB5XFZ9" localSheetId="5" hidden="1">#REF!</definedName>
    <definedName name="BExU1DXYI5DAD9DSFIEAUOB5XFZ9" localSheetId="17" hidden="1">#REF!</definedName>
    <definedName name="BExU1DXYI5DAD9DSFIEAUOB5XFZ9" localSheetId="7" hidden="1">#REF!</definedName>
    <definedName name="BExU1DXYI5DAD9DSFIEAUOB5XFZ9" localSheetId="8" hidden="1">#REF!</definedName>
    <definedName name="BExU1DXYI5DAD9DSFIEAUOB5XFZ9" localSheetId="9" hidden="1">#REF!</definedName>
    <definedName name="BExU1DXYI5DAD9DSFIEAUOB5XFZ9" localSheetId="11" hidden="1">#REF!</definedName>
    <definedName name="BExU1DXYI5DAD9DSFIEAUOB5XFZ9" localSheetId="12" hidden="1">#REF!</definedName>
    <definedName name="BExU1DXYI5DAD9DSFIEAUOB5XFZ9" localSheetId="13" hidden="1">#REF!</definedName>
    <definedName name="BExU1DXYI5DAD9DSFIEAUOB5XFZ9" localSheetId="14" hidden="1">#REF!</definedName>
    <definedName name="BExU1DXYI5DAD9DSFIEAUOB5XFZ9" localSheetId="22" hidden="1">#REF!</definedName>
    <definedName name="BExU1DXYI5DAD9DSFIEAUOB5XFZ9" localSheetId="19" hidden="1">#REF!</definedName>
    <definedName name="BExU1DXYI5DAD9DSFIEAUOB5XFZ9" localSheetId="21" hidden="1">#REF!</definedName>
    <definedName name="BExU1DXYI5DAD9DSFIEAUOB5XFZ9" hidden="1">#REF!</definedName>
    <definedName name="BExU1GXUTLRPJN4MRINLAPHSZQFG" localSheetId="23" hidden="1">#REF!</definedName>
    <definedName name="BExU1GXUTLRPJN4MRINLAPHSZQFG" localSheetId="27" hidden="1">#REF!</definedName>
    <definedName name="BExU1GXUTLRPJN4MRINLAPHSZQFG" localSheetId="16" hidden="1">#REF!</definedName>
    <definedName name="BExU1GXUTLRPJN4MRINLAPHSZQFG" localSheetId="0" hidden="1">#REF!</definedName>
    <definedName name="BExU1GXUTLRPJN4MRINLAPHSZQFG" localSheetId="2" hidden="1">#REF!</definedName>
    <definedName name="BExU1GXUTLRPJN4MRINLAPHSZQFG" localSheetId="4" hidden="1">#REF!</definedName>
    <definedName name="BExU1GXUTLRPJN4MRINLAPHSZQFG" localSheetId="5" hidden="1">#REF!</definedName>
    <definedName name="BExU1GXUTLRPJN4MRINLAPHSZQFG" localSheetId="17" hidden="1">#REF!</definedName>
    <definedName name="BExU1GXUTLRPJN4MRINLAPHSZQFG" localSheetId="7" hidden="1">#REF!</definedName>
    <definedName name="BExU1GXUTLRPJN4MRINLAPHSZQFG" localSheetId="8" hidden="1">#REF!</definedName>
    <definedName name="BExU1GXUTLRPJN4MRINLAPHSZQFG" localSheetId="9" hidden="1">#REF!</definedName>
    <definedName name="BExU1GXUTLRPJN4MRINLAPHSZQFG" localSheetId="11" hidden="1">#REF!</definedName>
    <definedName name="BExU1GXUTLRPJN4MRINLAPHSZQFG" localSheetId="12" hidden="1">#REF!</definedName>
    <definedName name="BExU1GXUTLRPJN4MRINLAPHSZQFG" localSheetId="13" hidden="1">#REF!</definedName>
    <definedName name="BExU1GXUTLRPJN4MRINLAPHSZQFG" localSheetId="14" hidden="1">#REF!</definedName>
    <definedName name="BExU1GXUTLRPJN4MRINLAPHSZQFG" localSheetId="22" hidden="1">#REF!</definedName>
    <definedName name="BExU1GXUTLRPJN4MRINLAPHSZQFG" localSheetId="19" hidden="1">#REF!</definedName>
    <definedName name="BExU1GXUTLRPJN4MRINLAPHSZQFG" localSheetId="21" hidden="1">#REF!</definedName>
    <definedName name="BExU1GXUTLRPJN4MRINLAPHSZQFG" hidden="1">#REF!</definedName>
    <definedName name="BExU1IL9AOHFO85BZB6S60DK3N8H" localSheetId="23" hidden="1">#REF!</definedName>
    <definedName name="BExU1IL9AOHFO85BZB6S60DK3N8H" localSheetId="27" hidden="1">#REF!</definedName>
    <definedName name="BExU1IL9AOHFO85BZB6S60DK3N8H" localSheetId="16" hidden="1">#REF!</definedName>
    <definedName name="BExU1IL9AOHFO85BZB6S60DK3N8H" localSheetId="0" hidden="1">#REF!</definedName>
    <definedName name="BExU1IL9AOHFO85BZB6S60DK3N8H" localSheetId="2" hidden="1">#REF!</definedName>
    <definedName name="BExU1IL9AOHFO85BZB6S60DK3N8H" localSheetId="4" hidden="1">#REF!</definedName>
    <definedName name="BExU1IL9AOHFO85BZB6S60DK3N8H" localSheetId="5" hidden="1">#REF!</definedName>
    <definedName name="BExU1IL9AOHFO85BZB6S60DK3N8H" localSheetId="17" hidden="1">#REF!</definedName>
    <definedName name="BExU1IL9AOHFO85BZB6S60DK3N8H" localSheetId="7" hidden="1">#REF!</definedName>
    <definedName name="BExU1IL9AOHFO85BZB6S60DK3N8H" localSheetId="8" hidden="1">#REF!</definedName>
    <definedName name="BExU1IL9AOHFO85BZB6S60DK3N8H" localSheetId="9" hidden="1">#REF!</definedName>
    <definedName name="BExU1IL9AOHFO85BZB6S60DK3N8H" localSheetId="11" hidden="1">#REF!</definedName>
    <definedName name="BExU1IL9AOHFO85BZB6S60DK3N8H" localSheetId="12" hidden="1">#REF!</definedName>
    <definedName name="BExU1IL9AOHFO85BZB6S60DK3N8H" localSheetId="13" hidden="1">#REF!</definedName>
    <definedName name="BExU1IL9AOHFO85BZB6S60DK3N8H" localSheetId="14" hidden="1">#REF!</definedName>
    <definedName name="BExU1IL9AOHFO85BZB6S60DK3N8H" localSheetId="22" hidden="1">#REF!</definedName>
    <definedName name="BExU1IL9AOHFO85BZB6S60DK3N8H" localSheetId="19" hidden="1">#REF!</definedName>
    <definedName name="BExU1IL9AOHFO85BZB6S60DK3N8H" localSheetId="21" hidden="1">#REF!</definedName>
    <definedName name="BExU1IL9AOHFO85BZB6S60DK3N8H" hidden="1">#REF!</definedName>
    <definedName name="BExU1LAEKWJ0U6NP9G2AC9CTBYH6" localSheetId="23" hidden="1">#REF!</definedName>
    <definedName name="BExU1LAEKWJ0U6NP9G2AC9CTBYH6" localSheetId="27" hidden="1">#REF!</definedName>
    <definedName name="BExU1LAEKWJ0U6NP9G2AC9CTBYH6" localSheetId="16" hidden="1">#REF!</definedName>
    <definedName name="BExU1LAEKWJ0U6NP9G2AC9CTBYH6" localSheetId="0" hidden="1">#REF!</definedName>
    <definedName name="BExU1LAEKWJ0U6NP9G2AC9CTBYH6" localSheetId="2" hidden="1">#REF!</definedName>
    <definedName name="BExU1LAEKWJ0U6NP9G2AC9CTBYH6" localSheetId="4" hidden="1">#REF!</definedName>
    <definedName name="BExU1LAEKWJ0U6NP9G2AC9CTBYH6" localSheetId="5" hidden="1">#REF!</definedName>
    <definedName name="BExU1LAEKWJ0U6NP9G2AC9CTBYH6" localSheetId="17" hidden="1">#REF!</definedName>
    <definedName name="BExU1LAEKWJ0U6NP9G2AC9CTBYH6" localSheetId="7" hidden="1">#REF!</definedName>
    <definedName name="BExU1LAEKWJ0U6NP9G2AC9CTBYH6" localSheetId="8" hidden="1">#REF!</definedName>
    <definedName name="BExU1LAEKWJ0U6NP9G2AC9CTBYH6" localSheetId="9" hidden="1">#REF!</definedName>
    <definedName name="BExU1LAEKWJ0U6NP9G2AC9CTBYH6" localSheetId="11" hidden="1">#REF!</definedName>
    <definedName name="BExU1LAEKWJ0U6NP9G2AC9CTBYH6" localSheetId="12" hidden="1">#REF!</definedName>
    <definedName name="BExU1LAEKWJ0U6NP9G2AC9CTBYH6" localSheetId="13" hidden="1">#REF!</definedName>
    <definedName name="BExU1LAEKWJ0U6NP9G2AC9CTBYH6" localSheetId="14" hidden="1">#REF!</definedName>
    <definedName name="BExU1LAEKWJ0U6NP9G2AC9CTBYH6" localSheetId="22" hidden="1">#REF!</definedName>
    <definedName name="BExU1LAEKWJ0U6NP9G2AC9CTBYH6" localSheetId="19" hidden="1">#REF!</definedName>
    <definedName name="BExU1LAEKWJ0U6NP9G2AC9CTBYH6" localSheetId="21" hidden="1">#REF!</definedName>
    <definedName name="BExU1LAEKWJ0U6NP9G2AC9CTBYH6" hidden="1">#REF!</definedName>
    <definedName name="BExU1NOPS09CLFZL1O31RAF9BQNQ" localSheetId="23" hidden="1">#REF!</definedName>
    <definedName name="BExU1NOPS09CLFZL1O31RAF9BQNQ" localSheetId="27" hidden="1">#REF!</definedName>
    <definedName name="BExU1NOPS09CLFZL1O31RAF9BQNQ" localSheetId="16" hidden="1">#REF!</definedName>
    <definedName name="BExU1NOPS09CLFZL1O31RAF9BQNQ" localSheetId="0" hidden="1">#REF!</definedName>
    <definedName name="BExU1NOPS09CLFZL1O31RAF9BQNQ" localSheetId="2" hidden="1">#REF!</definedName>
    <definedName name="BExU1NOPS09CLFZL1O31RAF9BQNQ" localSheetId="4" hidden="1">#REF!</definedName>
    <definedName name="BExU1NOPS09CLFZL1O31RAF9BQNQ" localSheetId="5" hidden="1">#REF!</definedName>
    <definedName name="BExU1NOPS09CLFZL1O31RAF9BQNQ" localSheetId="17" hidden="1">#REF!</definedName>
    <definedName name="BExU1NOPS09CLFZL1O31RAF9BQNQ" localSheetId="7" hidden="1">#REF!</definedName>
    <definedName name="BExU1NOPS09CLFZL1O31RAF9BQNQ" localSheetId="8" hidden="1">#REF!</definedName>
    <definedName name="BExU1NOPS09CLFZL1O31RAF9BQNQ" localSheetId="9" hidden="1">#REF!</definedName>
    <definedName name="BExU1NOPS09CLFZL1O31RAF9BQNQ" localSheetId="11" hidden="1">#REF!</definedName>
    <definedName name="BExU1NOPS09CLFZL1O31RAF9BQNQ" localSheetId="12" hidden="1">#REF!</definedName>
    <definedName name="BExU1NOPS09CLFZL1O31RAF9BQNQ" localSheetId="13" hidden="1">#REF!</definedName>
    <definedName name="BExU1NOPS09CLFZL1O31RAF9BQNQ" localSheetId="14" hidden="1">#REF!</definedName>
    <definedName name="BExU1NOPS09CLFZL1O31RAF9BQNQ" localSheetId="22" hidden="1">#REF!</definedName>
    <definedName name="BExU1NOPS09CLFZL1O31RAF9BQNQ" localSheetId="19" hidden="1">#REF!</definedName>
    <definedName name="BExU1NOPS09CLFZL1O31RAF9BQNQ" localSheetId="21" hidden="1">#REF!</definedName>
    <definedName name="BExU1NOPS09CLFZL1O31RAF9BQNQ" hidden="1">#REF!</definedName>
    <definedName name="BExU1PH9MOEX1JZVZ3D5M9DXB191" localSheetId="23" hidden="1">#REF!</definedName>
    <definedName name="BExU1PH9MOEX1JZVZ3D5M9DXB191" localSheetId="27" hidden="1">#REF!</definedName>
    <definedName name="BExU1PH9MOEX1JZVZ3D5M9DXB191" localSheetId="16" hidden="1">#REF!</definedName>
    <definedName name="BExU1PH9MOEX1JZVZ3D5M9DXB191" localSheetId="0" hidden="1">#REF!</definedName>
    <definedName name="BExU1PH9MOEX1JZVZ3D5M9DXB191" localSheetId="2" hidden="1">#REF!</definedName>
    <definedName name="BExU1PH9MOEX1JZVZ3D5M9DXB191" localSheetId="4" hidden="1">#REF!</definedName>
    <definedName name="BExU1PH9MOEX1JZVZ3D5M9DXB191" localSheetId="5" hidden="1">#REF!</definedName>
    <definedName name="BExU1PH9MOEX1JZVZ3D5M9DXB191" localSheetId="17" hidden="1">#REF!</definedName>
    <definedName name="BExU1PH9MOEX1JZVZ3D5M9DXB191" localSheetId="7" hidden="1">#REF!</definedName>
    <definedName name="BExU1PH9MOEX1JZVZ3D5M9DXB191" localSheetId="8" hidden="1">#REF!</definedName>
    <definedName name="BExU1PH9MOEX1JZVZ3D5M9DXB191" localSheetId="9" hidden="1">#REF!</definedName>
    <definedName name="BExU1PH9MOEX1JZVZ3D5M9DXB191" localSheetId="11" hidden="1">#REF!</definedName>
    <definedName name="BExU1PH9MOEX1JZVZ3D5M9DXB191" localSheetId="12" hidden="1">#REF!</definedName>
    <definedName name="BExU1PH9MOEX1JZVZ3D5M9DXB191" localSheetId="13" hidden="1">#REF!</definedName>
    <definedName name="BExU1PH9MOEX1JZVZ3D5M9DXB191" localSheetId="14" hidden="1">#REF!</definedName>
    <definedName name="BExU1PH9MOEX1JZVZ3D5M9DXB191" localSheetId="22" hidden="1">#REF!</definedName>
    <definedName name="BExU1PH9MOEX1JZVZ3D5M9DXB191" localSheetId="19" hidden="1">#REF!</definedName>
    <definedName name="BExU1PH9MOEX1JZVZ3D5M9DXB191" localSheetId="21" hidden="1">#REF!</definedName>
    <definedName name="BExU1PH9MOEX1JZVZ3D5M9DXB191" hidden="1">#REF!</definedName>
    <definedName name="BExU1QZEEKJA35IMEOLOJ3ODX0ZA" localSheetId="23" hidden="1">#REF!</definedName>
    <definedName name="BExU1QZEEKJA35IMEOLOJ3ODX0ZA" localSheetId="27" hidden="1">#REF!</definedName>
    <definedName name="BExU1QZEEKJA35IMEOLOJ3ODX0ZA" localSheetId="16" hidden="1">#REF!</definedName>
    <definedName name="BExU1QZEEKJA35IMEOLOJ3ODX0ZA" localSheetId="0" hidden="1">#REF!</definedName>
    <definedName name="BExU1QZEEKJA35IMEOLOJ3ODX0ZA" localSheetId="2" hidden="1">#REF!</definedName>
    <definedName name="BExU1QZEEKJA35IMEOLOJ3ODX0ZA" localSheetId="4" hidden="1">#REF!</definedName>
    <definedName name="BExU1QZEEKJA35IMEOLOJ3ODX0ZA" localSheetId="5" hidden="1">#REF!</definedName>
    <definedName name="BExU1QZEEKJA35IMEOLOJ3ODX0ZA" localSheetId="17" hidden="1">#REF!</definedName>
    <definedName name="BExU1QZEEKJA35IMEOLOJ3ODX0ZA" localSheetId="7" hidden="1">#REF!</definedName>
    <definedName name="BExU1QZEEKJA35IMEOLOJ3ODX0ZA" localSheetId="8" hidden="1">#REF!</definedName>
    <definedName name="BExU1QZEEKJA35IMEOLOJ3ODX0ZA" localSheetId="9" hidden="1">#REF!</definedName>
    <definedName name="BExU1QZEEKJA35IMEOLOJ3ODX0ZA" localSheetId="11" hidden="1">#REF!</definedName>
    <definedName name="BExU1QZEEKJA35IMEOLOJ3ODX0ZA" localSheetId="12" hidden="1">#REF!</definedName>
    <definedName name="BExU1QZEEKJA35IMEOLOJ3ODX0ZA" localSheetId="13" hidden="1">#REF!</definedName>
    <definedName name="BExU1QZEEKJA35IMEOLOJ3ODX0ZA" localSheetId="14" hidden="1">#REF!</definedName>
    <definedName name="BExU1QZEEKJA35IMEOLOJ3ODX0ZA" localSheetId="22" hidden="1">#REF!</definedName>
    <definedName name="BExU1QZEEKJA35IMEOLOJ3ODX0ZA" localSheetId="19" hidden="1">#REF!</definedName>
    <definedName name="BExU1QZEEKJA35IMEOLOJ3ODX0ZA" localSheetId="21" hidden="1">#REF!</definedName>
    <definedName name="BExU1QZEEKJA35IMEOLOJ3ODX0ZA" hidden="1">#REF!</definedName>
    <definedName name="BExU1VRURIWWVJ95O40WA23LMTJD" localSheetId="23" hidden="1">#REF!</definedName>
    <definedName name="BExU1VRURIWWVJ95O40WA23LMTJD" localSheetId="27" hidden="1">#REF!</definedName>
    <definedName name="BExU1VRURIWWVJ95O40WA23LMTJD" localSheetId="16" hidden="1">#REF!</definedName>
    <definedName name="BExU1VRURIWWVJ95O40WA23LMTJD" localSheetId="0" hidden="1">#REF!</definedName>
    <definedName name="BExU1VRURIWWVJ95O40WA23LMTJD" localSheetId="2" hidden="1">#REF!</definedName>
    <definedName name="BExU1VRURIWWVJ95O40WA23LMTJD" localSheetId="4" hidden="1">#REF!</definedName>
    <definedName name="BExU1VRURIWWVJ95O40WA23LMTJD" localSheetId="5" hidden="1">#REF!</definedName>
    <definedName name="BExU1VRURIWWVJ95O40WA23LMTJD" localSheetId="17" hidden="1">#REF!</definedName>
    <definedName name="BExU1VRURIWWVJ95O40WA23LMTJD" localSheetId="7" hidden="1">#REF!</definedName>
    <definedName name="BExU1VRURIWWVJ95O40WA23LMTJD" localSheetId="8" hidden="1">#REF!</definedName>
    <definedName name="BExU1VRURIWWVJ95O40WA23LMTJD" localSheetId="9" hidden="1">#REF!</definedName>
    <definedName name="BExU1VRURIWWVJ95O40WA23LMTJD" localSheetId="11" hidden="1">#REF!</definedName>
    <definedName name="BExU1VRURIWWVJ95O40WA23LMTJD" localSheetId="12" hidden="1">#REF!</definedName>
    <definedName name="BExU1VRURIWWVJ95O40WA23LMTJD" localSheetId="13" hidden="1">#REF!</definedName>
    <definedName name="BExU1VRURIWWVJ95O40WA23LMTJD" localSheetId="14" hidden="1">#REF!</definedName>
    <definedName name="BExU1VRURIWWVJ95O40WA23LMTJD" localSheetId="22" hidden="1">#REF!</definedName>
    <definedName name="BExU1VRURIWWVJ95O40WA23LMTJD" localSheetId="19" hidden="1">#REF!</definedName>
    <definedName name="BExU1VRURIWWVJ95O40WA23LMTJD" localSheetId="21" hidden="1">#REF!</definedName>
    <definedName name="BExU1VRURIWWVJ95O40WA23LMTJD" hidden="1">#REF!</definedName>
    <definedName name="BExU2A0FXVBDX9LO3VWEXB4TLFT0" localSheetId="23" hidden="1">#REF!</definedName>
    <definedName name="BExU2A0FXVBDX9LO3VWEXB4TLFT0" localSheetId="27" hidden="1">#REF!</definedName>
    <definedName name="BExU2A0FXVBDX9LO3VWEXB4TLFT0" localSheetId="16" hidden="1">#REF!</definedName>
    <definedName name="BExU2A0FXVBDX9LO3VWEXB4TLFT0" localSheetId="0" hidden="1">#REF!</definedName>
    <definedName name="BExU2A0FXVBDX9LO3VWEXB4TLFT0" localSheetId="2" hidden="1">#REF!</definedName>
    <definedName name="BExU2A0FXVBDX9LO3VWEXB4TLFT0" localSheetId="4" hidden="1">#REF!</definedName>
    <definedName name="BExU2A0FXVBDX9LO3VWEXB4TLFT0" localSheetId="5" hidden="1">#REF!</definedName>
    <definedName name="BExU2A0FXVBDX9LO3VWEXB4TLFT0" localSheetId="17" hidden="1">#REF!</definedName>
    <definedName name="BExU2A0FXVBDX9LO3VWEXB4TLFT0" localSheetId="7" hidden="1">#REF!</definedName>
    <definedName name="BExU2A0FXVBDX9LO3VWEXB4TLFT0" localSheetId="8" hidden="1">#REF!</definedName>
    <definedName name="BExU2A0FXVBDX9LO3VWEXB4TLFT0" localSheetId="9" hidden="1">#REF!</definedName>
    <definedName name="BExU2A0FXVBDX9LO3VWEXB4TLFT0" localSheetId="11" hidden="1">#REF!</definedName>
    <definedName name="BExU2A0FXVBDX9LO3VWEXB4TLFT0" localSheetId="12" hidden="1">#REF!</definedName>
    <definedName name="BExU2A0FXVBDX9LO3VWEXB4TLFT0" localSheetId="13" hidden="1">#REF!</definedName>
    <definedName name="BExU2A0FXVBDX9LO3VWEXB4TLFT0" localSheetId="14" hidden="1">#REF!</definedName>
    <definedName name="BExU2A0FXVBDX9LO3VWEXB4TLFT0" localSheetId="22" hidden="1">#REF!</definedName>
    <definedName name="BExU2A0FXVBDX9LO3VWEXB4TLFT0" localSheetId="19" hidden="1">#REF!</definedName>
    <definedName name="BExU2A0FXVBDX9LO3VWEXB4TLFT0" localSheetId="21" hidden="1">#REF!</definedName>
    <definedName name="BExU2A0FXVBDX9LO3VWEXB4TLFT0" hidden="1">#REF!</definedName>
    <definedName name="BExU2LEH667H33V81XVEZUP2O0UQ" localSheetId="23" hidden="1">#REF!</definedName>
    <definedName name="BExU2LEH667H33V81XVEZUP2O0UQ" localSheetId="27" hidden="1">#REF!</definedName>
    <definedName name="BExU2LEH667H33V81XVEZUP2O0UQ" localSheetId="16" hidden="1">#REF!</definedName>
    <definedName name="BExU2LEH667H33V81XVEZUP2O0UQ" localSheetId="0" hidden="1">#REF!</definedName>
    <definedName name="BExU2LEH667H33V81XVEZUP2O0UQ" localSheetId="2" hidden="1">#REF!</definedName>
    <definedName name="BExU2LEH667H33V81XVEZUP2O0UQ" localSheetId="4" hidden="1">#REF!</definedName>
    <definedName name="BExU2LEH667H33V81XVEZUP2O0UQ" localSheetId="5" hidden="1">#REF!</definedName>
    <definedName name="BExU2LEH667H33V81XVEZUP2O0UQ" localSheetId="17" hidden="1">#REF!</definedName>
    <definedName name="BExU2LEH667H33V81XVEZUP2O0UQ" localSheetId="7" hidden="1">#REF!</definedName>
    <definedName name="BExU2LEH667H33V81XVEZUP2O0UQ" localSheetId="8" hidden="1">#REF!</definedName>
    <definedName name="BExU2LEH667H33V81XVEZUP2O0UQ" localSheetId="9" hidden="1">#REF!</definedName>
    <definedName name="BExU2LEH667H33V81XVEZUP2O0UQ" localSheetId="11" hidden="1">#REF!</definedName>
    <definedName name="BExU2LEH667H33V81XVEZUP2O0UQ" localSheetId="12" hidden="1">#REF!</definedName>
    <definedName name="BExU2LEH667H33V81XVEZUP2O0UQ" localSheetId="13" hidden="1">#REF!</definedName>
    <definedName name="BExU2LEH667H33V81XVEZUP2O0UQ" localSheetId="14" hidden="1">#REF!</definedName>
    <definedName name="BExU2LEH667H33V81XVEZUP2O0UQ" localSheetId="22" hidden="1">#REF!</definedName>
    <definedName name="BExU2LEH667H33V81XVEZUP2O0UQ" localSheetId="19" hidden="1">#REF!</definedName>
    <definedName name="BExU2LEH667H33V81XVEZUP2O0UQ" localSheetId="21" hidden="1">#REF!</definedName>
    <definedName name="BExU2LEH667H33V81XVEZUP2O0UQ" hidden="1">#REF!</definedName>
    <definedName name="BExU2M5CK6XK55UIHDVYRXJJJRI4" localSheetId="23" hidden="1">#REF!</definedName>
    <definedName name="BExU2M5CK6XK55UIHDVYRXJJJRI4" localSheetId="27" hidden="1">#REF!</definedName>
    <definedName name="BExU2M5CK6XK55UIHDVYRXJJJRI4" localSheetId="16" hidden="1">#REF!</definedName>
    <definedName name="BExU2M5CK6XK55UIHDVYRXJJJRI4" localSheetId="0" hidden="1">#REF!</definedName>
    <definedName name="BExU2M5CK6XK55UIHDVYRXJJJRI4" localSheetId="2" hidden="1">#REF!</definedName>
    <definedName name="BExU2M5CK6XK55UIHDVYRXJJJRI4" localSheetId="4" hidden="1">#REF!</definedName>
    <definedName name="BExU2M5CK6XK55UIHDVYRXJJJRI4" localSheetId="5" hidden="1">#REF!</definedName>
    <definedName name="BExU2M5CK6XK55UIHDVYRXJJJRI4" localSheetId="17" hidden="1">#REF!</definedName>
    <definedName name="BExU2M5CK6XK55UIHDVYRXJJJRI4" localSheetId="7" hidden="1">#REF!</definedName>
    <definedName name="BExU2M5CK6XK55UIHDVYRXJJJRI4" localSheetId="8" hidden="1">#REF!</definedName>
    <definedName name="BExU2M5CK6XK55UIHDVYRXJJJRI4" localSheetId="9" hidden="1">#REF!</definedName>
    <definedName name="BExU2M5CK6XK55UIHDVYRXJJJRI4" localSheetId="11" hidden="1">#REF!</definedName>
    <definedName name="BExU2M5CK6XK55UIHDVYRXJJJRI4" localSheetId="12" hidden="1">#REF!</definedName>
    <definedName name="BExU2M5CK6XK55UIHDVYRXJJJRI4" localSheetId="13" hidden="1">#REF!</definedName>
    <definedName name="BExU2M5CK6XK55UIHDVYRXJJJRI4" localSheetId="14" hidden="1">#REF!</definedName>
    <definedName name="BExU2M5CK6XK55UIHDVYRXJJJRI4" localSheetId="22" hidden="1">#REF!</definedName>
    <definedName name="BExU2M5CK6XK55UIHDVYRXJJJRI4" localSheetId="19" hidden="1">#REF!</definedName>
    <definedName name="BExU2M5CK6XK55UIHDVYRXJJJRI4" localSheetId="21" hidden="1">#REF!</definedName>
    <definedName name="BExU2M5CK6XK55UIHDVYRXJJJRI4" hidden="1">#REF!</definedName>
    <definedName name="BExU2TXVT25ZTOFQAF6CM53Z1RLF" localSheetId="23" hidden="1">#REF!</definedName>
    <definedName name="BExU2TXVT25ZTOFQAF6CM53Z1RLF" localSheetId="27" hidden="1">#REF!</definedName>
    <definedName name="BExU2TXVT25ZTOFQAF6CM53Z1RLF" localSheetId="16" hidden="1">#REF!</definedName>
    <definedName name="BExU2TXVT25ZTOFQAF6CM53Z1RLF" localSheetId="0" hidden="1">#REF!</definedName>
    <definedName name="BExU2TXVT25ZTOFQAF6CM53Z1RLF" localSheetId="2" hidden="1">#REF!</definedName>
    <definedName name="BExU2TXVT25ZTOFQAF6CM53Z1RLF" localSheetId="4" hidden="1">#REF!</definedName>
    <definedName name="BExU2TXVT25ZTOFQAF6CM53Z1RLF" localSheetId="5" hidden="1">#REF!</definedName>
    <definedName name="BExU2TXVT25ZTOFQAF6CM53Z1RLF" localSheetId="17" hidden="1">#REF!</definedName>
    <definedName name="BExU2TXVT25ZTOFQAF6CM53Z1RLF" localSheetId="7" hidden="1">#REF!</definedName>
    <definedName name="BExU2TXVT25ZTOFQAF6CM53Z1RLF" localSheetId="8" hidden="1">#REF!</definedName>
    <definedName name="BExU2TXVT25ZTOFQAF6CM53Z1RLF" localSheetId="9" hidden="1">#REF!</definedName>
    <definedName name="BExU2TXVT25ZTOFQAF6CM53Z1RLF" localSheetId="11" hidden="1">#REF!</definedName>
    <definedName name="BExU2TXVT25ZTOFQAF6CM53Z1RLF" localSheetId="12" hidden="1">#REF!</definedName>
    <definedName name="BExU2TXVT25ZTOFQAF6CM53Z1RLF" localSheetId="13" hidden="1">#REF!</definedName>
    <definedName name="BExU2TXVT25ZTOFQAF6CM53Z1RLF" localSheetId="14" hidden="1">#REF!</definedName>
    <definedName name="BExU2TXVT25ZTOFQAF6CM53Z1RLF" localSheetId="22" hidden="1">#REF!</definedName>
    <definedName name="BExU2TXVT25ZTOFQAF6CM53Z1RLF" localSheetId="19" hidden="1">#REF!</definedName>
    <definedName name="BExU2TXVT25ZTOFQAF6CM53Z1RLF" localSheetId="21" hidden="1">#REF!</definedName>
    <definedName name="BExU2TXVT25ZTOFQAF6CM53Z1RLF" hidden="1">#REF!</definedName>
    <definedName name="BExU2XZLYIU19G7358W5T9E87AFR" localSheetId="23" hidden="1">#REF!</definedName>
    <definedName name="BExU2XZLYIU19G7358W5T9E87AFR" localSheetId="27" hidden="1">#REF!</definedName>
    <definedName name="BExU2XZLYIU19G7358W5T9E87AFR" localSheetId="16" hidden="1">#REF!</definedName>
    <definedName name="BExU2XZLYIU19G7358W5T9E87AFR" localSheetId="0" hidden="1">#REF!</definedName>
    <definedName name="BExU2XZLYIU19G7358W5T9E87AFR" localSheetId="2" hidden="1">#REF!</definedName>
    <definedName name="BExU2XZLYIU19G7358W5T9E87AFR" localSheetId="4" hidden="1">#REF!</definedName>
    <definedName name="BExU2XZLYIU19G7358W5T9E87AFR" localSheetId="5" hidden="1">#REF!</definedName>
    <definedName name="BExU2XZLYIU19G7358W5T9E87AFR" localSheetId="17" hidden="1">#REF!</definedName>
    <definedName name="BExU2XZLYIU19G7358W5T9E87AFR" localSheetId="7" hidden="1">#REF!</definedName>
    <definedName name="BExU2XZLYIU19G7358W5T9E87AFR" localSheetId="8" hidden="1">#REF!</definedName>
    <definedName name="BExU2XZLYIU19G7358W5T9E87AFR" localSheetId="9" hidden="1">#REF!</definedName>
    <definedName name="BExU2XZLYIU19G7358W5T9E87AFR" localSheetId="11" hidden="1">#REF!</definedName>
    <definedName name="BExU2XZLYIU19G7358W5T9E87AFR" localSheetId="12" hidden="1">#REF!</definedName>
    <definedName name="BExU2XZLYIU19G7358W5T9E87AFR" localSheetId="13" hidden="1">#REF!</definedName>
    <definedName name="BExU2XZLYIU19G7358W5T9E87AFR" localSheetId="14" hidden="1">#REF!</definedName>
    <definedName name="BExU2XZLYIU19G7358W5T9E87AFR" localSheetId="22" hidden="1">#REF!</definedName>
    <definedName name="BExU2XZLYIU19G7358W5T9E87AFR" localSheetId="19" hidden="1">#REF!</definedName>
    <definedName name="BExU2XZLYIU19G7358W5T9E87AFR" localSheetId="21" hidden="1">#REF!</definedName>
    <definedName name="BExU2XZLYIU19G7358W5T9E87AFR" hidden="1">#REF!</definedName>
    <definedName name="BExU2ZXMKRBQEX0CT3ZPZ3UFZP1G" localSheetId="23" hidden="1">#REF!</definedName>
    <definedName name="BExU2ZXMKRBQEX0CT3ZPZ3UFZP1G" localSheetId="27" hidden="1">#REF!</definedName>
    <definedName name="BExU2ZXMKRBQEX0CT3ZPZ3UFZP1G" localSheetId="16" hidden="1">#REF!</definedName>
    <definedName name="BExU2ZXMKRBQEX0CT3ZPZ3UFZP1G" localSheetId="0" hidden="1">#REF!</definedName>
    <definedName name="BExU2ZXMKRBQEX0CT3ZPZ3UFZP1G" localSheetId="2" hidden="1">#REF!</definedName>
    <definedName name="BExU2ZXMKRBQEX0CT3ZPZ3UFZP1G" localSheetId="4" hidden="1">#REF!</definedName>
    <definedName name="BExU2ZXMKRBQEX0CT3ZPZ3UFZP1G" localSheetId="5" hidden="1">#REF!</definedName>
    <definedName name="BExU2ZXMKRBQEX0CT3ZPZ3UFZP1G" localSheetId="17" hidden="1">#REF!</definedName>
    <definedName name="BExU2ZXMKRBQEX0CT3ZPZ3UFZP1G" localSheetId="7" hidden="1">#REF!</definedName>
    <definedName name="BExU2ZXMKRBQEX0CT3ZPZ3UFZP1G" localSheetId="8" hidden="1">#REF!</definedName>
    <definedName name="BExU2ZXMKRBQEX0CT3ZPZ3UFZP1G" localSheetId="9" hidden="1">#REF!</definedName>
    <definedName name="BExU2ZXMKRBQEX0CT3ZPZ3UFZP1G" localSheetId="11" hidden="1">#REF!</definedName>
    <definedName name="BExU2ZXMKRBQEX0CT3ZPZ3UFZP1G" localSheetId="12" hidden="1">#REF!</definedName>
    <definedName name="BExU2ZXMKRBQEX0CT3ZPZ3UFZP1G" localSheetId="13" hidden="1">#REF!</definedName>
    <definedName name="BExU2ZXMKRBQEX0CT3ZPZ3UFZP1G" localSheetId="14" hidden="1">#REF!</definedName>
    <definedName name="BExU2ZXMKRBQEX0CT3ZPZ3UFZP1G" localSheetId="22" hidden="1">#REF!</definedName>
    <definedName name="BExU2ZXMKRBQEX0CT3ZPZ3UFZP1G" localSheetId="19" hidden="1">#REF!</definedName>
    <definedName name="BExU2ZXMKRBQEX0CT3ZPZ3UFZP1G" localSheetId="21" hidden="1">#REF!</definedName>
    <definedName name="BExU2ZXMKRBQEX0CT3ZPZ3UFZP1G" hidden="1">#REF!</definedName>
    <definedName name="BExU35XHF1K1XEQUSZ292S5T61YA" localSheetId="23" hidden="1">#REF!</definedName>
    <definedName name="BExU35XHF1K1XEQUSZ292S5T61YA" localSheetId="27" hidden="1">#REF!</definedName>
    <definedName name="BExU35XHF1K1XEQUSZ292S5T61YA" localSheetId="16" hidden="1">#REF!</definedName>
    <definedName name="BExU35XHF1K1XEQUSZ292S5T61YA" localSheetId="0" hidden="1">#REF!</definedName>
    <definedName name="BExU35XHF1K1XEQUSZ292S5T61YA" localSheetId="2" hidden="1">#REF!</definedName>
    <definedName name="BExU35XHF1K1XEQUSZ292S5T61YA" localSheetId="4" hidden="1">#REF!</definedName>
    <definedName name="BExU35XHF1K1XEQUSZ292S5T61YA" localSheetId="5" hidden="1">#REF!</definedName>
    <definedName name="BExU35XHF1K1XEQUSZ292S5T61YA" localSheetId="17" hidden="1">#REF!</definedName>
    <definedName name="BExU35XHF1K1XEQUSZ292S5T61YA" localSheetId="7" hidden="1">#REF!</definedName>
    <definedName name="BExU35XHF1K1XEQUSZ292S5T61YA" localSheetId="8" hidden="1">#REF!</definedName>
    <definedName name="BExU35XHF1K1XEQUSZ292S5T61YA" localSheetId="9" hidden="1">#REF!</definedName>
    <definedName name="BExU35XHF1K1XEQUSZ292S5T61YA" localSheetId="11" hidden="1">#REF!</definedName>
    <definedName name="BExU35XHF1K1XEQUSZ292S5T61YA" localSheetId="12" hidden="1">#REF!</definedName>
    <definedName name="BExU35XHF1K1XEQUSZ292S5T61YA" localSheetId="13" hidden="1">#REF!</definedName>
    <definedName name="BExU35XHF1K1XEQUSZ292S5T61YA" localSheetId="14" hidden="1">#REF!</definedName>
    <definedName name="BExU35XHF1K1XEQUSZ292S5T61YA" localSheetId="22" hidden="1">#REF!</definedName>
    <definedName name="BExU35XHF1K1XEQUSZ292S5T61YA" localSheetId="19" hidden="1">#REF!</definedName>
    <definedName name="BExU35XHF1K1XEQUSZ292S5T61YA" localSheetId="21" hidden="1">#REF!</definedName>
    <definedName name="BExU35XHF1K1XEQUSZ292S5T61YA" hidden="1">#REF!</definedName>
    <definedName name="BExU38S1U5IC1T5A3P2TZU5OV0LN" localSheetId="23" hidden="1">#REF!</definedName>
    <definedName name="BExU38S1U5IC1T5A3P2TZU5OV0LN" localSheetId="27" hidden="1">#REF!</definedName>
    <definedName name="BExU38S1U5IC1T5A3P2TZU5OV0LN" localSheetId="16" hidden="1">#REF!</definedName>
    <definedName name="BExU38S1U5IC1T5A3P2TZU5OV0LN" localSheetId="0" hidden="1">#REF!</definedName>
    <definedName name="BExU38S1U5IC1T5A3P2TZU5OV0LN" localSheetId="2" hidden="1">#REF!</definedName>
    <definedName name="BExU38S1U5IC1T5A3P2TZU5OV0LN" localSheetId="4" hidden="1">#REF!</definedName>
    <definedName name="BExU38S1U5IC1T5A3P2TZU5OV0LN" localSheetId="5" hidden="1">#REF!</definedName>
    <definedName name="BExU38S1U5IC1T5A3P2TZU5OV0LN" localSheetId="17" hidden="1">#REF!</definedName>
    <definedName name="BExU38S1U5IC1T5A3P2TZU5OV0LN" localSheetId="7" hidden="1">#REF!</definedName>
    <definedName name="BExU38S1U5IC1T5A3P2TZU5OV0LN" localSheetId="8" hidden="1">#REF!</definedName>
    <definedName name="BExU38S1U5IC1T5A3P2TZU5OV0LN" localSheetId="9" hidden="1">#REF!</definedName>
    <definedName name="BExU38S1U5IC1T5A3P2TZU5OV0LN" localSheetId="11" hidden="1">#REF!</definedName>
    <definedName name="BExU38S1U5IC1T5A3P2TZU5OV0LN" localSheetId="12" hidden="1">#REF!</definedName>
    <definedName name="BExU38S1U5IC1T5A3P2TZU5OV0LN" localSheetId="13" hidden="1">#REF!</definedName>
    <definedName name="BExU38S1U5IC1T5A3P2TZU5OV0LN" localSheetId="14" hidden="1">#REF!</definedName>
    <definedName name="BExU38S1U5IC1T5A3P2TZU5OV0LN" localSheetId="22" hidden="1">#REF!</definedName>
    <definedName name="BExU38S1U5IC1T5A3P2TZU5OV0LN" localSheetId="19" hidden="1">#REF!</definedName>
    <definedName name="BExU38S1U5IC1T5A3P2TZU5OV0LN" localSheetId="21" hidden="1">#REF!</definedName>
    <definedName name="BExU38S1U5IC1T5A3P2TZU5OV0LN" hidden="1">#REF!</definedName>
    <definedName name="BExU3B66MCKJFSKT3HL8B5EJGVX0" localSheetId="23" hidden="1">#REF!</definedName>
    <definedName name="BExU3B66MCKJFSKT3HL8B5EJGVX0" localSheetId="27" hidden="1">#REF!</definedName>
    <definedName name="BExU3B66MCKJFSKT3HL8B5EJGVX0" localSheetId="16" hidden="1">#REF!</definedName>
    <definedName name="BExU3B66MCKJFSKT3HL8B5EJGVX0" localSheetId="0" hidden="1">#REF!</definedName>
    <definedName name="BExU3B66MCKJFSKT3HL8B5EJGVX0" localSheetId="2" hidden="1">#REF!</definedName>
    <definedName name="BExU3B66MCKJFSKT3HL8B5EJGVX0" localSheetId="4" hidden="1">#REF!</definedName>
    <definedName name="BExU3B66MCKJFSKT3HL8B5EJGVX0" localSheetId="5" hidden="1">#REF!</definedName>
    <definedName name="BExU3B66MCKJFSKT3HL8B5EJGVX0" localSheetId="17" hidden="1">#REF!</definedName>
    <definedName name="BExU3B66MCKJFSKT3HL8B5EJGVX0" localSheetId="7" hidden="1">#REF!</definedName>
    <definedName name="BExU3B66MCKJFSKT3HL8B5EJGVX0" localSheetId="8" hidden="1">#REF!</definedName>
    <definedName name="BExU3B66MCKJFSKT3HL8B5EJGVX0" localSheetId="9" hidden="1">#REF!</definedName>
    <definedName name="BExU3B66MCKJFSKT3HL8B5EJGVX0" localSheetId="11" hidden="1">#REF!</definedName>
    <definedName name="BExU3B66MCKJFSKT3HL8B5EJGVX0" localSheetId="12" hidden="1">#REF!</definedName>
    <definedName name="BExU3B66MCKJFSKT3HL8B5EJGVX0" localSheetId="13" hidden="1">#REF!</definedName>
    <definedName name="BExU3B66MCKJFSKT3HL8B5EJGVX0" localSheetId="14" hidden="1">#REF!</definedName>
    <definedName name="BExU3B66MCKJFSKT3HL8B5EJGVX0" localSheetId="22" hidden="1">#REF!</definedName>
    <definedName name="BExU3B66MCKJFSKT3HL8B5EJGVX0" localSheetId="19" hidden="1">#REF!</definedName>
    <definedName name="BExU3B66MCKJFSKT3HL8B5EJGVX0" localSheetId="21" hidden="1">#REF!</definedName>
    <definedName name="BExU3B66MCKJFSKT3HL8B5EJGVX0" hidden="1">#REF!</definedName>
    <definedName name="BExU3FDFDB2NVPYUR5V7OA3HF474" localSheetId="23" hidden="1">#REF!</definedName>
    <definedName name="BExU3FDFDB2NVPYUR5V7OA3HF474" localSheetId="27" hidden="1">#REF!</definedName>
    <definedName name="BExU3FDFDB2NVPYUR5V7OA3HF474" localSheetId="16" hidden="1">#REF!</definedName>
    <definedName name="BExU3FDFDB2NVPYUR5V7OA3HF474" localSheetId="0" hidden="1">#REF!</definedName>
    <definedName name="BExU3FDFDB2NVPYUR5V7OA3HF474" localSheetId="2" hidden="1">#REF!</definedName>
    <definedName name="BExU3FDFDB2NVPYUR5V7OA3HF474" localSheetId="4" hidden="1">#REF!</definedName>
    <definedName name="BExU3FDFDB2NVPYUR5V7OA3HF474" localSheetId="5" hidden="1">#REF!</definedName>
    <definedName name="BExU3FDFDB2NVPYUR5V7OA3HF474" localSheetId="17" hidden="1">#REF!</definedName>
    <definedName name="BExU3FDFDB2NVPYUR5V7OA3HF474" localSheetId="7" hidden="1">#REF!</definedName>
    <definedName name="BExU3FDFDB2NVPYUR5V7OA3HF474" localSheetId="8" hidden="1">#REF!</definedName>
    <definedName name="BExU3FDFDB2NVPYUR5V7OA3HF474" localSheetId="9" hidden="1">#REF!</definedName>
    <definedName name="BExU3FDFDB2NVPYUR5V7OA3HF474" localSheetId="11" hidden="1">#REF!</definedName>
    <definedName name="BExU3FDFDB2NVPYUR5V7OA3HF474" localSheetId="12" hidden="1">#REF!</definedName>
    <definedName name="BExU3FDFDB2NVPYUR5V7OA3HF474" localSheetId="13" hidden="1">#REF!</definedName>
    <definedName name="BExU3FDFDB2NVPYUR5V7OA3HF474" localSheetId="14" hidden="1">#REF!</definedName>
    <definedName name="BExU3FDFDB2NVPYUR5V7OA3HF474" localSheetId="22" hidden="1">#REF!</definedName>
    <definedName name="BExU3FDFDB2NVPYUR5V7OA3HF474" localSheetId="19" hidden="1">#REF!</definedName>
    <definedName name="BExU3FDFDB2NVPYUR5V7OA3HF474" localSheetId="21" hidden="1">#REF!</definedName>
    <definedName name="BExU3FDFDB2NVPYUR5V7OA3HF474" hidden="1">#REF!</definedName>
    <definedName name="BExU3R7J076KUCCEUGKAYMANTUT5" localSheetId="23" hidden="1">#REF!</definedName>
    <definedName name="BExU3R7J076KUCCEUGKAYMANTUT5" localSheetId="27" hidden="1">#REF!</definedName>
    <definedName name="BExU3R7J076KUCCEUGKAYMANTUT5" localSheetId="16" hidden="1">#REF!</definedName>
    <definedName name="BExU3R7J076KUCCEUGKAYMANTUT5" localSheetId="0" hidden="1">#REF!</definedName>
    <definedName name="BExU3R7J076KUCCEUGKAYMANTUT5" localSheetId="2" hidden="1">#REF!</definedName>
    <definedName name="BExU3R7J076KUCCEUGKAYMANTUT5" localSheetId="4" hidden="1">#REF!</definedName>
    <definedName name="BExU3R7J076KUCCEUGKAYMANTUT5" localSheetId="5" hidden="1">#REF!</definedName>
    <definedName name="BExU3R7J076KUCCEUGKAYMANTUT5" localSheetId="17" hidden="1">#REF!</definedName>
    <definedName name="BExU3R7J076KUCCEUGKAYMANTUT5" localSheetId="7" hidden="1">#REF!</definedName>
    <definedName name="BExU3R7J076KUCCEUGKAYMANTUT5" localSheetId="8" hidden="1">#REF!</definedName>
    <definedName name="BExU3R7J076KUCCEUGKAYMANTUT5" localSheetId="9" hidden="1">#REF!</definedName>
    <definedName name="BExU3R7J076KUCCEUGKAYMANTUT5" localSheetId="11" hidden="1">#REF!</definedName>
    <definedName name="BExU3R7J076KUCCEUGKAYMANTUT5" localSheetId="12" hidden="1">#REF!</definedName>
    <definedName name="BExU3R7J076KUCCEUGKAYMANTUT5" localSheetId="13" hidden="1">#REF!</definedName>
    <definedName name="BExU3R7J076KUCCEUGKAYMANTUT5" localSheetId="14" hidden="1">#REF!</definedName>
    <definedName name="BExU3R7J076KUCCEUGKAYMANTUT5" localSheetId="22" hidden="1">#REF!</definedName>
    <definedName name="BExU3R7J076KUCCEUGKAYMANTUT5" localSheetId="19" hidden="1">#REF!</definedName>
    <definedName name="BExU3R7J076KUCCEUGKAYMANTUT5" localSheetId="21" hidden="1">#REF!</definedName>
    <definedName name="BExU3R7J076KUCCEUGKAYMANTUT5" hidden="1">#REF!</definedName>
    <definedName name="BExU3UNI9NR1RNZR07NSLSZMDOQQ" localSheetId="23" hidden="1">#REF!</definedName>
    <definedName name="BExU3UNI9NR1RNZR07NSLSZMDOQQ" localSheetId="27" hidden="1">#REF!</definedName>
    <definedName name="BExU3UNI9NR1RNZR07NSLSZMDOQQ" localSheetId="16" hidden="1">#REF!</definedName>
    <definedName name="BExU3UNI9NR1RNZR07NSLSZMDOQQ" localSheetId="0" hidden="1">#REF!</definedName>
    <definedName name="BExU3UNI9NR1RNZR07NSLSZMDOQQ" localSheetId="2" hidden="1">#REF!</definedName>
    <definedName name="BExU3UNI9NR1RNZR07NSLSZMDOQQ" localSheetId="4" hidden="1">#REF!</definedName>
    <definedName name="BExU3UNI9NR1RNZR07NSLSZMDOQQ" localSheetId="5" hidden="1">#REF!</definedName>
    <definedName name="BExU3UNI9NR1RNZR07NSLSZMDOQQ" localSheetId="17" hidden="1">#REF!</definedName>
    <definedName name="BExU3UNI9NR1RNZR07NSLSZMDOQQ" localSheetId="7" hidden="1">#REF!</definedName>
    <definedName name="BExU3UNI9NR1RNZR07NSLSZMDOQQ" localSheetId="8" hidden="1">#REF!</definedName>
    <definedName name="BExU3UNI9NR1RNZR07NSLSZMDOQQ" localSheetId="9" hidden="1">#REF!</definedName>
    <definedName name="BExU3UNI9NR1RNZR07NSLSZMDOQQ" localSheetId="11" hidden="1">#REF!</definedName>
    <definedName name="BExU3UNI9NR1RNZR07NSLSZMDOQQ" localSheetId="12" hidden="1">#REF!</definedName>
    <definedName name="BExU3UNI9NR1RNZR07NSLSZMDOQQ" localSheetId="13" hidden="1">#REF!</definedName>
    <definedName name="BExU3UNI9NR1RNZR07NSLSZMDOQQ" localSheetId="14" hidden="1">#REF!</definedName>
    <definedName name="BExU3UNI9NR1RNZR07NSLSZMDOQQ" localSheetId="22" hidden="1">#REF!</definedName>
    <definedName name="BExU3UNI9NR1RNZR07NSLSZMDOQQ" localSheetId="19" hidden="1">#REF!</definedName>
    <definedName name="BExU3UNI9NR1RNZR07NSLSZMDOQQ" localSheetId="21" hidden="1">#REF!</definedName>
    <definedName name="BExU3UNI9NR1RNZR07NSLSZMDOQQ" hidden="1">#REF!</definedName>
    <definedName name="BExU401R18N6XKZKL7CNFOZQCM14" localSheetId="23" hidden="1">#REF!</definedName>
    <definedName name="BExU401R18N6XKZKL7CNFOZQCM14" localSheetId="27" hidden="1">#REF!</definedName>
    <definedName name="BExU401R18N6XKZKL7CNFOZQCM14" localSheetId="16" hidden="1">#REF!</definedName>
    <definedName name="BExU401R18N6XKZKL7CNFOZQCM14" localSheetId="0" hidden="1">#REF!</definedName>
    <definedName name="BExU401R18N6XKZKL7CNFOZQCM14" localSheetId="2" hidden="1">#REF!</definedName>
    <definedName name="BExU401R18N6XKZKL7CNFOZQCM14" localSheetId="4" hidden="1">#REF!</definedName>
    <definedName name="BExU401R18N6XKZKL7CNFOZQCM14" localSheetId="5" hidden="1">#REF!</definedName>
    <definedName name="BExU401R18N6XKZKL7CNFOZQCM14" localSheetId="17" hidden="1">#REF!</definedName>
    <definedName name="BExU401R18N6XKZKL7CNFOZQCM14" localSheetId="7" hidden="1">#REF!</definedName>
    <definedName name="BExU401R18N6XKZKL7CNFOZQCM14" localSheetId="8" hidden="1">#REF!</definedName>
    <definedName name="BExU401R18N6XKZKL7CNFOZQCM14" localSheetId="9" hidden="1">#REF!</definedName>
    <definedName name="BExU401R18N6XKZKL7CNFOZQCM14" localSheetId="11" hidden="1">#REF!</definedName>
    <definedName name="BExU401R18N6XKZKL7CNFOZQCM14" localSheetId="12" hidden="1">#REF!</definedName>
    <definedName name="BExU401R18N6XKZKL7CNFOZQCM14" localSheetId="13" hidden="1">#REF!</definedName>
    <definedName name="BExU401R18N6XKZKL7CNFOZQCM14" localSheetId="14" hidden="1">#REF!</definedName>
    <definedName name="BExU401R18N6XKZKL7CNFOZQCM14" localSheetId="22" hidden="1">#REF!</definedName>
    <definedName name="BExU401R18N6XKZKL7CNFOZQCM14" localSheetId="19" hidden="1">#REF!</definedName>
    <definedName name="BExU401R18N6XKZKL7CNFOZQCM14" localSheetId="21" hidden="1">#REF!</definedName>
    <definedName name="BExU401R18N6XKZKL7CNFOZQCM14" hidden="1">#REF!</definedName>
    <definedName name="BExU42QVGY7TK39W1BIN6CDRG2OE" localSheetId="23" hidden="1">#REF!</definedName>
    <definedName name="BExU42QVGY7TK39W1BIN6CDRG2OE" localSheetId="27" hidden="1">#REF!</definedName>
    <definedName name="BExU42QVGY7TK39W1BIN6CDRG2OE" localSheetId="16" hidden="1">#REF!</definedName>
    <definedName name="BExU42QVGY7TK39W1BIN6CDRG2OE" localSheetId="0" hidden="1">#REF!</definedName>
    <definedName name="BExU42QVGY7TK39W1BIN6CDRG2OE" localSheetId="2" hidden="1">#REF!</definedName>
    <definedName name="BExU42QVGY7TK39W1BIN6CDRG2OE" localSheetId="4" hidden="1">#REF!</definedName>
    <definedName name="BExU42QVGY7TK39W1BIN6CDRG2OE" localSheetId="5" hidden="1">#REF!</definedName>
    <definedName name="BExU42QVGY7TK39W1BIN6CDRG2OE" localSheetId="17" hidden="1">#REF!</definedName>
    <definedName name="BExU42QVGY7TK39W1BIN6CDRG2OE" localSheetId="7" hidden="1">#REF!</definedName>
    <definedName name="BExU42QVGY7TK39W1BIN6CDRG2OE" localSheetId="8" hidden="1">#REF!</definedName>
    <definedName name="BExU42QVGY7TK39W1BIN6CDRG2OE" localSheetId="9" hidden="1">#REF!</definedName>
    <definedName name="BExU42QVGY7TK39W1BIN6CDRG2OE" localSheetId="11" hidden="1">#REF!</definedName>
    <definedName name="BExU42QVGY7TK39W1BIN6CDRG2OE" localSheetId="12" hidden="1">#REF!</definedName>
    <definedName name="BExU42QVGY7TK39W1BIN6CDRG2OE" localSheetId="13" hidden="1">#REF!</definedName>
    <definedName name="BExU42QVGY7TK39W1BIN6CDRG2OE" localSheetId="14" hidden="1">#REF!</definedName>
    <definedName name="BExU42QVGY7TK39W1BIN6CDRG2OE" localSheetId="22" hidden="1">#REF!</definedName>
    <definedName name="BExU42QVGY7TK39W1BIN6CDRG2OE" localSheetId="19" hidden="1">#REF!</definedName>
    <definedName name="BExU42QVGY7TK39W1BIN6CDRG2OE" localSheetId="21" hidden="1">#REF!</definedName>
    <definedName name="BExU42QVGY7TK39W1BIN6CDRG2OE" hidden="1">#REF!</definedName>
    <definedName name="BExU431LXP7LIUNGJB9OSXEANFGX" localSheetId="23" hidden="1">#REF!</definedName>
    <definedName name="BExU431LXP7LIUNGJB9OSXEANFGX" localSheetId="27" hidden="1">#REF!</definedName>
    <definedName name="BExU431LXP7LIUNGJB9OSXEANFGX" localSheetId="16" hidden="1">#REF!</definedName>
    <definedName name="BExU431LXP7LIUNGJB9OSXEANFGX" localSheetId="0" hidden="1">#REF!</definedName>
    <definedName name="BExU431LXP7LIUNGJB9OSXEANFGX" localSheetId="2" hidden="1">#REF!</definedName>
    <definedName name="BExU431LXP7LIUNGJB9OSXEANFGX" localSheetId="4" hidden="1">#REF!</definedName>
    <definedName name="BExU431LXP7LIUNGJB9OSXEANFGX" localSheetId="5" hidden="1">#REF!</definedName>
    <definedName name="BExU431LXP7LIUNGJB9OSXEANFGX" localSheetId="17" hidden="1">#REF!</definedName>
    <definedName name="BExU431LXP7LIUNGJB9OSXEANFGX" localSheetId="7" hidden="1">#REF!</definedName>
    <definedName name="BExU431LXP7LIUNGJB9OSXEANFGX" localSheetId="8" hidden="1">#REF!</definedName>
    <definedName name="BExU431LXP7LIUNGJB9OSXEANFGX" localSheetId="9" hidden="1">#REF!</definedName>
    <definedName name="BExU431LXP7LIUNGJB9OSXEANFGX" localSheetId="11" hidden="1">#REF!</definedName>
    <definedName name="BExU431LXP7LIUNGJB9OSXEANFGX" localSheetId="12" hidden="1">#REF!</definedName>
    <definedName name="BExU431LXP7LIUNGJB9OSXEANFGX" localSheetId="13" hidden="1">#REF!</definedName>
    <definedName name="BExU431LXP7LIUNGJB9OSXEANFGX" localSheetId="14" hidden="1">#REF!</definedName>
    <definedName name="BExU431LXP7LIUNGJB9OSXEANFGX" localSheetId="22" hidden="1">#REF!</definedName>
    <definedName name="BExU431LXP7LIUNGJB9OSXEANFGX" localSheetId="19" hidden="1">#REF!</definedName>
    <definedName name="BExU431LXP7LIUNGJB9OSXEANFGX" localSheetId="21" hidden="1">#REF!</definedName>
    <definedName name="BExU431LXP7LIUNGJB9OSXEANFGX" hidden="1">#REF!</definedName>
    <definedName name="BExU47OZMS6TCWMEHHF0UCSFLLPI" localSheetId="23" hidden="1">#REF!</definedName>
    <definedName name="BExU47OZMS6TCWMEHHF0UCSFLLPI" localSheetId="27" hidden="1">#REF!</definedName>
    <definedName name="BExU47OZMS6TCWMEHHF0UCSFLLPI" localSheetId="16" hidden="1">#REF!</definedName>
    <definedName name="BExU47OZMS6TCWMEHHF0UCSFLLPI" localSheetId="0" hidden="1">#REF!</definedName>
    <definedName name="BExU47OZMS6TCWMEHHF0UCSFLLPI" localSheetId="2" hidden="1">#REF!</definedName>
    <definedName name="BExU47OZMS6TCWMEHHF0UCSFLLPI" localSheetId="4" hidden="1">#REF!</definedName>
    <definedName name="BExU47OZMS6TCWMEHHF0UCSFLLPI" localSheetId="5" hidden="1">#REF!</definedName>
    <definedName name="BExU47OZMS6TCWMEHHF0UCSFLLPI" localSheetId="17" hidden="1">#REF!</definedName>
    <definedName name="BExU47OZMS6TCWMEHHF0UCSFLLPI" localSheetId="7" hidden="1">#REF!</definedName>
    <definedName name="BExU47OZMS6TCWMEHHF0UCSFLLPI" localSheetId="8" hidden="1">#REF!</definedName>
    <definedName name="BExU47OZMS6TCWMEHHF0UCSFLLPI" localSheetId="9" hidden="1">#REF!</definedName>
    <definedName name="BExU47OZMS6TCWMEHHF0UCSFLLPI" localSheetId="11" hidden="1">#REF!</definedName>
    <definedName name="BExU47OZMS6TCWMEHHF0UCSFLLPI" localSheetId="12" hidden="1">#REF!</definedName>
    <definedName name="BExU47OZMS6TCWMEHHF0UCSFLLPI" localSheetId="13" hidden="1">#REF!</definedName>
    <definedName name="BExU47OZMS6TCWMEHHF0UCSFLLPI" localSheetId="14" hidden="1">#REF!</definedName>
    <definedName name="BExU47OZMS6TCWMEHHF0UCSFLLPI" localSheetId="22" hidden="1">#REF!</definedName>
    <definedName name="BExU47OZMS6TCWMEHHF0UCSFLLPI" localSheetId="19" hidden="1">#REF!</definedName>
    <definedName name="BExU47OZMS6TCWMEHHF0UCSFLLPI" localSheetId="21" hidden="1">#REF!</definedName>
    <definedName name="BExU47OZMS6TCWMEHHF0UCSFLLPI" hidden="1">#REF!</definedName>
    <definedName name="BExU4D36E8TXN0M8KSNGEAFYP4DQ" localSheetId="23" hidden="1">#REF!</definedName>
    <definedName name="BExU4D36E8TXN0M8KSNGEAFYP4DQ" localSheetId="27" hidden="1">#REF!</definedName>
    <definedName name="BExU4D36E8TXN0M8KSNGEAFYP4DQ" localSheetId="16" hidden="1">#REF!</definedName>
    <definedName name="BExU4D36E8TXN0M8KSNGEAFYP4DQ" localSheetId="0" hidden="1">#REF!</definedName>
    <definedName name="BExU4D36E8TXN0M8KSNGEAFYP4DQ" localSheetId="2" hidden="1">#REF!</definedName>
    <definedName name="BExU4D36E8TXN0M8KSNGEAFYP4DQ" localSheetId="4" hidden="1">#REF!</definedName>
    <definedName name="BExU4D36E8TXN0M8KSNGEAFYP4DQ" localSheetId="5" hidden="1">#REF!</definedName>
    <definedName name="BExU4D36E8TXN0M8KSNGEAFYP4DQ" localSheetId="17" hidden="1">#REF!</definedName>
    <definedName name="BExU4D36E8TXN0M8KSNGEAFYP4DQ" localSheetId="7" hidden="1">#REF!</definedName>
    <definedName name="BExU4D36E8TXN0M8KSNGEAFYP4DQ" localSheetId="8" hidden="1">#REF!</definedName>
    <definedName name="BExU4D36E8TXN0M8KSNGEAFYP4DQ" localSheetId="9" hidden="1">#REF!</definedName>
    <definedName name="BExU4D36E8TXN0M8KSNGEAFYP4DQ" localSheetId="11" hidden="1">#REF!</definedName>
    <definedName name="BExU4D36E8TXN0M8KSNGEAFYP4DQ" localSheetId="12" hidden="1">#REF!</definedName>
    <definedName name="BExU4D36E8TXN0M8KSNGEAFYP4DQ" localSheetId="13" hidden="1">#REF!</definedName>
    <definedName name="BExU4D36E8TXN0M8KSNGEAFYP4DQ" localSheetId="14" hidden="1">#REF!</definedName>
    <definedName name="BExU4D36E8TXN0M8KSNGEAFYP4DQ" localSheetId="22" hidden="1">#REF!</definedName>
    <definedName name="BExU4D36E8TXN0M8KSNGEAFYP4DQ" localSheetId="19" hidden="1">#REF!</definedName>
    <definedName name="BExU4D36E8TXN0M8KSNGEAFYP4DQ" localSheetId="21" hidden="1">#REF!</definedName>
    <definedName name="BExU4D36E8TXN0M8KSNGEAFYP4DQ" hidden="1">#REF!</definedName>
    <definedName name="BExU4G31RRVLJ3AC6E1FNEFMXM3O" localSheetId="23" hidden="1">#REF!</definedName>
    <definedName name="BExU4G31RRVLJ3AC6E1FNEFMXM3O" localSheetId="27" hidden="1">#REF!</definedName>
    <definedName name="BExU4G31RRVLJ3AC6E1FNEFMXM3O" localSheetId="16" hidden="1">#REF!</definedName>
    <definedName name="BExU4G31RRVLJ3AC6E1FNEFMXM3O" localSheetId="0" hidden="1">#REF!</definedName>
    <definedName name="BExU4G31RRVLJ3AC6E1FNEFMXM3O" localSheetId="2" hidden="1">#REF!</definedName>
    <definedName name="BExU4G31RRVLJ3AC6E1FNEFMXM3O" localSheetId="4" hidden="1">#REF!</definedName>
    <definedName name="BExU4G31RRVLJ3AC6E1FNEFMXM3O" localSheetId="5" hidden="1">#REF!</definedName>
    <definedName name="BExU4G31RRVLJ3AC6E1FNEFMXM3O" localSheetId="17" hidden="1">#REF!</definedName>
    <definedName name="BExU4G31RRVLJ3AC6E1FNEFMXM3O" localSheetId="7" hidden="1">#REF!</definedName>
    <definedName name="BExU4G31RRVLJ3AC6E1FNEFMXM3O" localSheetId="8" hidden="1">#REF!</definedName>
    <definedName name="BExU4G31RRVLJ3AC6E1FNEFMXM3O" localSheetId="9" hidden="1">#REF!</definedName>
    <definedName name="BExU4G31RRVLJ3AC6E1FNEFMXM3O" localSheetId="11" hidden="1">#REF!</definedName>
    <definedName name="BExU4G31RRVLJ3AC6E1FNEFMXM3O" localSheetId="12" hidden="1">#REF!</definedName>
    <definedName name="BExU4G31RRVLJ3AC6E1FNEFMXM3O" localSheetId="13" hidden="1">#REF!</definedName>
    <definedName name="BExU4G31RRVLJ3AC6E1FNEFMXM3O" localSheetId="14" hidden="1">#REF!</definedName>
    <definedName name="BExU4G31RRVLJ3AC6E1FNEFMXM3O" localSheetId="22" hidden="1">#REF!</definedName>
    <definedName name="BExU4G31RRVLJ3AC6E1FNEFMXM3O" localSheetId="19" hidden="1">#REF!</definedName>
    <definedName name="BExU4G31RRVLJ3AC6E1FNEFMXM3O" localSheetId="21" hidden="1">#REF!</definedName>
    <definedName name="BExU4G31RRVLJ3AC6E1FNEFMXM3O" hidden="1">#REF!</definedName>
    <definedName name="BExU4GDVLPUEWBA4MRYRTQAUNO7B" localSheetId="23" hidden="1">#REF!</definedName>
    <definedName name="BExU4GDVLPUEWBA4MRYRTQAUNO7B" localSheetId="27" hidden="1">#REF!</definedName>
    <definedName name="BExU4GDVLPUEWBA4MRYRTQAUNO7B" localSheetId="16" hidden="1">#REF!</definedName>
    <definedName name="BExU4GDVLPUEWBA4MRYRTQAUNO7B" localSheetId="0" hidden="1">#REF!</definedName>
    <definedName name="BExU4GDVLPUEWBA4MRYRTQAUNO7B" localSheetId="2" hidden="1">#REF!</definedName>
    <definedName name="BExU4GDVLPUEWBA4MRYRTQAUNO7B" localSheetId="4" hidden="1">#REF!</definedName>
    <definedName name="BExU4GDVLPUEWBA4MRYRTQAUNO7B" localSheetId="5" hidden="1">#REF!</definedName>
    <definedName name="BExU4GDVLPUEWBA4MRYRTQAUNO7B" localSheetId="17" hidden="1">#REF!</definedName>
    <definedName name="BExU4GDVLPUEWBA4MRYRTQAUNO7B" localSheetId="7" hidden="1">#REF!</definedName>
    <definedName name="BExU4GDVLPUEWBA4MRYRTQAUNO7B" localSheetId="8" hidden="1">#REF!</definedName>
    <definedName name="BExU4GDVLPUEWBA4MRYRTQAUNO7B" localSheetId="9" hidden="1">#REF!</definedName>
    <definedName name="BExU4GDVLPUEWBA4MRYRTQAUNO7B" localSheetId="11" hidden="1">#REF!</definedName>
    <definedName name="BExU4GDVLPUEWBA4MRYRTQAUNO7B" localSheetId="12" hidden="1">#REF!</definedName>
    <definedName name="BExU4GDVLPUEWBA4MRYRTQAUNO7B" localSheetId="13" hidden="1">#REF!</definedName>
    <definedName name="BExU4GDVLPUEWBA4MRYRTQAUNO7B" localSheetId="14" hidden="1">#REF!</definedName>
    <definedName name="BExU4GDVLPUEWBA4MRYRTQAUNO7B" localSheetId="22" hidden="1">#REF!</definedName>
    <definedName name="BExU4GDVLPUEWBA4MRYRTQAUNO7B" localSheetId="19" hidden="1">#REF!</definedName>
    <definedName name="BExU4GDVLPUEWBA4MRYRTQAUNO7B" localSheetId="21" hidden="1">#REF!</definedName>
    <definedName name="BExU4GDVLPUEWBA4MRYRTQAUNO7B" hidden="1">#REF!</definedName>
    <definedName name="BExU4H4RAMAX0XVAWT5WFYQNPAL3" localSheetId="23" hidden="1">#REF!</definedName>
    <definedName name="BExU4H4RAMAX0XVAWT5WFYQNPAL3" localSheetId="27" hidden="1">#REF!</definedName>
    <definedName name="BExU4H4RAMAX0XVAWT5WFYQNPAL3" localSheetId="16" hidden="1">#REF!</definedName>
    <definedName name="BExU4H4RAMAX0XVAWT5WFYQNPAL3" localSheetId="0" hidden="1">#REF!</definedName>
    <definedName name="BExU4H4RAMAX0XVAWT5WFYQNPAL3" localSheetId="2" hidden="1">#REF!</definedName>
    <definedName name="BExU4H4RAMAX0XVAWT5WFYQNPAL3" localSheetId="4" hidden="1">#REF!</definedName>
    <definedName name="BExU4H4RAMAX0XVAWT5WFYQNPAL3" localSheetId="5" hidden="1">#REF!</definedName>
    <definedName name="BExU4H4RAMAX0XVAWT5WFYQNPAL3" localSheetId="17" hidden="1">#REF!</definedName>
    <definedName name="BExU4H4RAMAX0XVAWT5WFYQNPAL3" localSheetId="7" hidden="1">#REF!</definedName>
    <definedName name="BExU4H4RAMAX0XVAWT5WFYQNPAL3" localSheetId="8" hidden="1">#REF!</definedName>
    <definedName name="BExU4H4RAMAX0XVAWT5WFYQNPAL3" localSheetId="9" hidden="1">#REF!</definedName>
    <definedName name="BExU4H4RAMAX0XVAWT5WFYQNPAL3" localSheetId="11" hidden="1">#REF!</definedName>
    <definedName name="BExU4H4RAMAX0XVAWT5WFYQNPAL3" localSheetId="12" hidden="1">#REF!</definedName>
    <definedName name="BExU4H4RAMAX0XVAWT5WFYQNPAL3" localSheetId="13" hidden="1">#REF!</definedName>
    <definedName name="BExU4H4RAMAX0XVAWT5WFYQNPAL3" localSheetId="14" hidden="1">#REF!</definedName>
    <definedName name="BExU4H4RAMAX0XVAWT5WFYQNPAL3" localSheetId="22" hidden="1">#REF!</definedName>
    <definedName name="BExU4H4RAMAX0XVAWT5WFYQNPAL3" localSheetId="19" hidden="1">#REF!</definedName>
    <definedName name="BExU4H4RAMAX0XVAWT5WFYQNPAL3" localSheetId="21" hidden="1">#REF!</definedName>
    <definedName name="BExU4H4RAMAX0XVAWT5WFYQNPAL3" hidden="1">#REF!</definedName>
    <definedName name="BExU4I148DA7PRCCISLWQ6ABXFK6" localSheetId="23" hidden="1">#REF!</definedName>
    <definedName name="BExU4I148DA7PRCCISLWQ6ABXFK6" localSheetId="27" hidden="1">#REF!</definedName>
    <definedName name="BExU4I148DA7PRCCISLWQ6ABXFK6" localSheetId="16" hidden="1">#REF!</definedName>
    <definedName name="BExU4I148DA7PRCCISLWQ6ABXFK6" localSheetId="0" hidden="1">#REF!</definedName>
    <definedName name="BExU4I148DA7PRCCISLWQ6ABXFK6" localSheetId="2" hidden="1">#REF!</definedName>
    <definedName name="BExU4I148DA7PRCCISLWQ6ABXFK6" localSheetId="4" hidden="1">#REF!</definedName>
    <definedName name="BExU4I148DA7PRCCISLWQ6ABXFK6" localSheetId="5" hidden="1">#REF!</definedName>
    <definedName name="BExU4I148DA7PRCCISLWQ6ABXFK6" localSheetId="17" hidden="1">#REF!</definedName>
    <definedName name="BExU4I148DA7PRCCISLWQ6ABXFK6" localSheetId="7" hidden="1">#REF!</definedName>
    <definedName name="BExU4I148DA7PRCCISLWQ6ABXFK6" localSheetId="8" hidden="1">#REF!</definedName>
    <definedName name="BExU4I148DA7PRCCISLWQ6ABXFK6" localSheetId="9" hidden="1">#REF!</definedName>
    <definedName name="BExU4I148DA7PRCCISLWQ6ABXFK6" localSheetId="11" hidden="1">#REF!</definedName>
    <definedName name="BExU4I148DA7PRCCISLWQ6ABXFK6" localSheetId="12" hidden="1">#REF!</definedName>
    <definedName name="BExU4I148DA7PRCCISLWQ6ABXFK6" localSheetId="13" hidden="1">#REF!</definedName>
    <definedName name="BExU4I148DA7PRCCISLWQ6ABXFK6" localSheetId="14" hidden="1">#REF!</definedName>
    <definedName name="BExU4I148DA7PRCCISLWQ6ABXFK6" localSheetId="22" hidden="1">#REF!</definedName>
    <definedName name="BExU4I148DA7PRCCISLWQ6ABXFK6" localSheetId="19" hidden="1">#REF!</definedName>
    <definedName name="BExU4I148DA7PRCCISLWQ6ABXFK6" localSheetId="21" hidden="1">#REF!</definedName>
    <definedName name="BExU4I148DA7PRCCISLWQ6ABXFK6" hidden="1">#REF!</definedName>
    <definedName name="BExU4L101H2KQHVKCKQ4PBAWZV6K" localSheetId="23" hidden="1">#REF!</definedName>
    <definedName name="BExU4L101H2KQHVKCKQ4PBAWZV6K" localSheetId="27" hidden="1">#REF!</definedName>
    <definedName name="BExU4L101H2KQHVKCKQ4PBAWZV6K" localSheetId="16" hidden="1">#REF!</definedName>
    <definedName name="BExU4L101H2KQHVKCKQ4PBAWZV6K" localSheetId="0" hidden="1">#REF!</definedName>
    <definedName name="BExU4L101H2KQHVKCKQ4PBAWZV6K" localSheetId="2" hidden="1">#REF!</definedName>
    <definedName name="BExU4L101H2KQHVKCKQ4PBAWZV6K" localSheetId="4" hidden="1">#REF!</definedName>
    <definedName name="BExU4L101H2KQHVKCKQ4PBAWZV6K" localSheetId="5" hidden="1">#REF!</definedName>
    <definedName name="BExU4L101H2KQHVKCKQ4PBAWZV6K" localSheetId="17" hidden="1">#REF!</definedName>
    <definedName name="BExU4L101H2KQHVKCKQ4PBAWZV6K" localSheetId="7" hidden="1">#REF!</definedName>
    <definedName name="BExU4L101H2KQHVKCKQ4PBAWZV6K" localSheetId="8" hidden="1">#REF!</definedName>
    <definedName name="BExU4L101H2KQHVKCKQ4PBAWZV6K" localSheetId="9" hidden="1">#REF!</definedName>
    <definedName name="BExU4L101H2KQHVKCKQ4PBAWZV6K" localSheetId="11" hidden="1">#REF!</definedName>
    <definedName name="BExU4L101H2KQHVKCKQ4PBAWZV6K" localSheetId="12" hidden="1">#REF!</definedName>
    <definedName name="BExU4L101H2KQHVKCKQ4PBAWZV6K" localSheetId="13" hidden="1">#REF!</definedName>
    <definedName name="BExU4L101H2KQHVKCKQ4PBAWZV6K" localSheetId="14" hidden="1">#REF!</definedName>
    <definedName name="BExU4L101H2KQHVKCKQ4PBAWZV6K" localSheetId="22" hidden="1">#REF!</definedName>
    <definedName name="BExU4L101H2KQHVKCKQ4PBAWZV6K" localSheetId="19" hidden="1">#REF!</definedName>
    <definedName name="BExU4L101H2KQHVKCKQ4PBAWZV6K" localSheetId="21" hidden="1">#REF!</definedName>
    <definedName name="BExU4L101H2KQHVKCKQ4PBAWZV6K" hidden="1">#REF!</definedName>
    <definedName name="BExU4LML14Q7KDTYIKJWXF68W7X1" localSheetId="23" hidden="1">#REF!</definedName>
    <definedName name="BExU4LML14Q7KDTYIKJWXF68W7X1" localSheetId="27" hidden="1">#REF!</definedName>
    <definedName name="BExU4LML14Q7KDTYIKJWXF68W7X1" localSheetId="16" hidden="1">#REF!</definedName>
    <definedName name="BExU4LML14Q7KDTYIKJWXF68W7X1" localSheetId="0" hidden="1">#REF!</definedName>
    <definedName name="BExU4LML14Q7KDTYIKJWXF68W7X1" localSheetId="2" hidden="1">#REF!</definedName>
    <definedName name="BExU4LML14Q7KDTYIKJWXF68W7X1" localSheetId="4" hidden="1">#REF!</definedName>
    <definedName name="BExU4LML14Q7KDTYIKJWXF68W7X1" localSheetId="5" hidden="1">#REF!</definedName>
    <definedName name="BExU4LML14Q7KDTYIKJWXF68W7X1" localSheetId="17" hidden="1">#REF!</definedName>
    <definedName name="BExU4LML14Q7KDTYIKJWXF68W7X1" localSheetId="7" hidden="1">#REF!</definedName>
    <definedName name="BExU4LML14Q7KDTYIKJWXF68W7X1" localSheetId="8" hidden="1">#REF!</definedName>
    <definedName name="BExU4LML14Q7KDTYIKJWXF68W7X1" localSheetId="9" hidden="1">#REF!</definedName>
    <definedName name="BExU4LML14Q7KDTYIKJWXF68W7X1" localSheetId="11" hidden="1">#REF!</definedName>
    <definedName name="BExU4LML14Q7KDTYIKJWXF68W7X1" localSheetId="12" hidden="1">#REF!</definedName>
    <definedName name="BExU4LML14Q7KDTYIKJWXF68W7X1" localSheetId="13" hidden="1">#REF!</definedName>
    <definedName name="BExU4LML14Q7KDTYIKJWXF68W7X1" localSheetId="14" hidden="1">#REF!</definedName>
    <definedName name="BExU4LML14Q7KDTYIKJWXF68W7X1" localSheetId="22" hidden="1">#REF!</definedName>
    <definedName name="BExU4LML14Q7KDTYIKJWXF68W7X1" localSheetId="19" hidden="1">#REF!</definedName>
    <definedName name="BExU4LML14Q7KDTYIKJWXF68W7X1" localSheetId="21" hidden="1">#REF!</definedName>
    <definedName name="BExU4LML14Q7KDTYIKJWXF68W7X1" hidden="1">#REF!</definedName>
    <definedName name="BExU4NA00RRRBGRT6TOB0MXZRCRZ" localSheetId="23" hidden="1">#REF!</definedName>
    <definedName name="BExU4NA00RRRBGRT6TOB0MXZRCRZ" localSheetId="27" hidden="1">#REF!</definedName>
    <definedName name="BExU4NA00RRRBGRT6TOB0MXZRCRZ" localSheetId="16" hidden="1">#REF!</definedName>
    <definedName name="BExU4NA00RRRBGRT6TOB0MXZRCRZ" localSheetId="0" hidden="1">#REF!</definedName>
    <definedName name="BExU4NA00RRRBGRT6TOB0MXZRCRZ" localSheetId="2" hidden="1">#REF!</definedName>
    <definedName name="BExU4NA00RRRBGRT6TOB0MXZRCRZ" localSheetId="4" hidden="1">#REF!</definedName>
    <definedName name="BExU4NA00RRRBGRT6TOB0MXZRCRZ" localSheetId="5" hidden="1">#REF!</definedName>
    <definedName name="BExU4NA00RRRBGRT6TOB0MXZRCRZ" localSheetId="17" hidden="1">#REF!</definedName>
    <definedName name="BExU4NA00RRRBGRT6TOB0MXZRCRZ" localSheetId="7" hidden="1">#REF!</definedName>
    <definedName name="BExU4NA00RRRBGRT6TOB0MXZRCRZ" localSheetId="8" hidden="1">#REF!</definedName>
    <definedName name="BExU4NA00RRRBGRT6TOB0MXZRCRZ" localSheetId="9" hidden="1">#REF!</definedName>
    <definedName name="BExU4NA00RRRBGRT6TOB0MXZRCRZ" localSheetId="11" hidden="1">#REF!</definedName>
    <definedName name="BExU4NA00RRRBGRT6TOB0MXZRCRZ" localSheetId="12" hidden="1">#REF!</definedName>
    <definedName name="BExU4NA00RRRBGRT6TOB0MXZRCRZ" localSheetId="13" hidden="1">#REF!</definedName>
    <definedName name="BExU4NA00RRRBGRT6TOB0MXZRCRZ" localSheetId="14" hidden="1">#REF!</definedName>
    <definedName name="BExU4NA00RRRBGRT6TOB0MXZRCRZ" localSheetId="22" hidden="1">#REF!</definedName>
    <definedName name="BExU4NA00RRRBGRT6TOB0MXZRCRZ" localSheetId="19" hidden="1">#REF!</definedName>
    <definedName name="BExU4NA00RRRBGRT6TOB0MXZRCRZ" localSheetId="21" hidden="1">#REF!</definedName>
    <definedName name="BExU4NA00RRRBGRT6TOB0MXZRCRZ" hidden="1">#REF!</definedName>
    <definedName name="BExU529I6YHVOG83TJHWSILIQU1S" localSheetId="23" hidden="1">#REF!</definedName>
    <definedName name="BExU529I6YHVOG83TJHWSILIQU1S" localSheetId="27" hidden="1">#REF!</definedName>
    <definedName name="BExU529I6YHVOG83TJHWSILIQU1S" localSheetId="16" hidden="1">#REF!</definedName>
    <definedName name="BExU529I6YHVOG83TJHWSILIQU1S" localSheetId="0" hidden="1">#REF!</definedName>
    <definedName name="BExU529I6YHVOG83TJHWSILIQU1S" localSheetId="2" hidden="1">#REF!</definedName>
    <definedName name="BExU529I6YHVOG83TJHWSILIQU1S" localSheetId="4" hidden="1">#REF!</definedName>
    <definedName name="BExU529I6YHVOG83TJHWSILIQU1S" localSheetId="5" hidden="1">#REF!</definedName>
    <definedName name="BExU529I6YHVOG83TJHWSILIQU1S" localSheetId="17" hidden="1">#REF!</definedName>
    <definedName name="BExU529I6YHVOG83TJHWSILIQU1S" localSheetId="7" hidden="1">#REF!</definedName>
    <definedName name="BExU529I6YHVOG83TJHWSILIQU1S" localSheetId="8" hidden="1">#REF!</definedName>
    <definedName name="BExU529I6YHVOG83TJHWSILIQU1S" localSheetId="9" hidden="1">#REF!</definedName>
    <definedName name="BExU529I6YHVOG83TJHWSILIQU1S" localSheetId="11" hidden="1">#REF!</definedName>
    <definedName name="BExU529I6YHVOG83TJHWSILIQU1S" localSheetId="12" hidden="1">#REF!</definedName>
    <definedName name="BExU529I6YHVOG83TJHWSILIQU1S" localSheetId="13" hidden="1">#REF!</definedName>
    <definedName name="BExU529I6YHVOG83TJHWSILIQU1S" localSheetId="14" hidden="1">#REF!</definedName>
    <definedName name="BExU529I6YHVOG83TJHWSILIQU1S" localSheetId="22" hidden="1">#REF!</definedName>
    <definedName name="BExU529I6YHVOG83TJHWSILIQU1S" localSheetId="19" hidden="1">#REF!</definedName>
    <definedName name="BExU529I6YHVOG83TJHWSILIQU1S" localSheetId="21" hidden="1">#REF!</definedName>
    <definedName name="BExU529I6YHVOG83TJHWSILIQU1S" hidden="1">#REF!</definedName>
    <definedName name="BExU57YCIKPRD8QWL6EU0YR3NG3J" localSheetId="23" hidden="1">#REF!</definedName>
    <definedName name="BExU57YCIKPRD8QWL6EU0YR3NG3J" localSheetId="27" hidden="1">#REF!</definedName>
    <definedName name="BExU57YCIKPRD8QWL6EU0YR3NG3J" localSheetId="16" hidden="1">#REF!</definedName>
    <definedName name="BExU57YCIKPRD8QWL6EU0YR3NG3J" localSheetId="0" hidden="1">#REF!</definedName>
    <definedName name="BExU57YCIKPRD8QWL6EU0YR3NG3J" localSheetId="2" hidden="1">#REF!</definedName>
    <definedName name="BExU57YCIKPRD8QWL6EU0YR3NG3J" localSheetId="4" hidden="1">#REF!</definedName>
    <definedName name="BExU57YCIKPRD8QWL6EU0YR3NG3J" localSheetId="5" hidden="1">#REF!</definedName>
    <definedName name="BExU57YCIKPRD8QWL6EU0YR3NG3J" localSheetId="17" hidden="1">#REF!</definedName>
    <definedName name="BExU57YCIKPRD8QWL6EU0YR3NG3J" localSheetId="7" hidden="1">#REF!</definedName>
    <definedName name="BExU57YCIKPRD8QWL6EU0YR3NG3J" localSheetId="8" hidden="1">#REF!</definedName>
    <definedName name="BExU57YCIKPRD8QWL6EU0YR3NG3J" localSheetId="9" hidden="1">#REF!</definedName>
    <definedName name="BExU57YCIKPRD8QWL6EU0YR3NG3J" localSheetId="11" hidden="1">#REF!</definedName>
    <definedName name="BExU57YCIKPRD8QWL6EU0YR3NG3J" localSheetId="12" hidden="1">#REF!</definedName>
    <definedName name="BExU57YCIKPRD8QWL6EU0YR3NG3J" localSheetId="13" hidden="1">#REF!</definedName>
    <definedName name="BExU57YCIKPRD8QWL6EU0YR3NG3J" localSheetId="14" hidden="1">#REF!</definedName>
    <definedName name="BExU57YCIKPRD8QWL6EU0YR3NG3J" localSheetId="22" hidden="1">#REF!</definedName>
    <definedName name="BExU57YCIKPRD8QWL6EU0YR3NG3J" localSheetId="19" hidden="1">#REF!</definedName>
    <definedName name="BExU57YCIKPRD8QWL6EU0YR3NG3J" localSheetId="21" hidden="1">#REF!</definedName>
    <definedName name="BExU57YCIKPRD8QWL6EU0YR3NG3J" hidden="1">#REF!</definedName>
    <definedName name="BExU5DSTBWXLN6E59B757KRWRI6E" localSheetId="23" hidden="1">#REF!</definedName>
    <definedName name="BExU5DSTBWXLN6E59B757KRWRI6E" localSheetId="27" hidden="1">#REF!</definedName>
    <definedName name="BExU5DSTBWXLN6E59B757KRWRI6E" localSheetId="16" hidden="1">#REF!</definedName>
    <definedName name="BExU5DSTBWXLN6E59B757KRWRI6E" localSheetId="0" hidden="1">#REF!</definedName>
    <definedName name="BExU5DSTBWXLN6E59B757KRWRI6E" localSheetId="2" hidden="1">#REF!</definedName>
    <definedName name="BExU5DSTBWXLN6E59B757KRWRI6E" localSheetId="4" hidden="1">#REF!</definedName>
    <definedName name="BExU5DSTBWXLN6E59B757KRWRI6E" localSheetId="5" hidden="1">#REF!</definedName>
    <definedName name="BExU5DSTBWXLN6E59B757KRWRI6E" localSheetId="17" hidden="1">#REF!</definedName>
    <definedName name="BExU5DSTBWXLN6E59B757KRWRI6E" localSheetId="7" hidden="1">#REF!</definedName>
    <definedName name="BExU5DSTBWXLN6E59B757KRWRI6E" localSheetId="8" hidden="1">#REF!</definedName>
    <definedName name="BExU5DSTBWXLN6E59B757KRWRI6E" localSheetId="9" hidden="1">#REF!</definedName>
    <definedName name="BExU5DSTBWXLN6E59B757KRWRI6E" localSheetId="11" hidden="1">#REF!</definedName>
    <definedName name="BExU5DSTBWXLN6E59B757KRWRI6E" localSheetId="12" hidden="1">#REF!</definedName>
    <definedName name="BExU5DSTBWXLN6E59B757KRWRI6E" localSheetId="13" hidden="1">#REF!</definedName>
    <definedName name="BExU5DSTBWXLN6E59B757KRWRI6E" localSheetId="14" hidden="1">#REF!</definedName>
    <definedName name="BExU5DSTBWXLN6E59B757KRWRI6E" localSheetId="22" hidden="1">#REF!</definedName>
    <definedName name="BExU5DSTBWXLN6E59B757KRWRI6E" localSheetId="19" hidden="1">#REF!</definedName>
    <definedName name="BExU5DSTBWXLN6E59B757KRWRI6E" localSheetId="21" hidden="1">#REF!</definedName>
    <definedName name="BExU5DSTBWXLN6E59B757KRWRI6E" hidden="1">#REF!</definedName>
    <definedName name="BExU5JSMO03X9M4WIRPP8JPSMQKJ" localSheetId="23" hidden="1">#REF!</definedName>
    <definedName name="BExU5JSMO03X9M4WIRPP8JPSMQKJ" localSheetId="27" hidden="1">#REF!</definedName>
    <definedName name="BExU5JSMO03X9M4WIRPP8JPSMQKJ" localSheetId="16" hidden="1">#REF!</definedName>
    <definedName name="BExU5JSMO03X9M4WIRPP8JPSMQKJ" localSheetId="0" hidden="1">#REF!</definedName>
    <definedName name="BExU5JSMO03X9M4WIRPP8JPSMQKJ" localSheetId="2" hidden="1">#REF!</definedName>
    <definedName name="BExU5JSMO03X9M4WIRPP8JPSMQKJ" localSheetId="4" hidden="1">#REF!</definedName>
    <definedName name="BExU5JSMO03X9M4WIRPP8JPSMQKJ" localSheetId="5" hidden="1">#REF!</definedName>
    <definedName name="BExU5JSMO03X9M4WIRPP8JPSMQKJ" localSheetId="17" hidden="1">#REF!</definedName>
    <definedName name="BExU5JSMO03X9M4WIRPP8JPSMQKJ" localSheetId="7" hidden="1">#REF!</definedName>
    <definedName name="BExU5JSMO03X9M4WIRPP8JPSMQKJ" localSheetId="8" hidden="1">#REF!</definedName>
    <definedName name="BExU5JSMO03X9M4WIRPP8JPSMQKJ" localSheetId="9" hidden="1">#REF!</definedName>
    <definedName name="BExU5JSMO03X9M4WIRPP8JPSMQKJ" localSheetId="11" hidden="1">#REF!</definedName>
    <definedName name="BExU5JSMO03X9M4WIRPP8JPSMQKJ" localSheetId="12" hidden="1">#REF!</definedName>
    <definedName name="BExU5JSMO03X9M4WIRPP8JPSMQKJ" localSheetId="13" hidden="1">#REF!</definedName>
    <definedName name="BExU5JSMO03X9M4WIRPP8JPSMQKJ" localSheetId="14" hidden="1">#REF!</definedName>
    <definedName name="BExU5JSMO03X9M4WIRPP8JPSMQKJ" localSheetId="22" hidden="1">#REF!</definedName>
    <definedName name="BExU5JSMO03X9M4WIRPP8JPSMQKJ" localSheetId="19" hidden="1">#REF!</definedName>
    <definedName name="BExU5JSMO03X9M4WIRPP8JPSMQKJ" localSheetId="21" hidden="1">#REF!</definedName>
    <definedName name="BExU5JSMO03X9M4WIRPP8JPSMQKJ" hidden="1">#REF!</definedName>
    <definedName name="BExU5TDWM8NNDHYPQ7OQODTQ368A" localSheetId="23" hidden="1">#REF!</definedName>
    <definedName name="BExU5TDWM8NNDHYPQ7OQODTQ368A" localSheetId="27" hidden="1">#REF!</definedName>
    <definedName name="BExU5TDWM8NNDHYPQ7OQODTQ368A" localSheetId="16" hidden="1">#REF!</definedName>
    <definedName name="BExU5TDWM8NNDHYPQ7OQODTQ368A" localSheetId="0" hidden="1">#REF!</definedName>
    <definedName name="BExU5TDWM8NNDHYPQ7OQODTQ368A" localSheetId="2" hidden="1">#REF!</definedName>
    <definedName name="BExU5TDWM8NNDHYPQ7OQODTQ368A" localSheetId="4" hidden="1">#REF!</definedName>
    <definedName name="BExU5TDWM8NNDHYPQ7OQODTQ368A" localSheetId="5" hidden="1">#REF!</definedName>
    <definedName name="BExU5TDWM8NNDHYPQ7OQODTQ368A" localSheetId="17" hidden="1">#REF!</definedName>
    <definedName name="BExU5TDWM8NNDHYPQ7OQODTQ368A" localSheetId="7" hidden="1">#REF!</definedName>
    <definedName name="BExU5TDWM8NNDHYPQ7OQODTQ368A" localSheetId="8" hidden="1">#REF!</definedName>
    <definedName name="BExU5TDWM8NNDHYPQ7OQODTQ368A" localSheetId="9" hidden="1">#REF!</definedName>
    <definedName name="BExU5TDWM8NNDHYPQ7OQODTQ368A" localSheetId="11" hidden="1">#REF!</definedName>
    <definedName name="BExU5TDWM8NNDHYPQ7OQODTQ368A" localSheetId="12" hidden="1">#REF!</definedName>
    <definedName name="BExU5TDWM8NNDHYPQ7OQODTQ368A" localSheetId="13" hidden="1">#REF!</definedName>
    <definedName name="BExU5TDWM8NNDHYPQ7OQODTQ368A" localSheetId="14" hidden="1">#REF!</definedName>
    <definedName name="BExU5TDWM8NNDHYPQ7OQODTQ368A" localSheetId="22" hidden="1">#REF!</definedName>
    <definedName name="BExU5TDWM8NNDHYPQ7OQODTQ368A" localSheetId="19" hidden="1">#REF!</definedName>
    <definedName name="BExU5TDWM8NNDHYPQ7OQODTQ368A" localSheetId="21" hidden="1">#REF!</definedName>
    <definedName name="BExU5TDWM8NNDHYPQ7OQODTQ368A" hidden="1">#REF!</definedName>
    <definedName name="BExU5X4OX1V1XHS6WSSORVQPP6Z3" localSheetId="23" hidden="1">#REF!</definedName>
    <definedName name="BExU5X4OX1V1XHS6WSSORVQPP6Z3" localSheetId="27" hidden="1">#REF!</definedName>
    <definedName name="BExU5X4OX1V1XHS6WSSORVQPP6Z3" localSheetId="16" hidden="1">#REF!</definedName>
    <definedName name="BExU5X4OX1V1XHS6WSSORVQPP6Z3" localSheetId="0" hidden="1">#REF!</definedName>
    <definedName name="BExU5X4OX1V1XHS6WSSORVQPP6Z3" localSheetId="2" hidden="1">#REF!</definedName>
    <definedName name="BExU5X4OX1V1XHS6WSSORVQPP6Z3" localSheetId="4" hidden="1">#REF!</definedName>
    <definedName name="BExU5X4OX1V1XHS6WSSORVQPP6Z3" localSheetId="5" hidden="1">#REF!</definedName>
    <definedName name="BExU5X4OX1V1XHS6WSSORVQPP6Z3" localSheetId="17" hidden="1">#REF!</definedName>
    <definedName name="BExU5X4OX1V1XHS6WSSORVQPP6Z3" localSheetId="7" hidden="1">#REF!</definedName>
    <definedName name="BExU5X4OX1V1XHS6WSSORVQPP6Z3" localSheetId="8" hidden="1">#REF!</definedName>
    <definedName name="BExU5X4OX1V1XHS6WSSORVQPP6Z3" localSheetId="9" hidden="1">#REF!</definedName>
    <definedName name="BExU5X4OX1V1XHS6WSSORVQPP6Z3" localSheetId="11" hidden="1">#REF!</definedName>
    <definedName name="BExU5X4OX1V1XHS6WSSORVQPP6Z3" localSheetId="12" hidden="1">#REF!</definedName>
    <definedName name="BExU5X4OX1V1XHS6WSSORVQPP6Z3" localSheetId="13" hidden="1">#REF!</definedName>
    <definedName name="BExU5X4OX1V1XHS6WSSORVQPP6Z3" localSheetId="14" hidden="1">#REF!</definedName>
    <definedName name="BExU5X4OX1V1XHS6WSSORVQPP6Z3" localSheetId="22" hidden="1">#REF!</definedName>
    <definedName name="BExU5X4OX1V1XHS6WSSORVQPP6Z3" localSheetId="19" hidden="1">#REF!</definedName>
    <definedName name="BExU5X4OX1V1XHS6WSSORVQPP6Z3" localSheetId="21" hidden="1">#REF!</definedName>
    <definedName name="BExU5X4OX1V1XHS6WSSORVQPP6Z3" hidden="1">#REF!</definedName>
    <definedName name="BExU5XVPARTFMRYHNUTBKDIL4UJN" localSheetId="23" hidden="1">#REF!</definedName>
    <definedName name="BExU5XVPARTFMRYHNUTBKDIL4UJN" localSheetId="27" hidden="1">#REF!</definedName>
    <definedName name="BExU5XVPARTFMRYHNUTBKDIL4UJN" localSheetId="16" hidden="1">#REF!</definedName>
    <definedName name="BExU5XVPARTFMRYHNUTBKDIL4UJN" localSheetId="0" hidden="1">#REF!</definedName>
    <definedName name="BExU5XVPARTFMRYHNUTBKDIL4UJN" localSheetId="2" hidden="1">#REF!</definedName>
    <definedName name="BExU5XVPARTFMRYHNUTBKDIL4UJN" localSheetId="4" hidden="1">#REF!</definedName>
    <definedName name="BExU5XVPARTFMRYHNUTBKDIL4UJN" localSheetId="5" hidden="1">#REF!</definedName>
    <definedName name="BExU5XVPARTFMRYHNUTBKDIL4UJN" localSheetId="17" hidden="1">#REF!</definedName>
    <definedName name="BExU5XVPARTFMRYHNUTBKDIL4UJN" localSheetId="7" hidden="1">#REF!</definedName>
    <definedName name="BExU5XVPARTFMRYHNUTBKDIL4UJN" localSheetId="8" hidden="1">#REF!</definedName>
    <definedName name="BExU5XVPARTFMRYHNUTBKDIL4UJN" localSheetId="9" hidden="1">#REF!</definedName>
    <definedName name="BExU5XVPARTFMRYHNUTBKDIL4UJN" localSheetId="11" hidden="1">#REF!</definedName>
    <definedName name="BExU5XVPARTFMRYHNUTBKDIL4UJN" localSheetId="12" hidden="1">#REF!</definedName>
    <definedName name="BExU5XVPARTFMRYHNUTBKDIL4UJN" localSheetId="13" hidden="1">#REF!</definedName>
    <definedName name="BExU5XVPARTFMRYHNUTBKDIL4UJN" localSheetId="14" hidden="1">#REF!</definedName>
    <definedName name="BExU5XVPARTFMRYHNUTBKDIL4UJN" localSheetId="22" hidden="1">#REF!</definedName>
    <definedName name="BExU5XVPARTFMRYHNUTBKDIL4UJN" localSheetId="19" hidden="1">#REF!</definedName>
    <definedName name="BExU5XVPARTFMRYHNUTBKDIL4UJN" localSheetId="21" hidden="1">#REF!</definedName>
    <definedName name="BExU5XVPARTFMRYHNUTBKDIL4UJN" hidden="1">#REF!</definedName>
    <definedName name="BExU66KMFBAP8JCVG9VM1RD1TNFF" localSheetId="23" hidden="1">#REF!</definedName>
    <definedName name="BExU66KMFBAP8JCVG9VM1RD1TNFF" localSheetId="27" hidden="1">#REF!</definedName>
    <definedName name="BExU66KMFBAP8JCVG9VM1RD1TNFF" localSheetId="16" hidden="1">#REF!</definedName>
    <definedName name="BExU66KMFBAP8JCVG9VM1RD1TNFF" localSheetId="0" hidden="1">#REF!</definedName>
    <definedName name="BExU66KMFBAP8JCVG9VM1RD1TNFF" localSheetId="2" hidden="1">#REF!</definedName>
    <definedName name="BExU66KMFBAP8JCVG9VM1RD1TNFF" localSheetId="4" hidden="1">#REF!</definedName>
    <definedName name="BExU66KMFBAP8JCVG9VM1RD1TNFF" localSheetId="5" hidden="1">#REF!</definedName>
    <definedName name="BExU66KMFBAP8JCVG9VM1RD1TNFF" localSheetId="17" hidden="1">#REF!</definedName>
    <definedName name="BExU66KMFBAP8JCVG9VM1RD1TNFF" localSheetId="7" hidden="1">#REF!</definedName>
    <definedName name="BExU66KMFBAP8JCVG9VM1RD1TNFF" localSheetId="8" hidden="1">#REF!</definedName>
    <definedName name="BExU66KMFBAP8JCVG9VM1RD1TNFF" localSheetId="9" hidden="1">#REF!</definedName>
    <definedName name="BExU66KMFBAP8JCVG9VM1RD1TNFF" localSheetId="11" hidden="1">#REF!</definedName>
    <definedName name="BExU66KMFBAP8JCVG9VM1RD1TNFF" localSheetId="12" hidden="1">#REF!</definedName>
    <definedName name="BExU66KMFBAP8JCVG9VM1RD1TNFF" localSheetId="13" hidden="1">#REF!</definedName>
    <definedName name="BExU66KMFBAP8JCVG9VM1RD1TNFF" localSheetId="14" hidden="1">#REF!</definedName>
    <definedName name="BExU66KMFBAP8JCVG9VM1RD1TNFF" localSheetId="22" hidden="1">#REF!</definedName>
    <definedName name="BExU66KMFBAP8JCVG9VM1RD1TNFF" localSheetId="19" hidden="1">#REF!</definedName>
    <definedName name="BExU66KMFBAP8JCVG9VM1RD1TNFF" localSheetId="21" hidden="1">#REF!</definedName>
    <definedName name="BExU66KMFBAP8JCVG9VM1RD1TNFF" hidden="1">#REF!</definedName>
    <definedName name="BExU68IOM3CB3TACNAE9565TW7SH" localSheetId="23" hidden="1">#REF!</definedName>
    <definedName name="BExU68IOM3CB3TACNAE9565TW7SH" localSheetId="27" hidden="1">#REF!</definedName>
    <definedName name="BExU68IOM3CB3TACNAE9565TW7SH" localSheetId="16" hidden="1">#REF!</definedName>
    <definedName name="BExU68IOM3CB3TACNAE9565TW7SH" localSheetId="0" hidden="1">#REF!</definedName>
    <definedName name="BExU68IOM3CB3TACNAE9565TW7SH" localSheetId="2" hidden="1">#REF!</definedName>
    <definedName name="BExU68IOM3CB3TACNAE9565TW7SH" localSheetId="4" hidden="1">#REF!</definedName>
    <definedName name="BExU68IOM3CB3TACNAE9565TW7SH" localSheetId="5" hidden="1">#REF!</definedName>
    <definedName name="BExU68IOM3CB3TACNAE9565TW7SH" localSheetId="17" hidden="1">#REF!</definedName>
    <definedName name="BExU68IOM3CB3TACNAE9565TW7SH" localSheetId="7" hidden="1">#REF!</definedName>
    <definedName name="BExU68IOM3CB3TACNAE9565TW7SH" localSheetId="8" hidden="1">#REF!</definedName>
    <definedName name="BExU68IOM3CB3TACNAE9565TW7SH" localSheetId="9" hidden="1">#REF!</definedName>
    <definedName name="BExU68IOM3CB3TACNAE9565TW7SH" localSheetId="11" hidden="1">#REF!</definedName>
    <definedName name="BExU68IOM3CB3TACNAE9565TW7SH" localSheetId="12" hidden="1">#REF!</definedName>
    <definedName name="BExU68IOM3CB3TACNAE9565TW7SH" localSheetId="13" hidden="1">#REF!</definedName>
    <definedName name="BExU68IOM3CB3TACNAE9565TW7SH" localSheetId="14" hidden="1">#REF!</definedName>
    <definedName name="BExU68IOM3CB3TACNAE9565TW7SH" localSheetId="22" hidden="1">#REF!</definedName>
    <definedName name="BExU68IOM3CB3TACNAE9565TW7SH" localSheetId="19" hidden="1">#REF!</definedName>
    <definedName name="BExU68IOM3CB3TACNAE9565TW7SH" localSheetId="21" hidden="1">#REF!</definedName>
    <definedName name="BExU68IOM3CB3TACNAE9565TW7SH" hidden="1">#REF!</definedName>
    <definedName name="BExU6AM82KN21E82HMWVP3LWP9IL" localSheetId="23" hidden="1">#REF!</definedName>
    <definedName name="BExU6AM82KN21E82HMWVP3LWP9IL" localSheetId="27" hidden="1">#REF!</definedName>
    <definedName name="BExU6AM82KN21E82HMWVP3LWP9IL" localSheetId="16" hidden="1">#REF!</definedName>
    <definedName name="BExU6AM82KN21E82HMWVP3LWP9IL" localSheetId="0" hidden="1">#REF!</definedName>
    <definedName name="BExU6AM82KN21E82HMWVP3LWP9IL" localSheetId="2" hidden="1">#REF!</definedName>
    <definedName name="BExU6AM82KN21E82HMWVP3LWP9IL" localSheetId="4" hidden="1">#REF!</definedName>
    <definedName name="BExU6AM82KN21E82HMWVP3LWP9IL" localSheetId="5" hidden="1">#REF!</definedName>
    <definedName name="BExU6AM82KN21E82HMWVP3LWP9IL" localSheetId="17" hidden="1">#REF!</definedName>
    <definedName name="BExU6AM82KN21E82HMWVP3LWP9IL" localSheetId="7" hidden="1">#REF!</definedName>
    <definedName name="BExU6AM82KN21E82HMWVP3LWP9IL" localSheetId="8" hidden="1">#REF!</definedName>
    <definedName name="BExU6AM82KN21E82HMWVP3LWP9IL" localSheetId="9" hidden="1">#REF!</definedName>
    <definedName name="BExU6AM82KN21E82HMWVP3LWP9IL" localSheetId="11" hidden="1">#REF!</definedName>
    <definedName name="BExU6AM82KN21E82HMWVP3LWP9IL" localSheetId="12" hidden="1">#REF!</definedName>
    <definedName name="BExU6AM82KN21E82HMWVP3LWP9IL" localSheetId="13" hidden="1">#REF!</definedName>
    <definedName name="BExU6AM82KN21E82HMWVP3LWP9IL" localSheetId="14" hidden="1">#REF!</definedName>
    <definedName name="BExU6AM82KN21E82HMWVP3LWP9IL" localSheetId="22" hidden="1">#REF!</definedName>
    <definedName name="BExU6AM82KN21E82HMWVP3LWP9IL" localSheetId="19" hidden="1">#REF!</definedName>
    <definedName name="BExU6AM82KN21E82HMWVP3LWP9IL" localSheetId="21" hidden="1">#REF!</definedName>
    <definedName name="BExU6AM82KN21E82HMWVP3LWP9IL" hidden="1">#REF!</definedName>
    <definedName name="BExU6FEU1MRHU98R9YOJC5OKUJ6L" localSheetId="23" hidden="1">#REF!</definedName>
    <definedName name="BExU6FEU1MRHU98R9YOJC5OKUJ6L" localSheetId="27" hidden="1">#REF!</definedName>
    <definedName name="BExU6FEU1MRHU98R9YOJC5OKUJ6L" localSheetId="16" hidden="1">#REF!</definedName>
    <definedName name="BExU6FEU1MRHU98R9YOJC5OKUJ6L" localSheetId="0" hidden="1">#REF!</definedName>
    <definedName name="BExU6FEU1MRHU98R9YOJC5OKUJ6L" localSheetId="2" hidden="1">#REF!</definedName>
    <definedName name="BExU6FEU1MRHU98R9YOJC5OKUJ6L" localSheetId="4" hidden="1">#REF!</definedName>
    <definedName name="BExU6FEU1MRHU98R9YOJC5OKUJ6L" localSheetId="5" hidden="1">#REF!</definedName>
    <definedName name="BExU6FEU1MRHU98R9YOJC5OKUJ6L" localSheetId="17" hidden="1">#REF!</definedName>
    <definedName name="BExU6FEU1MRHU98R9YOJC5OKUJ6L" localSheetId="7" hidden="1">#REF!</definedName>
    <definedName name="BExU6FEU1MRHU98R9YOJC5OKUJ6L" localSheetId="8" hidden="1">#REF!</definedName>
    <definedName name="BExU6FEU1MRHU98R9YOJC5OKUJ6L" localSheetId="9" hidden="1">#REF!</definedName>
    <definedName name="BExU6FEU1MRHU98R9YOJC5OKUJ6L" localSheetId="11" hidden="1">#REF!</definedName>
    <definedName name="BExU6FEU1MRHU98R9YOJC5OKUJ6L" localSheetId="12" hidden="1">#REF!</definedName>
    <definedName name="BExU6FEU1MRHU98R9YOJC5OKUJ6L" localSheetId="13" hidden="1">#REF!</definedName>
    <definedName name="BExU6FEU1MRHU98R9YOJC5OKUJ6L" localSheetId="14" hidden="1">#REF!</definedName>
    <definedName name="BExU6FEU1MRHU98R9YOJC5OKUJ6L" localSheetId="22" hidden="1">#REF!</definedName>
    <definedName name="BExU6FEU1MRHU98R9YOJC5OKUJ6L" localSheetId="19" hidden="1">#REF!</definedName>
    <definedName name="BExU6FEU1MRHU98R9YOJC5OKUJ6L" localSheetId="21" hidden="1">#REF!</definedName>
    <definedName name="BExU6FEU1MRHU98R9YOJC5OKUJ6L" hidden="1">#REF!</definedName>
    <definedName name="BExU6KIAJ663Y8W8QMU4HCF183DF" localSheetId="23" hidden="1">#REF!</definedName>
    <definedName name="BExU6KIAJ663Y8W8QMU4HCF183DF" localSheetId="27" hidden="1">#REF!</definedName>
    <definedName name="BExU6KIAJ663Y8W8QMU4HCF183DF" localSheetId="16" hidden="1">#REF!</definedName>
    <definedName name="BExU6KIAJ663Y8W8QMU4HCF183DF" localSheetId="0" hidden="1">#REF!</definedName>
    <definedName name="BExU6KIAJ663Y8W8QMU4HCF183DF" localSheetId="2" hidden="1">#REF!</definedName>
    <definedName name="BExU6KIAJ663Y8W8QMU4HCF183DF" localSheetId="4" hidden="1">#REF!</definedName>
    <definedName name="BExU6KIAJ663Y8W8QMU4HCF183DF" localSheetId="5" hidden="1">#REF!</definedName>
    <definedName name="BExU6KIAJ663Y8W8QMU4HCF183DF" localSheetId="17" hidden="1">#REF!</definedName>
    <definedName name="BExU6KIAJ663Y8W8QMU4HCF183DF" localSheetId="7" hidden="1">#REF!</definedName>
    <definedName name="BExU6KIAJ663Y8W8QMU4HCF183DF" localSheetId="8" hidden="1">#REF!</definedName>
    <definedName name="BExU6KIAJ663Y8W8QMU4HCF183DF" localSheetId="9" hidden="1">#REF!</definedName>
    <definedName name="BExU6KIAJ663Y8W8QMU4HCF183DF" localSheetId="11" hidden="1">#REF!</definedName>
    <definedName name="BExU6KIAJ663Y8W8QMU4HCF183DF" localSheetId="12" hidden="1">#REF!</definedName>
    <definedName name="BExU6KIAJ663Y8W8QMU4HCF183DF" localSheetId="13" hidden="1">#REF!</definedName>
    <definedName name="BExU6KIAJ663Y8W8QMU4HCF183DF" localSheetId="14" hidden="1">#REF!</definedName>
    <definedName name="BExU6KIAJ663Y8W8QMU4HCF183DF" localSheetId="22" hidden="1">#REF!</definedName>
    <definedName name="BExU6KIAJ663Y8W8QMU4HCF183DF" localSheetId="19" hidden="1">#REF!</definedName>
    <definedName name="BExU6KIAJ663Y8W8QMU4HCF183DF" localSheetId="21" hidden="1">#REF!</definedName>
    <definedName name="BExU6KIAJ663Y8W8QMU4HCF183DF" hidden="1">#REF!</definedName>
    <definedName name="BExU6KT19B4PG6SHXFBGBPLM66KT" localSheetId="23" hidden="1">#REF!</definedName>
    <definedName name="BExU6KT19B4PG6SHXFBGBPLM66KT" localSheetId="27" hidden="1">#REF!</definedName>
    <definedName name="BExU6KT19B4PG6SHXFBGBPLM66KT" localSheetId="16" hidden="1">#REF!</definedName>
    <definedName name="BExU6KT19B4PG6SHXFBGBPLM66KT" localSheetId="0" hidden="1">#REF!</definedName>
    <definedName name="BExU6KT19B4PG6SHXFBGBPLM66KT" localSheetId="2" hidden="1">#REF!</definedName>
    <definedName name="BExU6KT19B4PG6SHXFBGBPLM66KT" localSheetId="4" hidden="1">#REF!</definedName>
    <definedName name="BExU6KT19B4PG6SHXFBGBPLM66KT" localSheetId="5" hidden="1">#REF!</definedName>
    <definedName name="BExU6KT19B4PG6SHXFBGBPLM66KT" localSheetId="17" hidden="1">#REF!</definedName>
    <definedName name="BExU6KT19B4PG6SHXFBGBPLM66KT" localSheetId="7" hidden="1">#REF!</definedName>
    <definedName name="BExU6KT19B4PG6SHXFBGBPLM66KT" localSheetId="8" hidden="1">#REF!</definedName>
    <definedName name="BExU6KT19B4PG6SHXFBGBPLM66KT" localSheetId="9" hidden="1">#REF!</definedName>
    <definedName name="BExU6KT19B4PG6SHXFBGBPLM66KT" localSheetId="11" hidden="1">#REF!</definedName>
    <definedName name="BExU6KT19B4PG6SHXFBGBPLM66KT" localSheetId="12" hidden="1">#REF!</definedName>
    <definedName name="BExU6KT19B4PG6SHXFBGBPLM66KT" localSheetId="13" hidden="1">#REF!</definedName>
    <definedName name="BExU6KT19B4PG6SHXFBGBPLM66KT" localSheetId="14" hidden="1">#REF!</definedName>
    <definedName name="BExU6KT19B4PG6SHXFBGBPLM66KT" localSheetId="22" hidden="1">#REF!</definedName>
    <definedName name="BExU6KT19B4PG6SHXFBGBPLM66KT" localSheetId="19" hidden="1">#REF!</definedName>
    <definedName name="BExU6KT19B4PG6SHXFBGBPLM66KT" localSheetId="21" hidden="1">#REF!</definedName>
    <definedName name="BExU6KT19B4PG6SHXFBGBPLM66KT" hidden="1">#REF!</definedName>
    <definedName name="BExU6PAVKIOAIMQ9XQIHHF1SUAGO" localSheetId="23" hidden="1">#REF!</definedName>
    <definedName name="BExU6PAVKIOAIMQ9XQIHHF1SUAGO" localSheetId="27" hidden="1">#REF!</definedName>
    <definedName name="BExU6PAVKIOAIMQ9XQIHHF1SUAGO" localSheetId="16" hidden="1">#REF!</definedName>
    <definedName name="BExU6PAVKIOAIMQ9XQIHHF1SUAGO" localSheetId="0" hidden="1">#REF!</definedName>
    <definedName name="BExU6PAVKIOAIMQ9XQIHHF1SUAGO" localSheetId="2" hidden="1">#REF!</definedName>
    <definedName name="BExU6PAVKIOAIMQ9XQIHHF1SUAGO" localSheetId="4" hidden="1">#REF!</definedName>
    <definedName name="BExU6PAVKIOAIMQ9XQIHHF1SUAGO" localSheetId="5" hidden="1">#REF!</definedName>
    <definedName name="BExU6PAVKIOAIMQ9XQIHHF1SUAGO" localSheetId="17" hidden="1">#REF!</definedName>
    <definedName name="BExU6PAVKIOAIMQ9XQIHHF1SUAGO" localSheetId="7" hidden="1">#REF!</definedName>
    <definedName name="BExU6PAVKIOAIMQ9XQIHHF1SUAGO" localSheetId="8" hidden="1">#REF!</definedName>
    <definedName name="BExU6PAVKIOAIMQ9XQIHHF1SUAGO" localSheetId="9" hidden="1">#REF!</definedName>
    <definedName name="BExU6PAVKIOAIMQ9XQIHHF1SUAGO" localSheetId="11" hidden="1">#REF!</definedName>
    <definedName name="BExU6PAVKIOAIMQ9XQIHHF1SUAGO" localSheetId="12" hidden="1">#REF!</definedName>
    <definedName name="BExU6PAVKIOAIMQ9XQIHHF1SUAGO" localSheetId="13" hidden="1">#REF!</definedName>
    <definedName name="BExU6PAVKIOAIMQ9XQIHHF1SUAGO" localSheetId="14" hidden="1">#REF!</definedName>
    <definedName name="BExU6PAVKIOAIMQ9XQIHHF1SUAGO" localSheetId="22" hidden="1">#REF!</definedName>
    <definedName name="BExU6PAVKIOAIMQ9XQIHHF1SUAGO" localSheetId="19" hidden="1">#REF!</definedName>
    <definedName name="BExU6PAVKIOAIMQ9XQIHHF1SUAGO" localSheetId="21" hidden="1">#REF!</definedName>
    <definedName name="BExU6PAVKIOAIMQ9XQIHHF1SUAGO" hidden="1">#REF!</definedName>
    <definedName name="BExU6SLKTWV0YINVLTI6BCG9ANZM" localSheetId="23" hidden="1">#REF!</definedName>
    <definedName name="BExU6SLKTWV0YINVLTI6BCG9ANZM" localSheetId="27" hidden="1">#REF!</definedName>
    <definedName name="BExU6SLKTWV0YINVLTI6BCG9ANZM" localSheetId="16" hidden="1">#REF!</definedName>
    <definedName name="BExU6SLKTWV0YINVLTI6BCG9ANZM" localSheetId="0" hidden="1">#REF!</definedName>
    <definedName name="BExU6SLKTWV0YINVLTI6BCG9ANZM" localSheetId="2" hidden="1">#REF!</definedName>
    <definedName name="BExU6SLKTWV0YINVLTI6BCG9ANZM" localSheetId="4" hidden="1">#REF!</definedName>
    <definedName name="BExU6SLKTWV0YINVLTI6BCG9ANZM" localSheetId="5" hidden="1">#REF!</definedName>
    <definedName name="BExU6SLKTWV0YINVLTI6BCG9ANZM" localSheetId="17" hidden="1">#REF!</definedName>
    <definedName name="BExU6SLKTWV0YINVLTI6BCG9ANZM" localSheetId="7" hidden="1">#REF!</definedName>
    <definedName name="BExU6SLKTWV0YINVLTI6BCG9ANZM" localSheetId="8" hidden="1">#REF!</definedName>
    <definedName name="BExU6SLKTWV0YINVLTI6BCG9ANZM" localSheetId="9" hidden="1">#REF!</definedName>
    <definedName name="BExU6SLKTWV0YINVLTI6BCG9ANZM" localSheetId="11" hidden="1">#REF!</definedName>
    <definedName name="BExU6SLKTWV0YINVLTI6BCG9ANZM" localSheetId="12" hidden="1">#REF!</definedName>
    <definedName name="BExU6SLKTWV0YINVLTI6BCG9ANZM" localSheetId="13" hidden="1">#REF!</definedName>
    <definedName name="BExU6SLKTWV0YINVLTI6BCG9ANZM" localSheetId="14" hidden="1">#REF!</definedName>
    <definedName name="BExU6SLKTWV0YINVLTI6BCG9ANZM" localSheetId="22" hidden="1">#REF!</definedName>
    <definedName name="BExU6SLKTWV0YINVLTI6BCG9ANZM" localSheetId="19" hidden="1">#REF!</definedName>
    <definedName name="BExU6SLKTWV0YINVLTI6BCG9ANZM" localSheetId="21" hidden="1">#REF!</definedName>
    <definedName name="BExU6SLKTWV0YINVLTI6BCG9ANZM" hidden="1">#REF!</definedName>
    <definedName name="BExU6WXXC7SSQDMHSLUN5C2V4IYX" localSheetId="23" hidden="1">#REF!</definedName>
    <definedName name="BExU6WXXC7SSQDMHSLUN5C2V4IYX" localSheetId="27" hidden="1">#REF!</definedName>
    <definedName name="BExU6WXXC7SSQDMHSLUN5C2V4IYX" localSheetId="16" hidden="1">#REF!</definedName>
    <definedName name="BExU6WXXC7SSQDMHSLUN5C2V4IYX" localSheetId="0" hidden="1">#REF!</definedName>
    <definedName name="BExU6WXXC7SSQDMHSLUN5C2V4IYX" localSheetId="2" hidden="1">#REF!</definedName>
    <definedName name="BExU6WXXC7SSQDMHSLUN5C2V4IYX" localSheetId="4" hidden="1">#REF!</definedName>
    <definedName name="BExU6WXXC7SSQDMHSLUN5C2V4IYX" localSheetId="5" hidden="1">#REF!</definedName>
    <definedName name="BExU6WXXC7SSQDMHSLUN5C2V4IYX" localSheetId="17" hidden="1">#REF!</definedName>
    <definedName name="BExU6WXXC7SSQDMHSLUN5C2V4IYX" localSheetId="7" hidden="1">#REF!</definedName>
    <definedName name="BExU6WXXC7SSQDMHSLUN5C2V4IYX" localSheetId="8" hidden="1">#REF!</definedName>
    <definedName name="BExU6WXXC7SSQDMHSLUN5C2V4IYX" localSheetId="9" hidden="1">#REF!</definedName>
    <definedName name="BExU6WXXC7SSQDMHSLUN5C2V4IYX" localSheetId="11" hidden="1">#REF!</definedName>
    <definedName name="BExU6WXXC7SSQDMHSLUN5C2V4IYX" localSheetId="12" hidden="1">#REF!</definedName>
    <definedName name="BExU6WXXC7SSQDMHSLUN5C2V4IYX" localSheetId="13" hidden="1">#REF!</definedName>
    <definedName name="BExU6WXXC7SSQDMHSLUN5C2V4IYX" localSheetId="14" hidden="1">#REF!</definedName>
    <definedName name="BExU6WXXC7SSQDMHSLUN5C2V4IYX" localSheetId="22" hidden="1">#REF!</definedName>
    <definedName name="BExU6WXXC7SSQDMHSLUN5C2V4IYX" localSheetId="19" hidden="1">#REF!</definedName>
    <definedName name="BExU6WXXC7SSQDMHSLUN5C2V4IYX" localSheetId="21" hidden="1">#REF!</definedName>
    <definedName name="BExU6WXXC7SSQDMHSLUN5C2V4IYX" hidden="1">#REF!</definedName>
    <definedName name="BExU73387E74XE8A9UKZLZNJYY65" localSheetId="23" hidden="1">#REF!</definedName>
    <definedName name="BExU73387E74XE8A9UKZLZNJYY65" localSheetId="27" hidden="1">#REF!</definedName>
    <definedName name="BExU73387E74XE8A9UKZLZNJYY65" localSheetId="16" hidden="1">#REF!</definedName>
    <definedName name="BExU73387E74XE8A9UKZLZNJYY65" localSheetId="0" hidden="1">#REF!</definedName>
    <definedName name="BExU73387E74XE8A9UKZLZNJYY65" localSheetId="2" hidden="1">#REF!</definedName>
    <definedName name="BExU73387E74XE8A9UKZLZNJYY65" localSheetId="4" hidden="1">#REF!</definedName>
    <definedName name="BExU73387E74XE8A9UKZLZNJYY65" localSheetId="5" hidden="1">#REF!</definedName>
    <definedName name="BExU73387E74XE8A9UKZLZNJYY65" localSheetId="17" hidden="1">#REF!</definedName>
    <definedName name="BExU73387E74XE8A9UKZLZNJYY65" localSheetId="7" hidden="1">#REF!</definedName>
    <definedName name="BExU73387E74XE8A9UKZLZNJYY65" localSheetId="8" hidden="1">#REF!</definedName>
    <definedName name="BExU73387E74XE8A9UKZLZNJYY65" localSheetId="9" hidden="1">#REF!</definedName>
    <definedName name="BExU73387E74XE8A9UKZLZNJYY65" localSheetId="11" hidden="1">#REF!</definedName>
    <definedName name="BExU73387E74XE8A9UKZLZNJYY65" localSheetId="12" hidden="1">#REF!</definedName>
    <definedName name="BExU73387E74XE8A9UKZLZNJYY65" localSheetId="13" hidden="1">#REF!</definedName>
    <definedName name="BExU73387E74XE8A9UKZLZNJYY65" localSheetId="14" hidden="1">#REF!</definedName>
    <definedName name="BExU73387E74XE8A9UKZLZNJYY65" localSheetId="22" hidden="1">#REF!</definedName>
    <definedName name="BExU73387E74XE8A9UKZLZNJYY65" localSheetId="19" hidden="1">#REF!</definedName>
    <definedName name="BExU73387E74XE8A9UKZLZNJYY65" localSheetId="21" hidden="1">#REF!</definedName>
    <definedName name="BExU73387E74XE8A9UKZLZNJYY65" hidden="1">#REF!</definedName>
    <definedName name="BExU76ZHCJM8I7VSICCMSTC33O6U" localSheetId="23" hidden="1">#REF!</definedName>
    <definedName name="BExU76ZHCJM8I7VSICCMSTC33O6U" localSheetId="27" hidden="1">#REF!</definedName>
    <definedName name="BExU76ZHCJM8I7VSICCMSTC33O6U" localSheetId="16" hidden="1">#REF!</definedName>
    <definedName name="BExU76ZHCJM8I7VSICCMSTC33O6U" localSheetId="0" hidden="1">#REF!</definedName>
    <definedName name="BExU76ZHCJM8I7VSICCMSTC33O6U" localSheetId="2" hidden="1">#REF!</definedName>
    <definedName name="BExU76ZHCJM8I7VSICCMSTC33O6U" localSheetId="4" hidden="1">#REF!</definedName>
    <definedName name="BExU76ZHCJM8I7VSICCMSTC33O6U" localSheetId="5" hidden="1">#REF!</definedName>
    <definedName name="BExU76ZHCJM8I7VSICCMSTC33O6U" localSheetId="17" hidden="1">#REF!</definedName>
    <definedName name="BExU76ZHCJM8I7VSICCMSTC33O6U" localSheetId="7" hidden="1">#REF!</definedName>
    <definedName name="BExU76ZHCJM8I7VSICCMSTC33O6U" localSheetId="8" hidden="1">#REF!</definedName>
    <definedName name="BExU76ZHCJM8I7VSICCMSTC33O6U" localSheetId="9" hidden="1">#REF!</definedName>
    <definedName name="BExU76ZHCJM8I7VSICCMSTC33O6U" localSheetId="11" hidden="1">#REF!</definedName>
    <definedName name="BExU76ZHCJM8I7VSICCMSTC33O6U" localSheetId="12" hidden="1">#REF!</definedName>
    <definedName name="BExU76ZHCJM8I7VSICCMSTC33O6U" localSheetId="13" hidden="1">#REF!</definedName>
    <definedName name="BExU76ZHCJM8I7VSICCMSTC33O6U" localSheetId="14" hidden="1">#REF!</definedName>
    <definedName name="BExU76ZHCJM8I7VSICCMSTC33O6U" localSheetId="22" hidden="1">#REF!</definedName>
    <definedName name="BExU76ZHCJM8I7VSICCMSTC33O6U" localSheetId="19" hidden="1">#REF!</definedName>
    <definedName name="BExU76ZHCJM8I7VSICCMSTC33O6U" localSheetId="21" hidden="1">#REF!</definedName>
    <definedName name="BExU76ZHCJM8I7VSICCMSTC33O6U" hidden="1">#REF!</definedName>
    <definedName name="BExU7BBTUF8BQ42DSGM94X5TG5GF" localSheetId="23" hidden="1">#REF!</definedName>
    <definedName name="BExU7BBTUF8BQ42DSGM94X5TG5GF" localSheetId="27" hidden="1">#REF!</definedName>
    <definedName name="BExU7BBTUF8BQ42DSGM94X5TG5GF" localSheetId="16" hidden="1">#REF!</definedName>
    <definedName name="BExU7BBTUF8BQ42DSGM94X5TG5GF" localSheetId="0" hidden="1">#REF!</definedName>
    <definedName name="BExU7BBTUF8BQ42DSGM94X5TG5GF" localSheetId="2" hidden="1">#REF!</definedName>
    <definedName name="BExU7BBTUF8BQ42DSGM94X5TG5GF" localSheetId="4" hidden="1">#REF!</definedName>
    <definedName name="BExU7BBTUF8BQ42DSGM94X5TG5GF" localSheetId="5" hidden="1">#REF!</definedName>
    <definedName name="BExU7BBTUF8BQ42DSGM94X5TG5GF" localSheetId="17" hidden="1">#REF!</definedName>
    <definedName name="BExU7BBTUF8BQ42DSGM94X5TG5GF" localSheetId="7" hidden="1">#REF!</definedName>
    <definedName name="BExU7BBTUF8BQ42DSGM94X5TG5GF" localSheetId="8" hidden="1">#REF!</definedName>
    <definedName name="BExU7BBTUF8BQ42DSGM94X5TG5GF" localSheetId="9" hidden="1">#REF!</definedName>
    <definedName name="BExU7BBTUF8BQ42DSGM94X5TG5GF" localSheetId="11" hidden="1">#REF!</definedName>
    <definedName name="BExU7BBTUF8BQ42DSGM94X5TG5GF" localSheetId="12" hidden="1">#REF!</definedName>
    <definedName name="BExU7BBTUF8BQ42DSGM94X5TG5GF" localSheetId="13" hidden="1">#REF!</definedName>
    <definedName name="BExU7BBTUF8BQ42DSGM94X5TG5GF" localSheetId="14" hidden="1">#REF!</definedName>
    <definedName name="BExU7BBTUF8BQ42DSGM94X5TG5GF" localSheetId="22" hidden="1">#REF!</definedName>
    <definedName name="BExU7BBTUF8BQ42DSGM94X5TG5GF" localSheetId="19" hidden="1">#REF!</definedName>
    <definedName name="BExU7BBTUF8BQ42DSGM94X5TG5GF" localSheetId="21" hidden="1">#REF!</definedName>
    <definedName name="BExU7BBTUF8BQ42DSGM94X5TG5GF" hidden="1">#REF!</definedName>
    <definedName name="BExU7HH4EAHFQHT4AXKGWAWZP3I0" localSheetId="23" hidden="1">#REF!</definedName>
    <definedName name="BExU7HH4EAHFQHT4AXKGWAWZP3I0" localSheetId="27" hidden="1">#REF!</definedName>
    <definedName name="BExU7HH4EAHFQHT4AXKGWAWZP3I0" localSheetId="16" hidden="1">#REF!</definedName>
    <definedName name="BExU7HH4EAHFQHT4AXKGWAWZP3I0" localSheetId="0" hidden="1">#REF!</definedName>
    <definedName name="BExU7HH4EAHFQHT4AXKGWAWZP3I0" localSheetId="2" hidden="1">#REF!</definedName>
    <definedName name="BExU7HH4EAHFQHT4AXKGWAWZP3I0" localSheetId="4" hidden="1">#REF!</definedName>
    <definedName name="BExU7HH4EAHFQHT4AXKGWAWZP3I0" localSheetId="5" hidden="1">#REF!</definedName>
    <definedName name="BExU7HH4EAHFQHT4AXKGWAWZP3I0" localSheetId="17" hidden="1">#REF!</definedName>
    <definedName name="BExU7HH4EAHFQHT4AXKGWAWZP3I0" localSheetId="7" hidden="1">#REF!</definedName>
    <definedName name="BExU7HH4EAHFQHT4AXKGWAWZP3I0" localSheetId="8" hidden="1">#REF!</definedName>
    <definedName name="BExU7HH4EAHFQHT4AXKGWAWZP3I0" localSheetId="9" hidden="1">#REF!</definedName>
    <definedName name="BExU7HH4EAHFQHT4AXKGWAWZP3I0" localSheetId="11" hidden="1">#REF!</definedName>
    <definedName name="BExU7HH4EAHFQHT4AXKGWAWZP3I0" localSheetId="12" hidden="1">#REF!</definedName>
    <definedName name="BExU7HH4EAHFQHT4AXKGWAWZP3I0" localSheetId="13" hidden="1">#REF!</definedName>
    <definedName name="BExU7HH4EAHFQHT4AXKGWAWZP3I0" localSheetId="14" hidden="1">#REF!</definedName>
    <definedName name="BExU7HH4EAHFQHT4AXKGWAWZP3I0" localSheetId="22" hidden="1">#REF!</definedName>
    <definedName name="BExU7HH4EAHFQHT4AXKGWAWZP3I0" localSheetId="19" hidden="1">#REF!</definedName>
    <definedName name="BExU7HH4EAHFQHT4AXKGWAWZP3I0" localSheetId="21" hidden="1">#REF!</definedName>
    <definedName name="BExU7HH4EAHFQHT4AXKGWAWZP3I0" hidden="1">#REF!</definedName>
    <definedName name="BExU7L7WPQSA0ELXZ0I86V33QCCJ" localSheetId="23" hidden="1">#REF!</definedName>
    <definedName name="BExU7L7WPQSA0ELXZ0I86V33QCCJ" localSheetId="27" hidden="1">#REF!</definedName>
    <definedName name="BExU7L7WPQSA0ELXZ0I86V33QCCJ" localSheetId="16" hidden="1">#REF!</definedName>
    <definedName name="BExU7L7WPQSA0ELXZ0I86V33QCCJ" localSheetId="0" hidden="1">#REF!</definedName>
    <definedName name="BExU7L7WPQSA0ELXZ0I86V33QCCJ" localSheetId="2" hidden="1">#REF!</definedName>
    <definedName name="BExU7L7WPQSA0ELXZ0I86V33QCCJ" localSheetId="4" hidden="1">#REF!</definedName>
    <definedName name="BExU7L7WPQSA0ELXZ0I86V33QCCJ" localSheetId="5" hidden="1">#REF!</definedName>
    <definedName name="BExU7L7WPQSA0ELXZ0I86V33QCCJ" localSheetId="17" hidden="1">#REF!</definedName>
    <definedName name="BExU7L7WPQSA0ELXZ0I86V33QCCJ" localSheetId="7" hidden="1">#REF!</definedName>
    <definedName name="BExU7L7WPQSA0ELXZ0I86V33QCCJ" localSheetId="8" hidden="1">#REF!</definedName>
    <definedName name="BExU7L7WPQSA0ELXZ0I86V33QCCJ" localSheetId="9" hidden="1">#REF!</definedName>
    <definedName name="BExU7L7WPQSA0ELXZ0I86V33QCCJ" localSheetId="11" hidden="1">#REF!</definedName>
    <definedName name="BExU7L7WPQSA0ELXZ0I86V33QCCJ" localSheetId="12" hidden="1">#REF!</definedName>
    <definedName name="BExU7L7WPQSA0ELXZ0I86V33QCCJ" localSheetId="13" hidden="1">#REF!</definedName>
    <definedName name="BExU7L7WPQSA0ELXZ0I86V33QCCJ" localSheetId="14" hidden="1">#REF!</definedName>
    <definedName name="BExU7L7WPQSA0ELXZ0I86V33QCCJ" localSheetId="22" hidden="1">#REF!</definedName>
    <definedName name="BExU7L7WPQSA0ELXZ0I86V33QCCJ" localSheetId="19" hidden="1">#REF!</definedName>
    <definedName name="BExU7L7WPQSA0ELXZ0I86V33QCCJ" localSheetId="21" hidden="1">#REF!</definedName>
    <definedName name="BExU7L7WPQSA0ELXZ0I86V33QCCJ" hidden="1">#REF!</definedName>
    <definedName name="BExU7MF1ZVPDHOSMCAXOSYICHZ4I" localSheetId="23" hidden="1">#REF!</definedName>
    <definedName name="BExU7MF1ZVPDHOSMCAXOSYICHZ4I" localSheetId="27" hidden="1">#REF!</definedName>
    <definedName name="BExU7MF1ZVPDHOSMCAXOSYICHZ4I" localSheetId="16" hidden="1">#REF!</definedName>
    <definedName name="BExU7MF1ZVPDHOSMCAXOSYICHZ4I" localSheetId="0" hidden="1">#REF!</definedName>
    <definedName name="BExU7MF1ZVPDHOSMCAXOSYICHZ4I" localSheetId="2" hidden="1">#REF!</definedName>
    <definedName name="BExU7MF1ZVPDHOSMCAXOSYICHZ4I" localSheetId="4" hidden="1">#REF!</definedName>
    <definedName name="BExU7MF1ZVPDHOSMCAXOSYICHZ4I" localSheetId="5" hidden="1">#REF!</definedName>
    <definedName name="BExU7MF1ZVPDHOSMCAXOSYICHZ4I" localSheetId="17" hidden="1">#REF!</definedName>
    <definedName name="BExU7MF1ZVPDHOSMCAXOSYICHZ4I" localSheetId="7" hidden="1">#REF!</definedName>
    <definedName name="BExU7MF1ZVPDHOSMCAXOSYICHZ4I" localSheetId="8" hidden="1">#REF!</definedName>
    <definedName name="BExU7MF1ZVPDHOSMCAXOSYICHZ4I" localSheetId="9" hidden="1">#REF!</definedName>
    <definedName name="BExU7MF1ZVPDHOSMCAXOSYICHZ4I" localSheetId="11" hidden="1">#REF!</definedName>
    <definedName name="BExU7MF1ZVPDHOSMCAXOSYICHZ4I" localSheetId="12" hidden="1">#REF!</definedName>
    <definedName name="BExU7MF1ZVPDHOSMCAXOSYICHZ4I" localSheetId="13" hidden="1">#REF!</definedName>
    <definedName name="BExU7MF1ZVPDHOSMCAXOSYICHZ4I" localSheetId="14" hidden="1">#REF!</definedName>
    <definedName name="BExU7MF1ZVPDHOSMCAXOSYICHZ4I" localSheetId="22" hidden="1">#REF!</definedName>
    <definedName name="BExU7MF1ZVPDHOSMCAXOSYICHZ4I" localSheetId="19" hidden="1">#REF!</definedName>
    <definedName name="BExU7MF1ZVPDHOSMCAXOSYICHZ4I" localSheetId="21" hidden="1">#REF!</definedName>
    <definedName name="BExU7MF1ZVPDHOSMCAXOSYICHZ4I" hidden="1">#REF!</definedName>
    <definedName name="BExU7O2BJ6D5YCKEL6FD2EFCWYRX" localSheetId="23" hidden="1">#REF!</definedName>
    <definedName name="BExU7O2BJ6D5YCKEL6FD2EFCWYRX" localSheetId="27" hidden="1">#REF!</definedName>
    <definedName name="BExU7O2BJ6D5YCKEL6FD2EFCWYRX" localSheetId="16" hidden="1">#REF!</definedName>
    <definedName name="BExU7O2BJ6D5YCKEL6FD2EFCWYRX" localSheetId="0" hidden="1">#REF!</definedName>
    <definedName name="BExU7O2BJ6D5YCKEL6FD2EFCWYRX" localSheetId="2" hidden="1">#REF!</definedName>
    <definedName name="BExU7O2BJ6D5YCKEL6FD2EFCWYRX" localSheetId="4" hidden="1">#REF!</definedName>
    <definedName name="BExU7O2BJ6D5YCKEL6FD2EFCWYRX" localSheetId="5" hidden="1">#REF!</definedName>
    <definedName name="BExU7O2BJ6D5YCKEL6FD2EFCWYRX" localSheetId="17" hidden="1">#REF!</definedName>
    <definedName name="BExU7O2BJ6D5YCKEL6FD2EFCWYRX" localSheetId="7" hidden="1">#REF!</definedName>
    <definedName name="BExU7O2BJ6D5YCKEL6FD2EFCWYRX" localSheetId="8" hidden="1">#REF!</definedName>
    <definedName name="BExU7O2BJ6D5YCKEL6FD2EFCWYRX" localSheetId="9" hidden="1">#REF!</definedName>
    <definedName name="BExU7O2BJ6D5YCKEL6FD2EFCWYRX" localSheetId="11" hidden="1">#REF!</definedName>
    <definedName name="BExU7O2BJ6D5YCKEL6FD2EFCWYRX" localSheetId="12" hidden="1">#REF!</definedName>
    <definedName name="BExU7O2BJ6D5YCKEL6FD2EFCWYRX" localSheetId="13" hidden="1">#REF!</definedName>
    <definedName name="BExU7O2BJ6D5YCKEL6FD2EFCWYRX" localSheetId="14" hidden="1">#REF!</definedName>
    <definedName name="BExU7O2BJ6D5YCKEL6FD2EFCWYRX" localSheetId="22" hidden="1">#REF!</definedName>
    <definedName name="BExU7O2BJ6D5YCKEL6FD2EFCWYRX" localSheetId="19" hidden="1">#REF!</definedName>
    <definedName name="BExU7O2BJ6D5YCKEL6FD2EFCWYRX" localSheetId="21" hidden="1">#REF!</definedName>
    <definedName name="BExU7O2BJ6D5YCKEL6FD2EFCWYRX" hidden="1">#REF!</definedName>
    <definedName name="BExU7Q0JS9YIUKUPNSSAIDK2KJAV" localSheetId="23" hidden="1">#REF!</definedName>
    <definedName name="BExU7Q0JS9YIUKUPNSSAIDK2KJAV" localSheetId="27" hidden="1">#REF!</definedName>
    <definedName name="BExU7Q0JS9YIUKUPNSSAIDK2KJAV" localSheetId="16" hidden="1">#REF!</definedName>
    <definedName name="BExU7Q0JS9YIUKUPNSSAIDK2KJAV" localSheetId="0" hidden="1">#REF!</definedName>
    <definedName name="BExU7Q0JS9YIUKUPNSSAIDK2KJAV" localSheetId="2" hidden="1">#REF!</definedName>
    <definedName name="BExU7Q0JS9YIUKUPNSSAIDK2KJAV" localSheetId="4" hidden="1">#REF!</definedName>
    <definedName name="BExU7Q0JS9YIUKUPNSSAIDK2KJAV" localSheetId="5" hidden="1">#REF!</definedName>
    <definedName name="BExU7Q0JS9YIUKUPNSSAIDK2KJAV" localSheetId="17" hidden="1">#REF!</definedName>
    <definedName name="BExU7Q0JS9YIUKUPNSSAIDK2KJAV" localSheetId="7" hidden="1">#REF!</definedName>
    <definedName name="BExU7Q0JS9YIUKUPNSSAIDK2KJAV" localSheetId="8" hidden="1">#REF!</definedName>
    <definedName name="BExU7Q0JS9YIUKUPNSSAIDK2KJAV" localSheetId="9" hidden="1">#REF!</definedName>
    <definedName name="BExU7Q0JS9YIUKUPNSSAIDK2KJAV" localSheetId="11" hidden="1">#REF!</definedName>
    <definedName name="BExU7Q0JS9YIUKUPNSSAIDK2KJAV" localSheetId="12" hidden="1">#REF!</definedName>
    <definedName name="BExU7Q0JS9YIUKUPNSSAIDK2KJAV" localSheetId="13" hidden="1">#REF!</definedName>
    <definedName name="BExU7Q0JS9YIUKUPNSSAIDK2KJAV" localSheetId="14" hidden="1">#REF!</definedName>
    <definedName name="BExU7Q0JS9YIUKUPNSSAIDK2KJAV" localSheetId="22" hidden="1">#REF!</definedName>
    <definedName name="BExU7Q0JS9YIUKUPNSSAIDK2KJAV" localSheetId="19" hidden="1">#REF!</definedName>
    <definedName name="BExU7Q0JS9YIUKUPNSSAIDK2KJAV" localSheetId="21" hidden="1">#REF!</definedName>
    <definedName name="BExU7Q0JS9YIUKUPNSSAIDK2KJAV" hidden="1">#REF!</definedName>
    <definedName name="BExU80I6AE5OU7P7F5V7HWIZBJ4P" localSheetId="23" hidden="1">#REF!</definedName>
    <definedName name="BExU80I6AE5OU7P7F5V7HWIZBJ4P" localSheetId="27" hidden="1">#REF!</definedName>
    <definedName name="BExU80I6AE5OU7P7F5V7HWIZBJ4P" localSheetId="16" hidden="1">#REF!</definedName>
    <definedName name="BExU80I6AE5OU7P7F5V7HWIZBJ4P" localSheetId="0" hidden="1">#REF!</definedName>
    <definedName name="BExU80I6AE5OU7P7F5V7HWIZBJ4P" localSheetId="2" hidden="1">#REF!</definedName>
    <definedName name="BExU80I6AE5OU7P7F5V7HWIZBJ4P" localSheetId="4" hidden="1">#REF!</definedName>
    <definedName name="BExU80I6AE5OU7P7F5V7HWIZBJ4P" localSheetId="5" hidden="1">#REF!</definedName>
    <definedName name="BExU80I6AE5OU7P7F5V7HWIZBJ4P" localSheetId="17" hidden="1">#REF!</definedName>
    <definedName name="BExU80I6AE5OU7P7F5V7HWIZBJ4P" localSheetId="7" hidden="1">#REF!</definedName>
    <definedName name="BExU80I6AE5OU7P7F5V7HWIZBJ4P" localSheetId="8" hidden="1">#REF!</definedName>
    <definedName name="BExU80I6AE5OU7P7F5V7HWIZBJ4P" localSheetId="9" hidden="1">#REF!</definedName>
    <definedName name="BExU80I6AE5OU7P7F5V7HWIZBJ4P" localSheetId="11" hidden="1">#REF!</definedName>
    <definedName name="BExU80I6AE5OU7P7F5V7HWIZBJ4P" localSheetId="12" hidden="1">#REF!</definedName>
    <definedName name="BExU80I6AE5OU7P7F5V7HWIZBJ4P" localSheetId="13" hidden="1">#REF!</definedName>
    <definedName name="BExU80I6AE5OU7P7F5V7HWIZBJ4P" localSheetId="14" hidden="1">#REF!</definedName>
    <definedName name="BExU80I6AE5OU7P7F5V7HWIZBJ4P" localSheetId="22" hidden="1">#REF!</definedName>
    <definedName name="BExU80I6AE5OU7P7F5V7HWIZBJ4P" localSheetId="19" hidden="1">#REF!</definedName>
    <definedName name="BExU80I6AE5OU7P7F5V7HWIZBJ4P" localSheetId="21" hidden="1">#REF!</definedName>
    <definedName name="BExU80I6AE5OU7P7F5V7HWIZBJ4P" hidden="1">#REF!</definedName>
    <definedName name="BExU86NB26MCPYIISZ36HADONGT2" localSheetId="23" hidden="1">#REF!</definedName>
    <definedName name="BExU86NB26MCPYIISZ36HADONGT2" localSheetId="27" hidden="1">#REF!</definedName>
    <definedName name="BExU86NB26MCPYIISZ36HADONGT2" localSheetId="16" hidden="1">#REF!</definedName>
    <definedName name="BExU86NB26MCPYIISZ36HADONGT2" localSheetId="0" hidden="1">#REF!</definedName>
    <definedName name="BExU86NB26MCPYIISZ36HADONGT2" localSheetId="2" hidden="1">#REF!</definedName>
    <definedName name="BExU86NB26MCPYIISZ36HADONGT2" localSheetId="4" hidden="1">#REF!</definedName>
    <definedName name="BExU86NB26MCPYIISZ36HADONGT2" localSheetId="5" hidden="1">#REF!</definedName>
    <definedName name="BExU86NB26MCPYIISZ36HADONGT2" localSheetId="17" hidden="1">#REF!</definedName>
    <definedName name="BExU86NB26MCPYIISZ36HADONGT2" localSheetId="7" hidden="1">#REF!</definedName>
    <definedName name="BExU86NB26MCPYIISZ36HADONGT2" localSheetId="8" hidden="1">#REF!</definedName>
    <definedName name="BExU86NB26MCPYIISZ36HADONGT2" localSheetId="9" hidden="1">#REF!</definedName>
    <definedName name="BExU86NB26MCPYIISZ36HADONGT2" localSheetId="11" hidden="1">#REF!</definedName>
    <definedName name="BExU86NB26MCPYIISZ36HADONGT2" localSheetId="12" hidden="1">#REF!</definedName>
    <definedName name="BExU86NB26MCPYIISZ36HADONGT2" localSheetId="13" hidden="1">#REF!</definedName>
    <definedName name="BExU86NB26MCPYIISZ36HADONGT2" localSheetId="14" hidden="1">#REF!</definedName>
    <definedName name="BExU86NB26MCPYIISZ36HADONGT2" localSheetId="22" hidden="1">#REF!</definedName>
    <definedName name="BExU86NB26MCPYIISZ36HADONGT2" localSheetId="19" hidden="1">#REF!</definedName>
    <definedName name="BExU86NB26MCPYIISZ36HADONGT2" localSheetId="21" hidden="1">#REF!</definedName>
    <definedName name="BExU86NB26MCPYIISZ36HADONGT2" hidden="1">#REF!</definedName>
    <definedName name="BExU885EZZNSZV3GP298UJ8LB7OL" localSheetId="23" hidden="1">#REF!</definedName>
    <definedName name="BExU885EZZNSZV3GP298UJ8LB7OL" localSheetId="27" hidden="1">#REF!</definedName>
    <definedName name="BExU885EZZNSZV3GP298UJ8LB7OL" localSheetId="16" hidden="1">#REF!</definedName>
    <definedName name="BExU885EZZNSZV3GP298UJ8LB7OL" localSheetId="0" hidden="1">#REF!</definedName>
    <definedName name="BExU885EZZNSZV3GP298UJ8LB7OL" localSheetId="2" hidden="1">#REF!</definedName>
    <definedName name="BExU885EZZNSZV3GP298UJ8LB7OL" localSheetId="4" hidden="1">#REF!</definedName>
    <definedName name="BExU885EZZNSZV3GP298UJ8LB7OL" localSheetId="5" hidden="1">#REF!</definedName>
    <definedName name="BExU885EZZNSZV3GP298UJ8LB7OL" localSheetId="17" hidden="1">#REF!</definedName>
    <definedName name="BExU885EZZNSZV3GP298UJ8LB7OL" localSheetId="7" hidden="1">#REF!</definedName>
    <definedName name="BExU885EZZNSZV3GP298UJ8LB7OL" localSheetId="8" hidden="1">#REF!</definedName>
    <definedName name="BExU885EZZNSZV3GP298UJ8LB7OL" localSheetId="9" hidden="1">#REF!</definedName>
    <definedName name="BExU885EZZNSZV3GP298UJ8LB7OL" localSheetId="11" hidden="1">#REF!</definedName>
    <definedName name="BExU885EZZNSZV3GP298UJ8LB7OL" localSheetId="12" hidden="1">#REF!</definedName>
    <definedName name="BExU885EZZNSZV3GP298UJ8LB7OL" localSheetId="13" hidden="1">#REF!</definedName>
    <definedName name="BExU885EZZNSZV3GP298UJ8LB7OL" localSheetId="14" hidden="1">#REF!</definedName>
    <definedName name="BExU885EZZNSZV3GP298UJ8LB7OL" localSheetId="22" hidden="1">#REF!</definedName>
    <definedName name="BExU885EZZNSZV3GP298UJ8LB7OL" localSheetId="19" hidden="1">#REF!</definedName>
    <definedName name="BExU885EZZNSZV3GP298UJ8LB7OL" localSheetId="21" hidden="1">#REF!</definedName>
    <definedName name="BExU885EZZNSZV3GP298UJ8LB7OL" hidden="1">#REF!</definedName>
    <definedName name="BExU8FSAUP9TUZ1NO9WXK80QPHWV" localSheetId="23" hidden="1">#REF!</definedName>
    <definedName name="BExU8FSAUP9TUZ1NO9WXK80QPHWV" localSheetId="27" hidden="1">#REF!</definedName>
    <definedName name="BExU8FSAUP9TUZ1NO9WXK80QPHWV" localSheetId="16" hidden="1">#REF!</definedName>
    <definedName name="BExU8FSAUP9TUZ1NO9WXK80QPHWV" localSheetId="0" hidden="1">#REF!</definedName>
    <definedName name="BExU8FSAUP9TUZ1NO9WXK80QPHWV" localSheetId="2" hidden="1">#REF!</definedName>
    <definedName name="BExU8FSAUP9TUZ1NO9WXK80QPHWV" localSheetId="4" hidden="1">#REF!</definedName>
    <definedName name="BExU8FSAUP9TUZ1NO9WXK80QPHWV" localSheetId="5" hidden="1">#REF!</definedName>
    <definedName name="BExU8FSAUP9TUZ1NO9WXK80QPHWV" localSheetId="17" hidden="1">#REF!</definedName>
    <definedName name="BExU8FSAUP9TUZ1NO9WXK80QPHWV" localSheetId="7" hidden="1">#REF!</definedName>
    <definedName name="BExU8FSAUP9TUZ1NO9WXK80QPHWV" localSheetId="8" hidden="1">#REF!</definedName>
    <definedName name="BExU8FSAUP9TUZ1NO9WXK80QPHWV" localSheetId="9" hidden="1">#REF!</definedName>
    <definedName name="BExU8FSAUP9TUZ1NO9WXK80QPHWV" localSheetId="11" hidden="1">#REF!</definedName>
    <definedName name="BExU8FSAUP9TUZ1NO9WXK80QPHWV" localSheetId="12" hidden="1">#REF!</definedName>
    <definedName name="BExU8FSAUP9TUZ1NO9WXK80QPHWV" localSheetId="13" hidden="1">#REF!</definedName>
    <definedName name="BExU8FSAUP9TUZ1NO9WXK80QPHWV" localSheetId="14" hidden="1">#REF!</definedName>
    <definedName name="BExU8FSAUP9TUZ1NO9WXK80QPHWV" localSheetId="22" hidden="1">#REF!</definedName>
    <definedName name="BExU8FSAUP9TUZ1NO9WXK80QPHWV" localSheetId="19" hidden="1">#REF!</definedName>
    <definedName name="BExU8FSAUP9TUZ1NO9WXK80QPHWV" localSheetId="21" hidden="1">#REF!</definedName>
    <definedName name="BExU8FSAUP9TUZ1NO9WXK80QPHWV" hidden="1">#REF!</definedName>
    <definedName name="BExU8KFLAN778MBN93NYZB0FV30G" localSheetId="23" hidden="1">#REF!</definedName>
    <definedName name="BExU8KFLAN778MBN93NYZB0FV30G" localSheetId="27" hidden="1">#REF!</definedName>
    <definedName name="BExU8KFLAN778MBN93NYZB0FV30G" localSheetId="16" hidden="1">#REF!</definedName>
    <definedName name="BExU8KFLAN778MBN93NYZB0FV30G" localSheetId="0" hidden="1">#REF!</definedName>
    <definedName name="BExU8KFLAN778MBN93NYZB0FV30G" localSheetId="2" hidden="1">#REF!</definedName>
    <definedName name="BExU8KFLAN778MBN93NYZB0FV30G" localSheetId="4" hidden="1">#REF!</definedName>
    <definedName name="BExU8KFLAN778MBN93NYZB0FV30G" localSheetId="5" hidden="1">#REF!</definedName>
    <definedName name="BExU8KFLAN778MBN93NYZB0FV30G" localSheetId="17" hidden="1">#REF!</definedName>
    <definedName name="BExU8KFLAN778MBN93NYZB0FV30G" localSheetId="7" hidden="1">#REF!</definedName>
    <definedName name="BExU8KFLAN778MBN93NYZB0FV30G" localSheetId="8" hidden="1">#REF!</definedName>
    <definedName name="BExU8KFLAN778MBN93NYZB0FV30G" localSheetId="9" hidden="1">#REF!</definedName>
    <definedName name="BExU8KFLAN778MBN93NYZB0FV30G" localSheetId="11" hidden="1">#REF!</definedName>
    <definedName name="BExU8KFLAN778MBN93NYZB0FV30G" localSheetId="12" hidden="1">#REF!</definedName>
    <definedName name="BExU8KFLAN778MBN93NYZB0FV30G" localSheetId="13" hidden="1">#REF!</definedName>
    <definedName name="BExU8KFLAN778MBN93NYZB0FV30G" localSheetId="14" hidden="1">#REF!</definedName>
    <definedName name="BExU8KFLAN778MBN93NYZB0FV30G" localSheetId="22" hidden="1">#REF!</definedName>
    <definedName name="BExU8KFLAN778MBN93NYZB0FV30G" localSheetId="19" hidden="1">#REF!</definedName>
    <definedName name="BExU8KFLAN778MBN93NYZB0FV30G" localSheetId="21" hidden="1">#REF!</definedName>
    <definedName name="BExU8KFLAN778MBN93NYZB0FV30G" hidden="1">#REF!</definedName>
    <definedName name="BExU8PZC6845UUDFG9M8FTC3P3DK" localSheetId="23" hidden="1">#REF!</definedName>
    <definedName name="BExU8PZC6845UUDFG9M8FTC3P3DK" localSheetId="27" hidden="1">#REF!</definedName>
    <definedName name="BExU8PZC6845UUDFG9M8FTC3P3DK" localSheetId="16" hidden="1">#REF!</definedName>
    <definedName name="BExU8PZC6845UUDFG9M8FTC3P3DK" localSheetId="0" hidden="1">#REF!</definedName>
    <definedName name="BExU8PZC6845UUDFG9M8FTC3P3DK" localSheetId="2" hidden="1">#REF!</definedName>
    <definedName name="BExU8PZC6845UUDFG9M8FTC3P3DK" localSheetId="4" hidden="1">#REF!</definedName>
    <definedName name="BExU8PZC6845UUDFG9M8FTC3P3DK" localSheetId="5" hidden="1">#REF!</definedName>
    <definedName name="BExU8PZC6845UUDFG9M8FTC3P3DK" localSheetId="17" hidden="1">#REF!</definedName>
    <definedName name="BExU8PZC6845UUDFG9M8FTC3P3DK" localSheetId="7" hidden="1">#REF!</definedName>
    <definedName name="BExU8PZC6845UUDFG9M8FTC3P3DK" localSheetId="8" hidden="1">#REF!</definedName>
    <definedName name="BExU8PZC6845UUDFG9M8FTC3P3DK" localSheetId="9" hidden="1">#REF!</definedName>
    <definedName name="BExU8PZC6845UUDFG9M8FTC3P3DK" localSheetId="11" hidden="1">#REF!</definedName>
    <definedName name="BExU8PZC6845UUDFG9M8FTC3P3DK" localSheetId="12" hidden="1">#REF!</definedName>
    <definedName name="BExU8PZC6845UUDFG9M8FTC3P3DK" localSheetId="13" hidden="1">#REF!</definedName>
    <definedName name="BExU8PZC6845UUDFG9M8FTC3P3DK" localSheetId="14" hidden="1">#REF!</definedName>
    <definedName name="BExU8PZC6845UUDFG9M8FTC3P3DK" localSheetId="22" hidden="1">#REF!</definedName>
    <definedName name="BExU8PZC6845UUDFG9M8FTC3P3DK" localSheetId="19" hidden="1">#REF!</definedName>
    <definedName name="BExU8PZC6845UUDFG9M8FTC3P3DK" localSheetId="21" hidden="1">#REF!</definedName>
    <definedName name="BExU8PZC6845UUDFG9M8FTC3P3DK" hidden="1">#REF!</definedName>
    <definedName name="BExU8UX9JX3XLB47YZ8GFXE0V7R2" localSheetId="23" hidden="1">#REF!</definedName>
    <definedName name="BExU8UX9JX3XLB47YZ8GFXE0V7R2" localSheetId="27" hidden="1">#REF!</definedName>
    <definedName name="BExU8UX9JX3XLB47YZ8GFXE0V7R2" localSheetId="16" hidden="1">#REF!</definedName>
    <definedName name="BExU8UX9JX3XLB47YZ8GFXE0V7R2" localSheetId="0" hidden="1">#REF!</definedName>
    <definedName name="BExU8UX9JX3XLB47YZ8GFXE0V7R2" localSheetId="2" hidden="1">#REF!</definedName>
    <definedName name="BExU8UX9JX3XLB47YZ8GFXE0V7R2" localSheetId="4" hidden="1">#REF!</definedName>
    <definedName name="BExU8UX9JX3XLB47YZ8GFXE0V7R2" localSheetId="5" hidden="1">#REF!</definedName>
    <definedName name="BExU8UX9JX3XLB47YZ8GFXE0V7R2" localSheetId="17" hidden="1">#REF!</definedName>
    <definedName name="BExU8UX9JX3XLB47YZ8GFXE0V7R2" localSheetId="7" hidden="1">#REF!</definedName>
    <definedName name="BExU8UX9JX3XLB47YZ8GFXE0V7R2" localSheetId="8" hidden="1">#REF!</definedName>
    <definedName name="BExU8UX9JX3XLB47YZ8GFXE0V7R2" localSheetId="9" hidden="1">#REF!</definedName>
    <definedName name="BExU8UX9JX3XLB47YZ8GFXE0V7R2" localSheetId="11" hidden="1">#REF!</definedName>
    <definedName name="BExU8UX9JX3XLB47YZ8GFXE0V7R2" localSheetId="12" hidden="1">#REF!</definedName>
    <definedName name="BExU8UX9JX3XLB47YZ8GFXE0V7R2" localSheetId="13" hidden="1">#REF!</definedName>
    <definedName name="BExU8UX9JX3XLB47YZ8GFXE0V7R2" localSheetId="14" hidden="1">#REF!</definedName>
    <definedName name="BExU8UX9JX3XLB47YZ8GFXE0V7R2" localSheetId="22" hidden="1">#REF!</definedName>
    <definedName name="BExU8UX9JX3XLB47YZ8GFXE0V7R2" localSheetId="19" hidden="1">#REF!</definedName>
    <definedName name="BExU8UX9JX3XLB47YZ8GFXE0V7R2" localSheetId="21" hidden="1">#REF!</definedName>
    <definedName name="BExU8UX9JX3XLB47YZ8GFXE0V7R2" hidden="1">#REF!</definedName>
    <definedName name="BExU8WVGMRSFNWCNHODQ9JQCMZB0" localSheetId="23" hidden="1">#REF!</definedName>
    <definedName name="BExU8WVGMRSFNWCNHODQ9JQCMZB0" localSheetId="27" hidden="1">#REF!</definedName>
    <definedName name="BExU8WVGMRSFNWCNHODQ9JQCMZB0" localSheetId="16" hidden="1">#REF!</definedName>
    <definedName name="BExU8WVGMRSFNWCNHODQ9JQCMZB0" localSheetId="0" hidden="1">#REF!</definedName>
    <definedName name="BExU8WVGMRSFNWCNHODQ9JQCMZB0" localSheetId="2" hidden="1">#REF!</definedName>
    <definedName name="BExU8WVGMRSFNWCNHODQ9JQCMZB0" localSheetId="4" hidden="1">#REF!</definedName>
    <definedName name="BExU8WVGMRSFNWCNHODQ9JQCMZB0" localSheetId="5" hidden="1">#REF!</definedName>
    <definedName name="BExU8WVGMRSFNWCNHODQ9JQCMZB0" localSheetId="17" hidden="1">#REF!</definedName>
    <definedName name="BExU8WVGMRSFNWCNHODQ9JQCMZB0" localSheetId="7" hidden="1">#REF!</definedName>
    <definedName name="BExU8WVGMRSFNWCNHODQ9JQCMZB0" localSheetId="8" hidden="1">#REF!</definedName>
    <definedName name="BExU8WVGMRSFNWCNHODQ9JQCMZB0" localSheetId="9" hidden="1">#REF!</definedName>
    <definedName name="BExU8WVGMRSFNWCNHODQ9JQCMZB0" localSheetId="11" hidden="1">#REF!</definedName>
    <definedName name="BExU8WVGMRSFNWCNHODQ9JQCMZB0" localSheetId="12" hidden="1">#REF!</definedName>
    <definedName name="BExU8WVGMRSFNWCNHODQ9JQCMZB0" localSheetId="13" hidden="1">#REF!</definedName>
    <definedName name="BExU8WVGMRSFNWCNHODQ9JQCMZB0" localSheetId="14" hidden="1">#REF!</definedName>
    <definedName name="BExU8WVGMRSFNWCNHODQ9JQCMZB0" localSheetId="22" hidden="1">#REF!</definedName>
    <definedName name="BExU8WVGMRSFNWCNHODQ9JQCMZB0" localSheetId="19" hidden="1">#REF!</definedName>
    <definedName name="BExU8WVGMRSFNWCNHODQ9JQCMZB0" localSheetId="21" hidden="1">#REF!</definedName>
    <definedName name="BExU8WVGMRSFNWCNHODQ9JQCMZB0" hidden="1">#REF!</definedName>
    <definedName name="BExU96M1J7P9DZQ3S9H0C12KGYTW" localSheetId="23" hidden="1">#REF!</definedName>
    <definedName name="BExU96M1J7P9DZQ3S9H0C12KGYTW" localSheetId="27" hidden="1">#REF!</definedName>
    <definedName name="BExU96M1J7P9DZQ3S9H0C12KGYTW" localSheetId="16" hidden="1">#REF!</definedName>
    <definedName name="BExU96M1J7P9DZQ3S9H0C12KGYTW" localSheetId="0" hidden="1">#REF!</definedName>
    <definedName name="BExU96M1J7P9DZQ3S9H0C12KGYTW" localSheetId="2" hidden="1">#REF!</definedName>
    <definedName name="BExU96M1J7P9DZQ3S9H0C12KGYTW" localSheetId="4" hidden="1">#REF!</definedName>
    <definedName name="BExU96M1J7P9DZQ3S9H0C12KGYTW" localSheetId="5" hidden="1">#REF!</definedName>
    <definedName name="BExU96M1J7P9DZQ3S9H0C12KGYTW" localSheetId="17" hidden="1">#REF!</definedName>
    <definedName name="BExU96M1J7P9DZQ3S9H0C12KGYTW" localSheetId="7" hidden="1">#REF!</definedName>
    <definedName name="BExU96M1J7P9DZQ3S9H0C12KGYTW" localSheetId="8" hidden="1">#REF!</definedName>
    <definedName name="BExU96M1J7P9DZQ3S9H0C12KGYTW" localSheetId="9" hidden="1">#REF!</definedName>
    <definedName name="BExU96M1J7P9DZQ3S9H0C12KGYTW" localSheetId="11" hidden="1">#REF!</definedName>
    <definedName name="BExU96M1J7P9DZQ3S9H0C12KGYTW" localSheetId="12" hidden="1">#REF!</definedName>
    <definedName name="BExU96M1J7P9DZQ3S9H0C12KGYTW" localSheetId="13" hidden="1">#REF!</definedName>
    <definedName name="BExU96M1J7P9DZQ3S9H0C12KGYTW" localSheetId="14" hidden="1">#REF!</definedName>
    <definedName name="BExU96M1J7P9DZQ3S9H0C12KGYTW" localSheetId="22" hidden="1">#REF!</definedName>
    <definedName name="BExU96M1J7P9DZQ3S9H0C12KGYTW" localSheetId="19" hidden="1">#REF!</definedName>
    <definedName name="BExU96M1J7P9DZQ3S9H0C12KGYTW" localSheetId="21" hidden="1">#REF!</definedName>
    <definedName name="BExU96M1J7P9DZQ3S9H0C12KGYTW" hidden="1">#REF!</definedName>
    <definedName name="BExU9F05OR1GZ3057R6UL3WPEIYI" localSheetId="23" hidden="1">#REF!</definedName>
    <definedName name="BExU9F05OR1GZ3057R6UL3WPEIYI" localSheetId="27" hidden="1">#REF!</definedName>
    <definedName name="BExU9F05OR1GZ3057R6UL3WPEIYI" localSheetId="16" hidden="1">#REF!</definedName>
    <definedName name="BExU9F05OR1GZ3057R6UL3WPEIYI" localSheetId="0" hidden="1">#REF!</definedName>
    <definedName name="BExU9F05OR1GZ3057R6UL3WPEIYI" localSheetId="2" hidden="1">#REF!</definedName>
    <definedName name="BExU9F05OR1GZ3057R6UL3WPEIYI" localSheetId="4" hidden="1">#REF!</definedName>
    <definedName name="BExU9F05OR1GZ3057R6UL3WPEIYI" localSheetId="5" hidden="1">#REF!</definedName>
    <definedName name="BExU9F05OR1GZ3057R6UL3WPEIYI" localSheetId="17" hidden="1">#REF!</definedName>
    <definedName name="BExU9F05OR1GZ3057R6UL3WPEIYI" localSheetId="7" hidden="1">#REF!</definedName>
    <definedName name="BExU9F05OR1GZ3057R6UL3WPEIYI" localSheetId="8" hidden="1">#REF!</definedName>
    <definedName name="BExU9F05OR1GZ3057R6UL3WPEIYI" localSheetId="9" hidden="1">#REF!</definedName>
    <definedName name="BExU9F05OR1GZ3057R6UL3WPEIYI" localSheetId="11" hidden="1">#REF!</definedName>
    <definedName name="BExU9F05OR1GZ3057R6UL3WPEIYI" localSheetId="12" hidden="1">#REF!</definedName>
    <definedName name="BExU9F05OR1GZ3057R6UL3WPEIYI" localSheetId="13" hidden="1">#REF!</definedName>
    <definedName name="BExU9F05OR1GZ3057R6UL3WPEIYI" localSheetId="14" hidden="1">#REF!</definedName>
    <definedName name="BExU9F05OR1GZ3057R6UL3WPEIYI" localSheetId="22" hidden="1">#REF!</definedName>
    <definedName name="BExU9F05OR1GZ3057R6UL3WPEIYI" localSheetId="19" hidden="1">#REF!</definedName>
    <definedName name="BExU9F05OR1GZ3057R6UL3WPEIYI" localSheetId="21" hidden="1">#REF!</definedName>
    <definedName name="BExU9F05OR1GZ3057R6UL3WPEIYI" hidden="1">#REF!</definedName>
    <definedName name="BExU9GCSO5YILIKG6VAHN13DL75K" localSheetId="23" hidden="1">#REF!</definedName>
    <definedName name="BExU9GCSO5YILIKG6VAHN13DL75K" localSheetId="27" hidden="1">#REF!</definedName>
    <definedName name="BExU9GCSO5YILIKG6VAHN13DL75K" localSheetId="16" hidden="1">#REF!</definedName>
    <definedName name="BExU9GCSO5YILIKG6VAHN13DL75K" localSheetId="0" hidden="1">#REF!</definedName>
    <definedName name="BExU9GCSO5YILIKG6VAHN13DL75K" localSheetId="2" hidden="1">#REF!</definedName>
    <definedName name="BExU9GCSO5YILIKG6VAHN13DL75K" localSheetId="4" hidden="1">#REF!</definedName>
    <definedName name="BExU9GCSO5YILIKG6VAHN13DL75K" localSheetId="5" hidden="1">#REF!</definedName>
    <definedName name="BExU9GCSO5YILIKG6VAHN13DL75K" localSheetId="17" hidden="1">#REF!</definedName>
    <definedName name="BExU9GCSO5YILIKG6VAHN13DL75K" localSheetId="7" hidden="1">#REF!</definedName>
    <definedName name="BExU9GCSO5YILIKG6VAHN13DL75K" localSheetId="8" hidden="1">#REF!</definedName>
    <definedName name="BExU9GCSO5YILIKG6VAHN13DL75K" localSheetId="9" hidden="1">#REF!</definedName>
    <definedName name="BExU9GCSO5YILIKG6VAHN13DL75K" localSheetId="11" hidden="1">#REF!</definedName>
    <definedName name="BExU9GCSO5YILIKG6VAHN13DL75K" localSheetId="12" hidden="1">#REF!</definedName>
    <definedName name="BExU9GCSO5YILIKG6VAHN13DL75K" localSheetId="13" hidden="1">#REF!</definedName>
    <definedName name="BExU9GCSO5YILIKG6VAHN13DL75K" localSheetId="14" hidden="1">#REF!</definedName>
    <definedName name="BExU9GCSO5YILIKG6VAHN13DL75K" localSheetId="22" hidden="1">#REF!</definedName>
    <definedName name="BExU9GCSO5YILIKG6VAHN13DL75K" localSheetId="19" hidden="1">#REF!</definedName>
    <definedName name="BExU9GCSO5YILIKG6VAHN13DL75K" localSheetId="21" hidden="1">#REF!</definedName>
    <definedName name="BExU9GCSO5YILIKG6VAHN13DL75K" hidden="1">#REF!</definedName>
    <definedName name="BExU9KJOZLO15N11MJVN782NFGJ0" localSheetId="23" hidden="1">#REF!</definedName>
    <definedName name="BExU9KJOZLO15N11MJVN782NFGJ0" localSheetId="27" hidden="1">#REF!</definedName>
    <definedName name="BExU9KJOZLO15N11MJVN782NFGJ0" localSheetId="16" hidden="1">#REF!</definedName>
    <definedName name="BExU9KJOZLO15N11MJVN782NFGJ0" localSheetId="0" hidden="1">#REF!</definedName>
    <definedName name="BExU9KJOZLO15N11MJVN782NFGJ0" localSheetId="2" hidden="1">#REF!</definedName>
    <definedName name="BExU9KJOZLO15N11MJVN782NFGJ0" localSheetId="4" hidden="1">#REF!</definedName>
    <definedName name="BExU9KJOZLO15N11MJVN782NFGJ0" localSheetId="5" hidden="1">#REF!</definedName>
    <definedName name="BExU9KJOZLO15N11MJVN782NFGJ0" localSheetId="17" hidden="1">#REF!</definedName>
    <definedName name="BExU9KJOZLO15N11MJVN782NFGJ0" localSheetId="7" hidden="1">#REF!</definedName>
    <definedName name="BExU9KJOZLO15N11MJVN782NFGJ0" localSheetId="8" hidden="1">#REF!</definedName>
    <definedName name="BExU9KJOZLO15N11MJVN782NFGJ0" localSheetId="9" hidden="1">#REF!</definedName>
    <definedName name="BExU9KJOZLO15N11MJVN782NFGJ0" localSheetId="11" hidden="1">#REF!</definedName>
    <definedName name="BExU9KJOZLO15N11MJVN782NFGJ0" localSheetId="12" hidden="1">#REF!</definedName>
    <definedName name="BExU9KJOZLO15N11MJVN782NFGJ0" localSheetId="13" hidden="1">#REF!</definedName>
    <definedName name="BExU9KJOZLO15N11MJVN782NFGJ0" localSheetId="14" hidden="1">#REF!</definedName>
    <definedName name="BExU9KJOZLO15N11MJVN782NFGJ0" localSheetId="22" hidden="1">#REF!</definedName>
    <definedName name="BExU9KJOZLO15N11MJVN782NFGJ0" localSheetId="19" hidden="1">#REF!</definedName>
    <definedName name="BExU9KJOZLO15N11MJVN782NFGJ0" localSheetId="21" hidden="1">#REF!</definedName>
    <definedName name="BExU9KJOZLO15N11MJVN782NFGJ0" hidden="1">#REF!</definedName>
    <definedName name="BExU9LG29XU2K1GNKRO4438JYQZE" localSheetId="23" hidden="1">#REF!</definedName>
    <definedName name="BExU9LG29XU2K1GNKRO4438JYQZE" localSheetId="27" hidden="1">#REF!</definedName>
    <definedName name="BExU9LG29XU2K1GNKRO4438JYQZE" localSheetId="16" hidden="1">#REF!</definedName>
    <definedName name="BExU9LG29XU2K1GNKRO4438JYQZE" localSheetId="0" hidden="1">#REF!</definedName>
    <definedName name="BExU9LG29XU2K1GNKRO4438JYQZE" localSheetId="2" hidden="1">#REF!</definedName>
    <definedName name="BExU9LG29XU2K1GNKRO4438JYQZE" localSheetId="4" hidden="1">#REF!</definedName>
    <definedName name="BExU9LG29XU2K1GNKRO4438JYQZE" localSheetId="5" hidden="1">#REF!</definedName>
    <definedName name="BExU9LG29XU2K1GNKRO4438JYQZE" localSheetId="17" hidden="1">#REF!</definedName>
    <definedName name="BExU9LG29XU2K1GNKRO4438JYQZE" localSheetId="7" hidden="1">#REF!</definedName>
    <definedName name="BExU9LG29XU2K1GNKRO4438JYQZE" localSheetId="8" hidden="1">#REF!</definedName>
    <definedName name="BExU9LG29XU2K1GNKRO4438JYQZE" localSheetId="9" hidden="1">#REF!</definedName>
    <definedName name="BExU9LG29XU2K1GNKRO4438JYQZE" localSheetId="11" hidden="1">#REF!</definedName>
    <definedName name="BExU9LG29XU2K1GNKRO4438JYQZE" localSheetId="12" hidden="1">#REF!</definedName>
    <definedName name="BExU9LG29XU2K1GNKRO4438JYQZE" localSheetId="13" hidden="1">#REF!</definedName>
    <definedName name="BExU9LG29XU2K1GNKRO4438JYQZE" localSheetId="14" hidden="1">#REF!</definedName>
    <definedName name="BExU9LG29XU2K1GNKRO4438JYQZE" localSheetId="22" hidden="1">#REF!</definedName>
    <definedName name="BExU9LG29XU2K1GNKRO4438JYQZE" localSheetId="19" hidden="1">#REF!</definedName>
    <definedName name="BExU9LG29XU2K1GNKRO4438JYQZE" localSheetId="21" hidden="1">#REF!</definedName>
    <definedName name="BExU9LG29XU2K1GNKRO4438JYQZE" hidden="1">#REF!</definedName>
    <definedName name="BExU9RW36I5Z6JIXUIUB3PJH86LT" localSheetId="23" hidden="1">#REF!</definedName>
    <definedName name="BExU9RW36I5Z6JIXUIUB3PJH86LT" localSheetId="27" hidden="1">#REF!</definedName>
    <definedName name="BExU9RW36I5Z6JIXUIUB3PJH86LT" localSheetId="16" hidden="1">#REF!</definedName>
    <definedName name="BExU9RW36I5Z6JIXUIUB3PJH86LT" localSheetId="0" hidden="1">#REF!</definedName>
    <definedName name="BExU9RW36I5Z6JIXUIUB3PJH86LT" localSheetId="2" hidden="1">#REF!</definedName>
    <definedName name="BExU9RW36I5Z6JIXUIUB3PJH86LT" localSheetId="4" hidden="1">#REF!</definedName>
    <definedName name="BExU9RW36I5Z6JIXUIUB3PJH86LT" localSheetId="5" hidden="1">#REF!</definedName>
    <definedName name="BExU9RW36I5Z6JIXUIUB3PJH86LT" localSheetId="17" hidden="1">#REF!</definedName>
    <definedName name="BExU9RW36I5Z6JIXUIUB3PJH86LT" localSheetId="7" hidden="1">#REF!</definedName>
    <definedName name="BExU9RW36I5Z6JIXUIUB3PJH86LT" localSheetId="8" hidden="1">#REF!</definedName>
    <definedName name="BExU9RW36I5Z6JIXUIUB3PJH86LT" localSheetId="9" hidden="1">#REF!</definedName>
    <definedName name="BExU9RW36I5Z6JIXUIUB3PJH86LT" localSheetId="11" hidden="1">#REF!</definedName>
    <definedName name="BExU9RW36I5Z6JIXUIUB3PJH86LT" localSheetId="12" hidden="1">#REF!</definedName>
    <definedName name="BExU9RW36I5Z6JIXUIUB3PJH86LT" localSheetId="13" hidden="1">#REF!</definedName>
    <definedName name="BExU9RW36I5Z6JIXUIUB3PJH86LT" localSheetId="14" hidden="1">#REF!</definedName>
    <definedName name="BExU9RW36I5Z6JIXUIUB3PJH86LT" localSheetId="22" hidden="1">#REF!</definedName>
    <definedName name="BExU9RW36I5Z6JIXUIUB3PJH86LT" localSheetId="19" hidden="1">#REF!</definedName>
    <definedName name="BExU9RW36I5Z6JIXUIUB3PJH86LT" localSheetId="21" hidden="1">#REF!</definedName>
    <definedName name="BExU9RW36I5Z6JIXUIUB3PJH86LT" hidden="1">#REF!</definedName>
    <definedName name="BExU9WU19DJ2VAGISPFEGDWWOO4V" localSheetId="23" hidden="1">#REF!</definedName>
    <definedName name="BExU9WU19DJ2VAGISPFEGDWWOO4V" localSheetId="27" hidden="1">#REF!</definedName>
    <definedName name="BExU9WU19DJ2VAGISPFEGDWWOO4V" localSheetId="16" hidden="1">#REF!</definedName>
    <definedName name="BExU9WU19DJ2VAGISPFEGDWWOO4V" localSheetId="0" hidden="1">#REF!</definedName>
    <definedName name="BExU9WU19DJ2VAGISPFEGDWWOO4V" localSheetId="2" hidden="1">#REF!</definedName>
    <definedName name="BExU9WU19DJ2VAGISPFEGDWWOO4V" localSheetId="4" hidden="1">#REF!</definedName>
    <definedName name="BExU9WU19DJ2VAGISPFEGDWWOO4V" localSheetId="5" hidden="1">#REF!</definedName>
    <definedName name="BExU9WU19DJ2VAGISPFEGDWWOO4V" localSheetId="17" hidden="1">#REF!</definedName>
    <definedName name="BExU9WU19DJ2VAGISPFEGDWWOO4V" localSheetId="7" hidden="1">#REF!</definedName>
    <definedName name="BExU9WU19DJ2VAGISPFEGDWWOO4V" localSheetId="8" hidden="1">#REF!</definedName>
    <definedName name="BExU9WU19DJ2VAGISPFEGDWWOO4V" localSheetId="9" hidden="1">#REF!</definedName>
    <definedName name="BExU9WU19DJ2VAGISPFEGDWWOO4V" localSheetId="11" hidden="1">#REF!</definedName>
    <definedName name="BExU9WU19DJ2VAGISPFEGDWWOO4V" localSheetId="12" hidden="1">#REF!</definedName>
    <definedName name="BExU9WU19DJ2VAGISPFEGDWWOO4V" localSheetId="13" hidden="1">#REF!</definedName>
    <definedName name="BExU9WU19DJ2VAGISPFEGDWWOO4V" localSheetId="14" hidden="1">#REF!</definedName>
    <definedName name="BExU9WU19DJ2VAGISPFEGDWWOO4V" localSheetId="22" hidden="1">#REF!</definedName>
    <definedName name="BExU9WU19DJ2VAGISPFEGDWWOO4V" localSheetId="19" hidden="1">#REF!</definedName>
    <definedName name="BExU9WU19DJ2VAGISPFEGDWWOO4V" localSheetId="21" hidden="1">#REF!</definedName>
    <definedName name="BExU9WU19DJ2VAGISPFEGDWWOO4V" hidden="1">#REF!</definedName>
    <definedName name="BExUA28AO7OWDG3H23Q0CL4B7BHW" localSheetId="23" hidden="1">#REF!</definedName>
    <definedName name="BExUA28AO7OWDG3H23Q0CL4B7BHW" localSheetId="27" hidden="1">#REF!</definedName>
    <definedName name="BExUA28AO7OWDG3H23Q0CL4B7BHW" localSheetId="16" hidden="1">#REF!</definedName>
    <definedName name="BExUA28AO7OWDG3H23Q0CL4B7BHW" localSheetId="0" hidden="1">#REF!</definedName>
    <definedName name="BExUA28AO7OWDG3H23Q0CL4B7BHW" localSheetId="2" hidden="1">#REF!</definedName>
    <definedName name="BExUA28AO7OWDG3H23Q0CL4B7BHW" localSheetId="4" hidden="1">#REF!</definedName>
    <definedName name="BExUA28AO7OWDG3H23Q0CL4B7BHW" localSheetId="5" hidden="1">#REF!</definedName>
    <definedName name="BExUA28AO7OWDG3H23Q0CL4B7BHW" localSheetId="17" hidden="1">#REF!</definedName>
    <definedName name="BExUA28AO7OWDG3H23Q0CL4B7BHW" localSheetId="7" hidden="1">#REF!</definedName>
    <definedName name="BExUA28AO7OWDG3H23Q0CL4B7BHW" localSheetId="8" hidden="1">#REF!</definedName>
    <definedName name="BExUA28AO7OWDG3H23Q0CL4B7BHW" localSheetId="9" hidden="1">#REF!</definedName>
    <definedName name="BExUA28AO7OWDG3H23Q0CL4B7BHW" localSheetId="11" hidden="1">#REF!</definedName>
    <definedName name="BExUA28AO7OWDG3H23Q0CL4B7BHW" localSheetId="12" hidden="1">#REF!</definedName>
    <definedName name="BExUA28AO7OWDG3H23Q0CL4B7BHW" localSheetId="13" hidden="1">#REF!</definedName>
    <definedName name="BExUA28AO7OWDG3H23Q0CL4B7BHW" localSheetId="14" hidden="1">#REF!</definedName>
    <definedName name="BExUA28AO7OWDG3H23Q0CL4B7BHW" localSheetId="22" hidden="1">#REF!</definedName>
    <definedName name="BExUA28AO7OWDG3H23Q0CL4B7BHW" localSheetId="19" hidden="1">#REF!</definedName>
    <definedName name="BExUA28AO7OWDG3H23Q0CL4B7BHW" localSheetId="21" hidden="1">#REF!</definedName>
    <definedName name="BExUA28AO7OWDG3H23Q0CL4B7BHW" hidden="1">#REF!</definedName>
    <definedName name="BExUA34N2C083NSTAHQGZZ3BCYGK" localSheetId="23" hidden="1">#REF!</definedName>
    <definedName name="BExUA34N2C083NSTAHQGZZ3BCYGK" localSheetId="27" hidden="1">#REF!</definedName>
    <definedName name="BExUA34N2C083NSTAHQGZZ3BCYGK" localSheetId="16" hidden="1">#REF!</definedName>
    <definedName name="BExUA34N2C083NSTAHQGZZ3BCYGK" localSheetId="0" hidden="1">#REF!</definedName>
    <definedName name="BExUA34N2C083NSTAHQGZZ3BCYGK" localSheetId="2" hidden="1">#REF!</definedName>
    <definedName name="BExUA34N2C083NSTAHQGZZ3BCYGK" localSheetId="4" hidden="1">#REF!</definedName>
    <definedName name="BExUA34N2C083NSTAHQGZZ3BCYGK" localSheetId="5" hidden="1">#REF!</definedName>
    <definedName name="BExUA34N2C083NSTAHQGZZ3BCYGK" localSheetId="17" hidden="1">#REF!</definedName>
    <definedName name="BExUA34N2C083NSTAHQGZZ3BCYGK" localSheetId="7" hidden="1">#REF!</definedName>
    <definedName name="BExUA34N2C083NSTAHQGZZ3BCYGK" localSheetId="8" hidden="1">#REF!</definedName>
    <definedName name="BExUA34N2C083NSTAHQGZZ3BCYGK" localSheetId="9" hidden="1">#REF!</definedName>
    <definedName name="BExUA34N2C083NSTAHQGZZ3BCYGK" localSheetId="11" hidden="1">#REF!</definedName>
    <definedName name="BExUA34N2C083NSTAHQGZZ3BCYGK" localSheetId="12" hidden="1">#REF!</definedName>
    <definedName name="BExUA34N2C083NSTAHQGZZ3BCYGK" localSheetId="13" hidden="1">#REF!</definedName>
    <definedName name="BExUA34N2C083NSTAHQGZZ3BCYGK" localSheetId="14" hidden="1">#REF!</definedName>
    <definedName name="BExUA34N2C083NSTAHQGZZ3BCYGK" localSheetId="22" hidden="1">#REF!</definedName>
    <definedName name="BExUA34N2C083NSTAHQGZZ3BCYGK" localSheetId="19" hidden="1">#REF!</definedName>
    <definedName name="BExUA34N2C083NSTAHQGZZ3BCYGK" localSheetId="21" hidden="1">#REF!</definedName>
    <definedName name="BExUA34N2C083NSTAHQGZZ3BCYGK" hidden="1">#REF!</definedName>
    <definedName name="BExUA5O923FFNEBY8BPO1TU3QGBM" localSheetId="23" hidden="1">#REF!</definedName>
    <definedName name="BExUA5O923FFNEBY8BPO1TU3QGBM" localSheetId="27" hidden="1">#REF!</definedName>
    <definedName name="BExUA5O923FFNEBY8BPO1TU3QGBM" localSheetId="16" hidden="1">#REF!</definedName>
    <definedName name="BExUA5O923FFNEBY8BPO1TU3QGBM" localSheetId="0" hidden="1">#REF!</definedName>
    <definedName name="BExUA5O923FFNEBY8BPO1TU3QGBM" localSheetId="2" hidden="1">#REF!</definedName>
    <definedName name="BExUA5O923FFNEBY8BPO1TU3QGBM" localSheetId="4" hidden="1">#REF!</definedName>
    <definedName name="BExUA5O923FFNEBY8BPO1TU3QGBM" localSheetId="5" hidden="1">#REF!</definedName>
    <definedName name="BExUA5O923FFNEBY8BPO1TU3QGBM" localSheetId="17" hidden="1">#REF!</definedName>
    <definedName name="BExUA5O923FFNEBY8BPO1TU3QGBM" localSheetId="7" hidden="1">#REF!</definedName>
    <definedName name="BExUA5O923FFNEBY8BPO1TU3QGBM" localSheetId="8" hidden="1">#REF!</definedName>
    <definedName name="BExUA5O923FFNEBY8BPO1TU3QGBM" localSheetId="9" hidden="1">#REF!</definedName>
    <definedName name="BExUA5O923FFNEBY8BPO1TU3QGBM" localSheetId="11" hidden="1">#REF!</definedName>
    <definedName name="BExUA5O923FFNEBY8BPO1TU3QGBM" localSheetId="12" hidden="1">#REF!</definedName>
    <definedName name="BExUA5O923FFNEBY8BPO1TU3QGBM" localSheetId="13" hidden="1">#REF!</definedName>
    <definedName name="BExUA5O923FFNEBY8BPO1TU3QGBM" localSheetId="14" hidden="1">#REF!</definedName>
    <definedName name="BExUA5O923FFNEBY8BPO1TU3QGBM" localSheetId="22" hidden="1">#REF!</definedName>
    <definedName name="BExUA5O923FFNEBY8BPO1TU3QGBM" localSheetId="19" hidden="1">#REF!</definedName>
    <definedName name="BExUA5O923FFNEBY8BPO1TU3QGBM" localSheetId="21" hidden="1">#REF!</definedName>
    <definedName name="BExUA5O923FFNEBY8BPO1TU3QGBM" hidden="1">#REF!</definedName>
    <definedName name="BExUA6Q4K25VH452AQ3ZIRBCMS61" localSheetId="23" hidden="1">#REF!</definedName>
    <definedName name="BExUA6Q4K25VH452AQ3ZIRBCMS61" localSheetId="27" hidden="1">#REF!</definedName>
    <definedName name="BExUA6Q4K25VH452AQ3ZIRBCMS61" localSheetId="16" hidden="1">#REF!</definedName>
    <definedName name="BExUA6Q4K25VH452AQ3ZIRBCMS61" localSheetId="0" hidden="1">#REF!</definedName>
    <definedName name="BExUA6Q4K25VH452AQ3ZIRBCMS61" localSheetId="2" hidden="1">#REF!</definedName>
    <definedName name="BExUA6Q4K25VH452AQ3ZIRBCMS61" localSheetId="4" hidden="1">#REF!</definedName>
    <definedName name="BExUA6Q4K25VH452AQ3ZIRBCMS61" localSheetId="5" hidden="1">#REF!</definedName>
    <definedName name="BExUA6Q4K25VH452AQ3ZIRBCMS61" localSheetId="17" hidden="1">#REF!</definedName>
    <definedName name="BExUA6Q4K25VH452AQ3ZIRBCMS61" localSheetId="7" hidden="1">#REF!</definedName>
    <definedName name="BExUA6Q4K25VH452AQ3ZIRBCMS61" localSheetId="8" hidden="1">#REF!</definedName>
    <definedName name="BExUA6Q4K25VH452AQ3ZIRBCMS61" localSheetId="9" hidden="1">#REF!</definedName>
    <definedName name="BExUA6Q4K25VH452AQ3ZIRBCMS61" localSheetId="11" hidden="1">#REF!</definedName>
    <definedName name="BExUA6Q4K25VH452AQ3ZIRBCMS61" localSheetId="12" hidden="1">#REF!</definedName>
    <definedName name="BExUA6Q4K25VH452AQ3ZIRBCMS61" localSheetId="13" hidden="1">#REF!</definedName>
    <definedName name="BExUA6Q4K25VH452AQ3ZIRBCMS61" localSheetId="14" hidden="1">#REF!</definedName>
    <definedName name="BExUA6Q4K25VH452AQ3ZIRBCMS61" localSheetId="22" hidden="1">#REF!</definedName>
    <definedName name="BExUA6Q4K25VH452AQ3ZIRBCMS61" localSheetId="19" hidden="1">#REF!</definedName>
    <definedName name="BExUA6Q4K25VH452AQ3ZIRBCMS61" localSheetId="21" hidden="1">#REF!</definedName>
    <definedName name="BExUA6Q4K25VH452AQ3ZIRBCMS61" hidden="1">#REF!</definedName>
    <definedName name="BExUAFV4JMBSM2SKBQL9NHL0NIBS" localSheetId="23" hidden="1">#REF!</definedName>
    <definedName name="BExUAFV4JMBSM2SKBQL9NHL0NIBS" localSheetId="27" hidden="1">#REF!</definedName>
    <definedName name="BExUAFV4JMBSM2SKBQL9NHL0NIBS" localSheetId="16" hidden="1">#REF!</definedName>
    <definedName name="BExUAFV4JMBSM2SKBQL9NHL0NIBS" localSheetId="0" hidden="1">#REF!</definedName>
    <definedName name="BExUAFV4JMBSM2SKBQL9NHL0NIBS" localSheetId="2" hidden="1">#REF!</definedName>
    <definedName name="BExUAFV4JMBSM2SKBQL9NHL0NIBS" localSheetId="4" hidden="1">#REF!</definedName>
    <definedName name="BExUAFV4JMBSM2SKBQL9NHL0NIBS" localSheetId="5" hidden="1">#REF!</definedName>
    <definedName name="BExUAFV4JMBSM2SKBQL9NHL0NIBS" localSheetId="17" hidden="1">#REF!</definedName>
    <definedName name="BExUAFV4JMBSM2SKBQL9NHL0NIBS" localSheetId="7" hidden="1">#REF!</definedName>
    <definedName name="BExUAFV4JMBSM2SKBQL9NHL0NIBS" localSheetId="8" hidden="1">#REF!</definedName>
    <definedName name="BExUAFV4JMBSM2SKBQL9NHL0NIBS" localSheetId="9" hidden="1">#REF!</definedName>
    <definedName name="BExUAFV4JMBSM2SKBQL9NHL0NIBS" localSheetId="11" hidden="1">#REF!</definedName>
    <definedName name="BExUAFV4JMBSM2SKBQL9NHL0NIBS" localSheetId="12" hidden="1">#REF!</definedName>
    <definedName name="BExUAFV4JMBSM2SKBQL9NHL0NIBS" localSheetId="13" hidden="1">#REF!</definedName>
    <definedName name="BExUAFV4JMBSM2SKBQL9NHL0NIBS" localSheetId="14" hidden="1">#REF!</definedName>
    <definedName name="BExUAFV4JMBSM2SKBQL9NHL0NIBS" localSheetId="22" hidden="1">#REF!</definedName>
    <definedName name="BExUAFV4JMBSM2SKBQL9NHL0NIBS" localSheetId="19" hidden="1">#REF!</definedName>
    <definedName name="BExUAFV4JMBSM2SKBQL9NHL0NIBS" localSheetId="21" hidden="1">#REF!</definedName>
    <definedName name="BExUAFV4JMBSM2SKBQL9NHL0NIBS" hidden="1">#REF!</definedName>
    <definedName name="BExUAMWQODKBXMRH1QCMJLJBF8M7" localSheetId="23" hidden="1">#REF!</definedName>
    <definedName name="BExUAMWQODKBXMRH1QCMJLJBF8M7" localSheetId="27" hidden="1">#REF!</definedName>
    <definedName name="BExUAMWQODKBXMRH1QCMJLJBF8M7" localSheetId="16" hidden="1">#REF!</definedName>
    <definedName name="BExUAMWQODKBXMRH1QCMJLJBF8M7" localSheetId="0" hidden="1">#REF!</definedName>
    <definedName name="BExUAMWQODKBXMRH1QCMJLJBF8M7" localSheetId="2" hidden="1">#REF!</definedName>
    <definedName name="BExUAMWQODKBXMRH1QCMJLJBF8M7" localSheetId="4" hidden="1">#REF!</definedName>
    <definedName name="BExUAMWQODKBXMRH1QCMJLJBF8M7" localSheetId="5" hidden="1">#REF!</definedName>
    <definedName name="BExUAMWQODKBXMRH1QCMJLJBF8M7" localSheetId="17" hidden="1">#REF!</definedName>
    <definedName name="BExUAMWQODKBXMRH1QCMJLJBF8M7" localSheetId="7" hidden="1">#REF!</definedName>
    <definedName name="BExUAMWQODKBXMRH1QCMJLJBF8M7" localSheetId="8" hidden="1">#REF!</definedName>
    <definedName name="BExUAMWQODKBXMRH1QCMJLJBF8M7" localSheetId="9" hidden="1">#REF!</definedName>
    <definedName name="BExUAMWQODKBXMRH1QCMJLJBF8M7" localSheetId="11" hidden="1">#REF!</definedName>
    <definedName name="BExUAMWQODKBXMRH1QCMJLJBF8M7" localSheetId="12" hidden="1">#REF!</definedName>
    <definedName name="BExUAMWQODKBXMRH1QCMJLJBF8M7" localSheetId="13" hidden="1">#REF!</definedName>
    <definedName name="BExUAMWQODKBXMRH1QCMJLJBF8M7" localSheetId="14" hidden="1">#REF!</definedName>
    <definedName name="BExUAMWQODKBXMRH1QCMJLJBF8M7" localSheetId="22" hidden="1">#REF!</definedName>
    <definedName name="BExUAMWQODKBXMRH1QCMJLJBF8M7" localSheetId="19" hidden="1">#REF!</definedName>
    <definedName name="BExUAMWQODKBXMRH1QCMJLJBF8M7" localSheetId="21" hidden="1">#REF!</definedName>
    <definedName name="BExUAMWQODKBXMRH1QCMJLJBF8M7" hidden="1">#REF!</definedName>
    <definedName name="BExUARUP0MX710TNZSAA01HUEAVC" localSheetId="23" hidden="1">#REF!</definedName>
    <definedName name="BExUARUP0MX710TNZSAA01HUEAVC" localSheetId="27" hidden="1">#REF!</definedName>
    <definedName name="BExUARUP0MX710TNZSAA01HUEAVC" localSheetId="16" hidden="1">#REF!</definedName>
    <definedName name="BExUARUP0MX710TNZSAA01HUEAVC" localSheetId="0" hidden="1">#REF!</definedName>
    <definedName name="BExUARUP0MX710TNZSAA01HUEAVC" localSheetId="2" hidden="1">#REF!</definedName>
    <definedName name="BExUARUP0MX710TNZSAA01HUEAVC" localSheetId="4" hidden="1">#REF!</definedName>
    <definedName name="BExUARUP0MX710TNZSAA01HUEAVC" localSheetId="5" hidden="1">#REF!</definedName>
    <definedName name="BExUARUP0MX710TNZSAA01HUEAVC" localSheetId="17" hidden="1">#REF!</definedName>
    <definedName name="BExUARUP0MX710TNZSAA01HUEAVC" localSheetId="7" hidden="1">#REF!</definedName>
    <definedName name="BExUARUP0MX710TNZSAA01HUEAVC" localSheetId="8" hidden="1">#REF!</definedName>
    <definedName name="BExUARUP0MX710TNZSAA01HUEAVC" localSheetId="9" hidden="1">#REF!</definedName>
    <definedName name="BExUARUP0MX710TNZSAA01HUEAVC" localSheetId="11" hidden="1">#REF!</definedName>
    <definedName name="BExUARUP0MX710TNZSAA01HUEAVC" localSheetId="12" hidden="1">#REF!</definedName>
    <definedName name="BExUARUP0MX710TNZSAA01HUEAVC" localSheetId="13" hidden="1">#REF!</definedName>
    <definedName name="BExUARUP0MX710TNZSAA01HUEAVC" localSheetId="14" hidden="1">#REF!</definedName>
    <definedName name="BExUARUP0MX710TNZSAA01HUEAVC" localSheetId="22" hidden="1">#REF!</definedName>
    <definedName name="BExUARUP0MX710TNZSAA01HUEAVC" localSheetId="19" hidden="1">#REF!</definedName>
    <definedName name="BExUARUP0MX710TNZSAA01HUEAVC" localSheetId="21" hidden="1">#REF!</definedName>
    <definedName name="BExUARUP0MX710TNZSAA01HUEAVC" hidden="1">#REF!</definedName>
    <definedName name="BExUAX8WS5OPVLCDXRGKTU2QMTFO" localSheetId="23" hidden="1">#REF!</definedName>
    <definedName name="BExUAX8WS5OPVLCDXRGKTU2QMTFO" localSheetId="27" hidden="1">#REF!</definedName>
    <definedName name="BExUAX8WS5OPVLCDXRGKTU2QMTFO" localSheetId="16" hidden="1">#REF!</definedName>
    <definedName name="BExUAX8WS5OPVLCDXRGKTU2QMTFO" localSheetId="0" hidden="1">#REF!</definedName>
    <definedName name="BExUAX8WS5OPVLCDXRGKTU2QMTFO" localSheetId="2" hidden="1">#REF!</definedName>
    <definedName name="BExUAX8WS5OPVLCDXRGKTU2QMTFO" localSheetId="4" hidden="1">#REF!</definedName>
    <definedName name="BExUAX8WS5OPVLCDXRGKTU2QMTFO" localSheetId="5" hidden="1">#REF!</definedName>
    <definedName name="BExUAX8WS5OPVLCDXRGKTU2QMTFO" localSheetId="17" hidden="1">#REF!</definedName>
    <definedName name="BExUAX8WS5OPVLCDXRGKTU2QMTFO" localSheetId="7" hidden="1">#REF!</definedName>
    <definedName name="BExUAX8WS5OPVLCDXRGKTU2QMTFO" localSheetId="8" hidden="1">#REF!</definedName>
    <definedName name="BExUAX8WS5OPVLCDXRGKTU2QMTFO" localSheetId="9" hidden="1">#REF!</definedName>
    <definedName name="BExUAX8WS5OPVLCDXRGKTU2QMTFO" localSheetId="11" hidden="1">#REF!</definedName>
    <definedName name="BExUAX8WS5OPVLCDXRGKTU2QMTFO" localSheetId="12" hidden="1">#REF!</definedName>
    <definedName name="BExUAX8WS5OPVLCDXRGKTU2QMTFO" localSheetId="13" hidden="1">#REF!</definedName>
    <definedName name="BExUAX8WS5OPVLCDXRGKTU2QMTFO" localSheetId="14" hidden="1">#REF!</definedName>
    <definedName name="BExUAX8WS5OPVLCDXRGKTU2QMTFO" localSheetId="22" hidden="1">#REF!</definedName>
    <definedName name="BExUAX8WS5OPVLCDXRGKTU2QMTFO" localSheetId="19" hidden="1">#REF!</definedName>
    <definedName name="BExUAX8WS5OPVLCDXRGKTU2QMTFO" localSheetId="21" hidden="1">#REF!</definedName>
    <definedName name="BExUAX8WS5OPVLCDXRGKTU2QMTFO" hidden="1">#REF!</definedName>
    <definedName name="BExUB1FYAZ433NX9GD7WGACX5IZD" localSheetId="23" hidden="1">#REF!</definedName>
    <definedName name="BExUB1FYAZ433NX9GD7WGACX5IZD" localSheetId="27" hidden="1">#REF!</definedName>
    <definedName name="BExUB1FYAZ433NX9GD7WGACX5IZD" localSheetId="16" hidden="1">#REF!</definedName>
    <definedName name="BExUB1FYAZ433NX9GD7WGACX5IZD" localSheetId="0" hidden="1">#REF!</definedName>
    <definedName name="BExUB1FYAZ433NX9GD7WGACX5IZD" localSheetId="2" hidden="1">#REF!</definedName>
    <definedName name="BExUB1FYAZ433NX9GD7WGACX5IZD" localSheetId="4" hidden="1">#REF!</definedName>
    <definedName name="BExUB1FYAZ433NX9GD7WGACX5IZD" localSheetId="5" hidden="1">#REF!</definedName>
    <definedName name="BExUB1FYAZ433NX9GD7WGACX5IZD" localSheetId="17" hidden="1">#REF!</definedName>
    <definedName name="BExUB1FYAZ433NX9GD7WGACX5IZD" localSheetId="7" hidden="1">#REF!</definedName>
    <definedName name="BExUB1FYAZ433NX9GD7WGACX5IZD" localSheetId="8" hidden="1">#REF!</definedName>
    <definedName name="BExUB1FYAZ433NX9GD7WGACX5IZD" localSheetId="9" hidden="1">#REF!</definedName>
    <definedName name="BExUB1FYAZ433NX9GD7WGACX5IZD" localSheetId="11" hidden="1">#REF!</definedName>
    <definedName name="BExUB1FYAZ433NX9GD7WGACX5IZD" localSheetId="12" hidden="1">#REF!</definedName>
    <definedName name="BExUB1FYAZ433NX9GD7WGACX5IZD" localSheetId="13" hidden="1">#REF!</definedName>
    <definedName name="BExUB1FYAZ433NX9GD7WGACX5IZD" localSheetId="14" hidden="1">#REF!</definedName>
    <definedName name="BExUB1FYAZ433NX9GD7WGACX5IZD" localSheetId="22" hidden="1">#REF!</definedName>
    <definedName name="BExUB1FYAZ433NX9GD7WGACX5IZD" localSheetId="19" hidden="1">#REF!</definedName>
    <definedName name="BExUB1FYAZ433NX9GD7WGACX5IZD" localSheetId="21" hidden="1">#REF!</definedName>
    <definedName name="BExUB1FYAZ433NX9GD7WGACX5IZD" hidden="1">#REF!</definedName>
    <definedName name="BExUB8HLEXSBVPZ5AXNQEK96F1N4" localSheetId="23" hidden="1">#REF!</definedName>
    <definedName name="BExUB8HLEXSBVPZ5AXNQEK96F1N4" localSheetId="27" hidden="1">#REF!</definedName>
    <definedName name="BExUB8HLEXSBVPZ5AXNQEK96F1N4" localSheetId="16" hidden="1">#REF!</definedName>
    <definedName name="BExUB8HLEXSBVPZ5AXNQEK96F1N4" localSheetId="0" hidden="1">#REF!</definedName>
    <definedName name="BExUB8HLEXSBVPZ5AXNQEK96F1N4" localSheetId="2" hidden="1">#REF!</definedName>
    <definedName name="BExUB8HLEXSBVPZ5AXNQEK96F1N4" localSheetId="4" hidden="1">#REF!</definedName>
    <definedName name="BExUB8HLEXSBVPZ5AXNQEK96F1N4" localSheetId="5" hidden="1">#REF!</definedName>
    <definedName name="BExUB8HLEXSBVPZ5AXNQEK96F1N4" localSheetId="17" hidden="1">#REF!</definedName>
    <definedName name="BExUB8HLEXSBVPZ5AXNQEK96F1N4" localSheetId="7" hidden="1">#REF!</definedName>
    <definedName name="BExUB8HLEXSBVPZ5AXNQEK96F1N4" localSheetId="8" hidden="1">#REF!</definedName>
    <definedName name="BExUB8HLEXSBVPZ5AXNQEK96F1N4" localSheetId="9" hidden="1">#REF!</definedName>
    <definedName name="BExUB8HLEXSBVPZ5AXNQEK96F1N4" localSheetId="11" hidden="1">#REF!</definedName>
    <definedName name="BExUB8HLEXSBVPZ5AXNQEK96F1N4" localSheetId="12" hidden="1">#REF!</definedName>
    <definedName name="BExUB8HLEXSBVPZ5AXNQEK96F1N4" localSheetId="13" hidden="1">#REF!</definedName>
    <definedName name="BExUB8HLEXSBVPZ5AXNQEK96F1N4" localSheetId="14" hidden="1">#REF!</definedName>
    <definedName name="BExUB8HLEXSBVPZ5AXNQEK96F1N4" localSheetId="22" hidden="1">#REF!</definedName>
    <definedName name="BExUB8HLEXSBVPZ5AXNQEK96F1N4" localSheetId="19" hidden="1">#REF!</definedName>
    <definedName name="BExUB8HLEXSBVPZ5AXNQEK96F1N4" localSheetId="21" hidden="1">#REF!</definedName>
    <definedName name="BExUB8HLEXSBVPZ5AXNQEK96F1N4" hidden="1">#REF!</definedName>
    <definedName name="BExUBCDVZIEA7YT0LPSMHL5ZSERQ" localSheetId="23" hidden="1">#REF!</definedName>
    <definedName name="BExUBCDVZIEA7YT0LPSMHL5ZSERQ" localSheetId="27" hidden="1">#REF!</definedName>
    <definedName name="BExUBCDVZIEA7YT0LPSMHL5ZSERQ" localSheetId="16" hidden="1">#REF!</definedName>
    <definedName name="BExUBCDVZIEA7YT0LPSMHL5ZSERQ" localSheetId="0" hidden="1">#REF!</definedName>
    <definedName name="BExUBCDVZIEA7YT0LPSMHL5ZSERQ" localSheetId="2" hidden="1">#REF!</definedName>
    <definedName name="BExUBCDVZIEA7YT0LPSMHL5ZSERQ" localSheetId="4" hidden="1">#REF!</definedName>
    <definedName name="BExUBCDVZIEA7YT0LPSMHL5ZSERQ" localSheetId="5" hidden="1">#REF!</definedName>
    <definedName name="BExUBCDVZIEA7YT0LPSMHL5ZSERQ" localSheetId="17" hidden="1">#REF!</definedName>
    <definedName name="BExUBCDVZIEA7YT0LPSMHL5ZSERQ" localSheetId="7" hidden="1">#REF!</definedName>
    <definedName name="BExUBCDVZIEA7YT0LPSMHL5ZSERQ" localSheetId="8" hidden="1">#REF!</definedName>
    <definedName name="BExUBCDVZIEA7YT0LPSMHL5ZSERQ" localSheetId="9" hidden="1">#REF!</definedName>
    <definedName name="BExUBCDVZIEA7YT0LPSMHL5ZSERQ" localSheetId="11" hidden="1">#REF!</definedName>
    <definedName name="BExUBCDVZIEA7YT0LPSMHL5ZSERQ" localSheetId="12" hidden="1">#REF!</definedName>
    <definedName name="BExUBCDVZIEA7YT0LPSMHL5ZSERQ" localSheetId="13" hidden="1">#REF!</definedName>
    <definedName name="BExUBCDVZIEA7YT0LPSMHL5ZSERQ" localSheetId="14" hidden="1">#REF!</definedName>
    <definedName name="BExUBCDVZIEA7YT0LPSMHL5ZSERQ" localSheetId="22" hidden="1">#REF!</definedName>
    <definedName name="BExUBCDVZIEA7YT0LPSMHL5ZSERQ" localSheetId="19" hidden="1">#REF!</definedName>
    <definedName name="BExUBCDVZIEA7YT0LPSMHL5ZSERQ" localSheetId="21" hidden="1">#REF!</definedName>
    <definedName name="BExUBCDVZIEA7YT0LPSMHL5ZSERQ" hidden="1">#REF!</definedName>
    <definedName name="BExUBDA8WU087BUIMXC1U1CKA2RA" localSheetId="23" hidden="1">#REF!</definedName>
    <definedName name="BExUBDA8WU087BUIMXC1U1CKA2RA" localSheetId="27" hidden="1">#REF!</definedName>
    <definedName name="BExUBDA8WU087BUIMXC1U1CKA2RA" localSheetId="16" hidden="1">#REF!</definedName>
    <definedName name="BExUBDA8WU087BUIMXC1U1CKA2RA" localSheetId="0" hidden="1">#REF!</definedName>
    <definedName name="BExUBDA8WU087BUIMXC1U1CKA2RA" localSheetId="2" hidden="1">#REF!</definedName>
    <definedName name="BExUBDA8WU087BUIMXC1U1CKA2RA" localSheetId="4" hidden="1">#REF!</definedName>
    <definedName name="BExUBDA8WU087BUIMXC1U1CKA2RA" localSheetId="5" hidden="1">#REF!</definedName>
    <definedName name="BExUBDA8WU087BUIMXC1U1CKA2RA" localSheetId="17" hidden="1">#REF!</definedName>
    <definedName name="BExUBDA8WU087BUIMXC1U1CKA2RA" localSheetId="7" hidden="1">#REF!</definedName>
    <definedName name="BExUBDA8WU087BUIMXC1U1CKA2RA" localSheetId="8" hidden="1">#REF!</definedName>
    <definedName name="BExUBDA8WU087BUIMXC1U1CKA2RA" localSheetId="9" hidden="1">#REF!</definedName>
    <definedName name="BExUBDA8WU087BUIMXC1U1CKA2RA" localSheetId="11" hidden="1">#REF!</definedName>
    <definedName name="BExUBDA8WU087BUIMXC1U1CKA2RA" localSheetId="12" hidden="1">#REF!</definedName>
    <definedName name="BExUBDA8WU087BUIMXC1U1CKA2RA" localSheetId="13" hidden="1">#REF!</definedName>
    <definedName name="BExUBDA8WU087BUIMXC1U1CKA2RA" localSheetId="14" hidden="1">#REF!</definedName>
    <definedName name="BExUBDA8WU087BUIMXC1U1CKA2RA" localSheetId="22" hidden="1">#REF!</definedName>
    <definedName name="BExUBDA8WU087BUIMXC1U1CKA2RA" localSheetId="19" hidden="1">#REF!</definedName>
    <definedName name="BExUBDA8WU087BUIMXC1U1CKA2RA" localSheetId="21" hidden="1">#REF!</definedName>
    <definedName name="BExUBDA8WU087BUIMXC1U1CKA2RA" hidden="1">#REF!</definedName>
    <definedName name="BExUBKXBUCN760QYU7Q8GESBWOQH" localSheetId="23" hidden="1">#REF!</definedName>
    <definedName name="BExUBKXBUCN760QYU7Q8GESBWOQH" localSheetId="27" hidden="1">#REF!</definedName>
    <definedName name="BExUBKXBUCN760QYU7Q8GESBWOQH" localSheetId="16" hidden="1">#REF!</definedName>
    <definedName name="BExUBKXBUCN760QYU7Q8GESBWOQH" localSheetId="0" hidden="1">#REF!</definedName>
    <definedName name="BExUBKXBUCN760QYU7Q8GESBWOQH" localSheetId="2" hidden="1">#REF!</definedName>
    <definedName name="BExUBKXBUCN760QYU7Q8GESBWOQH" localSheetId="4" hidden="1">#REF!</definedName>
    <definedName name="BExUBKXBUCN760QYU7Q8GESBWOQH" localSheetId="5" hidden="1">#REF!</definedName>
    <definedName name="BExUBKXBUCN760QYU7Q8GESBWOQH" localSheetId="17" hidden="1">#REF!</definedName>
    <definedName name="BExUBKXBUCN760QYU7Q8GESBWOQH" localSheetId="7" hidden="1">#REF!</definedName>
    <definedName name="BExUBKXBUCN760QYU7Q8GESBWOQH" localSheetId="8" hidden="1">#REF!</definedName>
    <definedName name="BExUBKXBUCN760QYU7Q8GESBWOQH" localSheetId="9" hidden="1">#REF!</definedName>
    <definedName name="BExUBKXBUCN760QYU7Q8GESBWOQH" localSheetId="11" hidden="1">#REF!</definedName>
    <definedName name="BExUBKXBUCN760QYU7Q8GESBWOQH" localSheetId="12" hidden="1">#REF!</definedName>
    <definedName name="BExUBKXBUCN760QYU7Q8GESBWOQH" localSheetId="13" hidden="1">#REF!</definedName>
    <definedName name="BExUBKXBUCN760QYU7Q8GESBWOQH" localSheetId="14" hidden="1">#REF!</definedName>
    <definedName name="BExUBKXBUCN760QYU7Q8GESBWOQH" localSheetId="22" hidden="1">#REF!</definedName>
    <definedName name="BExUBKXBUCN760QYU7Q8GESBWOQH" localSheetId="19" hidden="1">#REF!</definedName>
    <definedName name="BExUBKXBUCN760QYU7Q8GESBWOQH" localSheetId="21" hidden="1">#REF!</definedName>
    <definedName name="BExUBKXBUCN760QYU7Q8GESBWOQH" hidden="1">#REF!</definedName>
    <definedName name="BExUBL83ED0P076RN9RJ8P1MZ299" localSheetId="23" hidden="1">#REF!</definedName>
    <definedName name="BExUBL83ED0P076RN9RJ8P1MZ299" localSheetId="27" hidden="1">#REF!</definedName>
    <definedName name="BExUBL83ED0P076RN9RJ8P1MZ299" localSheetId="16" hidden="1">#REF!</definedName>
    <definedName name="BExUBL83ED0P076RN9RJ8P1MZ299" localSheetId="0" hidden="1">#REF!</definedName>
    <definedName name="BExUBL83ED0P076RN9RJ8P1MZ299" localSheetId="2" hidden="1">#REF!</definedName>
    <definedName name="BExUBL83ED0P076RN9RJ8P1MZ299" localSheetId="4" hidden="1">#REF!</definedName>
    <definedName name="BExUBL83ED0P076RN9RJ8P1MZ299" localSheetId="5" hidden="1">#REF!</definedName>
    <definedName name="BExUBL83ED0P076RN9RJ8P1MZ299" localSheetId="17" hidden="1">#REF!</definedName>
    <definedName name="BExUBL83ED0P076RN9RJ8P1MZ299" localSheetId="7" hidden="1">#REF!</definedName>
    <definedName name="BExUBL83ED0P076RN9RJ8P1MZ299" localSheetId="8" hidden="1">#REF!</definedName>
    <definedName name="BExUBL83ED0P076RN9RJ8P1MZ299" localSheetId="9" hidden="1">#REF!</definedName>
    <definedName name="BExUBL83ED0P076RN9RJ8P1MZ299" localSheetId="11" hidden="1">#REF!</definedName>
    <definedName name="BExUBL83ED0P076RN9RJ8P1MZ299" localSheetId="12" hidden="1">#REF!</definedName>
    <definedName name="BExUBL83ED0P076RN9RJ8P1MZ299" localSheetId="13" hidden="1">#REF!</definedName>
    <definedName name="BExUBL83ED0P076RN9RJ8P1MZ299" localSheetId="14" hidden="1">#REF!</definedName>
    <definedName name="BExUBL83ED0P076RN9RJ8P1MZ299" localSheetId="22" hidden="1">#REF!</definedName>
    <definedName name="BExUBL83ED0P076RN9RJ8P1MZ299" localSheetId="19" hidden="1">#REF!</definedName>
    <definedName name="BExUBL83ED0P076RN9RJ8P1MZ299" localSheetId="21" hidden="1">#REF!</definedName>
    <definedName name="BExUBL83ED0P076RN9RJ8P1MZ299" hidden="1">#REF!</definedName>
    <definedName name="BExUC1EPS2CZ5CKFA0AQRIVRSHS8" localSheetId="23" hidden="1">#REF!</definedName>
    <definedName name="BExUC1EPS2CZ5CKFA0AQRIVRSHS8" localSheetId="27" hidden="1">#REF!</definedName>
    <definedName name="BExUC1EPS2CZ5CKFA0AQRIVRSHS8" localSheetId="16" hidden="1">#REF!</definedName>
    <definedName name="BExUC1EPS2CZ5CKFA0AQRIVRSHS8" localSheetId="0" hidden="1">#REF!</definedName>
    <definedName name="BExUC1EPS2CZ5CKFA0AQRIVRSHS8" localSheetId="2" hidden="1">#REF!</definedName>
    <definedName name="BExUC1EPS2CZ5CKFA0AQRIVRSHS8" localSheetId="4" hidden="1">#REF!</definedName>
    <definedName name="BExUC1EPS2CZ5CKFA0AQRIVRSHS8" localSheetId="5" hidden="1">#REF!</definedName>
    <definedName name="BExUC1EPS2CZ5CKFA0AQRIVRSHS8" localSheetId="17" hidden="1">#REF!</definedName>
    <definedName name="BExUC1EPS2CZ5CKFA0AQRIVRSHS8" localSheetId="7" hidden="1">#REF!</definedName>
    <definedName name="BExUC1EPS2CZ5CKFA0AQRIVRSHS8" localSheetId="8" hidden="1">#REF!</definedName>
    <definedName name="BExUC1EPS2CZ5CKFA0AQRIVRSHS8" localSheetId="9" hidden="1">#REF!</definedName>
    <definedName name="BExUC1EPS2CZ5CKFA0AQRIVRSHS8" localSheetId="11" hidden="1">#REF!</definedName>
    <definedName name="BExUC1EPS2CZ5CKFA0AQRIVRSHS8" localSheetId="12" hidden="1">#REF!</definedName>
    <definedName name="BExUC1EPS2CZ5CKFA0AQRIVRSHS8" localSheetId="13" hidden="1">#REF!</definedName>
    <definedName name="BExUC1EPS2CZ5CKFA0AQRIVRSHS8" localSheetId="14" hidden="1">#REF!</definedName>
    <definedName name="BExUC1EPS2CZ5CKFA0AQRIVRSHS8" localSheetId="22" hidden="1">#REF!</definedName>
    <definedName name="BExUC1EPS2CZ5CKFA0AQRIVRSHS8" localSheetId="19" hidden="1">#REF!</definedName>
    <definedName name="BExUC1EPS2CZ5CKFA0AQRIVRSHS8" localSheetId="21" hidden="1">#REF!</definedName>
    <definedName name="BExUC1EPS2CZ5CKFA0AQRIVRSHS8" hidden="1">#REF!</definedName>
    <definedName name="BExUC623BDYEODBN0N4DO6PJQ7NU" localSheetId="23" hidden="1">#REF!</definedName>
    <definedName name="BExUC623BDYEODBN0N4DO6PJQ7NU" localSheetId="27" hidden="1">#REF!</definedName>
    <definedName name="BExUC623BDYEODBN0N4DO6PJQ7NU" localSheetId="16" hidden="1">#REF!</definedName>
    <definedName name="BExUC623BDYEODBN0N4DO6PJQ7NU" localSheetId="0" hidden="1">#REF!</definedName>
    <definedName name="BExUC623BDYEODBN0N4DO6PJQ7NU" localSheetId="2" hidden="1">#REF!</definedName>
    <definedName name="BExUC623BDYEODBN0N4DO6PJQ7NU" localSheetId="4" hidden="1">#REF!</definedName>
    <definedName name="BExUC623BDYEODBN0N4DO6PJQ7NU" localSheetId="5" hidden="1">#REF!</definedName>
    <definedName name="BExUC623BDYEODBN0N4DO6PJQ7NU" localSheetId="17" hidden="1">#REF!</definedName>
    <definedName name="BExUC623BDYEODBN0N4DO6PJQ7NU" localSheetId="7" hidden="1">#REF!</definedName>
    <definedName name="BExUC623BDYEODBN0N4DO6PJQ7NU" localSheetId="8" hidden="1">#REF!</definedName>
    <definedName name="BExUC623BDYEODBN0N4DO6PJQ7NU" localSheetId="9" hidden="1">#REF!</definedName>
    <definedName name="BExUC623BDYEODBN0N4DO6PJQ7NU" localSheetId="11" hidden="1">#REF!</definedName>
    <definedName name="BExUC623BDYEODBN0N4DO6PJQ7NU" localSheetId="12" hidden="1">#REF!</definedName>
    <definedName name="BExUC623BDYEODBN0N4DO6PJQ7NU" localSheetId="13" hidden="1">#REF!</definedName>
    <definedName name="BExUC623BDYEODBN0N4DO6PJQ7NU" localSheetId="14" hidden="1">#REF!</definedName>
    <definedName name="BExUC623BDYEODBN0N4DO6PJQ7NU" localSheetId="22" hidden="1">#REF!</definedName>
    <definedName name="BExUC623BDYEODBN0N4DO6PJQ7NU" localSheetId="19" hidden="1">#REF!</definedName>
    <definedName name="BExUC623BDYEODBN0N4DO6PJQ7NU" localSheetId="21" hidden="1">#REF!</definedName>
    <definedName name="BExUC623BDYEODBN0N4DO6PJQ7NU" hidden="1">#REF!</definedName>
    <definedName name="BExUC8WH8TCKBB5313JGYYQ1WFLT" localSheetId="23" hidden="1">#REF!</definedName>
    <definedName name="BExUC8WH8TCKBB5313JGYYQ1WFLT" localSheetId="27" hidden="1">#REF!</definedName>
    <definedName name="BExUC8WH8TCKBB5313JGYYQ1WFLT" localSheetId="16" hidden="1">#REF!</definedName>
    <definedName name="BExUC8WH8TCKBB5313JGYYQ1WFLT" localSheetId="0" hidden="1">#REF!</definedName>
    <definedName name="BExUC8WH8TCKBB5313JGYYQ1WFLT" localSheetId="2" hidden="1">#REF!</definedName>
    <definedName name="BExUC8WH8TCKBB5313JGYYQ1WFLT" localSheetId="4" hidden="1">#REF!</definedName>
    <definedName name="BExUC8WH8TCKBB5313JGYYQ1WFLT" localSheetId="5" hidden="1">#REF!</definedName>
    <definedName name="BExUC8WH8TCKBB5313JGYYQ1WFLT" localSheetId="17" hidden="1">#REF!</definedName>
    <definedName name="BExUC8WH8TCKBB5313JGYYQ1WFLT" localSheetId="7" hidden="1">#REF!</definedName>
    <definedName name="BExUC8WH8TCKBB5313JGYYQ1WFLT" localSheetId="8" hidden="1">#REF!</definedName>
    <definedName name="BExUC8WH8TCKBB5313JGYYQ1WFLT" localSheetId="9" hidden="1">#REF!</definedName>
    <definedName name="BExUC8WH8TCKBB5313JGYYQ1WFLT" localSheetId="11" hidden="1">#REF!</definedName>
    <definedName name="BExUC8WH8TCKBB5313JGYYQ1WFLT" localSheetId="12" hidden="1">#REF!</definedName>
    <definedName name="BExUC8WH8TCKBB5313JGYYQ1WFLT" localSheetId="13" hidden="1">#REF!</definedName>
    <definedName name="BExUC8WH8TCKBB5313JGYYQ1WFLT" localSheetId="14" hidden="1">#REF!</definedName>
    <definedName name="BExUC8WH8TCKBB5313JGYYQ1WFLT" localSheetId="22" hidden="1">#REF!</definedName>
    <definedName name="BExUC8WH8TCKBB5313JGYYQ1WFLT" localSheetId="19" hidden="1">#REF!</definedName>
    <definedName name="BExUC8WH8TCKBB5313JGYYQ1WFLT" localSheetId="21" hidden="1">#REF!</definedName>
    <definedName name="BExUC8WH8TCKBB5313JGYYQ1WFLT" hidden="1">#REF!</definedName>
    <definedName name="BExUCAP7GOSYPHMQKK6719YLSDIQ" localSheetId="23" hidden="1">#REF!</definedName>
    <definedName name="BExUCAP7GOSYPHMQKK6719YLSDIQ" localSheetId="27" hidden="1">#REF!</definedName>
    <definedName name="BExUCAP7GOSYPHMQKK6719YLSDIQ" localSheetId="16" hidden="1">#REF!</definedName>
    <definedName name="BExUCAP7GOSYPHMQKK6719YLSDIQ" localSheetId="0" hidden="1">#REF!</definedName>
    <definedName name="BExUCAP7GOSYPHMQKK6719YLSDIQ" localSheetId="2" hidden="1">#REF!</definedName>
    <definedName name="BExUCAP7GOSYPHMQKK6719YLSDIQ" localSheetId="4" hidden="1">#REF!</definedName>
    <definedName name="BExUCAP7GOSYPHMQKK6719YLSDIQ" localSheetId="5" hidden="1">#REF!</definedName>
    <definedName name="BExUCAP7GOSYPHMQKK6719YLSDIQ" localSheetId="17" hidden="1">#REF!</definedName>
    <definedName name="BExUCAP7GOSYPHMQKK6719YLSDIQ" localSheetId="7" hidden="1">#REF!</definedName>
    <definedName name="BExUCAP7GOSYPHMQKK6719YLSDIQ" localSheetId="8" hidden="1">#REF!</definedName>
    <definedName name="BExUCAP7GOSYPHMQKK6719YLSDIQ" localSheetId="9" hidden="1">#REF!</definedName>
    <definedName name="BExUCAP7GOSYPHMQKK6719YLSDIQ" localSheetId="11" hidden="1">#REF!</definedName>
    <definedName name="BExUCAP7GOSYPHMQKK6719YLSDIQ" localSheetId="12" hidden="1">#REF!</definedName>
    <definedName name="BExUCAP7GOSYPHMQKK6719YLSDIQ" localSheetId="13" hidden="1">#REF!</definedName>
    <definedName name="BExUCAP7GOSYPHMQKK6719YLSDIQ" localSheetId="14" hidden="1">#REF!</definedName>
    <definedName name="BExUCAP7GOSYPHMQKK6719YLSDIQ" localSheetId="22" hidden="1">#REF!</definedName>
    <definedName name="BExUCAP7GOSYPHMQKK6719YLSDIQ" localSheetId="19" hidden="1">#REF!</definedName>
    <definedName name="BExUCAP7GOSYPHMQKK6719YLSDIQ" localSheetId="21" hidden="1">#REF!</definedName>
    <definedName name="BExUCAP7GOSYPHMQKK6719YLSDIQ" hidden="1">#REF!</definedName>
    <definedName name="BExUCFCDK6SPH86I6STXX8X3WMC4" localSheetId="23" hidden="1">#REF!</definedName>
    <definedName name="BExUCFCDK6SPH86I6STXX8X3WMC4" localSheetId="27" hidden="1">#REF!</definedName>
    <definedName name="BExUCFCDK6SPH86I6STXX8X3WMC4" localSheetId="16" hidden="1">#REF!</definedName>
    <definedName name="BExUCFCDK6SPH86I6STXX8X3WMC4" localSheetId="0" hidden="1">#REF!</definedName>
    <definedName name="BExUCFCDK6SPH86I6STXX8X3WMC4" localSheetId="2" hidden="1">#REF!</definedName>
    <definedName name="BExUCFCDK6SPH86I6STXX8X3WMC4" localSheetId="4" hidden="1">#REF!</definedName>
    <definedName name="BExUCFCDK6SPH86I6STXX8X3WMC4" localSheetId="5" hidden="1">#REF!</definedName>
    <definedName name="BExUCFCDK6SPH86I6STXX8X3WMC4" localSheetId="17" hidden="1">#REF!</definedName>
    <definedName name="BExUCFCDK6SPH86I6STXX8X3WMC4" localSheetId="7" hidden="1">#REF!</definedName>
    <definedName name="BExUCFCDK6SPH86I6STXX8X3WMC4" localSheetId="8" hidden="1">#REF!</definedName>
    <definedName name="BExUCFCDK6SPH86I6STXX8X3WMC4" localSheetId="9" hidden="1">#REF!</definedName>
    <definedName name="BExUCFCDK6SPH86I6STXX8X3WMC4" localSheetId="11" hidden="1">#REF!</definedName>
    <definedName name="BExUCFCDK6SPH86I6STXX8X3WMC4" localSheetId="12" hidden="1">#REF!</definedName>
    <definedName name="BExUCFCDK6SPH86I6STXX8X3WMC4" localSheetId="13" hidden="1">#REF!</definedName>
    <definedName name="BExUCFCDK6SPH86I6STXX8X3WMC4" localSheetId="14" hidden="1">#REF!</definedName>
    <definedName name="BExUCFCDK6SPH86I6STXX8X3WMC4" localSheetId="22" hidden="1">#REF!</definedName>
    <definedName name="BExUCFCDK6SPH86I6STXX8X3WMC4" localSheetId="19" hidden="1">#REF!</definedName>
    <definedName name="BExUCFCDK6SPH86I6STXX8X3WMC4" localSheetId="21" hidden="1">#REF!</definedName>
    <definedName name="BExUCFCDK6SPH86I6STXX8X3WMC4" hidden="1">#REF!</definedName>
    <definedName name="BExUCKL98JB87L3I6T6IFSWJNYAB" localSheetId="23" hidden="1">#REF!</definedName>
    <definedName name="BExUCKL98JB87L3I6T6IFSWJNYAB" localSheetId="27" hidden="1">#REF!</definedName>
    <definedName name="BExUCKL98JB87L3I6T6IFSWJNYAB" localSheetId="16" hidden="1">#REF!</definedName>
    <definedName name="BExUCKL98JB87L3I6T6IFSWJNYAB" localSheetId="0" hidden="1">#REF!</definedName>
    <definedName name="BExUCKL98JB87L3I6T6IFSWJNYAB" localSheetId="2" hidden="1">#REF!</definedName>
    <definedName name="BExUCKL98JB87L3I6T6IFSWJNYAB" localSheetId="4" hidden="1">#REF!</definedName>
    <definedName name="BExUCKL98JB87L3I6T6IFSWJNYAB" localSheetId="5" hidden="1">#REF!</definedName>
    <definedName name="BExUCKL98JB87L3I6T6IFSWJNYAB" localSheetId="17" hidden="1">#REF!</definedName>
    <definedName name="BExUCKL98JB87L3I6T6IFSWJNYAB" localSheetId="7" hidden="1">#REF!</definedName>
    <definedName name="BExUCKL98JB87L3I6T6IFSWJNYAB" localSheetId="8" hidden="1">#REF!</definedName>
    <definedName name="BExUCKL98JB87L3I6T6IFSWJNYAB" localSheetId="9" hidden="1">#REF!</definedName>
    <definedName name="BExUCKL98JB87L3I6T6IFSWJNYAB" localSheetId="11" hidden="1">#REF!</definedName>
    <definedName name="BExUCKL98JB87L3I6T6IFSWJNYAB" localSheetId="12" hidden="1">#REF!</definedName>
    <definedName name="BExUCKL98JB87L3I6T6IFSWJNYAB" localSheetId="13" hidden="1">#REF!</definedName>
    <definedName name="BExUCKL98JB87L3I6T6IFSWJNYAB" localSheetId="14" hidden="1">#REF!</definedName>
    <definedName name="BExUCKL98JB87L3I6T6IFSWJNYAB" localSheetId="22" hidden="1">#REF!</definedName>
    <definedName name="BExUCKL98JB87L3I6T6IFSWJNYAB" localSheetId="19" hidden="1">#REF!</definedName>
    <definedName name="BExUCKL98JB87L3I6T6IFSWJNYAB" localSheetId="21" hidden="1">#REF!</definedName>
    <definedName name="BExUCKL98JB87L3I6T6IFSWJNYAB" hidden="1">#REF!</definedName>
    <definedName name="BExUCLC6AQ5KR6LXSAXV4QQ8ASVG" localSheetId="23" hidden="1">#REF!</definedName>
    <definedName name="BExUCLC6AQ5KR6LXSAXV4QQ8ASVG" localSheetId="27" hidden="1">#REF!</definedName>
    <definedName name="BExUCLC6AQ5KR6LXSAXV4QQ8ASVG" localSheetId="16" hidden="1">#REF!</definedName>
    <definedName name="BExUCLC6AQ5KR6LXSAXV4QQ8ASVG" localSheetId="0" hidden="1">#REF!</definedName>
    <definedName name="BExUCLC6AQ5KR6LXSAXV4QQ8ASVG" localSheetId="2" hidden="1">#REF!</definedName>
    <definedName name="BExUCLC6AQ5KR6LXSAXV4QQ8ASVG" localSheetId="4" hidden="1">#REF!</definedName>
    <definedName name="BExUCLC6AQ5KR6LXSAXV4QQ8ASVG" localSheetId="5" hidden="1">#REF!</definedName>
    <definedName name="BExUCLC6AQ5KR6LXSAXV4QQ8ASVG" localSheetId="17" hidden="1">#REF!</definedName>
    <definedName name="BExUCLC6AQ5KR6LXSAXV4QQ8ASVG" localSheetId="7" hidden="1">#REF!</definedName>
    <definedName name="BExUCLC6AQ5KR6LXSAXV4QQ8ASVG" localSheetId="8" hidden="1">#REF!</definedName>
    <definedName name="BExUCLC6AQ5KR6LXSAXV4QQ8ASVG" localSheetId="9" hidden="1">#REF!</definedName>
    <definedName name="BExUCLC6AQ5KR6LXSAXV4QQ8ASVG" localSheetId="11" hidden="1">#REF!</definedName>
    <definedName name="BExUCLC6AQ5KR6LXSAXV4QQ8ASVG" localSheetId="12" hidden="1">#REF!</definedName>
    <definedName name="BExUCLC6AQ5KR6LXSAXV4QQ8ASVG" localSheetId="13" hidden="1">#REF!</definedName>
    <definedName name="BExUCLC6AQ5KR6LXSAXV4QQ8ASVG" localSheetId="14" hidden="1">#REF!</definedName>
    <definedName name="BExUCLC6AQ5KR6LXSAXV4QQ8ASVG" localSheetId="22" hidden="1">#REF!</definedName>
    <definedName name="BExUCLC6AQ5KR6LXSAXV4QQ8ASVG" localSheetId="19" hidden="1">#REF!</definedName>
    <definedName name="BExUCLC6AQ5KR6LXSAXV4QQ8ASVG" localSheetId="21" hidden="1">#REF!</definedName>
    <definedName name="BExUCLC6AQ5KR6LXSAXV4QQ8ASVG" hidden="1">#REF!</definedName>
    <definedName name="BExUD4IOJ12X3PJG5WXNNGDRCKAP" localSheetId="23" hidden="1">#REF!</definedName>
    <definedName name="BExUD4IOJ12X3PJG5WXNNGDRCKAP" localSheetId="27" hidden="1">#REF!</definedName>
    <definedName name="BExUD4IOJ12X3PJG5WXNNGDRCKAP" localSheetId="16" hidden="1">#REF!</definedName>
    <definedName name="BExUD4IOJ12X3PJG5WXNNGDRCKAP" localSheetId="0" hidden="1">#REF!</definedName>
    <definedName name="BExUD4IOJ12X3PJG5WXNNGDRCKAP" localSheetId="2" hidden="1">#REF!</definedName>
    <definedName name="BExUD4IOJ12X3PJG5WXNNGDRCKAP" localSheetId="4" hidden="1">#REF!</definedName>
    <definedName name="BExUD4IOJ12X3PJG5WXNNGDRCKAP" localSheetId="5" hidden="1">#REF!</definedName>
    <definedName name="BExUD4IOJ12X3PJG5WXNNGDRCKAP" localSheetId="17" hidden="1">#REF!</definedName>
    <definedName name="BExUD4IOJ12X3PJG5WXNNGDRCKAP" localSheetId="7" hidden="1">#REF!</definedName>
    <definedName name="BExUD4IOJ12X3PJG5WXNNGDRCKAP" localSheetId="8" hidden="1">#REF!</definedName>
    <definedName name="BExUD4IOJ12X3PJG5WXNNGDRCKAP" localSheetId="9" hidden="1">#REF!</definedName>
    <definedName name="BExUD4IOJ12X3PJG5WXNNGDRCKAP" localSheetId="11" hidden="1">#REF!</definedName>
    <definedName name="BExUD4IOJ12X3PJG5WXNNGDRCKAP" localSheetId="12" hidden="1">#REF!</definedName>
    <definedName name="BExUD4IOJ12X3PJG5WXNNGDRCKAP" localSheetId="13" hidden="1">#REF!</definedName>
    <definedName name="BExUD4IOJ12X3PJG5WXNNGDRCKAP" localSheetId="14" hidden="1">#REF!</definedName>
    <definedName name="BExUD4IOJ12X3PJG5WXNNGDRCKAP" localSheetId="22" hidden="1">#REF!</definedName>
    <definedName name="BExUD4IOJ12X3PJG5WXNNGDRCKAP" localSheetId="19" hidden="1">#REF!</definedName>
    <definedName name="BExUD4IOJ12X3PJG5WXNNGDRCKAP" localSheetId="21" hidden="1">#REF!</definedName>
    <definedName name="BExUD4IOJ12X3PJG5WXNNGDRCKAP" hidden="1">#REF!</definedName>
    <definedName name="BExUD9WX9BWK72UWVSLYZJLAY5VY" localSheetId="23" hidden="1">#REF!</definedName>
    <definedName name="BExUD9WX9BWK72UWVSLYZJLAY5VY" localSheetId="27" hidden="1">#REF!</definedName>
    <definedName name="BExUD9WX9BWK72UWVSLYZJLAY5VY" localSheetId="16" hidden="1">#REF!</definedName>
    <definedName name="BExUD9WX9BWK72UWVSLYZJLAY5VY" localSheetId="0" hidden="1">#REF!</definedName>
    <definedName name="BExUD9WX9BWK72UWVSLYZJLAY5VY" localSheetId="2" hidden="1">#REF!</definedName>
    <definedName name="BExUD9WX9BWK72UWVSLYZJLAY5VY" localSheetId="4" hidden="1">#REF!</definedName>
    <definedName name="BExUD9WX9BWK72UWVSLYZJLAY5VY" localSheetId="5" hidden="1">#REF!</definedName>
    <definedName name="BExUD9WX9BWK72UWVSLYZJLAY5VY" localSheetId="17" hidden="1">#REF!</definedName>
    <definedName name="BExUD9WX9BWK72UWVSLYZJLAY5VY" localSheetId="7" hidden="1">#REF!</definedName>
    <definedName name="BExUD9WX9BWK72UWVSLYZJLAY5VY" localSheetId="8" hidden="1">#REF!</definedName>
    <definedName name="BExUD9WX9BWK72UWVSLYZJLAY5VY" localSheetId="9" hidden="1">#REF!</definedName>
    <definedName name="BExUD9WX9BWK72UWVSLYZJLAY5VY" localSheetId="11" hidden="1">#REF!</definedName>
    <definedName name="BExUD9WX9BWK72UWVSLYZJLAY5VY" localSheetId="12" hidden="1">#REF!</definedName>
    <definedName name="BExUD9WX9BWK72UWVSLYZJLAY5VY" localSheetId="13" hidden="1">#REF!</definedName>
    <definedName name="BExUD9WX9BWK72UWVSLYZJLAY5VY" localSheetId="14" hidden="1">#REF!</definedName>
    <definedName name="BExUD9WX9BWK72UWVSLYZJLAY5VY" localSheetId="22" hidden="1">#REF!</definedName>
    <definedName name="BExUD9WX9BWK72UWVSLYZJLAY5VY" localSheetId="19" hidden="1">#REF!</definedName>
    <definedName name="BExUD9WX9BWK72UWVSLYZJLAY5VY" localSheetId="21" hidden="1">#REF!</definedName>
    <definedName name="BExUD9WX9BWK72UWVSLYZJLAY5VY" hidden="1">#REF!</definedName>
    <definedName name="BExUDEV0CYVO7Y5IQQBEJ6FUY9S6" localSheetId="23" hidden="1">#REF!</definedName>
    <definedName name="BExUDEV0CYVO7Y5IQQBEJ6FUY9S6" localSheetId="27" hidden="1">#REF!</definedName>
    <definedName name="BExUDEV0CYVO7Y5IQQBEJ6FUY9S6" localSheetId="16" hidden="1">#REF!</definedName>
    <definedName name="BExUDEV0CYVO7Y5IQQBEJ6FUY9S6" localSheetId="0" hidden="1">#REF!</definedName>
    <definedName name="BExUDEV0CYVO7Y5IQQBEJ6FUY9S6" localSheetId="2" hidden="1">#REF!</definedName>
    <definedName name="BExUDEV0CYVO7Y5IQQBEJ6FUY9S6" localSheetId="4" hidden="1">#REF!</definedName>
    <definedName name="BExUDEV0CYVO7Y5IQQBEJ6FUY9S6" localSheetId="5" hidden="1">#REF!</definedName>
    <definedName name="BExUDEV0CYVO7Y5IQQBEJ6FUY9S6" localSheetId="17" hidden="1">#REF!</definedName>
    <definedName name="BExUDEV0CYVO7Y5IQQBEJ6FUY9S6" localSheetId="7" hidden="1">#REF!</definedName>
    <definedName name="BExUDEV0CYVO7Y5IQQBEJ6FUY9S6" localSheetId="8" hidden="1">#REF!</definedName>
    <definedName name="BExUDEV0CYVO7Y5IQQBEJ6FUY9S6" localSheetId="9" hidden="1">#REF!</definedName>
    <definedName name="BExUDEV0CYVO7Y5IQQBEJ6FUY9S6" localSheetId="11" hidden="1">#REF!</definedName>
    <definedName name="BExUDEV0CYVO7Y5IQQBEJ6FUY9S6" localSheetId="12" hidden="1">#REF!</definedName>
    <definedName name="BExUDEV0CYVO7Y5IQQBEJ6FUY9S6" localSheetId="13" hidden="1">#REF!</definedName>
    <definedName name="BExUDEV0CYVO7Y5IQQBEJ6FUY9S6" localSheetId="14" hidden="1">#REF!</definedName>
    <definedName name="BExUDEV0CYVO7Y5IQQBEJ6FUY9S6" localSheetId="22" hidden="1">#REF!</definedName>
    <definedName name="BExUDEV0CYVO7Y5IQQBEJ6FUY9S6" localSheetId="19" hidden="1">#REF!</definedName>
    <definedName name="BExUDEV0CYVO7Y5IQQBEJ6FUY9S6" localSheetId="21" hidden="1">#REF!</definedName>
    <definedName name="BExUDEV0CYVO7Y5IQQBEJ6FUY9S6" hidden="1">#REF!</definedName>
    <definedName name="BExUDWOXQGIZW0EAIIYLQUPXF8YV" localSheetId="23" hidden="1">#REF!</definedName>
    <definedName name="BExUDWOXQGIZW0EAIIYLQUPXF8YV" localSheetId="27" hidden="1">#REF!</definedName>
    <definedName name="BExUDWOXQGIZW0EAIIYLQUPXF8YV" localSheetId="16" hidden="1">#REF!</definedName>
    <definedName name="BExUDWOXQGIZW0EAIIYLQUPXF8YV" localSheetId="0" hidden="1">#REF!</definedName>
    <definedName name="BExUDWOXQGIZW0EAIIYLQUPXF8YV" localSheetId="2" hidden="1">#REF!</definedName>
    <definedName name="BExUDWOXQGIZW0EAIIYLQUPXF8YV" localSheetId="4" hidden="1">#REF!</definedName>
    <definedName name="BExUDWOXQGIZW0EAIIYLQUPXF8YV" localSheetId="5" hidden="1">#REF!</definedName>
    <definedName name="BExUDWOXQGIZW0EAIIYLQUPXF8YV" localSheetId="17" hidden="1">#REF!</definedName>
    <definedName name="BExUDWOXQGIZW0EAIIYLQUPXF8YV" localSheetId="7" hidden="1">#REF!</definedName>
    <definedName name="BExUDWOXQGIZW0EAIIYLQUPXF8YV" localSheetId="8" hidden="1">#REF!</definedName>
    <definedName name="BExUDWOXQGIZW0EAIIYLQUPXF8YV" localSheetId="9" hidden="1">#REF!</definedName>
    <definedName name="BExUDWOXQGIZW0EAIIYLQUPXF8YV" localSheetId="11" hidden="1">#REF!</definedName>
    <definedName name="BExUDWOXQGIZW0EAIIYLQUPXF8YV" localSheetId="12" hidden="1">#REF!</definedName>
    <definedName name="BExUDWOXQGIZW0EAIIYLQUPXF8YV" localSheetId="13" hidden="1">#REF!</definedName>
    <definedName name="BExUDWOXQGIZW0EAIIYLQUPXF8YV" localSheetId="14" hidden="1">#REF!</definedName>
    <definedName name="BExUDWOXQGIZW0EAIIYLQUPXF8YV" localSheetId="22" hidden="1">#REF!</definedName>
    <definedName name="BExUDWOXQGIZW0EAIIYLQUPXF8YV" localSheetId="19" hidden="1">#REF!</definedName>
    <definedName name="BExUDWOXQGIZW0EAIIYLQUPXF8YV" localSheetId="21" hidden="1">#REF!</definedName>
    <definedName name="BExUDWOXQGIZW0EAIIYLQUPXF8YV" hidden="1">#REF!</definedName>
    <definedName name="BExUDXAIC17W1FUU8Z10XUAVB7CS" localSheetId="23" hidden="1">#REF!</definedName>
    <definedName name="BExUDXAIC17W1FUU8Z10XUAVB7CS" localSheetId="27" hidden="1">#REF!</definedName>
    <definedName name="BExUDXAIC17W1FUU8Z10XUAVB7CS" localSheetId="16" hidden="1">#REF!</definedName>
    <definedName name="BExUDXAIC17W1FUU8Z10XUAVB7CS" localSheetId="0" hidden="1">#REF!</definedName>
    <definedName name="BExUDXAIC17W1FUU8Z10XUAVB7CS" localSheetId="2" hidden="1">#REF!</definedName>
    <definedName name="BExUDXAIC17W1FUU8Z10XUAVB7CS" localSheetId="4" hidden="1">#REF!</definedName>
    <definedName name="BExUDXAIC17W1FUU8Z10XUAVB7CS" localSheetId="5" hidden="1">#REF!</definedName>
    <definedName name="BExUDXAIC17W1FUU8Z10XUAVB7CS" localSheetId="17" hidden="1">#REF!</definedName>
    <definedName name="BExUDXAIC17W1FUU8Z10XUAVB7CS" localSheetId="7" hidden="1">#REF!</definedName>
    <definedName name="BExUDXAIC17W1FUU8Z10XUAVB7CS" localSheetId="8" hidden="1">#REF!</definedName>
    <definedName name="BExUDXAIC17W1FUU8Z10XUAVB7CS" localSheetId="9" hidden="1">#REF!</definedName>
    <definedName name="BExUDXAIC17W1FUU8Z10XUAVB7CS" localSheetId="11" hidden="1">#REF!</definedName>
    <definedName name="BExUDXAIC17W1FUU8Z10XUAVB7CS" localSheetId="12" hidden="1">#REF!</definedName>
    <definedName name="BExUDXAIC17W1FUU8Z10XUAVB7CS" localSheetId="13" hidden="1">#REF!</definedName>
    <definedName name="BExUDXAIC17W1FUU8Z10XUAVB7CS" localSheetId="14" hidden="1">#REF!</definedName>
    <definedName name="BExUDXAIC17W1FUU8Z10XUAVB7CS" localSheetId="22" hidden="1">#REF!</definedName>
    <definedName name="BExUDXAIC17W1FUU8Z10XUAVB7CS" localSheetId="19" hidden="1">#REF!</definedName>
    <definedName name="BExUDXAIC17W1FUU8Z10XUAVB7CS" localSheetId="21" hidden="1">#REF!</definedName>
    <definedName name="BExUDXAIC17W1FUU8Z10XUAVB7CS" hidden="1">#REF!</definedName>
    <definedName name="BExUE5OMY7OAJQ9WR8C8HG311ORP" localSheetId="23" hidden="1">#REF!</definedName>
    <definedName name="BExUE5OMY7OAJQ9WR8C8HG311ORP" localSheetId="27" hidden="1">#REF!</definedName>
    <definedName name="BExUE5OMY7OAJQ9WR8C8HG311ORP" localSheetId="16" hidden="1">#REF!</definedName>
    <definedName name="BExUE5OMY7OAJQ9WR8C8HG311ORP" localSheetId="0" hidden="1">#REF!</definedName>
    <definedName name="BExUE5OMY7OAJQ9WR8C8HG311ORP" localSheetId="2" hidden="1">#REF!</definedName>
    <definedName name="BExUE5OMY7OAJQ9WR8C8HG311ORP" localSheetId="4" hidden="1">#REF!</definedName>
    <definedName name="BExUE5OMY7OAJQ9WR8C8HG311ORP" localSheetId="5" hidden="1">#REF!</definedName>
    <definedName name="BExUE5OMY7OAJQ9WR8C8HG311ORP" localSheetId="17" hidden="1">#REF!</definedName>
    <definedName name="BExUE5OMY7OAJQ9WR8C8HG311ORP" localSheetId="7" hidden="1">#REF!</definedName>
    <definedName name="BExUE5OMY7OAJQ9WR8C8HG311ORP" localSheetId="8" hidden="1">#REF!</definedName>
    <definedName name="BExUE5OMY7OAJQ9WR8C8HG311ORP" localSheetId="9" hidden="1">#REF!</definedName>
    <definedName name="BExUE5OMY7OAJQ9WR8C8HG311ORP" localSheetId="11" hidden="1">#REF!</definedName>
    <definedName name="BExUE5OMY7OAJQ9WR8C8HG311ORP" localSheetId="12" hidden="1">#REF!</definedName>
    <definedName name="BExUE5OMY7OAJQ9WR8C8HG311ORP" localSheetId="13" hidden="1">#REF!</definedName>
    <definedName name="BExUE5OMY7OAJQ9WR8C8HG311ORP" localSheetId="14" hidden="1">#REF!</definedName>
    <definedName name="BExUE5OMY7OAJQ9WR8C8HG311ORP" localSheetId="22" hidden="1">#REF!</definedName>
    <definedName name="BExUE5OMY7OAJQ9WR8C8HG311ORP" localSheetId="19" hidden="1">#REF!</definedName>
    <definedName name="BExUE5OMY7OAJQ9WR8C8HG311ORP" localSheetId="21" hidden="1">#REF!</definedName>
    <definedName name="BExUE5OMY7OAJQ9WR8C8HG311ORP" hidden="1">#REF!</definedName>
    <definedName name="BExUEFKOQWXXGRNLAOJV2BJ66UB8" localSheetId="23" hidden="1">#REF!</definedName>
    <definedName name="BExUEFKOQWXXGRNLAOJV2BJ66UB8" localSheetId="27" hidden="1">#REF!</definedName>
    <definedName name="BExUEFKOQWXXGRNLAOJV2BJ66UB8" localSheetId="16" hidden="1">#REF!</definedName>
    <definedName name="BExUEFKOQWXXGRNLAOJV2BJ66UB8" localSheetId="0" hidden="1">#REF!</definedName>
    <definedName name="BExUEFKOQWXXGRNLAOJV2BJ66UB8" localSheetId="2" hidden="1">#REF!</definedName>
    <definedName name="BExUEFKOQWXXGRNLAOJV2BJ66UB8" localSheetId="4" hidden="1">#REF!</definedName>
    <definedName name="BExUEFKOQWXXGRNLAOJV2BJ66UB8" localSheetId="5" hidden="1">#REF!</definedName>
    <definedName name="BExUEFKOQWXXGRNLAOJV2BJ66UB8" localSheetId="17" hidden="1">#REF!</definedName>
    <definedName name="BExUEFKOQWXXGRNLAOJV2BJ66UB8" localSheetId="7" hidden="1">#REF!</definedName>
    <definedName name="BExUEFKOQWXXGRNLAOJV2BJ66UB8" localSheetId="8" hidden="1">#REF!</definedName>
    <definedName name="BExUEFKOQWXXGRNLAOJV2BJ66UB8" localSheetId="9" hidden="1">#REF!</definedName>
    <definedName name="BExUEFKOQWXXGRNLAOJV2BJ66UB8" localSheetId="11" hidden="1">#REF!</definedName>
    <definedName name="BExUEFKOQWXXGRNLAOJV2BJ66UB8" localSheetId="12" hidden="1">#REF!</definedName>
    <definedName name="BExUEFKOQWXXGRNLAOJV2BJ66UB8" localSheetId="13" hidden="1">#REF!</definedName>
    <definedName name="BExUEFKOQWXXGRNLAOJV2BJ66UB8" localSheetId="14" hidden="1">#REF!</definedName>
    <definedName name="BExUEFKOQWXXGRNLAOJV2BJ66UB8" localSheetId="22" hidden="1">#REF!</definedName>
    <definedName name="BExUEFKOQWXXGRNLAOJV2BJ66UB8" localSheetId="19" hidden="1">#REF!</definedName>
    <definedName name="BExUEFKOQWXXGRNLAOJV2BJ66UB8" localSheetId="21" hidden="1">#REF!</definedName>
    <definedName name="BExUEFKOQWXXGRNLAOJV2BJ66UB8" hidden="1">#REF!</definedName>
    <definedName name="BExUEJGX3OQQP5KFRJSRCZ70EI9V" localSheetId="23" hidden="1">#REF!</definedName>
    <definedName name="BExUEJGX3OQQP5KFRJSRCZ70EI9V" localSheetId="27" hidden="1">#REF!</definedName>
    <definedName name="BExUEJGX3OQQP5KFRJSRCZ70EI9V" localSheetId="16" hidden="1">#REF!</definedName>
    <definedName name="BExUEJGX3OQQP5KFRJSRCZ70EI9V" localSheetId="0" hidden="1">#REF!</definedName>
    <definedName name="BExUEJGX3OQQP5KFRJSRCZ70EI9V" localSheetId="2" hidden="1">#REF!</definedName>
    <definedName name="BExUEJGX3OQQP5KFRJSRCZ70EI9V" localSheetId="4" hidden="1">#REF!</definedName>
    <definedName name="BExUEJGX3OQQP5KFRJSRCZ70EI9V" localSheetId="5" hidden="1">#REF!</definedName>
    <definedName name="BExUEJGX3OQQP5KFRJSRCZ70EI9V" localSheetId="17" hidden="1">#REF!</definedName>
    <definedName name="BExUEJGX3OQQP5KFRJSRCZ70EI9V" localSheetId="7" hidden="1">#REF!</definedName>
    <definedName name="BExUEJGX3OQQP5KFRJSRCZ70EI9V" localSheetId="8" hidden="1">#REF!</definedName>
    <definedName name="BExUEJGX3OQQP5KFRJSRCZ70EI9V" localSheetId="9" hidden="1">#REF!</definedName>
    <definedName name="BExUEJGX3OQQP5KFRJSRCZ70EI9V" localSheetId="11" hidden="1">#REF!</definedName>
    <definedName name="BExUEJGX3OQQP5KFRJSRCZ70EI9V" localSheetId="12" hidden="1">#REF!</definedName>
    <definedName name="BExUEJGX3OQQP5KFRJSRCZ70EI9V" localSheetId="13" hidden="1">#REF!</definedName>
    <definedName name="BExUEJGX3OQQP5KFRJSRCZ70EI9V" localSheetId="14" hidden="1">#REF!</definedName>
    <definedName name="BExUEJGX3OQQP5KFRJSRCZ70EI9V" localSheetId="22" hidden="1">#REF!</definedName>
    <definedName name="BExUEJGX3OQQP5KFRJSRCZ70EI9V" localSheetId="19" hidden="1">#REF!</definedName>
    <definedName name="BExUEJGX3OQQP5KFRJSRCZ70EI9V" localSheetId="21" hidden="1">#REF!</definedName>
    <definedName name="BExUEJGX3OQQP5KFRJSRCZ70EI9V" hidden="1">#REF!</definedName>
    <definedName name="BExUEKDB2RWXF3WMTZ6JSBCHNSDT" localSheetId="23" hidden="1">#REF!</definedName>
    <definedName name="BExUEKDB2RWXF3WMTZ6JSBCHNSDT" localSheetId="27" hidden="1">#REF!</definedName>
    <definedName name="BExUEKDB2RWXF3WMTZ6JSBCHNSDT" localSheetId="16" hidden="1">#REF!</definedName>
    <definedName name="BExUEKDB2RWXF3WMTZ6JSBCHNSDT" localSheetId="0" hidden="1">#REF!</definedName>
    <definedName name="BExUEKDB2RWXF3WMTZ6JSBCHNSDT" localSheetId="2" hidden="1">#REF!</definedName>
    <definedName name="BExUEKDB2RWXF3WMTZ6JSBCHNSDT" localSheetId="4" hidden="1">#REF!</definedName>
    <definedName name="BExUEKDB2RWXF3WMTZ6JSBCHNSDT" localSheetId="5" hidden="1">#REF!</definedName>
    <definedName name="BExUEKDB2RWXF3WMTZ6JSBCHNSDT" localSheetId="17" hidden="1">#REF!</definedName>
    <definedName name="BExUEKDB2RWXF3WMTZ6JSBCHNSDT" localSheetId="7" hidden="1">#REF!</definedName>
    <definedName name="BExUEKDB2RWXF3WMTZ6JSBCHNSDT" localSheetId="8" hidden="1">#REF!</definedName>
    <definedName name="BExUEKDB2RWXF3WMTZ6JSBCHNSDT" localSheetId="9" hidden="1">#REF!</definedName>
    <definedName name="BExUEKDB2RWXF3WMTZ6JSBCHNSDT" localSheetId="11" hidden="1">#REF!</definedName>
    <definedName name="BExUEKDB2RWXF3WMTZ6JSBCHNSDT" localSheetId="12" hidden="1">#REF!</definedName>
    <definedName name="BExUEKDB2RWXF3WMTZ6JSBCHNSDT" localSheetId="13" hidden="1">#REF!</definedName>
    <definedName name="BExUEKDB2RWXF3WMTZ6JSBCHNSDT" localSheetId="14" hidden="1">#REF!</definedName>
    <definedName name="BExUEKDB2RWXF3WMTZ6JSBCHNSDT" localSheetId="22" hidden="1">#REF!</definedName>
    <definedName name="BExUEKDB2RWXF3WMTZ6JSBCHNSDT" localSheetId="19" hidden="1">#REF!</definedName>
    <definedName name="BExUEKDB2RWXF3WMTZ6JSBCHNSDT" localSheetId="21" hidden="1">#REF!</definedName>
    <definedName name="BExUEKDB2RWXF3WMTZ6JSBCHNSDT" hidden="1">#REF!</definedName>
    <definedName name="BExUEYR71COFS2X8PDNU21IPMQEU" localSheetId="23" hidden="1">#REF!</definedName>
    <definedName name="BExUEYR71COFS2X8PDNU21IPMQEU" localSheetId="27" hidden="1">#REF!</definedName>
    <definedName name="BExUEYR71COFS2X8PDNU21IPMQEU" localSheetId="16" hidden="1">#REF!</definedName>
    <definedName name="BExUEYR71COFS2X8PDNU21IPMQEU" localSheetId="0" hidden="1">#REF!</definedName>
    <definedName name="BExUEYR71COFS2X8PDNU21IPMQEU" localSheetId="2" hidden="1">#REF!</definedName>
    <definedName name="BExUEYR71COFS2X8PDNU21IPMQEU" localSheetId="4" hidden="1">#REF!</definedName>
    <definedName name="BExUEYR71COFS2X8PDNU21IPMQEU" localSheetId="5" hidden="1">#REF!</definedName>
    <definedName name="BExUEYR71COFS2X8PDNU21IPMQEU" localSheetId="17" hidden="1">#REF!</definedName>
    <definedName name="BExUEYR71COFS2X8PDNU21IPMQEU" localSheetId="7" hidden="1">#REF!</definedName>
    <definedName name="BExUEYR71COFS2X8PDNU21IPMQEU" localSheetId="8" hidden="1">#REF!</definedName>
    <definedName name="BExUEYR71COFS2X8PDNU21IPMQEU" localSheetId="9" hidden="1">#REF!</definedName>
    <definedName name="BExUEYR71COFS2X8PDNU21IPMQEU" localSheetId="11" hidden="1">#REF!</definedName>
    <definedName name="BExUEYR71COFS2X8PDNU21IPMQEU" localSheetId="12" hidden="1">#REF!</definedName>
    <definedName name="BExUEYR71COFS2X8PDNU21IPMQEU" localSheetId="13" hidden="1">#REF!</definedName>
    <definedName name="BExUEYR71COFS2X8PDNU21IPMQEU" localSheetId="14" hidden="1">#REF!</definedName>
    <definedName name="BExUEYR71COFS2X8PDNU21IPMQEU" localSheetId="22" hidden="1">#REF!</definedName>
    <definedName name="BExUEYR71COFS2X8PDNU21IPMQEU" localSheetId="19" hidden="1">#REF!</definedName>
    <definedName name="BExUEYR71COFS2X8PDNU21IPMQEU" localSheetId="21" hidden="1">#REF!</definedName>
    <definedName name="BExUEYR71COFS2X8PDNU21IPMQEU" hidden="1">#REF!</definedName>
    <definedName name="BExVPRLJ9I6RX45EDVFSQGCPJSOK" localSheetId="23" hidden="1">#REF!</definedName>
    <definedName name="BExVPRLJ9I6RX45EDVFSQGCPJSOK" localSheetId="27" hidden="1">#REF!</definedName>
    <definedName name="BExVPRLJ9I6RX45EDVFSQGCPJSOK" localSheetId="16" hidden="1">#REF!</definedName>
    <definedName name="BExVPRLJ9I6RX45EDVFSQGCPJSOK" localSheetId="0" hidden="1">#REF!</definedName>
    <definedName name="BExVPRLJ9I6RX45EDVFSQGCPJSOK" localSheetId="2" hidden="1">#REF!</definedName>
    <definedName name="BExVPRLJ9I6RX45EDVFSQGCPJSOK" localSheetId="4" hidden="1">#REF!</definedName>
    <definedName name="BExVPRLJ9I6RX45EDVFSQGCPJSOK" localSheetId="5" hidden="1">#REF!</definedName>
    <definedName name="BExVPRLJ9I6RX45EDVFSQGCPJSOK" localSheetId="17" hidden="1">#REF!</definedName>
    <definedName name="BExVPRLJ9I6RX45EDVFSQGCPJSOK" localSheetId="7" hidden="1">#REF!</definedName>
    <definedName name="BExVPRLJ9I6RX45EDVFSQGCPJSOK" localSheetId="8" hidden="1">#REF!</definedName>
    <definedName name="BExVPRLJ9I6RX45EDVFSQGCPJSOK" localSheetId="9" hidden="1">#REF!</definedName>
    <definedName name="BExVPRLJ9I6RX45EDVFSQGCPJSOK" localSheetId="11" hidden="1">#REF!</definedName>
    <definedName name="BExVPRLJ9I6RX45EDVFSQGCPJSOK" localSheetId="12" hidden="1">#REF!</definedName>
    <definedName name="BExVPRLJ9I6RX45EDVFSQGCPJSOK" localSheetId="13" hidden="1">#REF!</definedName>
    <definedName name="BExVPRLJ9I6RX45EDVFSQGCPJSOK" localSheetId="14" hidden="1">#REF!</definedName>
    <definedName name="BExVPRLJ9I6RX45EDVFSQGCPJSOK" localSheetId="22" hidden="1">#REF!</definedName>
    <definedName name="BExVPRLJ9I6RX45EDVFSQGCPJSOK" localSheetId="19" hidden="1">#REF!</definedName>
    <definedName name="BExVPRLJ9I6RX45EDVFSQGCPJSOK" localSheetId="21" hidden="1">#REF!</definedName>
    <definedName name="BExVPRLJ9I6RX45EDVFSQGCPJSOK" hidden="1">#REF!</definedName>
    <definedName name="BExVRFU8RWFT8A80ZVAW185SG2G6" localSheetId="23" hidden="1">#REF!</definedName>
    <definedName name="BExVRFU8RWFT8A80ZVAW185SG2G6" localSheetId="27" hidden="1">#REF!</definedName>
    <definedName name="BExVRFU8RWFT8A80ZVAW185SG2G6" localSheetId="16" hidden="1">#REF!</definedName>
    <definedName name="BExVRFU8RWFT8A80ZVAW185SG2G6" localSheetId="0" hidden="1">#REF!</definedName>
    <definedName name="BExVRFU8RWFT8A80ZVAW185SG2G6" localSheetId="2" hidden="1">#REF!</definedName>
    <definedName name="BExVRFU8RWFT8A80ZVAW185SG2G6" localSheetId="4" hidden="1">#REF!</definedName>
    <definedName name="BExVRFU8RWFT8A80ZVAW185SG2G6" localSheetId="5" hidden="1">#REF!</definedName>
    <definedName name="BExVRFU8RWFT8A80ZVAW185SG2G6" localSheetId="17" hidden="1">#REF!</definedName>
    <definedName name="BExVRFU8RWFT8A80ZVAW185SG2G6" localSheetId="7" hidden="1">#REF!</definedName>
    <definedName name="BExVRFU8RWFT8A80ZVAW185SG2G6" localSheetId="8" hidden="1">#REF!</definedName>
    <definedName name="BExVRFU8RWFT8A80ZVAW185SG2G6" localSheetId="9" hidden="1">#REF!</definedName>
    <definedName name="BExVRFU8RWFT8A80ZVAW185SG2G6" localSheetId="11" hidden="1">#REF!</definedName>
    <definedName name="BExVRFU8RWFT8A80ZVAW185SG2G6" localSheetId="12" hidden="1">#REF!</definedName>
    <definedName name="BExVRFU8RWFT8A80ZVAW185SG2G6" localSheetId="13" hidden="1">#REF!</definedName>
    <definedName name="BExVRFU8RWFT8A80ZVAW185SG2G6" localSheetId="14" hidden="1">#REF!</definedName>
    <definedName name="BExVRFU8RWFT8A80ZVAW185SG2G6" localSheetId="22" hidden="1">#REF!</definedName>
    <definedName name="BExVRFU8RWFT8A80ZVAW185SG2G6" localSheetId="19" hidden="1">#REF!</definedName>
    <definedName name="BExVRFU8RWFT8A80ZVAW185SG2G6" localSheetId="21" hidden="1">#REF!</definedName>
    <definedName name="BExVRFU8RWFT8A80ZVAW185SG2G6" hidden="1">#REF!</definedName>
    <definedName name="BExVSJ3NHETBAIZTZQSM8LAVT76V" localSheetId="23" hidden="1">#REF!</definedName>
    <definedName name="BExVSJ3NHETBAIZTZQSM8LAVT76V" localSheetId="27" hidden="1">#REF!</definedName>
    <definedName name="BExVSJ3NHETBAIZTZQSM8LAVT76V" localSheetId="16" hidden="1">#REF!</definedName>
    <definedName name="BExVSJ3NHETBAIZTZQSM8LAVT76V" localSheetId="0" hidden="1">#REF!</definedName>
    <definedName name="BExVSJ3NHETBAIZTZQSM8LAVT76V" localSheetId="2" hidden="1">#REF!</definedName>
    <definedName name="BExVSJ3NHETBAIZTZQSM8LAVT76V" localSheetId="4" hidden="1">#REF!</definedName>
    <definedName name="BExVSJ3NHETBAIZTZQSM8LAVT76V" localSheetId="5" hidden="1">#REF!</definedName>
    <definedName name="BExVSJ3NHETBAIZTZQSM8LAVT76V" localSheetId="17" hidden="1">#REF!</definedName>
    <definedName name="BExVSJ3NHETBAIZTZQSM8LAVT76V" localSheetId="7" hidden="1">#REF!</definedName>
    <definedName name="BExVSJ3NHETBAIZTZQSM8LAVT76V" localSheetId="8" hidden="1">#REF!</definedName>
    <definedName name="BExVSJ3NHETBAIZTZQSM8LAVT76V" localSheetId="9" hidden="1">#REF!</definedName>
    <definedName name="BExVSJ3NHETBAIZTZQSM8LAVT76V" localSheetId="11" hidden="1">#REF!</definedName>
    <definedName name="BExVSJ3NHETBAIZTZQSM8LAVT76V" localSheetId="12" hidden="1">#REF!</definedName>
    <definedName name="BExVSJ3NHETBAIZTZQSM8LAVT76V" localSheetId="13" hidden="1">#REF!</definedName>
    <definedName name="BExVSJ3NHETBAIZTZQSM8LAVT76V" localSheetId="14" hidden="1">#REF!</definedName>
    <definedName name="BExVSJ3NHETBAIZTZQSM8LAVT76V" localSheetId="22" hidden="1">#REF!</definedName>
    <definedName name="BExVSJ3NHETBAIZTZQSM8LAVT76V" localSheetId="19" hidden="1">#REF!</definedName>
    <definedName name="BExVSJ3NHETBAIZTZQSM8LAVT76V" localSheetId="21" hidden="1">#REF!</definedName>
    <definedName name="BExVSJ3NHETBAIZTZQSM8LAVT76V" hidden="1">#REF!</definedName>
    <definedName name="BExVSL787C8E4HFQZ2NVLT35I2XV" localSheetId="23" hidden="1">#REF!</definedName>
    <definedName name="BExVSL787C8E4HFQZ2NVLT35I2XV" localSheetId="27" hidden="1">#REF!</definedName>
    <definedName name="BExVSL787C8E4HFQZ2NVLT35I2XV" localSheetId="16" hidden="1">#REF!</definedName>
    <definedName name="BExVSL787C8E4HFQZ2NVLT35I2XV" localSheetId="0" hidden="1">#REF!</definedName>
    <definedName name="BExVSL787C8E4HFQZ2NVLT35I2XV" localSheetId="2" hidden="1">#REF!</definedName>
    <definedName name="BExVSL787C8E4HFQZ2NVLT35I2XV" localSheetId="4" hidden="1">#REF!</definedName>
    <definedName name="BExVSL787C8E4HFQZ2NVLT35I2XV" localSheetId="5" hidden="1">#REF!</definedName>
    <definedName name="BExVSL787C8E4HFQZ2NVLT35I2XV" localSheetId="17" hidden="1">#REF!</definedName>
    <definedName name="BExVSL787C8E4HFQZ2NVLT35I2XV" localSheetId="7" hidden="1">#REF!</definedName>
    <definedName name="BExVSL787C8E4HFQZ2NVLT35I2XV" localSheetId="8" hidden="1">#REF!</definedName>
    <definedName name="BExVSL787C8E4HFQZ2NVLT35I2XV" localSheetId="9" hidden="1">#REF!</definedName>
    <definedName name="BExVSL787C8E4HFQZ2NVLT35I2XV" localSheetId="11" hidden="1">#REF!</definedName>
    <definedName name="BExVSL787C8E4HFQZ2NVLT35I2XV" localSheetId="12" hidden="1">#REF!</definedName>
    <definedName name="BExVSL787C8E4HFQZ2NVLT35I2XV" localSheetId="13" hidden="1">#REF!</definedName>
    <definedName name="BExVSL787C8E4HFQZ2NVLT35I2XV" localSheetId="14" hidden="1">#REF!</definedName>
    <definedName name="BExVSL787C8E4HFQZ2NVLT35I2XV" localSheetId="22" hidden="1">#REF!</definedName>
    <definedName name="BExVSL787C8E4HFQZ2NVLT35I2XV" localSheetId="19" hidden="1">#REF!</definedName>
    <definedName name="BExVSL787C8E4HFQZ2NVLT35I2XV" localSheetId="21" hidden="1">#REF!</definedName>
    <definedName name="BExVSL787C8E4HFQZ2NVLT35I2XV" hidden="1">#REF!</definedName>
    <definedName name="BExVSTFTVV14SFGHQUOJL5SQ5TX9" localSheetId="23" hidden="1">#REF!</definedName>
    <definedName name="BExVSTFTVV14SFGHQUOJL5SQ5TX9" localSheetId="27" hidden="1">#REF!</definedName>
    <definedName name="BExVSTFTVV14SFGHQUOJL5SQ5TX9" localSheetId="16" hidden="1">#REF!</definedName>
    <definedName name="BExVSTFTVV14SFGHQUOJL5SQ5TX9" localSheetId="0" hidden="1">#REF!</definedName>
    <definedName name="BExVSTFTVV14SFGHQUOJL5SQ5TX9" localSheetId="2" hidden="1">#REF!</definedName>
    <definedName name="BExVSTFTVV14SFGHQUOJL5SQ5TX9" localSheetId="4" hidden="1">#REF!</definedName>
    <definedName name="BExVSTFTVV14SFGHQUOJL5SQ5TX9" localSheetId="5" hidden="1">#REF!</definedName>
    <definedName name="BExVSTFTVV14SFGHQUOJL5SQ5TX9" localSheetId="17" hidden="1">#REF!</definedName>
    <definedName name="BExVSTFTVV14SFGHQUOJL5SQ5TX9" localSheetId="7" hidden="1">#REF!</definedName>
    <definedName name="BExVSTFTVV14SFGHQUOJL5SQ5TX9" localSheetId="8" hidden="1">#REF!</definedName>
    <definedName name="BExVSTFTVV14SFGHQUOJL5SQ5TX9" localSheetId="9" hidden="1">#REF!</definedName>
    <definedName name="BExVSTFTVV14SFGHQUOJL5SQ5TX9" localSheetId="11" hidden="1">#REF!</definedName>
    <definedName name="BExVSTFTVV14SFGHQUOJL5SQ5TX9" localSheetId="12" hidden="1">#REF!</definedName>
    <definedName name="BExVSTFTVV14SFGHQUOJL5SQ5TX9" localSheetId="13" hidden="1">#REF!</definedName>
    <definedName name="BExVSTFTVV14SFGHQUOJL5SQ5TX9" localSheetId="14" hidden="1">#REF!</definedName>
    <definedName name="BExVSTFTVV14SFGHQUOJL5SQ5TX9" localSheetId="22" hidden="1">#REF!</definedName>
    <definedName name="BExVSTFTVV14SFGHQUOJL5SQ5TX9" localSheetId="19" hidden="1">#REF!</definedName>
    <definedName name="BExVSTFTVV14SFGHQUOJL5SQ5TX9" localSheetId="21" hidden="1">#REF!</definedName>
    <definedName name="BExVSTFTVV14SFGHQUOJL5SQ5TX9" hidden="1">#REF!</definedName>
    <definedName name="BExVT017S14M5X928ARKQ2GNUFE0" localSheetId="23" hidden="1">#REF!</definedName>
    <definedName name="BExVT017S14M5X928ARKQ2GNUFE0" localSheetId="27" hidden="1">#REF!</definedName>
    <definedName name="BExVT017S14M5X928ARKQ2GNUFE0" localSheetId="16" hidden="1">#REF!</definedName>
    <definedName name="BExVT017S14M5X928ARKQ2GNUFE0" localSheetId="0" hidden="1">#REF!</definedName>
    <definedName name="BExVT017S14M5X928ARKQ2GNUFE0" localSheetId="2" hidden="1">#REF!</definedName>
    <definedName name="BExVT017S14M5X928ARKQ2GNUFE0" localSheetId="4" hidden="1">#REF!</definedName>
    <definedName name="BExVT017S14M5X928ARKQ2GNUFE0" localSheetId="5" hidden="1">#REF!</definedName>
    <definedName name="BExVT017S14M5X928ARKQ2GNUFE0" localSheetId="17" hidden="1">#REF!</definedName>
    <definedName name="BExVT017S14M5X928ARKQ2GNUFE0" localSheetId="7" hidden="1">#REF!</definedName>
    <definedName name="BExVT017S14M5X928ARKQ2GNUFE0" localSheetId="8" hidden="1">#REF!</definedName>
    <definedName name="BExVT017S14M5X928ARKQ2GNUFE0" localSheetId="9" hidden="1">#REF!</definedName>
    <definedName name="BExVT017S14M5X928ARKQ2GNUFE0" localSheetId="11" hidden="1">#REF!</definedName>
    <definedName name="BExVT017S14M5X928ARKQ2GNUFE0" localSheetId="12" hidden="1">#REF!</definedName>
    <definedName name="BExVT017S14M5X928ARKQ2GNUFE0" localSheetId="13" hidden="1">#REF!</definedName>
    <definedName name="BExVT017S14M5X928ARKQ2GNUFE0" localSheetId="14" hidden="1">#REF!</definedName>
    <definedName name="BExVT017S14M5X928ARKQ2GNUFE0" localSheetId="22" hidden="1">#REF!</definedName>
    <definedName name="BExVT017S14M5X928ARKQ2GNUFE0" localSheetId="19" hidden="1">#REF!</definedName>
    <definedName name="BExVT017S14M5X928ARKQ2GNUFE0" localSheetId="21" hidden="1">#REF!</definedName>
    <definedName name="BExVT017S14M5X928ARKQ2GNUFE0" hidden="1">#REF!</definedName>
    <definedName name="BExVT3MPE8LQ5JFN3HQIFKSQ80U4" localSheetId="23" hidden="1">#REF!</definedName>
    <definedName name="BExVT3MPE8LQ5JFN3HQIFKSQ80U4" localSheetId="27" hidden="1">#REF!</definedName>
    <definedName name="BExVT3MPE8LQ5JFN3HQIFKSQ80U4" localSheetId="16" hidden="1">#REF!</definedName>
    <definedName name="BExVT3MPE8LQ5JFN3HQIFKSQ80U4" localSheetId="0" hidden="1">#REF!</definedName>
    <definedName name="BExVT3MPE8LQ5JFN3HQIFKSQ80U4" localSheetId="2" hidden="1">#REF!</definedName>
    <definedName name="BExVT3MPE8LQ5JFN3HQIFKSQ80U4" localSheetId="4" hidden="1">#REF!</definedName>
    <definedName name="BExVT3MPE8LQ5JFN3HQIFKSQ80U4" localSheetId="5" hidden="1">#REF!</definedName>
    <definedName name="BExVT3MPE8LQ5JFN3HQIFKSQ80U4" localSheetId="17" hidden="1">#REF!</definedName>
    <definedName name="BExVT3MPE8LQ5JFN3HQIFKSQ80U4" localSheetId="7" hidden="1">#REF!</definedName>
    <definedName name="BExVT3MPE8LQ5JFN3HQIFKSQ80U4" localSheetId="8" hidden="1">#REF!</definedName>
    <definedName name="BExVT3MPE8LQ5JFN3HQIFKSQ80U4" localSheetId="9" hidden="1">#REF!</definedName>
    <definedName name="BExVT3MPE8LQ5JFN3HQIFKSQ80U4" localSheetId="11" hidden="1">#REF!</definedName>
    <definedName name="BExVT3MPE8LQ5JFN3HQIFKSQ80U4" localSheetId="12" hidden="1">#REF!</definedName>
    <definedName name="BExVT3MPE8LQ5JFN3HQIFKSQ80U4" localSheetId="13" hidden="1">#REF!</definedName>
    <definedName name="BExVT3MPE8LQ5JFN3HQIFKSQ80U4" localSheetId="14" hidden="1">#REF!</definedName>
    <definedName name="BExVT3MPE8LQ5JFN3HQIFKSQ80U4" localSheetId="22" hidden="1">#REF!</definedName>
    <definedName name="BExVT3MPE8LQ5JFN3HQIFKSQ80U4" localSheetId="19" hidden="1">#REF!</definedName>
    <definedName name="BExVT3MPE8LQ5JFN3HQIFKSQ80U4" localSheetId="21" hidden="1">#REF!</definedName>
    <definedName name="BExVT3MPE8LQ5JFN3HQIFKSQ80U4" hidden="1">#REF!</definedName>
    <definedName name="BExVT7TRK3NZHPME2TFBXOF1WBR9" localSheetId="23" hidden="1">#REF!</definedName>
    <definedName name="BExVT7TRK3NZHPME2TFBXOF1WBR9" localSheetId="27" hidden="1">#REF!</definedName>
    <definedName name="BExVT7TRK3NZHPME2TFBXOF1WBR9" localSheetId="16" hidden="1">#REF!</definedName>
    <definedName name="BExVT7TRK3NZHPME2TFBXOF1WBR9" localSheetId="0" hidden="1">#REF!</definedName>
    <definedName name="BExVT7TRK3NZHPME2TFBXOF1WBR9" localSheetId="2" hidden="1">#REF!</definedName>
    <definedName name="BExVT7TRK3NZHPME2TFBXOF1WBR9" localSheetId="4" hidden="1">#REF!</definedName>
    <definedName name="BExVT7TRK3NZHPME2TFBXOF1WBR9" localSheetId="5" hidden="1">#REF!</definedName>
    <definedName name="BExVT7TRK3NZHPME2TFBXOF1WBR9" localSheetId="17" hidden="1">#REF!</definedName>
    <definedName name="BExVT7TRK3NZHPME2TFBXOF1WBR9" localSheetId="7" hidden="1">#REF!</definedName>
    <definedName name="BExVT7TRK3NZHPME2TFBXOF1WBR9" localSheetId="8" hidden="1">#REF!</definedName>
    <definedName name="BExVT7TRK3NZHPME2TFBXOF1WBR9" localSheetId="9" hidden="1">#REF!</definedName>
    <definedName name="BExVT7TRK3NZHPME2TFBXOF1WBR9" localSheetId="11" hidden="1">#REF!</definedName>
    <definedName name="BExVT7TRK3NZHPME2TFBXOF1WBR9" localSheetId="12" hidden="1">#REF!</definedName>
    <definedName name="BExVT7TRK3NZHPME2TFBXOF1WBR9" localSheetId="13" hidden="1">#REF!</definedName>
    <definedName name="BExVT7TRK3NZHPME2TFBXOF1WBR9" localSheetId="14" hidden="1">#REF!</definedName>
    <definedName name="BExVT7TRK3NZHPME2TFBXOF1WBR9" localSheetId="22" hidden="1">#REF!</definedName>
    <definedName name="BExVT7TRK3NZHPME2TFBXOF1WBR9" localSheetId="19" hidden="1">#REF!</definedName>
    <definedName name="BExVT7TRK3NZHPME2TFBXOF1WBR9" localSheetId="21" hidden="1">#REF!</definedName>
    <definedName name="BExVT7TRK3NZHPME2TFBXOF1WBR9" hidden="1">#REF!</definedName>
    <definedName name="BExVT9H0R0T7WGQAAC0HABMG54YM" localSheetId="23" hidden="1">#REF!</definedName>
    <definedName name="BExVT9H0R0T7WGQAAC0HABMG54YM" localSheetId="27" hidden="1">#REF!</definedName>
    <definedName name="BExVT9H0R0T7WGQAAC0HABMG54YM" localSheetId="16" hidden="1">#REF!</definedName>
    <definedName name="BExVT9H0R0T7WGQAAC0HABMG54YM" localSheetId="0" hidden="1">#REF!</definedName>
    <definedName name="BExVT9H0R0T7WGQAAC0HABMG54YM" localSheetId="2" hidden="1">#REF!</definedName>
    <definedName name="BExVT9H0R0T7WGQAAC0HABMG54YM" localSheetId="4" hidden="1">#REF!</definedName>
    <definedName name="BExVT9H0R0T7WGQAAC0HABMG54YM" localSheetId="5" hidden="1">#REF!</definedName>
    <definedName name="BExVT9H0R0T7WGQAAC0HABMG54YM" localSheetId="17" hidden="1">#REF!</definedName>
    <definedName name="BExVT9H0R0T7WGQAAC0HABMG54YM" localSheetId="7" hidden="1">#REF!</definedName>
    <definedName name="BExVT9H0R0T7WGQAAC0HABMG54YM" localSheetId="8" hidden="1">#REF!</definedName>
    <definedName name="BExVT9H0R0T7WGQAAC0HABMG54YM" localSheetId="9" hidden="1">#REF!</definedName>
    <definedName name="BExVT9H0R0T7WGQAAC0HABMG54YM" localSheetId="11" hidden="1">#REF!</definedName>
    <definedName name="BExVT9H0R0T7WGQAAC0HABMG54YM" localSheetId="12" hidden="1">#REF!</definedName>
    <definedName name="BExVT9H0R0T7WGQAAC0HABMG54YM" localSheetId="13" hidden="1">#REF!</definedName>
    <definedName name="BExVT9H0R0T7WGQAAC0HABMG54YM" localSheetId="14" hidden="1">#REF!</definedName>
    <definedName name="BExVT9H0R0T7WGQAAC0HABMG54YM" localSheetId="22" hidden="1">#REF!</definedName>
    <definedName name="BExVT9H0R0T7WGQAAC0HABMG54YM" localSheetId="19" hidden="1">#REF!</definedName>
    <definedName name="BExVT9H0R0T7WGQAAC0HABMG54YM" localSheetId="21" hidden="1">#REF!</definedName>
    <definedName name="BExVT9H0R0T7WGQAAC0HABMG54YM" hidden="1">#REF!</definedName>
    <definedName name="BExVTAO57POUXSZQJQ6MABMZQA13" localSheetId="23" hidden="1">#REF!</definedName>
    <definedName name="BExVTAO57POUXSZQJQ6MABMZQA13" localSheetId="27" hidden="1">#REF!</definedName>
    <definedName name="BExVTAO57POUXSZQJQ6MABMZQA13" localSheetId="16" hidden="1">#REF!</definedName>
    <definedName name="BExVTAO57POUXSZQJQ6MABMZQA13" localSheetId="0" hidden="1">#REF!</definedName>
    <definedName name="BExVTAO57POUXSZQJQ6MABMZQA13" localSheetId="2" hidden="1">#REF!</definedName>
    <definedName name="BExVTAO57POUXSZQJQ6MABMZQA13" localSheetId="4" hidden="1">#REF!</definedName>
    <definedName name="BExVTAO57POUXSZQJQ6MABMZQA13" localSheetId="5" hidden="1">#REF!</definedName>
    <definedName name="BExVTAO57POUXSZQJQ6MABMZQA13" localSheetId="17" hidden="1">#REF!</definedName>
    <definedName name="BExVTAO57POUXSZQJQ6MABMZQA13" localSheetId="7" hidden="1">#REF!</definedName>
    <definedName name="BExVTAO57POUXSZQJQ6MABMZQA13" localSheetId="8" hidden="1">#REF!</definedName>
    <definedName name="BExVTAO57POUXSZQJQ6MABMZQA13" localSheetId="9" hidden="1">#REF!</definedName>
    <definedName name="BExVTAO57POUXSZQJQ6MABMZQA13" localSheetId="11" hidden="1">#REF!</definedName>
    <definedName name="BExVTAO57POUXSZQJQ6MABMZQA13" localSheetId="12" hidden="1">#REF!</definedName>
    <definedName name="BExVTAO57POUXSZQJQ6MABMZQA13" localSheetId="13" hidden="1">#REF!</definedName>
    <definedName name="BExVTAO57POUXSZQJQ6MABMZQA13" localSheetId="14" hidden="1">#REF!</definedName>
    <definedName name="BExVTAO57POUXSZQJQ6MABMZQA13" localSheetId="22" hidden="1">#REF!</definedName>
    <definedName name="BExVTAO57POUXSZQJQ6MABMZQA13" localSheetId="19" hidden="1">#REF!</definedName>
    <definedName name="BExVTAO57POUXSZQJQ6MABMZQA13" localSheetId="21" hidden="1">#REF!</definedName>
    <definedName name="BExVTAO57POUXSZQJQ6MABMZQA13" hidden="1">#REF!</definedName>
    <definedName name="BExVTCMDDEDGLUIMUU6BSFHEWTOP" localSheetId="23" hidden="1">#REF!</definedName>
    <definedName name="BExVTCMDDEDGLUIMUU6BSFHEWTOP" localSheetId="27" hidden="1">#REF!</definedName>
    <definedName name="BExVTCMDDEDGLUIMUU6BSFHEWTOP" localSheetId="16" hidden="1">#REF!</definedName>
    <definedName name="BExVTCMDDEDGLUIMUU6BSFHEWTOP" localSheetId="0" hidden="1">#REF!</definedName>
    <definedName name="BExVTCMDDEDGLUIMUU6BSFHEWTOP" localSheetId="2" hidden="1">#REF!</definedName>
    <definedName name="BExVTCMDDEDGLUIMUU6BSFHEWTOP" localSheetId="4" hidden="1">#REF!</definedName>
    <definedName name="BExVTCMDDEDGLUIMUU6BSFHEWTOP" localSheetId="5" hidden="1">#REF!</definedName>
    <definedName name="BExVTCMDDEDGLUIMUU6BSFHEWTOP" localSheetId="17" hidden="1">#REF!</definedName>
    <definedName name="BExVTCMDDEDGLUIMUU6BSFHEWTOP" localSheetId="7" hidden="1">#REF!</definedName>
    <definedName name="BExVTCMDDEDGLUIMUU6BSFHEWTOP" localSheetId="8" hidden="1">#REF!</definedName>
    <definedName name="BExVTCMDDEDGLUIMUU6BSFHEWTOP" localSheetId="9" hidden="1">#REF!</definedName>
    <definedName name="BExVTCMDDEDGLUIMUU6BSFHEWTOP" localSheetId="11" hidden="1">#REF!</definedName>
    <definedName name="BExVTCMDDEDGLUIMUU6BSFHEWTOP" localSheetId="12" hidden="1">#REF!</definedName>
    <definedName name="BExVTCMDDEDGLUIMUU6BSFHEWTOP" localSheetId="13" hidden="1">#REF!</definedName>
    <definedName name="BExVTCMDDEDGLUIMUU6BSFHEWTOP" localSheetId="14" hidden="1">#REF!</definedName>
    <definedName name="BExVTCMDDEDGLUIMUU6BSFHEWTOP" localSheetId="22" hidden="1">#REF!</definedName>
    <definedName name="BExVTCMDDEDGLUIMUU6BSFHEWTOP" localSheetId="19" hidden="1">#REF!</definedName>
    <definedName name="BExVTCMDDEDGLUIMUU6BSFHEWTOP" localSheetId="21" hidden="1">#REF!</definedName>
    <definedName name="BExVTCMDDEDGLUIMUU6BSFHEWTOP" hidden="1">#REF!</definedName>
    <definedName name="BExVTCMDQMLKRA2NQR72XU6Y54IK" localSheetId="23" hidden="1">#REF!</definedName>
    <definedName name="BExVTCMDQMLKRA2NQR72XU6Y54IK" localSheetId="27" hidden="1">#REF!</definedName>
    <definedName name="BExVTCMDQMLKRA2NQR72XU6Y54IK" localSheetId="16" hidden="1">#REF!</definedName>
    <definedName name="BExVTCMDQMLKRA2NQR72XU6Y54IK" localSheetId="0" hidden="1">#REF!</definedName>
    <definedName name="BExVTCMDQMLKRA2NQR72XU6Y54IK" localSheetId="2" hidden="1">#REF!</definedName>
    <definedName name="BExVTCMDQMLKRA2NQR72XU6Y54IK" localSheetId="4" hidden="1">#REF!</definedName>
    <definedName name="BExVTCMDQMLKRA2NQR72XU6Y54IK" localSheetId="5" hidden="1">#REF!</definedName>
    <definedName name="BExVTCMDQMLKRA2NQR72XU6Y54IK" localSheetId="17" hidden="1">#REF!</definedName>
    <definedName name="BExVTCMDQMLKRA2NQR72XU6Y54IK" localSheetId="7" hidden="1">#REF!</definedName>
    <definedName name="BExVTCMDQMLKRA2NQR72XU6Y54IK" localSheetId="8" hidden="1">#REF!</definedName>
    <definedName name="BExVTCMDQMLKRA2NQR72XU6Y54IK" localSheetId="9" hidden="1">#REF!</definedName>
    <definedName name="BExVTCMDQMLKRA2NQR72XU6Y54IK" localSheetId="11" hidden="1">#REF!</definedName>
    <definedName name="BExVTCMDQMLKRA2NQR72XU6Y54IK" localSheetId="12" hidden="1">#REF!</definedName>
    <definedName name="BExVTCMDQMLKRA2NQR72XU6Y54IK" localSheetId="13" hidden="1">#REF!</definedName>
    <definedName name="BExVTCMDQMLKRA2NQR72XU6Y54IK" localSheetId="14" hidden="1">#REF!</definedName>
    <definedName name="BExVTCMDQMLKRA2NQR72XU6Y54IK" localSheetId="22" hidden="1">#REF!</definedName>
    <definedName name="BExVTCMDQMLKRA2NQR72XU6Y54IK" localSheetId="19" hidden="1">#REF!</definedName>
    <definedName name="BExVTCMDQMLKRA2NQR72XU6Y54IK" localSheetId="21" hidden="1">#REF!</definedName>
    <definedName name="BExVTCMDQMLKRA2NQR72XU6Y54IK" hidden="1">#REF!</definedName>
    <definedName name="BExVTCRV8FQ5U9OYWWL44N6KFNHU" localSheetId="23" hidden="1">#REF!</definedName>
    <definedName name="BExVTCRV8FQ5U9OYWWL44N6KFNHU" localSheetId="27" hidden="1">#REF!</definedName>
    <definedName name="BExVTCRV8FQ5U9OYWWL44N6KFNHU" localSheetId="16" hidden="1">#REF!</definedName>
    <definedName name="BExVTCRV8FQ5U9OYWWL44N6KFNHU" localSheetId="0" hidden="1">#REF!</definedName>
    <definedName name="BExVTCRV8FQ5U9OYWWL44N6KFNHU" localSheetId="2" hidden="1">#REF!</definedName>
    <definedName name="BExVTCRV8FQ5U9OYWWL44N6KFNHU" localSheetId="4" hidden="1">#REF!</definedName>
    <definedName name="BExVTCRV8FQ5U9OYWWL44N6KFNHU" localSheetId="5" hidden="1">#REF!</definedName>
    <definedName name="BExVTCRV8FQ5U9OYWWL44N6KFNHU" localSheetId="17" hidden="1">#REF!</definedName>
    <definedName name="BExVTCRV8FQ5U9OYWWL44N6KFNHU" localSheetId="7" hidden="1">#REF!</definedName>
    <definedName name="BExVTCRV8FQ5U9OYWWL44N6KFNHU" localSheetId="8" hidden="1">#REF!</definedName>
    <definedName name="BExVTCRV8FQ5U9OYWWL44N6KFNHU" localSheetId="9" hidden="1">#REF!</definedName>
    <definedName name="BExVTCRV8FQ5U9OYWWL44N6KFNHU" localSheetId="11" hidden="1">#REF!</definedName>
    <definedName name="BExVTCRV8FQ5U9OYWWL44N6KFNHU" localSheetId="12" hidden="1">#REF!</definedName>
    <definedName name="BExVTCRV8FQ5U9OYWWL44N6KFNHU" localSheetId="13" hidden="1">#REF!</definedName>
    <definedName name="BExVTCRV8FQ5U9OYWWL44N6KFNHU" localSheetId="14" hidden="1">#REF!</definedName>
    <definedName name="BExVTCRV8FQ5U9OYWWL44N6KFNHU" localSheetId="22" hidden="1">#REF!</definedName>
    <definedName name="BExVTCRV8FQ5U9OYWWL44N6KFNHU" localSheetId="19" hidden="1">#REF!</definedName>
    <definedName name="BExVTCRV8FQ5U9OYWWL44N6KFNHU" localSheetId="21" hidden="1">#REF!</definedName>
    <definedName name="BExVTCRV8FQ5U9OYWWL44N6KFNHU" hidden="1">#REF!</definedName>
    <definedName name="BExVTNESHPVG0A0KZ7BRX26MS0PF" localSheetId="23" hidden="1">#REF!</definedName>
    <definedName name="BExVTNESHPVG0A0KZ7BRX26MS0PF" localSheetId="27" hidden="1">#REF!</definedName>
    <definedName name="BExVTNESHPVG0A0KZ7BRX26MS0PF" localSheetId="16" hidden="1">#REF!</definedName>
    <definedName name="BExVTNESHPVG0A0KZ7BRX26MS0PF" localSheetId="0" hidden="1">#REF!</definedName>
    <definedName name="BExVTNESHPVG0A0KZ7BRX26MS0PF" localSheetId="2" hidden="1">#REF!</definedName>
    <definedName name="BExVTNESHPVG0A0KZ7BRX26MS0PF" localSheetId="4" hidden="1">#REF!</definedName>
    <definedName name="BExVTNESHPVG0A0KZ7BRX26MS0PF" localSheetId="5" hidden="1">#REF!</definedName>
    <definedName name="BExVTNESHPVG0A0KZ7BRX26MS0PF" localSheetId="17" hidden="1">#REF!</definedName>
    <definedName name="BExVTNESHPVG0A0KZ7BRX26MS0PF" localSheetId="7" hidden="1">#REF!</definedName>
    <definedName name="BExVTNESHPVG0A0KZ7BRX26MS0PF" localSheetId="8" hidden="1">#REF!</definedName>
    <definedName name="BExVTNESHPVG0A0KZ7BRX26MS0PF" localSheetId="9" hidden="1">#REF!</definedName>
    <definedName name="BExVTNESHPVG0A0KZ7BRX26MS0PF" localSheetId="11" hidden="1">#REF!</definedName>
    <definedName name="BExVTNESHPVG0A0KZ7BRX26MS0PF" localSheetId="12" hidden="1">#REF!</definedName>
    <definedName name="BExVTNESHPVG0A0KZ7BRX26MS0PF" localSheetId="13" hidden="1">#REF!</definedName>
    <definedName name="BExVTNESHPVG0A0KZ7BRX26MS0PF" localSheetId="14" hidden="1">#REF!</definedName>
    <definedName name="BExVTNESHPVG0A0KZ7BRX26MS0PF" localSheetId="22" hidden="1">#REF!</definedName>
    <definedName name="BExVTNESHPVG0A0KZ7BRX26MS0PF" localSheetId="19" hidden="1">#REF!</definedName>
    <definedName name="BExVTNESHPVG0A0KZ7BRX26MS0PF" localSheetId="21" hidden="1">#REF!</definedName>
    <definedName name="BExVTNESHPVG0A0KZ7BRX26MS0PF" hidden="1">#REF!</definedName>
    <definedName name="BExVTTJVTNRSBHBTUZ78WG2JM5MK" localSheetId="23" hidden="1">#REF!</definedName>
    <definedName name="BExVTTJVTNRSBHBTUZ78WG2JM5MK" localSheetId="27" hidden="1">#REF!</definedName>
    <definedName name="BExVTTJVTNRSBHBTUZ78WG2JM5MK" localSheetId="16" hidden="1">#REF!</definedName>
    <definedName name="BExVTTJVTNRSBHBTUZ78WG2JM5MK" localSheetId="0" hidden="1">#REF!</definedName>
    <definedName name="BExVTTJVTNRSBHBTUZ78WG2JM5MK" localSheetId="2" hidden="1">#REF!</definedName>
    <definedName name="BExVTTJVTNRSBHBTUZ78WG2JM5MK" localSheetId="4" hidden="1">#REF!</definedName>
    <definedName name="BExVTTJVTNRSBHBTUZ78WG2JM5MK" localSheetId="5" hidden="1">#REF!</definedName>
    <definedName name="BExVTTJVTNRSBHBTUZ78WG2JM5MK" localSheetId="17" hidden="1">#REF!</definedName>
    <definedName name="BExVTTJVTNRSBHBTUZ78WG2JM5MK" localSheetId="7" hidden="1">#REF!</definedName>
    <definedName name="BExVTTJVTNRSBHBTUZ78WG2JM5MK" localSheetId="8" hidden="1">#REF!</definedName>
    <definedName name="BExVTTJVTNRSBHBTUZ78WG2JM5MK" localSheetId="9" hidden="1">#REF!</definedName>
    <definedName name="BExVTTJVTNRSBHBTUZ78WG2JM5MK" localSheetId="11" hidden="1">#REF!</definedName>
    <definedName name="BExVTTJVTNRSBHBTUZ78WG2JM5MK" localSheetId="12" hidden="1">#REF!</definedName>
    <definedName name="BExVTTJVTNRSBHBTUZ78WG2JM5MK" localSheetId="13" hidden="1">#REF!</definedName>
    <definedName name="BExVTTJVTNRSBHBTUZ78WG2JM5MK" localSheetId="14" hidden="1">#REF!</definedName>
    <definedName name="BExVTTJVTNRSBHBTUZ78WG2JM5MK" localSheetId="22" hidden="1">#REF!</definedName>
    <definedName name="BExVTTJVTNRSBHBTUZ78WG2JM5MK" localSheetId="19" hidden="1">#REF!</definedName>
    <definedName name="BExVTTJVTNRSBHBTUZ78WG2JM5MK" localSheetId="21" hidden="1">#REF!</definedName>
    <definedName name="BExVTTJVTNRSBHBTUZ78WG2JM5MK" hidden="1">#REF!</definedName>
    <definedName name="BExVTXLMYR87BC04D1ERALPUFVPG" localSheetId="23" hidden="1">#REF!</definedName>
    <definedName name="BExVTXLMYR87BC04D1ERALPUFVPG" localSheetId="27" hidden="1">#REF!</definedName>
    <definedName name="BExVTXLMYR87BC04D1ERALPUFVPG" localSheetId="16" hidden="1">#REF!</definedName>
    <definedName name="BExVTXLMYR87BC04D1ERALPUFVPG" localSheetId="0" hidden="1">#REF!</definedName>
    <definedName name="BExVTXLMYR87BC04D1ERALPUFVPG" localSheetId="2" hidden="1">#REF!</definedName>
    <definedName name="BExVTXLMYR87BC04D1ERALPUFVPG" localSheetId="4" hidden="1">#REF!</definedName>
    <definedName name="BExVTXLMYR87BC04D1ERALPUFVPG" localSheetId="5" hidden="1">#REF!</definedName>
    <definedName name="BExVTXLMYR87BC04D1ERALPUFVPG" localSheetId="17" hidden="1">#REF!</definedName>
    <definedName name="BExVTXLMYR87BC04D1ERALPUFVPG" localSheetId="7" hidden="1">#REF!</definedName>
    <definedName name="BExVTXLMYR87BC04D1ERALPUFVPG" localSheetId="8" hidden="1">#REF!</definedName>
    <definedName name="BExVTXLMYR87BC04D1ERALPUFVPG" localSheetId="9" hidden="1">#REF!</definedName>
    <definedName name="BExVTXLMYR87BC04D1ERALPUFVPG" localSheetId="11" hidden="1">#REF!</definedName>
    <definedName name="BExVTXLMYR87BC04D1ERALPUFVPG" localSheetId="12" hidden="1">#REF!</definedName>
    <definedName name="BExVTXLMYR87BC04D1ERALPUFVPG" localSheetId="13" hidden="1">#REF!</definedName>
    <definedName name="BExVTXLMYR87BC04D1ERALPUFVPG" localSheetId="14" hidden="1">#REF!</definedName>
    <definedName name="BExVTXLMYR87BC04D1ERALPUFVPG" localSheetId="22" hidden="1">#REF!</definedName>
    <definedName name="BExVTXLMYR87BC04D1ERALPUFVPG" localSheetId="19" hidden="1">#REF!</definedName>
    <definedName name="BExVTXLMYR87BC04D1ERALPUFVPG" localSheetId="21" hidden="1">#REF!</definedName>
    <definedName name="BExVTXLMYR87BC04D1ERALPUFVPG" hidden="1">#REF!</definedName>
    <definedName name="BExVUL9V3H8ZF6Y72LQBBN639YAA" localSheetId="23" hidden="1">#REF!</definedName>
    <definedName name="BExVUL9V3H8ZF6Y72LQBBN639YAA" localSheetId="27" hidden="1">#REF!</definedName>
    <definedName name="BExVUL9V3H8ZF6Y72LQBBN639YAA" localSheetId="16" hidden="1">#REF!</definedName>
    <definedName name="BExVUL9V3H8ZF6Y72LQBBN639YAA" localSheetId="0" hidden="1">#REF!</definedName>
    <definedName name="BExVUL9V3H8ZF6Y72LQBBN639YAA" localSheetId="2" hidden="1">#REF!</definedName>
    <definedName name="BExVUL9V3H8ZF6Y72LQBBN639YAA" localSheetId="4" hidden="1">#REF!</definedName>
    <definedName name="BExVUL9V3H8ZF6Y72LQBBN639YAA" localSheetId="5" hidden="1">#REF!</definedName>
    <definedName name="BExVUL9V3H8ZF6Y72LQBBN639YAA" localSheetId="17" hidden="1">#REF!</definedName>
    <definedName name="BExVUL9V3H8ZF6Y72LQBBN639YAA" localSheetId="7" hidden="1">#REF!</definedName>
    <definedName name="BExVUL9V3H8ZF6Y72LQBBN639YAA" localSheetId="8" hidden="1">#REF!</definedName>
    <definedName name="BExVUL9V3H8ZF6Y72LQBBN639YAA" localSheetId="9" hidden="1">#REF!</definedName>
    <definedName name="BExVUL9V3H8ZF6Y72LQBBN639YAA" localSheetId="11" hidden="1">#REF!</definedName>
    <definedName name="BExVUL9V3H8ZF6Y72LQBBN639YAA" localSheetId="12" hidden="1">#REF!</definedName>
    <definedName name="BExVUL9V3H8ZF6Y72LQBBN639YAA" localSheetId="13" hidden="1">#REF!</definedName>
    <definedName name="BExVUL9V3H8ZF6Y72LQBBN639YAA" localSheetId="14" hidden="1">#REF!</definedName>
    <definedName name="BExVUL9V3H8ZF6Y72LQBBN639YAA" localSheetId="22" hidden="1">#REF!</definedName>
    <definedName name="BExVUL9V3H8ZF6Y72LQBBN639YAA" localSheetId="19" hidden="1">#REF!</definedName>
    <definedName name="BExVUL9V3H8ZF6Y72LQBBN639YAA" localSheetId="21" hidden="1">#REF!</definedName>
    <definedName name="BExVUL9V3H8ZF6Y72LQBBN639YAA" hidden="1">#REF!</definedName>
    <definedName name="BExVUZT95UAU8XG5X9XSE25CHQGA" localSheetId="23" hidden="1">#REF!</definedName>
    <definedName name="BExVUZT95UAU8XG5X9XSE25CHQGA" localSheetId="27" hidden="1">#REF!</definedName>
    <definedName name="BExVUZT95UAU8XG5X9XSE25CHQGA" localSheetId="16" hidden="1">#REF!</definedName>
    <definedName name="BExVUZT95UAU8XG5X9XSE25CHQGA" localSheetId="0" hidden="1">#REF!</definedName>
    <definedName name="BExVUZT95UAU8XG5X9XSE25CHQGA" localSheetId="2" hidden="1">#REF!</definedName>
    <definedName name="BExVUZT95UAU8XG5X9XSE25CHQGA" localSheetId="4" hidden="1">#REF!</definedName>
    <definedName name="BExVUZT95UAU8XG5X9XSE25CHQGA" localSheetId="5" hidden="1">#REF!</definedName>
    <definedName name="BExVUZT95UAU8XG5X9XSE25CHQGA" localSheetId="17" hidden="1">#REF!</definedName>
    <definedName name="BExVUZT95UAU8XG5X9XSE25CHQGA" localSheetId="7" hidden="1">#REF!</definedName>
    <definedName name="BExVUZT95UAU8XG5X9XSE25CHQGA" localSheetId="8" hidden="1">#REF!</definedName>
    <definedName name="BExVUZT95UAU8XG5X9XSE25CHQGA" localSheetId="9" hidden="1">#REF!</definedName>
    <definedName name="BExVUZT95UAU8XG5X9XSE25CHQGA" localSheetId="11" hidden="1">#REF!</definedName>
    <definedName name="BExVUZT95UAU8XG5X9XSE25CHQGA" localSheetId="12" hidden="1">#REF!</definedName>
    <definedName name="BExVUZT95UAU8XG5X9XSE25CHQGA" localSheetId="13" hidden="1">#REF!</definedName>
    <definedName name="BExVUZT95UAU8XG5X9XSE25CHQGA" localSheetId="14" hidden="1">#REF!</definedName>
    <definedName name="BExVUZT95UAU8XG5X9XSE25CHQGA" localSheetId="22" hidden="1">#REF!</definedName>
    <definedName name="BExVUZT95UAU8XG5X9XSE25CHQGA" localSheetId="19" hidden="1">#REF!</definedName>
    <definedName name="BExVUZT95UAU8XG5X9XSE25CHQGA" localSheetId="21" hidden="1">#REF!</definedName>
    <definedName name="BExVUZT95UAU8XG5X9XSE25CHQGA" hidden="1">#REF!</definedName>
    <definedName name="BExVV5T14N2HZIK7HQ4P2KG09U0J" localSheetId="23" hidden="1">#REF!</definedName>
    <definedName name="BExVV5T14N2HZIK7HQ4P2KG09U0J" localSheetId="27" hidden="1">#REF!</definedName>
    <definedName name="BExVV5T14N2HZIK7HQ4P2KG09U0J" localSheetId="16" hidden="1">#REF!</definedName>
    <definedName name="BExVV5T14N2HZIK7HQ4P2KG09U0J" localSheetId="0" hidden="1">#REF!</definedName>
    <definedName name="BExVV5T14N2HZIK7HQ4P2KG09U0J" localSheetId="2" hidden="1">#REF!</definedName>
    <definedName name="BExVV5T14N2HZIK7HQ4P2KG09U0J" localSheetId="4" hidden="1">#REF!</definedName>
    <definedName name="BExVV5T14N2HZIK7HQ4P2KG09U0J" localSheetId="5" hidden="1">#REF!</definedName>
    <definedName name="BExVV5T14N2HZIK7HQ4P2KG09U0J" localSheetId="17" hidden="1">#REF!</definedName>
    <definedName name="BExVV5T14N2HZIK7HQ4P2KG09U0J" localSheetId="7" hidden="1">#REF!</definedName>
    <definedName name="BExVV5T14N2HZIK7HQ4P2KG09U0J" localSheetId="8" hidden="1">#REF!</definedName>
    <definedName name="BExVV5T14N2HZIK7HQ4P2KG09U0J" localSheetId="9" hidden="1">#REF!</definedName>
    <definedName name="BExVV5T14N2HZIK7HQ4P2KG09U0J" localSheetId="11" hidden="1">#REF!</definedName>
    <definedName name="BExVV5T14N2HZIK7HQ4P2KG09U0J" localSheetId="12" hidden="1">#REF!</definedName>
    <definedName name="BExVV5T14N2HZIK7HQ4P2KG09U0J" localSheetId="13" hidden="1">#REF!</definedName>
    <definedName name="BExVV5T14N2HZIK7HQ4P2KG09U0J" localSheetId="14" hidden="1">#REF!</definedName>
    <definedName name="BExVV5T14N2HZIK7HQ4P2KG09U0J" localSheetId="22" hidden="1">#REF!</definedName>
    <definedName name="BExVV5T14N2HZIK7HQ4P2KG09U0J" localSheetId="19" hidden="1">#REF!</definedName>
    <definedName name="BExVV5T14N2HZIK7HQ4P2KG09U0J" localSheetId="21" hidden="1">#REF!</definedName>
    <definedName name="BExVV5T14N2HZIK7HQ4P2KG09U0J" hidden="1">#REF!</definedName>
    <definedName name="BExVV7R410VYLADLX9LNG63ID6H1" localSheetId="23" hidden="1">#REF!</definedName>
    <definedName name="BExVV7R410VYLADLX9LNG63ID6H1" localSheetId="27" hidden="1">#REF!</definedName>
    <definedName name="BExVV7R410VYLADLX9LNG63ID6H1" localSheetId="16" hidden="1">#REF!</definedName>
    <definedName name="BExVV7R410VYLADLX9LNG63ID6H1" localSheetId="0" hidden="1">#REF!</definedName>
    <definedName name="BExVV7R410VYLADLX9LNG63ID6H1" localSheetId="2" hidden="1">#REF!</definedName>
    <definedName name="BExVV7R410VYLADLX9LNG63ID6H1" localSheetId="4" hidden="1">#REF!</definedName>
    <definedName name="BExVV7R410VYLADLX9LNG63ID6H1" localSheetId="5" hidden="1">#REF!</definedName>
    <definedName name="BExVV7R410VYLADLX9LNG63ID6H1" localSheetId="17" hidden="1">#REF!</definedName>
    <definedName name="BExVV7R410VYLADLX9LNG63ID6H1" localSheetId="7" hidden="1">#REF!</definedName>
    <definedName name="BExVV7R410VYLADLX9LNG63ID6H1" localSheetId="8" hidden="1">#REF!</definedName>
    <definedName name="BExVV7R410VYLADLX9LNG63ID6H1" localSheetId="9" hidden="1">#REF!</definedName>
    <definedName name="BExVV7R410VYLADLX9LNG63ID6H1" localSheetId="11" hidden="1">#REF!</definedName>
    <definedName name="BExVV7R410VYLADLX9LNG63ID6H1" localSheetId="12" hidden="1">#REF!</definedName>
    <definedName name="BExVV7R410VYLADLX9LNG63ID6H1" localSheetId="13" hidden="1">#REF!</definedName>
    <definedName name="BExVV7R410VYLADLX9LNG63ID6H1" localSheetId="14" hidden="1">#REF!</definedName>
    <definedName name="BExVV7R410VYLADLX9LNG63ID6H1" localSheetId="22" hidden="1">#REF!</definedName>
    <definedName name="BExVV7R410VYLADLX9LNG63ID6H1" localSheetId="19" hidden="1">#REF!</definedName>
    <definedName name="BExVV7R410VYLADLX9LNG63ID6H1" localSheetId="21" hidden="1">#REF!</definedName>
    <definedName name="BExVV7R410VYLADLX9LNG63ID6H1" hidden="1">#REF!</definedName>
    <definedName name="BExVVAAVDXGWAVI6J2W0BCU58MBM" localSheetId="23" hidden="1">#REF!</definedName>
    <definedName name="BExVVAAVDXGWAVI6J2W0BCU58MBM" localSheetId="27" hidden="1">#REF!</definedName>
    <definedName name="BExVVAAVDXGWAVI6J2W0BCU58MBM" localSheetId="16" hidden="1">#REF!</definedName>
    <definedName name="BExVVAAVDXGWAVI6J2W0BCU58MBM" localSheetId="0" hidden="1">#REF!</definedName>
    <definedName name="BExVVAAVDXGWAVI6J2W0BCU58MBM" localSheetId="2" hidden="1">#REF!</definedName>
    <definedName name="BExVVAAVDXGWAVI6J2W0BCU58MBM" localSheetId="4" hidden="1">#REF!</definedName>
    <definedName name="BExVVAAVDXGWAVI6J2W0BCU58MBM" localSheetId="5" hidden="1">#REF!</definedName>
    <definedName name="BExVVAAVDXGWAVI6J2W0BCU58MBM" localSheetId="17" hidden="1">#REF!</definedName>
    <definedName name="BExVVAAVDXGWAVI6J2W0BCU58MBM" localSheetId="7" hidden="1">#REF!</definedName>
    <definedName name="BExVVAAVDXGWAVI6J2W0BCU58MBM" localSheetId="8" hidden="1">#REF!</definedName>
    <definedName name="BExVVAAVDXGWAVI6J2W0BCU58MBM" localSheetId="9" hidden="1">#REF!</definedName>
    <definedName name="BExVVAAVDXGWAVI6J2W0BCU58MBM" localSheetId="11" hidden="1">#REF!</definedName>
    <definedName name="BExVVAAVDXGWAVI6J2W0BCU58MBM" localSheetId="12" hidden="1">#REF!</definedName>
    <definedName name="BExVVAAVDXGWAVI6J2W0BCU58MBM" localSheetId="13" hidden="1">#REF!</definedName>
    <definedName name="BExVVAAVDXGWAVI6J2W0BCU58MBM" localSheetId="14" hidden="1">#REF!</definedName>
    <definedName name="BExVVAAVDXGWAVI6J2W0BCU58MBM" localSheetId="22" hidden="1">#REF!</definedName>
    <definedName name="BExVVAAVDXGWAVI6J2W0BCU58MBM" localSheetId="19" hidden="1">#REF!</definedName>
    <definedName name="BExVVAAVDXGWAVI6J2W0BCU58MBM" localSheetId="21" hidden="1">#REF!</definedName>
    <definedName name="BExVVAAVDXGWAVI6J2W0BCU58MBM" hidden="1">#REF!</definedName>
    <definedName name="BExVVCEED4JEKF59OV0G3T4XFMFO" localSheetId="23" hidden="1">#REF!</definedName>
    <definedName name="BExVVCEED4JEKF59OV0G3T4XFMFO" localSheetId="27" hidden="1">#REF!</definedName>
    <definedName name="BExVVCEED4JEKF59OV0G3T4XFMFO" localSheetId="16" hidden="1">#REF!</definedName>
    <definedName name="BExVVCEED4JEKF59OV0G3T4XFMFO" localSheetId="0" hidden="1">#REF!</definedName>
    <definedName name="BExVVCEED4JEKF59OV0G3T4XFMFO" localSheetId="2" hidden="1">#REF!</definedName>
    <definedName name="BExVVCEED4JEKF59OV0G3T4XFMFO" localSheetId="4" hidden="1">#REF!</definedName>
    <definedName name="BExVVCEED4JEKF59OV0G3T4XFMFO" localSheetId="5" hidden="1">#REF!</definedName>
    <definedName name="BExVVCEED4JEKF59OV0G3T4XFMFO" localSheetId="17" hidden="1">#REF!</definedName>
    <definedName name="BExVVCEED4JEKF59OV0G3T4XFMFO" localSheetId="7" hidden="1">#REF!</definedName>
    <definedName name="BExVVCEED4JEKF59OV0G3T4XFMFO" localSheetId="8" hidden="1">#REF!</definedName>
    <definedName name="BExVVCEED4JEKF59OV0G3T4XFMFO" localSheetId="9" hidden="1">#REF!</definedName>
    <definedName name="BExVVCEED4JEKF59OV0G3T4XFMFO" localSheetId="11" hidden="1">#REF!</definedName>
    <definedName name="BExVVCEED4JEKF59OV0G3T4XFMFO" localSheetId="12" hidden="1">#REF!</definedName>
    <definedName name="BExVVCEED4JEKF59OV0G3T4XFMFO" localSheetId="13" hidden="1">#REF!</definedName>
    <definedName name="BExVVCEED4JEKF59OV0G3T4XFMFO" localSheetId="14" hidden="1">#REF!</definedName>
    <definedName name="BExVVCEED4JEKF59OV0G3T4XFMFO" localSheetId="22" hidden="1">#REF!</definedName>
    <definedName name="BExVVCEED4JEKF59OV0G3T4XFMFO" localSheetId="19" hidden="1">#REF!</definedName>
    <definedName name="BExVVCEED4JEKF59OV0G3T4XFMFO" localSheetId="21" hidden="1">#REF!</definedName>
    <definedName name="BExVVCEED4JEKF59OV0G3T4XFMFO" hidden="1">#REF!</definedName>
    <definedName name="BExVVPFO2J7FMSRPD36909HN4BZJ" localSheetId="23" hidden="1">#REF!</definedName>
    <definedName name="BExVVPFO2J7FMSRPD36909HN4BZJ" localSheetId="27" hidden="1">#REF!</definedName>
    <definedName name="BExVVPFO2J7FMSRPD36909HN4BZJ" localSheetId="16" hidden="1">#REF!</definedName>
    <definedName name="BExVVPFO2J7FMSRPD36909HN4BZJ" localSheetId="0" hidden="1">#REF!</definedName>
    <definedName name="BExVVPFO2J7FMSRPD36909HN4BZJ" localSheetId="2" hidden="1">#REF!</definedName>
    <definedName name="BExVVPFO2J7FMSRPD36909HN4BZJ" localSheetId="4" hidden="1">#REF!</definedName>
    <definedName name="BExVVPFO2J7FMSRPD36909HN4BZJ" localSheetId="5" hidden="1">#REF!</definedName>
    <definedName name="BExVVPFO2J7FMSRPD36909HN4BZJ" localSheetId="17" hidden="1">#REF!</definedName>
    <definedName name="BExVVPFO2J7FMSRPD36909HN4BZJ" localSheetId="7" hidden="1">#REF!</definedName>
    <definedName name="BExVVPFO2J7FMSRPD36909HN4BZJ" localSheetId="8" hidden="1">#REF!</definedName>
    <definedName name="BExVVPFO2J7FMSRPD36909HN4BZJ" localSheetId="9" hidden="1">#REF!</definedName>
    <definedName name="BExVVPFO2J7FMSRPD36909HN4BZJ" localSheetId="11" hidden="1">#REF!</definedName>
    <definedName name="BExVVPFO2J7FMSRPD36909HN4BZJ" localSheetId="12" hidden="1">#REF!</definedName>
    <definedName name="BExVVPFO2J7FMSRPD36909HN4BZJ" localSheetId="13" hidden="1">#REF!</definedName>
    <definedName name="BExVVPFO2J7FMSRPD36909HN4BZJ" localSheetId="14" hidden="1">#REF!</definedName>
    <definedName name="BExVVPFO2J7FMSRPD36909HN4BZJ" localSheetId="22" hidden="1">#REF!</definedName>
    <definedName name="BExVVPFO2J7FMSRPD36909HN4BZJ" localSheetId="19" hidden="1">#REF!</definedName>
    <definedName name="BExVVPFO2J7FMSRPD36909HN4BZJ" localSheetId="21" hidden="1">#REF!</definedName>
    <definedName name="BExVVPFO2J7FMSRPD36909HN4BZJ" hidden="1">#REF!</definedName>
    <definedName name="BExVVQ19AQ3VCARJOC38SF7OYE9Y" localSheetId="23" hidden="1">#REF!</definedName>
    <definedName name="BExVVQ19AQ3VCARJOC38SF7OYE9Y" localSheetId="27" hidden="1">#REF!</definedName>
    <definedName name="BExVVQ19AQ3VCARJOC38SF7OYE9Y" localSheetId="16" hidden="1">#REF!</definedName>
    <definedName name="BExVVQ19AQ3VCARJOC38SF7OYE9Y" localSheetId="0" hidden="1">#REF!</definedName>
    <definedName name="BExVVQ19AQ3VCARJOC38SF7OYE9Y" localSheetId="2" hidden="1">#REF!</definedName>
    <definedName name="BExVVQ19AQ3VCARJOC38SF7OYE9Y" localSheetId="4" hidden="1">#REF!</definedName>
    <definedName name="BExVVQ19AQ3VCARJOC38SF7OYE9Y" localSheetId="5" hidden="1">#REF!</definedName>
    <definedName name="BExVVQ19AQ3VCARJOC38SF7OYE9Y" localSheetId="17" hidden="1">#REF!</definedName>
    <definedName name="BExVVQ19AQ3VCARJOC38SF7OYE9Y" localSheetId="7" hidden="1">#REF!</definedName>
    <definedName name="BExVVQ19AQ3VCARJOC38SF7OYE9Y" localSheetId="8" hidden="1">#REF!</definedName>
    <definedName name="BExVVQ19AQ3VCARJOC38SF7OYE9Y" localSheetId="9" hidden="1">#REF!</definedName>
    <definedName name="BExVVQ19AQ3VCARJOC38SF7OYE9Y" localSheetId="11" hidden="1">#REF!</definedName>
    <definedName name="BExVVQ19AQ3VCARJOC38SF7OYE9Y" localSheetId="12" hidden="1">#REF!</definedName>
    <definedName name="BExVVQ19AQ3VCARJOC38SF7OYE9Y" localSheetId="13" hidden="1">#REF!</definedName>
    <definedName name="BExVVQ19AQ3VCARJOC38SF7OYE9Y" localSheetId="14" hidden="1">#REF!</definedName>
    <definedName name="BExVVQ19AQ3VCARJOC38SF7OYE9Y" localSheetId="22" hidden="1">#REF!</definedName>
    <definedName name="BExVVQ19AQ3VCARJOC38SF7OYE9Y" localSheetId="19" hidden="1">#REF!</definedName>
    <definedName name="BExVVQ19AQ3VCARJOC38SF7OYE9Y" localSheetId="21" hidden="1">#REF!</definedName>
    <definedName name="BExVVQ19AQ3VCARJOC38SF7OYE9Y" hidden="1">#REF!</definedName>
    <definedName name="BExVVQ19TAECID45CS4HXT1RD3AQ" localSheetId="23" hidden="1">#REF!</definedName>
    <definedName name="BExVVQ19TAECID45CS4HXT1RD3AQ" localSheetId="27" hidden="1">#REF!</definedName>
    <definedName name="BExVVQ19TAECID45CS4HXT1RD3AQ" localSheetId="16" hidden="1">#REF!</definedName>
    <definedName name="BExVVQ19TAECID45CS4HXT1RD3AQ" localSheetId="0" hidden="1">#REF!</definedName>
    <definedName name="BExVVQ19TAECID45CS4HXT1RD3AQ" localSheetId="2" hidden="1">#REF!</definedName>
    <definedName name="BExVVQ19TAECID45CS4HXT1RD3AQ" localSheetId="4" hidden="1">#REF!</definedName>
    <definedName name="BExVVQ19TAECID45CS4HXT1RD3AQ" localSheetId="5" hidden="1">#REF!</definedName>
    <definedName name="BExVVQ19TAECID45CS4HXT1RD3AQ" localSheetId="17" hidden="1">#REF!</definedName>
    <definedName name="BExVVQ19TAECID45CS4HXT1RD3AQ" localSheetId="7" hidden="1">#REF!</definedName>
    <definedName name="BExVVQ19TAECID45CS4HXT1RD3AQ" localSheetId="8" hidden="1">#REF!</definedName>
    <definedName name="BExVVQ19TAECID45CS4HXT1RD3AQ" localSheetId="9" hidden="1">#REF!</definedName>
    <definedName name="BExVVQ19TAECID45CS4HXT1RD3AQ" localSheetId="11" hidden="1">#REF!</definedName>
    <definedName name="BExVVQ19TAECID45CS4HXT1RD3AQ" localSheetId="12" hidden="1">#REF!</definedName>
    <definedName name="BExVVQ19TAECID45CS4HXT1RD3AQ" localSheetId="13" hidden="1">#REF!</definedName>
    <definedName name="BExVVQ19TAECID45CS4HXT1RD3AQ" localSheetId="14" hidden="1">#REF!</definedName>
    <definedName name="BExVVQ19TAECID45CS4HXT1RD3AQ" localSheetId="22" hidden="1">#REF!</definedName>
    <definedName name="BExVVQ19TAECID45CS4HXT1RD3AQ" localSheetId="19" hidden="1">#REF!</definedName>
    <definedName name="BExVVQ19TAECID45CS4HXT1RD3AQ" localSheetId="21" hidden="1">#REF!</definedName>
    <definedName name="BExVVQ19TAECID45CS4HXT1RD3AQ" hidden="1">#REF!</definedName>
    <definedName name="BExVVYKOYB7OX8Y0B4UIUF79PVDO" localSheetId="23" hidden="1">#REF!</definedName>
    <definedName name="BExVVYKOYB7OX8Y0B4UIUF79PVDO" localSheetId="27" hidden="1">#REF!</definedName>
    <definedName name="BExVVYKOYB7OX8Y0B4UIUF79PVDO" localSheetId="16" hidden="1">#REF!</definedName>
    <definedName name="BExVVYKOYB7OX8Y0B4UIUF79PVDO" localSheetId="0" hidden="1">#REF!</definedName>
    <definedName name="BExVVYKOYB7OX8Y0B4UIUF79PVDO" localSheetId="2" hidden="1">#REF!</definedName>
    <definedName name="BExVVYKOYB7OX8Y0B4UIUF79PVDO" localSheetId="4" hidden="1">#REF!</definedName>
    <definedName name="BExVVYKOYB7OX8Y0B4UIUF79PVDO" localSheetId="5" hidden="1">#REF!</definedName>
    <definedName name="BExVVYKOYB7OX8Y0B4UIUF79PVDO" localSheetId="17" hidden="1">#REF!</definedName>
    <definedName name="BExVVYKOYB7OX8Y0B4UIUF79PVDO" localSheetId="7" hidden="1">#REF!</definedName>
    <definedName name="BExVVYKOYB7OX8Y0B4UIUF79PVDO" localSheetId="8" hidden="1">#REF!</definedName>
    <definedName name="BExVVYKOYB7OX8Y0B4UIUF79PVDO" localSheetId="9" hidden="1">#REF!</definedName>
    <definedName name="BExVVYKOYB7OX8Y0B4UIUF79PVDO" localSheetId="11" hidden="1">#REF!</definedName>
    <definedName name="BExVVYKOYB7OX8Y0B4UIUF79PVDO" localSheetId="12" hidden="1">#REF!</definedName>
    <definedName name="BExVVYKOYB7OX8Y0B4UIUF79PVDO" localSheetId="13" hidden="1">#REF!</definedName>
    <definedName name="BExVVYKOYB7OX8Y0B4UIUF79PVDO" localSheetId="14" hidden="1">#REF!</definedName>
    <definedName name="BExVVYKOYB7OX8Y0B4UIUF79PVDO" localSheetId="22" hidden="1">#REF!</definedName>
    <definedName name="BExVVYKOYB7OX8Y0B4UIUF79PVDO" localSheetId="19" hidden="1">#REF!</definedName>
    <definedName name="BExVVYKOYB7OX8Y0B4UIUF79PVDO" localSheetId="21" hidden="1">#REF!</definedName>
    <definedName name="BExVVYKOYB7OX8Y0B4UIUF79PVDO" hidden="1">#REF!</definedName>
    <definedName name="BExVW3YV5XGIVJ97UUPDJGJ2P15B" localSheetId="23" hidden="1">#REF!</definedName>
    <definedName name="BExVW3YV5XGIVJ97UUPDJGJ2P15B" localSheetId="27" hidden="1">#REF!</definedName>
    <definedName name="BExVW3YV5XGIVJ97UUPDJGJ2P15B" localSheetId="16" hidden="1">#REF!</definedName>
    <definedName name="BExVW3YV5XGIVJ97UUPDJGJ2P15B" localSheetId="0" hidden="1">#REF!</definedName>
    <definedName name="BExVW3YV5XGIVJ97UUPDJGJ2P15B" localSheetId="2" hidden="1">#REF!</definedName>
    <definedName name="BExVW3YV5XGIVJ97UUPDJGJ2P15B" localSheetId="4" hidden="1">#REF!</definedName>
    <definedName name="BExVW3YV5XGIVJ97UUPDJGJ2P15B" localSheetId="5" hidden="1">#REF!</definedName>
    <definedName name="BExVW3YV5XGIVJ97UUPDJGJ2P15B" localSheetId="17" hidden="1">#REF!</definedName>
    <definedName name="BExVW3YV5XGIVJ97UUPDJGJ2P15B" localSheetId="7" hidden="1">#REF!</definedName>
    <definedName name="BExVW3YV5XGIVJ97UUPDJGJ2P15B" localSheetId="8" hidden="1">#REF!</definedName>
    <definedName name="BExVW3YV5XGIVJ97UUPDJGJ2P15B" localSheetId="9" hidden="1">#REF!</definedName>
    <definedName name="BExVW3YV5XGIVJ97UUPDJGJ2P15B" localSheetId="11" hidden="1">#REF!</definedName>
    <definedName name="BExVW3YV5XGIVJ97UUPDJGJ2P15B" localSheetId="12" hidden="1">#REF!</definedName>
    <definedName name="BExVW3YV5XGIVJ97UUPDJGJ2P15B" localSheetId="13" hidden="1">#REF!</definedName>
    <definedName name="BExVW3YV5XGIVJ97UUPDJGJ2P15B" localSheetId="14" hidden="1">#REF!</definedName>
    <definedName name="BExVW3YV5XGIVJ97UUPDJGJ2P15B" localSheetId="22" hidden="1">#REF!</definedName>
    <definedName name="BExVW3YV5XGIVJ97UUPDJGJ2P15B" localSheetId="19" hidden="1">#REF!</definedName>
    <definedName name="BExVW3YV5XGIVJ97UUPDJGJ2P15B" localSheetId="21" hidden="1">#REF!</definedName>
    <definedName name="BExVW3YV5XGIVJ97UUPDJGJ2P15B" hidden="1">#REF!</definedName>
    <definedName name="BExVW5X571GEYR5SCU1Z2DHKWM79" localSheetId="23" hidden="1">#REF!</definedName>
    <definedName name="BExVW5X571GEYR5SCU1Z2DHKWM79" localSheetId="27" hidden="1">#REF!</definedName>
    <definedName name="BExVW5X571GEYR5SCU1Z2DHKWM79" localSheetId="16" hidden="1">#REF!</definedName>
    <definedName name="BExVW5X571GEYR5SCU1Z2DHKWM79" localSheetId="0" hidden="1">#REF!</definedName>
    <definedName name="BExVW5X571GEYR5SCU1Z2DHKWM79" localSheetId="2" hidden="1">#REF!</definedName>
    <definedName name="BExVW5X571GEYR5SCU1Z2DHKWM79" localSheetId="4" hidden="1">#REF!</definedName>
    <definedName name="BExVW5X571GEYR5SCU1Z2DHKWM79" localSheetId="5" hidden="1">#REF!</definedName>
    <definedName name="BExVW5X571GEYR5SCU1Z2DHKWM79" localSheetId="17" hidden="1">#REF!</definedName>
    <definedName name="BExVW5X571GEYR5SCU1Z2DHKWM79" localSheetId="7" hidden="1">#REF!</definedName>
    <definedName name="BExVW5X571GEYR5SCU1Z2DHKWM79" localSheetId="8" hidden="1">#REF!</definedName>
    <definedName name="BExVW5X571GEYR5SCU1Z2DHKWM79" localSheetId="9" hidden="1">#REF!</definedName>
    <definedName name="BExVW5X571GEYR5SCU1Z2DHKWM79" localSheetId="11" hidden="1">#REF!</definedName>
    <definedName name="BExVW5X571GEYR5SCU1Z2DHKWM79" localSheetId="12" hidden="1">#REF!</definedName>
    <definedName name="BExVW5X571GEYR5SCU1Z2DHKWM79" localSheetId="13" hidden="1">#REF!</definedName>
    <definedName name="BExVW5X571GEYR5SCU1Z2DHKWM79" localSheetId="14" hidden="1">#REF!</definedName>
    <definedName name="BExVW5X571GEYR5SCU1Z2DHKWM79" localSheetId="22" hidden="1">#REF!</definedName>
    <definedName name="BExVW5X571GEYR5SCU1Z2DHKWM79" localSheetId="19" hidden="1">#REF!</definedName>
    <definedName name="BExVW5X571GEYR5SCU1Z2DHKWM79" localSheetId="21" hidden="1">#REF!</definedName>
    <definedName name="BExVW5X571GEYR5SCU1Z2DHKWM79" hidden="1">#REF!</definedName>
    <definedName name="BExVW6YTKA098AF57M4PHNQ54XMH" localSheetId="23" hidden="1">#REF!</definedName>
    <definedName name="BExVW6YTKA098AF57M4PHNQ54XMH" localSheetId="27" hidden="1">#REF!</definedName>
    <definedName name="BExVW6YTKA098AF57M4PHNQ54XMH" localSheetId="16" hidden="1">#REF!</definedName>
    <definedName name="BExVW6YTKA098AF57M4PHNQ54XMH" localSheetId="0" hidden="1">#REF!</definedName>
    <definedName name="BExVW6YTKA098AF57M4PHNQ54XMH" localSheetId="2" hidden="1">#REF!</definedName>
    <definedName name="BExVW6YTKA098AF57M4PHNQ54XMH" localSheetId="4" hidden="1">#REF!</definedName>
    <definedName name="BExVW6YTKA098AF57M4PHNQ54XMH" localSheetId="5" hidden="1">#REF!</definedName>
    <definedName name="BExVW6YTKA098AF57M4PHNQ54XMH" localSheetId="17" hidden="1">#REF!</definedName>
    <definedName name="BExVW6YTKA098AF57M4PHNQ54XMH" localSheetId="7" hidden="1">#REF!</definedName>
    <definedName name="BExVW6YTKA098AF57M4PHNQ54XMH" localSheetId="8" hidden="1">#REF!</definedName>
    <definedName name="BExVW6YTKA098AF57M4PHNQ54XMH" localSheetId="9" hidden="1">#REF!</definedName>
    <definedName name="BExVW6YTKA098AF57M4PHNQ54XMH" localSheetId="11" hidden="1">#REF!</definedName>
    <definedName name="BExVW6YTKA098AF57M4PHNQ54XMH" localSheetId="12" hidden="1">#REF!</definedName>
    <definedName name="BExVW6YTKA098AF57M4PHNQ54XMH" localSheetId="13" hidden="1">#REF!</definedName>
    <definedName name="BExVW6YTKA098AF57M4PHNQ54XMH" localSheetId="14" hidden="1">#REF!</definedName>
    <definedName name="BExVW6YTKA098AF57M4PHNQ54XMH" localSheetId="22" hidden="1">#REF!</definedName>
    <definedName name="BExVW6YTKA098AF57M4PHNQ54XMH" localSheetId="19" hidden="1">#REF!</definedName>
    <definedName name="BExVW6YTKA098AF57M4PHNQ54XMH" localSheetId="21" hidden="1">#REF!</definedName>
    <definedName name="BExVW6YTKA098AF57M4PHNQ54XMH" hidden="1">#REF!</definedName>
    <definedName name="BExVWHRDIJBRFANMKJFY05BHP7RS" localSheetId="23" hidden="1">#REF!</definedName>
    <definedName name="BExVWHRDIJBRFANMKJFY05BHP7RS" localSheetId="27" hidden="1">#REF!</definedName>
    <definedName name="BExVWHRDIJBRFANMKJFY05BHP7RS" localSheetId="16" hidden="1">#REF!</definedName>
    <definedName name="BExVWHRDIJBRFANMKJFY05BHP7RS" localSheetId="0" hidden="1">#REF!</definedName>
    <definedName name="BExVWHRDIJBRFANMKJFY05BHP7RS" localSheetId="2" hidden="1">#REF!</definedName>
    <definedName name="BExVWHRDIJBRFANMKJFY05BHP7RS" localSheetId="4" hidden="1">#REF!</definedName>
    <definedName name="BExVWHRDIJBRFANMKJFY05BHP7RS" localSheetId="5" hidden="1">#REF!</definedName>
    <definedName name="BExVWHRDIJBRFANMKJFY05BHP7RS" localSheetId="17" hidden="1">#REF!</definedName>
    <definedName name="BExVWHRDIJBRFANMKJFY05BHP7RS" localSheetId="7" hidden="1">#REF!</definedName>
    <definedName name="BExVWHRDIJBRFANMKJFY05BHP7RS" localSheetId="8" hidden="1">#REF!</definedName>
    <definedName name="BExVWHRDIJBRFANMKJFY05BHP7RS" localSheetId="9" hidden="1">#REF!</definedName>
    <definedName name="BExVWHRDIJBRFANMKJFY05BHP7RS" localSheetId="11" hidden="1">#REF!</definedName>
    <definedName name="BExVWHRDIJBRFANMKJFY05BHP7RS" localSheetId="12" hidden="1">#REF!</definedName>
    <definedName name="BExVWHRDIJBRFANMKJFY05BHP7RS" localSheetId="13" hidden="1">#REF!</definedName>
    <definedName name="BExVWHRDIJBRFANMKJFY05BHP7RS" localSheetId="14" hidden="1">#REF!</definedName>
    <definedName name="BExVWHRDIJBRFANMKJFY05BHP7RS" localSheetId="22" hidden="1">#REF!</definedName>
    <definedName name="BExVWHRDIJBRFANMKJFY05BHP7RS" localSheetId="19" hidden="1">#REF!</definedName>
    <definedName name="BExVWHRDIJBRFANMKJFY05BHP7RS" localSheetId="21" hidden="1">#REF!</definedName>
    <definedName name="BExVWHRDIJBRFANMKJFY05BHP7RS" hidden="1">#REF!</definedName>
    <definedName name="BExVWINKCH0V0NUWH363SMXAZE62" localSheetId="23" hidden="1">#REF!</definedName>
    <definedName name="BExVWINKCH0V0NUWH363SMXAZE62" localSheetId="27" hidden="1">#REF!</definedName>
    <definedName name="BExVWINKCH0V0NUWH363SMXAZE62" localSheetId="16" hidden="1">#REF!</definedName>
    <definedName name="BExVWINKCH0V0NUWH363SMXAZE62" localSheetId="0" hidden="1">#REF!</definedName>
    <definedName name="BExVWINKCH0V0NUWH363SMXAZE62" localSheetId="2" hidden="1">#REF!</definedName>
    <definedName name="BExVWINKCH0V0NUWH363SMXAZE62" localSheetId="4" hidden="1">#REF!</definedName>
    <definedName name="BExVWINKCH0V0NUWH363SMXAZE62" localSheetId="5" hidden="1">#REF!</definedName>
    <definedName name="BExVWINKCH0V0NUWH363SMXAZE62" localSheetId="17" hidden="1">#REF!</definedName>
    <definedName name="BExVWINKCH0V0NUWH363SMXAZE62" localSheetId="7" hidden="1">#REF!</definedName>
    <definedName name="BExVWINKCH0V0NUWH363SMXAZE62" localSheetId="8" hidden="1">#REF!</definedName>
    <definedName name="BExVWINKCH0V0NUWH363SMXAZE62" localSheetId="9" hidden="1">#REF!</definedName>
    <definedName name="BExVWINKCH0V0NUWH363SMXAZE62" localSheetId="11" hidden="1">#REF!</definedName>
    <definedName name="BExVWINKCH0V0NUWH363SMXAZE62" localSheetId="12" hidden="1">#REF!</definedName>
    <definedName name="BExVWINKCH0V0NUWH363SMXAZE62" localSheetId="13" hidden="1">#REF!</definedName>
    <definedName name="BExVWINKCH0V0NUWH363SMXAZE62" localSheetId="14" hidden="1">#REF!</definedName>
    <definedName name="BExVWINKCH0V0NUWH363SMXAZE62" localSheetId="22" hidden="1">#REF!</definedName>
    <definedName name="BExVWINKCH0V0NUWH363SMXAZE62" localSheetId="19" hidden="1">#REF!</definedName>
    <definedName name="BExVWINKCH0V0NUWH363SMXAZE62" localSheetId="21" hidden="1">#REF!</definedName>
    <definedName name="BExVWINKCH0V0NUWH363SMXAZE62" hidden="1">#REF!</definedName>
    <definedName name="BExVWYU8EK669NP172GEIGCTVPPA" localSheetId="23" hidden="1">#REF!</definedName>
    <definedName name="BExVWYU8EK669NP172GEIGCTVPPA" localSheetId="27" hidden="1">#REF!</definedName>
    <definedName name="BExVWYU8EK669NP172GEIGCTVPPA" localSheetId="16" hidden="1">#REF!</definedName>
    <definedName name="BExVWYU8EK669NP172GEIGCTVPPA" localSheetId="0" hidden="1">#REF!</definedName>
    <definedName name="BExVWYU8EK669NP172GEIGCTVPPA" localSheetId="2" hidden="1">#REF!</definedName>
    <definedName name="BExVWYU8EK669NP172GEIGCTVPPA" localSheetId="4" hidden="1">#REF!</definedName>
    <definedName name="BExVWYU8EK669NP172GEIGCTVPPA" localSheetId="5" hidden="1">#REF!</definedName>
    <definedName name="BExVWYU8EK669NP172GEIGCTVPPA" localSheetId="17" hidden="1">#REF!</definedName>
    <definedName name="BExVWYU8EK669NP172GEIGCTVPPA" localSheetId="7" hidden="1">#REF!</definedName>
    <definedName name="BExVWYU8EK669NP172GEIGCTVPPA" localSheetId="8" hidden="1">#REF!</definedName>
    <definedName name="BExVWYU8EK669NP172GEIGCTVPPA" localSheetId="9" hidden="1">#REF!</definedName>
    <definedName name="BExVWYU8EK669NP172GEIGCTVPPA" localSheetId="11" hidden="1">#REF!</definedName>
    <definedName name="BExVWYU8EK669NP172GEIGCTVPPA" localSheetId="12" hidden="1">#REF!</definedName>
    <definedName name="BExVWYU8EK669NP172GEIGCTVPPA" localSheetId="13" hidden="1">#REF!</definedName>
    <definedName name="BExVWYU8EK669NP172GEIGCTVPPA" localSheetId="14" hidden="1">#REF!</definedName>
    <definedName name="BExVWYU8EK669NP172GEIGCTVPPA" localSheetId="22" hidden="1">#REF!</definedName>
    <definedName name="BExVWYU8EK669NP172GEIGCTVPPA" localSheetId="19" hidden="1">#REF!</definedName>
    <definedName name="BExVWYU8EK669NP172GEIGCTVPPA" localSheetId="21" hidden="1">#REF!</definedName>
    <definedName name="BExVWYU8EK669NP172GEIGCTVPPA" hidden="1">#REF!</definedName>
    <definedName name="BExVX3XN2DRJKL8EDBIG58RYQ36R" localSheetId="23" hidden="1">#REF!</definedName>
    <definedName name="BExVX3XN2DRJKL8EDBIG58RYQ36R" localSheetId="27" hidden="1">#REF!</definedName>
    <definedName name="BExVX3XN2DRJKL8EDBIG58RYQ36R" localSheetId="16" hidden="1">#REF!</definedName>
    <definedName name="BExVX3XN2DRJKL8EDBIG58RYQ36R" localSheetId="0" hidden="1">#REF!</definedName>
    <definedName name="BExVX3XN2DRJKL8EDBIG58RYQ36R" localSheetId="2" hidden="1">#REF!</definedName>
    <definedName name="BExVX3XN2DRJKL8EDBIG58RYQ36R" localSheetId="4" hidden="1">#REF!</definedName>
    <definedName name="BExVX3XN2DRJKL8EDBIG58RYQ36R" localSheetId="5" hidden="1">#REF!</definedName>
    <definedName name="BExVX3XN2DRJKL8EDBIG58RYQ36R" localSheetId="17" hidden="1">#REF!</definedName>
    <definedName name="BExVX3XN2DRJKL8EDBIG58RYQ36R" localSheetId="7" hidden="1">#REF!</definedName>
    <definedName name="BExVX3XN2DRJKL8EDBIG58RYQ36R" localSheetId="8" hidden="1">#REF!</definedName>
    <definedName name="BExVX3XN2DRJKL8EDBIG58RYQ36R" localSheetId="9" hidden="1">#REF!</definedName>
    <definedName name="BExVX3XN2DRJKL8EDBIG58RYQ36R" localSheetId="11" hidden="1">#REF!</definedName>
    <definedName name="BExVX3XN2DRJKL8EDBIG58RYQ36R" localSheetId="12" hidden="1">#REF!</definedName>
    <definedName name="BExVX3XN2DRJKL8EDBIG58RYQ36R" localSheetId="13" hidden="1">#REF!</definedName>
    <definedName name="BExVX3XN2DRJKL8EDBIG58RYQ36R" localSheetId="14" hidden="1">#REF!</definedName>
    <definedName name="BExVX3XN2DRJKL8EDBIG58RYQ36R" localSheetId="22" hidden="1">#REF!</definedName>
    <definedName name="BExVX3XN2DRJKL8EDBIG58RYQ36R" localSheetId="19" hidden="1">#REF!</definedName>
    <definedName name="BExVX3XN2DRJKL8EDBIG58RYQ36R" localSheetId="21" hidden="1">#REF!</definedName>
    <definedName name="BExVX3XN2DRJKL8EDBIG58RYQ36R" hidden="1">#REF!</definedName>
    <definedName name="BExVXBA38Z5WNQUH39HHZ2SAMC1T" localSheetId="23" hidden="1">#REF!</definedName>
    <definedName name="BExVXBA38Z5WNQUH39HHZ2SAMC1T" localSheetId="27" hidden="1">#REF!</definedName>
    <definedName name="BExVXBA38Z5WNQUH39HHZ2SAMC1T" localSheetId="16" hidden="1">#REF!</definedName>
    <definedName name="BExVXBA38Z5WNQUH39HHZ2SAMC1T" localSheetId="0" hidden="1">#REF!</definedName>
    <definedName name="BExVXBA38Z5WNQUH39HHZ2SAMC1T" localSheetId="2" hidden="1">#REF!</definedName>
    <definedName name="BExVXBA38Z5WNQUH39HHZ2SAMC1T" localSheetId="4" hidden="1">#REF!</definedName>
    <definedName name="BExVXBA38Z5WNQUH39HHZ2SAMC1T" localSheetId="5" hidden="1">#REF!</definedName>
    <definedName name="BExVXBA38Z5WNQUH39HHZ2SAMC1T" localSheetId="17" hidden="1">#REF!</definedName>
    <definedName name="BExVXBA38Z5WNQUH39HHZ2SAMC1T" localSheetId="7" hidden="1">#REF!</definedName>
    <definedName name="BExVXBA38Z5WNQUH39HHZ2SAMC1T" localSheetId="8" hidden="1">#REF!</definedName>
    <definedName name="BExVXBA38Z5WNQUH39HHZ2SAMC1T" localSheetId="9" hidden="1">#REF!</definedName>
    <definedName name="BExVXBA38Z5WNQUH39HHZ2SAMC1T" localSheetId="11" hidden="1">#REF!</definedName>
    <definedName name="BExVXBA38Z5WNQUH39HHZ2SAMC1T" localSheetId="12" hidden="1">#REF!</definedName>
    <definedName name="BExVXBA38Z5WNQUH39HHZ2SAMC1T" localSheetId="13" hidden="1">#REF!</definedName>
    <definedName name="BExVXBA38Z5WNQUH39HHZ2SAMC1T" localSheetId="14" hidden="1">#REF!</definedName>
    <definedName name="BExVXBA38Z5WNQUH39HHZ2SAMC1T" localSheetId="22" hidden="1">#REF!</definedName>
    <definedName name="BExVXBA38Z5WNQUH39HHZ2SAMC1T" localSheetId="19" hidden="1">#REF!</definedName>
    <definedName name="BExVXBA38Z5WNQUH39HHZ2SAMC1T" localSheetId="21" hidden="1">#REF!</definedName>
    <definedName name="BExVXBA38Z5WNQUH39HHZ2SAMC1T" hidden="1">#REF!</definedName>
    <definedName name="BExVXDZ63PUART77BBR5SI63TPC6" localSheetId="23" hidden="1">#REF!</definedName>
    <definedName name="BExVXDZ63PUART77BBR5SI63TPC6" localSheetId="27" hidden="1">#REF!</definedName>
    <definedName name="BExVXDZ63PUART77BBR5SI63TPC6" localSheetId="16" hidden="1">#REF!</definedName>
    <definedName name="BExVXDZ63PUART77BBR5SI63TPC6" localSheetId="0" hidden="1">#REF!</definedName>
    <definedName name="BExVXDZ63PUART77BBR5SI63TPC6" localSheetId="2" hidden="1">#REF!</definedName>
    <definedName name="BExVXDZ63PUART77BBR5SI63TPC6" localSheetId="4" hidden="1">#REF!</definedName>
    <definedName name="BExVXDZ63PUART77BBR5SI63TPC6" localSheetId="5" hidden="1">#REF!</definedName>
    <definedName name="BExVXDZ63PUART77BBR5SI63TPC6" localSheetId="17" hidden="1">#REF!</definedName>
    <definedName name="BExVXDZ63PUART77BBR5SI63TPC6" localSheetId="7" hidden="1">#REF!</definedName>
    <definedName name="BExVXDZ63PUART77BBR5SI63TPC6" localSheetId="8" hidden="1">#REF!</definedName>
    <definedName name="BExVXDZ63PUART77BBR5SI63TPC6" localSheetId="9" hidden="1">#REF!</definedName>
    <definedName name="BExVXDZ63PUART77BBR5SI63TPC6" localSheetId="11" hidden="1">#REF!</definedName>
    <definedName name="BExVXDZ63PUART77BBR5SI63TPC6" localSheetId="12" hidden="1">#REF!</definedName>
    <definedName name="BExVXDZ63PUART77BBR5SI63TPC6" localSheetId="13" hidden="1">#REF!</definedName>
    <definedName name="BExVXDZ63PUART77BBR5SI63TPC6" localSheetId="14" hidden="1">#REF!</definedName>
    <definedName name="BExVXDZ63PUART77BBR5SI63TPC6" localSheetId="22" hidden="1">#REF!</definedName>
    <definedName name="BExVXDZ63PUART77BBR5SI63TPC6" localSheetId="19" hidden="1">#REF!</definedName>
    <definedName name="BExVXDZ63PUART77BBR5SI63TPC6" localSheetId="21" hidden="1">#REF!</definedName>
    <definedName name="BExVXDZ63PUART77BBR5SI63TPC6" hidden="1">#REF!</definedName>
    <definedName name="BExVXHKI6LFYMGWISMPACMO247HL" localSheetId="23" hidden="1">#REF!</definedName>
    <definedName name="BExVXHKI6LFYMGWISMPACMO247HL" localSheetId="27" hidden="1">#REF!</definedName>
    <definedName name="BExVXHKI6LFYMGWISMPACMO247HL" localSheetId="16" hidden="1">#REF!</definedName>
    <definedName name="BExVXHKI6LFYMGWISMPACMO247HL" localSheetId="0" hidden="1">#REF!</definedName>
    <definedName name="BExVXHKI6LFYMGWISMPACMO247HL" localSheetId="2" hidden="1">#REF!</definedName>
    <definedName name="BExVXHKI6LFYMGWISMPACMO247HL" localSheetId="4" hidden="1">#REF!</definedName>
    <definedName name="BExVXHKI6LFYMGWISMPACMO247HL" localSheetId="5" hidden="1">#REF!</definedName>
    <definedName name="BExVXHKI6LFYMGWISMPACMO247HL" localSheetId="17" hidden="1">#REF!</definedName>
    <definedName name="BExVXHKI6LFYMGWISMPACMO247HL" localSheetId="7" hidden="1">#REF!</definedName>
    <definedName name="BExVXHKI6LFYMGWISMPACMO247HL" localSheetId="8" hidden="1">#REF!</definedName>
    <definedName name="BExVXHKI6LFYMGWISMPACMO247HL" localSheetId="9" hidden="1">#REF!</definedName>
    <definedName name="BExVXHKI6LFYMGWISMPACMO247HL" localSheetId="11" hidden="1">#REF!</definedName>
    <definedName name="BExVXHKI6LFYMGWISMPACMO247HL" localSheetId="12" hidden="1">#REF!</definedName>
    <definedName name="BExVXHKI6LFYMGWISMPACMO247HL" localSheetId="13" hidden="1">#REF!</definedName>
    <definedName name="BExVXHKI6LFYMGWISMPACMO247HL" localSheetId="14" hidden="1">#REF!</definedName>
    <definedName name="BExVXHKI6LFYMGWISMPACMO247HL" localSheetId="22" hidden="1">#REF!</definedName>
    <definedName name="BExVXHKI6LFYMGWISMPACMO247HL" localSheetId="19" hidden="1">#REF!</definedName>
    <definedName name="BExVXHKI6LFYMGWISMPACMO247HL" localSheetId="21" hidden="1">#REF!</definedName>
    <definedName name="BExVXHKI6LFYMGWISMPACMO247HL" hidden="1">#REF!</definedName>
    <definedName name="BExVXK9SK580O7MYHVNJ3V911ALP" localSheetId="23" hidden="1">#REF!</definedName>
    <definedName name="BExVXK9SK580O7MYHVNJ3V911ALP" localSheetId="27" hidden="1">#REF!</definedName>
    <definedName name="BExVXK9SK580O7MYHVNJ3V911ALP" localSheetId="16" hidden="1">#REF!</definedName>
    <definedName name="BExVXK9SK580O7MYHVNJ3V911ALP" localSheetId="0" hidden="1">#REF!</definedName>
    <definedName name="BExVXK9SK580O7MYHVNJ3V911ALP" localSheetId="2" hidden="1">#REF!</definedName>
    <definedName name="BExVXK9SK580O7MYHVNJ3V911ALP" localSheetId="4" hidden="1">#REF!</definedName>
    <definedName name="BExVXK9SK580O7MYHVNJ3V911ALP" localSheetId="5" hidden="1">#REF!</definedName>
    <definedName name="BExVXK9SK580O7MYHVNJ3V911ALP" localSheetId="17" hidden="1">#REF!</definedName>
    <definedName name="BExVXK9SK580O7MYHVNJ3V911ALP" localSheetId="7" hidden="1">#REF!</definedName>
    <definedName name="BExVXK9SK580O7MYHVNJ3V911ALP" localSheetId="8" hidden="1">#REF!</definedName>
    <definedName name="BExVXK9SK580O7MYHVNJ3V911ALP" localSheetId="9" hidden="1">#REF!</definedName>
    <definedName name="BExVXK9SK580O7MYHVNJ3V911ALP" localSheetId="11" hidden="1">#REF!</definedName>
    <definedName name="BExVXK9SK580O7MYHVNJ3V911ALP" localSheetId="12" hidden="1">#REF!</definedName>
    <definedName name="BExVXK9SK580O7MYHVNJ3V911ALP" localSheetId="13" hidden="1">#REF!</definedName>
    <definedName name="BExVXK9SK580O7MYHVNJ3V911ALP" localSheetId="14" hidden="1">#REF!</definedName>
    <definedName name="BExVXK9SK580O7MYHVNJ3V911ALP" localSheetId="22" hidden="1">#REF!</definedName>
    <definedName name="BExVXK9SK580O7MYHVNJ3V911ALP" localSheetId="19" hidden="1">#REF!</definedName>
    <definedName name="BExVXK9SK580O7MYHVNJ3V911ALP" localSheetId="21" hidden="1">#REF!</definedName>
    <definedName name="BExVXK9SK580O7MYHVNJ3V911ALP" hidden="1">#REF!</definedName>
    <definedName name="BExVXLX2BZ5EF2X6R41BTKRJR1NM" localSheetId="23" hidden="1">#REF!</definedName>
    <definedName name="BExVXLX2BZ5EF2X6R41BTKRJR1NM" localSheetId="27" hidden="1">#REF!</definedName>
    <definedName name="BExVXLX2BZ5EF2X6R41BTKRJR1NM" localSheetId="16" hidden="1">#REF!</definedName>
    <definedName name="BExVXLX2BZ5EF2X6R41BTKRJR1NM" localSheetId="0" hidden="1">#REF!</definedName>
    <definedName name="BExVXLX2BZ5EF2X6R41BTKRJR1NM" localSheetId="2" hidden="1">#REF!</definedName>
    <definedName name="BExVXLX2BZ5EF2X6R41BTKRJR1NM" localSheetId="4" hidden="1">#REF!</definedName>
    <definedName name="BExVXLX2BZ5EF2X6R41BTKRJR1NM" localSheetId="5" hidden="1">#REF!</definedName>
    <definedName name="BExVXLX2BZ5EF2X6R41BTKRJR1NM" localSheetId="17" hidden="1">#REF!</definedName>
    <definedName name="BExVXLX2BZ5EF2X6R41BTKRJR1NM" localSheetId="7" hidden="1">#REF!</definedName>
    <definedName name="BExVXLX2BZ5EF2X6R41BTKRJR1NM" localSheetId="8" hidden="1">#REF!</definedName>
    <definedName name="BExVXLX2BZ5EF2X6R41BTKRJR1NM" localSheetId="9" hidden="1">#REF!</definedName>
    <definedName name="BExVXLX2BZ5EF2X6R41BTKRJR1NM" localSheetId="11" hidden="1">#REF!</definedName>
    <definedName name="BExVXLX2BZ5EF2X6R41BTKRJR1NM" localSheetId="12" hidden="1">#REF!</definedName>
    <definedName name="BExVXLX2BZ5EF2X6R41BTKRJR1NM" localSheetId="13" hidden="1">#REF!</definedName>
    <definedName name="BExVXLX2BZ5EF2X6R41BTKRJR1NM" localSheetId="14" hidden="1">#REF!</definedName>
    <definedName name="BExVXLX2BZ5EF2X6R41BTKRJR1NM" localSheetId="22" hidden="1">#REF!</definedName>
    <definedName name="BExVXLX2BZ5EF2X6R41BTKRJR1NM" localSheetId="19" hidden="1">#REF!</definedName>
    <definedName name="BExVXLX2BZ5EF2X6R41BTKRJR1NM" localSheetId="21" hidden="1">#REF!</definedName>
    <definedName name="BExVXLX2BZ5EF2X6R41BTKRJR1NM" hidden="1">#REF!</definedName>
    <definedName name="BExVXYT01U5IPYA7E44FWS6KCEFC" localSheetId="23" hidden="1">#REF!</definedName>
    <definedName name="BExVXYT01U5IPYA7E44FWS6KCEFC" localSheetId="27" hidden="1">#REF!</definedName>
    <definedName name="BExVXYT01U5IPYA7E44FWS6KCEFC" localSheetId="16" hidden="1">#REF!</definedName>
    <definedName name="BExVXYT01U5IPYA7E44FWS6KCEFC" localSheetId="0" hidden="1">#REF!</definedName>
    <definedName name="BExVXYT01U5IPYA7E44FWS6KCEFC" localSheetId="2" hidden="1">#REF!</definedName>
    <definedName name="BExVXYT01U5IPYA7E44FWS6KCEFC" localSheetId="4" hidden="1">#REF!</definedName>
    <definedName name="BExVXYT01U5IPYA7E44FWS6KCEFC" localSheetId="5" hidden="1">#REF!</definedName>
    <definedName name="BExVXYT01U5IPYA7E44FWS6KCEFC" localSheetId="17" hidden="1">#REF!</definedName>
    <definedName name="BExVXYT01U5IPYA7E44FWS6KCEFC" localSheetId="7" hidden="1">#REF!</definedName>
    <definedName name="BExVXYT01U5IPYA7E44FWS6KCEFC" localSheetId="8" hidden="1">#REF!</definedName>
    <definedName name="BExVXYT01U5IPYA7E44FWS6KCEFC" localSheetId="9" hidden="1">#REF!</definedName>
    <definedName name="BExVXYT01U5IPYA7E44FWS6KCEFC" localSheetId="11" hidden="1">#REF!</definedName>
    <definedName name="BExVXYT01U5IPYA7E44FWS6KCEFC" localSheetId="12" hidden="1">#REF!</definedName>
    <definedName name="BExVXYT01U5IPYA7E44FWS6KCEFC" localSheetId="13" hidden="1">#REF!</definedName>
    <definedName name="BExVXYT01U5IPYA7E44FWS6KCEFC" localSheetId="14" hidden="1">#REF!</definedName>
    <definedName name="BExVXYT01U5IPYA7E44FWS6KCEFC" localSheetId="22" hidden="1">#REF!</definedName>
    <definedName name="BExVXYT01U5IPYA7E44FWS6KCEFC" localSheetId="19" hidden="1">#REF!</definedName>
    <definedName name="BExVXYT01U5IPYA7E44FWS6KCEFC" localSheetId="21" hidden="1">#REF!</definedName>
    <definedName name="BExVXYT01U5IPYA7E44FWS6KCEFC" hidden="1">#REF!</definedName>
    <definedName name="BExVY11V7U1SAY4QKYE0PBSPD7LW" localSheetId="23" hidden="1">#REF!</definedName>
    <definedName name="BExVY11V7U1SAY4QKYE0PBSPD7LW" localSheetId="27" hidden="1">#REF!</definedName>
    <definedName name="BExVY11V7U1SAY4QKYE0PBSPD7LW" localSheetId="16" hidden="1">#REF!</definedName>
    <definedName name="BExVY11V7U1SAY4QKYE0PBSPD7LW" localSheetId="0" hidden="1">#REF!</definedName>
    <definedName name="BExVY11V7U1SAY4QKYE0PBSPD7LW" localSheetId="2" hidden="1">#REF!</definedName>
    <definedName name="BExVY11V7U1SAY4QKYE0PBSPD7LW" localSheetId="4" hidden="1">#REF!</definedName>
    <definedName name="BExVY11V7U1SAY4QKYE0PBSPD7LW" localSheetId="5" hidden="1">#REF!</definedName>
    <definedName name="BExVY11V7U1SAY4QKYE0PBSPD7LW" localSheetId="17" hidden="1">#REF!</definedName>
    <definedName name="BExVY11V7U1SAY4QKYE0PBSPD7LW" localSheetId="7" hidden="1">#REF!</definedName>
    <definedName name="BExVY11V7U1SAY4QKYE0PBSPD7LW" localSheetId="8" hidden="1">#REF!</definedName>
    <definedName name="BExVY11V7U1SAY4QKYE0PBSPD7LW" localSheetId="9" hidden="1">#REF!</definedName>
    <definedName name="BExVY11V7U1SAY4QKYE0PBSPD7LW" localSheetId="11" hidden="1">#REF!</definedName>
    <definedName name="BExVY11V7U1SAY4QKYE0PBSPD7LW" localSheetId="12" hidden="1">#REF!</definedName>
    <definedName name="BExVY11V7U1SAY4QKYE0PBSPD7LW" localSheetId="13" hidden="1">#REF!</definedName>
    <definedName name="BExVY11V7U1SAY4QKYE0PBSPD7LW" localSheetId="14" hidden="1">#REF!</definedName>
    <definedName name="BExVY11V7U1SAY4QKYE0PBSPD7LW" localSheetId="22" hidden="1">#REF!</definedName>
    <definedName name="BExVY11V7U1SAY4QKYE0PBSPD7LW" localSheetId="19" hidden="1">#REF!</definedName>
    <definedName name="BExVY11V7U1SAY4QKYE0PBSPD7LW" localSheetId="21" hidden="1">#REF!</definedName>
    <definedName name="BExVY11V7U1SAY4QKYE0PBSPD7LW" hidden="1">#REF!</definedName>
    <definedName name="BExVY1SV37DL5YU59HS4IG3VBCP4" localSheetId="23" hidden="1">#REF!</definedName>
    <definedName name="BExVY1SV37DL5YU59HS4IG3VBCP4" localSheetId="27" hidden="1">#REF!</definedName>
    <definedName name="BExVY1SV37DL5YU59HS4IG3VBCP4" localSheetId="16" hidden="1">#REF!</definedName>
    <definedName name="BExVY1SV37DL5YU59HS4IG3VBCP4" localSheetId="0" hidden="1">#REF!</definedName>
    <definedName name="BExVY1SV37DL5YU59HS4IG3VBCP4" localSheetId="2" hidden="1">#REF!</definedName>
    <definedName name="BExVY1SV37DL5YU59HS4IG3VBCP4" localSheetId="4" hidden="1">#REF!</definedName>
    <definedName name="BExVY1SV37DL5YU59HS4IG3VBCP4" localSheetId="5" hidden="1">#REF!</definedName>
    <definedName name="BExVY1SV37DL5YU59HS4IG3VBCP4" localSheetId="17" hidden="1">#REF!</definedName>
    <definedName name="BExVY1SV37DL5YU59HS4IG3VBCP4" localSheetId="7" hidden="1">#REF!</definedName>
    <definedName name="BExVY1SV37DL5YU59HS4IG3VBCP4" localSheetId="8" hidden="1">#REF!</definedName>
    <definedName name="BExVY1SV37DL5YU59HS4IG3VBCP4" localSheetId="9" hidden="1">#REF!</definedName>
    <definedName name="BExVY1SV37DL5YU59HS4IG3VBCP4" localSheetId="11" hidden="1">#REF!</definedName>
    <definedName name="BExVY1SV37DL5YU59HS4IG3VBCP4" localSheetId="12" hidden="1">#REF!</definedName>
    <definedName name="BExVY1SV37DL5YU59HS4IG3VBCP4" localSheetId="13" hidden="1">#REF!</definedName>
    <definedName name="BExVY1SV37DL5YU59HS4IG3VBCP4" localSheetId="14" hidden="1">#REF!</definedName>
    <definedName name="BExVY1SV37DL5YU59HS4IG3VBCP4" localSheetId="22" hidden="1">#REF!</definedName>
    <definedName name="BExVY1SV37DL5YU59HS4IG3VBCP4" localSheetId="19" hidden="1">#REF!</definedName>
    <definedName name="BExVY1SV37DL5YU59HS4IG3VBCP4" localSheetId="21" hidden="1">#REF!</definedName>
    <definedName name="BExVY1SV37DL5YU59HS4IG3VBCP4" hidden="1">#REF!</definedName>
    <definedName name="BExVY3WFGJKSQA08UF9NCMST928Y" localSheetId="23" hidden="1">#REF!</definedName>
    <definedName name="BExVY3WFGJKSQA08UF9NCMST928Y" localSheetId="27" hidden="1">#REF!</definedName>
    <definedName name="BExVY3WFGJKSQA08UF9NCMST928Y" localSheetId="16" hidden="1">#REF!</definedName>
    <definedName name="BExVY3WFGJKSQA08UF9NCMST928Y" localSheetId="0" hidden="1">#REF!</definedName>
    <definedName name="BExVY3WFGJKSQA08UF9NCMST928Y" localSheetId="2" hidden="1">#REF!</definedName>
    <definedName name="BExVY3WFGJKSQA08UF9NCMST928Y" localSheetId="4" hidden="1">#REF!</definedName>
    <definedName name="BExVY3WFGJKSQA08UF9NCMST928Y" localSheetId="5" hidden="1">#REF!</definedName>
    <definedName name="BExVY3WFGJKSQA08UF9NCMST928Y" localSheetId="17" hidden="1">#REF!</definedName>
    <definedName name="BExVY3WFGJKSQA08UF9NCMST928Y" localSheetId="7" hidden="1">#REF!</definedName>
    <definedName name="BExVY3WFGJKSQA08UF9NCMST928Y" localSheetId="8" hidden="1">#REF!</definedName>
    <definedName name="BExVY3WFGJKSQA08UF9NCMST928Y" localSheetId="9" hidden="1">#REF!</definedName>
    <definedName name="BExVY3WFGJKSQA08UF9NCMST928Y" localSheetId="11" hidden="1">#REF!</definedName>
    <definedName name="BExVY3WFGJKSQA08UF9NCMST928Y" localSheetId="12" hidden="1">#REF!</definedName>
    <definedName name="BExVY3WFGJKSQA08UF9NCMST928Y" localSheetId="13" hidden="1">#REF!</definedName>
    <definedName name="BExVY3WFGJKSQA08UF9NCMST928Y" localSheetId="14" hidden="1">#REF!</definedName>
    <definedName name="BExVY3WFGJKSQA08UF9NCMST928Y" localSheetId="22" hidden="1">#REF!</definedName>
    <definedName name="BExVY3WFGJKSQA08UF9NCMST928Y" localSheetId="19" hidden="1">#REF!</definedName>
    <definedName name="BExVY3WFGJKSQA08UF9NCMST928Y" localSheetId="21" hidden="1">#REF!</definedName>
    <definedName name="BExVY3WFGJKSQA08UF9NCMST928Y" hidden="1">#REF!</definedName>
    <definedName name="BExVY954UOEVQEIC5OFO4NEWVKAQ" localSheetId="23" hidden="1">#REF!</definedName>
    <definedName name="BExVY954UOEVQEIC5OFO4NEWVKAQ" localSheetId="27" hidden="1">#REF!</definedName>
    <definedName name="BExVY954UOEVQEIC5OFO4NEWVKAQ" localSheetId="16" hidden="1">#REF!</definedName>
    <definedName name="BExVY954UOEVQEIC5OFO4NEWVKAQ" localSheetId="0" hidden="1">#REF!</definedName>
    <definedName name="BExVY954UOEVQEIC5OFO4NEWVKAQ" localSheetId="2" hidden="1">#REF!</definedName>
    <definedName name="BExVY954UOEVQEIC5OFO4NEWVKAQ" localSheetId="4" hidden="1">#REF!</definedName>
    <definedName name="BExVY954UOEVQEIC5OFO4NEWVKAQ" localSheetId="5" hidden="1">#REF!</definedName>
    <definedName name="BExVY954UOEVQEIC5OFO4NEWVKAQ" localSheetId="17" hidden="1">#REF!</definedName>
    <definedName name="BExVY954UOEVQEIC5OFO4NEWVKAQ" localSheetId="7" hidden="1">#REF!</definedName>
    <definedName name="BExVY954UOEVQEIC5OFO4NEWVKAQ" localSheetId="8" hidden="1">#REF!</definedName>
    <definedName name="BExVY954UOEVQEIC5OFO4NEWVKAQ" localSheetId="9" hidden="1">#REF!</definedName>
    <definedName name="BExVY954UOEVQEIC5OFO4NEWVKAQ" localSheetId="11" hidden="1">#REF!</definedName>
    <definedName name="BExVY954UOEVQEIC5OFO4NEWVKAQ" localSheetId="12" hidden="1">#REF!</definedName>
    <definedName name="BExVY954UOEVQEIC5OFO4NEWVKAQ" localSheetId="13" hidden="1">#REF!</definedName>
    <definedName name="BExVY954UOEVQEIC5OFO4NEWVKAQ" localSheetId="14" hidden="1">#REF!</definedName>
    <definedName name="BExVY954UOEVQEIC5OFO4NEWVKAQ" localSheetId="22" hidden="1">#REF!</definedName>
    <definedName name="BExVY954UOEVQEIC5OFO4NEWVKAQ" localSheetId="19" hidden="1">#REF!</definedName>
    <definedName name="BExVY954UOEVQEIC5OFO4NEWVKAQ" localSheetId="21" hidden="1">#REF!</definedName>
    <definedName name="BExVY954UOEVQEIC5OFO4NEWVKAQ" hidden="1">#REF!</definedName>
    <definedName name="BExVYHDYIV5397LC02V4FEP8VD6W" localSheetId="23" hidden="1">#REF!</definedName>
    <definedName name="BExVYHDYIV5397LC02V4FEP8VD6W" localSheetId="27" hidden="1">#REF!</definedName>
    <definedName name="BExVYHDYIV5397LC02V4FEP8VD6W" localSheetId="16" hidden="1">#REF!</definedName>
    <definedName name="BExVYHDYIV5397LC02V4FEP8VD6W" localSheetId="0" hidden="1">#REF!</definedName>
    <definedName name="BExVYHDYIV5397LC02V4FEP8VD6W" localSheetId="2" hidden="1">#REF!</definedName>
    <definedName name="BExVYHDYIV5397LC02V4FEP8VD6W" localSheetId="4" hidden="1">#REF!</definedName>
    <definedName name="BExVYHDYIV5397LC02V4FEP8VD6W" localSheetId="5" hidden="1">#REF!</definedName>
    <definedName name="BExVYHDYIV5397LC02V4FEP8VD6W" localSheetId="17" hidden="1">#REF!</definedName>
    <definedName name="BExVYHDYIV5397LC02V4FEP8VD6W" localSheetId="7" hidden="1">#REF!</definedName>
    <definedName name="BExVYHDYIV5397LC02V4FEP8VD6W" localSheetId="8" hidden="1">#REF!</definedName>
    <definedName name="BExVYHDYIV5397LC02V4FEP8VD6W" localSheetId="9" hidden="1">#REF!</definedName>
    <definedName name="BExVYHDYIV5397LC02V4FEP8VD6W" localSheetId="11" hidden="1">#REF!</definedName>
    <definedName name="BExVYHDYIV5397LC02V4FEP8VD6W" localSheetId="12" hidden="1">#REF!</definedName>
    <definedName name="BExVYHDYIV5397LC02V4FEP8VD6W" localSheetId="13" hidden="1">#REF!</definedName>
    <definedName name="BExVYHDYIV5397LC02V4FEP8VD6W" localSheetId="14" hidden="1">#REF!</definedName>
    <definedName name="BExVYHDYIV5397LC02V4FEP8VD6W" localSheetId="22" hidden="1">#REF!</definedName>
    <definedName name="BExVYHDYIV5397LC02V4FEP8VD6W" localSheetId="19" hidden="1">#REF!</definedName>
    <definedName name="BExVYHDYIV5397LC02V4FEP8VD6W" localSheetId="21" hidden="1">#REF!</definedName>
    <definedName name="BExVYHDYIV5397LC02V4FEP8VD6W" hidden="1">#REF!</definedName>
    <definedName name="BExVYO4NFDGC4ZOGHANQWX5CH4BT" localSheetId="23" hidden="1">#REF!</definedName>
    <definedName name="BExVYO4NFDGC4ZOGHANQWX5CH4BT" localSheetId="27" hidden="1">#REF!</definedName>
    <definedName name="BExVYO4NFDGC4ZOGHANQWX5CH4BT" localSheetId="16" hidden="1">#REF!</definedName>
    <definedName name="BExVYO4NFDGC4ZOGHANQWX5CH4BT" localSheetId="0" hidden="1">#REF!</definedName>
    <definedName name="BExVYO4NFDGC4ZOGHANQWX5CH4BT" localSheetId="2" hidden="1">#REF!</definedName>
    <definedName name="BExVYO4NFDGC4ZOGHANQWX5CH4BT" localSheetId="4" hidden="1">#REF!</definedName>
    <definedName name="BExVYO4NFDGC4ZOGHANQWX5CH4BT" localSheetId="5" hidden="1">#REF!</definedName>
    <definedName name="BExVYO4NFDGC4ZOGHANQWX5CH4BT" localSheetId="17" hidden="1">#REF!</definedName>
    <definedName name="BExVYO4NFDGC4ZOGHANQWX5CH4BT" localSheetId="7" hidden="1">#REF!</definedName>
    <definedName name="BExVYO4NFDGC4ZOGHANQWX5CH4BT" localSheetId="8" hidden="1">#REF!</definedName>
    <definedName name="BExVYO4NFDGC4ZOGHANQWX5CH4BT" localSheetId="9" hidden="1">#REF!</definedName>
    <definedName name="BExVYO4NFDGC4ZOGHANQWX5CH4BT" localSheetId="11" hidden="1">#REF!</definedName>
    <definedName name="BExVYO4NFDGC4ZOGHANQWX5CH4BT" localSheetId="12" hidden="1">#REF!</definedName>
    <definedName name="BExVYO4NFDGC4ZOGHANQWX5CH4BT" localSheetId="13" hidden="1">#REF!</definedName>
    <definedName name="BExVYO4NFDGC4ZOGHANQWX5CH4BT" localSheetId="14" hidden="1">#REF!</definedName>
    <definedName name="BExVYO4NFDGC4ZOGHANQWX5CH4BT" localSheetId="22" hidden="1">#REF!</definedName>
    <definedName name="BExVYO4NFDGC4ZOGHANQWX5CH4BT" localSheetId="19" hidden="1">#REF!</definedName>
    <definedName name="BExVYO4NFDGC4ZOGHANQWX5CH4BT" localSheetId="21" hidden="1">#REF!</definedName>
    <definedName name="BExVYO4NFDGC4ZOGHANQWX5CH4BT" hidden="1">#REF!</definedName>
    <definedName name="BExVYOVIZDA18YIQ0A30Q052PCAK" localSheetId="23" hidden="1">#REF!</definedName>
    <definedName name="BExVYOVIZDA18YIQ0A30Q052PCAK" localSheetId="27" hidden="1">#REF!</definedName>
    <definedName name="BExVYOVIZDA18YIQ0A30Q052PCAK" localSheetId="16" hidden="1">#REF!</definedName>
    <definedName name="BExVYOVIZDA18YIQ0A30Q052PCAK" localSheetId="0" hidden="1">#REF!</definedName>
    <definedName name="BExVYOVIZDA18YIQ0A30Q052PCAK" localSheetId="2" hidden="1">#REF!</definedName>
    <definedName name="BExVYOVIZDA18YIQ0A30Q052PCAK" localSheetId="4" hidden="1">#REF!</definedName>
    <definedName name="BExVYOVIZDA18YIQ0A30Q052PCAK" localSheetId="5" hidden="1">#REF!</definedName>
    <definedName name="BExVYOVIZDA18YIQ0A30Q052PCAK" localSheetId="17" hidden="1">#REF!</definedName>
    <definedName name="BExVYOVIZDA18YIQ0A30Q052PCAK" localSheetId="7" hidden="1">#REF!</definedName>
    <definedName name="BExVYOVIZDA18YIQ0A30Q052PCAK" localSheetId="8" hidden="1">#REF!</definedName>
    <definedName name="BExVYOVIZDA18YIQ0A30Q052PCAK" localSheetId="9" hidden="1">#REF!</definedName>
    <definedName name="BExVYOVIZDA18YIQ0A30Q052PCAK" localSheetId="11" hidden="1">#REF!</definedName>
    <definedName name="BExVYOVIZDA18YIQ0A30Q052PCAK" localSheetId="12" hidden="1">#REF!</definedName>
    <definedName name="BExVYOVIZDA18YIQ0A30Q052PCAK" localSheetId="13" hidden="1">#REF!</definedName>
    <definedName name="BExVYOVIZDA18YIQ0A30Q052PCAK" localSheetId="14" hidden="1">#REF!</definedName>
    <definedName name="BExVYOVIZDA18YIQ0A30Q052PCAK" localSheetId="22" hidden="1">#REF!</definedName>
    <definedName name="BExVYOVIZDA18YIQ0A30Q052PCAK" localSheetId="19" hidden="1">#REF!</definedName>
    <definedName name="BExVYOVIZDA18YIQ0A30Q052PCAK" localSheetId="21" hidden="1">#REF!</definedName>
    <definedName name="BExVYOVIZDA18YIQ0A30Q052PCAK" hidden="1">#REF!</definedName>
    <definedName name="BExVYPS2R6B75R1EFIUJ6G5TE4Q4" localSheetId="23" hidden="1">#REF!</definedName>
    <definedName name="BExVYPS2R6B75R1EFIUJ6G5TE4Q4" localSheetId="27" hidden="1">#REF!</definedName>
    <definedName name="BExVYPS2R6B75R1EFIUJ6G5TE4Q4" localSheetId="16" hidden="1">#REF!</definedName>
    <definedName name="BExVYPS2R6B75R1EFIUJ6G5TE4Q4" localSheetId="0" hidden="1">#REF!</definedName>
    <definedName name="BExVYPS2R6B75R1EFIUJ6G5TE4Q4" localSheetId="2" hidden="1">#REF!</definedName>
    <definedName name="BExVYPS2R6B75R1EFIUJ6G5TE4Q4" localSheetId="4" hidden="1">#REF!</definedName>
    <definedName name="BExVYPS2R6B75R1EFIUJ6G5TE4Q4" localSheetId="5" hidden="1">#REF!</definedName>
    <definedName name="BExVYPS2R6B75R1EFIUJ6G5TE4Q4" localSheetId="17" hidden="1">#REF!</definedName>
    <definedName name="BExVYPS2R6B75R1EFIUJ6G5TE4Q4" localSheetId="7" hidden="1">#REF!</definedName>
    <definedName name="BExVYPS2R6B75R1EFIUJ6G5TE4Q4" localSheetId="8" hidden="1">#REF!</definedName>
    <definedName name="BExVYPS2R6B75R1EFIUJ6G5TE4Q4" localSheetId="9" hidden="1">#REF!</definedName>
    <definedName name="BExVYPS2R6B75R1EFIUJ6G5TE4Q4" localSheetId="11" hidden="1">#REF!</definedName>
    <definedName name="BExVYPS2R6B75R1EFIUJ6G5TE4Q4" localSheetId="12" hidden="1">#REF!</definedName>
    <definedName name="BExVYPS2R6B75R1EFIUJ6G5TE4Q4" localSheetId="13" hidden="1">#REF!</definedName>
    <definedName name="BExVYPS2R6B75R1EFIUJ6G5TE4Q4" localSheetId="14" hidden="1">#REF!</definedName>
    <definedName name="BExVYPS2R6B75R1EFIUJ6G5TE4Q4" localSheetId="22" hidden="1">#REF!</definedName>
    <definedName name="BExVYPS2R6B75R1EFIUJ6G5TE4Q4" localSheetId="19" hidden="1">#REF!</definedName>
    <definedName name="BExVYPS2R6B75R1EFIUJ6G5TE4Q4" localSheetId="21" hidden="1">#REF!</definedName>
    <definedName name="BExVYPS2R6B75R1EFIUJ6G5TE4Q4" hidden="1">#REF!</definedName>
    <definedName name="BExVYQIXPEM6J4JVP78BRHIC05PV" localSheetId="23" hidden="1">#REF!</definedName>
    <definedName name="BExVYQIXPEM6J4JVP78BRHIC05PV" localSheetId="27" hidden="1">#REF!</definedName>
    <definedName name="BExVYQIXPEM6J4JVP78BRHIC05PV" localSheetId="16" hidden="1">#REF!</definedName>
    <definedName name="BExVYQIXPEM6J4JVP78BRHIC05PV" localSheetId="0" hidden="1">#REF!</definedName>
    <definedName name="BExVYQIXPEM6J4JVP78BRHIC05PV" localSheetId="2" hidden="1">#REF!</definedName>
    <definedName name="BExVYQIXPEM6J4JVP78BRHIC05PV" localSheetId="4" hidden="1">#REF!</definedName>
    <definedName name="BExVYQIXPEM6J4JVP78BRHIC05PV" localSheetId="5" hidden="1">#REF!</definedName>
    <definedName name="BExVYQIXPEM6J4JVP78BRHIC05PV" localSheetId="17" hidden="1">#REF!</definedName>
    <definedName name="BExVYQIXPEM6J4JVP78BRHIC05PV" localSheetId="7" hidden="1">#REF!</definedName>
    <definedName name="BExVYQIXPEM6J4JVP78BRHIC05PV" localSheetId="8" hidden="1">#REF!</definedName>
    <definedName name="BExVYQIXPEM6J4JVP78BRHIC05PV" localSheetId="9" hidden="1">#REF!</definedName>
    <definedName name="BExVYQIXPEM6J4JVP78BRHIC05PV" localSheetId="11" hidden="1">#REF!</definedName>
    <definedName name="BExVYQIXPEM6J4JVP78BRHIC05PV" localSheetId="12" hidden="1">#REF!</definedName>
    <definedName name="BExVYQIXPEM6J4JVP78BRHIC05PV" localSheetId="13" hidden="1">#REF!</definedName>
    <definedName name="BExVYQIXPEM6J4JVP78BRHIC05PV" localSheetId="14" hidden="1">#REF!</definedName>
    <definedName name="BExVYQIXPEM6J4JVP78BRHIC05PV" localSheetId="22" hidden="1">#REF!</definedName>
    <definedName name="BExVYQIXPEM6J4JVP78BRHIC05PV" localSheetId="19" hidden="1">#REF!</definedName>
    <definedName name="BExVYQIXPEM6J4JVP78BRHIC05PV" localSheetId="21" hidden="1">#REF!</definedName>
    <definedName name="BExVYQIXPEM6J4JVP78BRHIC05PV" hidden="1">#REF!</definedName>
    <definedName name="BExVYVGWN7SONLVDH9WJ2F1JS264" localSheetId="23" hidden="1">#REF!</definedName>
    <definedName name="BExVYVGWN7SONLVDH9WJ2F1JS264" localSheetId="27" hidden="1">#REF!</definedName>
    <definedName name="BExVYVGWN7SONLVDH9WJ2F1JS264" localSheetId="16" hidden="1">#REF!</definedName>
    <definedName name="BExVYVGWN7SONLVDH9WJ2F1JS264" localSheetId="0" hidden="1">#REF!</definedName>
    <definedName name="BExVYVGWN7SONLVDH9WJ2F1JS264" localSheetId="2" hidden="1">#REF!</definedName>
    <definedName name="BExVYVGWN7SONLVDH9WJ2F1JS264" localSheetId="4" hidden="1">#REF!</definedName>
    <definedName name="BExVYVGWN7SONLVDH9WJ2F1JS264" localSheetId="5" hidden="1">#REF!</definedName>
    <definedName name="BExVYVGWN7SONLVDH9WJ2F1JS264" localSheetId="17" hidden="1">#REF!</definedName>
    <definedName name="BExVYVGWN7SONLVDH9WJ2F1JS264" localSheetId="7" hidden="1">#REF!</definedName>
    <definedName name="BExVYVGWN7SONLVDH9WJ2F1JS264" localSheetId="8" hidden="1">#REF!</definedName>
    <definedName name="BExVYVGWN7SONLVDH9WJ2F1JS264" localSheetId="9" hidden="1">#REF!</definedName>
    <definedName name="BExVYVGWN7SONLVDH9WJ2F1JS264" localSheetId="11" hidden="1">#REF!</definedName>
    <definedName name="BExVYVGWN7SONLVDH9WJ2F1JS264" localSheetId="12" hidden="1">#REF!</definedName>
    <definedName name="BExVYVGWN7SONLVDH9WJ2F1JS264" localSheetId="13" hidden="1">#REF!</definedName>
    <definedName name="BExVYVGWN7SONLVDH9WJ2F1JS264" localSheetId="14" hidden="1">#REF!</definedName>
    <definedName name="BExVYVGWN7SONLVDH9WJ2F1JS264" localSheetId="22" hidden="1">#REF!</definedName>
    <definedName name="BExVYVGWN7SONLVDH9WJ2F1JS264" localSheetId="19" hidden="1">#REF!</definedName>
    <definedName name="BExVYVGWN7SONLVDH9WJ2F1JS264" localSheetId="21" hidden="1">#REF!</definedName>
    <definedName name="BExVYVGWN7SONLVDH9WJ2F1JS264" hidden="1">#REF!</definedName>
    <definedName name="BExVZ40HNAZRM8JHYYNQ7F6A4GU0" localSheetId="23" hidden="1">#REF!</definedName>
    <definedName name="BExVZ40HNAZRM8JHYYNQ7F6A4GU0" localSheetId="27" hidden="1">#REF!</definedName>
    <definedName name="BExVZ40HNAZRM8JHYYNQ7F6A4GU0" localSheetId="16" hidden="1">#REF!</definedName>
    <definedName name="BExVZ40HNAZRM8JHYYNQ7F6A4GU0" localSheetId="0" hidden="1">#REF!</definedName>
    <definedName name="BExVZ40HNAZRM8JHYYNQ7F6A4GU0" localSheetId="2" hidden="1">#REF!</definedName>
    <definedName name="BExVZ40HNAZRM8JHYYNQ7F6A4GU0" localSheetId="4" hidden="1">#REF!</definedName>
    <definedName name="BExVZ40HNAZRM8JHYYNQ7F6A4GU0" localSheetId="5" hidden="1">#REF!</definedName>
    <definedName name="BExVZ40HNAZRM8JHYYNQ7F6A4GU0" localSheetId="17" hidden="1">#REF!</definedName>
    <definedName name="BExVZ40HNAZRM8JHYYNQ7F6A4GU0" localSheetId="7" hidden="1">#REF!</definedName>
    <definedName name="BExVZ40HNAZRM8JHYYNQ7F6A4GU0" localSheetId="8" hidden="1">#REF!</definedName>
    <definedName name="BExVZ40HNAZRM8JHYYNQ7F6A4GU0" localSheetId="9" hidden="1">#REF!</definedName>
    <definedName name="BExVZ40HNAZRM8JHYYNQ7F6A4GU0" localSheetId="11" hidden="1">#REF!</definedName>
    <definedName name="BExVZ40HNAZRM8JHYYNQ7F6A4GU0" localSheetId="12" hidden="1">#REF!</definedName>
    <definedName name="BExVZ40HNAZRM8JHYYNQ7F6A4GU0" localSheetId="13" hidden="1">#REF!</definedName>
    <definedName name="BExVZ40HNAZRM8JHYYNQ7F6A4GU0" localSheetId="14" hidden="1">#REF!</definedName>
    <definedName name="BExVZ40HNAZRM8JHYYNQ7F6A4GU0" localSheetId="22" hidden="1">#REF!</definedName>
    <definedName name="BExVZ40HNAZRM8JHYYNQ7F6A4GU0" localSheetId="19" hidden="1">#REF!</definedName>
    <definedName name="BExVZ40HNAZRM8JHYYNQ7F6A4GU0" localSheetId="21" hidden="1">#REF!</definedName>
    <definedName name="BExVZ40HNAZRM8JHYYNQ7F6A4GU0" hidden="1">#REF!</definedName>
    <definedName name="BExVZ7WRO17PYILJEJGPQCO5IL66" localSheetId="23" hidden="1">#REF!</definedName>
    <definedName name="BExVZ7WRO17PYILJEJGPQCO5IL66" localSheetId="27" hidden="1">#REF!</definedName>
    <definedName name="BExVZ7WRO17PYILJEJGPQCO5IL66" localSheetId="16" hidden="1">#REF!</definedName>
    <definedName name="BExVZ7WRO17PYILJEJGPQCO5IL66" localSheetId="0" hidden="1">#REF!</definedName>
    <definedName name="BExVZ7WRO17PYILJEJGPQCO5IL66" localSheetId="2" hidden="1">#REF!</definedName>
    <definedName name="BExVZ7WRO17PYILJEJGPQCO5IL66" localSheetId="4" hidden="1">#REF!</definedName>
    <definedName name="BExVZ7WRO17PYILJEJGPQCO5IL66" localSheetId="5" hidden="1">#REF!</definedName>
    <definedName name="BExVZ7WRO17PYILJEJGPQCO5IL66" localSheetId="17" hidden="1">#REF!</definedName>
    <definedName name="BExVZ7WRO17PYILJEJGPQCO5IL66" localSheetId="7" hidden="1">#REF!</definedName>
    <definedName name="BExVZ7WRO17PYILJEJGPQCO5IL66" localSheetId="8" hidden="1">#REF!</definedName>
    <definedName name="BExVZ7WRO17PYILJEJGPQCO5IL66" localSheetId="9" hidden="1">#REF!</definedName>
    <definedName name="BExVZ7WRO17PYILJEJGPQCO5IL66" localSheetId="11" hidden="1">#REF!</definedName>
    <definedName name="BExVZ7WRO17PYILJEJGPQCO5IL66" localSheetId="12" hidden="1">#REF!</definedName>
    <definedName name="BExVZ7WRO17PYILJEJGPQCO5IL66" localSheetId="13" hidden="1">#REF!</definedName>
    <definedName name="BExVZ7WRO17PYILJEJGPQCO5IL66" localSheetId="14" hidden="1">#REF!</definedName>
    <definedName name="BExVZ7WRO17PYILJEJGPQCO5IL66" localSheetId="22" hidden="1">#REF!</definedName>
    <definedName name="BExVZ7WRO17PYILJEJGPQCO5IL66" localSheetId="19" hidden="1">#REF!</definedName>
    <definedName name="BExVZ7WRO17PYILJEJGPQCO5IL66" localSheetId="21" hidden="1">#REF!</definedName>
    <definedName name="BExVZ7WRO17PYILJEJGPQCO5IL66" hidden="1">#REF!</definedName>
    <definedName name="BExVZ9EO732IK6MNMG17Y1EFTJQC" localSheetId="23" hidden="1">#REF!</definedName>
    <definedName name="BExVZ9EO732IK6MNMG17Y1EFTJQC" localSheetId="27" hidden="1">#REF!</definedName>
    <definedName name="BExVZ9EO732IK6MNMG17Y1EFTJQC" localSheetId="16" hidden="1">#REF!</definedName>
    <definedName name="BExVZ9EO732IK6MNMG17Y1EFTJQC" localSheetId="0" hidden="1">#REF!</definedName>
    <definedName name="BExVZ9EO732IK6MNMG17Y1EFTJQC" localSheetId="2" hidden="1">#REF!</definedName>
    <definedName name="BExVZ9EO732IK6MNMG17Y1EFTJQC" localSheetId="4" hidden="1">#REF!</definedName>
    <definedName name="BExVZ9EO732IK6MNMG17Y1EFTJQC" localSheetId="5" hidden="1">#REF!</definedName>
    <definedName name="BExVZ9EO732IK6MNMG17Y1EFTJQC" localSheetId="17" hidden="1">#REF!</definedName>
    <definedName name="BExVZ9EO732IK6MNMG17Y1EFTJQC" localSheetId="7" hidden="1">#REF!</definedName>
    <definedName name="BExVZ9EO732IK6MNMG17Y1EFTJQC" localSheetId="8" hidden="1">#REF!</definedName>
    <definedName name="BExVZ9EO732IK6MNMG17Y1EFTJQC" localSheetId="9" hidden="1">#REF!</definedName>
    <definedName name="BExVZ9EO732IK6MNMG17Y1EFTJQC" localSheetId="11" hidden="1">#REF!</definedName>
    <definedName name="BExVZ9EO732IK6MNMG17Y1EFTJQC" localSheetId="12" hidden="1">#REF!</definedName>
    <definedName name="BExVZ9EO732IK6MNMG17Y1EFTJQC" localSheetId="13" hidden="1">#REF!</definedName>
    <definedName name="BExVZ9EO732IK6MNMG17Y1EFTJQC" localSheetId="14" hidden="1">#REF!</definedName>
    <definedName name="BExVZ9EO732IK6MNMG17Y1EFTJQC" localSheetId="22" hidden="1">#REF!</definedName>
    <definedName name="BExVZ9EO732IK6MNMG17Y1EFTJQC" localSheetId="19" hidden="1">#REF!</definedName>
    <definedName name="BExVZ9EO732IK6MNMG17Y1EFTJQC" localSheetId="21" hidden="1">#REF!</definedName>
    <definedName name="BExVZ9EO732IK6MNMG17Y1EFTJQC" hidden="1">#REF!</definedName>
    <definedName name="BExVZB1Y5J4UL2LKK0363EU7GIJ1" localSheetId="23" hidden="1">#REF!</definedName>
    <definedName name="BExVZB1Y5J4UL2LKK0363EU7GIJ1" localSheetId="27" hidden="1">#REF!</definedName>
    <definedName name="BExVZB1Y5J4UL2LKK0363EU7GIJ1" localSheetId="16" hidden="1">#REF!</definedName>
    <definedName name="BExVZB1Y5J4UL2LKK0363EU7GIJ1" localSheetId="0" hidden="1">#REF!</definedName>
    <definedName name="BExVZB1Y5J4UL2LKK0363EU7GIJ1" localSheetId="2" hidden="1">#REF!</definedName>
    <definedName name="BExVZB1Y5J4UL2LKK0363EU7GIJ1" localSheetId="4" hidden="1">#REF!</definedName>
    <definedName name="BExVZB1Y5J4UL2LKK0363EU7GIJ1" localSheetId="5" hidden="1">#REF!</definedName>
    <definedName name="BExVZB1Y5J4UL2LKK0363EU7GIJ1" localSheetId="17" hidden="1">#REF!</definedName>
    <definedName name="BExVZB1Y5J4UL2LKK0363EU7GIJ1" localSheetId="7" hidden="1">#REF!</definedName>
    <definedName name="BExVZB1Y5J4UL2LKK0363EU7GIJ1" localSheetId="8" hidden="1">#REF!</definedName>
    <definedName name="BExVZB1Y5J4UL2LKK0363EU7GIJ1" localSheetId="9" hidden="1">#REF!</definedName>
    <definedName name="BExVZB1Y5J4UL2LKK0363EU7GIJ1" localSheetId="11" hidden="1">#REF!</definedName>
    <definedName name="BExVZB1Y5J4UL2LKK0363EU7GIJ1" localSheetId="12" hidden="1">#REF!</definedName>
    <definedName name="BExVZB1Y5J4UL2LKK0363EU7GIJ1" localSheetId="13" hidden="1">#REF!</definedName>
    <definedName name="BExVZB1Y5J4UL2LKK0363EU7GIJ1" localSheetId="14" hidden="1">#REF!</definedName>
    <definedName name="BExVZB1Y5J4UL2LKK0363EU7GIJ1" localSheetId="22" hidden="1">#REF!</definedName>
    <definedName name="BExVZB1Y5J4UL2LKK0363EU7GIJ1" localSheetId="19" hidden="1">#REF!</definedName>
    <definedName name="BExVZB1Y5J4UL2LKK0363EU7GIJ1" localSheetId="21" hidden="1">#REF!</definedName>
    <definedName name="BExVZB1Y5J4UL2LKK0363EU7GIJ1" hidden="1">#REF!</definedName>
    <definedName name="BExVZGQXYK2ICC9JSNFPRHBD5KNU" localSheetId="23" hidden="1">#REF!</definedName>
    <definedName name="BExVZGQXYK2ICC9JSNFPRHBD5KNU" localSheetId="27" hidden="1">#REF!</definedName>
    <definedName name="BExVZGQXYK2ICC9JSNFPRHBD5KNU" localSheetId="16" hidden="1">#REF!</definedName>
    <definedName name="BExVZGQXYK2ICC9JSNFPRHBD5KNU" localSheetId="0" hidden="1">#REF!</definedName>
    <definedName name="BExVZGQXYK2ICC9JSNFPRHBD5KNU" localSheetId="2" hidden="1">#REF!</definedName>
    <definedName name="BExVZGQXYK2ICC9JSNFPRHBD5KNU" localSheetId="4" hidden="1">#REF!</definedName>
    <definedName name="BExVZGQXYK2ICC9JSNFPRHBD5KNU" localSheetId="5" hidden="1">#REF!</definedName>
    <definedName name="BExVZGQXYK2ICC9JSNFPRHBD5KNU" localSheetId="17" hidden="1">#REF!</definedName>
    <definedName name="BExVZGQXYK2ICC9JSNFPRHBD5KNU" localSheetId="7" hidden="1">#REF!</definedName>
    <definedName name="BExVZGQXYK2ICC9JSNFPRHBD5KNU" localSheetId="8" hidden="1">#REF!</definedName>
    <definedName name="BExVZGQXYK2ICC9JSNFPRHBD5KNU" localSheetId="9" hidden="1">#REF!</definedName>
    <definedName name="BExVZGQXYK2ICC9JSNFPRHBD5KNU" localSheetId="11" hidden="1">#REF!</definedName>
    <definedName name="BExVZGQXYK2ICC9JSNFPRHBD5KNU" localSheetId="12" hidden="1">#REF!</definedName>
    <definedName name="BExVZGQXYK2ICC9JSNFPRHBD5KNU" localSheetId="13" hidden="1">#REF!</definedName>
    <definedName name="BExVZGQXYK2ICC9JSNFPRHBD5KNU" localSheetId="14" hidden="1">#REF!</definedName>
    <definedName name="BExVZGQXYK2ICC9JSNFPRHBD5KNU" localSheetId="22" hidden="1">#REF!</definedName>
    <definedName name="BExVZGQXYK2ICC9JSNFPRHBD5KNU" localSheetId="19" hidden="1">#REF!</definedName>
    <definedName name="BExVZGQXYK2ICC9JSNFPRHBD5KNU" localSheetId="21" hidden="1">#REF!</definedName>
    <definedName name="BExVZGQXYK2ICC9JSNFPRHBD5KNU" hidden="1">#REF!</definedName>
    <definedName name="BExVZJQVO5LQ0BJH5JEN5NOBIAF6" localSheetId="23" hidden="1">#REF!</definedName>
    <definedName name="BExVZJQVO5LQ0BJH5JEN5NOBIAF6" localSheetId="27" hidden="1">#REF!</definedName>
    <definedName name="BExVZJQVO5LQ0BJH5JEN5NOBIAF6" localSheetId="16" hidden="1">#REF!</definedName>
    <definedName name="BExVZJQVO5LQ0BJH5JEN5NOBIAF6" localSheetId="0" hidden="1">#REF!</definedName>
    <definedName name="BExVZJQVO5LQ0BJH5JEN5NOBIAF6" localSheetId="2" hidden="1">#REF!</definedName>
    <definedName name="BExVZJQVO5LQ0BJH5JEN5NOBIAF6" localSheetId="4" hidden="1">#REF!</definedName>
    <definedName name="BExVZJQVO5LQ0BJH5JEN5NOBIAF6" localSheetId="5" hidden="1">#REF!</definedName>
    <definedName name="BExVZJQVO5LQ0BJH5JEN5NOBIAF6" localSheetId="17" hidden="1">#REF!</definedName>
    <definedName name="BExVZJQVO5LQ0BJH5JEN5NOBIAF6" localSheetId="7" hidden="1">#REF!</definedName>
    <definedName name="BExVZJQVO5LQ0BJH5JEN5NOBIAF6" localSheetId="8" hidden="1">#REF!</definedName>
    <definedName name="BExVZJQVO5LQ0BJH5JEN5NOBIAF6" localSheetId="9" hidden="1">#REF!</definedName>
    <definedName name="BExVZJQVO5LQ0BJH5JEN5NOBIAF6" localSheetId="11" hidden="1">#REF!</definedName>
    <definedName name="BExVZJQVO5LQ0BJH5JEN5NOBIAF6" localSheetId="12" hidden="1">#REF!</definedName>
    <definedName name="BExVZJQVO5LQ0BJH5JEN5NOBIAF6" localSheetId="13" hidden="1">#REF!</definedName>
    <definedName name="BExVZJQVO5LQ0BJH5JEN5NOBIAF6" localSheetId="14" hidden="1">#REF!</definedName>
    <definedName name="BExVZJQVO5LQ0BJH5JEN5NOBIAF6" localSheetId="22" hidden="1">#REF!</definedName>
    <definedName name="BExVZJQVO5LQ0BJH5JEN5NOBIAF6" localSheetId="19" hidden="1">#REF!</definedName>
    <definedName name="BExVZJQVO5LQ0BJH5JEN5NOBIAF6" localSheetId="21" hidden="1">#REF!</definedName>
    <definedName name="BExVZJQVO5LQ0BJH5JEN5NOBIAF6" hidden="1">#REF!</definedName>
    <definedName name="BExVZNXWS91RD7NXV5NE2R3C8WW7" localSheetId="23" hidden="1">#REF!</definedName>
    <definedName name="BExVZNXWS91RD7NXV5NE2R3C8WW7" localSheetId="27" hidden="1">#REF!</definedName>
    <definedName name="BExVZNXWS91RD7NXV5NE2R3C8WW7" localSheetId="16" hidden="1">#REF!</definedName>
    <definedName name="BExVZNXWS91RD7NXV5NE2R3C8WW7" localSheetId="0" hidden="1">#REF!</definedName>
    <definedName name="BExVZNXWS91RD7NXV5NE2R3C8WW7" localSheetId="2" hidden="1">#REF!</definedName>
    <definedName name="BExVZNXWS91RD7NXV5NE2R3C8WW7" localSheetId="4" hidden="1">#REF!</definedName>
    <definedName name="BExVZNXWS91RD7NXV5NE2R3C8WW7" localSheetId="5" hidden="1">#REF!</definedName>
    <definedName name="BExVZNXWS91RD7NXV5NE2R3C8WW7" localSheetId="17" hidden="1">#REF!</definedName>
    <definedName name="BExVZNXWS91RD7NXV5NE2R3C8WW7" localSheetId="7" hidden="1">#REF!</definedName>
    <definedName name="BExVZNXWS91RD7NXV5NE2R3C8WW7" localSheetId="8" hidden="1">#REF!</definedName>
    <definedName name="BExVZNXWS91RD7NXV5NE2R3C8WW7" localSheetId="9" hidden="1">#REF!</definedName>
    <definedName name="BExVZNXWS91RD7NXV5NE2R3C8WW7" localSheetId="11" hidden="1">#REF!</definedName>
    <definedName name="BExVZNXWS91RD7NXV5NE2R3C8WW7" localSheetId="12" hidden="1">#REF!</definedName>
    <definedName name="BExVZNXWS91RD7NXV5NE2R3C8WW7" localSheetId="13" hidden="1">#REF!</definedName>
    <definedName name="BExVZNXWS91RD7NXV5NE2R3C8WW7" localSheetId="14" hidden="1">#REF!</definedName>
    <definedName name="BExVZNXWS91RD7NXV5NE2R3C8WW7" localSheetId="22" hidden="1">#REF!</definedName>
    <definedName name="BExVZNXWS91RD7NXV5NE2R3C8WW7" localSheetId="19" hidden="1">#REF!</definedName>
    <definedName name="BExVZNXWS91RD7NXV5NE2R3C8WW7" localSheetId="21" hidden="1">#REF!</definedName>
    <definedName name="BExVZNXWS91RD7NXV5NE2R3C8WW7" hidden="1">#REF!</definedName>
    <definedName name="BExW008AGT1ZRN5DFG4YOH5F7G47" localSheetId="23" hidden="1">#REF!</definedName>
    <definedName name="BExW008AGT1ZRN5DFG4YOH5F7G47" localSheetId="27" hidden="1">#REF!</definedName>
    <definedName name="BExW008AGT1ZRN5DFG4YOH5F7G47" localSheetId="16" hidden="1">#REF!</definedName>
    <definedName name="BExW008AGT1ZRN5DFG4YOH5F7G47" localSheetId="0" hidden="1">#REF!</definedName>
    <definedName name="BExW008AGT1ZRN5DFG4YOH5F7G47" localSheetId="2" hidden="1">#REF!</definedName>
    <definedName name="BExW008AGT1ZRN5DFG4YOH5F7G47" localSheetId="4" hidden="1">#REF!</definedName>
    <definedName name="BExW008AGT1ZRN5DFG4YOH5F7G47" localSheetId="5" hidden="1">#REF!</definedName>
    <definedName name="BExW008AGT1ZRN5DFG4YOH5F7G47" localSheetId="17" hidden="1">#REF!</definedName>
    <definedName name="BExW008AGT1ZRN5DFG4YOH5F7G47" localSheetId="7" hidden="1">#REF!</definedName>
    <definedName name="BExW008AGT1ZRN5DFG4YOH5F7G47" localSheetId="8" hidden="1">#REF!</definedName>
    <definedName name="BExW008AGT1ZRN5DFG4YOH5F7G47" localSheetId="9" hidden="1">#REF!</definedName>
    <definedName name="BExW008AGT1ZRN5DFG4YOH5F7G47" localSheetId="11" hidden="1">#REF!</definedName>
    <definedName name="BExW008AGT1ZRN5DFG4YOH5F7G47" localSheetId="12" hidden="1">#REF!</definedName>
    <definedName name="BExW008AGT1ZRN5DFG4YOH5F7G47" localSheetId="13" hidden="1">#REF!</definedName>
    <definedName name="BExW008AGT1ZRN5DFG4YOH5F7G47" localSheetId="14" hidden="1">#REF!</definedName>
    <definedName name="BExW008AGT1ZRN5DFG4YOH5F7G47" localSheetId="22" hidden="1">#REF!</definedName>
    <definedName name="BExW008AGT1ZRN5DFG4YOH5F7G47" localSheetId="19" hidden="1">#REF!</definedName>
    <definedName name="BExW008AGT1ZRN5DFG4YOH5F7G47" localSheetId="21" hidden="1">#REF!</definedName>
    <definedName name="BExW008AGT1ZRN5DFG4YOH5F7G47" hidden="1">#REF!</definedName>
    <definedName name="BExW0386REQRCQCVT9BCX80UPTRY" localSheetId="23" hidden="1">#REF!</definedName>
    <definedName name="BExW0386REQRCQCVT9BCX80UPTRY" localSheetId="27" hidden="1">#REF!</definedName>
    <definedName name="BExW0386REQRCQCVT9BCX80UPTRY" localSheetId="16" hidden="1">#REF!</definedName>
    <definedName name="BExW0386REQRCQCVT9BCX80UPTRY" localSheetId="0" hidden="1">#REF!</definedName>
    <definedName name="BExW0386REQRCQCVT9BCX80UPTRY" localSheetId="2" hidden="1">#REF!</definedName>
    <definedName name="BExW0386REQRCQCVT9BCX80UPTRY" localSheetId="4" hidden="1">#REF!</definedName>
    <definedName name="BExW0386REQRCQCVT9BCX80UPTRY" localSheetId="5" hidden="1">#REF!</definedName>
    <definedName name="BExW0386REQRCQCVT9BCX80UPTRY" localSheetId="17" hidden="1">#REF!</definedName>
    <definedName name="BExW0386REQRCQCVT9BCX80UPTRY" localSheetId="7" hidden="1">#REF!</definedName>
    <definedName name="BExW0386REQRCQCVT9BCX80UPTRY" localSheetId="8" hidden="1">#REF!</definedName>
    <definedName name="BExW0386REQRCQCVT9BCX80UPTRY" localSheetId="9" hidden="1">#REF!</definedName>
    <definedName name="BExW0386REQRCQCVT9BCX80UPTRY" localSheetId="11" hidden="1">#REF!</definedName>
    <definedName name="BExW0386REQRCQCVT9BCX80UPTRY" localSheetId="12" hidden="1">#REF!</definedName>
    <definedName name="BExW0386REQRCQCVT9BCX80UPTRY" localSheetId="13" hidden="1">#REF!</definedName>
    <definedName name="BExW0386REQRCQCVT9BCX80UPTRY" localSheetId="14" hidden="1">#REF!</definedName>
    <definedName name="BExW0386REQRCQCVT9BCX80UPTRY" localSheetId="22" hidden="1">#REF!</definedName>
    <definedName name="BExW0386REQRCQCVT9BCX80UPTRY" localSheetId="19" hidden="1">#REF!</definedName>
    <definedName name="BExW0386REQRCQCVT9BCX80UPTRY" localSheetId="21" hidden="1">#REF!</definedName>
    <definedName name="BExW0386REQRCQCVT9BCX80UPTRY" hidden="1">#REF!</definedName>
    <definedName name="BExW0FYP4WXY71CYUG40SUBG9UWU" localSheetId="23" hidden="1">#REF!</definedName>
    <definedName name="BExW0FYP4WXY71CYUG40SUBG9UWU" localSheetId="27" hidden="1">#REF!</definedName>
    <definedName name="BExW0FYP4WXY71CYUG40SUBG9UWU" localSheetId="16" hidden="1">#REF!</definedName>
    <definedName name="BExW0FYP4WXY71CYUG40SUBG9UWU" localSheetId="0" hidden="1">#REF!</definedName>
    <definedName name="BExW0FYP4WXY71CYUG40SUBG9UWU" localSheetId="2" hidden="1">#REF!</definedName>
    <definedName name="BExW0FYP4WXY71CYUG40SUBG9UWU" localSheetId="4" hidden="1">#REF!</definedName>
    <definedName name="BExW0FYP4WXY71CYUG40SUBG9UWU" localSheetId="5" hidden="1">#REF!</definedName>
    <definedName name="BExW0FYP4WXY71CYUG40SUBG9UWU" localSheetId="17" hidden="1">#REF!</definedName>
    <definedName name="BExW0FYP4WXY71CYUG40SUBG9UWU" localSheetId="7" hidden="1">#REF!</definedName>
    <definedName name="BExW0FYP4WXY71CYUG40SUBG9UWU" localSheetId="8" hidden="1">#REF!</definedName>
    <definedName name="BExW0FYP4WXY71CYUG40SUBG9UWU" localSheetId="9" hidden="1">#REF!</definedName>
    <definedName name="BExW0FYP4WXY71CYUG40SUBG9UWU" localSheetId="11" hidden="1">#REF!</definedName>
    <definedName name="BExW0FYP4WXY71CYUG40SUBG9UWU" localSheetId="12" hidden="1">#REF!</definedName>
    <definedName name="BExW0FYP4WXY71CYUG40SUBG9UWU" localSheetId="13" hidden="1">#REF!</definedName>
    <definedName name="BExW0FYP4WXY71CYUG40SUBG9UWU" localSheetId="14" hidden="1">#REF!</definedName>
    <definedName name="BExW0FYP4WXY71CYUG40SUBG9UWU" localSheetId="22" hidden="1">#REF!</definedName>
    <definedName name="BExW0FYP4WXY71CYUG40SUBG9UWU" localSheetId="19" hidden="1">#REF!</definedName>
    <definedName name="BExW0FYP4WXY71CYUG40SUBG9UWU" localSheetId="21" hidden="1">#REF!</definedName>
    <definedName name="BExW0FYP4WXY71CYUG40SUBG9UWU" hidden="1">#REF!</definedName>
    <definedName name="BExW0MPJNQOJ7D6U780WU5XBL97X" localSheetId="23" hidden="1">#REF!</definedName>
    <definedName name="BExW0MPJNQOJ7D6U780WU5XBL97X" localSheetId="27" hidden="1">#REF!</definedName>
    <definedName name="BExW0MPJNQOJ7D6U780WU5XBL97X" localSheetId="16" hidden="1">#REF!</definedName>
    <definedName name="BExW0MPJNQOJ7D6U780WU5XBL97X" localSheetId="0" hidden="1">#REF!</definedName>
    <definedName name="BExW0MPJNQOJ7D6U780WU5XBL97X" localSheetId="2" hidden="1">#REF!</definedName>
    <definedName name="BExW0MPJNQOJ7D6U780WU5XBL97X" localSheetId="4" hidden="1">#REF!</definedName>
    <definedName name="BExW0MPJNQOJ7D6U780WU5XBL97X" localSheetId="5" hidden="1">#REF!</definedName>
    <definedName name="BExW0MPJNQOJ7D6U780WU5XBL97X" localSheetId="17" hidden="1">#REF!</definedName>
    <definedName name="BExW0MPJNQOJ7D6U780WU5XBL97X" localSheetId="7" hidden="1">#REF!</definedName>
    <definedName name="BExW0MPJNQOJ7D6U780WU5XBL97X" localSheetId="8" hidden="1">#REF!</definedName>
    <definedName name="BExW0MPJNQOJ7D6U780WU5XBL97X" localSheetId="9" hidden="1">#REF!</definedName>
    <definedName name="BExW0MPJNQOJ7D6U780WU5XBL97X" localSheetId="11" hidden="1">#REF!</definedName>
    <definedName name="BExW0MPJNQOJ7D6U780WU5XBL97X" localSheetId="12" hidden="1">#REF!</definedName>
    <definedName name="BExW0MPJNQOJ7D6U780WU5XBL97X" localSheetId="13" hidden="1">#REF!</definedName>
    <definedName name="BExW0MPJNQOJ7D6U780WU5XBL97X" localSheetId="14" hidden="1">#REF!</definedName>
    <definedName name="BExW0MPJNQOJ7D6U780WU5XBL97X" localSheetId="22" hidden="1">#REF!</definedName>
    <definedName name="BExW0MPJNQOJ7D6U780WU5XBL97X" localSheetId="19" hidden="1">#REF!</definedName>
    <definedName name="BExW0MPJNQOJ7D6U780WU5XBL97X" localSheetId="21" hidden="1">#REF!</definedName>
    <definedName name="BExW0MPJNQOJ7D6U780WU5XBL97X" hidden="1">#REF!</definedName>
    <definedName name="BExW0RI61B4VV0ARXTFVBAWRA1C5" localSheetId="23" hidden="1">#REF!</definedName>
    <definedName name="BExW0RI61B4VV0ARXTFVBAWRA1C5" localSheetId="27" hidden="1">#REF!</definedName>
    <definedName name="BExW0RI61B4VV0ARXTFVBAWRA1C5" localSheetId="16" hidden="1">#REF!</definedName>
    <definedName name="BExW0RI61B4VV0ARXTFVBAWRA1C5" localSheetId="0" hidden="1">#REF!</definedName>
    <definedName name="BExW0RI61B4VV0ARXTFVBAWRA1C5" localSheetId="2" hidden="1">#REF!</definedName>
    <definedName name="BExW0RI61B4VV0ARXTFVBAWRA1C5" localSheetId="4" hidden="1">#REF!</definedName>
    <definedName name="BExW0RI61B4VV0ARXTFVBAWRA1C5" localSheetId="5" hidden="1">#REF!</definedName>
    <definedName name="BExW0RI61B4VV0ARXTFVBAWRA1C5" localSheetId="17" hidden="1">#REF!</definedName>
    <definedName name="BExW0RI61B4VV0ARXTFVBAWRA1C5" localSheetId="7" hidden="1">#REF!</definedName>
    <definedName name="BExW0RI61B4VV0ARXTFVBAWRA1C5" localSheetId="8" hidden="1">#REF!</definedName>
    <definedName name="BExW0RI61B4VV0ARXTFVBAWRA1C5" localSheetId="9" hidden="1">#REF!</definedName>
    <definedName name="BExW0RI61B4VV0ARXTFVBAWRA1C5" localSheetId="11" hidden="1">#REF!</definedName>
    <definedName name="BExW0RI61B4VV0ARXTFVBAWRA1C5" localSheetId="12" hidden="1">#REF!</definedName>
    <definedName name="BExW0RI61B4VV0ARXTFVBAWRA1C5" localSheetId="13" hidden="1">#REF!</definedName>
    <definedName name="BExW0RI61B4VV0ARXTFVBAWRA1C5" localSheetId="14" hidden="1">#REF!</definedName>
    <definedName name="BExW0RI61B4VV0ARXTFVBAWRA1C5" localSheetId="22" hidden="1">#REF!</definedName>
    <definedName name="BExW0RI61B4VV0ARXTFVBAWRA1C5" localSheetId="19" hidden="1">#REF!</definedName>
    <definedName name="BExW0RI61B4VV0ARXTFVBAWRA1C5" localSheetId="21" hidden="1">#REF!</definedName>
    <definedName name="BExW0RI61B4VV0ARXTFVBAWRA1C5" hidden="1">#REF!</definedName>
    <definedName name="BExW0Y8T85LBE0WS6FPX6ILTX9ON" localSheetId="23" hidden="1">#REF!</definedName>
    <definedName name="BExW0Y8T85LBE0WS6FPX6ILTX9ON" localSheetId="27" hidden="1">#REF!</definedName>
    <definedName name="BExW0Y8T85LBE0WS6FPX6ILTX9ON" localSheetId="16" hidden="1">#REF!</definedName>
    <definedName name="BExW0Y8T85LBE0WS6FPX6ILTX9ON" localSheetId="0" hidden="1">#REF!</definedName>
    <definedName name="BExW0Y8T85LBE0WS6FPX6ILTX9ON" localSheetId="2" hidden="1">#REF!</definedName>
    <definedName name="BExW0Y8T85LBE0WS6FPX6ILTX9ON" localSheetId="4" hidden="1">#REF!</definedName>
    <definedName name="BExW0Y8T85LBE0WS6FPX6ILTX9ON" localSheetId="5" hidden="1">#REF!</definedName>
    <definedName name="BExW0Y8T85LBE0WS6FPX6ILTX9ON" localSheetId="17" hidden="1">#REF!</definedName>
    <definedName name="BExW0Y8T85LBE0WS6FPX6ILTX9ON" localSheetId="7" hidden="1">#REF!</definedName>
    <definedName name="BExW0Y8T85LBE0WS6FPX6ILTX9ON" localSheetId="8" hidden="1">#REF!</definedName>
    <definedName name="BExW0Y8T85LBE0WS6FPX6ILTX9ON" localSheetId="9" hidden="1">#REF!</definedName>
    <definedName name="BExW0Y8T85LBE0WS6FPX6ILTX9ON" localSheetId="11" hidden="1">#REF!</definedName>
    <definedName name="BExW0Y8T85LBE0WS6FPX6ILTX9ON" localSheetId="12" hidden="1">#REF!</definedName>
    <definedName name="BExW0Y8T85LBE0WS6FPX6ILTX9ON" localSheetId="13" hidden="1">#REF!</definedName>
    <definedName name="BExW0Y8T85LBE0WS6FPX6ILTX9ON" localSheetId="14" hidden="1">#REF!</definedName>
    <definedName name="BExW0Y8T85LBE0WS6FPX6ILTX9ON" localSheetId="22" hidden="1">#REF!</definedName>
    <definedName name="BExW0Y8T85LBE0WS6FPX6ILTX9ON" localSheetId="19" hidden="1">#REF!</definedName>
    <definedName name="BExW0Y8T85LBE0WS6FPX6ILTX9ON" localSheetId="21" hidden="1">#REF!</definedName>
    <definedName name="BExW0Y8T85LBE0WS6FPX6ILTX9ON" hidden="1">#REF!</definedName>
    <definedName name="BExW1BVUYQTKMOR56MW7RVRX4L1L" localSheetId="23" hidden="1">#REF!</definedName>
    <definedName name="BExW1BVUYQTKMOR56MW7RVRX4L1L" localSheetId="27" hidden="1">#REF!</definedName>
    <definedName name="BExW1BVUYQTKMOR56MW7RVRX4L1L" localSheetId="16" hidden="1">#REF!</definedName>
    <definedName name="BExW1BVUYQTKMOR56MW7RVRX4L1L" localSheetId="0" hidden="1">#REF!</definedName>
    <definedName name="BExW1BVUYQTKMOR56MW7RVRX4L1L" localSheetId="2" hidden="1">#REF!</definedName>
    <definedName name="BExW1BVUYQTKMOR56MW7RVRX4L1L" localSheetId="4" hidden="1">#REF!</definedName>
    <definedName name="BExW1BVUYQTKMOR56MW7RVRX4L1L" localSheetId="5" hidden="1">#REF!</definedName>
    <definedName name="BExW1BVUYQTKMOR56MW7RVRX4L1L" localSheetId="17" hidden="1">#REF!</definedName>
    <definedName name="BExW1BVUYQTKMOR56MW7RVRX4L1L" localSheetId="7" hidden="1">#REF!</definedName>
    <definedName name="BExW1BVUYQTKMOR56MW7RVRX4L1L" localSheetId="8" hidden="1">#REF!</definedName>
    <definedName name="BExW1BVUYQTKMOR56MW7RVRX4L1L" localSheetId="9" hidden="1">#REF!</definedName>
    <definedName name="BExW1BVUYQTKMOR56MW7RVRX4L1L" localSheetId="11" hidden="1">#REF!</definedName>
    <definedName name="BExW1BVUYQTKMOR56MW7RVRX4L1L" localSheetId="12" hidden="1">#REF!</definedName>
    <definedName name="BExW1BVUYQTKMOR56MW7RVRX4L1L" localSheetId="13" hidden="1">#REF!</definedName>
    <definedName name="BExW1BVUYQTKMOR56MW7RVRX4L1L" localSheetId="14" hidden="1">#REF!</definedName>
    <definedName name="BExW1BVUYQTKMOR56MW7RVRX4L1L" localSheetId="22" hidden="1">#REF!</definedName>
    <definedName name="BExW1BVUYQTKMOR56MW7RVRX4L1L" localSheetId="19" hidden="1">#REF!</definedName>
    <definedName name="BExW1BVUYQTKMOR56MW7RVRX4L1L" localSheetId="21" hidden="1">#REF!</definedName>
    <definedName name="BExW1BVUYQTKMOR56MW7RVRX4L1L" hidden="1">#REF!</definedName>
    <definedName name="BExW1F1220628FOMTW5UAATHRJHK" localSheetId="23" hidden="1">#REF!</definedName>
    <definedName name="BExW1F1220628FOMTW5UAATHRJHK" localSheetId="27" hidden="1">#REF!</definedName>
    <definedName name="BExW1F1220628FOMTW5UAATHRJHK" localSheetId="16" hidden="1">#REF!</definedName>
    <definedName name="BExW1F1220628FOMTW5UAATHRJHK" localSheetId="0" hidden="1">#REF!</definedName>
    <definedName name="BExW1F1220628FOMTW5UAATHRJHK" localSheetId="2" hidden="1">#REF!</definedName>
    <definedName name="BExW1F1220628FOMTW5UAATHRJHK" localSheetId="4" hidden="1">#REF!</definedName>
    <definedName name="BExW1F1220628FOMTW5UAATHRJHK" localSheetId="5" hidden="1">#REF!</definedName>
    <definedName name="BExW1F1220628FOMTW5UAATHRJHK" localSheetId="17" hidden="1">#REF!</definedName>
    <definedName name="BExW1F1220628FOMTW5UAATHRJHK" localSheetId="7" hidden="1">#REF!</definedName>
    <definedName name="BExW1F1220628FOMTW5UAATHRJHK" localSheetId="8" hidden="1">#REF!</definedName>
    <definedName name="BExW1F1220628FOMTW5UAATHRJHK" localSheetId="9" hidden="1">#REF!</definedName>
    <definedName name="BExW1F1220628FOMTW5UAATHRJHK" localSheetId="11" hidden="1">#REF!</definedName>
    <definedName name="BExW1F1220628FOMTW5UAATHRJHK" localSheetId="12" hidden="1">#REF!</definedName>
    <definedName name="BExW1F1220628FOMTW5UAATHRJHK" localSheetId="13" hidden="1">#REF!</definedName>
    <definedName name="BExW1F1220628FOMTW5UAATHRJHK" localSheetId="14" hidden="1">#REF!</definedName>
    <definedName name="BExW1F1220628FOMTW5UAATHRJHK" localSheetId="22" hidden="1">#REF!</definedName>
    <definedName name="BExW1F1220628FOMTW5UAATHRJHK" localSheetId="19" hidden="1">#REF!</definedName>
    <definedName name="BExW1F1220628FOMTW5UAATHRJHK" localSheetId="21" hidden="1">#REF!</definedName>
    <definedName name="BExW1F1220628FOMTW5UAATHRJHK" hidden="1">#REF!</definedName>
    <definedName name="BExW1PTHB0NZUF0GTD2J1UUL693E" localSheetId="23" hidden="1">#REF!</definedName>
    <definedName name="BExW1PTHB0NZUF0GTD2J1UUL693E" localSheetId="27" hidden="1">#REF!</definedName>
    <definedName name="BExW1PTHB0NZUF0GTD2J1UUL693E" localSheetId="16" hidden="1">#REF!</definedName>
    <definedName name="BExW1PTHB0NZUF0GTD2J1UUL693E" localSheetId="0" hidden="1">#REF!</definedName>
    <definedName name="BExW1PTHB0NZUF0GTD2J1UUL693E" localSheetId="2" hidden="1">#REF!</definedName>
    <definedName name="BExW1PTHB0NZUF0GTD2J1UUL693E" localSheetId="4" hidden="1">#REF!</definedName>
    <definedName name="BExW1PTHB0NZUF0GTD2J1UUL693E" localSheetId="5" hidden="1">#REF!</definedName>
    <definedName name="BExW1PTHB0NZUF0GTD2J1UUL693E" localSheetId="17" hidden="1">#REF!</definedName>
    <definedName name="BExW1PTHB0NZUF0GTD2J1UUL693E" localSheetId="7" hidden="1">#REF!</definedName>
    <definedName name="BExW1PTHB0NZUF0GTD2J1UUL693E" localSheetId="8" hidden="1">#REF!</definedName>
    <definedName name="BExW1PTHB0NZUF0GTD2J1UUL693E" localSheetId="9" hidden="1">#REF!</definedName>
    <definedName name="BExW1PTHB0NZUF0GTD2J1UUL693E" localSheetId="11" hidden="1">#REF!</definedName>
    <definedName name="BExW1PTHB0NZUF0GTD2J1UUL693E" localSheetId="12" hidden="1">#REF!</definedName>
    <definedName name="BExW1PTHB0NZUF0GTD2J1UUL693E" localSheetId="13" hidden="1">#REF!</definedName>
    <definedName name="BExW1PTHB0NZUF0GTD2J1UUL693E" localSheetId="14" hidden="1">#REF!</definedName>
    <definedName name="BExW1PTHB0NZUF0GTD2J1UUL693E" localSheetId="22" hidden="1">#REF!</definedName>
    <definedName name="BExW1PTHB0NZUF0GTD2J1UUL693E" localSheetId="19" hidden="1">#REF!</definedName>
    <definedName name="BExW1PTHB0NZUF0GTD2J1UUL693E" localSheetId="21" hidden="1">#REF!</definedName>
    <definedName name="BExW1PTHB0NZUF0GTD2J1UUL693E" hidden="1">#REF!</definedName>
    <definedName name="BExW1TKA0Z9OP2DTG50GZR5EG8C7" localSheetId="23" hidden="1">#REF!</definedName>
    <definedName name="BExW1TKA0Z9OP2DTG50GZR5EG8C7" localSheetId="27" hidden="1">#REF!</definedName>
    <definedName name="BExW1TKA0Z9OP2DTG50GZR5EG8C7" localSheetId="16" hidden="1">#REF!</definedName>
    <definedName name="BExW1TKA0Z9OP2DTG50GZR5EG8C7" localSheetId="0" hidden="1">#REF!</definedName>
    <definedName name="BExW1TKA0Z9OP2DTG50GZR5EG8C7" localSheetId="2" hidden="1">#REF!</definedName>
    <definedName name="BExW1TKA0Z9OP2DTG50GZR5EG8C7" localSheetId="4" hidden="1">#REF!</definedName>
    <definedName name="BExW1TKA0Z9OP2DTG50GZR5EG8C7" localSheetId="5" hidden="1">#REF!</definedName>
    <definedName name="BExW1TKA0Z9OP2DTG50GZR5EG8C7" localSheetId="17" hidden="1">#REF!</definedName>
    <definedName name="BExW1TKA0Z9OP2DTG50GZR5EG8C7" localSheetId="7" hidden="1">#REF!</definedName>
    <definedName name="BExW1TKA0Z9OP2DTG50GZR5EG8C7" localSheetId="8" hidden="1">#REF!</definedName>
    <definedName name="BExW1TKA0Z9OP2DTG50GZR5EG8C7" localSheetId="9" hidden="1">#REF!</definedName>
    <definedName name="BExW1TKA0Z9OP2DTG50GZR5EG8C7" localSheetId="11" hidden="1">#REF!</definedName>
    <definedName name="BExW1TKA0Z9OP2DTG50GZR5EG8C7" localSheetId="12" hidden="1">#REF!</definedName>
    <definedName name="BExW1TKA0Z9OP2DTG50GZR5EG8C7" localSheetId="13" hidden="1">#REF!</definedName>
    <definedName name="BExW1TKA0Z9OP2DTG50GZR5EG8C7" localSheetId="14" hidden="1">#REF!</definedName>
    <definedName name="BExW1TKA0Z9OP2DTG50GZR5EG8C7" localSheetId="22" hidden="1">#REF!</definedName>
    <definedName name="BExW1TKA0Z9OP2DTG50GZR5EG8C7" localSheetId="19" hidden="1">#REF!</definedName>
    <definedName name="BExW1TKA0Z9OP2DTG50GZR5EG8C7" localSheetId="21" hidden="1">#REF!</definedName>
    <definedName name="BExW1TKA0Z9OP2DTG50GZR5EG8C7" hidden="1">#REF!</definedName>
    <definedName name="BExW1U0JLKQ094DW5MMOI8UHO09V" localSheetId="23" hidden="1">#REF!</definedName>
    <definedName name="BExW1U0JLKQ094DW5MMOI8UHO09V" localSheetId="27" hidden="1">#REF!</definedName>
    <definedName name="BExW1U0JLKQ094DW5MMOI8UHO09V" localSheetId="16" hidden="1">#REF!</definedName>
    <definedName name="BExW1U0JLKQ094DW5MMOI8UHO09V" localSheetId="0" hidden="1">#REF!</definedName>
    <definedName name="BExW1U0JLKQ094DW5MMOI8UHO09V" localSheetId="2" hidden="1">#REF!</definedName>
    <definedName name="BExW1U0JLKQ094DW5MMOI8UHO09V" localSheetId="4" hidden="1">#REF!</definedName>
    <definedName name="BExW1U0JLKQ094DW5MMOI8UHO09V" localSheetId="5" hidden="1">#REF!</definedName>
    <definedName name="BExW1U0JLKQ094DW5MMOI8UHO09V" localSheetId="17" hidden="1">#REF!</definedName>
    <definedName name="BExW1U0JLKQ094DW5MMOI8UHO09V" localSheetId="7" hidden="1">#REF!</definedName>
    <definedName name="BExW1U0JLKQ094DW5MMOI8UHO09V" localSheetId="8" hidden="1">#REF!</definedName>
    <definedName name="BExW1U0JLKQ094DW5MMOI8UHO09V" localSheetId="9" hidden="1">#REF!</definedName>
    <definedName name="BExW1U0JLKQ094DW5MMOI8UHO09V" localSheetId="11" hidden="1">#REF!</definedName>
    <definedName name="BExW1U0JLKQ094DW5MMOI8UHO09V" localSheetId="12" hidden="1">#REF!</definedName>
    <definedName name="BExW1U0JLKQ094DW5MMOI8UHO09V" localSheetId="13" hidden="1">#REF!</definedName>
    <definedName name="BExW1U0JLKQ094DW5MMOI8UHO09V" localSheetId="14" hidden="1">#REF!</definedName>
    <definedName name="BExW1U0JLKQ094DW5MMOI8UHO09V" localSheetId="22" hidden="1">#REF!</definedName>
    <definedName name="BExW1U0JLKQ094DW5MMOI8UHO09V" localSheetId="19" hidden="1">#REF!</definedName>
    <definedName name="BExW1U0JLKQ094DW5MMOI8UHO09V" localSheetId="21" hidden="1">#REF!</definedName>
    <definedName name="BExW1U0JLKQ094DW5MMOI8UHO09V" hidden="1">#REF!</definedName>
    <definedName name="BExW1WK6J1TDP29S3QDPTYZJBLIW" localSheetId="23" hidden="1">#REF!</definedName>
    <definedName name="BExW1WK6J1TDP29S3QDPTYZJBLIW" localSheetId="27" hidden="1">#REF!</definedName>
    <definedName name="BExW1WK6J1TDP29S3QDPTYZJBLIW" localSheetId="16" hidden="1">#REF!</definedName>
    <definedName name="BExW1WK6J1TDP29S3QDPTYZJBLIW" localSheetId="0" hidden="1">#REF!</definedName>
    <definedName name="BExW1WK6J1TDP29S3QDPTYZJBLIW" localSheetId="2" hidden="1">#REF!</definedName>
    <definedName name="BExW1WK6J1TDP29S3QDPTYZJBLIW" localSheetId="4" hidden="1">#REF!</definedName>
    <definedName name="BExW1WK6J1TDP29S3QDPTYZJBLIW" localSheetId="5" hidden="1">#REF!</definedName>
    <definedName name="BExW1WK6J1TDP29S3QDPTYZJBLIW" localSheetId="17" hidden="1">#REF!</definedName>
    <definedName name="BExW1WK6J1TDP29S3QDPTYZJBLIW" localSheetId="7" hidden="1">#REF!</definedName>
    <definedName name="BExW1WK6J1TDP29S3QDPTYZJBLIW" localSheetId="8" hidden="1">#REF!</definedName>
    <definedName name="BExW1WK6J1TDP29S3QDPTYZJBLIW" localSheetId="9" hidden="1">#REF!</definedName>
    <definedName name="BExW1WK6J1TDP29S3QDPTYZJBLIW" localSheetId="11" hidden="1">#REF!</definedName>
    <definedName name="BExW1WK6J1TDP29S3QDPTYZJBLIW" localSheetId="12" hidden="1">#REF!</definedName>
    <definedName name="BExW1WK6J1TDP29S3QDPTYZJBLIW" localSheetId="13" hidden="1">#REF!</definedName>
    <definedName name="BExW1WK6J1TDP29S3QDPTYZJBLIW" localSheetId="14" hidden="1">#REF!</definedName>
    <definedName name="BExW1WK6J1TDP29S3QDPTYZJBLIW" localSheetId="22" hidden="1">#REF!</definedName>
    <definedName name="BExW1WK6J1TDP29S3QDPTYZJBLIW" localSheetId="19" hidden="1">#REF!</definedName>
    <definedName name="BExW1WK6J1TDP29S3QDPTYZJBLIW" localSheetId="21" hidden="1">#REF!</definedName>
    <definedName name="BExW1WK6J1TDP29S3QDPTYZJBLIW" hidden="1">#REF!</definedName>
    <definedName name="BExW283NP9D366XFPXLGSCI5UB0L" localSheetId="23" hidden="1">#REF!</definedName>
    <definedName name="BExW283NP9D366XFPXLGSCI5UB0L" localSheetId="27" hidden="1">#REF!</definedName>
    <definedName name="BExW283NP9D366XFPXLGSCI5UB0L" localSheetId="16" hidden="1">#REF!</definedName>
    <definedName name="BExW283NP9D366XFPXLGSCI5UB0L" localSheetId="0" hidden="1">#REF!</definedName>
    <definedName name="BExW283NP9D366XFPXLGSCI5UB0L" localSheetId="2" hidden="1">#REF!</definedName>
    <definedName name="BExW283NP9D366XFPXLGSCI5UB0L" localSheetId="4" hidden="1">#REF!</definedName>
    <definedName name="BExW283NP9D366XFPXLGSCI5UB0L" localSheetId="5" hidden="1">#REF!</definedName>
    <definedName name="BExW283NP9D366XFPXLGSCI5UB0L" localSheetId="17" hidden="1">#REF!</definedName>
    <definedName name="BExW283NP9D366XFPXLGSCI5UB0L" localSheetId="7" hidden="1">#REF!</definedName>
    <definedName name="BExW283NP9D366XFPXLGSCI5UB0L" localSheetId="8" hidden="1">#REF!</definedName>
    <definedName name="BExW283NP9D366XFPXLGSCI5UB0L" localSheetId="9" hidden="1">#REF!</definedName>
    <definedName name="BExW283NP9D366XFPXLGSCI5UB0L" localSheetId="11" hidden="1">#REF!</definedName>
    <definedName name="BExW283NP9D366XFPXLGSCI5UB0L" localSheetId="12" hidden="1">#REF!</definedName>
    <definedName name="BExW283NP9D366XFPXLGSCI5UB0L" localSheetId="13" hidden="1">#REF!</definedName>
    <definedName name="BExW283NP9D366XFPXLGSCI5UB0L" localSheetId="14" hidden="1">#REF!</definedName>
    <definedName name="BExW283NP9D366XFPXLGSCI5UB0L" localSheetId="22" hidden="1">#REF!</definedName>
    <definedName name="BExW283NP9D366XFPXLGSCI5UB0L" localSheetId="19" hidden="1">#REF!</definedName>
    <definedName name="BExW283NP9D366XFPXLGSCI5UB0L" localSheetId="21" hidden="1">#REF!</definedName>
    <definedName name="BExW283NP9D366XFPXLGSCI5UB0L" hidden="1">#REF!</definedName>
    <definedName name="BExW2H3C8WJSBW5FGTFKVDVJC4CL" localSheetId="23" hidden="1">#REF!</definedName>
    <definedName name="BExW2H3C8WJSBW5FGTFKVDVJC4CL" localSheetId="27" hidden="1">#REF!</definedName>
    <definedName name="BExW2H3C8WJSBW5FGTFKVDVJC4CL" localSheetId="16" hidden="1">#REF!</definedName>
    <definedName name="BExW2H3C8WJSBW5FGTFKVDVJC4CL" localSheetId="0" hidden="1">#REF!</definedName>
    <definedName name="BExW2H3C8WJSBW5FGTFKVDVJC4CL" localSheetId="2" hidden="1">#REF!</definedName>
    <definedName name="BExW2H3C8WJSBW5FGTFKVDVJC4CL" localSheetId="4" hidden="1">#REF!</definedName>
    <definedName name="BExW2H3C8WJSBW5FGTFKVDVJC4CL" localSheetId="5" hidden="1">#REF!</definedName>
    <definedName name="BExW2H3C8WJSBW5FGTFKVDVJC4CL" localSheetId="17" hidden="1">#REF!</definedName>
    <definedName name="BExW2H3C8WJSBW5FGTFKVDVJC4CL" localSheetId="7" hidden="1">#REF!</definedName>
    <definedName name="BExW2H3C8WJSBW5FGTFKVDVJC4CL" localSheetId="8" hidden="1">#REF!</definedName>
    <definedName name="BExW2H3C8WJSBW5FGTFKVDVJC4CL" localSheetId="9" hidden="1">#REF!</definedName>
    <definedName name="BExW2H3C8WJSBW5FGTFKVDVJC4CL" localSheetId="11" hidden="1">#REF!</definedName>
    <definedName name="BExW2H3C8WJSBW5FGTFKVDVJC4CL" localSheetId="12" hidden="1">#REF!</definedName>
    <definedName name="BExW2H3C8WJSBW5FGTFKVDVJC4CL" localSheetId="13" hidden="1">#REF!</definedName>
    <definedName name="BExW2H3C8WJSBW5FGTFKVDVJC4CL" localSheetId="14" hidden="1">#REF!</definedName>
    <definedName name="BExW2H3C8WJSBW5FGTFKVDVJC4CL" localSheetId="22" hidden="1">#REF!</definedName>
    <definedName name="BExW2H3C8WJSBW5FGTFKVDVJC4CL" localSheetId="19" hidden="1">#REF!</definedName>
    <definedName name="BExW2H3C8WJSBW5FGTFKVDVJC4CL" localSheetId="21" hidden="1">#REF!</definedName>
    <definedName name="BExW2H3C8WJSBW5FGTFKVDVJC4CL" hidden="1">#REF!</definedName>
    <definedName name="BExW2MSCKPGF5K3I7TL4KF5ISUOL" localSheetId="23" hidden="1">#REF!</definedName>
    <definedName name="BExW2MSCKPGF5K3I7TL4KF5ISUOL" localSheetId="27" hidden="1">#REF!</definedName>
    <definedName name="BExW2MSCKPGF5K3I7TL4KF5ISUOL" localSheetId="16" hidden="1">#REF!</definedName>
    <definedName name="BExW2MSCKPGF5K3I7TL4KF5ISUOL" localSheetId="0" hidden="1">#REF!</definedName>
    <definedName name="BExW2MSCKPGF5K3I7TL4KF5ISUOL" localSheetId="2" hidden="1">#REF!</definedName>
    <definedName name="BExW2MSCKPGF5K3I7TL4KF5ISUOL" localSheetId="4" hidden="1">#REF!</definedName>
    <definedName name="BExW2MSCKPGF5K3I7TL4KF5ISUOL" localSheetId="5" hidden="1">#REF!</definedName>
    <definedName name="BExW2MSCKPGF5K3I7TL4KF5ISUOL" localSheetId="17" hidden="1">#REF!</definedName>
    <definedName name="BExW2MSCKPGF5K3I7TL4KF5ISUOL" localSheetId="7" hidden="1">#REF!</definedName>
    <definedName name="BExW2MSCKPGF5K3I7TL4KF5ISUOL" localSheetId="8" hidden="1">#REF!</definedName>
    <definedName name="BExW2MSCKPGF5K3I7TL4KF5ISUOL" localSheetId="9" hidden="1">#REF!</definedName>
    <definedName name="BExW2MSCKPGF5K3I7TL4KF5ISUOL" localSheetId="11" hidden="1">#REF!</definedName>
    <definedName name="BExW2MSCKPGF5K3I7TL4KF5ISUOL" localSheetId="12" hidden="1">#REF!</definedName>
    <definedName name="BExW2MSCKPGF5K3I7TL4KF5ISUOL" localSheetId="13" hidden="1">#REF!</definedName>
    <definedName name="BExW2MSCKPGF5K3I7TL4KF5ISUOL" localSheetId="14" hidden="1">#REF!</definedName>
    <definedName name="BExW2MSCKPGF5K3I7TL4KF5ISUOL" localSheetId="22" hidden="1">#REF!</definedName>
    <definedName name="BExW2MSCKPGF5K3I7TL4KF5ISUOL" localSheetId="19" hidden="1">#REF!</definedName>
    <definedName name="BExW2MSCKPGF5K3I7TL4KF5ISUOL" localSheetId="21" hidden="1">#REF!</definedName>
    <definedName name="BExW2MSCKPGF5K3I7TL4KF5ISUOL" hidden="1">#REF!</definedName>
    <definedName name="BExW2SMO90FU9W8DVVES6Q4E6BZR" localSheetId="23" hidden="1">#REF!</definedName>
    <definedName name="BExW2SMO90FU9W8DVVES6Q4E6BZR" localSheetId="27" hidden="1">#REF!</definedName>
    <definedName name="BExW2SMO90FU9W8DVVES6Q4E6BZR" localSheetId="16" hidden="1">#REF!</definedName>
    <definedName name="BExW2SMO90FU9W8DVVES6Q4E6BZR" localSheetId="0" hidden="1">#REF!</definedName>
    <definedName name="BExW2SMO90FU9W8DVVES6Q4E6BZR" localSheetId="2" hidden="1">#REF!</definedName>
    <definedName name="BExW2SMO90FU9W8DVVES6Q4E6BZR" localSheetId="4" hidden="1">#REF!</definedName>
    <definedName name="BExW2SMO90FU9W8DVVES6Q4E6BZR" localSheetId="5" hidden="1">#REF!</definedName>
    <definedName name="BExW2SMO90FU9W8DVVES6Q4E6BZR" localSheetId="17" hidden="1">#REF!</definedName>
    <definedName name="BExW2SMO90FU9W8DVVES6Q4E6BZR" localSheetId="7" hidden="1">#REF!</definedName>
    <definedName name="BExW2SMO90FU9W8DVVES6Q4E6BZR" localSheetId="8" hidden="1">#REF!</definedName>
    <definedName name="BExW2SMO90FU9W8DVVES6Q4E6BZR" localSheetId="9" hidden="1">#REF!</definedName>
    <definedName name="BExW2SMO90FU9W8DVVES6Q4E6BZR" localSheetId="11" hidden="1">#REF!</definedName>
    <definedName name="BExW2SMO90FU9W8DVVES6Q4E6BZR" localSheetId="12" hidden="1">#REF!</definedName>
    <definedName name="BExW2SMO90FU9W8DVVES6Q4E6BZR" localSheetId="13" hidden="1">#REF!</definedName>
    <definedName name="BExW2SMO90FU9W8DVVES6Q4E6BZR" localSheetId="14" hidden="1">#REF!</definedName>
    <definedName name="BExW2SMO90FU9W8DVVES6Q4E6BZR" localSheetId="22" hidden="1">#REF!</definedName>
    <definedName name="BExW2SMO90FU9W8DVVES6Q4E6BZR" localSheetId="19" hidden="1">#REF!</definedName>
    <definedName name="BExW2SMO90FU9W8DVVES6Q4E6BZR" localSheetId="21" hidden="1">#REF!</definedName>
    <definedName name="BExW2SMO90FU9W8DVVES6Q4E6BZR" hidden="1">#REF!</definedName>
    <definedName name="BExW36V9N91OHCUMGWJQL3I5P4JK" localSheetId="23" hidden="1">#REF!</definedName>
    <definedName name="BExW36V9N91OHCUMGWJQL3I5P4JK" localSheetId="27" hidden="1">#REF!</definedName>
    <definedName name="BExW36V9N91OHCUMGWJQL3I5P4JK" localSheetId="16" hidden="1">#REF!</definedName>
    <definedName name="BExW36V9N91OHCUMGWJQL3I5P4JK" localSheetId="0" hidden="1">#REF!</definedName>
    <definedName name="BExW36V9N91OHCUMGWJQL3I5P4JK" localSheetId="2" hidden="1">#REF!</definedName>
    <definedName name="BExW36V9N91OHCUMGWJQL3I5P4JK" localSheetId="4" hidden="1">#REF!</definedName>
    <definedName name="BExW36V9N91OHCUMGWJQL3I5P4JK" localSheetId="5" hidden="1">#REF!</definedName>
    <definedName name="BExW36V9N91OHCUMGWJQL3I5P4JK" localSheetId="17" hidden="1">#REF!</definedName>
    <definedName name="BExW36V9N91OHCUMGWJQL3I5P4JK" localSheetId="7" hidden="1">#REF!</definedName>
    <definedName name="BExW36V9N91OHCUMGWJQL3I5P4JK" localSheetId="8" hidden="1">#REF!</definedName>
    <definedName name="BExW36V9N91OHCUMGWJQL3I5P4JK" localSheetId="9" hidden="1">#REF!</definedName>
    <definedName name="BExW36V9N91OHCUMGWJQL3I5P4JK" localSheetId="11" hidden="1">#REF!</definedName>
    <definedName name="BExW36V9N91OHCUMGWJQL3I5P4JK" localSheetId="12" hidden="1">#REF!</definedName>
    <definedName name="BExW36V9N91OHCUMGWJQL3I5P4JK" localSheetId="13" hidden="1">#REF!</definedName>
    <definedName name="BExW36V9N91OHCUMGWJQL3I5P4JK" localSheetId="14" hidden="1">#REF!</definedName>
    <definedName name="BExW36V9N91OHCUMGWJQL3I5P4JK" localSheetId="22" hidden="1">#REF!</definedName>
    <definedName name="BExW36V9N91OHCUMGWJQL3I5P4JK" localSheetId="19" hidden="1">#REF!</definedName>
    <definedName name="BExW36V9N91OHCUMGWJQL3I5P4JK" localSheetId="21" hidden="1">#REF!</definedName>
    <definedName name="BExW36V9N91OHCUMGWJQL3I5P4JK" hidden="1">#REF!</definedName>
    <definedName name="BExW39V04HTFFQE7DAW9MAJT0NNF" localSheetId="23" hidden="1">#REF!</definedName>
    <definedName name="BExW39V04HTFFQE7DAW9MAJT0NNF" localSheetId="27" hidden="1">#REF!</definedName>
    <definedName name="BExW39V04HTFFQE7DAW9MAJT0NNF" localSheetId="16" hidden="1">#REF!</definedName>
    <definedName name="BExW39V04HTFFQE7DAW9MAJT0NNF" localSheetId="0" hidden="1">#REF!</definedName>
    <definedName name="BExW39V04HTFFQE7DAW9MAJT0NNF" localSheetId="2" hidden="1">#REF!</definedName>
    <definedName name="BExW39V04HTFFQE7DAW9MAJT0NNF" localSheetId="4" hidden="1">#REF!</definedName>
    <definedName name="BExW39V04HTFFQE7DAW9MAJT0NNF" localSheetId="5" hidden="1">#REF!</definedName>
    <definedName name="BExW39V04HTFFQE7DAW9MAJT0NNF" localSheetId="17" hidden="1">#REF!</definedName>
    <definedName name="BExW39V04HTFFQE7DAW9MAJT0NNF" localSheetId="7" hidden="1">#REF!</definedName>
    <definedName name="BExW39V04HTFFQE7DAW9MAJT0NNF" localSheetId="8" hidden="1">#REF!</definedName>
    <definedName name="BExW39V04HTFFQE7DAW9MAJT0NNF" localSheetId="9" hidden="1">#REF!</definedName>
    <definedName name="BExW39V04HTFFQE7DAW9MAJT0NNF" localSheetId="11" hidden="1">#REF!</definedName>
    <definedName name="BExW39V04HTFFQE7DAW9MAJT0NNF" localSheetId="12" hidden="1">#REF!</definedName>
    <definedName name="BExW39V04HTFFQE7DAW9MAJT0NNF" localSheetId="13" hidden="1">#REF!</definedName>
    <definedName name="BExW39V04HTFFQE7DAW9MAJT0NNF" localSheetId="14" hidden="1">#REF!</definedName>
    <definedName name="BExW39V04HTFFQE7DAW9MAJT0NNF" localSheetId="22" hidden="1">#REF!</definedName>
    <definedName name="BExW39V04HTFFQE7DAW9MAJT0NNF" localSheetId="19" hidden="1">#REF!</definedName>
    <definedName name="BExW39V04HTFFQE7DAW9MAJT0NNF" localSheetId="21" hidden="1">#REF!</definedName>
    <definedName name="BExW39V04HTFFQE7DAW9MAJT0NNF" hidden="1">#REF!</definedName>
    <definedName name="BExW3ECU6QPMV99AITCPHAG0CGYK" localSheetId="23" hidden="1">#REF!</definedName>
    <definedName name="BExW3ECU6QPMV99AITCPHAG0CGYK" localSheetId="27" hidden="1">#REF!</definedName>
    <definedName name="BExW3ECU6QPMV99AITCPHAG0CGYK" localSheetId="16" hidden="1">#REF!</definedName>
    <definedName name="BExW3ECU6QPMV99AITCPHAG0CGYK" localSheetId="0" hidden="1">#REF!</definedName>
    <definedName name="BExW3ECU6QPMV99AITCPHAG0CGYK" localSheetId="2" hidden="1">#REF!</definedName>
    <definedName name="BExW3ECU6QPMV99AITCPHAG0CGYK" localSheetId="4" hidden="1">#REF!</definedName>
    <definedName name="BExW3ECU6QPMV99AITCPHAG0CGYK" localSheetId="5" hidden="1">#REF!</definedName>
    <definedName name="BExW3ECU6QPMV99AITCPHAG0CGYK" localSheetId="17" hidden="1">#REF!</definedName>
    <definedName name="BExW3ECU6QPMV99AITCPHAG0CGYK" localSheetId="7" hidden="1">#REF!</definedName>
    <definedName name="BExW3ECU6QPMV99AITCPHAG0CGYK" localSheetId="8" hidden="1">#REF!</definedName>
    <definedName name="BExW3ECU6QPMV99AITCPHAG0CGYK" localSheetId="9" hidden="1">#REF!</definedName>
    <definedName name="BExW3ECU6QPMV99AITCPHAG0CGYK" localSheetId="11" hidden="1">#REF!</definedName>
    <definedName name="BExW3ECU6QPMV99AITCPHAG0CGYK" localSheetId="12" hidden="1">#REF!</definedName>
    <definedName name="BExW3ECU6QPMV99AITCPHAG0CGYK" localSheetId="13" hidden="1">#REF!</definedName>
    <definedName name="BExW3ECU6QPMV99AITCPHAG0CGYK" localSheetId="14" hidden="1">#REF!</definedName>
    <definedName name="BExW3ECU6QPMV99AITCPHAG0CGYK" localSheetId="22" hidden="1">#REF!</definedName>
    <definedName name="BExW3ECU6QPMV99AITCPHAG0CGYK" localSheetId="19" hidden="1">#REF!</definedName>
    <definedName name="BExW3ECU6QPMV99AITCPHAG0CGYK" localSheetId="21" hidden="1">#REF!</definedName>
    <definedName name="BExW3ECU6QPMV99AITCPHAG0CGYK" hidden="1">#REF!</definedName>
    <definedName name="BExW3EIBA1J9Q9NA9VCGZGRS8WV7" localSheetId="23" hidden="1">#REF!</definedName>
    <definedName name="BExW3EIBA1J9Q9NA9VCGZGRS8WV7" localSheetId="27" hidden="1">#REF!</definedName>
    <definedName name="BExW3EIBA1J9Q9NA9VCGZGRS8WV7" localSheetId="16" hidden="1">#REF!</definedName>
    <definedName name="BExW3EIBA1J9Q9NA9VCGZGRS8WV7" localSheetId="0" hidden="1">#REF!</definedName>
    <definedName name="BExW3EIBA1J9Q9NA9VCGZGRS8WV7" localSheetId="2" hidden="1">#REF!</definedName>
    <definedName name="BExW3EIBA1J9Q9NA9VCGZGRS8WV7" localSheetId="4" hidden="1">#REF!</definedName>
    <definedName name="BExW3EIBA1J9Q9NA9VCGZGRS8WV7" localSheetId="5" hidden="1">#REF!</definedName>
    <definedName name="BExW3EIBA1J9Q9NA9VCGZGRS8WV7" localSheetId="17" hidden="1">#REF!</definedName>
    <definedName name="BExW3EIBA1J9Q9NA9VCGZGRS8WV7" localSheetId="7" hidden="1">#REF!</definedName>
    <definedName name="BExW3EIBA1J9Q9NA9VCGZGRS8WV7" localSheetId="8" hidden="1">#REF!</definedName>
    <definedName name="BExW3EIBA1J9Q9NA9VCGZGRS8WV7" localSheetId="9" hidden="1">#REF!</definedName>
    <definedName name="BExW3EIBA1J9Q9NA9VCGZGRS8WV7" localSheetId="11" hidden="1">#REF!</definedName>
    <definedName name="BExW3EIBA1J9Q9NA9VCGZGRS8WV7" localSheetId="12" hidden="1">#REF!</definedName>
    <definedName name="BExW3EIBA1J9Q9NA9VCGZGRS8WV7" localSheetId="13" hidden="1">#REF!</definedName>
    <definedName name="BExW3EIBA1J9Q9NA9VCGZGRS8WV7" localSheetId="14" hidden="1">#REF!</definedName>
    <definedName name="BExW3EIBA1J9Q9NA9VCGZGRS8WV7" localSheetId="22" hidden="1">#REF!</definedName>
    <definedName name="BExW3EIBA1J9Q9NA9VCGZGRS8WV7" localSheetId="19" hidden="1">#REF!</definedName>
    <definedName name="BExW3EIBA1J9Q9NA9VCGZGRS8WV7" localSheetId="21" hidden="1">#REF!</definedName>
    <definedName name="BExW3EIBA1J9Q9NA9VCGZGRS8WV7" hidden="1">#REF!</definedName>
    <definedName name="BExW3FEO8FI8N6AGQKYEG4SQVJWB" localSheetId="23" hidden="1">#REF!</definedName>
    <definedName name="BExW3FEO8FI8N6AGQKYEG4SQVJWB" localSheetId="27" hidden="1">#REF!</definedName>
    <definedName name="BExW3FEO8FI8N6AGQKYEG4SQVJWB" localSheetId="16" hidden="1">#REF!</definedName>
    <definedName name="BExW3FEO8FI8N6AGQKYEG4SQVJWB" localSheetId="0" hidden="1">#REF!</definedName>
    <definedName name="BExW3FEO8FI8N6AGQKYEG4SQVJWB" localSheetId="2" hidden="1">#REF!</definedName>
    <definedName name="BExW3FEO8FI8N6AGQKYEG4SQVJWB" localSheetId="4" hidden="1">#REF!</definedName>
    <definedName name="BExW3FEO8FI8N6AGQKYEG4SQVJWB" localSheetId="5" hidden="1">#REF!</definedName>
    <definedName name="BExW3FEO8FI8N6AGQKYEG4SQVJWB" localSheetId="17" hidden="1">#REF!</definedName>
    <definedName name="BExW3FEO8FI8N6AGQKYEG4SQVJWB" localSheetId="7" hidden="1">#REF!</definedName>
    <definedName name="BExW3FEO8FI8N6AGQKYEG4SQVJWB" localSheetId="8" hidden="1">#REF!</definedName>
    <definedName name="BExW3FEO8FI8N6AGQKYEG4SQVJWB" localSheetId="9" hidden="1">#REF!</definedName>
    <definedName name="BExW3FEO8FI8N6AGQKYEG4SQVJWB" localSheetId="11" hidden="1">#REF!</definedName>
    <definedName name="BExW3FEO8FI8N6AGQKYEG4SQVJWB" localSheetId="12" hidden="1">#REF!</definedName>
    <definedName name="BExW3FEO8FI8N6AGQKYEG4SQVJWB" localSheetId="13" hidden="1">#REF!</definedName>
    <definedName name="BExW3FEO8FI8N6AGQKYEG4SQVJWB" localSheetId="14" hidden="1">#REF!</definedName>
    <definedName name="BExW3FEO8FI8N6AGQKYEG4SQVJWB" localSheetId="22" hidden="1">#REF!</definedName>
    <definedName name="BExW3FEO8FI8N6AGQKYEG4SQVJWB" localSheetId="19" hidden="1">#REF!</definedName>
    <definedName name="BExW3FEO8FI8N6AGQKYEG4SQVJWB" localSheetId="21" hidden="1">#REF!</definedName>
    <definedName name="BExW3FEO8FI8N6AGQKYEG4SQVJWB" hidden="1">#REF!</definedName>
    <definedName name="BExW3GB28STOMJUSZEIA7YKYNS4Y" localSheetId="23" hidden="1">#REF!</definedName>
    <definedName name="BExW3GB28STOMJUSZEIA7YKYNS4Y" localSheetId="27" hidden="1">#REF!</definedName>
    <definedName name="BExW3GB28STOMJUSZEIA7YKYNS4Y" localSheetId="16" hidden="1">#REF!</definedName>
    <definedName name="BExW3GB28STOMJUSZEIA7YKYNS4Y" localSheetId="0" hidden="1">#REF!</definedName>
    <definedName name="BExW3GB28STOMJUSZEIA7YKYNS4Y" localSheetId="2" hidden="1">#REF!</definedName>
    <definedName name="BExW3GB28STOMJUSZEIA7YKYNS4Y" localSheetId="4" hidden="1">#REF!</definedName>
    <definedName name="BExW3GB28STOMJUSZEIA7YKYNS4Y" localSheetId="5" hidden="1">#REF!</definedName>
    <definedName name="BExW3GB28STOMJUSZEIA7YKYNS4Y" localSheetId="17" hidden="1">#REF!</definedName>
    <definedName name="BExW3GB28STOMJUSZEIA7YKYNS4Y" localSheetId="7" hidden="1">#REF!</definedName>
    <definedName name="BExW3GB28STOMJUSZEIA7YKYNS4Y" localSheetId="8" hidden="1">#REF!</definedName>
    <definedName name="BExW3GB28STOMJUSZEIA7YKYNS4Y" localSheetId="9" hidden="1">#REF!</definedName>
    <definedName name="BExW3GB28STOMJUSZEIA7YKYNS4Y" localSheetId="11" hidden="1">#REF!</definedName>
    <definedName name="BExW3GB28STOMJUSZEIA7YKYNS4Y" localSheetId="12" hidden="1">#REF!</definedName>
    <definedName name="BExW3GB28STOMJUSZEIA7YKYNS4Y" localSheetId="13" hidden="1">#REF!</definedName>
    <definedName name="BExW3GB28STOMJUSZEIA7YKYNS4Y" localSheetId="14" hidden="1">#REF!</definedName>
    <definedName name="BExW3GB28STOMJUSZEIA7YKYNS4Y" localSheetId="22" hidden="1">#REF!</definedName>
    <definedName name="BExW3GB28STOMJUSZEIA7YKYNS4Y" localSheetId="19" hidden="1">#REF!</definedName>
    <definedName name="BExW3GB28STOMJUSZEIA7YKYNS4Y" localSheetId="21" hidden="1">#REF!</definedName>
    <definedName name="BExW3GB28STOMJUSZEIA7YKYNS4Y" hidden="1">#REF!</definedName>
    <definedName name="BExW3T1K638HT5E0Y8MMK108P5JT" localSheetId="23" hidden="1">#REF!</definedName>
    <definedName name="BExW3T1K638HT5E0Y8MMK108P5JT" localSheetId="27" hidden="1">#REF!</definedName>
    <definedName name="BExW3T1K638HT5E0Y8MMK108P5JT" localSheetId="16" hidden="1">#REF!</definedName>
    <definedName name="BExW3T1K638HT5E0Y8MMK108P5JT" localSheetId="0" hidden="1">#REF!</definedName>
    <definedName name="BExW3T1K638HT5E0Y8MMK108P5JT" localSheetId="2" hidden="1">#REF!</definedName>
    <definedName name="BExW3T1K638HT5E0Y8MMK108P5JT" localSheetId="4" hidden="1">#REF!</definedName>
    <definedName name="BExW3T1K638HT5E0Y8MMK108P5JT" localSheetId="5" hidden="1">#REF!</definedName>
    <definedName name="BExW3T1K638HT5E0Y8MMK108P5JT" localSheetId="17" hidden="1">#REF!</definedName>
    <definedName name="BExW3T1K638HT5E0Y8MMK108P5JT" localSheetId="7" hidden="1">#REF!</definedName>
    <definedName name="BExW3T1K638HT5E0Y8MMK108P5JT" localSheetId="8" hidden="1">#REF!</definedName>
    <definedName name="BExW3T1K638HT5E0Y8MMK108P5JT" localSheetId="9" hidden="1">#REF!</definedName>
    <definedName name="BExW3T1K638HT5E0Y8MMK108P5JT" localSheetId="11" hidden="1">#REF!</definedName>
    <definedName name="BExW3T1K638HT5E0Y8MMK108P5JT" localSheetId="12" hidden="1">#REF!</definedName>
    <definedName name="BExW3T1K638HT5E0Y8MMK108P5JT" localSheetId="13" hidden="1">#REF!</definedName>
    <definedName name="BExW3T1K638HT5E0Y8MMK108P5JT" localSheetId="14" hidden="1">#REF!</definedName>
    <definedName name="BExW3T1K638HT5E0Y8MMK108P5JT" localSheetId="22" hidden="1">#REF!</definedName>
    <definedName name="BExW3T1K638HT5E0Y8MMK108P5JT" localSheetId="19" hidden="1">#REF!</definedName>
    <definedName name="BExW3T1K638HT5E0Y8MMK108P5JT" localSheetId="21" hidden="1">#REF!</definedName>
    <definedName name="BExW3T1K638HT5E0Y8MMK108P5JT" hidden="1">#REF!</definedName>
    <definedName name="BExW3U3D6FTAFTK3Q7DSA9FY454Q" localSheetId="23" hidden="1">#REF!</definedName>
    <definedName name="BExW3U3D6FTAFTK3Q7DSA9FY454Q" localSheetId="27" hidden="1">#REF!</definedName>
    <definedName name="BExW3U3D6FTAFTK3Q7DSA9FY454Q" localSheetId="16" hidden="1">#REF!</definedName>
    <definedName name="BExW3U3D6FTAFTK3Q7DSA9FY454Q" localSheetId="0" hidden="1">#REF!</definedName>
    <definedName name="BExW3U3D6FTAFTK3Q7DSA9FY454Q" localSheetId="2" hidden="1">#REF!</definedName>
    <definedName name="BExW3U3D6FTAFTK3Q7DSA9FY454Q" localSheetId="4" hidden="1">#REF!</definedName>
    <definedName name="BExW3U3D6FTAFTK3Q7DSA9FY454Q" localSheetId="5" hidden="1">#REF!</definedName>
    <definedName name="BExW3U3D6FTAFTK3Q7DSA9FY454Q" localSheetId="17" hidden="1">#REF!</definedName>
    <definedName name="BExW3U3D6FTAFTK3Q7DSA9FY454Q" localSheetId="7" hidden="1">#REF!</definedName>
    <definedName name="BExW3U3D6FTAFTK3Q7DSA9FY454Q" localSheetId="8" hidden="1">#REF!</definedName>
    <definedName name="BExW3U3D6FTAFTK3Q7DSA9FY454Q" localSheetId="9" hidden="1">#REF!</definedName>
    <definedName name="BExW3U3D6FTAFTK3Q7DSA9FY454Q" localSheetId="11" hidden="1">#REF!</definedName>
    <definedName name="BExW3U3D6FTAFTK3Q7DSA9FY454Q" localSheetId="12" hidden="1">#REF!</definedName>
    <definedName name="BExW3U3D6FTAFTK3Q7DSA9FY454Q" localSheetId="13" hidden="1">#REF!</definedName>
    <definedName name="BExW3U3D6FTAFTK3Q7DSA9FY454Q" localSheetId="14" hidden="1">#REF!</definedName>
    <definedName name="BExW3U3D6FTAFTK3Q7DSA9FY454Q" localSheetId="22" hidden="1">#REF!</definedName>
    <definedName name="BExW3U3D6FTAFTK3Q7DSA9FY454Q" localSheetId="19" hidden="1">#REF!</definedName>
    <definedName name="BExW3U3D6FTAFTK3Q7DSA9FY454Q" localSheetId="21" hidden="1">#REF!</definedName>
    <definedName name="BExW3U3D6FTAFTK3Q7DSA9FY454Q" hidden="1">#REF!</definedName>
    <definedName name="BExW4217ZHL9VO39POSTJOD090WU" localSheetId="23" hidden="1">#REF!</definedName>
    <definedName name="BExW4217ZHL9VO39POSTJOD090WU" localSheetId="27" hidden="1">#REF!</definedName>
    <definedName name="BExW4217ZHL9VO39POSTJOD090WU" localSheetId="16" hidden="1">#REF!</definedName>
    <definedName name="BExW4217ZHL9VO39POSTJOD090WU" localSheetId="0" hidden="1">#REF!</definedName>
    <definedName name="BExW4217ZHL9VO39POSTJOD090WU" localSheetId="2" hidden="1">#REF!</definedName>
    <definedName name="BExW4217ZHL9VO39POSTJOD090WU" localSheetId="4" hidden="1">#REF!</definedName>
    <definedName name="BExW4217ZHL9VO39POSTJOD090WU" localSheetId="5" hidden="1">#REF!</definedName>
    <definedName name="BExW4217ZHL9VO39POSTJOD090WU" localSheetId="17" hidden="1">#REF!</definedName>
    <definedName name="BExW4217ZHL9VO39POSTJOD090WU" localSheetId="7" hidden="1">#REF!</definedName>
    <definedName name="BExW4217ZHL9VO39POSTJOD090WU" localSheetId="8" hidden="1">#REF!</definedName>
    <definedName name="BExW4217ZHL9VO39POSTJOD090WU" localSheetId="9" hidden="1">#REF!</definedName>
    <definedName name="BExW4217ZHL9VO39POSTJOD090WU" localSheetId="11" hidden="1">#REF!</definedName>
    <definedName name="BExW4217ZHL9VO39POSTJOD090WU" localSheetId="12" hidden="1">#REF!</definedName>
    <definedName name="BExW4217ZHL9VO39POSTJOD090WU" localSheetId="13" hidden="1">#REF!</definedName>
    <definedName name="BExW4217ZHL9VO39POSTJOD090WU" localSheetId="14" hidden="1">#REF!</definedName>
    <definedName name="BExW4217ZHL9VO39POSTJOD090WU" localSheetId="22" hidden="1">#REF!</definedName>
    <definedName name="BExW4217ZHL9VO39POSTJOD090WU" localSheetId="19" hidden="1">#REF!</definedName>
    <definedName name="BExW4217ZHL9VO39POSTJOD090WU" localSheetId="21" hidden="1">#REF!</definedName>
    <definedName name="BExW4217ZHL9VO39POSTJOD090WU" hidden="1">#REF!</definedName>
    <definedName name="BExW4GPW71EBF8XPS2QGVQHBCDX3" localSheetId="23" hidden="1">#REF!</definedName>
    <definedName name="BExW4GPW71EBF8XPS2QGVQHBCDX3" localSheetId="27" hidden="1">#REF!</definedName>
    <definedName name="BExW4GPW71EBF8XPS2QGVQHBCDX3" localSheetId="16" hidden="1">#REF!</definedName>
    <definedName name="BExW4GPW71EBF8XPS2QGVQHBCDX3" localSheetId="0" hidden="1">#REF!</definedName>
    <definedName name="BExW4GPW71EBF8XPS2QGVQHBCDX3" localSheetId="2" hidden="1">#REF!</definedName>
    <definedName name="BExW4GPW71EBF8XPS2QGVQHBCDX3" localSheetId="4" hidden="1">#REF!</definedName>
    <definedName name="BExW4GPW71EBF8XPS2QGVQHBCDX3" localSheetId="5" hidden="1">#REF!</definedName>
    <definedName name="BExW4GPW71EBF8XPS2QGVQHBCDX3" localSheetId="17" hidden="1">#REF!</definedName>
    <definedName name="BExW4GPW71EBF8XPS2QGVQHBCDX3" localSheetId="7" hidden="1">#REF!</definedName>
    <definedName name="BExW4GPW71EBF8XPS2QGVQHBCDX3" localSheetId="8" hidden="1">#REF!</definedName>
    <definedName name="BExW4GPW71EBF8XPS2QGVQHBCDX3" localSheetId="9" hidden="1">#REF!</definedName>
    <definedName name="BExW4GPW71EBF8XPS2QGVQHBCDX3" localSheetId="11" hidden="1">#REF!</definedName>
    <definedName name="BExW4GPW71EBF8XPS2QGVQHBCDX3" localSheetId="12" hidden="1">#REF!</definedName>
    <definedName name="BExW4GPW71EBF8XPS2QGVQHBCDX3" localSheetId="13" hidden="1">#REF!</definedName>
    <definedName name="BExW4GPW71EBF8XPS2QGVQHBCDX3" localSheetId="14" hidden="1">#REF!</definedName>
    <definedName name="BExW4GPW71EBF8XPS2QGVQHBCDX3" localSheetId="22" hidden="1">#REF!</definedName>
    <definedName name="BExW4GPW71EBF8XPS2QGVQHBCDX3" localSheetId="19" hidden="1">#REF!</definedName>
    <definedName name="BExW4GPW71EBF8XPS2QGVQHBCDX3" localSheetId="21" hidden="1">#REF!</definedName>
    <definedName name="BExW4GPW71EBF8XPS2QGVQHBCDX3" hidden="1">#REF!</definedName>
    <definedName name="BExW4JKC5837JBPCOJV337ZVYYY3" localSheetId="23" hidden="1">#REF!</definedName>
    <definedName name="BExW4JKC5837JBPCOJV337ZVYYY3" localSheetId="27" hidden="1">#REF!</definedName>
    <definedName name="BExW4JKC5837JBPCOJV337ZVYYY3" localSheetId="16" hidden="1">#REF!</definedName>
    <definedName name="BExW4JKC5837JBPCOJV337ZVYYY3" localSheetId="0" hidden="1">#REF!</definedName>
    <definedName name="BExW4JKC5837JBPCOJV337ZVYYY3" localSheetId="2" hidden="1">#REF!</definedName>
    <definedName name="BExW4JKC5837JBPCOJV337ZVYYY3" localSheetId="4" hidden="1">#REF!</definedName>
    <definedName name="BExW4JKC5837JBPCOJV337ZVYYY3" localSheetId="5" hidden="1">#REF!</definedName>
    <definedName name="BExW4JKC5837JBPCOJV337ZVYYY3" localSheetId="17" hidden="1">#REF!</definedName>
    <definedName name="BExW4JKC5837JBPCOJV337ZVYYY3" localSheetId="7" hidden="1">#REF!</definedName>
    <definedName name="BExW4JKC5837JBPCOJV337ZVYYY3" localSheetId="8" hidden="1">#REF!</definedName>
    <definedName name="BExW4JKC5837JBPCOJV337ZVYYY3" localSheetId="9" hidden="1">#REF!</definedName>
    <definedName name="BExW4JKC5837JBPCOJV337ZVYYY3" localSheetId="11" hidden="1">#REF!</definedName>
    <definedName name="BExW4JKC5837JBPCOJV337ZVYYY3" localSheetId="12" hidden="1">#REF!</definedName>
    <definedName name="BExW4JKC5837JBPCOJV337ZVYYY3" localSheetId="13" hidden="1">#REF!</definedName>
    <definedName name="BExW4JKC5837JBPCOJV337ZVYYY3" localSheetId="14" hidden="1">#REF!</definedName>
    <definedName name="BExW4JKC5837JBPCOJV337ZVYYY3" localSheetId="22" hidden="1">#REF!</definedName>
    <definedName name="BExW4JKC5837JBPCOJV337ZVYYY3" localSheetId="19" hidden="1">#REF!</definedName>
    <definedName name="BExW4JKC5837JBPCOJV337ZVYYY3" localSheetId="21" hidden="1">#REF!</definedName>
    <definedName name="BExW4JKC5837JBPCOJV337ZVYYY3" hidden="1">#REF!</definedName>
    <definedName name="BExW4O2DBZGV8KGBO9EB4BAXIH4Y" localSheetId="23" hidden="1">#REF!</definedName>
    <definedName name="BExW4O2DBZGV8KGBO9EB4BAXIH4Y" localSheetId="27" hidden="1">#REF!</definedName>
    <definedName name="BExW4O2DBZGV8KGBO9EB4BAXIH4Y" localSheetId="16" hidden="1">#REF!</definedName>
    <definedName name="BExW4O2DBZGV8KGBO9EB4BAXIH4Y" localSheetId="0" hidden="1">#REF!</definedName>
    <definedName name="BExW4O2DBZGV8KGBO9EB4BAXIH4Y" localSheetId="2" hidden="1">#REF!</definedName>
    <definedName name="BExW4O2DBZGV8KGBO9EB4BAXIH4Y" localSheetId="4" hidden="1">#REF!</definedName>
    <definedName name="BExW4O2DBZGV8KGBO9EB4BAXIH4Y" localSheetId="5" hidden="1">#REF!</definedName>
    <definedName name="BExW4O2DBZGV8KGBO9EB4BAXIH4Y" localSheetId="17" hidden="1">#REF!</definedName>
    <definedName name="BExW4O2DBZGV8KGBO9EB4BAXIH4Y" localSheetId="7" hidden="1">#REF!</definedName>
    <definedName name="BExW4O2DBZGV8KGBO9EB4BAXIH4Y" localSheetId="8" hidden="1">#REF!</definedName>
    <definedName name="BExW4O2DBZGV8KGBO9EB4BAXIH4Y" localSheetId="9" hidden="1">#REF!</definedName>
    <definedName name="BExW4O2DBZGV8KGBO9EB4BAXIH4Y" localSheetId="11" hidden="1">#REF!</definedName>
    <definedName name="BExW4O2DBZGV8KGBO9EB4BAXIH4Y" localSheetId="12" hidden="1">#REF!</definedName>
    <definedName name="BExW4O2DBZGV8KGBO9EB4BAXIH4Y" localSheetId="13" hidden="1">#REF!</definedName>
    <definedName name="BExW4O2DBZGV8KGBO9EB4BAXIH4Y" localSheetId="14" hidden="1">#REF!</definedName>
    <definedName name="BExW4O2DBZGV8KGBO9EB4BAXIH4Y" localSheetId="22" hidden="1">#REF!</definedName>
    <definedName name="BExW4O2DBZGV8KGBO9EB4BAXIH4Y" localSheetId="19" hidden="1">#REF!</definedName>
    <definedName name="BExW4O2DBZGV8KGBO9EB4BAXIH4Y" localSheetId="21" hidden="1">#REF!</definedName>
    <definedName name="BExW4O2DBZGV8KGBO9EB4BAXIH4Y" hidden="1">#REF!</definedName>
    <definedName name="BExW4QR9FV9MP5K610THBSM51RYO" localSheetId="23" hidden="1">#REF!</definedName>
    <definedName name="BExW4QR9FV9MP5K610THBSM51RYO" localSheetId="27" hidden="1">#REF!</definedName>
    <definedName name="BExW4QR9FV9MP5K610THBSM51RYO" localSheetId="16" hidden="1">#REF!</definedName>
    <definedName name="BExW4QR9FV9MP5K610THBSM51RYO" localSheetId="0" hidden="1">#REF!</definedName>
    <definedName name="BExW4QR9FV9MP5K610THBSM51RYO" localSheetId="2" hidden="1">#REF!</definedName>
    <definedName name="BExW4QR9FV9MP5K610THBSM51RYO" localSheetId="4" hidden="1">#REF!</definedName>
    <definedName name="BExW4QR9FV9MP5K610THBSM51RYO" localSheetId="5" hidden="1">#REF!</definedName>
    <definedName name="BExW4QR9FV9MP5K610THBSM51RYO" localSheetId="17" hidden="1">#REF!</definedName>
    <definedName name="BExW4QR9FV9MP5K610THBSM51RYO" localSheetId="7" hidden="1">#REF!</definedName>
    <definedName name="BExW4QR9FV9MP5K610THBSM51RYO" localSheetId="8" hidden="1">#REF!</definedName>
    <definedName name="BExW4QR9FV9MP5K610THBSM51RYO" localSheetId="9" hidden="1">#REF!</definedName>
    <definedName name="BExW4QR9FV9MP5K610THBSM51RYO" localSheetId="11" hidden="1">#REF!</definedName>
    <definedName name="BExW4QR9FV9MP5K610THBSM51RYO" localSheetId="12" hidden="1">#REF!</definedName>
    <definedName name="BExW4QR9FV9MP5K610THBSM51RYO" localSheetId="13" hidden="1">#REF!</definedName>
    <definedName name="BExW4QR9FV9MP5K610THBSM51RYO" localSheetId="14" hidden="1">#REF!</definedName>
    <definedName name="BExW4QR9FV9MP5K610THBSM51RYO" localSheetId="22" hidden="1">#REF!</definedName>
    <definedName name="BExW4QR9FV9MP5K610THBSM51RYO" localSheetId="19" hidden="1">#REF!</definedName>
    <definedName name="BExW4QR9FV9MP5K610THBSM51RYO" localSheetId="21" hidden="1">#REF!</definedName>
    <definedName name="BExW4QR9FV9MP5K610THBSM51RYO" hidden="1">#REF!</definedName>
    <definedName name="BExW4Z029R9E19ZENN3WEA3VDAD1" localSheetId="23" hidden="1">#REF!</definedName>
    <definedName name="BExW4Z029R9E19ZENN3WEA3VDAD1" localSheetId="27" hidden="1">#REF!</definedName>
    <definedName name="BExW4Z029R9E19ZENN3WEA3VDAD1" localSheetId="16" hidden="1">#REF!</definedName>
    <definedName name="BExW4Z029R9E19ZENN3WEA3VDAD1" localSheetId="0" hidden="1">#REF!</definedName>
    <definedName name="BExW4Z029R9E19ZENN3WEA3VDAD1" localSheetId="2" hidden="1">#REF!</definedName>
    <definedName name="BExW4Z029R9E19ZENN3WEA3VDAD1" localSheetId="4" hidden="1">#REF!</definedName>
    <definedName name="BExW4Z029R9E19ZENN3WEA3VDAD1" localSheetId="5" hidden="1">#REF!</definedName>
    <definedName name="BExW4Z029R9E19ZENN3WEA3VDAD1" localSheetId="17" hidden="1">#REF!</definedName>
    <definedName name="BExW4Z029R9E19ZENN3WEA3VDAD1" localSheetId="7" hidden="1">#REF!</definedName>
    <definedName name="BExW4Z029R9E19ZENN3WEA3VDAD1" localSheetId="8" hidden="1">#REF!</definedName>
    <definedName name="BExW4Z029R9E19ZENN3WEA3VDAD1" localSheetId="9" hidden="1">#REF!</definedName>
    <definedName name="BExW4Z029R9E19ZENN3WEA3VDAD1" localSheetId="11" hidden="1">#REF!</definedName>
    <definedName name="BExW4Z029R9E19ZENN3WEA3VDAD1" localSheetId="12" hidden="1">#REF!</definedName>
    <definedName name="BExW4Z029R9E19ZENN3WEA3VDAD1" localSheetId="13" hidden="1">#REF!</definedName>
    <definedName name="BExW4Z029R9E19ZENN3WEA3VDAD1" localSheetId="14" hidden="1">#REF!</definedName>
    <definedName name="BExW4Z029R9E19ZENN3WEA3VDAD1" localSheetId="22" hidden="1">#REF!</definedName>
    <definedName name="BExW4Z029R9E19ZENN3WEA3VDAD1" localSheetId="19" hidden="1">#REF!</definedName>
    <definedName name="BExW4Z029R9E19ZENN3WEA3VDAD1" localSheetId="21" hidden="1">#REF!</definedName>
    <definedName name="BExW4Z029R9E19ZENN3WEA3VDAD1" hidden="1">#REF!</definedName>
    <definedName name="BExW53SPLW3K0Y0ZVTM4NYF1B2YH" localSheetId="23" hidden="1">#REF!</definedName>
    <definedName name="BExW53SPLW3K0Y0ZVTM4NYF1B2YH" localSheetId="27" hidden="1">#REF!</definedName>
    <definedName name="BExW53SPLW3K0Y0ZVTM4NYF1B2YH" localSheetId="16" hidden="1">#REF!</definedName>
    <definedName name="BExW53SPLW3K0Y0ZVTM4NYF1B2YH" localSheetId="0" hidden="1">#REF!</definedName>
    <definedName name="BExW53SPLW3K0Y0ZVTM4NYF1B2YH" localSheetId="2" hidden="1">#REF!</definedName>
    <definedName name="BExW53SPLW3K0Y0ZVTM4NYF1B2YH" localSheetId="4" hidden="1">#REF!</definedName>
    <definedName name="BExW53SPLW3K0Y0ZVTM4NYF1B2YH" localSheetId="5" hidden="1">#REF!</definedName>
    <definedName name="BExW53SPLW3K0Y0ZVTM4NYF1B2YH" localSheetId="17" hidden="1">#REF!</definedName>
    <definedName name="BExW53SPLW3K0Y0ZVTM4NYF1B2YH" localSheetId="7" hidden="1">#REF!</definedName>
    <definedName name="BExW53SPLW3K0Y0ZVTM4NYF1B2YH" localSheetId="8" hidden="1">#REF!</definedName>
    <definedName name="BExW53SPLW3K0Y0ZVTM4NYF1B2YH" localSheetId="9" hidden="1">#REF!</definedName>
    <definedName name="BExW53SPLW3K0Y0ZVTM4NYF1B2YH" localSheetId="11" hidden="1">#REF!</definedName>
    <definedName name="BExW53SPLW3K0Y0ZVTM4NYF1B2YH" localSheetId="12" hidden="1">#REF!</definedName>
    <definedName name="BExW53SPLW3K0Y0ZVTM4NYF1B2YH" localSheetId="13" hidden="1">#REF!</definedName>
    <definedName name="BExW53SPLW3K0Y0ZVTM4NYF1B2YH" localSheetId="14" hidden="1">#REF!</definedName>
    <definedName name="BExW53SPLW3K0Y0ZVTM4NYF1B2YH" localSheetId="22" hidden="1">#REF!</definedName>
    <definedName name="BExW53SPLW3K0Y0ZVTM4NYF1B2YH" localSheetId="19" hidden="1">#REF!</definedName>
    <definedName name="BExW53SPLW3K0Y0ZVTM4NYF1B2YH" localSheetId="21" hidden="1">#REF!</definedName>
    <definedName name="BExW53SPLW3K0Y0ZVTM4NYF1B2YH" hidden="1">#REF!</definedName>
    <definedName name="BExW591F7X34FVKJ2OUT09PFUW1B" localSheetId="23" hidden="1">#REF!</definedName>
    <definedName name="BExW591F7X34FVKJ2OUT09PFUW1B" localSheetId="27" hidden="1">#REF!</definedName>
    <definedName name="BExW591F7X34FVKJ2OUT09PFUW1B" localSheetId="16" hidden="1">#REF!</definedName>
    <definedName name="BExW591F7X34FVKJ2OUT09PFUW1B" localSheetId="0" hidden="1">#REF!</definedName>
    <definedName name="BExW591F7X34FVKJ2OUT09PFUW1B" localSheetId="2" hidden="1">#REF!</definedName>
    <definedName name="BExW591F7X34FVKJ2OUT09PFUW1B" localSheetId="4" hidden="1">#REF!</definedName>
    <definedName name="BExW591F7X34FVKJ2OUT09PFUW1B" localSheetId="5" hidden="1">#REF!</definedName>
    <definedName name="BExW591F7X34FVKJ2OUT09PFUW1B" localSheetId="17" hidden="1">#REF!</definedName>
    <definedName name="BExW591F7X34FVKJ2OUT09PFUW1B" localSheetId="7" hidden="1">#REF!</definedName>
    <definedName name="BExW591F7X34FVKJ2OUT09PFUW1B" localSheetId="8" hidden="1">#REF!</definedName>
    <definedName name="BExW591F7X34FVKJ2OUT09PFUW1B" localSheetId="9" hidden="1">#REF!</definedName>
    <definedName name="BExW591F7X34FVKJ2OUT09PFUW1B" localSheetId="11" hidden="1">#REF!</definedName>
    <definedName name="BExW591F7X34FVKJ2OUT09PFUW1B" localSheetId="12" hidden="1">#REF!</definedName>
    <definedName name="BExW591F7X34FVKJ2OUT09PFUW1B" localSheetId="13" hidden="1">#REF!</definedName>
    <definedName name="BExW591F7X34FVKJ2OUT09PFUW1B" localSheetId="14" hidden="1">#REF!</definedName>
    <definedName name="BExW591F7X34FVKJ2OUT09PFUW1B" localSheetId="22" hidden="1">#REF!</definedName>
    <definedName name="BExW591F7X34FVKJ2OUT09PFUW1B" localSheetId="19" hidden="1">#REF!</definedName>
    <definedName name="BExW591F7X34FVKJ2OUT09PFUW1B" localSheetId="21" hidden="1">#REF!</definedName>
    <definedName name="BExW591F7X34FVKJ2OUT09PFUW1B" hidden="1">#REF!</definedName>
    <definedName name="BExW5AZNT6IAZGNF2C879ODHY1B8" localSheetId="23" hidden="1">#REF!</definedName>
    <definedName name="BExW5AZNT6IAZGNF2C879ODHY1B8" localSheetId="27" hidden="1">#REF!</definedName>
    <definedName name="BExW5AZNT6IAZGNF2C879ODHY1B8" localSheetId="16" hidden="1">#REF!</definedName>
    <definedName name="BExW5AZNT6IAZGNF2C879ODHY1B8" localSheetId="0" hidden="1">#REF!</definedName>
    <definedName name="BExW5AZNT6IAZGNF2C879ODHY1B8" localSheetId="2" hidden="1">#REF!</definedName>
    <definedName name="BExW5AZNT6IAZGNF2C879ODHY1B8" localSheetId="4" hidden="1">#REF!</definedName>
    <definedName name="BExW5AZNT6IAZGNF2C879ODHY1B8" localSheetId="5" hidden="1">#REF!</definedName>
    <definedName name="BExW5AZNT6IAZGNF2C879ODHY1B8" localSheetId="17" hidden="1">#REF!</definedName>
    <definedName name="BExW5AZNT6IAZGNF2C879ODHY1B8" localSheetId="7" hidden="1">#REF!</definedName>
    <definedName name="BExW5AZNT6IAZGNF2C879ODHY1B8" localSheetId="8" hidden="1">#REF!</definedName>
    <definedName name="BExW5AZNT6IAZGNF2C879ODHY1B8" localSheetId="9" hidden="1">#REF!</definedName>
    <definedName name="BExW5AZNT6IAZGNF2C879ODHY1B8" localSheetId="11" hidden="1">#REF!</definedName>
    <definedName name="BExW5AZNT6IAZGNF2C879ODHY1B8" localSheetId="12" hidden="1">#REF!</definedName>
    <definedName name="BExW5AZNT6IAZGNF2C879ODHY1B8" localSheetId="13" hidden="1">#REF!</definedName>
    <definedName name="BExW5AZNT6IAZGNF2C879ODHY1B8" localSheetId="14" hidden="1">#REF!</definedName>
    <definedName name="BExW5AZNT6IAZGNF2C879ODHY1B8" localSheetId="22" hidden="1">#REF!</definedName>
    <definedName name="BExW5AZNT6IAZGNF2C879ODHY1B8" localSheetId="19" hidden="1">#REF!</definedName>
    <definedName name="BExW5AZNT6IAZGNF2C879ODHY1B8" localSheetId="21" hidden="1">#REF!</definedName>
    <definedName name="BExW5AZNT6IAZGNF2C879ODHY1B8" hidden="1">#REF!</definedName>
    <definedName name="BExW5F6OUXHEWQU5VYE7W7P8DD78" localSheetId="23" hidden="1">#REF!</definedName>
    <definedName name="BExW5F6OUXHEWQU5VYE7W7P8DD78" localSheetId="27" hidden="1">#REF!</definedName>
    <definedName name="BExW5F6OUXHEWQU5VYE7W7P8DD78" localSheetId="16" hidden="1">#REF!</definedName>
    <definedName name="BExW5F6OUXHEWQU5VYE7W7P8DD78" localSheetId="0" hidden="1">#REF!</definedName>
    <definedName name="BExW5F6OUXHEWQU5VYE7W7P8DD78" localSheetId="2" hidden="1">#REF!</definedName>
    <definedName name="BExW5F6OUXHEWQU5VYE7W7P8DD78" localSheetId="4" hidden="1">#REF!</definedName>
    <definedName name="BExW5F6OUXHEWQU5VYE7W7P8DD78" localSheetId="5" hidden="1">#REF!</definedName>
    <definedName name="BExW5F6OUXHEWQU5VYE7W7P8DD78" localSheetId="17" hidden="1">#REF!</definedName>
    <definedName name="BExW5F6OUXHEWQU5VYE7W7P8DD78" localSheetId="7" hidden="1">#REF!</definedName>
    <definedName name="BExW5F6OUXHEWQU5VYE7W7P8DD78" localSheetId="8" hidden="1">#REF!</definedName>
    <definedName name="BExW5F6OUXHEWQU5VYE7W7P8DD78" localSheetId="9" hidden="1">#REF!</definedName>
    <definedName name="BExW5F6OUXHEWQU5VYE7W7P8DD78" localSheetId="11" hidden="1">#REF!</definedName>
    <definedName name="BExW5F6OUXHEWQU5VYE7W7P8DD78" localSheetId="12" hidden="1">#REF!</definedName>
    <definedName name="BExW5F6OUXHEWQU5VYE7W7P8DD78" localSheetId="13" hidden="1">#REF!</definedName>
    <definedName name="BExW5F6OUXHEWQU5VYE7W7P8DD78" localSheetId="14" hidden="1">#REF!</definedName>
    <definedName name="BExW5F6OUXHEWQU5VYE7W7P8DD78" localSheetId="22" hidden="1">#REF!</definedName>
    <definedName name="BExW5F6OUXHEWQU5VYE7W7P8DD78" localSheetId="19" hidden="1">#REF!</definedName>
    <definedName name="BExW5F6OUXHEWQU5VYE7W7P8DD78" localSheetId="21" hidden="1">#REF!</definedName>
    <definedName name="BExW5F6OUXHEWQU5VYE7W7P8DD78" hidden="1">#REF!</definedName>
    <definedName name="BExW5WPU27WD4NWZOT0ZEJIDLX5J" localSheetId="23" hidden="1">#REF!</definedName>
    <definedName name="BExW5WPU27WD4NWZOT0ZEJIDLX5J" localSheetId="27" hidden="1">#REF!</definedName>
    <definedName name="BExW5WPU27WD4NWZOT0ZEJIDLX5J" localSheetId="16" hidden="1">#REF!</definedName>
    <definedName name="BExW5WPU27WD4NWZOT0ZEJIDLX5J" localSheetId="0" hidden="1">#REF!</definedName>
    <definedName name="BExW5WPU27WD4NWZOT0ZEJIDLX5J" localSheetId="2" hidden="1">#REF!</definedName>
    <definedName name="BExW5WPU27WD4NWZOT0ZEJIDLX5J" localSheetId="4" hidden="1">#REF!</definedName>
    <definedName name="BExW5WPU27WD4NWZOT0ZEJIDLX5J" localSheetId="5" hidden="1">#REF!</definedName>
    <definedName name="BExW5WPU27WD4NWZOT0ZEJIDLX5J" localSheetId="17" hidden="1">#REF!</definedName>
    <definedName name="BExW5WPU27WD4NWZOT0ZEJIDLX5J" localSheetId="7" hidden="1">#REF!</definedName>
    <definedName name="BExW5WPU27WD4NWZOT0ZEJIDLX5J" localSheetId="8" hidden="1">#REF!</definedName>
    <definedName name="BExW5WPU27WD4NWZOT0ZEJIDLX5J" localSheetId="9" hidden="1">#REF!</definedName>
    <definedName name="BExW5WPU27WD4NWZOT0ZEJIDLX5J" localSheetId="11" hidden="1">#REF!</definedName>
    <definedName name="BExW5WPU27WD4NWZOT0ZEJIDLX5J" localSheetId="12" hidden="1">#REF!</definedName>
    <definedName name="BExW5WPU27WD4NWZOT0ZEJIDLX5J" localSheetId="13" hidden="1">#REF!</definedName>
    <definedName name="BExW5WPU27WD4NWZOT0ZEJIDLX5J" localSheetId="14" hidden="1">#REF!</definedName>
    <definedName name="BExW5WPU27WD4NWZOT0ZEJIDLX5J" localSheetId="22" hidden="1">#REF!</definedName>
    <definedName name="BExW5WPU27WD4NWZOT0ZEJIDLX5J" localSheetId="19" hidden="1">#REF!</definedName>
    <definedName name="BExW5WPU27WD4NWZOT0ZEJIDLX5J" localSheetId="21" hidden="1">#REF!</definedName>
    <definedName name="BExW5WPU27WD4NWZOT0ZEJIDLX5J" hidden="1">#REF!</definedName>
    <definedName name="BExW5YD97EMSUYC4KDEFH1FB4FY3" localSheetId="23" hidden="1">#REF!</definedName>
    <definedName name="BExW5YD97EMSUYC4KDEFH1FB4FY3" localSheetId="27" hidden="1">#REF!</definedName>
    <definedName name="BExW5YD97EMSUYC4KDEFH1FB4FY3" localSheetId="16" hidden="1">#REF!</definedName>
    <definedName name="BExW5YD97EMSUYC4KDEFH1FB4FY3" localSheetId="0" hidden="1">#REF!</definedName>
    <definedName name="BExW5YD97EMSUYC4KDEFH1FB4FY3" localSheetId="2" hidden="1">#REF!</definedName>
    <definedName name="BExW5YD97EMSUYC4KDEFH1FB4FY3" localSheetId="4" hidden="1">#REF!</definedName>
    <definedName name="BExW5YD97EMSUYC4KDEFH1FB4FY3" localSheetId="5" hidden="1">#REF!</definedName>
    <definedName name="BExW5YD97EMSUYC4KDEFH1FB4FY3" localSheetId="17" hidden="1">#REF!</definedName>
    <definedName name="BExW5YD97EMSUYC4KDEFH1FB4FY3" localSheetId="7" hidden="1">#REF!</definedName>
    <definedName name="BExW5YD97EMSUYC4KDEFH1FB4FY3" localSheetId="8" hidden="1">#REF!</definedName>
    <definedName name="BExW5YD97EMSUYC4KDEFH1FB4FY3" localSheetId="9" hidden="1">#REF!</definedName>
    <definedName name="BExW5YD97EMSUYC4KDEFH1FB4FY3" localSheetId="11" hidden="1">#REF!</definedName>
    <definedName name="BExW5YD97EMSUYC4KDEFH1FB4FY3" localSheetId="12" hidden="1">#REF!</definedName>
    <definedName name="BExW5YD97EMSUYC4KDEFH1FB4FY3" localSheetId="13" hidden="1">#REF!</definedName>
    <definedName name="BExW5YD97EMSUYC4KDEFH1FB4FY3" localSheetId="14" hidden="1">#REF!</definedName>
    <definedName name="BExW5YD97EMSUYC4KDEFH1FB4FY3" localSheetId="22" hidden="1">#REF!</definedName>
    <definedName name="BExW5YD97EMSUYC4KDEFH1FB4FY3" localSheetId="19" hidden="1">#REF!</definedName>
    <definedName name="BExW5YD97EMSUYC4KDEFH1FB4FY3" localSheetId="21" hidden="1">#REF!</definedName>
    <definedName name="BExW5YD97EMSUYC4KDEFH1FB4FY3" hidden="1">#REF!</definedName>
    <definedName name="BExW5Z469DSRWTA6T0KVLA7SMIPL" localSheetId="23" hidden="1">#REF!</definedName>
    <definedName name="BExW5Z469DSRWTA6T0KVLA7SMIPL" localSheetId="27" hidden="1">#REF!</definedName>
    <definedName name="BExW5Z469DSRWTA6T0KVLA7SMIPL" localSheetId="16" hidden="1">#REF!</definedName>
    <definedName name="BExW5Z469DSRWTA6T0KVLA7SMIPL" localSheetId="0" hidden="1">#REF!</definedName>
    <definedName name="BExW5Z469DSRWTA6T0KVLA7SMIPL" localSheetId="2" hidden="1">#REF!</definedName>
    <definedName name="BExW5Z469DSRWTA6T0KVLA7SMIPL" localSheetId="4" hidden="1">#REF!</definedName>
    <definedName name="BExW5Z469DSRWTA6T0KVLA7SMIPL" localSheetId="5" hidden="1">#REF!</definedName>
    <definedName name="BExW5Z469DSRWTA6T0KVLA7SMIPL" localSheetId="17" hidden="1">#REF!</definedName>
    <definedName name="BExW5Z469DSRWTA6T0KVLA7SMIPL" localSheetId="7" hidden="1">#REF!</definedName>
    <definedName name="BExW5Z469DSRWTA6T0KVLA7SMIPL" localSheetId="8" hidden="1">#REF!</definedName>
    <definedName name="BExW5Z469DSRWTA6T0KVLA7SMIPL" localSheetId="9" hidden="1">#REF!</definedName>
    <definedName name="BExW5Z469DSRWTA6T0KVLA7SMIPL" localSheetId="11" hidden="1">#REF!</definedName>
    <definedName name="BExW5Z469DSRWTA6T0KVLA7SMIPL" localSheetId="12" hidden="1">#REF!</definedName>
    <definedName name="BExW5Z469DSRWTA6T0KVLA7SMIPL" localSheetId="13" hidden="1">#REF!</definedName>
    <definedName name="BExW5Z469DSRWTA6T0KVLA7SMIPL" localSheetId="14" hidden="1">#REF!</definedName>
    <definedName name="BExW5Z469DSRWTA6T0KVLA7SMIPL" localSheetId="22" hidden="1">#REF!</definedName>
    <definedName name="BExW5Z469DSRWTA6T0KVLA7SMIPL" localSheetId="19" hidden="1">#REF!</definedName>
    <definedName name="BExW5Z469DSRWTA6T0KVLA7SMIPL" localSheetId="21" hidden="1">#REF!</definedName>
    <definedName name="BExW5Z469DSRWTA6T0KVLA7SMIPL" hidden="1">#REF!</definedName>
    <definedName name="BExW62ETJAPBX5X53FTGUCHZXI2K" localSheetId="23" hidden="1">#REF!</definedName>
    <definedName name="BExW62ETJAPBX5X53FTGUCHZXI2K" localSheetId="27" hidden="1">#REF!</definedName>
    <definedName name="BExW62ETJAPBX5X53FTGUCHZXI2K" localSheetId="16" hidden="1">#REF!</definedName>
    <definedName name="BExW62ETJAPBX5X53FTGUCHZXI2K" localSheetId="0" hidden="1">#REF!</definedName>
    <definedName name="BExW62ETJAPBX5X53FTGUCHZXI2K" localSheetId="2" hidden="1">#REF!</definedName>
    <definedName name="BExW62ETJAPBX5X53FTGUCHZXI2K" localSheetId="4" hidden="1">#REF!</definedName>
    <definedName name="BExW62ETJAPBX5X53FTGUCHZXI2K" localSheetId="5" hidden="1">#REF!</definedName>
    <definedName name="BExW62ETJAPBX5X53FTGUCHZXI2K" localSheetId="17" hidden="1">#REF!</definedName>
    <definedName name="BExW62ETJAPBX5X53FTGUCHZXI2K" localSheetId="7" hidden="1">#REF!</definedName>
    <definedName name="BExW62ETJAPBX5X53FTGUCHZXI2K" localSheetId="8" hidden="1">#REF!</definedName>
    <definedName name="BExW62ETJAPBX5X53FTGUCHZXI2K" localSheetId="9" hidden="1">#REF!</definedName>
    <definedName name="BExW62ETJAPBX5X53FTGUCHZXI2K" localSheetId="11" hidden="1">#REF!</definedName>
    <definedName name="BExW62ETJAPBX5X53FTGUCHZXI2K" localSheetId="12" hidden="1">#REF!</definedName>
    <definedName name="BExW62ETJAPBX5X53FTGUCHZXI2K" localSheetId="13" hidden="1">#REF!</definedName>
    <definedName name="BExW62ETJAPBX5X53FTGUCHZXI2K" localSheetId="14" hidden="1">#REF!</definedName>
    <definedName name="BExW62ETJAPBX5X53FTGUCHZXI2K" localSheetId="22" hidden="1">#REF!</definedName>
    <definedName name="BExW62ETJAPBX5X53FTGUCHZXI2K" localSheetId="19" hidden="1">#REF!</definedName>
    <definedName name="BExW62ETJAPBX5X53FTGUCHZXI2K" localSheetId="21" hidden="1">#REF!</definedName>
    <definedName name="BExW62ETJAPBX5X53FTGUCHZXI2K" hidden="1">#REF!</definedName>
    <definedName name="BExW660AV1TUV2XNUPD65RZR3QOO" localSheetId="23" hidden="1">#REF!</definedName>
    <definedName name="BExW660AV1TUV2XNUPD65RZR3QOO" localSheetId="27" hidden="1">#REF!</definedName>
    <definedName name="BExW660AV1TUV2XNUPD65RZR3QOO" localSheetId="16" hidden="1">#REF!</definedName>
    <definedName name="BExW660AV1TUV2XNUPD65RZR3QOO" localSheetId="0" hidden="1">#REF!</definedName>
    <definedName name="BExW660AV1TUV2XNUPD65RZR3QOO" localSheetId="2" hidden="1">#REF!</definedName>
    <definedName name="BExW660AV1TUV2XNUPD65RZR3QOO" localSheetId="4" hidden="1">#REF!</definedName>
    <definedName name="BExW660AV1TUV2XNUPD65RZR3QOO" localSheetId="5" hidden="1">#REF!</definedName>
    <definedName name="BExW660AV1TUV2XNUPD65RZR3QOO" localSheetId="17" hidden="1">#REF!</definedName>
    <definedName name="BExW660AV1TUV2XNUPD65RZR3QOO" localSheetId="7" hidden="1">#REF!</definedName>
    <definedName name="BExW660AV1TUV2XNUPD65RZR3QOO" localSheetId="8" hidden="1">#REF!</definedName>
    <definedName name="BExW660AV1TUV2XNUPD65RZR3QOO" localSheetId="9" hidden="1">#REF!</definedName>
    <definedName name="BExW660AV1TUV2XNUPD65RZR3QOO" localSheetId="11" hidden="1">#REF!</definedName>
    <definedName name="BExW660AV1TUV2XNUPD65RZR3QOO" localSheetId="12" hidden="1">#REF!</definedName>
    <definedName name="BExW660AV1TUV2XNUPD65RZR3QOO" localSheetId="13" hidden="1">#REF!</definedName>
    <definedName name="BExW660AV1TUV2XNUPD65RZR3QOO" localSheetId="14" hidden="1">#REF!</definedName>
    <definedName name="BExW660AV1TUV2XNUPD65RZR3QOO" localSheetId="22" hidden="1">#REF!</definedName>
    <definedName name="BExW660AV1TUV2XNUPD65RZR3QOO" localSheetId="19" hidden="1">#REF!</definedName>
    <definedName name="BExW660AV1TUV2XNUPD65RZR3QOO" localSheetId="21" hidden="1">#REF!</definedName>
    <definedName name="BExW660AV1TUV2XNUPD65RZR3QOO" hidden="1">#REF!</definedName>
    <definedName name="BExW66LVVZK656PQY1257QMHP2AY" localSheetId="23" hidden="1">#REF!</definedName>
    <definedName name="BExW66LVVZK656PQY1257QMHP2AY" localSheetId="27" hidden="1">#REF!</definedName>
    <definedName name="BExW66LVVZK656PQY1257QMHP2AY" localSheetId="16" hidden="1">#REF!</definedName>
    <definedName name="BExW66LVVZK656PQY1257QMHP2AY" localSheetId="0" hidden="1">#REF!</definedName>
    <definedName name="BExW66LVVZK656PQY1257QMHP2AY" localSheetId="2" hidden="1">#REF!</definedName>
    <definedName name="BExW66LVVZK656PQY1257QMHP2AY" localSheetId="4" hidden="1">#REF!</definedName>
    <definedName name="BExW66LVVZK656PQY1257QMHP2AY" localSheetId="5" hidden="1">#REF!</definedName>
    <definedName name="BExW66LVVZK656PQY1257QMHP2AY" localSheetId="17" hidden="1">#REF!</definedName>
    <definedName name="BExW66LVVZK656PQY1257QMHP2AY" localSheetId="7" hidden="1">#REF!</definedName>
    <definedName name="BExW66LVVZK656PQY1257QMHP2AY" localSheetId="8" hidden="1">#REF!</definedName>
    <definedName name="BExW66LVVZK656PQY1257QMHP2AY" localSheetId="9" hidden="1">#REF!</definedName>
    <definedName name="BExW66LVVZK656PQY1257QMHP2AY" localSheetId="11" hidden="1">#REF!</definedName>
    <definedName name="BExW66LVVZK656PQY1257QMHP2AY" localSheetId="12" hidden="1">#REF!</definedName>
    <definedName name="BExW66LVVZK656PQY1257QMHP2AY" localSheetId="13" hidden="1">#REF!</definedName>
    <definedName name="BExW66LVVZK656PQY1257QMHP2AY" localSheetId="14" hidden="1">#REF!</definedName>
    <definedName name="BExW66LVVZK656PQY1257QMHP2AY" localSheetId="22" hidden="1">#REF!</definedName>
    <definedName name="BExW66LVVZK656PQY1257QMHP2AY" localSheetId="19" hidden="1">#REF!</definedName>
    <definedName name="BExW66LVVZK656PQY1257QMHP2AY" localSheetId="21" hidden="1">#REF!</definedName>
    <definedName name="BExW66LVVZK656PQY1257QMHP2AY" hidden="1">#REF!</definedName>
    <definedName name="BExW6EJPHAP1TWT380AZLXNHR22P" localSheetId="23" hidden="1">#REF!</definedName>
    <definedName name="BExW6EJPHAP1TWT380AZLXNHR22P" localSheetId="27" hidden="1">#REF!</definedName>
    <definedName name="BExW6EJPHAP1TWT380AZLXNHR22P" localSheetId="16" hidden="1">#REF!</definedName>
    <definedName name="BExW6EJPHAP1TWT380AZLXNHR22P" localSheetId="0" hidden="1">#REF!</definedName>
    <definedName name="BExW6EJPHAP1TWT380AZLXNHR22P" localSheetId="2" hidden="1">#REF!</definedName>
    <definedName name="BExW6EJPHAP1TWT380AZLXNHR22P" localSheetId="4" hidden="1">#REF!</definedName>
    <definedName name="BExW6EJPHAP1TWT380AZLXNHR22P" localSheetId="5" hidden="1">#REF!</definedName>
    <definedName name="BExW6EJPHAP1TWT380AZLXNHR22P" localSheetId="17" hidden="1">#REF!</definedName>
    <definedName name="BExW6EJPHAP1TWT380AZLXNHR22P" localSheetId="7" hidden="1">#REF!</definedName>
    <definedName name="BExW6EJPHAP1TWT380AZLXNHR22P" localSheetId="8" hidden="1">#REF!</definedName>
    <definedName name="BExW6EJPHAP1TWT380AZLXNHR22P" localSheetId="9" hidden="1">#REF!</definedName>
    <definedName name="BExW6EJPHAP1TWT380AZLXNHR22P" localSheetId="11" hidden="1">#REF!</definedName>
    <definedName name="BExW6EJPHAP1TWT380AZLXNHR22P" localSheetId="12" hidden="1">#REF!</definedName>
    <definedName name="BExW6EJPHAP1TWT380AZLXNHR22P" localSheetId="13" hidden="1">#REF!</definedName>
    <definedName name="BExW6EJPHAP1TWT380AZLXNHR22P" localSheetId="14" hidden="1">#REF!</definedName>
    <definedName name="BExW6EJPHAP1TWT380AZLXNHR22P" localSheetId="22" hidden="1">#REF!</definedName>
    <definedName name="BExW6EJPHAP1TWT380AZLXNHR22P" localSheetId="19" hidden="1">#REF!</definedName>
    <definedName name="BExW6EJPHAP1TWT380AZLXNHR22P" localSheetId="21" hidden="1">#REF!</definedName>
    <definedName name="BExW6EJPHAP1TWT380AZLXNHR22P" hidden="1">#REF!</definedName>
    <definedName name="BExW6G1PJ38H10DVLL8WPQ736OEB" localSheetId="23" hidden="1">#REF!</definedName>
    <definedName name="BExW6G1PJ38H10DVLL8WPQ736OEB" localSheetId="27" hidden="1">#REF!</definedName>
    <definedName name="BExW6G1PJ38H10DVLL8WPQ736OEB" localSheetId="16" hidden="1">#REF!</definedName>
    <definedName name="BExW6G1PJ38H10DVLL8WPQ736OEB" localSheetId="0" hidden="1">#REF!</definedName>
    <definedName name="BExW6G1PJ38H10DVLL8WPQ736OEB" localSheetId="2" hidden="1">#REF!</definedName>
    <definedName name="BExW6G1PJ38H10DVLL8WPQ736OEB" localSheetId="4" hidden="1">#REF!</definedName>
    <definedName name="BExW6G1PJ38H10DVLL8WPQ736OEB" localSheetId="5" hidden="1">#REF!</definedName>
    <definedName name="BExW6G1PJ38H10DVLL8WPQ736OEB" localSheetId="17" hidden="1">#REF!</definedName>
    <definedName name="BExW6G1PJ38H10DVLL8WPQ736OEB" localSheetId="7" hidden="1">#REF!</definedName>
    <definedName name="BExW6G1PJ38H10DVLL8WPQ736OEB" localSheetId="8" hidden="1">#REF!</definedName>
    <definedName name="BExW6G1PJ38H10DVLL8WPQ736OEB" localSheetId="9" hidden="1">#REF!</definedName>
    <definedName name="BExW6G1PJ38H10DVLL8WPQ736OEB" localSheetId="11" hidden="1">#REF!</definedName>
    <definedName name="BExW6G1PJ38H10DVLL8WPQ736OEB" localSheetId="12" hidden="1">#REF!</definedName>
    <definedName name="BExW6G1PJ38H10DVLL8WPQ736OEB" localSheetId="13" hidden="1">#REF!</definedName>
    <definedName name="BExW6G1PJ38H10DVLL8WPQ736OEB" localSheetId="14" hidden="1">#REF!</definedName>
    <definedName name="BExW6G1PJ38H10DVLL8WPQ736OEB" localSheetId="22" hidden="1">#REF!</definedName>
    <definedName name="BExW6G1PJ38H10DVLL8WPQ736OEB" localSheetId="19" hidden="1">#REF!</definedName>
    <definedName name="BExW6G1PJ38H10DVLL8WPQ736OEB" localSheetId="21" hidden="1">#REF!</definedName>
    <definedName name="BExW6G1PJ38H10DVLL8WPQ736OEB" hidden="1">#REF!</definedName>
    <definedName name="BExW794A74Z5F2K8LVQLD6VSKXUE" localSheetId="23" hidden="1">#REF!</definedName>
    <definedName name="BExW794A74Z5F2K8LVQLD6VSKXUE" localSheetId="27" hidden="1">#REF!</definedName>
    <definedName name="BExW794A74Z5F2K8LVQLD6VSKXUE" localSheetId="16" hidden="1">#REF!</definedName>
    <definedName name="BExW794A74Z5F2K8LVQLD6VSKXUE" localSheetId="0" hidden="1">#REF!</definedName>
    <definedName name="BExW794A74Z5F2K8LVQLD6VSKXUE" localSheetId="2" hidden="1">#REF!</definedName>
    <definedName name="BExW794A74Z5F2K8LVQLD6VSKXUE" localSheetId="4" hidden="1">#REF!</definedName>
    <definedName name="BExW794A74Z5F2K8LVQLD6VSKXUE" localSheetId="5" hidden="1">#REF!</definedName>
    <definedName name="BExW794A74Z5F2K8LVQLD6VSKXUE" localSheetId="17" hidden="1">#REF!</definedName>
    <definedName name="BExW794A74Z5F2K8LVQLD6VSKXUE" localSheetId="7" hidden="1">#REF!</definedName>
    <definedName name="BExW794A74Z5F2K8LVQLD6VSKXUE" localSheetId="8" hidden="1">#REF!</definedName>
    <definedName name="BExW794A74Z5F2K8LVQLD6VSKXUE" localSheetId="9" hidden="1">#REF!</definedName>
    <definedName name="BExW794A74Z5F2K8LVQLD6VSKXUE" localSheetId="11" hidden="1">#REF!</definedName>
    <definedName name="BExW794A74Z5F2K8LVQLD6VSKXUE" localSheetId="12" hidden="1">#REF!</definedName>
    <definedName name="BExW794A74Z5F2K8LVQLD6VSKXUE" localSheetId="13" hidden="1">#REF!</definedName>
    <definedName name="BExW794A74Z5F2K8LVQLD6VSKXUE" localSheetId="14" hidden="1">#REF!</definedName>
    <definedName name="BExW794A74Z5F2K8LVQLD6VSKXUE" localSheetId="22" hidden="1">#REF!</definedName>
    <definedName name="BExW794A74Z5F2K8LVQLD6VSKXUE" localSheetId="19" hidden="1">#REF!</definedName>
    <definedName name="BExW794A74Z5F2K8LVQLD6VSKXUE" localSheetId="21" hidden="1">#REF!</definedName>
    <definedName name="BExW794A74Z5F2K8LVQLD6VSKXUE" hidden="1">#REF!</definedName>
    <definedName name="BExW7Q1TQ8E6G4WYYNSOMV43S95R" localSheetId="23" hidden="1">#REF!</definedName>
    <definedName name="BExW7Q1TQ8E6G4WYYNSOMV43S95R" localSheetId="27" hidden="1">#REF!</definedName>
    <definedName name="BExW7Q1TQ8E6G4WYYNSOMV43S95R" localSheetId="16" hidden="1">#REF!</definedName>
    <definedName name="BExW7Q1TQ8E6G4WYYNSOMV43S95R" localSheetId="0" hidden="1">#REF!</definedName>
    <definedName name="BExW7Q1TQ8E6G4WYYNSOMV43S95R" localSheetId="2" hidden="1">#REF!</definedName>
    <definedName name="BExW7Q1TQ8E6G4WYYNSOMV43S95R" localSheetId="4" hidden="1">#REF!</definedName>
    <definedName name="BExW7Q1TQ8E6G4WYYNSOMV43S95R" localSheetId="5" hidden="1">#REF!</definedName>
    <definedName name="BExW7Q1TQ8E6G4WYYNSOMV43S95R" localSheetId="17" hidden="1">#REF!</definedName>
    <definedName name="BExW7Q1TQ8E6G4WYYNSOMV43S95R" localSheetId="7" hidden="1">#REF!</definedName>
    <definedName name="BExW7Q1TQ8E6G4WYYNSOMV43S95R" localSheetId="8" hidden="1">#REF!</definedName>
    <definedName name="BExW7Q1TQ8E6G4WYYNSOMV43S95R" localSheetId="9" hidden="1">#REF!</definedName>
    <definedName name="BExW7Q1TQ8E6G4WYYNSOMV43S95R" localSheetId="11" hidden="1">#REF!</definedName>
    <definedName name="BExW7Q1TQ8E6G4WYYNSOMV43S95R" localSheetId="12" hidden="1">#REF!</definedName>
    <definedName name="BExW7Q1TQ8E6G4WYYNSOMV43S95R" localSheetId="13" hidden="1">#REF!</definedName>
    <definedName name="BExW7Q1TQ8E6G4WYYNSOMV43S95R" localSheetId="14" hidden="1">#REF!</definedName>
    <definedName name="BExW7Q1TQ8E6G4WYYNSOMV43S95R" localSheetId="22" hidden="1">#REF!</definedName>
    <definedName name="BExW7Q1TQ8E6G4WYYNSOMV43S95R" localSheetId="19" hidden="1">#REF!</definedName>
    <definedName name="BExW7Q1TQ8E6G4WYYNSOMV43S95R" localSheetId="21" hidden="1">#REF!</definedName>
    <definedName name="BExW7Q1TQ8E6G4WYYNSOMV43S95R" hidden="1">#REF!</definedName>
    <definedName name="BExW7XZTFZV0N9YM9S4PM74A5X2O" localSheetId="23" hidden="1">#REF!</definedName>
    <definedName name="BExW7XZTFZV0N9YM9S4PM74A5X2O" localSheetId="27" hidden="1">#REF!</definedName>
    <definedName name="BExW7XZTFZV0N9YM9S4PM74A5X2O" localSheetId="16" hidden="1">#REF!</definedName>
    <definedName name="BExW7XZTFZV0N9YM9S4PM74A5X2O" localSheetId="0" hidden="1">#REF!</definedName>
    <definedName name="BExW7XZTFZV0N9YM9S4PM74A5X2O" localSheetId="2" hidden="1">#REF!</definedName>
    <definedName name="BExW7XZTFZV0N9YM9S4PM74A5X2O" localSheetId="4" hidden="1">#REF!</definedName>
    <definedName name="BExW7XZTFZV0N9YM9S4PM74A5X2O" localSheetId="5" hidden="1">#REF!</definedName>
    <definedName name="BExW7XZTFZV0N9YM9S4PM74A5X2O" localSheetId="17" hidden="1">#REF!</definedName>
    <definedName name="BExW7XZTFZV0N9YM9S4PM74A5X2O" localSheetId="7" hidden="1">#REF!</definedName>
    <definedName name="BExW7XZTFZV0N9YM9S4PM74A5X2O" localSheetId="8" hidden="1">#REF!</definedName>
    <definedName name="BExW7XZTFZV0N9YM9S4PM74A5X2O" localSheetId="9" hidden="1">#REF!</definedName>
    <definedName name="BExW7XZTFZV0N9YM9S4PM74A5X2O" localSheetId="11" hidden="1">#REF!</definedName>
    <definedName name="BExW7XZTFZV0N9YM9S4PM74A5X2O" localSheetId="12" hidden="1">#REF!</definedName>
    <definedName name="BExW7XZTFZV0N9YM9S4PM74A5X2O" localSheetId="13" hidden="1">#REF!</definedName>
    <definedName name="BExW7XZTFZV0N9YM9S4PM74A5X2O" localSheetId="14" hidden="1">#REF!</definedName>
    <definedName name="BExW7XZTFZV0N9YM9S4PM74A5X2O" localSheetId="22" hidden="1">#REF!</definedName>
    <definedName name="BExW7XZTFZV0N9YM9S4PM74A5X2O" localSheetId="19" hidden="1">#REF!</definedName>
    <definedName name="BExW7XZTFZV0N9YM9S4PM74A5X2O" localSheetId="21" hidden="1">#REF!</definedName>
    <definedName name="BExW7XZTFZV0N9YM9S4PM74A5X2O" hidden="1">#REF!</definedName>
    <definedName name="BExW8K0SSIPSKBVP06IJ71600HJZ" localSheetId="23" hidden="1">#REF!</definedName>
    <definedName name="BExW8K0SSIPSKBVP06IJ71600HJZ" localSheetId="27" hidden="1">#REF!</definedName>
    <definedName name="BExW8K0SSIPSKBVP06IJ71600HJZ" localSheetId="16" hidden="1">#REF!</definedName>
    <definedName name="BExW8K0SSIPSKBVP06IJ71600HJZ" localSheetId="0" hidden="1">#REF!</definedName>
    <definedName name="BExW8K0SSIPSKBVP06IJ71600HJZ" localSheetId="2" hidden="1">#REF!</definedName>
    <definedName name="BExW8K0SSIPSKBVP06IJ71600HJZ" localSheetId="4" hidden="1">#REF!</definedName>
    <definedName name="BExW8K0SSIPSKBVP06IJ71600HJZ" localSheetId="5" hidden="1">#REF!</definedName>
    <definedName name="BExW8K0SSIPSKBVP06IJ71600HJZ" localSheetId="17" hidden="1">#REF!</definedName>
    <definedName name="BExW8K0SSIPSKBVP06IJ71600HJZ" localSheetId="7" hidden="1">#REF!</definedName>
    <definedName name="BExW8K0SSIPSKBVP06IJ71600HJZ" localSheetId="8" hidden="1">#REF!</definedName>
    <definedName name="BExW8K0SSIPSKBVP06IJ71600HJZ" localSheetId="9" hidden="1">#REF!</definedName>
    <definedName name="BExW8K0SSIPSKBVP06IJ71600HJZ" localSheetId="11" hidden="1">#REF!</definedName>
    <definedName name="BExW8K0SSIPSKBVP06IJ71600HJZ" localSheetId="12" hidden="1">#REF!</definedName>
    <definedName name="BExW8K0SSIPSKBVP06IJ71600HJZ" localSheetId="13" hidden="1">#REF!</definedName>
    <definedName name="BExW8K0SSIPSKBVP06IJ71600HJZ" localSheetId="14" hidden="1">#REF!</definedName>
    <definedName name="BExW8K0SSIPSKBVP06IJ71600HJZ" localSheetId="22" hidden="1">#REF!</definedName>
    <definedName name="BExW8K0SSIPSKBVP06IJ71600HJZ" localSheetId="19" hidden="1">#REF!</definedName>
    <definedName name="BExW8K0SSIPSKBVP06IJ71600HJZ" localSheetId="21" hidden="1">#REF!</definedName>
    <definedName name="BExW8K0SSIPSKBVP06IJ71600HJZ" hidden="1">#REF!</definedName>
    <definedName name="BExW8T0GVY3ZYO4ACSBLHS8SH895" localSheetId="23" hidden="1">#REF!</definedName>
    <definedName name="BExW8T0GVY3ZYO4ACSBLHS8SH895" localSheetId="27" hidden="1">#REF!</definedName>
    <definedName name="BExW8T0GVY3ZYO4ACSBLHS8SH895" localSheetId="16" hidden="1">#REF!</definedName>
    <definedName name="BExW8T0GVY3ZYO4ACSBLHS8SH895" localSheetId="0" hidden="1">#REF!</definedName>
    <definedName name="BExW8T0GVY3ZYO4ACSBLHS8SH895" localSheetId="2" hidden="1">#REF!</definedName>
    <definedName name="BExW8T0GVY3ZYO4ACSBLHS8SH895" localSheetId="4" hidden="1">#REF!</definedName>
    <definedName name="BExW8T0GVY3ZYO4ACSBLHS8SH895" localSheetId="5" hidden="1">#REF!</definedName>
    <definedName name="BExW8T0GVY3ZYO4ACSBLHS8SH895" localSheetId="17" hidden="1">#REF!</definedName>
    <definedName name="BExW8T0GVY3ZYO4ACSBLHS8SH895" localSheetId="7" hidden="1">#REF!</definedName>
    <definedName name="BExW8T0GVY3ZYO4ACSBLHS8SH895" localSheetId="8" hidden="1">#REF!</definedName>
    <definedName name="BExW8T0GVY3ZYO4ACSBLHS8SH895" localSheetId="9" hidden="1">#REF!</definedName>
    <definedName name="BExW8T0GVY3ZYO4ACSBLHS8SH895" localSheetId="11" hidden="1">#REF!</definedName>
    <definedName name="BExW8T0GVY3ZYO4ACSBLHS8SH895" localSheetId="12" hidden="1">#REF!</definedName>
    <definedName name="BExW8T0GVY3ZYO4ACSBLHS8SH895" localSheetId="13" hidden="1">#REF!</definedName>
    <definedName name="BExW8T0GVY3ZYO4ACSBLHS8SH895" localSheetId="14" hidden="1">#REF!</definedName>
    <definedName name="BExW8T0GVY3ZYO4ACSBLHS8SH895" localSheetId="22" hidden="1">#REF!</definedName>
    <definedName name="BExW8T0GVY3ZYO4ACSBLHS8SH895" localSheetId="19" hidden="1">#REF!</definedName>
    <definedName name="BExW8T0GVY3ZYO4ACSBLHS8SH895" localSheetId="21" hidden="1">#REF!</definedName>
    <definedName name="BExW8T0GVY3ZYO4ACSBLHS8SH895" hidden="1">#REF!</definedName>
    <definedName name="BExW8YEP73JMMU9HZ08PM4WHJQZ4" localSheetId="23" hidden="1">#REF!</definedName>
    <definedName name="BExW8YEP73JMMU9HZ08PM4WHJQZ4" localSheetId="27" hidden="1">#REF!</definedName>
    <definedName name="BExW8YEP73JMMU9HZ08PM4WHJQZ4" localSheetId="16" hidden="1">#REF!</definedName>
    <definedName name="BExW8YEP73JMMU9HZ08PM4WHJQZ4" localSheetId="0" hidden="1">#REF!</definedName>
    <definedName name="BExW8YEP73JMMU9HZ08PM4WHJQZ4" localSheetId="2" hidden="1">#REF!</definedName>
    <definedName name="BExW8YEP73JMMU9HZ08PM4WHJQZ4" localSheetId="4" hidden="1">#REF!</definedName>
    <definedName name="BExW8YEP73JMMU9HZ08PM4WHJQZ4" localSheetId="5" hidden="1">#REF!</definedName>
    <definedName name="BExW8YEP73JMMU9HZ08PM4WHJQZ4" localSheetId="17" hidden="1">#REF!</definedName>
    <definedName name="BExW8YEP73JMMU9HZ08PM4WHJQZ4" localSheetId="7" hidden="1">#REF!</definedName>
    <definedName name="BExW8YEP73JMMU9HZ08PM4WHJQZ4" localSheetId="8" hidden="1">#REF!</definedName>
    <definedName name="BExW8YEP73JMMU9HZ08PM4WHJQZ4" localSheetId="9" hidden="1">#REF!</definedName>
    <definedName name="BExW8YEP73JMMU9HZ08PM4WHJQZ4" localSheetId="11" hidden="1">#REF!</definedName>
    <definedName name="BExW8YEP73JMMU9HZ08PM4WHJQZ4" localSheetId="12" hidden="1">#REF!</definedName>
    <definedName name="BExW8YEP73JMMU9HZ08PM4WHJQZ4" localSheetId="13" hidden="1">#REF!</definedName>
    <definedName name="BExW8YEP73JMMU9HZ08PM4WHJQZ4" localSheetId="14" hidden="1">#REF!</definedName>
    <definedName name="BExW8YEP73JMMU9HZ08PM4WHJQZ4" localSheetId="22" hidden="1">#REF!</definedName>
    <definedName name="BExW8YEP73JMMU9HZ08PM4WHJQZ4" localSheetId="19" hidden="1">#REF!</definedName>
    <definedName name="BExW8YEP73JMMU9HZ08PM4WHJQZ4" localSheetId="21" hidden="1">#REF!</definedName>
    <definedName name="BExW8YEP73JMMU9HZ08PM4WHJQZ4" hidden="1">#REF!</definedName>
    <definedName name="BExW937AT53OZQRHNWQZ5BVH24IE" localSheetId="23" hidden="1">#REF!</definedName>
    <definedName name="BExW937AT53OZQRHNWQZ5BVH24IE" localSheetId="27" hidden="1">#REF!</definedName>
    <definedName name="BExW937AT53OZQRHNWQZ5BVH24IE" localSheetId="16" hidden="1">#REF!</definedName>
    <definedName name="BExW937AT53OZQRHNWQZ5BVH24IE" localSheetId="0" hidden="1">#REF!</definedName>
    <definedName name="BExW937AT53OZQRHNWQZ5BVH24IE" localSheetId="2" hidden="1">#REF!</definedName>
    <definedName name="BExW937AT53OZQRHNWQZ5BVH24IE" localSheetId="4" hidden="1">#REF!</definedName>
    <definedName name="BExW937AT53OZQRHNWQZ5BVH24IE" localSheetId="5" hidden="1">#REF!</definedName>
    <definedName name="BExW937AT53OZQRHNWQZ5BVH24IE" localSheetId="17" hidden="1">#REF!</definedName>
    <definedName name="BExW937AT53OZQRHNWQZ5BVH24IE" localSheetId="7" hidden="1">#REF!</definedName>
    <definedName name="BExW937AT53OZQRHNWQZ5BVH24IE" localSheetId="8" hidden="1">#REF!</definedName>
    <definedName name="BExW937AT53OZQRHNWQZ5BVH24IE" localSheetId="9" hidden="1">#REF!</definedName>
    <definedName name="BExW937AT53OZQRHNWQZ5BVH24IE" localSheetId="11" hidden="1">#REF!</definedName>
    <definedName name="BExW937AT53OZQRHNWQZ5BVH24IE" localSheetId="12" hidden="1">#REF!</definedName>
    <definedName name="BExW937AT53OZQRHNWQZ5BVH24IE" localSheetId="13" hidden="1">#REF!</definedName>
    <definedName name="BExW937AT53OZQRHNWQZ5BVH24IE" localSheetId="14" hidden="1">#REF!</definedName>
    <definedName name="BExW937AT53OZQRHNWQZ5BVH24IE" localSheetId="22" hidden="1">#REF!</definedName>
    <definedName name="BExW937AT53OZQRHNWQZ5BVH24IE" localSheetId="19" hidden="1">#REF!</definedName>
    <definedName name="BExW937AT53OZQRHNWQZ5BVH24IE" localSheetId="21" hidden="1">#REF!</definedName>
    <definedName name="BExW937AT53OZQRHNWQZ5BVH24IE" hidden="1">#REF!</definedName>
    <definedName name="BExW95LN5N0LYFFVP7GJEGDVDLF0" localSheetId="23" hidden="1">#REF!</definedName>
    <definedName name="BExW95LN5N0LYFFVP7GJEGDVDLF0" localSheetId="27" hidden="1">#REF!</definedName>
    <definedName name="BExW95LN5N0LYFFVP7GJEGDVDLF0" localSheetId="16" hidden="1">#REF!</definedName>
    <definedName name="BExW95LN5N0LYFFVP7GJEGDVDLF0" localSheetId="0" hidden="1">#REF!</definedName>
    <definedName name="BExW95LN5N0LYFFVP7GJEGDVDLF0" localSheetId="2" hidden="1">#REF!</definedName>
    <definedName name="BExW95LN5N0LYFFVP7GJEGDVDLF0" localSheetId="4" hidden="1">#REF!</definedName>
    <definedName name="BExW95LN5N0LYFFVP7GJEGDVDLF0" localSheetId="5" hidden="1">#REF!</definedName>
    <definedName name="BExW95LN5N0LYFFVP7GJEGDVDLF0" localSheetId="17" hidden="1">#REF!</definedName>
    <definedName name="BExW95LN5N0LYFFVP7GJEGDVDLF0" localSheetId="7" hidden="1">#REF!</definedName>
    <definedName name="BExW95LN5N0LYFFVP7GJEGDVDLF0" localSheetId="8" hidden="1">#REF!</definedName>
    <definedName name="BExW95LN5N0LYFFVP7GJEGDVDLF0" localSheetId="9" hidden="1">#REF!</definedName>
    <definedName name="BExW95LN5N0LYFFVP7GJEGDVDLF0" localSheetId="11" hidden="1">#REF!</definedName>
    <definedName name="BExW95LN5N0LYFFVP7GJEGDVDLF0" localSheetId="12" hidden="1">#REF!</definedName>
    <definedName name="BExW95LN5N0LYFFVP7GJEGDVDLF0" localSheetId="13" hidden="1">#REF!</definedName>
    <definedName name="BExW95LN5N0LYFFVP7GJEGDVDLF0" localSheetId="14" hidden="1">#REF!</definedName>
    <definedName name="BExW95LN5N0LYFFVP7GJEGDVDLF0" localSheetId="22" hidden="1">#REF!</definedName>
    <definedName name="BExW95LN5N0LYFFVP7GJEGDVDLF0" localSheetId="19" hidden="1">#REF!</definedName>
    <definedName name="BExW95LN5N0LYFFVP7GJEGDVDLF0" localSheetId="21" hidden="1">#REF!</definedName>
    <definedName name="BExW95LN5N0LYFFVP7GJEGDVDLF0" hidden="1">#REF!</definedName>
    <definedName name="BExW967733Q8RAJOHR2GJ3HO8JIW" localSheetId="23" hidden="1">#REF!</definedName>
    <definedName name="BExW967733Q8RAJOHR2GJ3HO8JIW" localSheetId="27" hidden="1">#REF!</definedName>
    <definedName name="BExW967733Q8RAJOHR2GJ3HO8JIW" localSheetId="16" hidden="1">#REF!</definedName>
    <definedName name="BExW967733Q8RAJOHR2GJ3HO8JIW" localSheetId="0" hidden="1">#REF!</definedName>
    <definedName name="BExW967733Q8RAJOHR2GJ3HO8JIW" localSheetId="2" hidden="1">#REF!</definedName>
    <definedName name="BExW967733Q8RAJOHR2GJ3HO8JIW" localSheetId="4" hidden="1">#REF!</definedName>
    <definedName name="BExW967733Q8RAJOHR2GJ3HO8JIW" localSheetId="5" hidden="1">#REF!</definedName>
    <definedName name="BExW967733Q8RAJOHR2GJ3HO8JIW" localSheetId="17" hidden="1">#REF!</definedName>
    <definedName name="BExW967733Q8RAJOHR2GJ3HO8JIW" localSheetId="7" hidden="1">#REF!</definedName>
    <definedName name="BExW967733Q8RAJOHR2GJ3HO8JIW" localSheetId="8" hidden="1">#REF!</definedName>
    <definedName name="BExW967733Q8RAJOHR2GJ3HO8JIW" localSheetId="9" hidden="1">#REF!</definedName>
    <definedName name="BExW967733Q8RAJOHR2GJ3HO8JIW" localSheetId="11" hidden="1">#REF!</definedName>
    <definedName name="BExW967733Q8RAJOHR2GJ3HO8JIW" localSheetId="12" hidden="1">#REF!</definedName>
    <definedName name="BExW967733Q8RAJOHR2GJ3HO8JIW" localSheetId="13" hidden="1">#REF!</definedName>
    <definedName name="BExW967733Q8RAJOHR2GJ3HO8JIW" localSheetId="14" hidden="1">#REF!</definedName>
    <definedName name="BExW967733Q8RAJOHR2GJ3HO8JIW" localSheetId="22" hidden="1">#REF!</definedName>
    <definedName name="BExW967733Q8RAJOHR2GJ3HO8JIW" localSheetId="19" hidden="1">#REF!</definedName>
    <definedName name="BExW967733Q8RAJOHR2GJ3HO8JIW" localSheetId="21" hidden="1">#REF!</definedName>
    <definedName name="BExW967733Q8RAJOHR2GJ3HO8JIW" hidden="1">#REF!</definedName>
    <definedName name="BExW9POK1KIOI0ALS5MZIKTDIYMA" localSheetId="23" hidden="1">#REF!</definedName>
    <definedName name="BExW9POK1KIOI0ALS5MZIKTDIYMA" localSheetId="27" hidden="1">#REF!</definedName>
    <definedName name="BExW9POK1KIOI0ALS5MZIKTDIYMA" localSheetId="16" hidden="1">#REF!</definedName>
    <definedName name="BExW9POK1KIOI0ALS5MZIKTDIYMA" localSheetId="0" hidden="1">#REF!</definedName>
    <definedName name="BExW9POK1KIOI0ALS5MZIKTDIYMA" localSheetId="2" hidden="1">#REF!</definedName>
    <definedName name="BExW9POK1KIOI0ALS5MZIKTDIYMA" localSheetId="4" hidden="1">#REF!</definedName>
    <definedName name="BExW9POK1KIOI0ALS5MZIKTDIYMA" localSheetId="5" hidden="1">#REF!</definedName>
    <definedName name="BExW9POK1KIOI0ALS5MZIKTDIYMA" localSheetId="17" hidden="1">#REF!</definedName>
    <definedName name="BExW9POK1KIOI0ALS5MZIKTDIYMA" localSheetId="7" hidden="1">#REF!</definedName>
    <definedName name="BExW9POK1KIOI0ALS5MZIKTDIYMA" localSheetId="8" hidden="1">#REF!</definedName>
    <definedName name="BExW9POK1KIOI0ALS5MZIKTDIYMA" localSheetId="9" hidden="1">#REF!</definedName>
    <definedName name="BExW9POK1KIOI0ALS5MZIKTDIYMA" localSheetId="11" hidden="1">#REF!</definedName>
    <definedName name="BExW9POK1KIOI0ALS5MZIKTDIYMA" localSheetId="12" hidden="1">#REF!</definedName>
    <definedName name="BExW9POK1KIOI0ALS5MZIKTDIYMA" localSheetId="13" hidden="1">#REF!</definedName>
    <definedName name="BExW9POK1KIOI0ALS5MZIKTDIYMA" localSheetId="14" hidden="1">#REF!</definedName>
    <definedName name="BExW9POK1KIOI0ALS5MZIKTDIYMA" localSheetId="22" hidden="1">#REF!</definedName>
    <definedName name="BExW9POK1KIOI0ALS5MZIKTDIYMA" localSheetId="19" hidden="1">#REF!</definedName>
    <definedName name="BExW9POK1KIOI0ALS5MZIKTDIYMA" localSheetId="21" hidden="1">#REF!</definedName>
    <definedName name="BExW9POK1KIOI0ALS5MZIKTDIYMA" hidden="1">#REF!</definedName>
    <definedName name="BExXLDE6PN4ESWT3LXJNQCY94NE4" localSheetId="23" hidden="1">#REF!</definedName>
    <definedName name="BExXLDE6PN4ESWT3LXJNQCY94NE4" localSheetId="27" hidden="1">#REF!</definedName>
    <definedName name="BExXLDE6PN4ESWT3LXJNQCY94NE4" localSheetId="16" hidden="1">#REF!</definedName>
    <definedName name="BExXLDE6PN4ESWT3LXJNQCY94NE4" localSheetId="0" hidden="1">#REF!</definedName>
    <definedName name="BExXLDE6PN4ESWT3LXJNQCY94NE4" localSheetId="2" hidden="1">#REF!</definedName>
    <definedName name="BExXLDE6PN4ESWT3LXJNQCY94NE4" localSheetId="4" hidden="1">#REF!</definedName>
    <definedName name="BExXLDE6PN4ESWT3LXJNQCY94NE4" localSheetId="5" hidden="1">#REF!</definedName>
    <definedName name="BExXLDE6PN4ESWT3LXJNQCY94NE4" localSheetId="17" hidden="1">#REF!</definedName>
    <definedName name="BExXLDE6PN4ESWT3LXJNQCY94NE4" localSheetId="7" hidden="1">#REF!</definedName>
    <definedName name="BExXLDE6PN4ESWT3LXJNQCY94NE4" localSheetId="8" hidden="1">#REF!</definedName>
    <definedName name="BExXLDE6PN4ESWT3LXJNQCY94NE4" localSheetId="9" hidden="1">#REF!</definedName>
    <definedName name="BExXLDE6PN4ESWT3LXJNQCY94NE4" localSheetId="11" hidden="1">#REF!</definedName>
    <definedName name="BExXLDE6PN4ESWT3LXJNQCY94NE4" localSheetId="12" hidden="1">#REF!</definedName>
    <definedName name="BExXLDE6PN4ESWT3LXJNQCY94NE4" localSheetId="13" hidden="1">#REF!</definedName>
    <definedName name="BExXLDE6PN4ESWT3LXJNQCY94NE4" localSheetId="14" hidden="1">#REF!</definedName>
    <definedName name="BExXLDE6PN4ESWT3LXJNQCY94NE4" localSheetId="22" hidden="1">#REF!</definedName>
    <definedName name="BExXLDE6PN4ESWT3LXJNQCY94NE4" localSheetId="19" hidden="1">#REF!</definedName>
    <definedName name="BExXLDE6PN4ESWT3LXJNQCY94NE4" localSheetId="21" hidden="1">#REF!</definedName>
    <definedName name="BExXLDE6PN4ESWT3LXJNQCY94NE4" hidden="1">#REF!</definedName>
    <definedName name="BExXLQVPK2H3IF0NDDA5CT612EUK" localSheetId="23" hidden="1">#REF!</definedName>
    <definedName name="BExXLQVPK2H3IF0NDDA5CT612EUK" localSheetId="27" hidden="1">#REF!</definedName>
    <definedName name="BExXLQVPK2H3IF0NDDA5CT612EUK" localSheetId="16" hidden="1">#REF!</definedName>
    <definedName name="BExXLQVPK2H3IF0NDDA5CT612EUK" localSheetId="0" hidden="1">#REF!</definedName>
    <definedName name="BExXLQVPK2H3IF0NDDA5CT612EUK" localSheetId="2" hidden="1">#REF!</definedName>
    <definedName name="BExXLQVPK2H3IF0NDDA5CT612EUK" localSheetId="4" hidden="1">#REF!</definedName>
    <definedName name="BExXLQVPK2H3IF0NDDA5CT612EUK" localSheetId="5" hidden="1">#REF!</definedName>
    <definedName name="BExXLQVPK2H3IF0NDDA5CT612EUK" localSheetId="17" hidden="1">#REF!</definedName>
    <definedName name="BExXLQVPK2H3IF0NDDA5CT612EUK" localSheetId="7" hidden="1">#REF!</definedName>
    <definedName name="BExXLQVPK2H3IF0NDDA5CT612EUK" localSheetId="8" hidden="1">#REF!</definedName>
    <definedName name="BExXLQVPK2H3IF0NDDA5CT612EUK" localSheetId="9" hidden="1">#REF!</definedName>
    <definedName name="BExXLQVPK2H3IF0NDDA5CT612EUK" localSheetId="11" hidden="1">#REF!</definedName>
    <definedName name="BExXLQVPK2H3IF0NDDA5CT612EUK" localSheetId="12" hidden="1">#REF!</definedName>
    <definedName name="BExXLQVPK2H3IF0NDDA5CT612EUK" localSheetId="13" hidden="1">#REF!</definedName>
    <definedName name="BExXLQVPK2H3IF0NDDA5CT612EUK" localSheetId="14" hidden="1">#REF!</definedName>
    <definedName name="BExXLQVPK2H3IF0NDDA5CT612EUK" localSheetId="22" hidden="1">#REF!</definedName>
    <definedName name="BExXLQVPK2H3IF0NDDA5CT612EUK" localSheetId="19" hidden="1">#REF!</definedName>
    <definedName name="BExXLQVPK2H3IF0NDDA5CT612EUK" localSheetId="21" hidden="1">#REF!</definedName>
    <definedName name="BExXLQVPK2H3IF0NDDA5CT612EUK" hidden="1">#REF!</definedName>
    <definedName name="BExXLR6IO70TYTACKQH9M5PGV24J" localSheetId="23" hidden="1">#REF!</definedName>
    <definedName name="BExXLR6IO70TYTACKQH9M5PGV24J" localSheetId="27" hidden="1">#REF!</definedName>
    <definedName name="BExXLR6IO70TYTACKQH9M5PGV24J" localSheetId="16" hidden="1">#REF!</definedName>
    <definedName name="BExXLR6IO70TYTACKQH9M5PGV24J" localSheetId="0" hidden="1">#REF!</definedName>
    <definedName name="BExXLR6IO70TYTACKQH9M5PGV24J" localSheetId="2" hidden="1">#REF!</definedName>
    <definedName name="BExXLR6IO70TYTACKQH9M5PGV24J" localSheetId="4" hidden="1">#REF!</definedName>
    <definedName name="BExXLR6IO70TYTACKQH9M5PGV24J" localSheetId="5" hidden="1">#REF!</definedName>
    <definedName name="BExXLR6IO70TYTACKQH9M5PGV24J" localSheetId="17" hidden="1">#REF!</definedName>
    <definedName name="BExXLR6IO70TYTACKQH9M5PGV24J" localSheetId="7" hidden="1">#REF!</definedName>
    <definedName name="BExXLR6IO70TYTACKQH9M5PGV24J" localSheetId="8" hidden="1">#REF!</definedName>
    <definedName name="BExXLR6IO70TYTACKQH9M5PGV24J" localSheetId="9" hidden="1">#REF!</definedName>
    <definedName name="BExXLR6IO70TYTACKQH9M5PGV24J" localSheetId="11" hidden="1">#REF!</definedName>
    <definedName name="BExXLR6IO70TYTACKQH9M5PGV24J" localSheetId="12" hidden="1">#REF!</definedName>
    <definedName name="BExXLR6IO70TYTACKQH9M5PGV24J" localSheetId="13" hidden="1">#REF!</definedName>
    <definedName name="BExXLR6IO70TYTACKQH9M5PGV24J" localSheetId="14" hidden="1">#REF!</definedName>
    <definedName name="BExXLR6IO70TYTACKQH9M5PGV24J" localSheetId="22" hidden="1">#REF!</definedName>
    <definedName name="BExXLR6IO70TYTACKQH9M5PGV24J" localSheetId="19" hidden="1">#REF!</definedName>
    <definedName name="BExXLR6IO70TYTACKQH9M5PGV24J" localSheetId="21" hidden="1">#REF!</definedName>
    <definedName name="BExXLR6IO70TYTACKQH9M5PGV24J" hidden="1">#REF!</definedName>
    <definedName name="BExXM065WOLYRYHGHOJE0OOFXA4M" localSheetId="23" hidden="1">#REF!</definedName>
    <definedName name="BExXM065WOLYRYHGHOJE0OOFXA4M" localSheetId="27" hidden="1">#REF!</definedName>
    <definedName name="BExXM065WOLYRYHGHOJE0OOFXA4M" localSheetId="16" hidden="1">#REF!</definedName>
    <definedName name="BExXM065WOLYRYHGHOJE0OOFXA4M" localSheetId="0" hidden="1">#REF!</definedName>
    <definedName name="BExXM065WOLYRYHGHOJE0OOFXA4M" localSheetId="2" hidden="1">#REF!</definedName>
    <definedName name="BExXM065WOLYRYHGHOJE0OOFXA4M" localSheetId="4" hidden="1">#REF!</definedName>
    <definedName name="BExXM065WOLYRYHGHOJE0OOFXA4M" localSheetId="5" hidden="1">#REF!</definedName>
    <definedName name="BExXM065WOLYRYHGHOJE0OOFXA4M" localSheetId="17" hidden="1">#REF!</definedName>
    <definedName name="BExXM065WOLYRYHGHOJE0OOFXA4M" localSheetId="7" hidden="1">#REF!</definedName>
    <definedName name="BExXM065WOLYRYHGHOJE0OOFXA4M" localSheetId="8" hidden="1">#REF!</definedName>
    <definedName name="BExXM065WOLYRYHGHOJE0OOFXA4M" localSheetId="9" hidden="1">#REF!</definedName>
    <definedName name="BExXM065WOLYRYHGHOJE0OOFXA4M" localSheetId="11" hidden="1">#REF!</definedName>
    <definedName name="BExXM065WOLYRYHGHOJE0OOFXA4M" localSheetId="12" hidden="1">#REF!</definedName>
    <definedName name="BExXM065WOLYRYHGHOJE0OOFXA4M" localSheetId="13" hidden="1">#REF!</definedName>
    <definedName name="BExXM065WOLYRYHGHOJE0OOFXA4M" localSheetId="14" hidden="1">#REF!</definedName>
    <definedName name="BExXM065WOLYRYHGHOJE0OOFXA4M" localSheetId="22" hidden="1">#REF!</definedName>
    <definedName name="BExXM065WOLYRYHGHOJE0OOFXA4M" localSheetId="19" hidden="1">#REF!</definedName>
    <definedName name="BExXM065WOLYRYHGHOJE0OOFXA4M" localSheetId="21" hidden="1">#REF!</definedName>
    <definedName name="BExXM065WOLYRYHGHOJE0OOFXA4M" hidden="1">#REF!</definedName>
    <definedName name="BExXM3GUNXVDM82KUR17NNUMQCNI" localSheetId="23" hidden="1">#REF!</definedName>
    <definedName name="BExXM3GUNXVDM82KUR17NNUMQCNI" localSheetId="27" hidden="1">#REF!</definedName>
    <definedName name="BExXM3GUNXVDM82KUR17NNUMQCNI" localSheetId="16" hidden="1">#REF!</definedName>
    <definedName name="BExXM3GUNXVDM82KUR17NNUMQCNI" localSheetId="0" hidden="1">#REF!</definedName>
    <definedName name="BExXM3GUNXVDM82KUR17NNUMQCNI" localSheetId="2" hidden="1">#REF!</definedName>
    <definedName name="BExXM3GUNXVDM82KUR17NNUMQCNI" localSheetId="4" hidden="1">#REF!</definedName>
    <definedName name="BExXM3GUNXVDM82KUR17NNUMQCNI" localSheetId="5" hidden="1">#REF!</definedName>
    <definedName name="BExXM3GUNXVDM82KUR17NNUMQCNI" localSheetId="17" hidden="1">#REF!</definedName>
    <definedName name="BExXM3GUNXVDM82KUR17NNUMQCNI" localSheetId="7" hidden="1">#REF!</definedName>
    <definedName name="BExXM3GUNXVDM82KUR17NNUMQCNI" localSheetId="8" hidden="1">#REF!</definedName>
    <definedName name="BExXM3GUNXVDM82KUR17NNUMQCNI" localSheetId="9" hidden="1">#REF!</definedName>
    <definedName name="BExXM3GUNXVDM82KUR17NNUMQCNI" localSheetId="11" hidden="1">#REF!</definedName>
    <definedName name="BExXM3GUNXVDM82KUR17NNUMQCNI" localSheetId="12" hidden="1">#REF!</definedName>
    <definedName name="BExXM3GUNXVDM82KUR17NNUMQCNI" localSheetId="13" hidden="1">#REF!</definedName>
    <definedName name="BExXM3GUNXVDM82KUR17NNUMQCNI" localSheetId="14" hidden="1">#REF!</definedName>
    <definedName name="BExXM3GUNXVDM82KUR17NNUMQCNI" localSheetId="22" hidden="1">#REF!</definedName>
    <definedName name="BExXM3GUNXVDM82KUR17NNUMQCNI" localSheetId="19" hidden="1">#REF!</definedName>
    <definedName name="BExXM3GUNXVDM82KUR17NNUMQCNI" localSheetId="21" hidden="1">#REF!</definedName>
    <definedName name="BExXM3GUNXVDM82KUR17NNUMQCNI" hidden="1">#REF!</definedName>
    <definedName name="BExXMA28M8SH7MKIGETSDA72WUIZ" localSheetId="23" hidden="1">#REF!</definedName>
    <definedName name="BExXMA28M8SH7MKIGETSDA72WUIZ" localSheetId="27" hidden="1">#REF!</definedName>
    <definedName name="BExXMA28M8SH7MKIGETSDA72WUIZ" localSheetId="16" hidden="1">#REF!</definedName>
    <definedName name="BExXMA28M8SH7MKIGETSDA72WUIZ" localSheetId="0" hidden="1">#REF!</definedName>
    <definedName name="BExXMA28M8SH7MKIGETSDA72WUIZ" localSheetId="2" hidden="1">#REF!</definedName>
    <definedName name="BExXMA28M8SH7MKIGETSDA72WUIZ" localSheetId="4" hidden="1">#REF!</definedName>
    <definedName name="BExXMA28M8SH7MKIGETSDA72WUIZ" localSheetId="5" hidden="1">#REF!</definedName>
    <definedName name="BExXMA28M8SH7MKIGETSDA72WUIZ" localSheetId="17" hidden="1">#REF!</definedName>
    <definedName name="BExXMA28M8SH7MKIGETSDA72WUIZ" localSheetId="7" hidden="1">#REF!</definedName>
    <definedName name="BExXMA28M8SH7MKIGETSDA72WUIZ" localSheetId="8" hidden="1">#REF!</definedName>
    <definedName name="BExXMA28M8SH7MKIGETSDA72WUIZ" localSheetId="9" hidden="1">#REF!</definedName>
    <definedName name="BExXMA28M8SH7MKIGETSDA72WUIZ" localSheetId="11" hidden="1">#REF!</definedName>
    <definedName name="BExXMA28M8SH7MKIGETSDA72WUIZ" localSheetId="12" hidden="1">#REF!</definedName>
    <definedName name="BExXMA28M8SH7MKIGETSDA72WUIZ" localSheetId="13" hidden="1">#REF!</definedName>
    <definedName name="BExXMA28M8SH7MKIGETSDA72WUIZ" localSheetId="14" hidden="1">#REF!</definedName>
    <definedName name="BExXMA28M8SH7MKIGETSDA72WUIZ" localSheetId="22" hidden="1">#REF!</definedName>
    <definedName name="BExXMA28M8SH7MKIGETSDA72WUIZ" localSheetId="19" hidden="1">#REF!</definedName>
    <definedName name="BExXMA28M8SH7MKIGETSDA72WUIZ" localSheetId="21" hidden="1">#REF!</definedName>
    <definedName name="BExXMA28M8SH7MKIGETSDA72WUIZ" hidden="1">#REF!</definedName>
    <definedName name="BExXMOLHIAHDLFSA31PUB36SC3I9" localSheetId="23" hidden="1">#REF!</definedName>
    <definedName name="BExXMOLHIAHDLFSA31PUB36SC3I9" localSheetId="27" hidden="1">#REF!</definedName>
    <definedName name="BExXMOLHIAHDLFSA31PUB36SC3I9" localSheetId="16" hidden="1">#REF!</definedName>
    <definedName name="BExXMOLHIAHDLFSA31PUB36SC3I9" localSheetId="0" hidden="1">#REF!</definedName>
    <definedName name="BExXMOLHIAHDLFSA31PUB36SC3I9" localSheetId="2" hidden="1">#REF!</definedName>
    <definedName name="BExXMOLHIAHDLFSA31PUB36SC3I9" localSheetId="4" hidden="1">#REF!</definedName>
    <definedName name="BExXMOLHIAHDLFSA31PUB36SC3I9" localSheetId="5" hidden="1">#REF!</definedName>
    <definedName name="BExXMOLHIAHDLFSA31PUB36SC3I9" localSheetId="17" hidden="1">#REF!</definedName>
    <definedName name="BExXMOLHIAHDLFSA31PUB36SC3I9" localSheetId="7" hidden="1">#REF!</definedName>
    <definedName name="BExXMOLHIAHDLFSA31PUB36SC3I9" localSheetId="8" hidden="1">#REF!</definedName>
    <definedName name="BExXMOLHIAHDLFSA31PUB36SC3I9" localSheetId="9" hidden="1">#REF!</definedName>
    <definedName name="BExXMOLHIAHDLFSA31PUB36SC3I9" localSheetId="11" hidden="1">#REF!</definedName>
    <definedName name="BExXMOLHIAHDLFSA31PUB36SC3I9" localSheetId="12" hidden="1">#REF!</definedName>
    <definedName name="BExXMOLHIAHDLFSA31PUB36SC3I9" localSheetId="13" hidden="1">#REF!</definedName>
    <definedName name="BExXMOLHIAHDLFSA31PUB36SC3I9" localSheetId="14" hidden="1">#REF!</definedName>
    <definedName name="BExXMOLHIAHDLFSA31PUB36SC3I9" localSheetId="22" hidden="1">#REF!</definedName>
    <definedName name="BExXMOLHIAHDLFSA31PUB36SC3I9" localSheetId="19" hidden="1">#REF!</definedName>
    <definedName name="BExXMOLHIAHDLFSA31PUB36SC3I9" localSheetId="21" hidden="1">#REF!</definedName>
    <definedName name="BExXMOLHIAHDLFSA31PUB36SC3I9" hidden="1">#REF!</definedName>
    <definedName name="BExXMT8T5Z3M2JBQN65X2LKH0YQI" localSheetId="23" hidden="1">#REF!</definedName>
    <definedName name="BExXMT8T5Z3M2JBQN65X2LKH0YQI" localSheetId="27" hidden="1">#REF!</definedName>
    <definedName name="BExXMT8T5Z3M2JBQN65X2LKH0YQI" localSheetId="16" hidden="1">#REF!</definedName>
    <definedName name="BExXMT8T5Z3M2JBQN65X2LKH0YQI" localSheetId="0" hidden="1">#REF!</definedName>
    <definedName name="BExXMT8T5Z3M2JBQN65X2LKH0YQI" localSheetId="2" hidden="1">#REF!</definedName>
    <definedName name="BExXMT8T5Z3M2JBQN65X2LKH0YQI" localSheetId="4" hidden="1">#REF!</definedName>
    <definedName name="BExXMT8T5Z3M2JBQN65X2LKH0YQI" localSheetId="5" hidden="1">#REF!</definedName>
    <definedName name="BExXMT8T5Z3M2JBQN65X2LKH0YQI" localSheetId="17" hidden="1">#REF!</definedName>
    <definedName name="BExXMT8T5Z3M2JBQN65X2LKH0YQI" localSheetId="7" hidden="1">#REF!</definedName>
    <definedName name="BExXMT8T5Z3M2JBQN65X2LKH0YQI" localSheetId="8" hidden="1">#REF!</definedName>
    <definedName name="BExXMT8T5Z3M2JBQN65X2LKH0YQI" localSheetId="9" hidden="1">#REF!</definedName>
    <definedName name="BExXMT8T5Z3M2JBQN65X2LKH0YQI" localSheetId="11" hidden="1">#REF!</definedName>
    <definedName name="BExXMT8T5Z3M2JBQN65X2LKH0YQI" localSheetId="12" hidden="1">#REF!</definedName>
    <definedName name="BExXMT8T5Z3M2JBQN65X2LKH0YQI" localSheetId="13" hidden="1">#REF!</definedName>
    <definedName name="BExXMT8T5Z3M2JBQN65X2LKH0YQI" localSheetId="14" hidden="1">#REF!</definedName>
    <definedName name="BExXMT8T5Z3M2JBQN65X2LKH0YQI" localSheetId="22" hidden="1">#REF!</definedName>
    <definedName name="BExXMT8T5Z3M2JBQN65X2LKH0YQI" localSheetId="19" hidden="1">#REF!</definedName>
    <definedName name="BExXMT8T5Z3M2JBQN65X2LKH0YQI" localSheetId="21" hidden="1">#REF!</definedName>
    <definedName name="BExXMT8T5Z3M2JBQN65X2LKH0YQI" hidden="1">#REF!</definedName>
    <definedName name="BExXN1XNO7H60M9X1E7EVWFJDM5N" localSheetId="23" hidden="1">#REF!</definedName>
    <definedName name="BExXN1XNO7H60M9X1E7EVWFJDM5N" localSheetId="27" hidden="1">#REF!</definedName>
    <definedName name="BExXN1XNO7H60M9X1E7EVWFJDM5N" localSheetId="16" hidden="1">#REF!</definedName>
    <definedName name="BExXN1XNO7H60M9X1E7EVWFJDM5N" localSheetId="0" hidden="1">#REF!</definedName>
    <definedName name="BExXN1XNO7H60M9X1E7EVWFJDM5N" localSheetId="2" hidden="1">#REF!</definedName>
    <definedName name="BExXN1XNO7H60M9X1E7EVWFJDM5N" localSheetId="4" hidden="1">#REF!</definedName>
    <definedName name="BExXN1XNO7H60M9X1E7EVWFJDM5N" localSheetId="5" hidden="1">#REF!</definedName>
    <definedName name="BExXN1XNO7H60M9X1E7EVWFJDM5N" localSheetId="17" hidden="1">#REF!</definedName>
    <definedName name="BExXN1XNO7H60M9X1E7EVWFJDM5N" localSheetId="7" hidden="1">#REF!</definedName>
    <definedName name="BExXN1XNO7H60M9X1E7EVWFJDM5N" localSheetId="8" hidden="1">#REF!</definedName>
    <definedName name="BExXN1XNO7H60M9X1E7EVWFJDM5N" localSheetId="9" hidden="1">#REF!</definedName>
    <definedName name="BExXN1XNO7H60M9X1E7EVWFJDM5N" localSheetId="11" hidden="1">#REF!</definedName>
    <definedName name="BExXN1XNO7H60M9X1E7EVWFJDM5N" localSheetId="12" hidden="1">#REF!</definedName>
    <definedName name="BExXN1XNO7H60M9X1E7EVWFJDM5N" localSheetId="13" hidden="1">#REF!</definedName>
    <definedName name="BExXN1XNO7H60M9X1E7EVWFJDM5N" localSheetId="14" hidden="1">#REF!</definedName>
    <definedName name="BExXN1XNO7H60M9X1E7EVWFJDM5N" localSheetId="22" hidden="1">#REF!</definedName>
    <definedName name="BExXN1XNO7H60M9X1E7EVWFJDM5N" localSheetId="19" hidden="1">#REF!</definedName>
    <definedName name="BExXN1XNO7H60M9X1E7EVWFJDM5N" localSheetId="21" hidden="1">#REF!</definedName>
    <definedName name="BExXN1XNO7H60M9X1E7EVWFJDM5N" hidden="1">#REF!</definedName>
    <definedName name="BExXN1XOOOY51EZQ6II0LWEU2OYT" localSheetId="23" hidden="1">#REF!</definedName>
    <definedName name="BExXN1XOOOY51EZQ6II0LWEU2OYT" localSheetId="27" hidden="1">#REF!</definedName>
    <definedName name="BExXN1XOOOY51EZQ6II0LWEU2OYT" localSheetId="16" hidden="1">#REF!</definedName>
    <definedName name="BExXN1XOOOY51EZQ6II0LWEU2OYT" localSheetId="0" hidden="1">#REF!</definedName>
    <definedName name="BExXN1XOOOY51EZQ6II0LWEU2OYT" localSheetId="2" hidden="1">#REF!</definedName>
    <definedName name="BExXN1XOOOY51EZQ6II0LWEU2OYT" localSheetId="4" hidden="1">#REF!</definedName>
    <definedName name="BExXN1XOOOY51EZQ6II0LWEU2OYT" localSheetId="5" hidden="1">#REF!</definedName>
    <definedName name="BExXN1XOOOY51EZQ6II0LWEU2OYT" localSheetId="17" hidden="1">#REF!</definedName>
    <definedName name="BExXN1XOOOY51EZQ6II0LWEU2OYT" localSheetId="7" hidden="1">#REF!</definedName>
    <definedName name="BExXN1XOOOY51EZQ6II0LWEU2OYT" localSheetId="8" hidden="1">#REF!</definedName>
    <definedName name="BExXN1XOOOY51EZQ6II0LWEU2OYT" localSheetId="9" hidden="1">#REF!</definedName>
    <definedName name="BExXN1XOOOY51EZQ6II0LWEU2OYT" localSheetId="11" hidden="1">#REF!</definedName>
    <definedName name="BExXN1XOOOY51EZQ6II0LWEU2OYT" localSheetId="12" hidden="1">#REF!</definedName>
    <definedName name="BExXN1XOOOY51EZQ6II0LWEU2OYT" localSheetId="13" hidden="1">#REF!</definedName>
    <definedName name="BExXN1XOOOY51EZQ6II0LWEU2OYT" localSheetId="14" hidden="1">#REF!</definedName>
    <definedName name="BExXN1XOOOY51EZQ6II0LWEU2OYT" localSheetId="22" hidden="1">#REF!</definedName>
    <definedName name="BExXN1XOOOY51EZQ6II0LWEU2OYT" localSheetId="19" hidden="1">#REF!</definedName>
    <definedName name="BExXN1XOOOY51EZQ6II0LWEU2OYT" localSheetId="21" hidden="1">#REF!</definedName>
    <definedName name="BExXN1XOOOY51EZQ6II0LWEU2OYT" hidden="1">#REF!</definedName>
    <definedName name="BExXN22ZOTIW49GPLWFYKVM90FNZ" localSheetId="23" hidden="1">#REF!</definedName>
    <definedName name="BExXN22ZOTIW49GPLWFYKVM90FNZ" localSheetId="27" hidden="1">#REF!</definedName>
    <definedName name="BExXN22ZOTIW49GPLWFYKVM90FNZ" localSheetId="16" hidden="1">#REF!</definedName>
    <definedName name="BExXN22ZOTIW49GPLWFYKVM90FNZ" localSheetId="0" hidden="1">#REF!</definedName>
    <definedName name="BExXN22ZOTIW49GPLWFYKVM90FNZ" localSheetId="2" hidden="1">#REF!</definedName>
    <definedName name="BExXN22ZOTIW49GPLWFYKVM90FNZ" localSheetId="4" hidden="1">#REF!</definedName>
    <definedName name="BExXN22ZOTIW49GPLWFYKVM90FNZ" localSheetId="5" hidden="1">#REF!</definedName>
    <definedName name="BExXN22ZOTIW49GPLWFYKVM90FNZ" localSheetId="17" hidden="1">#REF!</definedName>
    <definedName name="BExXN22ZOTIW49GPLWFYKVM90FNZ" localSheetId="7" hidden="1">#REF!</definedName>
    <definedName name="BExXN22ZOTIW49GPLWFYKVM90FNZ" localSheetId="8" hidden="1">#REF!</definedName>
    <definedName name="BExXN22ZOTIW49GPLWFYKVM90FNZ" localSheetId="9" hidden="1">#REF!</definedName>
    <definedName name="BExXN22ZOTIW49GPLWFYKVM90FNZ" localSheetId="11" hidden="1">#REF!</definedName>
    <definedName name="BExXN22ZOTIW49GPLWFYKVM90FNZ" localSheetId="12" hidden="1">#REF!</definedName>
    <definedName name="BExXN22ZOTIW49GPLWFYKVM90FNZ" localSheetId="13" hidden="1">#REF!</definedName>
    <definedName name="BExXN22ZOTIW49GPLWFYKVM90FNZ" localSheetId="14" hidden="1">#REF!</definedName>
    <definedName name="BExXN22ZOTIW49GPLWFYKVM90FNZ" localSheetId="22" hidden="1">#REF!</definedName>
    <definedName name="BExXN22ZOTIW49GPLWFYKVM90FNZ" localSheetId="19" hidden="1">#REF!</definedName>
    <definedName name="BExXN22ZOTIW49GPLWFYKVM90FNZ" localSheetId="21" hidden="1">#REF!</definedName>
    <definedName name="BExXN22ZOTIW49GPLWFYKVM90FNZ" hidden="1">#REF!</definedName>
    <definedName name="BExXN6QAP8UJQVN4R4BQKPP4QK35" localSheetId="23" hidden="1">#REF!</definedName>
    <definedName name="BExXN6QAP8UJQVN4R4BQKPP4QK35" localSheetId="27" hidden="1">#REF!</definedName>
    <definedName name="BExXN6QAP8UJQVN4R4BQKPP4QK35" localSheetId="16" hidden="1">#REF!</definedName>
    <definedName name="BExXN6QAP8UJQVN4R4BQKPP4QK35" localSheetId="0" hidden="1">#REF!</definedName>
    <definedName name="BExXN6QAP8UJQVN4R4BQKPP4QK35" localSheetId="2" hidden="1">#REF!</definedName>
    <definedName name="BExXN6QAP8UJQVN4R4BQKPP4QK35" localSheetId="4" hidden="1">#REF!</definedName>
    <definedName name="BExXN6QAP8UJQVN4R4BQKPP4QK35" localSheetId="5" hidden="1">#REF!</definedName>
    <definedName name="BExXN6QAP8UJQVN4R4BQKPP4QK35" localSheetId="17" hidden="1">#REF!</definedName>
    <definedName name="BExXN6QAP8UJQVN4R4BQKPP4QK35" localSheetId="7" hidden="1">#REF!</definedName>
    <definedName name="BExXN6QAP8UJQVN4R4BQKPP4QK35" localSheetId="8" hidden="1">#REF!</definedName>
    <definedName name="BExXN6QAP8UJQVN4R4BQKPP4QK35" localSheetId="9" hidden="1">#REF!</definedName>
    <definedName name="BExXN6QAP8UJQVN4R4BQKPP4QK35" localSheetId="11" hidden="1">#REF!</definedName>
    <definedName name="BExXN6QAP8UJQVN4R4BQKPP4QK35" localSheetId="12" hidden="1">#REF!</definedName>
    <definedName name="BExXN6QAP8UJQVN4R4BQKPP4QK35" localSheetId="13" hidden="1">#REF!</definedName>
    <definedName name="BExXN6QAP8UJQVN4R4BQKPP4QK35" localSheetId="14" hidden="1">#REF!</definedName>
    <definedName name="BExXN6QAP8UJQVN4R4BQKPP4QK35" localSheetId="22" hidden="1">#REF!</definedName>
    <definedName name="BExXN6QAP8UJQVN4R4BQKPP4QK35" localSheetId="19" hidden="1">#REF!</definedName>
    <definedName name="BExXN6QAP8UJQVN4R4BQKPP4QK35" localSheetId="21" hidden="1">#REF!</definedName>
    <definedName name="BExXN6QAP8UJQVN4R4BQKPP4QK35" hidden="1">#REF!</definedName>
    <definedName name="BExXNBOA39T2X6Y5Y5GZ5DDNA1AX" localSheetId="23" hidden="1">#REF!</definedName>
    <definedName name="BExXNBOA39T2X6Y5Y5GZ5DDNA1AX" localSheetId="27" hidden="1">#REF!</definedName>
    <definedName name="BExXNBOA39T2X6Y5Y5GZ5DDNA1AX" localSheetId="16" hidden="1">#REF!</definedName>
    <definedName name="BExXNBOA39T2X6Y5Y5GZ5DDNA1AX" localSheetId="0" hidden="1">#REF!</definedName>
    <definedName name="BExXNBOA39T2X6Y5Y5GZ5DDNA1AX" localSheetId="2" hidden="1">#REF!</definedName>
    <definedName name="BExXNBOA39T2X6Y5Y5GZ5DDNA1AX" localSheetId="4" hidden="1">#REF!</definedName>
    <definedName name="BExXNBOA39T2X6Y5Y5GZ5DDNA1AX" localSheetId="5" hidden="1">#REF!</definedName>
    <definedName name="BExXNBOA39T2X6Y5Y5GZ5DDNA1AX" localSheetId="17" hidden="1">#REF!</definedName>
    <definedName name="BExXNBOA39T2X6Y5Y5GZ5DDNA1AX" localSheetId="7" hidden="1">#REF!</definedName>
    <definedName name="BExXNBOA39T2X6Y5Y5GZ5DDNA1AX" localSheetId="8" hidden="1">#REF!</definedName>
    <definedName name="BExXNBOA39T2X6Y5Y5GZ5DDNA1AX" localSheetId="9" hidden="1">#REF!</definedName>
    <definedName name="BExXNBOA39T2X6Y5Y5GZ5DDNA1AX" localSheetId="11" hidden="1">#REF!</definedName>
    <definedName name="BExXNBOA39T2X6Y5Y5GZ5DDNA1AX" localSheetId="12" hidden="1">#REF!</definedName>
    <definedName name="BExXNBOA39T2X6Y5Y5GZ5DDNA1AX" localSheetId="13" hidden="1">#REF!</definedName>
    <definedName name="BExXNBOA39T2X6Y5Y5GZ5DDNA1AX" localSheetId="14" hidden="1">#REF!</definedName>
    <definedName name="BExXNBOA39T2X6Y5Y5GZ5DDNA1AX" localSheetId="22" hidden="1">#REF!</definedName>
    <definedName name="BExXNBOA39T2X6Y5Y5GZ5DDNA1AX" localSheetId="19" hidden="1">#REF!</definedName>
    <definedName name="BExXNBOA39T2X6Y5Y5GZ5DDNA1AX" localSheetId="21" hidden="1">#REF!</definedName>
    <definedName name="BExXNBOA39T2X6Y5Y5GZ5DDNA1AX" hidden="1">#REF!</definedName>
    <definedName name="BExXNBZ1BRDK73S9XPRR1645KLVB" localSheetId="23" hidden="1">#REF!</definedName>
    <definedName name="BExXNBZ1BRDK73S9XPRR1645KLVB" localSheetId="27" hidden="1">#REF!</definedName>
    <definedName name="BExXNBZ1BRDK73S9XPRR1645KLVB" localSheetId="16" hidden="1">#REF!</definedName>
    <definedName name="BExXNBZ1BRDK73S9XPRR1645KLVB" localSheetId="0" hidden="1">#REF!</definedName>
    <definedName name="BExXNBZ1BRDK73S9XPRR1645KLVB" localSheetId="2" hidden="1">#REF!</definedName>
    <definedName name="BExXNBZ1BRDK73S9XPRR1645KLVB" localSheetId="4" hidden="1">#REF!</definedName>
    <definedName name="BExXNBZ1BRDK73S9XPRR1645KLVB" localSheetId="5" hidden="1">#REF!</definedName>
    <definedName name="BExXNBZ1BRDK73S9XPRR1645KLVB" localSheetId="17" hidden="1">#REF!</definedName>
    <definedName name="BExXNBZ1BRDK73S9XPRR1645KLVB" localSheetId="7" hidden="1">#REF!</definedName>
    <definedName name="BExXNBZ1BRDK73S9XPRR1645KLVB" localSheetId="8" hidden="1">#REF!</definedName>
    <definedName name="BExXNBZ1BRDK73S9XPRR1645KLVB" localSheetId="9" hidden="1">#REF!</definedName>
    <definedName name="BExXNBZ1BRDK73S9XPRR1645KLVB" localSheetId="11" hidden="1">#REF!</definedName>
    <definedName name="BExXNBZ1BRDK73S9XPRR1645KLVB" localSheetId="12" hidden="1">#REF!</definedName>
    <definedName name="BExXNBZ1BRDK73S9XPRR1645KLVB" localSheetId="13" hidden="1">#REF!</definedName>
    <definedName name="BExXNBZ1BRDK73S9XPRR1645KLVB" localSheetId="14" hidden="1">#REF!</definedName>
    <definedName name="BExXNBZ1BRDK73S9XPRR1645KLVB" localSheetId="22" hidden="1">#REF!</definedName>
    <definedName name="BExXNBZ1BRDK73S9XPRR1645KLVB" localSheetId="19" hidden="1">#REF!</definedName>
    <definedName name="BExXNBZ1BRDK73S9XPRR1645KLVB" localSheetId="21" hidden="1">#REF!</definedName>
    <definedName name="BExXNBZ1BRDK73S9XPRR1645KLVB" hidden="1">#REF!</definedName>
    <definedName name="BExXND6872VJ3M2PGT056WQMWBHD" localSheetId="23" hidden="1">#REF!</definedName>
    <definedName name="BExXND6872VJ3M2PGT056WQMWBHD" localSheetId="27" hidden="1">#REF!</definedName>
    <definedName name="BExXND6872VJ3M2PGT056WQMWBHD" localSheetId="16" hidden="1">#REF!</definedName>
    <definedName name="BExXND6872VJ3M2PGT056WQMWBHD" localSheetId="0" hidden="1">#REF!</definedName>
    <definedName name="BExXND6872VJ3M2PGT056WQMWBHD" localSheetId="2" hidden="1">#REF!</definedName>
    <definedName name="BExXND6872VJ3M2PGT056WQMWBHD" localSheetId="4" hidden="1">#REF!</definedName>
    <definedName name="BExXND6872VJ3M2PGT056WQMWBHD" localSheetId="5" hidden="1">#REF!</definedName>
    <definedName name="BExXND6872VJ3M2PGT056WQMWBHD" localSheetId="17" hidden="1">#REF!</definedName>
    <definedName name="BExXND6872VJ3M2PGT056WQMWBHD" localSheetId="7" hidden="1">#REF!</definedName>
    <definedName name="BExXND6872VJ3M2PGT056WQMWBHD" localSheetId="8" hidden="1">#REF!</definedName>
    <definedName name="BExXND6872VJ3M2PGT056WQMWBHD" localSheetId="9" hidden="1">#REF!</definedName>
    <definedName name="BExXND6872VJ3M2PGT056WQMWBHD" localSheetId="11" hidden="1">#REF!</definedName>
    <definedName name="BExXND6872VJ3M2PGT056WQMWBHD" localSheetId="12" hidden="1">#REF!</definedName>
    <definedName name="BExXND6872VJ3M2PGT056WQMWBHD" localSheetId="13" hidden="1">#REF!</definedName>
    <definedName name="BExXND6872VJ3M2PGT056WQMWBHD" localSheetId="14" hidden="1">#REF!</definedName>
    <definedName name="BExXND6872VJ3M2PGT056WQMWBHD" localSheetId="22" hidden="1">#REF!</definedName>
    <definedName name="BExXND6872VJ3M2PGT056WQMWBHD" localSheetId="19" hidden="1">#REF!</definedName>
    <definedName name="BExXND6872VJ3M2PGT056WQMWBHD" localSheetId="21" hidden="1">#REF!</definedName>
    <definedName name="BExXND6872VJ3M2PGT056WQMWBHD" hidden="1">#REF!</definedName>
    <definedName name="BExXNPM24UN2PGVL9D1TUBFRIKR4" localSheetId="23" hidden="1">#REF!</definedName>
    <definedName name="BExXNPM24UN2PGVL9D1TUBFRIKR4" localSheetId="27" hidden="1">#REF!</definedName>
    <definedName name="BExXNPM24UN2PGVL9D1TUBFRIKR4" localSheetId="16" hidden="1">#REF!</definedName>
    <definedName name="BExXNPM24UN2PGVL9D1TUBFRIKR4" localSheetId="0" hidden="1">#REF!</definedName>
    <definedName name="BExXNPM24UN2PGVL9D1TUBFRIKR4" localSheetId="2" hidden="1">#REF!</definedName>
    <definedName name="BExXNPM24UN2PGVL9D1TUBFRIKR4" localSheetId="4" hidden="1">#REF!</definedName>
    <definedName name="BExXNPM24UN2PGVL9D1TUBFRIKR4" localSheetId="5" hidden="1">#REF!</definedName>
    <definedName name="BExXNPM24UN2PGVL9D1TUBFRIKR4" localSheetId="17" hidden="1">#REF!</definedName>
    <definedName name="BExXNPM24UN2PGVL9D1TUBFRIKR4" localSheetId="7" hidden="1">#REF!</definedName>
    <definedName name="BExXNPM24UN2PGVL9D1TUBFRIKR4" localSheetId="8" hidden="1">#REF!</definedName>
    <definedName name="BExXNPM24UN2PGVL9D1TUBFRIKR4" localSheetId="9" hidden="1">#REF!</definedName>
    <definedName name="BExXNPM24UN2PGVL9D1TUBFRIKR4" localSheetId="11" hidden="1">#REF!</definedName>
    <definedName name="BExXNPM24UN2PGVL9D1TUBFRIKR4" localSheetId="12" hidden="1">#REF!</definedName>
    <definedName name="BExXNPM24UN2PGVL9D1TUBFRIKR4" localSheetId="13" hidden="1">#REF!</definedName>
    <definedName name="BExXNPM24UN2PGVL9D1TUBFRIKR4" localSheetId="14" hidden="1">#REF!</definedName>
    <definedName name="BExXNPM24UN2PGVL9D1TUBFRIKR4" localSheetId="22" hidden="1">#REF!</definedName>
    <definedName name="BExXNPM24UN2PGVL9D1TUBFRIKR4" localSheetId="19" hidden="1">#REF!</definedName>
    <definedName name="BExXNPM24UN2PGVL9D1TUBFRIKR4" localSheetId="21" hidden="1">#REF!</definedName>
    <definedName name="BExXNPM24UN2PGVL9D1TUBFRIKR4" hidden="1">#REF!</definedName>
    <definedName name="BExXNWCR6WOY5G3VTC96QCIFQE0E" localSheetId="23" hidden="1">#REF!</definedName>
    <definedName name="BExXNWCR6WOY5G3VTC96QCIFQE0E" localSheetId="27" hidden="1">#REF!</definedName>
    <definedName name="BExXNWCR6WOY5G3VTC96QCIFQE0E" localSheetId="16" hidden="1">#REF!</definedName>
    <definedName name="BExXNWCR6WOY5G3VTC96QCIFQE0E" localSheetId="0" hidden="1">#REF!</definedName>
    <definedName name="BExXNWCR6WOY5G3VTC96QCIFQE0E" localSheetId="2" hidden="1">#REF!</definedName>
    <definedName name="BExXNWCR6WOY5G3VTC96QCIFQE0E" localSheetId="4" hidden="1">#REF!</definedName>
    <definedName name="BExXNWCR6WOY5G3VTC96QCIFQE0E" localSheetId="5" hidden="1">#REF!</definedName>
    <definedName name="BExXNWCR6WOY5G3VTC96QCIFQE0E" localSheetId="17" hidden="1">#REF!</definedName>
    <definedName name="BExXNWCR6WOY5G3VTC96QCIFQE0E" localSheetId="7" hidden="1">#REF!</definedName>
    <definedName name="BExXNWCR6WOY5G3VTC96QCIFQE0E" localSheetId="8" hidden="1">#REF!</definedName>
    <definedName name="BExXNWCR6WOY5G3VTC96QCIFQE0E" localSheetId="9" hidden="1">#REF!</definedName>
    <definedName name="BExXNWCR6WOY5G3VTC96QCIFQE0E" localSheetId="11" hidden="1">#REF!</definedName>
    <definedName name="BExXNWCR6WOY5G3VTC96QCIFQE0E" localSheetId="12" hidden="1">#REF!</definedName>
    <definedName name="BExXNWCR6WOY5G3VTC96QCIFQE0E" localSheetId="13" hidden="1">#REF!</definedName>
    <definedName name="BExXNWCR6WOY5G3VTC96QCIFQE0E" localSheetId="14" hidden="1">#REF!</definedName>
    <definedName name="BExXNWCR6WOY5G3VTC96QCIFQE0E" localSheetId="22" hidden="1">#REF!</definedName>
    <definedName name="BExXNWCR6WOY5G3VTC96QCIFQE0E" localSheetId="19" hidden="1">#REF!</definedName>
    <definedName name="BExXNWCR6WOY5G3VTC96QCIFQE0E" localSheetId="21" hidden="1">#REF!</definedName>
    <definedName name="BExXNWCR6WOY5G3VTC96QCIFQE0E" hidden="1">#REF!</definedName>
    <definedName name="BExXNWYB165VO9MHARCL5WLCHWS0" localSheetId="23" hidden="1">#REF!</definedName>
    <definedName name="BExXNWYB165VO9MHARCL5WLCHWS0" localSheetId="27" hidden="1">#REF!</definedName>
    <definedName name="BExXNWYB165VO9MHARCL5WLCHWS0" localSheetId="16" hidden="1">#REF!</definedName>
    <definedName name="BExXNWYB165VO9MHARCL5WLCHWS0" localSheetId="0" hidden="1">#REF!</definedName>
    <definedName name="BExXNWYB165VO9MHARCL5WLCHWS0" localSheetId="2" hidden="1">#REF!</definedName>
    <definedName name="BExXNWYB165VO9MHARCL5WLCHWS0" localSheetId="4" hidden="1">#REF!</definedName>
    <definedName name="BExXNWYB165VO9MHARCL5WLCHWS0" localSheetId="5" hidden="1">#REF!</definedName>
    <definedName name="BExXNWYB165VO9MHARCL5WLCHWS0" localSheetId="17" hidden="1">#REF!</definedName>
    <definedName name="BExXNWYB165VO9MHARCL5WLCHWS0" localSheetId="7" hidden="1">#REF!</definedName>
    <definedName name="BExXNWYB165VO9MHARCL5WLCHWS0" localSheetId="8" hidden="1">#REF!</definedName>
    <definedName name="BExXNWYB165VO9MHARCL5WLCHWS0" localSheetId="9" hidden="1">#REF!</definedName>
    <definedName name="BExXNWYB165VO9MHARCL5WLCHWS0" localSheetId="11" hidden="1">#REF!</definedName>
    <definedName name="BExXNWYB165VO9MHARCL5WLCHWS0" localSheetId="12" hidden="1">#REF!</definedName>
    <definedName name="BExXNWYB165VO9MHARCL5WLCHWS0" localSheetId="13" hidden="1">#REF!</definedName>
    <definedName name="BExXNWYB165VO9MHARCL5WLCHWS0" localSheetId="14" hidden="1">#REF!</definedName>
    <definedName name="BExXNWYB165VO9MHARCL5WLCHWS0" localSheetId="22" hidden="1">#REF!</definedName>
    <definedName name="BExXNWYB165VO9MHARCL5WLCHWS0" localSheetId="19" hidden="1">#REF!</definedName>
    <definedName name="BExXNWYB165VO9MHARCL5WLCHWS0" localSheetId="21" hidden="1">#REF!</definedName>
    <definedName name="BExXNWYB165VO9MHARCL5WLCHWS0" hidden="1">#REF!</definedName>
    <definedName name="BExXO278QHQN8JDK5425EJ615ECC" localSheetId="23" hidden="1">#REF!</definedName>
    <definedName name="BExXO278QHQN8JDK5425EJ615ECC" localSheetId="27" hidden="1">#REF!</definedName>
    <definedName name="BExXO278QHQN8JDK5425EJ615ECC" localSheetId="16" hidden="1">#REF!</definedName>
    <definedName name="BExXO278QHQN8JDK5425EJ615ECC" localSheetId="0" hidden="1">#REF!</definedName>
    <definedName name="BExXO278QHQN8JDK5425EJ615ECC" localSheetId="2" hidden="1">#REF!</definedName>
    <definedName name="BExXO278QHQN8JDK5425EJ615ECC" localSheetId="4" hidden="1">#REF!</definedName>
    <definedName name="BExXO278QHQN8JDK5425EJ615ECC" localSheetId="5" hidden="1">#REF!</definedName>
    <definedName name="BExXO278QHQN8JDK5425EJ615ECC" localSheetId="17" hidden="1">#REF!</definedName>
    <definedName name="BExXO278QHQN8JDK5425EJ615ECC" localSheetId="7" hidden="1">#REF!</definedName>
    <definedName name="BExXO278QHQN8JDK5425EJ615ECC" localSheetId="8" hidden="1">#REF!</definedName>
    <definedName name="BExXO278QHQN8JDK5425EJ615ECC" localSheetId="9" hidden="1">#REF!</definedName>
    <definedName name="BExXO278QHQN8JDK5425EJ615ECC" localSheetId="11" hidden="1">#REF!</definedName>
    <definedName name="BExXO278QHQN8JDK5425EJ615ECC" localSheetId="12" hidden="1">#REF!</definedName>
    <definedName name="BExXO278QHQN8JDK5425EJ615ECC" localSheetId="13" hidden="1">#REF!</definedName>
    <definedName name="BExXO278QHQN8JDK5425EJ615ECC" localSheetId="14" hidden="1">#REF!</definedName>
    <definedName name="BExXO278QHQN8JDK5425EJ615ECC" localSheetId="22" hidden="1">#REF!</definedName>
    <definedName name="BExXO278QHQN8JDK5425EJ615ECC" localSheetId="19" hidden="1">#REF!</definedName>
    <definedName name="BExXO278QHQN8JDK5425EJ615ECC" localSheetId="21" hidden="1">#REF!</definedName>
    <definedName name="BExXO278QHQN8JDK5425EJ615ECC" hidden="1">#REF!</definedName>
    <definedName name="BExXOBHOP0WGFHI2Y9AO4L440UVQ" localSheetId="23" hidden="1">#REF!</definedName>
    <definedName name="BExXOBHOP0WGFHI2Y9AO4L440UVQ" localSheetId="27" hidden="1">#REF!</definedName>
    <definedName name="BExXOBHOP0WGFHI2Y9AO4L440UVQ" localSheetId="16" hidden="1">#REF!</definedName>
    <definedName name="BExXOBHOP0WGFHI2Y9AO4L440UVQ" localSheetId="0" hidden="1">#REF!</definedName>
    <definedName name="BExXOBHOP0WGFHI2Y9AO4L440UVQ" localSheetId="2" hidden="1">#REF!</definedName>
    <definedName name="BExXOBHOP0WGFHI2Y9AO4L440UVQ" localSheetId="4" hidden="1">#REF!</definedName>
    <definedName name="BExXOBHOP0WGFHI2Y9AO4L440UVQ" localSheetId="5" hidden="1">#REF!</definedName>
    <definedName name="BExXOBHOP0WGFHI2Y9AO4L440UVQ" localSheetId="17" hidden="1">#REF!</definedName>
    <definedName name="BExXOBHOP0WGFHI2Y9AO4L440UVQ" localSheetId="7" hidden="1">#REF!</definedName>
    <definedName name="BExXOBHOP0WGFHI2Y9AO4L440UVQ" localSheetId="8" hidden="1">#REF!</definedName>
    <definedName name="BExXOBHOP0WGFHI2Y9AO4L440UVQ" localSheetId="9" hidden="1">#REF!</definedName>
    <definedName name="BExXOBHOP0WGFHI2Y9AO4L440UVQ" localSheetId="11" hidden="1">#REF!</definedName>
    <definedName name="BExXOBHOP0WGFHI2Y9AO4L440UVQ" localSheetId="12" hidden="1">#REF!</definedName>
    <definedName name="BExXOBHOP0WGFHI2Y9AO4L440UVQ" localSheetId="13" hidden="1">#REF!</definedName>
    <definedName name="BExXOBHOP0WGFHI2Y9AO4L440UVQ" localSheetId="14" hidden="1">#REF!</definedName>
    <definedName name="BExXOBHOP0WGFHI2Y9AO4L440UVQ" localSheetId="22" hidden="1">#REF!</definedName>
    <definedName name="BExXOBHOP0WGFHI2Y9AO4L440UVQ" localSheetId="19" hidden="1">#REF!</definedName>
    <definedName name="BExXOBHOP0WGFHI2Y9AO4L440UVQ" localSheetId="21" hidden="1">#REF!</definedName>
    <definedName name="BExXOBHOP0WGFHI2Y9AO4L440UVQ" hidden="1">#REF!</definedName>
    <definedName name="BExXOHHHX25B8F97636QMXFUDZQK" localSheetId="23" hidden="1">#REF!</definedName>
    <definedName name="BExXOHHHX25B8F97636QMXFUDZQK" localSheetId="27" hidden="1">#REF!</definedName>
    <definedName name="BExXOHHHX25B8F97636QMXFUDZQK" localSheetId="16" hidden="1">#REF!</definedName>
    <definedName name="BExXOHHHX25B8F97636QMXFUDZQK" localSheetId="0" hidden="1">#REF!</definedName>
    <definedName name="BExXOHHHX25B8F97636QMXFUDZQK" localSheetId="2" hidden="1">#REF!</definedName>
    <definedName name="BExXOHHHX25B8F97636QMXFUDZQK" localSheetId="4" hidden="1">#REF!</definedName>
    <definedName name="BExXOHHHX25B8F97636QMXFUDZQK" localSheetId="5" hidden="1">#REF!</definedName>
    <definedName name="BExXOHHHX25B8F97636QMXFUDZQK" localSheetId="17" hidden="1">#REF!</definedName>
    <definedName name="BExXOHHHX25B8F97636QMXFUDZQK" localSheetId="7" hidden="1">#REF!</definedName>
    <definedName name="BExXOHHHX25B8F97636QMXFUDZQK" localSheetId="8" hidden="1">#REF!</definedName>
    <definedName name="BExXOHHHX25B8F97636QMXFUDZQK" localSheetId="9" hidden="1">#REF!</definedName>
    <definedName name="BExXOHHHX25B8F97636QMXFUDZQK" localSheetId="11" hidden="1">#REF!</definedName>
    <definedName name="BExXOHHHX25B8F97636QMXFUDZQK" localSheetId="12" hidden="1">#REF!</definedName>
    <definedName name="BExXOHHHX25B8F97636QMXFUDZQK" localSheetId="13" hidden="1">#REF!</definedName>
    <definedName name="BExXOHHHX25B8F97636QMXFUDZQK" localSheetId="14" hidden="1">#REF!</definedName>
    <definedName name="BExXOHHHX25B8F97636QMXFUDZQK" localSheetId="22" hidden="1">#REF!</definedName>
    <definedName name="BExXOHHHX25B8F97636QMXFUDZQK" localSheetId="19" hidden="1">#REF!</definedName>
    <definedName name="BExXOHHHX25B8F97636QMXFUDZQK" localSheetId="21" hidden="1">#REF!</definedName>
    <definedName name="BExXOHHHX25B8F97636QMXFUDZQK" hidden="1">#REF!</definedName>
    <definedName name="BExXOHSAD2NSHOLLMZ2JWA4I3I1R" localSheetId="23" hidden="1">#REF!</definedName>
    <definedName name="BExXOHSAD2NSHOLLMZ2JWA4I3I1R" localSheetId="27" hidden="1">#REF!</definedName>
    <definedName name="BExXOHSAD2NSHOLLMZ2JWA4I3I1R" localSheetId="16" hidden="1">#REF!</definedName>
    <definedName name="BExXOHSAD2NSHOLLMZ2JWA4I3I1R" localSheetId="0" hidden="1">#REF!</definedName>
    <definedName name="BExXOHSAD2NSHOLLMZ2JWA4I3I1R" localSheetId="2" hidden="1">#REF!</definedName>
    <definedName name="BExXOHSAD2NSHOLLMZ2JWA4I3I1R" localSheetId="4" hidden="1">#REF!</definedName>
    <definedName name="BExXOHSAD2NSHOLLMZ2JWA4I3I1R" localSheetId="5" hidden="1">#REF!</definedName>
    <definedName name="BExXOHSAD2NSHOLLMZ2JWA4I3I1R" localSheetId="17" hidden="1">#REF!</definedName>
    <definedName name="BExXOHSAD2NSHOLLMZ2JWA4I3I1R" localSheetId="7" hidden="1">#REF!</definedName>
    <definedName name="BExXOHSAD2NSHOLLMZ2JWA4I3I1R" localSheetId="8" hidden="1">#REF!</definedName>
    <definedName name="BExXOHSAD2NSHOLLMZ2JWA4I3I1R" localSheetId="9" hidden="1">#REF!</definedName>
    <definedName name="BExXOHSAD2NSHOLLMZ2JWA4I3I1R" localSheetId="11" hidden="1">#REF!</definedName>
    <definedName name="BExXOHSAD2NSHOLLMZ2JWA4I3I1R" localSheetId="12" hidden="1">#REF!</definedName>
    <definedName name="BExXOHSAD2NSHOLLMZ2JWA4I3I1R" localSheetId="13" hidden="1">#REF!</definedName>
    <definedName name="BExXOHSAD2NSHOLLMZ2JWA4I3I1R" localSheetId="14" hidden="1">#REF!</definedName>
    <definedName name="BExXOHSAD2NSHOLLMZ2JWA4I3I1R" localSheetId="22" hidden="1">#REF!</definedName>
    <definedName name="BExXOHSAD2NSHOLLMZ2JWA4I3I1R" localSheetId="19" hidden="1">#REF!</definedName>
    <definedName name="BExXOHSAD2NSHOLLMZ2JWA4I3I1R" localSheetId="21" hidden="1">#REF!</definedName>
    <definedName name="BExXOHSAD2NSHOLLMZ2JWA4I3I1R" hidden="1">#REF!</definedName>
    <definedName name="BExXOJKWIJ6IFTV1RHIWHR91EZMW" localSheetId="23" hidden="1">#REF!</definedName>
    <definedName name="BExXOJKWIJ6IFTV1RHIWHR91EZMW" localSheetId="27" hidden="1">#REF!</definedName>
    <definedName name="BExXOJKWIJ6IFTV1RHIWHR91EZMW" localSheetId="16" hidden="1">#REF!</definedName>
    <definedName name="BExXOJKWIJ6IFTV1RHIWHR91EZMW" localSheetId="0" hidden="1">#REF!</definedName>
    <definedName name="BExXOJKWIJ6IFTV1RHIWHR91EZMW" localSheetId="2" hidden="1">#REF!</definedName>
    <definedName name="BExXOJKWIJ6IFTV1RHIWHR91EZMW" localSheetId="4" hidden="1">#REF!</definedName>
    <definedName name="BExXOJKWIJ6IFTV1RHIWHR91EZMW" localSheetId="5" hidden="1">#REF!</definedName>
    <definedName name="BExXOJKWIJ6IFTV1RHIWHR91EZMW" localSheetId="17" hidden="1">#REF!</definedName>
    <definedName name="BExXOJKWIJ6IFTV1RHIWHR91EZMW" localSheetId="7" hidden="1">#REF!</definedName>
    <definedName name="BExXOJKWIJ6IFTV1RHIWHR91EZMW" localSheetId="8" hidden="1">#REF!</definedName>
    <definedName name="BExXOJKWIJ6IFTV1RHIWHR91EZMW" localSheetId="9" hidden="1">#REF!</definedName>
    <definedName name="BExXOJKWIJ6IFTV1RHIWHR91EZMW" localSheetId="11" hidden="1">#REF!</definedName>
    <definedName name="BExXOJKWIJ6IFTV1RHIWHR91EZMW" localSheetId="12" hidden="1">#REF!</definedName>
    <definedName name="BExXOJKWIJ6IFTV1RHIWHR91EZMW" localSheetId="13" hidden="1">#REF!</definedName>
    <definedName name="BExXOJKWIJ6IFTV1RHIWHR91EZMW" localSheetId="14" hidden="1">#REF!</definedName>
    <definedName name="BExXOJKWIJ6IFTV1RHIWHR91EZMW" localSheetId="22" hidden="1">#REF!</definedName>
    <definedName name="BExXOJKWIJ6IFTV1RHIWHR91EZMW" localSheetId="19" hidden="1">#REF!</definedName>
    <definedName name="BExXOJKWIJ6IFTV1RHIWHR91EZMW" localSheetId="21" hidden="1">#REF!</definedName>
    <definedName name="BExXOJKWIJ6IFTV1RHIWHR91EZMW" hidden="1">#REF!</definedName>
    <definedName name="BExXP80B5FGA00JCM7UXKPI3PB7Y" localSheetId="23" hidden="1">#REF!</definedName>
    <definedName name="BExXP80B5FGA00JCM7UXKPI3PB7Y" localSheetId="27" hidden="1">#REF!</definedName>
    <definedName name="BExXP80B5FGA00JCM7UXKPI3PB7Y" localSheetId="16" hidden="1">#REF!</definedName>
    <definedName name="BExXP80B5FGA00JCM7UXKPI3PB7Y" localSheetId="0" hidden="1">#REF!</definedName>
    <definedName name="BExXP80B5FGA00JCM7UXKPI3PB7Y" localSheetId="2" hidden="1">#REF!</definedName>
    <definedName name="BExXP80B5FGA00JCM7UXKPI3PB7Y" localSheetId="4" hidden="1">#REF!</definedName>
    <definedName name="BExXP80B5FGA00JCM7UXKPI3PB7Y" localSheetId="5" hidden="1">#REF!</definedName>
    <definedName name="BExXP80B5FGA00JCM7UXKPI3PB7Y" localSheetId="17" hidden="1">#REF!</definedName>
    <definedName name="BExXP80B5FGA00JCM7UXKPI3PB7Y" localSheetId="7" hidden="1">#REF!</definedName>
    <definedName name="BExXP80B5FGA00JCM7UXKPI3PB7Y" localSheetId="8" hidden="1">#REF!</definedName>
    <definedName name="BExXP80B5FGA00JCM7UXKPI3PB7Y" localSheetId="9" hidden="1">#REF!</definedName>
    <definedName name="BExXP80B5FGA00JCM7UXKPI3PB7Y" localSheetId="11" hidden="1">#REF!</definedName>
    <definedName name="BExXP80B5FGA00JCM7UXKPI3PB7Y" localSheetId="12" hidden="1">#REF!</definedName>
    <definedName name="BExXP80B5FGA00JCM7UXKPI3PB7Y" localSheetId="13" hidden="1">#REF!</definedName>
    <definedName name="BExXP80B5FGA00JCM7UXKPI3PB7Y" localSheetId="14" hidden="1">#REF!</definedName>
    <definedName name="BExXP80B5FGA00JCM7UXKPI3PB7Y" localSheetId="22" hidden="1">#REF!</definedName>
    <definedName name="BExXP80B5FGA00JCM7UXKPI3PB7Y" localSheetId="19" hidden="1">#REF!</definedName>
    <definedName name="BExXP80B5FGA00JCM7UXKPI3PB7Y" localSheetId="21" hidden="1">#REF!</definedName>
    <definedName name="BExXP80B5FGA00JCM7UXKPI3PB7Y" hidden="1">#REF!</definedName>
    <definedName name="BExXP85M4WXYVN1UVHUTOEKEG5XS" localSheetId="23" hidden="1">#REF!</definedName>
    <definedName name="BExXP85M4WXYVN1UVHUTOEKEG5XS" localSheetId="27" hidden="1">#REF!</definedName>
    <definedName name="BExXP85M4WXYVN1UVHUTOEKEG5XS" localSheetId="16" hidden="1">#REF!</definedName>
    <definedName name="BExXP85M4WXYVN1UVHUTOEKEG5XS" localSheetId="0" hidden="1">#REF!</definedName>
    <definedName name="BExXP85M4WXYVN1UVHUTOEKEG5XS" localSheetId="2" hidden="1">#REF!</definedName>
    <definedName name="BExXP85M4WXYVN1UVHUTOEKEG5XS" localSheetId="4" hidden="1">#REF!</definedName>
    <definedName name="BExXP85M4WXYVN1UVHUTOEKEG5XS" localSheetId="5" hidden="1">#REF!</definedName>
    <definedName name="BExXP85M4WXYVN1UVHUTOEKEG5XS" localSheetId="17" hidden="1">#REF!</definedName>
    <definedName name="BExXP85M4WXYVN1UVHUTOEKEG5XS" localSheetId="7" hidden="1">#REF!</definedName>
    <definedName name="BExXP85M4WXYVN1UVHUTOEKEG5XS" localSheetId="8" hidden="1">#REF!</definedName>
    <definedName name="BExXP85M4WXYVN1UVHUTOEKEG5XS" localSheetId="9" hidden="1">#REF!</definedName>
    <definedName name="BExXP85M4WXYVN1UVHUTOEKEG5XS" localSheetId="11" hidden="1">#REF!</definedName>
    <definedName name="BExXP85M4WXYVN1UVHUTOEKEG5XS" localSheetId="12" hidden="1">#REF!</definedName>
    <definedName name="BExXP85M4WXYVN1UVHUTOEKEG5XS" localSheetId="13" hidden="1">#REF!</definedName>
    <definedName name="BExXP85M4WXYVN1UVHUTOEKEG5XS" localSheetId="14" hidden="1">#REF!</definedName>
    <definedName name="BExXP85M4WXYVN1UVHUTOEKEG5XS" localSheetId="22" hidden="1">#REF!</definedName>
    <definedName name="BExXP85M4WXYVN1UVHUTOEKEG5XS" localSheetId="19" hidden="1">#REF!</definedName>
    <definedName name="BExXP85M4WXYVN1UVHUTOEKEG5XS" localSheetId="21" hidden="1">#REF!</definedName>
    <definedName name="BExXP85M4WXYVN1UVHUTOEKEG5XS" hidden="1">#REF!</definedName>
    <definedName name="BExXPELOTHOAG0OWILLAH94OZV5J" localSheetId="23" hidden="1">#REF!</definedName>
    <definedName name="BExXPELOTHOAG0OWILLAH94OZV5J" localSheetId="27" hidden="1">#REF!</definedName>
    <definedName name="BExXPELOTHOAG0OWILLAH94OZV5J" localSheetId="16" hidden="1">#REF!</definedName>
    <definedName name="BExXPELOTHOAG0OWILLAH94OZV5J" localSheetId="0" hidden="1">#REF!</definedName>
    <definedName name="BExXPELOTHOAG0OWILLAH94OZV5J" localSheetId="2" hidden="1">#REF!</definedName>
    <definedName name="BExXPELOTHOAG0OWILLAH94OZV5J" localSheetId="4" hidden="1">#REF!</definedName>
    <definedName name="BExXPELOTHOAG0OWILLAH94OZV5J" localSheetId="5" hidden="1">#REF!</definedName>
    <definedName name="BExXPELOTHOAG0OWILLAH94OZV5J" localSheetId="17" hidden="1">#REF!</definedName>
    <definedName name="BExXPELOTHOAG0OWILLAH94OZV5J" localSheetId="7" hidden="1">#REF!</definedName>
    <definedName name="BExXPELOTHOAG0OWILLAH94OZV5J" localSheetId="8" hidden="1">#REF!</definedName>
    <definedName name="BExXPELOTHOAG0OWILLAH94OZV5J" localSheetId="9" hidden="1">#REF!</definedName>
    <definedName name="BExXPELOTHOAG0OWILLAH94OZV5J" localSheetId="11" hidden="1">#REF!</definedName>
    <definedName name="BExXPELOTHOAG0OWILLAH94OZV5J" localSheetId="12" hidden="1">#REF!</definedName>
    <definedName name="BExXPELOTHOAG0OWILLAH94OZV5J" localSheetId="13" hidden="1">#REF!</definedName>
    <definedName name="BExXPELOTHOAG0OWILLAH94OZV5J" localSheetId="14" hidden="1">#REF!</definedName>
    <definedName name="BExXPELOTHOAG0OWILLAH94OZV5J" localSheetId="22" hidden="1">#REF!</definedName>
    <definedName name="BExXPELOTHOAG0OWILLAH94OZV5J" localSheetId="19" hidden="1">#REF!</definedName>
    <definedName name="BExXPELOTHOAG0OWILLAH94OZV5J" localSheetId="21" hidden="1">#REF!</definedName>
    <definedName name="BExXPELOTHOAG0OWILLAH94OZV5J" hidden="1">#REF!</definedName>
    <definedName name="BExXPOSJRLJNYPU01QNNQ5URXP2U" localSheetId="23" hidden="1">#REF!</definedName>
    <definedName name="BExXPOSJRLJNYPU01QNNQ5URXP2U" localSheetId="27" hidden="1">#REF!</definedName>
    <definedName name="BExXPOSJRLJNYPU01QNNQ5URXP2U" localSheetId="16" hidden="1">#REF!</definedName>
    <definedName name="BExXPOSJRLJNYPU01QNNQ5URXP2U" localSheetId="0" hidden="1">#REF!</definedName>
    <definedName name="BExXPOSJRLJNYPU01QNNQ5URXP2U" localSheetId="2" hidden="1">#REF!</definedName>
    <definedName name="BExXPOSJRLJNYPU01QNNQ5URXP2U" localSheetId="4" hidden="1">#REF!</definedName>
    <definedName name="BExXPOSJRLJNYPU01QNNQ5URXP2U" localSheetId="5" hidden="1">#REF!</definedName>
    <definedName name="BExXPOSJRLJNYPU01QNNQ5URXP2U" localSheetId="17" hidden="1">#REF!</definedName>
    <definedName name="BExXPOSJRLJNYPU01QNNQ5URXP2U" localSheetId="7" hidden="1">#REF!</definedName>
    <definedName name="BExXPOSJRLJNYPU01QNNQ5URXP2U" localSheetId="8" hidden="1">#REF!</definedName>
    <definedName name="BExXPOSJRLJNYPU01QNNQ5URXP2U" localSheetId="9" hidden="1">#REF!</definedName>
    <definedName name="BExXPOSJRLJNYPU01QNNQ5URXP2U" localSheetId="11" hidden="1">#REF!</definedName>
    <definedName name="BExXPOSJRLJNYPU01QNNQ5URXP2U" localSheetId="12" hidden="1">#REF!</definedName>
    <definedName name="BExXPOSJRLJNYPU01QNNQ5URXP2U" localSheetId="13" hidden="1">#REF!</definedName>
    <definedName name="BExXPOSJRLJNYPU01QNNQ5URXP2U" localSheetId="14" hidden="1">#REF!</definedName>
    <definedName name="BExXPOSJRLJNYPU01QNNQ5URXP2U" localSheetId="22" hidden="1">#REF!</definedName>
    <definedName name="BExXPOSJRLJNYPU01QNNQ5URXP2U" localSheetId="19" hidden="1">#REF!</definedName>
    <definedName name="BExXPOSJRLJNYPU01QNNQ5URXP2U" localSheetId="21" hidden="1">#REF!</definedName>
    <definedName name="BExXPOSJRLJNYPU01QNNQ5URXP2U" hidden="1">#REF!</definedName>
    <definedName name="BExXPS31W1VD2NMIE4E37LHVDF0L" localSheetId="23" hidden="1">#REF!</definedName>
    <definedName name="BExXPS31W1VD2NMIE4E37LHVDF0L" localSheetId="27" hidden="1">#REF!</definedName>
    <definedName name="BExXPS31W1VD2NMIE4E37LHVDF0L" localSheetId="16" hidden="1">#REF!</definedName>
    <definedName name="BExXPS31W1VD2NMIE4E37LHVDF0L" localSheetId="0" hidden="1">#REF!</definedName>
    <definedName name="BExXPS31W1VD2NMIE4E37LHVDF0L" localSheetId="2" hidden="1">#REF!</definedName>
    <definedName name="BExXPS31W1VD2NMIE4E37LHVDF0L" localSheetId="4" hidden="1">#REF!</definedName>
    <definedName name="BExXPS31W1VD2NMIE4E37LHVDF0L" localSheetId="5" hidden="1">#REF!</definedName>
    <definedName name="BExXPS31W1VD2NMIE4E37LHVDF0L" localSheetId="17" hidden="1">#REF!</definedName>
    <definedName name="BExXPS31W1VD2NMIE4E37LHVDF0L" localSheetId="7" hidden="1">#REF!</definedName>
    <definedName name="BExXPS31W1VD2NMIE4E37LHVDF0L" localSheetId="8" hidden="1">#REF!</definedName>
    <definedName name="BExXPS31W1VD2NMIE4E37LHVDF0L" localSheetId="9" hidden="1">#REF!</definedName>
    <definedName name="BExXPS31W1VD2NMIE4E37LHVDF0L" localSheetId="11" hidden="1">#REF!</definedName>
    <definedName name="BExXPS31W1VD2NMIE4E37LHVDF0L" localSheetId="12" hidden="1">#REF!</definedName>
    <definedName name="BExXPS31W1VD2NMIE4E37LHVDF0L" localSheetId="13" hidden="1">#REF!</definedName>
    <definedName name="BExXPS31W1VD2NMIE4E37LHVDF0L" localSheetId="14" hidden="1">#REF!</definedName>
    <definedName name="BExXPS31W1VD2NMIE4E37LHVDF0L" localSheetId="22" hidden="1">#REF!</definedName>
    <definedName name="BExXPS31W1VD2NMIE4E37LHVDF0L" localSheetId="19" hidden="1">#REF!</definedName>
    <definedName name="BExXPS31W1VD2NMIE4E37LHVDF0L" localSheetId="21" hidden="1">#REF!</definedName>
    <definedName name="BExXPS31W1VD2NMIE4E37LHVDF0L" hidden="1">#REF!</definedName>
    <definedName name="BExXPZKYEMVF5JOC14HYOOYQK6JK" localSheetId="23" hidden="1">#REF!</definedName>
    <definedName name="BExXPZKYEMVF5JOC14HYOOYQK6JK" localSheetId="27" hidden="1">#REF!</definedName>
    <definedName name="BExXPZKYEMVF5JOC14HYOOYQK6JK" localSheetId="16" hidden="1">#REF!</definedName>
    <definedName name="BExXPZKYEMVF5JOC14HYOOYQK6JK" localSheetId="0" hidden="1">#REF!</definedName>
    <definedName name="BExXPZKYEMVF5JOC14HYOOYQK6JK" localSheetId="2" hidden="1">#REF!</definedName>
    <definedName name="BExXPZKYEMVF5JOC14HYOOYQK6JK" localSheetId="4" hidden="1">#REF!</definedName>
    <definedName name="BExXPZKYEMVF5JOC14HYOOYQK6JK" localSheetId="5" hidden="1">#REF!</definedName>
    <definedName name="BExXPZKYEMVF5JOC14HYOOYQK6JK" localSheetId="17" hidden="1">#REF!</definedName>
    <definedName name="BExXPZKYEMVF5JOC14HYOOYQK6JK" localSheetId="7" hidden="1">#REF!</definedName>
    <definedName name="BExXPZKYEMVF5JOC14HYOOYQK6JK" localSheetId="8" hidden="1">#REF!</definedName>
    <definedName name="BExXPZKYEMVF5JOC14HYOOYQK6JK" localSheetId="9" hidden="1">#REF!</definedName>
    <definedName name="BExXPZKYEMVF5JOC14HYOOYQK6JK" localSheetId="11" hidden="1">#REF!</definedName>
    <definedName name="BExXPZKYEMVF5JOC14HYOOYQK6JK" localSheetId="12" hidden="1">#REF!</definedName>
    <definedName name="BExXPZKYEMVF5JOC14HYOOYQK6JK" localSheetId="13" hidden="1">#REF!</definedName>
    <definedName name="BExXPZKYEMVF5JOC14HYOOYQK6JK" localSheetId="14" hidden="1">#REF!</definedName>
    <definedName name="BExXPZKYEMVF5JOC14HYOOYQK6JK" localSheetId="22" hidden="1">#REF!</definedName>
    <definedName name="BExXPZKYEMVF5JOC14HYOOYQK6JK" localSheetId="19" hidden="1">#REF!</definedName>
    <definedName name="BExXPZKYEMVF5JOC14HYOOYQK6JK" localSheetId="21" hidden="1">#REF!</definedName>
    <definedName name="BExXPZKYEMVF5JOC14HYOOYQK6JK" hidden="1">#REF!</definedName>
    <definedName name="BExXQ89PA10X79WBWOEP1AJX1OQM" localSheetId="23" hidden="1">#REF!</definedName>
    <definedName name="BExXQ89PA10X79WBWOEP1AJX1OQM" localSheetId="27" hidden="1">#REF!</definedName>
    <definedName name="BExXQ89PA10X79WBWOEP1AJX1OQM" localSheetId="16" hidden="1">#REF!</definedName>
    <definedName name="BExXQ89PA10X79WBWOEP1AJX1OQM" localSheetId="0" hidden="1">#REF!</definedName>
    <definedName name="BExXQ89PA10X79WBWOEP1AJX1OQM" localSheetId="2" hidden="1">#REF!</definedName>
    <definedName name="BExXQ89PA10X79WBWOEP1AJX1OQM" localSheetId="4" hidden="1">#REF!</definedName>
    <definedName name="BExXQ89PA10X79WBWOEP1AJX1OQM" localSheetId="5" hidden="1">#REF!</definedName>
    <definedName name="BExXQ89PA10X79WBWOEP1AJX1OQM" localSheetId="17" hidden="1">#REF!</definedName>
    <definedName name="BExXQ89PA10X79WBWOEP1AJX1OQM" localSheetId="7" hidden="1">#REF!</definedName>
    <definedName name="BExXQ89PA10X79WBWOEP1AJX1OQM" localSheetId="8" hidden="1">#REF!</definedName>
    <definedName name="BExXQ89PA10X79WBWOEP1AJX1OQM" localSheetId="9" hidden="1">#REF!</definedName>
    <definedName name="BExXQ89PA10X79WBWOEP1AJX1OQM" localSheetId="11" hidden="1">#REF!</definedName>
    <definedName name="BExXQ89PA10X79WBWOEP1AJX1OQM" localSheetId="12" hidden="1">#REF!</definedName>
    <definedName name="BExXQ89PA10X79WBWOEP1AJX1OQM" localSheetId="13" hidden="1">#REF!</definedName>
    <definedName name="BExXQ89PA10X79WBWOEP1AJX1OQM" localSheetId="14" hidden="1">#REF!</definedName>
    <definedName name="BExXQ89PA10X79WBWOEP1AJX1OQM" localSheetId="22" hidden="1">#REF!</definedName>
    <definedName name="BExXQ89PA10X79WBWOEP1AJX1OQM" localSheetId="19" hidden="1">#REF!</definedName>
    <definedName name="BExXQ89PA10X79WBWOEP1AJX1OQM" localSheetId="21" hidden="1">#REF!</definedName>
    <definedName name="BExXQ89PA10X79WBWOEP1AJX1OQM" hidden="1">#REF!</definedName>
    <definedName name="BExXQCGQGGYSI0LTRVR73MUO50AW" localSheetId="23" hidden="1">#REF!</definedName>
    <definedName name="BExXQCGQGGYSI0LTRVR73MUO50AW" localSheetId="27" hidden="1">#REF!</definedName>
    <definedName name="BExXQCGQGGYSI0LTRVR73MUO50AW" localSheetId="16" hidden="1">#REF!</definedName>
    <definedName name="BExXQCGQGGYSI0LTRVR73MUO50AW" localSheetId="0" hidden="1">#REF!</definedName>
    <definedName name="BExXQCGQGGYSI0LTRVR73MUO50AW" localSheetId="2" hidden="1">#REF!</definedName>
    <definedName name="BExXQCGQGGYSI0LTRVR73MUO50AW" localSheetId="4" hidden="1">#REF!</definedName>
    <definedName name="BExXQCGQGGYSI0LTRVR73MUO50AW" localSheetId="5" hidden="1">#REF!</definedName>
    <definedName name="BExXQCGQGGYSI0LTRVR73MUO50AW" localSheetId="17" hidden="1">#REF!</definedName>
    <definedName name="BExXQCGQGGYSI0LTRVR73MUO50AW" localSheetId="7" hidden="1">#REF!</definedName>
    <definedName name="BExXQCGQGGYSI0LTRVR73MUO50AW" localSheetId="8" hidden="1">#REF!</definedName>
    <definedName name="BExXQCGQGGYSI0LTRVR73MUO50AW" localSheetId="9" hidden="1">#REF!</definedName>
    <definedName name="BExXQCGQGGYSI0LTRVR73MUO50AW" localSheetId="11" hidden="1">#REF!</definedName>
    <definedName name="BExXQCGQGGYSI0LTRVR73MUO50AW" localSheetId="12" hidden="1">#REF!</definedName>
    <definedName name="BExXQCGQGGYSI0LTRVR73MUO50AW" localSheetId="13" hidden="1">#REF!</definedName>
    <definedName name="BExXQCGQGGYSI0LTRVR73MUO50AW" localSheetId="14" hidden="1">#REF!</definedName>
    <definedName name="BExXQCGQGGYSI0LTRVR73MUO50AW" localSheetId="22" hidden="1">#REF!</definedName>
    <definedName name="BExXQCGQGGYSI0LTRVR73MUO50AW" localSheetId="19" hidden="1">#REF!</definedName>
    <definedName name="BExXQCGQGGYSI0LTRVR73MUO50AW" localSheetId="21" hidden="1">#REF!</definedName>
    <definedName name="BExXQCGQGGYSI0LTRVR73MUO50AW" hidden="1">#REF!</definedName>
    <definedName name="BExXQEEXFHDQ8DSRAJSB5ET6J004" localSheetId="23" hidden="1">#REF!</definedName>
    <definedName name="BExXQEEXFHDQ8DSRAJSB5ET6J004" localSheetId="27" hidden="1">#REF!</definedName>
    <definedName name="BExXQEEXFHDQ8DSRAJSB5ET6J004" localSheetId="16" hidden="1">#REF!</definedName>
    <definedName name="BExXQEEXFHDQ8DSRAJSB5ET6J004" localSheetId="0" hidden="1">#REF!</definedName>
    <definedName name="BExXQEEXFHDQ8DSRAJSB5ET6J004" localSheetId="2" hidden="1">#REF!</definedName>
    <definedName name="BExXQEEXFHDQ8DSRAJSB5ET6J004" localSheetId="4" hidden="1">#REF!</definedName>
    <definedName name="BExXQEEXFHDQ8DSRAJSB5ET6J004" localSheetId="5" hidden="1">#REF!</definedName>
    <definedName name="BExXQEEXFHDQ8DSRAJSB5ET6J004" localSheetId="17" hidden="1">#REF!</definedName>
    <definedName name="BExXQEEXFHDQ8DSRAJSB5ET6J004" localSheetId="7" hidden="1">#REF!</definedName>
    <definedName name="BExXQEEXFHDQ8DSRAJSB5ET6J004" localSheetId="8" hidden="1">#REF!</definedName>
    <definedName name="BExXQEEXFHDQ8DSRAJSB5ET6J004" localSheetId="9" hidden="1">#REF!</definedName>
    <definedName name="BExXQEEXFHDQ8DSRAJSB5ET6J004" localSheetId="11" hidden="1">#REF!</definedName>
    <definedName name="BExXQEEXFHDQ8DSRAJSB5ET6J004" localSheetId="12" hidden="1">#REF!</definedName>
    <definedName name="BExXQEEXFHDQ8DSRAJSB5ET6J004" localSheetId="13" hidden="1">#REF!</definedName>
    <definedName name="BExXQEEXFHDQ8DSRAJSB5ET6J004" localSheetId="14" hidden="1">#REF!</definedName>
    <definedName name="BExXQEEXFHDQ8DSRAJSB5ET6J004" localSheetId="22" hidden="1">#REF!</definedName>
    <definedName name="BExXQEEXFHDQ8DSRAJSB5ET6J004" localSheetId="19" hidden="1">#REF!</definedName>
    <definedName name="BExXQEEXFHDQ8DSRAJSB5ET6J004" localSheetId="21" hidden="1">#REF!</definedName>
    <definedName name="BExXQEEXFHDQ8DSRAJSB5ET6J004" hidden="1">#REF!</definedName>
    <definedName name="BExXQH41O5HZAH8BO6HCFY8YC3TU" localSheetId="23" hidden="1">#REF!</definedName>
    <definedName name="BExXQH41O5HZAH8BO6HCFY8YC3TU" localSheetId="27" hidden="1">#REF!</definedName>
    <definedName name="BExXQH41O5HZAH8BO6HCFY8YC3TU" localSheetId="16" hidden="1">#REF!</definedName>
    <definedName name="BExXQH41O5HZAH8BO6HCFY8YC3TU" localSheetId="0" hidden="1">#REF!</definedName>
    <definedName name="BExXQH41O5HZAH8BO6HCFY8YC3TU" localSheetId="2" hidden="1">#REF!</definedName>
    <definedName name="BExXQH41O5HZAH8BO6HCFY8YC3TU" localSheetId="4" hidden="1">#REF!</definedName>
    <definedName name="BExXQH41O5HZAH8BO6HCFY8YC3TU" localSheetId="5" hidden="1">#REF!</definedName>
    <definedName name="BExXQH41O5HZAH8BO6HCFY8YC3TU" localSheetId="17" hidden="1">#REF!</definedName>
    <definedName name="BExXQH41O5HZAH8BO6HCFY8YC3TU" localSheetId="7" hidden="1">#REF!</definedName>
    <definedName name="BExXQH41O5HZAH8BO6HCFY8YC3TU" localSheetId="8" hidden="1">#REF!</definedName>
    <definedName name="BExXQH41O5HZAH8BO6HCFY8YC3TU" localSheetId="9" hidden="1">#REF!</definedName>
    <definedName name="BExXQH41O5HZAH8BO6HCFY8YC3TU" localSheetId="11" hidden="1">#REF!</definedName>
    <definedName name="BExXQH41O5HZAH8BO6HCFY8YC3TU" localSheetId="12" hidden="1">#REF!</definedName>
    <definedName name="BExXQH41O5HZAH8BO6HCFY8YC3TU" localSheetId="13" hidden="1">#REF!</definedName>
    <definedName name="BExXQH41O5HZAH8BO6HCFY8YC3TU" localSheetId="14" hidden="1">#REF!</definedName>
    <definedName name="BExXQH41O5HZAH8BO6HCFY8YC3TU" localSheetId="22" hidden="1">#REF!</definedName>
    <definedName name="BExXQH41O5HZAH8BO6HCFY8YC3TU" localSheetId="19" hidden="1">#REF!</definedName>
    <definedName name="BExXQH41O5HZAH8BO6HCFY8YC3TU" localSheetId="21" hidden="1">#REF!</definedName>
    <definedName name="BExXQH41O5HZAH8BO6HCFY8YC3TU" hidden="1">#REF!</definedName>
    <definedName name="BExXQJIEF5R3QQ6D8HO3NGPU0IQC" localSheetId="23" hidden="1">#REF!</definedName>
    <definedName name="BExXQJIEF5R3QQ6D8HO3NGPU0IQC" localSheetId="27" hidden="1">#REF!</definedName>
    <definedName name="BExXQJIEF5R3QQ6D8HO3NGPU0IQC" localSheetId="16" hidden="1">#REF!</definedName>
    <definedName name="BExXQJIEF5R3QQ6D8HO3NGPU0IQC" localSheetId="0" hidden="1">#REF!</definedName>
    <definedName name="BExXQJIEF5R3QQ6D8HO3NGPU0IQC" localSheetId="2" hidden="1">#REF!</definedName>
    <definedName name="BExXQJIEF5R3QQ6D8HO3NGPU0IQC" localSheetId="4" hidden="1">#REF!</definedName>
    <definedName name="BExXQJIEF5R3QQ6D8HO3NGPU0IQC" localSheetId="5" hidden="1">#REF!</definedName>
    <definedName name="BExXQJIEF5R3QQ6D8HO3NGPU0IQC" localSheetId="17" hidden="1">#REF!</definedName>
    <definedName name="BExXQJIEF5R3QQ6D8HO3NGPU0IQC" localSheetId="7" hidden="1">#REF!</definedName>
    <definedName name="BExXQJIEF5R3QQ6D8HO3NGPU0IQC" localSheetId="8" hidden="1">#REF!</definedName>
    <definedName name="BExXQJIEF5R3QQ6D8HO3NGPU0IQC" localSheetId="9" hidden="1">#REF!</definedName>
    <definedName name="BExXQJIEF5R3QQ6D8HO3NGPU0IQC" localSheetId="11" hidden="1">#REF!</definedName>
    <definedName name="BExXQJIEF5R3QQ6D8HO3NGPU0IQC" localSheetId="12" hidden="1">#REF!</definedName>
    <definedName name="BExXQJIEF5R3QQ6D8HO3NGPU0IQC" localSheetId="13" hidden="1">#REF!</definedName>
    <definedName name="BExXQJIEF5R3QQ6D8HO3NGPU0IQC" localSheetId="14" hidden="1">#REF!</definedName>
    <definedName name="BExXQJIEF5R3QQ6D8HO3NGPU0IQC" localSheetId="22" hidden="1">#REF!</definedName>
    <definedName name="BExXQJIEF5R3QQ6D8HO3NGPU0IQC" localSheetId="19" hidden="1">#REF!</definedName>
    <definedName name="BExXQJIEF5R3QQ6D8HO3NGPU0IQC" localSheetId="21" hidden="1">#REF!</definedName>
    <definedName name="BExXQJIEF5R3QQ6D8HO3NGPU0IQC" hidden="1">#REF!</definedName>
    <definedName name="BExXQRAVW0KPQXIJ59NG6UGTZB59" localSheetId="23" hidden="1">#REF!</definedName>
    <definedName name="BExXQRAVW0KPQXIJ59NG6UGTZB59" localSheetId="27" hidden="1">#REF!</definedName>
    <definedName name="BExXQRAVW0KPQXIJ59NG6UGTZB59" localSheetId="16" hidden="1">#REF!</definedName>
    <definedName name="BExXQRAVW0KPQXIJ59NG6UGTZB59" localSheetId="0" hidden="1">#REF!</definedName>
    <definedName name="BExXQRAVW0KPQXIJ59NG6UGTZB59" localSheetId="2" hidden="1">#REF!</definedName>
    <definedName name="BExXQRAVW0KPQXIJ59NG6UGTZB59" localSheetId="4" hidden="1">#REF!</definedName>
    <definedName name="BExXQRAVW0KPQXIJ59NG6UGTZB59" localSheetId="5" hidden="1">#REF!</definedName>
    <definedName name="BExXQRAVW0KPQXIJ59NG6UGTZB59" localSheetId="17" hidden="1">#REF!</definedName>
    <definedName name="BExXQRAVW0KPQXIJ59NG6UGTZB59" localSheetId="7" hidden="1">#REF!</definedName>
    <definedName name="BExXQRAVW0KPQXIJ59NG6UGTZB59" localSheetId="8" hidden="1">#REF!</definedName>
    <definedName name="BExXQRAVW0KPQXIJ59NG6UGTZB59" localSheetId="9" hidden="1">#REF!</definedName>
    <definedName name="BExXQRAVW0KPQXIJ59NG6UGTZB59" localSheetId="11" hidden="1">#REF!</definedName>
    <definedName name="BExXQRAVW0KPQXIJ59NG6UGTZB59" localSheetId="12" hidden="1">#REF!</definedName>
    <definedName name="BExXQRAVW0KPQXIJ59NG6UGTZB59" localSheetId="13" hidden="1">#REF!</definedName>
    <definedName name="BExXQRAVW0KPQXIJ59NG6UGTZB59" localSheetId="14" hidden="1">#REF!</definedName>
    <definedName name="BExXQRAVW0KPQXIJ59NG6UGTZB59" localSheetId="22" hidden="1">#REF!</definedName>
    <definedName name="BExXQRAVW0KPQXIJ59NG6UGTZB59" localSheetId="19" hidden="1">#REF!</definedName>
    <definedName name="BExXQRAVW0KPQXIJ59NG6UGTZB59" localSheetId="21" hidden="1">#REF!</definedName>
    <definedName name="BExXQRAVW0KPQXIJ59NG6UGTZB59" hidden="1">#REF!</definedName>
    <definedName name="BExXQU00K9ER4I1WM7T9J0W1E7ZC" localSheetId="23" hidden="1">#REF!</definedName>
    <definedName name="BExXQU00K9ER4I1WM7T9J0W1E7ZC" localSheetId="27" hidden="1">#REF!</definedName>
    <definedName name="BExXQU00K9ER4I1WM7T9J0W1E7ZC" localSheetId="16" hidden="1">#REF!</definedName>
    <definedName name="BExXQU00K9ER4I1WM7T9J0W1E7ZC" localSheetId="0" hidden="1">#REF!</definedName>
    <definedName name="BExXQU00K9ER4I1WM7T9J0W1E7ZC" localSheetId="2" hidden="1">#REF!</definedName>
    <definedName name="BExXQU00K9ER4I1WM7T9J0W1E7ZC" localSheetId="4" hidden="1">#REF!</definedName>
    <definedName name="BExXQU00K9ER4I1WM7T9J0W1E7ZC" localSheetId="5" hidden="1">#REF!</definedName>
    <definedName name="BExXQU00K9ER4I1WM7T9J0W1E7ZC" localSheetId="17" hidden="1">#REF!</definedName>
    <definedName name="BExXQU00K9ER4I1WM7T9J0W1E7ZC" localSheetId="7" hidden="1">#REF!</definedName>
    <definedName name="BExXQU00K9ER4I1WM7T9J0W1E7ZC" localSheetId="8" hidden="1">#REF!</definedName>
    <definedName name="BExXQU00K9ER4I1WM7T9J0W1E7ZC" localSheetId="9" hidden="1">#REF!</definedName>
    <definedName name="BExXQU00K9ER4I1WM7T9J0W1E7ZC" localSheetId="11" hidden="1">#REF!</definedName>
    <definedName name="BExXQU00K9ER4I1WM7T9J0W1E7ZC" localSheetId="12" hidden="1">#REF!</definedName>
    <definedName name="BExXQU00K9ER4I1WM7T9J0W1E7ZC" localSheetId="13" hidden="1">#REF!</definedName>
    <definedName name="BExXQU00K9ER4I1WM7T9J0W1E7ZC" localSheetId="14" hidden="1">#REF!</definedName>
    <definedName name="BExXQU00K9ER4I1WM7T9J0W1E7ZC" localSheetId="22" hidden="1">#REF!</definedName>
    <definedName name="BExXQU00K9ER4I1WM7T9J0W1E7ZC" localSheetId="19" hidden="1">#REF!</definedName>
    <definedName name="BExXQU00K9ER4I1WM7T9J0W1E7ZC" localSheetId="21" hidden="1">#REF!</definedName>
    <definedName name="BExXQU00K9ER4I1WM7T9J0W1E7ZC" hidden="1">#REF!</definedName>
    <definedName name="BExXQU00KOR7XLM8B13DGJ1MIQDY" localSheetId="23" hidden="1">#REF!</definedName>
    <definedName name="BExXQU00KOR7XLM8B13DGJ1MIQDY" localSheetId="27" hidden="1">#REF!</definedName>
    <definedName name="BExXQU00KOR7XLM8B13DGJ1MIQDY" localSheetId="16" hidden="1">#REF!</definedName>
    <definedName name="BExXQU00KOR7XLM8B13DGJ1MIQDY" localSheetId="0" hidden="1">#REF!</definedName>
    <definedName name="BExXQU00KOR7XLM8B13DGJ1MIQDY" localSheetId="2" hidden="1">#REF!</definedName>
    <definedName name="BExXQU00KOR7XLM8B13DGJ1MIQDY" localSheetId="4" hidden="1">#REF!</definedName>
    <definedName name="BExXQU00KOR7XLM8B13DGJ1MIQDY" localSheetId="5" hidden="1">#REF!</definedName>
    <definedName name="BExXQU00KOR7XLM8B13DGJ1MIQDY" localSheetId="17" hidden="1">#REF!</definedName>
    <definedName name="BExXQU00KOR7XLM8B13DGJ1MIQDY" localSheetId="7" hidden="1">#REF!</definedName>
    <definedName name="BExXQU00KOR7XLM8B13DGJ1MIQDY" localSheetId="8" hidden="1">#REF!</definedName>
    <definedName name="BExXQU00KOR7XLM8B13DGJ1MIQDY" localSheetId="9" hidden="1">#REF!</definedName>
    <definedName name="BExXQU00KOR7XLM8B13DGJ1MIQDY" localSheetId="11" hidden="1">#REF!</definedName>
    <definedName name="BExXQU00KOR7XLM8B13DGJ1MIQDY" localSheetId="12" hidden="1">#REF!</definedName>
    <definedName name="BExXQU00KOR7XLM8B13DGJ1MIQDY" localSheetId="13" hidden="1">#REF!</definedName>
    <definedName name="BExXQU00KOR7XLM8B13DGJ1MIQDY" localSheetId="14" hidden="1">#REF!</definedName>
    <definedName name="BExXQU00KOR7XLM8B13DGJ1MIQDY" localSheetId="22" hidden="1">#REF!</definedName>
    <definedName name="BExXQU00KOR7XLM8B13DGJ1MIQDY" localSheetId="19" hidden="1">#REF!</definedName>
    <definedName name="BExXQU00KOR7XLM8B13DGJ1MIQDY" localSheetId="21" hidden="1">#REF!</definedName>
    <definedName name="BExXQU00KOR7XLM8B13DGJ1MIQDY" hidden="1">#REF!</definedName>
    <definedName name="BExXQUG48Q1ISN53FE4MRROM0HSJ" localSheetId="23" hidden="1">#REF!</definedName>
    <definedName name="BExXQUG48Q1ISN53FE4MRROM0HSJ" localSheetId="27" hidden="1">#REF!</definedName>
    <definedName name="BExXQUG48Q1ISN53FE4MRROM0HSJ" localSheetId="16" hidden="1">#REF!</definedName>
    <definedName name="BExXQUG48Q1ISN53FE4MRROM0HSJ" localSheetId="0" hidden="1">#REF!</definedName>
    <definedName name="BExXQUG48Q1ISN53FE4MRROM0HSJ" localSheetId="2" hidden="1">#REF!</definedName>
    <definedName name="BExXQUG48Q1ISN53FE4MRROM0HSJ" localSheetId="4" hidden="1">#REF!</definedName>
    <definedName name="BExXQUG48Q1ISN53FE4MRROM0HSJ" localSheetId="5" hidden="1">#REF!</definedName>
    <definedName name="BExXQUG48Q1ISN53FE4MRROM0HSJ" localSheetId="17" hidden="1">#REF!</definedName>
    <definedName name="BExXQUG48Q1ISN53FE4MRROM0HSJ" localSheetId="7" hidden="1">#REF!</definedName>
    <definedName name="BExXQUG48Q1ISN53FE4MRROM0HSJ" localSheetId="8" hidden="1">#REF!</definedName>
    <definedName name="BExXQUG48Q1ISN53FE4MRROM0HSJ" localSheetId="9" hidden="1">#REF!</definedName>
    <definedName name="BExXQUG48Q1ISN53FE4MRROM0HSJ" localSheetId="11" hidden="1">#REF!</definedName>
    <definedName name="BExXQUG48Q1ISN53FE4MRROM0HSJ" localSheetId="12" hidden="1">#REF!</definedName>
    <definedName name="BExXQUG48Q1ISN53FE4MRROM0HSJ" localSheetId="13" hidden="1">#REF!</definedName>
    <definedName name="BExXQUG48Q1ISN53FE4MRROM0HSJ" localSheetId="14" hidden="1">#REF!</definedName>
    <definedName name="BExXQUG48Q1ISN53FE4MRROM0HSJ" localSheetId="22" hidden="1">#REF!</definedName>
    <definedName name="BExXQUG48Q1ISN53FE4MRROM0HSJ" localSheetId="19" hidden="1">#REF!</definedName>
    <definedName name="BExXQUG48Q1ISN53FE4MRROM0HSJ" localSheetId="21" hidden="1">#REF!</definedName>
    <definedName name="BExXQUG48Q1ISN53FE4MRROM0HSJ" hidden="1">#REF!</definedName>
    <definedName name="BExXQXG18PS8HGBOS03OSTQ0KEYC" localSheetId="23" hidden="1">#REF!</definedName>
    <definedName name="BExXQXG18PS8HGBOS03OSTQ0KEYC" localSheetId="27" hidden="1">#REF!</definedName>
    <definedName name="BExXQXG18PS8HGBOS03OSTQ0KEYC" localSheetId="16" hidden="1">#REF!</definedName>
    <definedName name="BExXQXG18PS8HGBOS03OSTQ0KEYC" localSheetId="0" hidden="1">#REF!</definedName>
    <definedName name="BExXQXG18PS8HGBOS03OSTQ0KEYC" localSheetId="2" hidden="1">#REF!</definedName>
    <definedName name="BExXQXG18PS8HGBOS03OSTQ0KEYC" localSheetId="4" hidden="1">#REF!</definedName>
    <definedName name="BExXQXG18PS8HGBOS03OSTQ0KEYC" localSheetId="5" hidden="1">#REF!</definedName>
    <definedName name="BExXQXG18PS8HGBOS03OSTQ0KEYC" localSheetId="17" hidden="1">#REF!</definedName>
    <definedName name="BExXQXG18PS8HGBOS03OSTQ0KEYC" localSheetId="7" hidden="1">#REF!</definedName>
    <definedName name="BExXQXG18PS8HGBOS03OSTQ0KEYC" localSheetId="8" hidden="1">#REF!</definedName>
    <definedName name="BExXQXG18PS8HGBOS03OSTQ0KEYC" localSheetId="9" hidden="1">#REF!</definedName>
    <definedName name="BExXQXG18PS8HGBOS03OSTQ0KEYC" localSheetId="11" hidden="1">#REF!</definedName>
    <definedName name="BExXQXG18PS8HGBOS03OSTQ0KEYC" localSheetId="12" hidden="1">#REF!</definedName>
    <definedName name="BExXQXG18PS8HGBOS03OSTQ0KEYC" localSheetId="13" hidden="1">#REF!</definedName>
    <definedName name="BExXQXG18PS8HGBOS03OSTQ0KEYC" localSheetId="14" hidden="1">#REF!</definedName>
    <definedName name="BExXQXG18PS8HGBOS03OSTQ0KEYC" localSheetId="22" hidden="1">#REF!</definedName>
    <definedName name="BExXQXG18PS8HGBOS03OSTQ0KEYC" localSheetId="19" hidden="1">#REF!</definedName>
    <definedName name="BExXQXG18PS8HGBOS03OSTQ0KEYC" localSheetId="21" hidden="1">#REF!</definedName>
    <definedName name="BExXQXG18PS8HGBOS03OSTQ0KEYC" hidden="1">#REF!</definedName>
    <definedName name="BExXQXQT4OAFQT5B0YB3USDJOJOB" localSheetId="23" hidden="1">#REF!</definedName>
    <definedName name="BExXQXQT4OAFQT5B0YB3USDJOJOB" localSheetId="27" hidden="1">#REF!</definedName>
    <definedName name="BExXQXQT4OAFQT5B0YB3USDJOJOB" localSheetId="16" hidden="1">#REF!</definedName>
    <definedName name="BExXQXQT4OAFQT5B0YB3USDJOJOB" localSheetId="0" hidden="1">#REF!</definedName>
    <definedName name="BExXQXQT4OAFQT5B0YB3USDJOJOB" localSheetId="2" hidden="1">#REF!</definedName>
    <definedName name="BExXQXQT4OAFQT5B0YB3USDJOJOB" localSheetId="4" hidden="1">#REF!</definedName>
    <definedName name="BExXQXQT4OAFQT5B0YB3USDJOJOB" localSheetId="5" hidden="1">#REF!</definedName>
    <definedName name="BExXQXQT4OAFQT5B0YB3USDJOJOB" localSheetId="17" hidden="1">#REF!</definedName>
    <definedName name="BExXQXQT4OAFQT5B0YB3USDJOJOB" localSheetId="7" hidden="1">#REF!</definedName>
    <definedName name="BExXQXQT4OAFQT5B0YB3USDJOJOB" localSheetId="8" hidden="1">#REF!</definedName>
    <definedName name="BExXQXQT4OAFQT5B0YB3USDJOJOB" localSheetId="9" hidden="1">#REF!</definedName>
    <definedName name="BExXQXQT4OAFQT5B0YB3USDJOJOB" localSheetId="11" hidden="1">#REF!</definedName>
    <definedName name="BExXQXQT4OAFQT5B0YB3USDJOJOB" localSheetId="12" hidden="1">#REF!</definedName>
    <definedName name="BExXQXQT4OAFQT5B0YB3USDJOJOB" localSheetId="13" hidden="1">#REF!</definedName>
    <definedName name="BExXQXQT4OAFQT5B0YB3USDJOJOB" localSheetId="14" hidden="1">#REF!</definedName>
    <definedName name="BExXQXQT4OAFQT5B0YB3USDJOJOB" localSheetId="22" hidden="1">#REF!</definedName>
    <definedName name="BExXQXQT4OAFQT5B0YB3USDJOJOB" localSheetId="19" hidden="1">#REF!</definedName>
    <definedName name="BExXQXQT4OAFQT5B0YB3USDJOJOB" localSheetId="21" hidden="1">#REF!</definedName>
    <definedName name="BExXQXQT4OAFQT5B0YB3USDJOJOB" hidden="1">#REF!</definedName>
    <definedName name="BExXR3FSEXAHSXEQNJORWFCPX86N" localSheetId="23" hidden="1">#REF!</definedName>
    <definedName name="BExXR3FSEXAHSXEQNJORWFCPX86N" localSheetId="27" hidden="1">#REF!</definedName>
    <definedName name="BExXR3FSEXAHSXEQNJORWFCPX86N" localSheetId="16" hidden="1">#REF!</definedName>
    <definedName name="BExXR3FSEXAHSXEQNJORWFCPX86N" localSheetId="0" hidden="1">#REF!</definedName>
    <definedName name="BExXR3FSEXAHSXEQNJORWFCPX86N" localSheetId="2" hidden="1">#REF!</definedName>
    <definedName name="BExXR3FSEXAHSXEQNJORWFCPX86N" localSheetId="4" hidden="1">#REF!</definedName>
    <definedName name="BExXR3FSEXAHSXEQNJORWFCPX86N" localSheetId="5" hidden="1">#REF!</definedName>
    <definedName name="BExXR3FSEXAHSXEQNJORWFCPX86N" localSheetId="17" hidden="1">#REF!</definedName>
    <definedName name="BExXR3FSEXAHSXEQNJORWFCPX86N" localSheetId="7" hidden="1">#REF!</definedName>
    <definedName name="BExXR3FSEXAHSXEQNJORWFCPX86N" localSheetId="8" hidden="1">#REF!</definedName>
    <definedName name="BExXR3FSEXAHSXEQNJORWFCPX86N" localSheetId="9" hidden="1">#REF!</definedName>
    <definedName name="BExXR3FSEXAHSXEQNJORWFCPX86N" localSheetId="11" hidden="1">#REF!</definedName>
    <definedName name="BExXR3FSEXAHSXEQNJORWFCPX86N" localSheetId="12" hidden="1">#REF!</definedName>
    <definedName name="BExXR3FSEXAHSXEQNJORWFCPX86N" localSheetId="13" hidden="1">#REF!</definedName>
    <definedName name="BExXR3FSEXAHSXEQNJORWFCPX86N" localSheetId="14" hidden="1">#REF!</definedName>
    <definedName name="BExXR3FSEXAHSXEQNJORWFCPX86N" localSheetId="22" hidden="1">#REF!</definedName>
    <definedName name="BExXR3FSEXAHSXEQNJORWFCPX86N" localSheetId="19" hidden="1">#REF!</definedName>
    <definedName name="BExXR3FSEXAHSXEQNJORWFCPX86N" localSheetId="21" hidden="1">#REF!</definedName>
    <definedName name="BExXR3FSEXAHSXEQNJORWFCPX86N" hidden="1">#REF!</definedName>
    <definedName name="BExXR3W3FKYQBLR299HO9RZ70C43" localSheetId="23" hidden="1">#REF!</definedName>
    <definedName name="BExXR3W3FKYQBLR299HO9RZ70C43" localSheetId="27" hidden="1">#REF!</definedName>
    <definedName name="BExXR3W3FKYQBLR299HO9RZ70C43" localSheetId="16" hidden="1">#REF!</definedName>
    <definedName name="BExXR3W3FKYQBLR299HO9RZ70C43" localSheetId="0" hidden="1">#REF!</definedName>
    <definedName name="BExXR3W3FKYQBLR299HO9RZ70C43" localSheetId="2" hidden="1">#REF!</definedName>
    <definedName name="BExXR3W3FKYQBLR299HO9RZ70C43" localSheetId="4" hidden="1">#REF!</definedName>
    <definedName name="BExXR3W3FKYQBLR299HO9RZ70C43" localSheetId="5" hidden="1">#REF!</definedName>
    <definedName name="BExXR3W3FKYQBLR299HO9RZ70C43" localSheetId="17" hidden="1">#REF!</definedName>
    <definedName name="BExXR3W3FKYQBLR299HO9RZ70C43" localSheetId="7" hidden="1">#REF!</definedName>
    <definedName name="BExXR3W3FKYQBLR299HO9RZ70C43" localSheetId="8" hidden="1">#REF!</definedName>
    <definedName name="BExXR3W3FKYQBLR299HO9RZ70C43" localSheetId="9" hidden="1">#REF!</definedName>
    <definedName name="BExXR3W3FKYQBLR299HO9RZ70C43" localSheetId="11" hidden="1">#REF!</definedName>
    <definedName name="BExXR3W3FKYQBLR299HO9RZ70C43" localSheetId="12" hidden="1">#REF!</definedName>
    <definedName name="BExXR3W3FKYQBLR299HO9RZ70C43" localSheetId="13" hidden="1">#REF!</definedName>
    <definedName name="BExXR3W3FKYQBLR299HO9RZ70C43" localSheetId="14" hidden="1">#REF!</definedName>
    <definedName name="BExXR3W3FKYQBLR299HO9RZ70C43" localSheetId="22" hidden="1">#REF!</definedName>
    <definedName name="BExXR3W3FKYQBLR299HO9RZ70C43" localSheetId="19" hidden="1">#REF!</definedName>
    <definedName name="BExXR3W3FKYQBLR299HO9RZ70C43" localSheetId="21" hidden="1">#REF!</definedName>
    <definedName name="BExXR3W3FKYQBLR299HO9RZ70C43" hidden="1">#REF!</definedName>
    <definedName name="BExXR46U23CRRBV6IZT982MAEQKI" localSheetId="23" hidden="1">#REF!</definedName>
    <definedName name="BExXR46U23CRRBV6IZT982MAEQKI" localSheetId="27" hidden="1">#REF!</definedName>
    <definedName name="BExXR46U23CRRBV6IZT982MAEQKI" localSheetId="16" hidden="1">#REF!</definedName>
    <definedName name="BExXR46U23CRRBV6IZT982MAEQKI" localSheetId="0" hidden="1">#REF!</definedName>
    <definedName name="BExXR46U23CRRBV6IZT982MAEQKI" localSheetId="2" hidden="1">#REF!</definedName>
    <definedName name="BExXR46U23CRRBV6IZT982MAEQKI" localSheetId="4" hidden="1">#REF!</definedName>
    <definedName name="BExXR46U23CRRBV6IZT982MAEQKI" localSheetId="5" hidden="1">#REF!</definedName>
    <definedName name="BExXR46U23CRRBV6IZT982MAEQKI" localSheetId="17" hidden="1">#REF!</definedName>
    <definedName name="BExXR46U23CRRBV6IZT982MAEQKI" localSheetId="7" hidden="1">#REF!</definedName>
    <definedName name="BExXR46U23CRRBV6IZT982MAEQKI" localSheetId="8" hidden="1">#REF!</definedName>
    <definedName name="BExXR46U23CRRBV6IZT982MAEQKI" localSheetId="9" hidden="1">#REF!</definedName>
    <definedName name="BExXR46U23CRRBV6IZT982MAEQKI" localSheetId="11" hidden="1">#REF!</definedName>
    <definedName name="BExXR46U23CRRBV6IZT982MAEQKI" localSheetId="12" hidden="1">#REF!</definedName>
    <definedName name="BExXR46U23CRRBV6IZT982MAEQKI" localSheetId="13" hidden="1">#REF!</definedName>
    <definedName name="BExXR46U23CRRBV6IZT982MAEQKI" localSheetId="14" hidden="1">#REF!</definedName>
    <definedName name="BExXR46U23CRRBV6IZT982MAEQKI" localSheetId="22" hidden="1">#REF!</definedName>
    <definedName name="BExXR46U23CRRBV6IZT982MAEQKI" localSheetId="19" hidden="1">#REF!</definedName>
    <definedName name="BExXR46U23CRRBV6IZT982MAEQKI" localSheetId="21" hidden="1">#REF!</definedName>
    <definedName name="BExXR46U23CRRBV6IZT982MAEQKI" hidden="1">#REF!</definedName>
    <definedName name="BExXR6A8W3ND3XDZXBMQZ1VCAXHG" localSheetId="23" hidden="1">#REF!</definedName>
    <definedName name="BExXR6A8W3ND3XDZXBMQZ1VCAXHG" localSheetId="27" hidden="1">#REF!</definedName>
    <definedName name="BExXR6A8W3ND3XDZXBMQZ1VCAXHG" localSheetId="16" hidden="1">#REF!</definedName>
    <definedName name="BExXR6A8W3ND3XDZXBMQZ1VCAXHG" localSheetId="0" hidden="1">#REF!</definedName>
    <definedName name="BExXR6A8W3ND3XDZXBMQZ1VCAXHG" localSheetId="2" hidden="1">#REF!</definedName>
    <definedName name="BExXR6A8W3ND3XDZXBMQZ1VCAXHG" localSheetId="4" hidden="1">#REF!</definedName>
    <definedName name="BExXR6A8W3ND3XDZXBMQZ1VCAXHG" localSheetId="5" hidden="1">#REF!</definedName>
    <definedName name="BExXR6A8W3ND3XDZXBMQZ1VCAXHG" localSheetId="17" hidden="1">#REF!</definedName>
    <definedName name="BExXR6A8W3ND3XDZXBMQZ1VCAXHG" localSheetId="7" hidden="1">#REF!</definedName>
    <definedName name="BExXR6A8W3ND3XDZXBMQZ1VCAXHG" localSheetId="8" hidden="1">#REF!</definedName>
    <definedName name="BExXR6A8W3ND3XDZXBMQZ1VCAXHG" localSheetId="9" hidden="1">#REF!</definedName>
    <definedName name="BExXR6A8W3ND3XDZXBMQZ1VCAXHG" localSheetId="11" hidden="1">#REF!</definedName>
    <definedName name="BExXR6A8W3ND3XDZXBMQZ1VCAXHG" localSheetId="12" hidden="1">#REF!</definedName>
    <definedName name="BExXR6A8W3ND3XDZXBMQZ1VCAXHG" localSheetId="13" hidden="1">#REF!</definedName>
    <definedName name="BExXR6A8W3ND3XDZXBMQZ1VCAXHG" localSheetId="14" hidden="1">#REF!</definedName>
    <definedName name="BExXR6A8W3ND3XDZXBMQZ1VCAXHG" localSheetId="22" hidden="1">#REF!</definedName>
    <definedName name="BExXR6A8W3ND3XDZXBMQZ1VCAXHG" localSheetId="19" hidden="1">#REF!</definedName>
    <definedName name="BExXR6A8W3ND3XDZXBMQZ1VCAXHG" localSheetId="21" hidden="1">#REF!</definedName>
    <definedName name="BExXR6A8W3ND3XDZXBMQZ1VCAXHG" hidden="1">#REF!</definedName>
    <definedName name="BExXR7HKNHT37B4OOA9K9191PP22" localSheetId="23" hidden="1">#REF!</definedName>
    <definedName name="BExXR7HKNHT37B4OOA9K9191PP22" localSheetId="27" hidden="1">#REF!</definedName>
    <definedName name="BExXR7HKNHT37B4OOA9K9191PP22" localSheetId="16" hidden="1">#REF!</definedName>
    <definedName name="BExXR7HKNHT37B4OOA9K9191PP22" localSheetId="0" hidden="1">#REF!</definedName>
    <definedName name="BExXR7HKNHT37B4OOA9K9191PP22" localSheetId="2" hidden="1">#REF!</definedName>
    <definedName name="BExXR7HKNHT37B4OOA9K9191PP22" localSheetId="4" hidden="1">#REF!</definedName>
    <definedName name="BExXR7HKNHT37B4OOA9K9191PP22" localSheetId="5" hidden="1">#REF!</definedName>
    <definedName name="BExXR7HKNHT37B4OOA9K9191PP22" localSheetId="17" hidden="1">#REF!</definedName>
    <definedName name="BExXR7HKNHT37B4OOA9K9191PP22" localSheetId="7" hidden="1">#REF!</definedName>
    <definedName name="BExXR7HKNHT37B4OOA9K9191PP22" localSheetId="8" hidden="1">#REF!</definedName>
    <definedName name="BExXR7HKNHT37B4OOA9K9191PP22" localSheetId="9" hidden="1">#REF!</definedName>
    <definedName name="BExXR7HKNHT37B4OOA9K9191PP22" localSheetId="11" hidden="1">#REF!</definedName>
    <definedName name="BExXR7HKNHT37B4OOA9K9191PP22" localSheetId="12" hidden="1">#REF!</definedName>
    <definedName name="BExXR7HKNHT37B4OOA9K9191PP22" localSheetId="13" hidden="1">#REF!</definedName>
    <definedName name="BExXR7HKNHT37B4OOA9K9191PP22" localSheetId="14" hidden="1">#REF!</definedName>
    <definedName name="BExXR7HKNHT37B4OOA9K9191PP22" localSheetId="22" hidden="1">#REF!</definedName>
    <definedName name="BExXR7HKNHT37B4OOA9K9191PP22" localSheetId="19" hidden="1">#REF!</definedName>
    <definedName name="BExXR7HKNHT37B4OOA9K9191PP22" localSheetId="21" hidden="1">#REF!</definedName>
    <definedName name="BExXR7HKNHT37B4OOA9K9191PP22" hidden="1">#REF!</definedName>
    <definedName name="BExXR8OKAVX7O70V5IYG2PRKXSTI" localSheetId="23" hidden="1">#REF!</definedName>
    <definedName name="BExXR8OKAVX7O70V5IYG2PRKXSTI" localSheetId="27" hidden="1">#REF!</definedName>
    <definedName name="BExXR8OKAVX7O70V5IYG2PRKXSTI" localSheetId="16" hidden="1">#REF!</definedName>
    <definedName name="BExXR8OKAVX7O70V5IYG2PRKXSTI" localSheetId="0" hidden="1">#REF!</definedName>
    <definedName name="BExXR8OKAVX7O70V5IYG2PRKXSTI" localSheetId="2" hidden="1">#REF!</definedName>
    <definedName name="BExXR8OKAVX7O70V5IYG2PRKXSTI" localSheetId="4" hidden="1">#REF!</definedName>
    <definedName name="BExXR8OKAVX7O70V5IYG2PRKXSTI" localSheetId="5" hidden="1">#REF!</definedName>
    <definedName name="BExXR8OKAVX7O70V5IYG2PRKXSTI" localSheetId="17" hidden="1">#REF!</definedName>
    <definedName name="BExXR8OKAVX7O70V5IYG2PRKXSTI" localSheetId="7" hidden="1">#REF!</definedName>
    <definedName name="BExXR8OKAVX7O70V5IYG2PRKXSTI" localSheetId="8" hidden="1">#REF!</definedName>
    <definedName name="BExXR8OKAVX7O70V5IYG2PRKXSTI" localSheetId="9" hidden="1">#REF!</definedName>
    <definedName name="BExXR8OKAVX7O70V5IYG2PRKXSTI" localSheetId="11" hidden="1">#REF!</definedName>
    <definedName name="BExXR8OKAVX7O70V5IYG2PRKXSTI" localSheetId="12" hidden="1">#REF!</definedName>
    <definedName name="BExXR8OKAVX7O70V5IYG2PRKXSTI" localSheetId="13" hidden="1">#REF!</definedName>
    <definedName name="BExXR8OKAVX7O70V5IYG2PRKXSTI" localSheetId="14" hidden="1">#REF!</definedName>
    <definedName name="BExXR8OKAVX7O70V5IYG2PRKXSTI" localSheetId="22" hidden="1">#REF!</definedName>
    <definedName name="BExXR8OKAVX7O70V5IYG2PRKXSTI" localSheetId="19" hidden="1">#REF!</definedName>
    <definedName name="BExXR8OKAVX7O70V5IYG2PRKXSTI" localSheetId="21" hidden="1">#REF!</definedName>
    <definedName name="BExXR8OKAVX7O70V5IYG2PRKXSTI" hidden="1">#REF!</definedName>
    <definedName name="BExXRA6N6XCLQM6XDV724ZIH6G93" localSheetId="23" hidden="1">#REF!</definedName>
    <definedName name="BExXRA6N6XCLQM6XDV724ZIH6G93" localSheetId="27" hidden="1">#REF!</definedName>
    <definedName name="BExXRA6N6XCLQM6XDV724ZIH6G93" localSheetId="16" hidden="1">#REF!</definedName>
    <definedName name="BExXRA6N6XCLQM6XDV724ZIH6G93" localSheetId="0" hidden="1">#REF!</definedName>
    <definedName name="BExXRA6N6XCLQM6XDV724ZIH6G93" localSheetId="2" hidden="1">#REF!</definedName>
    <definedName name="BExXRA6N6XCLQM6XDV724ZIH6G93" localSheetId="4" hidden="1">#REF!</definedName>
    <definedName name="BExXRA6N6XCLQM6XDV724ZIH6G93" localSheetId="5" hidden="1">#REF!</definedName>
    <definedName name="BExXRA6N6XCLQM6XDV724ZIH6G93" localSheetId="17" hidden="1">#REF!</definedName>
    <definedName name="BExXRA6N6XCLQM6XDV724ZIH6G93" localSheetId="7" hidden="1">#REF!</definedName>
    <definedName name="BExXRA6N6XCLQM6XDV724ZIH6G93" localSheetId="8" hidden="1">#REF!</definedName>
    <definedName name="BExXRA6N6XCLQM6XDV724ZIH6G93" localSheetId="9" hidden="1">#REF!</definedName>
    <definedName name="BExXRA6N6XCLQM6XDV724ZIH6G93" localSheetId="11" hidden="1">#REF!</definedName>
    <definedName name="BExXRA6N6XCLQM6XDV724ZIH6G93" localSheetId="12" hidden="1">#REF!</definedName>
    <definedName name="BExXRA6N6XCLQM6XDV724ZIH6G93" localSheetId="13" hidden="1">#REF!</definedName>
    <definedName name="BExXRA6N6XCLQM6XDV724ZIH6G93" localSheetId="14" hidden="1">#REF!</definedName>
    <definedName name="BExXRA6N6XCLQM6XDV724ZIH6G93" localSheetId="22" hidden="1">#REF!</definedName>
    <definedName name="BExXRA6N6XCLQM6XDV724ZIH6G93" localSheetId="19" hidden="1">#REF!</definedName>
    <definedName name="BExXRA6N6XCLQM6XDV724ZIH6G93" localSheetId="21" hidden="1">#REF!</definedName>
    <definedName name="BExXRA6N6XCLQM6XDV724ZIH6G93" hidden="1">#REF!</definedName>
    <definedName name="BExXRABZ1CNKCG6K1MR6OUFHF7J9" localSheetId="23" hidden="1">#REF!</definedName>
    <definedName name="BExXRABZ1CNKCG6K1MR6OUFHF7J9" localSheetId="27" hidden="1">#REF!</definedName>
    <definedName name="BExXRABZ1CNKCG6K1MR6OUFHF7J9" localSheetId="16" hidden="1">#REF!</definedName>
    <definedName name="BExXRABZ1CNKCG6K1MR6OUFHF7J9" localSheetId="0" hidden="1">#REF!</definedName>
    <definedName name="BExXRABZ1CNKCG6K1MR6OUFHF7J9" localSheetId="2" hidden="1">#REF!</definedName>
    <definedName name="BExXRABZ1CNKCG6K1MR6OUFHF7J9" localSheetId="4" hidden="1">#REF!</definedName>
    <definedName name="BExXRABZ1CNKCG6K1MR6OUFHF7J9" localSheetId="5" hidden="1">#REF!</definedName>
    <definedName name="BExXRABZ1CNKCG6K1MR6OUFHF7J9" localSheetId="17" hidden="1">#REF!</definedName>
    <definedName name="BExXRABZ1CNKCG6K1MR6OUFHF7J9" localSheetId="7" hidden="1">#REF!</definedName>
    <definedName name="BExXRABZ1CNKCG6K1MR6OUFHF7J9" localSheetId="8" hidden="1">#REF!</definedName>
    <definedName name="BExXRABZ1CNKCG6K1MR6OUFHF7J9" localSheetId="9" hidden="1">#REF!</definedName>
    <definedName name="BExXRABZ1CNKCG6K1MR6OUFHF7J9" localSheetId="11" hidden="1">#REF!</definedName>
    <definedName name="BExXRABZ1CNKCG6K1MR6OUFHF7J9" localSheetId="12" hidden="1">#REF!</definedName>
    <definedName name="BExXRABZ1CNKCG6K1MR6OUFHF7J9" localSheetId="13" hidden="1">#REF!</definedName>
    <definedName name="BExXRABZ1CNKCG6K1MR6OUFHF7J9" localSheetId="14" hidden="1">#REF!</definedName>
    <definedName name="BExXRABZ1CNKCG6K1MR6OUFHF7J9" localSheetId="22" hidden="1">#REF!</definedName>
    <definedName name="BExXRABZ1CNKCG6K1MR6OUFHF7J9" localSheetId="19" hidden="1">#REF!</definedName>
    <definedName name="BExXRABZ1CNKCG6K1MR6OUFHF7J9" localSheetId="21" hidden="1">#REF!</definedName>
    <definedName name="BExXRABZ1CNKCG6K1MR6OUFHF7J9" hidden="1">#REF!</definedName>
    <definedName name="BExXRBOFETC0OTJ6WY3VPMFH03VB" localSheetId="23" hidden="1">#REF!</definedName>
    <definedName name="BExXRBOFETC0OTJ6WY3VPMFH03VB" localSheetId="27" hidden="1">#REF!</definedName>
    <definedName name="BExXRBOFETC0OTJ6WY3VPMFH03VB" localSheetId="16" hidden="1">#REF!</definedName>
    <definedName name="BExXRBOFETC0OTJ6WY3VPMFH03VB" localSheetId="0" hidden="1">#REF!</definedName>
    <definedName name="BExXRBOFETC0OTJ6WY3VPMFH03VB" localSheetId="2" hidden="1">#REF!</definedName>
    <definedName name="BExXRBOFETC0OTJ6WY3VPMFH03VB" localSheetId="4" hidden="1">#REF!</definedName>
    <definedName name="BExXRBOFETC0OTJ6WY3VPMFH03VB" localSheetId="5" hidden="1">#REF!</definedName>
    <definedName name="BExXRBOFETC0OTJ6WY3VPMFH03VB" localSheetId="17" hidden="1">#REF!</definedName>
    <definedName name="BExXRBOFETC0OTJ6WY3VPMFH03VB" localSheetId="7" hidden="1">#REF!</definedName>
    <definedName name="BExXRBOFETC0OTJ6WY3VPMFH03VB" localSheetId="8" hidden="1">#REF!</definedName>
    <definedName name="BExXRBOFETC0OTJ6WY3VPMFH03VB" localSheetId="9" hidden="1">#REF!</definedName>
    <definedName name="BExXRBOFETC0OTJ6WY3VPMFH03VB" localSheetId="11" hidden="1">#REF!</definedName>
    <definedName name="BExXRBOFETC0OTJ6WY3VPMFH03VB" localSheetId="12" hidden="1">#REF!</definedName>
    <definedName name="BExXRBOFETC0OTJ6WY3VPMFH03VB" localSheetId="13" hidden="1">#REF!</definedName>
    <definedName name="BExXRBOFETC0OTJ6WY3VPMFH03VB" localSheetId="14" hidden="1">#REF!</definedName>
    <definedName name="BExXRBOFETC0OTJ6WY3VPMFH03VB" localSheetId="22" hidden="1">#REF!</definedName>
    <definedName name="BExXRBOFETC0OTJ6WY3VPMFH03VB" localSheetId="19" hidden="1">#REF!</definedName>
    <definedName name="BExXRBOFETC0OTJ6WY3VPMFH03VB" localSheetId="21" hidden="1">#REF!</definedName>
    <definedName name="BExXRBOFETC0OTJ6WY3VPMFH03VB" hidden="1">#REF!</definedName>
    <definedName name="BExXRD13K1S9Y3JGR7CXSONT7RJZ" localSheetId="23" hidden="1">#REF!</definedName>
    <definedName name="BExXRD13K1S9Y3JGR7CXSONT7RJZ" localSheetId="27" hidden="1">#REF!</definedName>
    <definedName name="BExXRD13K1S9Y3JGR7CXSONT7RJZ" localSheetId="16" hidden="1">#REF!</definedName>
    <definedName name="BExXRD13K1S9Y3JGR7CXSONT7RJZ" localSheetId="0" hidden="1">#REF!</definedName>
    <definedName name="BExXRD13K1S9Y3JGR7CXSONT7RJZ" localSheetId="2" hidden="1">#REF!</definedName>
    <definedName name="BExXRD13K1S9Y3JGR7CXSONT7RJZ" localSheetId="4" hidden="1">#REF!</definedName>
    <definedName name="BExXRD13K1S9Y3JGR7CXSONT7RJZ" localSheetId="5" hidden="1">#REF!</definedName>
    <definedName name="BExXRD13K1S9Y3JGR7CXSONT7RJZ" localSheetId="17" hidden="1">#REF!</definedName>
    <definedName name="BExXRD13K1S9Y3JGR7CXSONT7RJZ" localSheetId="7" hidden="1">#REF!</definedName>
    <definedName name="BExXRD13K1S9Y3JGR7CXSONT7RJZ" localSheetId="8" hidden="1">#REF!</definedName>
    <definedName name="BExXRD13K1S9Y3JGR7CXSONT7RJZ" localSheetId="9" hidden="1">#REF!</definedName>
    <definedName name="BExXRD13K1S9Y3JGR7CXSONT7RJZ" localSheetId="11" hidden="1">#REF!</definedName>
    <definedName name="BExXRD13K1S9Y3JGR7CXSONT7RJZ" localSheetId="12" hidden="1">#REF!</definedName>
    <definedName name="BExXRD13K1S9Y3JGR7CXSONT7RJZ" localSheetId="13" hidden="1">#REF!</definedName>
    <definedName name="BExXRD13K1S9Y3JGR7CXSONT7RJZ" localSheetId="14" hidden="1">#REF!</definedName>
    <definedName name="BExXRD13K1S9Y3JGR7CXSONT7RJZ" localSheetId="22" hidden="1">#REF!</definedName>
    <definedName name="BExXRD13K1S9Y3JGR7CXSONT7RJZ" localSheetId="19" hidden="1">#REF!</definedName>
    <definedName name="BExXRD13K1S9Y3JGR7CXSONT7RJZ" localSheetId="21" hidden="1">#REF!</definedName>
    <definedName name="BExXRD13K1S9Y3JGR7CXSONT7RJZ" hidden="1">#REF!</definedName>
    <definedName name="BExXRIFB4QQ87QIGA9AG0NXP577K" localSheetId="23" hidden="1">#REF!</definedName>
    <definedName name="BExXRIFB4QQ87QIGA9AG0NXP577K" localSheetId="27" hidden="1">#REF!</definedName>
    <definedName name="BExXRIFB4QQ87QIGA9AG0NXP577K" localSheetId="16" hidden="1">#REF!</definedName>
    <definedName name="BExXRIFB4QQ87QIGA9AG0NXP577K" localSheetId="0" hidden="1">#REF!</definedName>
    <definedName name="BExXRIFB4QQ87QIGA9AG0NXP577K" localSheetId="2" hidden="1">#REF!</definedName>
    <definedName name="BExXRIFB4QQ87QIGA9AG0NXP577K" localSheetId="4" hidden="1">#REF!</definedName>
    <definedName name="BExXRIFB4QQ87QIGA9AG0NXP577K" localSheetId="5" hidden="1">#REF!</definedName>
    <definedName name="BExXRIFB4QQ87QIGA9AG0NXP577K" localSheetId="17" hidden="1">#REF!</definedName>
    <definedName name="BExXRIFB4QQ87QIGA9AG0NXP577K" localSheetId="7" hidden="1">#REF!</definedName>
    <definedName name="BExXRIFB4QQ87QIGA9AG0NXP577K" localSheetId="8" hidden="1">#REF!</definedName>
    <definedName name="BExXRIFB4QQ87QIGA9AG0NXP577K" localSheetId="9" hidden="1">#REF!</definedName>
    <definedName name="BExXRIFB4QQ87QIGA9AG0NXP577K" localSheetId="11" hidden="1">#REF!</definedName>
    <definedName name="BExXRIFB4QQ87QIGA9AG0NXP577K" localSheetId="12" hidden="1">#REF!</definedName>
    <definedName name="BExXRIFB4QQ87QIGA9AG0NXP577K" localSheetId="13" hidden="1">#REF!</definedName>
    <definedName name="BExXRIFB4QQ87QIGA9AG0NXP577K" localSheetId="14" hidden="1">#REF!</definedName>
    <definedName name="BExXRIFB4QQ87QIGA9AG0NXP577K" localSheetId="22" hidden="1">#REF!</definedName>
    <definedName name="BExXRIFB4QQ87QIGA9AG0NXP577K" localSheetId="19" hidden="1">#REF!</definedName>
    <definedName name="BExXRIFB4QQ87QIGA9AG0NXP577K" localSheetId="21" hidden="1">#REF!</definedName>
    <definedName name="BExXRIFB4QQ87QIGA9AG0NXP577K" hidden="1">#REF!</definedName>
    <definedName name="BExXRIQ2JF2CVTRDQX2D9SPH7FTN" localSheetId="23" hidden="1">#REF!</definedName>
    <definedName name="BExXRIQ2JF2CVTRDQX2D9SPH7FTN" localSheetId="27" hidden="1">#REF!</definedName>
    <definedName name="BExXRIQ2JF2CVTRDQX2D9SPH7FTN" localSheetId="16" hidden="1">#REF!</definedName>
    <definedName name="BExXRIQ2JF2CVTRDQX2D9SPH7FTN" localSheetId="0" hidden="1">#REF!</definedName>
    <definedName name="BExXRIQ2JF2CVTRDQX2D9SPH7FTN" localSheetId="2" hidden="1">#REF!</definedName>
    <definedName name="BExXRIQ2JF2CVTRDQX2D9SPH7FTN" localSheetId="4" hidden="1">#REF!</definedName>
    <definedName name="BExXRIQ2JF2CVTRDQX2D9SPH7FTN" localSheetId="5" hidden="1">#REF!</definedName>
    <definedName name="BExXRIQ2JF2CVTRDQX2D9SPH7FTN" localSheetId="17" hidden="1">#REF!</definedName>
    <definedName name="BExXRIQ2JF2CVTRDQX2D9SPH7FTN" localSheetId="7" hidden="1">#REF!</definedName>
    <definedName name="BExXRIQ2JF2CVTRDQX2D9SPH7FTN" localSheetId="8" hidden="1">#REF!</definedName>
    <definedName name="BExXRIQ2JF2CVTRDQX2D9SPH7FTN" localSheetId="9" hidden="1">#REF!</definedName>
    <definedName name="BExXRIQ2JF2CVTRDQX2D9SPH7FTN" localSheetId="11" hidden="1">#REF!</definedName>
    <definedName name="BExXRIQ2JF2CVTRDQX2D9SPH7FTN" localSheetId="12" hidden="1">#REF!</definedName>
    <definedName name="BExXRIQ2JF2CVTRDQX2D9SPH7FTN" localSheetId="13" hidden="1">#REF!</definedName>
    <definedName name="BExXRIQ2JF2CVTRDQX2D9SPH7FTN" localSheetId="14" hidden="1">#REF!</definedName>
    <definedName name="BExXRIQ2JF2CVTRDQX2D9SPH7FTN" localSheetId="22" hidden="1">#REF!</definedName>
    <definedName name="BExXRIQ2JF2CVTRDQX2D9SPH7FTN" localSheetId="19" hidden="1">#REF!</definedName>
    <definedName name="BExXRIQ2JF2CVTRDQX2D9SPH7FTN" localSheetId="21" hidden="1">#REF!</definedName>
    <definedName name="BExXRIQ2JF2CVTRDQX2D9SPH7FTN" hidden="1">#REF!</definedName>
    <definedName name="BExXRO4A6VUH1F4XV8N1BRJ4896W" localSheetId="23" hidden="1">#REF!</definedName>
    <definedName name="BExXRO4A6VUH1F4XV8N1BRJ4896W" localSheetId="27" hidden="1">#REF!</definedName>
    <definedName name="BExXRO4A6VUH1F4XV8N1BRJ4896W" localSheetId="16" hidden="1">#REF!</definedName>
    <definedName name="BExXRO4A6VUH1F4XV8N1BRJ4896W" localSheetId="0" hidden="1">#REF!</definedName>
    <definedName name="BExXRO4A6VUH1F4XV8N1BRJ4896W" localSheetId="2" hidden="1">#REF!</definedName>
    <definedName name="BExXRO4A6VUH1F4XV8N1BRJ4896W" localSheetId="4" hidden="1">#REF!</definedName>
    <definedName name="BExXRO4A6VUH1F4XV8N1BRJ4896W" localSheetId="5" hidden="1">#REF!</definedName>
    <definedName name="BExXRO4A6VUH1F4XV8N1BRJ4896W" localSheetId="17" hidden="1">#REF!</definedName>
    <definedName name="BExXRO4A6VUH1F4XV8N1BRJ4896W" localSheetId="7" hidden="1">#REF!</definedName>
    <definedName name="BExXRO4A6VUH1F4XV8N1BRJ4896W" localSheetId="8" hidden="1">#REF!</definedName>
    <definedName name="BExXRO4A6VUH1F4XV8N1BRJ4896W" localSheetId="9" hidden="1">#REF!</definedName>
    <definedName name="BExXRO4A6VUH1F4XV8N1BRJ4896W" localSheetId="11" hidden="1">#REF!</definedName>
    <definedName name="BExXRO4A6VUH1F4XV8N1BRJ4896W" localSheetId="12" hidden="1">#REF!</definedName>
    <definedName name="BExXRO4A6VUH1F4XV8N1BRJ4896W" localSheetId="13" hidden="1">#REF!</definedName>
    <definedName name="BExXRO4A6VUH1F4XV8N1BRJ4896W" localSheetId="14" hidden="1">#REF!</definedName>
    <definedName name="BExXRO4A6VUH1F4XV8N1BRJ4896W" localSheetId="22" hidden="1">#REF!</definedName>
    <definedName name="BExXRO4A6VUH1F4XV8N1BRJ4896W" localSheetId="19" hidden="1">#REF!</definedName>
    <definedName name="BExXRO4A6VUH1F4XV8N1BRJ4896W" localSheetId="21" hidden="1">#REF!</definedName>
    <definedName name="BExXRO4A6VUH1F4XV8N1BRJ4896W" hidden="1">#REF!</definedName>
    <definedName name="BExXRO9N1SNJZGKD90P4K7FU1J0P" localSheetId="23" hidden="1">#REF!</definedName>
    <definedName name="BExXRO9N1SNJZGKD90P4K7FU1J0P" localSheetId="27" hidden="1">#REF!</definedName>
    <definedName name="BExXRO9N1SNJZGKD90P4K7FU1J0P" localSheetId="16" hidden="1">#REF!</definedName>
    <definedName name="BExXRO9N1SNJZGKD90P4K7FU1J0P" localSheetId="0" hidden="1">#REF!</definedName>
    <definedName name="BExXRO9N1SNJZGKD90P4K7FU1J0P" localSheetId="2" hidden="1">#REF!</definedName>
    <definedName name="BExXRO9N1SNJZGKD90P4K7FU1J0P" localSheetId="4" hidden="1">#REF!</definedName>
    <definedName name="BExXRO9N1SNJZGKD90P4K7FU1J0P" localSheetId="5" hidden="1">#REF!</definedName>
    <definedName name="BExXRO9N1SNJZGKD90P4K7FU1J0P" localSheetId="17" hidden="1">#REF!</definedName>
    <definedName name="BExXRO9N1SNJZGKD90P4K7FU1J0P" localSheetId="7" hidden="1">#REF!</definedName>
    <definedName name="BExXRO9N1SNJZGKD90P4K7FU1J0P" localSheetId="8" hidden="1">#REF!</definedName>
    <definedName name="BExXRO9N1SNJZGKD90P4K7FU1J0P" localSheetId="9" hidden="1">#REF!</definedName>
    <definedName name="BExXRO9N1SNJZGKD90P4K7FU1J0P" localSheetId="11" hidden="1">#REF!</definedName>
    <definedName name="BExXRO9N1SNJZGKD90P4K7FU1J0P" localSheetId="12" hidden="1">#REF!</definedName>
    <definedName name="BExXRO9N1SNJZGKD90P4K7FU1J0P" localSheetId="13" hidden="1">#REF!</definedName>
    <definedName name="BExXRO9N1SNJZGKD90P4K7FU1J0P" localSheetId="14" hidden="1">#REF!</definedName>
    <definedName name="BExXRO9N1SNJZGKD90P4K7FU1J0P" localSheetId="22" hidden="1">#REF!</definedName>
    <definedName name="BExXRO9N1SNJZGKD90P4K7FU1J0P" localSheetId="19" hidden="1">#REF!</definedName>
    <definedName name="BExXRO9N1SNJZGKD90P4K7FU1J0P" localSheetId="21" hidden="1">#REF!</definedName>
    <definedName name="BExXRO9N1SNJZGKD90P4K7FU1J0P" hidden="1">#REF!</definedName>
    <definedName name="BExXROF2MWDZ7IFXX27XOJ79Q86E" localSheetId="23" hidden="1">#REF!</definedName>
    <definedName name="BExXROF2MWDZ7IFXX27XOJ79Q86E" localSheetId="27" hidden="1">#REF!</definedName>
    <definedName name="BExXROF2MWDZ7IFXX27XOJ79Q86E" localSheetId="16" hidden="1">#REF!</definedName>
    <definedName name="BExXROF2MWDZ7IFXX27XOJ79Q86E" localSheetId="0" hidden="1">#REF!</definedName>
    <definedName name="BExXROF2MWDZ7IFXX27XOJ79Q86E" localSheetId="2" hidden="1">#REF!</definedName>
    <definedName name="BExXROF2MWDZ7IFXX27XOJ79Q86E" localSheetId="4" hidden="1">#REF!</definedName>
    <definedName name="BExXROF2MWDZ7IFXX27XOJ79Q86E" localSheetId="5" hidden="1">#REF!</definedName>
    <definedName name="BExXROF2MWDZ7IFXX27XOJ79Q86E" localSheetId="17" hidden="1">#REF!</definedName>
    <definedName name="BExXROF2MWDZ7IFXX27XOJ79Q86E" localSheetId="7" hidden="1">#REF!</definedName>
    <definedName name="BExXROF2MWDZ7IFXX27XOJ79Q86E" localSheetId="8" hidden="1">#REF!</definedName>
    <definedName name="BExXROF2MWDZ7IFXX27XOJ79Q86E" localSheetId="9" hidden="1">#REF!</definedName>
    <definedName name="BExXROF2MWDZ7IFXX27XOJ79Q86E" localSheetId="11" hidden="1">#REF!</definedName>
    <definedName name="BExXROF2MWDZ7IFXX27XOJ79Q86E" localSheetId="12" hidden="1">#REF!</definedName>
    <definedName name="BExXROF2MWDZ7IFXX27XOJ79Q86E" localSheetId="13" hidden="1">#REF!</definedName>
    <definedName name="BExXROF2MWDZ7IFXX27XOJ79Q86E" localSheetId="14" hidden="1">#REF!</definedName>
    <definedName name="BExXROF2MWDZ7IFXX27XOJ79Q86E" localSheetId="22" hidden="1">#REF!</definedName>
    <definedName name="BExXROF2MWDZ7IFXX27XOJ79Q86E" localSheetId="19" hidden="1">#REF!</definedName>
    <definedName name="BExXROF2MWDZ7IFXX27XOJ79Q86E" localSheetId="21" hidden="1">#REF!</definedName>
    <definedName name="BExXROF2MWDZ7IFXX27XOJ79Q86E" hidden="1">#REF!</definedName>
    <definedName name="BExXRV5QP3Z0KAQ1EQT9JYT2FV0L" localSheetId="23" hidden="1">#REF!</definedName>
    <definedName name="BExXRV5QP3Z0KAQ1EQT9JYT2FV0L" localSheetId="27" hidden="1">#REF!</definedName>
    <definedName name="BExXRV5QP3Z0KAQ1EQT9JYT2FV0L" localSheetId="16" hidden="1">#REF!</definedName>
    <definedName name="BExXRV5QP3Z0KAQ1EQT9JYT2FV0L" localSheetId="0" hidden="1">#REF!</definedName>
    <definedName name="BExXRV5QP3Z0KAQ1EQT9JYT2FV0L" localSheetId="2" hidden="1">#REF!</definedName>
    <definedName name="BExXRV5QP3Z0KAQ1EQT9JYT2FV0L" localSheetId="4" hidden="1">#REF!</definedName>
    <definedName name="BExXRV5QP3Z0KAQ1EQT9JYT2FV0L" localSheetId="5" hidden="1">#REF!</definedName>
    <definedName name="BExXRV5QP3Z0KAQ1EQT9JYT2FV0L" localSheetId="17" hidden="1">#REF!</definedName>
    <definedName name="BExXRV5QP3Z0KAQ1EQT9JYT2FV0L" localSheetId="7" hidden="1">#REF!</definedName>
    <definedName name="BExXRV5QP3Z0KAQ1EQT9JYT2FV0L" localSheetId="8" hidden="1">#REF!</definedName>
    <definedName name="BExXRV5QP3Z0KAQ1EQT9JYT2FV0L" localSheetId="9" hidden="1">#REF!</definedName>
    <definedName name="BExXRV5QP3Z0KAQ1EQT9JYT2FV0L" localSheetId="11" hidden="1">#REF!</definedName>
    <definedName name="BExXRV5QP3Z0KAQ1EQT9JYT2FV0L" localSheetId="12" hidden="1">#REF!</definedName>
    <definedName name="BExXRV5QP3Z0KAQ1EQT9JYT2FV0L" localSheetId="13" hidden="1">#REF!</definedName>
    <definedName name="BExXRV5QP3Z0KAQ1EQT9JYT2FV0L" localSheetId="14" hidden="1">#REF!</definedName>
    <definedName name="BExXRV5QP3Z0KAQ1EQT9JYT2FV0L" localSheetId="22" hidden="1">#REF!</definedName>
    <definedName name="BExXRV5QP3Z0KAQ1EQT9JYT2FV0L" localSheetId="19" hidden="1">#REF!</definedName>
    <definedName name="BExXRV5QP3Z0KAQ1EQT9JYT2FV0L" localSheetId="21" hidden="1">#REF!</definedName>
    <definedName name="BExXRV5QP3Z0KAQ1EQT9JYT2FV0L" hidden="1">#REF!</definedName>
    <definedName name="BExXRZ20LZZCW8LVGDK0XETOTSAI" localSheetId="23" hidden="1">#REF!</definedName>
    <definedName name="BExXRZ20LZZCW8LVGDK0XETOTSAI" localSheetId="27" hidden="1">#REF!</definedName>
    <definedName name="BExXRZ20LZZCW8LVGDK0XETOTSAI" localSheetId="16" hidden="1">#REF!</definedName>
    <definedName name="BExXRZ20LZZCW8LVGDK0XETOTSAI" localSheetId="0" hidden="1">#REF!</definedName>
    <definedName name="BExXRZ20LZZCW8LVGDK0XETOTSAI" localSheetId="2" hidden="1">#REF!</definedName>
    <definedName name="BExXRZ20LZZCW8LVGDK0XETOTSAI" localSheetId="4" hidden="1">#REF!</definedName>
    <definedName name="BExXRZ20LZZCW8LVGDK0XETOTSAI" localSheetId="5" hidden="1">#REF!</definedName>
    <definedName name="BExXRZ20LZZCW8LVGDK0XETOTSAI" localSheetId="17" hidden="1">#REF!</definedName>
    <definedName name="BExXRZ20LZZCW8LVGDK0XETOTSAI" localSheetId="7" hidden="1">#REF!</definedName>
    <definedName name="BExXRZ20LZZCW8LVGDK0XETOTSAI" localSheetId="8" hidden="1">#REF!</definedName>
    <definedName name="BExXRZ20LZZCW8LVGDK0XETOTSAI" localSheetId="9" hidden="1">#REF!</definedName>
    <definedName name="BExXRZ20LZZCW8LVGDK0XETOTSAI" localSheetId="11" hidden="1">#REF!</definedName>
    <definedName name="BExXRZ20LZZCW8LVGDK0XETOTSAI" localSheetId="12" hidden="1">#REF!</definedName>
    <definedName name="BExXRZ20LZZCW8LVGDK0XETOTSAI" localSheetId="13" hidden="1">#REF!</definedName>
    <definedName name="BExXRZ20LZZCW8LVGDK0XETOTSAI" localSheetId="14" hidden="1">#REF!</definedName>
    <definedName name="BExXRZ20LZZCW8LVGDK0XETOTSAI" localSheetId="22" hidden="1">#REF!</definedName>
    <definedName name="BExXRZ20LZZCW8LVGDK0XETOTSAI" localSheetId="19" hidden="1">#REF!</definedName>
    <definedName name="BExXRZ20LZZCW8LVGDK0XETOTSAI" localSheetId="21" hidden="1">#REF!</definedName>
    <definedName name="BExXRZ20LZZCW8LVGDK0XETOTSAI" hidden="1">#REF!</definedName>
    <definedName name="BExXS4R1GKUJQX6MHUIUN4S3SCAS" localSheetId="23" hidden="1">#REF!</definedName>
    <definedName name="BExXS4R1GKUJQX6MHUIUN4S3SCAS" localSheetId="27" hidden="1">#REF!</definedName>
    <definedName name="BExXS4R1GKUJQX6MHUIUN4S3SCAS" localSheetId="16" hidden="1">#REF!</definedName>
    <definedName name="BExXS4R1GKUJQX6MHUIUN4S3SCAS" localSheetId="0" hidden="1">#REF!</definedName>
    <definedName name="BExXS4R1GKUJQX6MHUIUN4S3SCAS" localSheetId="2" hidden="1">#REF!</definedName>
    <definedName name="BExXS4R1GKUJQX6MHUIUN4S3SCAS" localSheetId="4" hidden="1">#REF!</definedName>
    <definedName name="BExXS4R1GKUJQX6MHUIUN4S3SCAS" localSheetId="5" hidden="1">#REF!</definedName>
    <definedName name="BExXS4R1GKUJQX6MHUIUN4S3SCAS" localSheetId="17" hidden="1">#REF!</definedName>
    <definedName name="BExXS4R1GKUJQX6MHUIUN4S3SCAS" localSheetId="7" hidden="1">#REF!</definedName>
    <definedName name="BExXS4R1GKUJQX6MHUIUN4S3SCAS" localSheetId="8" hidden="1">#REF!</definedName>
    <definedName name="BExXS4R1GKUJQX6MHUIUN4S3SCAS" localSheetId="9" hidden="1">#REF!</definedName>
    <definedName name="BExXS4R1GKUJQX6MHUIUN4S3SCAS" localSheetId="11" hidden="1">#REF!</definedName>
    <definedName name="BExXS4R1GKUJQX6MHUIUN4S3SCAS" localSheetId="12" hidden="1">#REF!</definedName>
    <definedName name="BExXS4R1GKUJQX6MHUIUN4S3SCAS" localSheetId="13" hidden="1">#REF!</definedName>
    <definedName name="BExXS4R1GKUJQX6MHUIUN4S3SCAS" localSheetId="14" hidden="1">#REF!</definedName>
    <definedName name="BExXS4R1GKUJQX6MHUIUN4S3SCAS" localSheetId="22" hidden="1">#REF!</definedName>
    <definedName name="BExXS4R1GKUJQX6MHUIUN4S3SCAS" localSheetId="19" hidden="1">#REF!</definedName>
    <definedName name="BExXS4R1GKUJQX6MHUIUN4S3SCAS" localSheetId="21" hidden="1">#REF!</definedName>
    <definedName name="BExXS4R1GKUJQX6MHUIUN4S3SCAS" hidden="1">#REF!</definedName>
    <definedName name="BExXS63O4OMWMNXXAODZQFSDG33N" localSheetId="23" hidden="1">#REF!</definedName>
    <definedName name="BExXS63O4OMWMNXXAODZQFSDG33N" localSheetId="27" hidden="1">#REF!</definedName>
    <definedName name="BExXS63O4OMWMNXXAODZQFSDG33N" localSheetId="16" hidden="1">#REF!</definedName>
    <definedName name="BExXS63O4OMWMNXXAODZQFSDG33N" localSheetId="0" hidden="1">#REF!</definedName>
    <definedName name="BExXS63O4OMWMNXXAODZQFSDG33N" localSheetId="2" hidden="1">#REF!</definedName>
    <definedName name="BExXS63O4OMWMNXXAODZQFSDG33N" localSheetId="4" hidden="1">#REF!</definedName>
    <definedName name="BExXS63O4OMWMNXXAODZQFSDG33N" localSheetId="5" hidden="1">#REF!</definedName>
    <definedName name="BExXS63O4OMWMNXXAODZQFSDG33N" localSheetId="17" hidden="1">#REF!</definedName>
    <definedName name="BExXS63O4OMWMNXXAODZQFSDG33N" localSheetId="7" hidden="1">#REF!</definedName>
    <definedName name="BExXS63O4OMWMNXXAODZQFSDG33N" localSheetId="8" hidden="1">#REF!</definedName>
    <definedName name="BExXS63O4OMWMNXXAODZQFSDG33N" localSheetId="9" hidden="1">#REF!</definedName>
    <definedName name="BExXS63O4OMWMNXXAODZQFSDG33N" localSheetId="11" hidden="1">#REF!</definedName>
    <definedName name="BExXS63O4OMWMNXXAODZQFSDG33N" localSheetId="12" hidden="1">#REF!</definedName>
    <definedName name="BExXS63O4OMWMNXXAODZQFSDG33N" localSheetId="13" hidden="1">#REF!</definedName>
    <definedName name="BExXS63O4OMWMNXXAODZQFSDG33N" localSheetId="14" hidden="1">#REF!</definedName>
    <definedName name="BExXS63O4OMWMNXXAODZQFSDG33N" localSheetId="22" hidden="1">#REF!</definedName>
    <definedName name="BExXS63O4OMWMNXXAODZQFSDG33N" localSheetId="19" hidden="1">#REF!</definedName>
    <definedName name="BExXS63O4OMWMNXXAODZQFSDG33N" localSheetId="21" hidden="1">#REF!</definedName>
    <definedName name="BExXS63O4OMWMNXXAODZQFSDG33N" hidden="1">#REF!</definedName>
    <definedName name="BExXSBSP1TOY051HSPEPM0AEIO2M" localSheetId="23" hidden="1">#REF!</definedName>
    <definedName name="BExXSBSP1TOY051HSPEPM0AEIO2M" localSheetId="27" hidden="1">#REF!</definedName>
    <definedName name="BExXSBSP1TOY051HSPEPM0AEIO2M" localSheetId="16" hidden="1">#REF!</definedName>
    <definedName name="BExXSBSP1TOY051HSPEPM0AEIO2M" localSheetId="0" hidden="1">#REF!</definedName>
    <definedName name="BExXSBSP1TOY051HSPEPM0AEIO2M" localSheetId="2" hidden="1">#REF!</definedName>
    <definedName name="BExXSBSP1TOY051HSPEPM0AEIO2M" localSheetId="4" hidden="1">#REF!</definedName>
    <definedName name="BExXSBSP1TOY051HSPEPM0AEIO2M" localSheetId="5" hidden="1">#REF!</definedName>
    <definedName name="BExXSBSP1TOY051HSPEPM0AEIO2M" localSheetId="17" hidden="1">#REF!</definedName>
    <definedName name="BExXSBSP1TOY051HSPEPM0AEIO2M" localSheetId="7" hidden="1">#REF!</definedName>
    <definedName name="BExXSBSP1TOY051HSPEPM0AEIO2M" localSheetId="8" hidden="1">#REF!</definedName>
    <definedName name="BExXSBSP1TOY051HSPEPM0AEIO2M" localSheetId="9" hidden="1">#REF!</definedName>
    <definedName name="BExXSBSP1TOY051HSPEPM0AEIO2M" localSheetId="11" hidden="1">#REF!</definedName>
    <definedName name="BExXSBSP1TOY051HSPEPM0AEIO2M" localSheetId="12" hidden="1">#REF!</definedName>
    <definedName name="BExXSBSP1TOY051HSPEPM0AEIO2M" localSheetId="13" hidden="1">#REF!</definedName>
    <definedName name="BExXSBSP1TOY051HSPEPM0AEIO2M" localSheetId="14" hidden="1">#REF!</definedName>
    <definedName name="BExXSBSP1TOY051HSPEPM0AEIO2M" localSheetId="22" hidden="1">#REF!</definedName>
    <definedName name="BExXSBSP1TOY051HSPEPM0AEIO2M" localSheetId="19" hidden="1">#REF!</definedName>
    <definedName name="BExXSBSP1TOY051HSPEPM0AEIO2M" localSheetId="21" hidden="1">#REF!</definedName>
    <definedName name="BExXSBSP1TOY051HSPEPM0AEIO2M" hidden="1">#REF!</definedName>
    <definedName name="BExXSC8RFK5D68FJD2HI4K66SA6I" localSheetId="23" hidden="1">#REF!</definedName>
    <definedName name="BExXSC8RFK5D68FJD2HI4K66SA6I" localSheetId="27" hidden="1">#REF!</definedName>
    <definedName name="BExXSC8RFK5D68FJD2HI4K66SA6I" localSheetId="16" hidden="1">#REF!</definedName>
    <definedName name="BExXSC8RFK5D68FJD2HI4K66SA6I" localSheetId="0" hidden="1">#REF!</definedName>
    <definedName name="BExXSC8RFK5D68FJD2HI4K66SA6I" localSheetId="2" hidden="1">#REF!</definedName>
    <definedName name="BExXSC8RFK5D68FJD2HI4K66SA6I" localSheetId="4" hidden="1">#REF!</definedName>
    <definedName name="BExXSC8RFK5D68FJD2HI4K66SA6I" localSheetId="5" hidden="1">#REF!</definedName>
    <definedName name="BExXSC8RFK5D68FJD2HI4K66SA6I" localSheetId="17" hidden="1">#REF!</definedName>
    <definedName name="BExXSC8RFK5D68FJD2HI4K66SA6I" localSheetId="7" hidden="1">#REF!</definedName>
    <definedName name="BExXSC8RFK5D68FJD2HI4K66SA6I" localSheetId="8" hidden="1">#REF!</definedName>
    <definedName name="BExXSC8RFK5D68FJD2HI4K66SA6I" localSheetId="9" hidden="1">#REF!</definedName>
    <definedName name="BExXSC8RFK5D68FJD2HI4K66SA6I" localSheetId="11" hidden="1">#REF!</definedName>
    <definedName name="BExXSC8RFK5D68FJD2HI4K66SA6I" localSheetId="12" hidden="1">#REF!</definedName>
    <definedName name="BExXSC8RFK5D68FJD2HI4K66SA6I" localSheetId="13" hidden="1">#REF!</definedName>
    <definedName name="BExXSC8RFK5D68FJD2HI4K66SA6I" localSheetId="14" hidden="1">#REF!</definedName>
    <definedName name="BExXSC8RFK5D68FJD2HI4K66SA6I" localSheetId="22" hidden="1">#REF!</definedName>
    <definedName name="BExXSC8RFK5D68FJD2HI4K66SA6I" localSheetId="19" hidden="1">#REF!</definedName>
    <definedName name="BExXSC8RFK5D68FJD2HI4K66SA6I" localSheetId="21" hidden="1">#REF!</definedName>
    <definedName name="BExXSC8RFK5D68FJD2HI4K66SA6I" hidden="1">#REF!</definedName>
    <definedName name="BExXSCP0AZ5MYCC2UFG2GLBCV1CC" localSheetId="23" hidden="1">#REF!</definedName>
    <definedName name="BExXSCP0AZ5MYCC2UFG2GLBCV1CC" localSheetId="27" hidden="1">#REF!</definedName>
    <definedName name="BExXSCP0AZ5MYCC2UFG2GLBCV1CC" localSheetId="16" hidden="1">#REF!</definedName>
    <definedName name="BExXSCP0AZ5MYCC2UFG2GLBCV1CC" localSheetId="0" hidden="1">#REF!</definedName>
    <definedName name="BExXSCP0AZ5MYCC2UFG2GLBCV1CC" localSheetId="2" hidden="1">#REF!</definedName>
    <definedName name="BExXSCP0AZ5MYCC2UFG2GLBCV1CC" localSheetId="4" hidden="1">#REF!</definedName>
    <definedName name="BExXSCP0AZ5MYCC2UFG2GLBCV1CC" localSheetId="5" hidden="1">#REF!</definedName>
    <definedName name="BExXSCP0AZ5MYCC2UFG2GLBCV1CC" localSheetId="17" hidden="1">#REF!</definedName>
    <definedName name="BExXSCP0AZ5MYCC2UFG2GLBCV1CC" localSheetId="7" hidden="1">#REF!</definedName>
    <definedName name="BExXSCP0AZ5MYCC2UFG2GLBCV1CC" localSheetId="8" hidden="1">#REF!</definedName>
    <definedName name="BExXSCP0AZ5MYCC2UFG2GLBCV1CC" localSheetId="9" hidden="1">#REF!</definedName>
    <definedName name="BExXSCP0AZ5MYCC2UFG2GLBCV1CC" localSheetId="11" hidden="1">#REF!</definedName>
    <definedName name="BExXSCP0AZ5MYCC2UFG2GLBCV1CC" localSheetId="12" hidden="1">#REF!</definedName>
    <definedName name="BExXSCP0AZ5MYCC2UFG2GLBCV1CC" localSheetId="13" hidden="1">#REF!</definedName>
    <definedName name="BExXSCP0AZ5MYCC2UFG2GLBCV1CC" localSheetId="14" hidden="1">#REF!</definedName>
    <definedName name="BExXSCP0AZ5MYCC2UFG2GLBCV1CC" localSheetId="22" hidden="1">#REF!</definedName>
    <definedName name="BExXSCP0AZ5MYCC2UFG2GLBCV1CC" localSheetId="19" hidden="1">#REF!</definedName>
    <definedName name="BExXSCP0AZ5MYCC2UFG2GLBCV1CC" localSheetId="21" hidden="1">#REF!</definedName>
    <definedName name="BExXSCP0AZ5MYCC2UFG2GLBCV1CC" hidden="1">#REF!</definedName>
    <definedName name="BExXSNHC88W4UMXEOIOOATJAIKZO" localSheetId="23" hidden="1">#REF!</definedName>
    <definedName name="BExXSNHC88W4UMXEOIOOATJAIKZO" localSheetId="27" hidden="1">#REF!</definedName>
    <definedName name="BExXSNHC88W4UMXEOIOOATJAIKZO" localSheetId="16" hidden="1">#REF!</definedName>
    <definedName name="BExXSNHC88W4UMXEOIOOATJAIKZO" localSheetId="0" hidden="1">#REF!</definedName>
    <definedName name="BExXSNHC88W4UMXEOIOOATJAIKZO" localSheetId="2" hidden="1">#REF!</definedName>
    <definedName name="BExXSNHC88W4UMXEOIOOATJAIKZO" localSheetId="4" hidden="1">#REF!</definedName>
    <definedName name="BExXSNHC88W4UMXEOIOOATJAIKZO" localSheetId="5" hidden="1">#REF!</definedName>
    <definedName name="BExXSNHC88W4UMXEOIOOATJAIKZO" localSheetId="17" hidden="1">#REF!</definedName>
    <definedName name="BExXSNHC88W4UMXEOIOOATJAIKZO" localSheetId="7" hidden="1">#REF!</definedName>
    <definedName name="BExXSNHC88W4UMXEOIOOATJAIKZO" localSheetId="8" hidden="1">#REF!</definedName>
    <definedName name="BExXSNHC88W4UMXEOIOOATJAIKZO" localSheetId="9" hidden="1">#REF!</definedName>
    <definedName name="BExXSNHC88W4UMXEOIOOATJAIKZO" localSheetId="11" hidden="1">#REF!</definedName>
    <definedName name="BExXSNHC88W4UMXEOIOOATJAIKZO" localSheetId="12" hidden="1">#REF!</definedName>
    <definedName name="BExXSNHC88W4UMXEOIOOATJAIKZO" localSheetId="13" hidden="1">#REF!</definedName>
    <definedName name="BExXSNHC88W4UMXEOIOOATJAIKZO" localSheetId="14" hidden="1">#REF!</definedName>
    <definedName name="BExXSNHC88W4UMXEOIOOATJAIKZO" localSheetId="22" hidden="1">#REF!</definedName>
    <definedName name="BExXSNHC88W4UMXEOIOOATJAIKZO" localSheetId="19" hidden="1">#REF!</definedName>
    <definedName name="BExXSNHC88W4UMXEOIOOATJAIKZO" localSheetId="21" hidden="1">#REF!</definedName>
    <definedName name="BExXSNHC88W4UMXEOIOOATJAIKZO" hidden="1">#REF!</definedName>
    <definedName name="BExXSTBS08WIA9TLALV3UQ2Z3MRG" localSheetId="23" hidden="1">#REF!</definedName>
    <definedName name="BExXSTBS08WIA9TLALV3UQ2Z3MRG" localSheetId="27" hidden="1">#REF!</definedName>
    <definedName name="BExXSTBS08WIA9TLALV3UQ2Z3MRG" localSheetId="16" hidden="1">#REF!</definedName>
    <definedName name="BExXSTBS08WIA9TLALV3UQ2Z3MRG" localSheetId="0" hidden="1">#REF!</definedName>
    <definedName name="BExXSTBS08WIA9TLALV3UQ2Z3MRG" localSheetId="2" hidden="1">#REF!</definedName>
    <definedName name="BExXSTBS08WIA9TLALV3UQ2Z3MRG" localSheetId="4" hidden="1">#REF!</definedName>
    <definedName name="BExXSTBS08WIA9TLALV3UQ2Z3MRG" localSheetId="5" hidden="1">#REF!</definedName>
    <definedName name="BExXSTBS08WIA9TLALV3UQ2Z3MRG" localSheetId="17" hidden="1">#REF!</definedName>
    <definedName name="BExXSTBS08WIA9TLALV3UQ2Z3MRG" localSheetId="7" hidden="1">#REF!</definedName>
    <definedName name="BExXSTBS08WIA9TLALV3UQ2Z3MRG" localSheetId="8" hidden="1">#REF!</definedName>
    <definedName name="BExXSTBS08WIA9TLALV3UQ2Z3MRG" localSheetId="9" hidden="1">#REF!</definedName>
    <definedName name="BExXSTBS08WIA9TLALV3UQ2Z3MRG" localSheetId="11" hidden="1">#REF!</definedName>
    <definedName name="BExXSTBS08WIA9TLALV3UQ2Z3MRG" localSheetId="12" hidden="1">#REF!</definedName>
    <definedName name="BExXSTBS08WIA9TLALV3UQ2Z3MRG" localSheetId="13" hidden="1">#REF!</definedName>
    <definedName name="BExXSTBS08WIA9TLALV3UQ2Z3MRG" localSheetId="14" hidden="1">#REF!</definedName>
    <definedName name="BExXSTBS08WIA9TLALV3UQ2Z3MRG" localSheetId="22" hidden="1">#REF!</definedName>
    <definedName name="BExXSTBS08WIA9TLALV3UQ2Z3MRG" localSheetId="19" hidden="1">#REF!</definedName>
    <definedName name="BExXSTBS08WIA9TLALV3UQ2Z3MRG" localSheetId="21" hidden="1">#REF!</definedName>
    <definedName name="BExXSTBS08WIA9TLALV3UQ2Z3MRG" hidden="1">#REF!</definedName>
    <definedName name="BExXSVQ2WOJJ73YEO8Q2FK60V4G8" localSheetId="23" hidden="1">#REF!</definedName>
    <definedName name="BExXSVQ2WOJJ73YEO8Q2FK60V4G8" localSheetId="27" hidden="1">#REF!</definedName>
    <definedName name="BExXSVQ2WOJJ73YEO8Q2FK60V4G8" localSheetId="16" hidden="1">#REF!</definedName>
    <definedName name="BExXSVQ2WOJJ73YEO8Q2FK60V4G8" localSheetId="0" hidden="1">#REF!</definedName>
    <definedName name="BExXSVQ2WOJJ73YEO8Q2FK60V4G8" localSheetId="2" hidden="1">#REF!</definedName>
    <definedName name="BExXSVQ2WOJJ73YEO8Q2FK60V4G8" localSheetId="4" hidden="1">#REF!</definedName>
    <definedName name="BExXSVQ2WOJJ73YEO8Q2FK60V4G8" localSheetId="5" hidden="1">#REF!</definedName>
    <definedName name="BExXSVQ2WOJJ73YEO8Q2FK60V4G8" localSheetId="17" hidden="1">#REF!</definedName>
    <definedName name="BExXSVQ2WOJJ73YEO8Q2FK60V4G8" localSheetId="7" hidden="1">#REF!</definedName>
    <definedName name="BExXSVQ2WOJJ73YEO8Q2FK60V4G8" localSheetId="8" hidden="1">#REF!</definedName>
    <definedName name="BExXSVQ2WOJJ73YEO8Q2FK60V4G8" localSheetId="9" hidden="1">#REF!</definedName>
    <definedName name="BExXSVQ2WOJJ73YEO8Q2FK60V4G8" localSheetId="11" hidden="1">#REF!</definedName>
    <definedName name="BExXSVQ2WOJJ73YEO8Q2FK60V4G8" localSheetId="12" hidden="1">#REF!</definedName>
    <definedName name="BExXSVQ2WOJJ73YEO8Q2FK60V4G8" localSheetId="13" hidden="1">#REF!</definedName>
    <definedName name="BExXSVQ2WOJJ73YEO8Q2FK60V4G8" localSheetId="14" hidden="1">#REF!</definedName>
    <definedName name="BExXSVQ2WOJJ73YEO8Q2FK60V4G8" localSheetId="22" hidden="1">#REF!</definedName>
    <definedName name="BExXSVQ2WOJJ73YEO8Q2FK60V4G8" localSheetId="19" hidden="1">#REF!</definedName>
    <definedName name="BExXSVQ2WOJJ73YEO8Q2FK60V4G8" localSheetId="21" hidden="1">#REF!</definedName>
    <definedName name="BExXSVQ2WOJJ73YEO8Q2FK60V4G8" hidden="1">#REF!</definedName>
    <definedName name="BExXTER5A2EQ14KN6J0MVATIHVKN" localSheetId="23" hidden="1">#REF!</definedName>
    <definedName name="BExXTER5A2EQ14KN6J0MVATIHVKN" localSheetId="27" hidden="1">#REF!</definedName>
    <definedName name="BExXTER5A2EQ14KN6J0MVATIHVKN" localSheetId="16" hidden="1">#REF!</definedName>
    <definedName name="BExXTER5A2EQ14KN6J0MVATIHVKN" localSheetId="0" hidden="1">#REF!</definedName>
    <definedName name="BExXTER5A2EQ14KN6J0MVATIHVKN" localSheetId="2" hidden="1">#REF!</definedName>
    <definedName name="BExXTER5A2EQ14KN6J0MVATIHVKN" localSheetId="4" hidden="1">#REF!</definedName>
    <definedName name="BExXTER5A2EQ14KN6J0MVATIHVKN" localSheetId="5" hidden="1">#REF!</definedName>
    <definedName name="BExXTER5A2EQ14KN6J0MVATIHVKN" localSheetId="17" hidden="1">#REF!</definedName>
    <definedName name="BExXTER5A2EQ14KN6J0MVATIHVKN" localSheetId="7" hidden="1">#REF!</definedName>
    <definedName name="BExXTER5A2EQ14KN6J0MVATIHVKN" localSheetId="8" hidden="1">#REF!</definedName>
    <definedName name="BExXTER5A2EQ14KN6J0MVATIHVKN" localSheetId="9" hidden="1">#REF!</definedName>
    <definedName name="BExXTER5A2EQ14KN6J0MVATIHVKN" localSheetId="11" hidden="1">#REF!</definedName>
    <definedName name="BExXTER5A2EQ14KN6J0MVATIHVKN" localSheetId="12" hidden="1">#REF!</definedName>
    <definedName name="BExXTER5A2EQ14KN6J0MVATIHVKN" localSheetId="13" hidden="1">#REF!</definedName>
    <definedName name="BExXTER5A2EQ14KN6J0MVATIHVKN" localSheetId="14" hidden="1">#REF!</definedName>
    <definedName name="BExXTER5A2EQ14KN6J0MVATIHVKN" localSheetId="22" hidden="1">#REF!</definedName>
    <definedName name="BExXTER5A2EQ14KN6J0MVATIHVKN" localSheetId="19" hidden="1">#REF!</definedName>
    <definedName name="BExXTER5A2EQ14KN6J0MVATIHVKN" localSheetId="21" hidden="1">#REF!</definedName>
    <definedName name="BExXTER5A2EQ14KN6J0MVATIHVKN" hidden="1">#REF!</definedName>
    <definedName name="BExXTHLRNL82GN7KZY3TOLO508N7" localSheetId="23" hidden="1">#REF!</definedName>
    <definedName name="BExXTHLRNL82GN7KZY3TOLO508N7" localSheetId="27" hidden="1">#REF!</definedName>
    <definedName name="BExXTHLRNL82GN7KZY3TOLO508N7" localSheetId="16" hidden="1">#REF!</definedName>
    <definedName name="BExXTHLRNL82GN7KZY3TOLO508N7" localSheetId="0" hidden="1">#REF!</definedName>
    <definedName name="BExXTHLRNL82GN7KZY3TOLO508N7" localSheetId="2" hidden="1">#REF!</definedName>
    <definedName name="BExXTHLRNL82GN7KZY3TOLO508N7" localSheetId="4" hidden="1">#REF!</definedName>
    <definedName name="BExXTHLRNL82GN7KZY3TOLO508N7" localSheetId="5" hidden="1">#REF!</definedName>
    <definedName name="BExXTHLRNL82GN7KZY3TOLO508N7" localSheetId="17" hidden="1">#REF!</definedName>
    <definedName name="BExXTHLRNL82GN7KZY3TOLO508N7" localSheetId="7" hidden="1">#REF!</definedName>
    <definedName name="BExXTHLRNL82GN7KZY3TOLO508N7" localSheetId="8" hidden="1">#REF!</definedName>
    <definedName name="BExXTHLRNL82GN7KZY3TOLO508N7" localSheetId="9" hidden="1">#REF!</definedName>
    <definedName name="BExXTHLRNL82GN7KZY3TOLO508N7" localSheetId="11" hidden="1">#REF!</definedName>
    <definedName name="BExXTHLRNL82GN7KZY3TOLO508N7" localSheetId="12" hidden="1">#REF!</definedName>
    <definedName name="BExXTHLRNL82GN7KZY3TOLO508N7" localSheetId="13" hidden="1">#REF!</definedName>
    <definedName name="BExXTHLRNL82GN7KZY3TOLO508N7" localSheetId="14" hidden="1">#REF!</definedName>
    <definedName name="BExXTHLRNL82GN7KZY3TOLO508N7" localSheetId="22" hidden="1">#REF!</definedName>
    <definedName name="BExXTHLRNL82GN7KZY3TOLO508N7" localSheetId="19" hidden="1">#REF!</definedName>
    <definedName name="BExXTHLRNL82GN7KZY3TOLO508N7" localSheetId="21" hidden="1">#REF!</definedName>
    <definedName name="BExXTHLRNL82GN7KZY3TOLO508N7" hidden="1">#REF!</definedName>
    <definedName name="BExXTL72MKEQSQH9L2OTFLU8DM2B" localSheetId="23" hidden="1">#REF!</definedName>
    <definedName name="BExXTL72MKEQSQH9L2OTFLU8DM2B" localSheetId="27" hidden="1">#REF!</definedName>
    <definedName name="BExXTL72MKEQSQH9L2OTFLU8DM2B" localSheetId="16" hidden="1">#REF!</definedName>
    <definedName name="BExXTL72MKEQSQH9L2OTFLU8DM2B" localSheetId="0" hidden="1">#REF!</definedName>
    <definedName name="BExXTL72MKEQSQH9L2OTFLU8DM2B" localSheetId="2" hidden="1">#REF!</definedName>
    <definedName name="BExXTL72MKEQSQH9L2OTFLU8DM2B" localSheetId="4" hidden="1">#REF!</definedName>
    <definedName name="BExXTL72MKEQSQH9L2OTFLU8DM2B" localSheetId="5" hidden="1">#REF!</definedName>
    <definedName name="BExXTL72MKEQSQH9L2OTFLU8DM2B" localSheetId="17" hidden="1">#REF!</definedName>
    <definedName name="BExXTL72MKEQSQH9L2OTFLU8DM2B" localSheetId="7" hidden="1">#REF!</definedName>
    <definedName name="BExXTL72MKEQSQH9L2OTFLU8DM2B" localSheetId="8" hidden="1">#REF!</definedName>
    <definedName name="BExXTL72MKEQSQH9L2OTFLU8DM2B" localSheetId="9" hidden="1">#REF!</definedName>
    <definedName name="BExXTL72MKEQSQH9L2OTFLU8DM2B" localSheetId="11" hidden="1">#REF!</definedName>
    <definedName name="BExXTL72MKEQSQH9L2OTFLU8DM2B" localSheetId="12" hidden="1">#REF!</definedName>
    <definedName name="BExXTL72MKEQSQH9L2OTFLU8DM2B" localSheetId="13" hidden="1">#REF!</definedName>
    <definedName name="BExXTL72MKEQSQH9L2OTFLU8DM2B" localSheetId="14" hidden="1">#REF!</definedName>
    <definedName name="BExXTL72MKEQSQH9L2OTFLU8DM2B" localSheetId="22" hidden="1">#REF!</definedName>
    <definedName name="BExXTL72MKEQSQH9L2OTFLU8DM2B" localSheetId="19" hidden="1">#REF!</definedName>
    <definedName name="BExXTL72MKEQSQH9L2OTFLU8DM2B" localSheetId="21" hidden="1">#REF!</definedName>
    <definedName name="BExXTL72MKEQSQH9L2OTFLU8DM2B" hidden="1">#REF!</definedName>
    <definedName name="BExXTM3M4RTCRSX7VGAXGQNPP668" localSheetId="23" hidden="1">#REF!</definedName>
    <definedName name="BExXTM3M4RTCRSX7VGAXGQNPP668" localSheetId="27" hidden="1">#REF!</definedName>
    <definedName name="BExXTM3M4RTCRSX7VGAXGQNPP668" localSheetId="16" hidden="1">#REF!</definedName>
    <definedName name="BExXTM3M4RTCRSX7VGAXGQNPP668" localSheetId="0" hidden="1">#REF!</definedName>
    <definedName name="BExXTM3M4RTCRSX7VGAXGQNPP668" localSheetId="2" hidden="1">#REF!</definedName>
    <definedName name="BExXTM3M4RTCRSX7VGAXGQNPP668" localSheetId="4" hidden="1">#REF!</definedName>
    <definedName name="BExXTM3M4RTCRSX7VGAXGQNPP668" localSheetId="5" hidden="1">#REF!</definedName>
    <definedName name="BExXTM3M4RTCRSX7VGAXGQNPP668" localSheetId="17" hidden="1">#REF!</definedName>
    <definedName name="BExXTM3M4RTCRSX7VGAXGQNPP668" localSheetId="7" hidden="1">#REF!</definedName>
    <definedName name="BExXTM3M4RTCRSX7VGAXGQNPP668" localSheetId="8" hidden="1">#REF!</definedName>
    <definedName name="BExXTM3M4RTCRSX7VGAXGQNPP668" localSheetId="9" hidden="1">#REF!</definedName>
    <definedName name="BExXTM3M4RTCRSX7VGAXGQNPP668" localSheetId="11" hidden="1">#REF!</definedName>
    <definedName name="BExXTM3M4RTCRSX7VGAXGQNPP668" localSheetId="12" hidden="1">#REF!</definedName>
    <definedName name="BExXTM3M4RTCRSX7VGAXGQNPP668" localSheetId="13" hidden="1">#REF!</definedName>
    <definedName name="BExXTM3M4RTCRSX7VGAXGQNPP668" localSheetId="14" hidden="1">#REF!</definedName>
    <definedName name="BExXTM3M4RTCRSX7VGAXGQNPP668" localSheetId="22" hidden="1">#REF!</definedName>
    <definedName name="BExXTM3M4RTCRSX7VGAXGQNPP668" localSheetId="19" hidden="1">#REF!</definedName>
    <definedName name="BExXTM3M4RTCRSX7VGAXGQNPP668" localSheetId="21" hidden="1">#REF!</definedName>
    <definedName name="BExXTM3M4RTCRSX7VGAXGQNPP668" hidden="1">#REF!</definedName>
    <definedName name="BExXTOCF78J7WY6FOVBRY1N2RBBR" localSheetId="23" hidden="1">#REF!</definedName>
    <definedName name="BExXTOCF78J7WY6FOVBRY1N2RBBR" localSheetId="27" hidden="1">#REF!</definedName>
    <definedName name="BExXTOCF78J7WY6FOVBRY1N2RBBR" localSheetId="16" hidden="1">#REF!</definedName>
    <definedName name="BExXTOCF78J7WY6FOVBRY1N2RBBR" localSheetId="0" hidden="1">#REF!</definedName>
    <definedName name="BExXTOCF78J7WY6FOVBRY1N2RBBR" localSheetId="2" hidden="1">#REF!</definedName>
    <definedName name="BExXTOCF78J7WY6FOVBRY1N2RBBR" localSheetId="4" hidden="1">#REF!</definedName>
    <definedName name="BExXTOCF78J7WY6FOVBRY1N2RBBR" localSheetId="5" hidden="1">#REF!</definedName>
    <definedName name="BExXTOCF78J7WY6FOVBRY1N2RBBR" localSheetId="17" hidden="1">#REF!</definedName>
    <definedName name="BExXTOCF78J7WY6FOVBRY1N2RBBR" localSheetId="7" hidden="1">#REF!</definedName>
    <definedName name="BExXTOCF78J7WY6FOVBRY1N2RBBR" localSheetId="8" hidden="1">#REF!</definedName>
    <definedName name="BExXTOCF78J7WY6FOVBRY1N2RBBR" localSheetId="9" hidden="1">#REF!</definedName>
    <definedName name="BExXTOCF78J7WY6FOVBRY1N2RBBR" localSheetId="11" hidden="1">#REF!</definedName>
    <definedName name="BExXTOCF78J7WY6FOVBRY1N2RBBR" localSheetId="12" hidden="1">#REF!</definedName>
    <definedName name="BExXTOCF78J7WY6FOVBRY1N2RBBR" localSheetId="13" hidden="1">#REF!</definedName>
    <definedName name="BExXTOCF78J7WY6FOVBRY1N2RBBR" localSheetId="14" hidden="1">#REF!</definedName>
    <definedName name="BExXTOCF78J7WY6FOVBRY1N2RBBR" localSheetId="22" hidden="1">#REF!</definedName>
    <definedName name="BExXTOCF78J7WY6FOVBRY1N2RBBR" localSheetId="19" hidden="1">#REF!</definedName>
    <definedName name="BExXTOCF78J7WY6FOVBRY1N2RBBR" localSheetId="21" hidden="1">#REF!</definedName>
    <definedName name="BExXTOCF78J7WY6FOVBRY1N2RBBR" hidden="1">#REF!</definedName>
    <definedName name="BExXTP3GYO6Z9RTKKT10XA0UTV3T" localSheetId="23" hidden="1">#REF!</definedName>
    <definedName name="BExXTP3GYO6Z9RTKKT10XA0UTV3T" localSheetId="27" hidden="1">#REF!</definedName>
    <definedName name="BExXTP3GYO6Z9RTKKT10XA0UTV3T" localSheetId="16" hidden="1">#REF!</definedName>
    <definedName name="BExXTP3GYO6Z9RTKKT10XA0UTV3T" localSheetId="0" hidden="1">#REF!</definedName>
    <definedName name="BExXTP3GYO6Z9RTKKT10XA0UTV3T" localSheetId="2" hidden="1">#REF!</definedName>
    <definedName name="BExXTP3GYO6Z9RTKKT10XA0UTV3T" localSheetId="4" hidden="1">#REF!</definedName>
    <definedName name="BExXTP3GYO6Z9RTKKT10XA0UTV3T" localSheetId="5" hidden="1">#REF!</definedName>
    <definedName name="BExXTP3GYO6Z9RTKKT10XA0UTV3T" localSheetId="17" hidden="1">#REF!</definedName>
    <definedName name="BExXTP3GYO6Z9RTKKT10XA0UTV3T" localSheetId="7" hidden="1">#REF!</definedName>
    <definedName name="BExXTP3GYO6Z9RTKKT10XA0UTV3T" localSheetId="8" hidden="1">#REF!</definedName>
    <definedName name="BExXTP3GYO6Z9RTKKT10XA0UTV3T" localSheetId="9" hidden="1">#REF!</definedName>
    <definedName name="BExXTP3GYO6Z9RTKKT10XA0UTV3T" localSheetId="11" hidden="1">#REF!</definedName>
    <definedName name="BExXTP3GYO6Z9RTKKT10XA0UTV3T" localSheetId="12" hidden="1">#REF!</definedName>
    <definedName name="BExXTP3GYO6Z9RTKKT10XA0UTV3T" localSheetId="13" hidden="1">#REF!</definedName>
    <definedName name="BExXTP3GYO6Z9RTKKT10XA0UTV3T" localSheetId="14" hidden="1">#REF!</definedName>
    <definedName name="BExXTP3GYO6Z9RTKKT10XA0UTV3T" localSheetId="22" hidden="1">#REF!</definedName>
    <definedName name="BExXTP3GYO6Z9RTKKT10XA0UTV3T" localSheetId="19" hidden="1">#REF!</definedName>
    <definedName name="BExXTP3GYO6Z9RTKKT10XA0UTV3T" localSheetId="21" hidden="1">#REF!</definedName>
    <definedName name="BExXTP3GYO6Z9RTKKT10XA0UTV3T" hidden="1">#REF!</definedName>
    <definedName name="BExXTRN4AFX9QW6YC4HNGBBD5R08" localSheetId="23" hidden="1">#REF!</definedName>
    <definedName name="BExXTRN4AFX9QW6YC4HNGBBD5R08" localSheetId="27" hidden="1">#REF!</definedName>
    <definedName name="BExXTRN4AFX9QW6YC4HNGBBD5R08" localSheetId="16" hidden="1">#REF!</definedName>
    <definedName name="BExXTRN4AFX9QW6YC4HNGBBD5R08" localSheetId="0" hidden="1">#REF!</definedName>
    <definedName name="BExXTRN4AFX9QW6YC4HNGBBD5R08" localSheetId="2" hidden="1">#REF!</definedName>
    <definedName name="BExXTRN4AFX9QW6YC4HNGBBD5R08" localSheetId="4" hidden="1">#REF!</definedName>
    <definedName name="BExXTRN4AFX9QW6YC4HNGBBD5R08" localSheetId="5" hidden="1">#REF!</definedName>
    <definedName name="BExXTRN4AFX9QW6YC4HNGBBD5R08" localSheetId="17" hidden="1">#REF!</definedName>
    <definedName name="BExXTRN4AFX9QW6YC4HNGBBD5R08" localSheetId="7" hidden="1">#REF!</definedName>
    <definedName name="BExXTRN4AFX9QW6YC4HNGBBD5R08" localSheetId="8" hidden="1">#REF!</definedName>
    <definedName name="BExXTRN4AFX9QW6YC4HNGBBD5R08" localSheetId="9" hidden="1">#REF!</definedName>
    <definedName name="BExXTRN4AFX9QW6YC4HNGBBD5R08" localSheetId="11" hidden="1">#REF!</definedName>
    <definedName name="BExXTRN4AFX9QW6YC4HNGBBD5R08" localSheetId="12" hidden="1">#REF!</definedName>
    <definedName name="BExXTRN4AFX9QW6YC4HNGBBD5R08" localSheetId="13" hidden="1">#REF!</definedName>
    <definedName name="BExXTRN4AFX9QW6YC4HNGBBD5R08" localSheetId="14" hidden="1">#REF!</definedName>
    <definedName name="BExXTRN4AFX9QW6YC4HNGBBD5R08" localSheetId="22" hidden="1">#REF!</definedName>
    <definedName name="BExXTRN4AFX9QW6YC4HNGBBD5R08" localSheetId="19" hidden="1">#REF!</definedName>
    <definedName name="BExXTRN4AFX9QW6YC4HNGBBD5R08" localSheetId="21" hidden="1">#REF!</definedName>
    <definedName name="BExXTRN4AFX9QW6YC4HNGBBD5R08" hidden="1">#REF!</definedName>
    <definedName name="BExXTV8M7YIG5C64O046DN613ZRO" localSheetId="23" hidden="1">#REF!</definedName>
    <definedName name="BExXTV8M7YIG5C64O046DN613ZRO" localSheetId="27" hidden="1">#REF!</definedName>
    <definedName name="BExXTV8M7YIG5C64O046DN613ZRO" localSheetId="16" hidden="1">#REF!</definedName>
    <definedName name="BExXTV8M7YIG5C64O046DN613ZRO" localSheetId="0" hidden="1">#REF!</definedName>
    <definedName name="BExXTV8M7YIG5C64O046DN613ZRO" localSheetId="2" hidden="1">#REF!</definedName>
    <definedName name="BExXTV8M7YIG5C64O046DN613ZRO" localSheetId="4" hidden="1">#REF!</definedName>
    <definedName name="BExXTV8M7YIG5C64O046DN613ZRO" localSheetId="5" hidden="1">#REF!</definedName>
    <definedName name="BExXTV8M7YIG5C64O046DN613ZRO" localSheetId="17" hidden="1">#REF!</definedName>
    <definedName name="BExXTV8M7YIG5C64O046DN613ZRO" localSheetId="7" hidden="1">#REF!</definedName>
    <definedName name="BExXTV8M7YIG5C64O046DN613ZRO" localSheetId="8" hidden="1">#REF!</definedName>
    <definedName name="BExXTV8M7YIG5C64O046DN613ZRO" localSheetId="9" hidden="1">#REF!</definedName>
    <definedName name="BExXTV8M7YIG5C64O046DN613ZRO" localSheetId="11" hidden="1">#REF!</definedName>
    <definedName name="BExXTV8M7YIG5C64O046DN613ZRO" localSheetId="12" hidden="1">#REF!</definedName>
    <definedName name="BExXTV8M7YIG5C64O046DN613ZRO" localSheetId="13" hidden="1">#REF!</definedName>
    <definedName name="BExXTV8M7YIG5C64O046DN613ZRO" localSheetId="14" hidden="1">#REF!</definedName>
    <definedName name="BExXTV8M7YIG5C64O046DN613ZRO" localSheetId="22" hidden="1">#REF!</definedName>
    <definedName name="BExXTV8M7YIG5C64O046DN613ZRO" localSheetId="19" hidden="1">#REF!</definedName>
    <definedName name="BExXTV8M7YIG5C64O046DN613ZRO" localSheetId="21" hidden="1">#REF!</definedName>
    <definedName name="BExXTV8M7YIG5C64O046DN613ZRO" hidden="1">#REF!</definedName>
    <definedName name="BExXTVDXQ7ZX3THNLFJXFAONW0AI" localSheetId="23" hidden="1">#REF!</definedName>
    <definedName name="BExXTVDXQ7ZX3THNLFJXFAONW0AI" localSheetId="27" hidden="1">#REF!</definedName>
    <definedName name="BExXTVDXQ7ZX3THNLFJXFAONW0AI" localSheetId="16" hidden="1">#REF!</definedName>
    <definedName name="BExXTVDXQ7ZX3THNLFJXFAONW0AI" localSheetId="0" hidden="1">#REF!</definedName>
    <definedName name="BExXTVDXQ7ZX3THNLFJXFAONW0AI" localSheetId="2" hidden="1">#REF!</definedName>
    <definedName name="BExXTVDXQ7ZX3THNLFJXFAONW0AI" localSheetId="4" hidden="1">#REF!</definedName>
    <definedName name="BExXTVDXQ7ZX3THNLFJXFAONW0AI" localSheetId="5" hidden="1">#REF!</definedName>
    <definedName name="BExXTVDXQ7ZX3THNLFJXFAONW0AI" localSheetId="17" hidden="1">#REF!</definedName>
    <definedName name="BExXTVDXQ7ZX3THNLFJXFAONW0AI" localSheetId="7" hidden="1">#REF!</definedName>
    <definedName name="BExXTVDXQ7ZX3THNLFJXFAONW0AI" localSheetId="8" hidden="1">#REF!</definedName>
    <definedName name="BExXTVDXQ7ZX3THNLFJXFAONW0AI" localSheetId="9" hidden="1">#REF!</definedName>
    <definedName name="BExXTVDXQ7ZX3THNLFJXFAONW0AI" localSheetId="11" hidden="1">#REF!</definedName>
    <definedName name="BExXTVDXQ7ZX3THNLFJXFAONW0AI" localSheetId="12" hidden="1">#REF!</definedName>
    <definedName name="BExXTVDXQ7ZX3THNLFJXFAONW0AI" localSheetId="13" hidden="1">#REF!</definedName>
    <definedName name="BExXTVDXQ7ZX3THNLFJXFAONW0AI" localSheetId="14" hidden="1">#REF!</definedName>
    <definedName name="BExXTVDXQ7ZX3THNLFJXFAONW0AI" localSheetId="22" hidden="1">#REF!</definedName>
    <definedName name="BExXTVDXQ7ZX3THNLFJXFAONW0AI" localSheetId="19" hidden="1">#REF!</definedName>
    <definedName name="BExXTVDXQ7ZX3THNLFJXFAONW0AI" localSheetId="21" hidden="1">#REF!</definedName>
    <definedName name="BExXTVDXQ7ZX3THNLFJXFAONW0AI" hidden="1">#REF!</definedName>
    <definedName name="BExXTZKZ4CG92ZQLIRKEXXH9BFIR" localSheetId="23" hidden="1">#REF!</definedName>
    <definedName name="BExXTZKZ4CG92ZQLIRKEXXH9BFIR" localSheetId="27" hidden="1">#REF!</definedName>
    <definedName name="BExXTZKZ4CG92ZQLIRKEXXH9BFIR" localSheetId="16" hidden="1">#REF!</definedName>
    <definedName name="BExXTZKZ4CG92ZQLIRKEXXH9BFIR" localSheetId="0" hidden="1">#REF!</definedName>
    <definedName name="BExXTZKZ4CG92ZQLIRKEXXH9BFIR" localSheetId="2" hidden="1">#REF!</definedName>
    <definedName name="BExXTZKZ4CG92ZQLIRKEXXH9BFIR" localSheetId="4" hidden="1">#REF!</definedName>
    <definedName name="BExXTZKZ4CG92ZQLIRKEXXH9BFIR" localSheetId="5" hidden="1">#REF!</definedName>
    <definedName name="BExXTZKZ4CG92ZQLIRKEXXH9BFIR" localSheetId="17" hidden="1">#REF!</definedName>
    <definedName name="BExXTZKZ4CG92ZQLIRKEXXH9BFIR" localSheetId="7" hidden="1">#REF!</definedName>
    <definedName name="BExXTZKZ4CG92ZQLIRKEXXH9BFIR" localSheetId="8" hidden="1">#REF!</definedName>
    <definedName name="BExXTZKZ4CG92ZQLIRKEXXH9BFIR" localSheetId="9" hidden="1">#REF!</definedName>
    <definedName name="BExXTZKZ4CG92ZQLIRKEXXH9BFIR" localSheetId="11" hidden="1">#REF!</definedName>
    <definedName name="BExXTZKZ4CG92ZQLIRKEXXH9BFIR" localSheetId="12" hidden="1">#REF!</definedName>
    <definedName name="BExXTZKZ4CG92ZQLIRKEXXH9BFIR" localSheetId="13" hidden="1">#REF!</definedName>
    <definedName name="BExXTZKZ4CG92ZQLIRKEXXH9BFIR" localSheetId="14" hidden="1">#REF!</definedName>
    <definedName name="BExXTZKZ4CG92ZQLIRKEXXH9BFIR" localSheetId="22" hidden="1">#REF!</definedName>
    <definedName name="BExXTZKZ4CG92ZQLIRKEXXH9BFIR" localSheetId="19" hidden="1">#REF!</definedName>
    <definedName name="BExXTZKZ4CG92ZQLIRKEXXH9BFIR" localSheetId="21" hidden="1">#REF!</definedName>
    <definedName name="BExXTZKZ4CG92ZQLIRKEXXH9BFIR" hidden="1">#REF!</definedName>
    <definedName name="BExXU4J2BM2964GD5UZHM752Q4NS" localSheetId="23" hidden="1">#REF!</definedName>
    <definedName name="BExXU4J2BM2964GD5UZHM752Q4NS" localSheetId="27" hidden="1">#REF!</definedName>
    <definedName name="BExXU4J2BM2964GD5UZHM752Q4NS" localSheetId="16" hidden="1">#REF!</definedName>
    <definedName name="BExXU4J2BM2964GD5UZHM752Q4NS" localSheetId="0" hidden="1">#REF!</definedName>
    <definedName name="BExXU4J2BM2964GD5UZHM752Q4NS" localSheetId="2" hidden="1">#REF!</definedName>
    <definedName name="BExXU4J2BM2964GD5UZHM752Q4NS" localSheetId="4" hidden="1">#REF!</definedName>
    <definedName name="BExXU4J2BM2964GD5UZHM752Q4NS" localSheetId="5" hidden="1">#REF!</definedName>
    <definedName name="BExXU4J2BM2964GD5UZHM752Q4NS" localSheetId="17" hidden="1">#REF!</definedName>
    <definedName name="BExXU4J2BM2964GD5UZHM752Q4NS" localSheetId="7" hidden="1">#REF!</definedName>
    <definedName name="BExXU4J2BM2964GD5UZHM752Q4NS" localSheetId="8" hidden="1">#REF!</definedName>
    <definedName name="BExXU4J2BM2964GD5UZHM752Q4NS" localSheetId="9" hidden="1">#REF!</definedName>
    <definedName name="BExXU4J2BM2964GD5UZHM752Q4NS" localSheetId="11" hidden="1">#REF!</definedName>
    <definedName name="BExXU4J2BM2964GD5UZHM752Q4NS" localSheetId="12" hidden="1">#REF!</definedName>
    <definedName name="BExXU4J2BM2964GD5UZHM752Q4NS" localSheetId="13" hidden="1">#REF!</definedName>
    <definedName name="BExXU4J2BM2964GD5UZHM752Q4NS" localSheetId="14" hidden="1">#REF!</definedName>
    <definedName name="BExXU4J2BM2964GD5UZHM752Q4NS" localSheetId="22" hidden="1">#REF!</definedName>
    <definedName name="BExXU4J2BM2964GD5UZHM752Q4NS" localSheetId="19" hidden="1">#REF!</definedName>
    <definedName name="BExXU4J2BM2964GD5UZHM752Q4NS" localSheetId="21" hidden="1">#REF!</definedName>
    <definedName name="BExXU4J2BM2964GD5UZHM752Q4NS" hidden="1">#REF!</definedName>
    <definedName name="BExXU6XDTT7RM93KILIDEYPA9XKF" localSheetId="23" hidden="1">#REF!</definedName>
    <definedName name="BExXU6XDTT7RM93KILIDEYPA9XKF" localSheetId="27" hidden="1">#REF!</definedName>
    <definedName name="BExXU6XDTT7RM93KILIDEYPA9XKF" localSheetId="16" hidden="1">#REF!</definedName>
    <definedName name="BExXU6XDTT7RM93KILIDEYPA9XKF" localSheetId="0" hidden="1">#REF!</definedName>
    <definedName name="BExXU6XDTT7RM93KILIDEYPA9XKF" localSheetId="2" hidden="1">#REF!</definedName>
    <definedName name="BExXU6XDTT7RM93KILIDEYPA9XKF" localSheetId="4" hidden="1">#REF!</definedName>
    <definedName name="BExXU6XDTT7RM93KILIDEYPA9XKF" localSheetId="5" hidden="1">#REF!</definedName>
    <definedName name="BExXU6XDTT7RM93KILIDEYPA9XKF" localSheetId="17" hidden="1">#REF!</definedName>
    <definedName name="BExXU6XDTT7RM93KILIDEYPA9XKF" localSheetId="7" hidden="1">#REF!</definedName>
    <definedName name="BExXU6XDTT7RM93KILIDEYPA9XKF" localSheetId="8" hidden="1">#REF!</definedName>
    <definedName name="BExXU6XDTT7RM93KILIDEYPA9XKF" localSheetId="9" hidden="1">#REF!</definedName>
    <definedName name="BExXU6XDTT7RM93KILIDEYPA9XKF" localSheetId="11" hidden="1">#REF!</definedName>
    <definedName name="BExXU6XDTT7RM93KILIDEYPA9XKF" localSheetId="12" hidden="1">#REF!</definedName>
    <definedName name="BExXU6XDTT7RM93KILIDEYPA9XKF" localSheetId="13" hidden="1">#REF!</definedName>
    <definedName name="BExXU6XDTT7RM93KILIDEYPA9XKF" localSheetId="14" hidden="1">#REF!</definedName>
    <definedName name="BExXU6XDTT7RM93KILIDEYPA9XKF" localSheetId="22" hidden="1">#REF!</definedName>
    <definedName name="BExXU6XDTT7RM93KILIDEYPA9XKF" localSheetId="19" hidden="1">#REF!</definedName>
    <definedName name="BExXU6XDTT7RM93KILIDEYPA9XKF" localSheetId="21" hidden="1">#REF!</definedName>
    <definedName name="BExXU6XDTT7RM93KILIDEYPA9XKF" hidden="1">#REF!</definedName>
    <definedName name="BExXU8VLZA7WLPZ3RAQZGNERUD26" localSheetId="23" hidden="1">#REF!</definedName>
    <definedName name="BExXU8VLZA7WLPZ3RAQZGNERUD26" localSheetId="27" hidden="1">#REF!</definedName>
    <definedName name="BExXU8VLZA7WLPZ3RAQZGNERUD26" localSheetId="16" hidden="1">#REF!</definedName>
    <definedName name="BExXU8VLZA7WLPZ3RAQZGNERUD26" localSheetId="0" hidden="1">#REF!</definedName>
    <definedName name="BExXU8VLZA7WLPZ3RAQZGNERUD26" localSheetId="2" hidden="1">#REF!</definedName>
    <definedName name="BExXU8VLZA7WLPZ3RAQZGNERUD26" localSheetId="4" hidden="1">#REF!</definedName>
    <definedName name="BExXU8VLZA7WLPZ3RAQZGNERUD26" localSheetId="5" hidden="1">#REF!</definedName>
    <definedName name="BExXU8VLZA7WLPZ3RAQZGNERUD26" localSheetId="17" hidden="1">#REF!</definedName>
    <definedName name="BExXU8VLZA7WLPZ3RAQZGNERUD26" localSheetId="7" hidden="1">#REF!</definedName>
    <definedName name="BExXU8VLZA7WLPZ3RAQZGNERUD26" localSheetId="8" hidden="1">#REF!</definedName>
    <definedName name="BExXU8VLZA7WLPZ3RAQZGNERUD26" localSheetId="9" hidden="1">#REF!</definedName>
    <definedName name="BExXU8VLZA7WLPZ3RAQZGNERUD26" localSheetId="11" hidden="1">#REF!</definedName>
    <definedName name="BExXU8VLZA7WLPZ3RAQZGNERUD26" localSheetId="12" hidden="1">#REF!</definedName>
    <definedName name="BExXU8VLZA7WLPZ3RAQZGNERUD26" localSheetId="13" hidden="1">#REF!</definedName>
    <definedName name="BExXU8VLZA7WLPZ3RAQZGNERUD26" localSheetId="14" hidden="1">#REF!</definedName>
    <definedName name="BExXU8VLZA7WLPZ3RAQZGNERUD26" localSheetId="22" hidden="1">#REF!</definedName>
    <definedName name="BExXU8VLZA7WLPZ3RAQZGNERUD26" localSheetId="19" hidden="1">#REF!</definedName>
    <definedName name="BExXU8VLZA7WLPZ3RAQZGNERUD26" localSheetId="21" hidden="1">#REF!</definedName>
    <definedName name="BExXU8VLZA7WLPZ3RAQZGNERUD26" hidden="1">#REF!</definedName>
    <definedName name="BExXUB9RSLSCNN5ETLXY72DAPZZM" localSheetId="23" hidden="1">#REF!</definedName>
    <definedName name="BExXUB9RSLSCNN5ETLXY72DAPZZM" localSheetId="27" hidden="1">#REF!</definedName>
    <definedName name="BExXUB9RSLSCNN5ETLXY72DAPZZM" localSheetId="16" hidden="1">#REF!</definedName>
    <definedName name="BExXUB9RSLSCNN5ETLXY72DAPZZM" localSheetId="0" hidden="1">#REF!</definedName>
    <definedName name="BExXUB9RSLSCNN5ETLXY72DAPZZM" localSheetId="2" hidden="1">#REF!</definedName>
    <definedName name="BExXUB9RSLSCNN5ETLXY72DAPZZM" localSheetId="4" hidden="1">#REF!</definedName>
    <definedName name="BExXUB9RSLSCNN5ETLXY72DAPZZM" localSheetId="5" hidden="1">#REF!</definedName>
    <definedName name="BExXUB9RSLSCNN5ETLXY72DAPZZM" localSheetId="17" hidden="1">#REF!</definedName>
    <definedName name="BExXUB9RSLSCNN5ETLXY72DAPZZM" localSheetId="7" hidden="1">#REF!</definedName>
    <definedName name="BExXUB9RSLSCNN5ETLXY72DAPZZM" localSheetId="8" hidden="1">#REF!</definedName>
    <definedName name="BExXUB9RSLSCNN5ETLXY72DAPZZM" localSheetId="9" hidden="1">#REF!</definedName>
    <definedName name="BExXUB9RSLSCNN5ETLXY72DAPZZM" localSheetId="11" hidden="1">#REF!</definedName>
    <definedName name="BExXUB9RSLSCNN5ETLXY72DAPZZM" localSheetId="12" hidden="1">#REF!</definedName>
    <definedName name="BExXUB9RSLSCNN5ETLXY72DAPZZM" localSheetId="13" hidden="1">#REF!</definedName>
    <definedName name="BExXUB9RSLSCNN5ETLXY72DAPZZM" localSheetId="14" hidden="1">#REF!</definedName>
    <definedName name="BExXUB9RSLSCNN5ETLXY72DAPZZM" localSheetId="22" hidden="1">#REF!</definedName>
    <definedName name="BExXUB9RSLSCNN5ETLXY72DAPZZM" localSheetId="19" hidden="1">#REF!</definedName>
    <definedName name="BExXUB9RSLSCNN5ETLXY72DAPZZM" localSheetId="21" hidden="1">#REF!</definedName>
    <definedName name="BExXUB9RSLSCNN5ETLXY72DAPZZM" hidden="1">#REF!</definedName>
    <definedName name="BExXUFRM82XQIN2T8KGLDQL1IBQW" localSheetId="23" hidden="1">#REF!</definedName>
    <definedName name="BExXUFRM82XQIN2T8KGLDQL1IBQW" localSheetId="27" hidden="1">#REF!</definedName>
    <definedName name="BExXUFRM82XQIN2T8KGLDQL1IBQW" localSheetId="16" hidden="1">#REF!</definedName>
    <definedName name="BExXUFRM82XQIN2T8KGLDQL1IBQW" localSheetId="0" hidden="1">#REF!</definedName>
    <definedName name="BExXUFRM82XQIN2T8KGLDQL1IBQW" localSheetId="2" hidden="1">#REF!</definedName>
    <definedName name="BExXUFRM82XQIN2T8KGLDQL1IBQW" localSheetId="4" hidden="1">#REF!</definedName>
    <definedName name="BExXUFRM82XQIN2T8KGLDQL1IBQW" localSheetId="5" hidden="1">#REF!</definedName>
    <definedName name="BExXUFRM82XQIN2T8KGLDQL1IBQW" localSheetId="17" hidden="1">#REF!</definedName>
    <definedName name="BExXUFRM82XQIN2T8KGLDQL1IBQW" localSheetId="7" hidden="1">#REF!</definedName>
    <definedName name="BExXUFRM82XQIN2T8KGLDQL1IBQW" localSheetId="8" hidden="1">#REF!</definedName>
    <definedName name="BExXUFRM82XQIN2T8KGLDQL1IBQW" localSheetId="9" hidden="1">#REF!</definedName>
    <definedName name="BExXUFRM82XQIN2T8KGLDQL1IBQW" localSheetId="11" hidden="1">#REF!</definedName>
    <definedName name="BExXUFRM82XQIN2T8KGLDQL1IBQW" localSheetId="12" hidden="1">#REF!</definedName>
    <definedName name="BExXUFRM82XQIN2T8KGLDQL1IBQW" localSheetId="13" hidden="1">#REF!</definedName>
    <definedName name="BExXUFRM82XQIN2T8KGLDQL1IBQW" localSheetId="14" hidden="1">#REF!</definedName>
    <definedName name="BExXUFRM82XQIN2T8KGLDQL1IBQW" localSheetId="22" hidden="1">#REF!</definedName>
    <definedName name="BExXUFRM82XQIN2T8KGLDQL1IBQW" localSheetId="19" hidden="1">#REF!</definedName>
    <definedName name="BExXUFRM82XQIN2T8KGLDQL1IBQW" localSheetId="21" hidden="1">#REF!</definedName>
    <definedName name="BExXUFRM82XQIN2T8KGLDQL1IBQW" hidden="1">#REF!</definedName>
    <definedName name="BExXUQEQBF6FI240ZGIF9YXZSRAU" localSheetId="23" hidden="1">#REF!</definedName>
    <definedName name="BExXUQEQBF6FI240ZGIF9YXZSRAU" localSheetId="27" hidden="1">#REF!</definedName>
    <definedName name="BExXUQEQBF6FI240ZGIF9YXZSRAU" localSheetId="16" hidden="1">#REF!</definedName>
    <definedName name="BExXUQEQBF6FI240ZGIF9YXZSRAU" localSheetId="0" hidden="1">#REF!</definedName>
    <definedName name="BExXUQEQBF6FI240ZGIF9YXZSRAU" localSheetId="2" hidden="1">#REF!</definedName>
    <definedName name="BExXUQEQBF6FI240ZGIF9YXZSRAU" localSheetId="4" hidden="1">#REF!</definedName>
    <definedName name="BExXUQEQBF6FI240ZGIF9YXZSRAU" localSheetId="5" hidden="1">#REF!</definedName>
    <definedName name="BExXUQEQBF6FI240ZGIF9YXZSRAU" localSheetId="17" hidden="1">#REF!</definedName>
    <definedName name="BExXUQEQBF6FI240ZGIF9YXZSRAU" localSheetId="7" hidden="1">#REF!</definedName>
    <definedName name="BExXUQEQBF6FI240ZGIF9YXZSRAU" localSheetId="8" hidden="1">#REF!</definedName>
    <definedName name="BExXUQEQBF6FI240ZGIF9YXZSRAU" localSheetId="9" hidden="1">#REF!</definedName>
    <definedName name="BExXUQEQBF6FI240ZGIF9YXZSRAU" localSheetId="11" hidden="1">#REF!</definedName>
    <definedName name="BExXUQEQBF6FI240ZGIF9YXZSRAU" localSheetId="12" hidden="1">#REF!</definedName>
    <definedName name="BExXUQEQBF6FI240ZGIF9YXZSRAU" localSheetId="13" hidden="1">#REF!</definedName>
    <definedName name="BExXUQEQBF6FI240ZGIF9YXZSRAU" localSheetId="14" hidden="1">#REF!</definedName>
    <definedName name="BExXUQEQBF6FI240ZGIF9YXZSRAU" localSheetId="22" hidden="1">#REF!</definedName>
    <definedName name="BExXUQEQBF6FI240ZGIF9YXZSRAU" localSheetId="19" hidden="1">#REF!</definedName>
    <definedName name="BExXUQEQBF6FI240ZGIF9YXZSRAU" localSheetId="21" hidden="1">#REF!</definedName>
    <definedName name="BExXUQEQBF6FI240ZGIF9YXZSRAU" hidden="1">#REF!</definedName>
    <definedName name="BExXUX02UQ8LJPBZ4YBORILFR0W0" localSheetId="23" hidden="1">#REF!</definedName>
    <definedName name="BExXUX02UQ8LJPBZ4YBORILFR0W0" localSheetId="27" hidden="1">#REF!</definedName>
    <definedName name="BExXUX02UQ8LJPBZ4YBORILFR0W0" localSheetId="16" hidden="1">#REF!</definedName>
    <definedName name="BExXUX02UQ8LJPBZ4YBORILFR0W0" localSheetId="0" hidden="1">#REF!</definedName>
    <definedName name="BExXUX02UQ8LJPBZ4YBORILFR0W0" localSheetId="2" hidden="1">#REF!</definedName>
    <definedName name="BExXUX02UQ8LJPBZ4YBORILFR0W0" localSheetId="4" hidden="1">#REF!</definedName>
    <definedName name="BExXUX02UQ8LJPBZ4YBORILFR0W0" localSheetId="5" hidden="1">#REF!</definedName>
    <definedName name="BExXUX02UQ8LJPBZ4YBORILFR0W0" localSheetId="17" hidden="1">#REF!</definedName>
    <definedName name="BExXUX02UQ8LJPBZ4YBORILFR0W0" localSheetId="7" hidden="1">#REF!</definedName>
    <definedName name="BExXUX02UQ8LJPBZ4YBORILFR0W0" localSheetId="8" hidden="1">#REF!</definedName>
    <definedName name="BExXUX02UQ8LJPBZ4YBORILFR0W0" localSheetId="9" hidden="1">#REF!</definedName>
    <definedName name="BExXUX02UQ8LJPBZ4YBORILFR0W0" localSheetId="11" hidden="1">#REF!</definedName>
    <definedName name="BExXUX02UQ8LJPBZ4YBORILFR0W0" localSheetId="12" hidden="1">#REF!</definedName>
    <definedName name="BExXUX02UQ8LJPBZ4YBORILFR0W0" localSheetId="13" hidden="1">#REF!</definedName>
    <definedName name="BExXUX02UQ8LJPBZ4YBORILFR0W0" localSheetId="14" hidden="1">#REF!</definedName>
    <definedName name="BExXUX02UQ8LJPBZ4YBORILFR0W0" localSheetId="22" hidden="1">#REF!</definedName>
    <definedName name="BExXUX02UQ8LJPBZ4YBORILFR0W0" localSheetId="19" hidden="1">#REF!</definedName>
    <definedName name="BExXUX02UQ8LJPBZ4YBORILFR0W0" localSheetId="21" hidden="1">#REF!</definedName>
    <definedName name="BExXUX02UQ8LJPBZ4YBORILFR0W0" hidden="1">#REF!</definedName>
    <definedName name="BExXUYND6EJO7CJ5KRICV4O1JNWK" localSheetId="23" hidden="1">#REF!</definedName>
    <definedName name="BExXUYND6EJO7CJ5KRICV4O1JNWK" localSheetId="27" hidden="1">#REF!</definedName>
    <definedName name="BExXUYND6EJO7CJ5KRICV4O1JNWK" localSheetId="16" hidden="1">#REF!</definedName>
    <definedName name="BExXUYND6EJO7CJ5KRICV4O1JNWK" localSheetId="0" hidden="1">#REF!</definedName>
    <definedName name="BExXUYND6EJO7CJ5KRICV4O1JNWK" localSheetId="2" hidden="1">#REF!</definedName>
    <definedName name="BExXUYND6EJO7CJ5KRICV4O1JNWK" localSheetId="4" hidden="1">#REF!</definedName>
    <definedName name="BExXUYND6EJO7CJ5KRICV4O1JNWK" localSheetId="5" hidden="1">#REF!</definedName>
    <definedName name="BExXUYND6EJO7CJ5KRICV4O1JNWK" localSheetId="17" hidden="1">#REF!</definedName>
    <definedName name="BExXUYND6EJO7CJ5KRICV4O1JNWK" localSheetId="7" hidden="1">#REF!</definedName>
    <definedName name="BExXUYND6EJO7CJ5KRICV4O1JNWK" localSheetId="8" hidden="1">#REF!</definedName>
    <definedName name="BExXUYND6EJO7CJ5KRICV4O1JNWK" localSheetId="9" hidden="1">#REF!</definedName>
    <definedName name="BExXUYND6EJO7CJ5KRICV4O1JNWK" localSheetId="11" hidden="1">#REF!</definedName>
    <definedName name="BExXUYND6EJO7CJ5KRICV4O1JNWK" localSheetId="12" hidden="1">#REF!</definedName>
    <definedName name="BExXUYND6EJO7CJ5KRICV4O1JNWK" localSheetId="13" hidden="1">#REF!</definedName>
    <definedName name="BExXUYND6EJO7CJ5KRICV4O1JNWK" localSheetId="14" hidden="1">#REF!</definedName>
    <definedName name="BExXUYND6EJO7CJ5KRICV4O1JNWK" localSheetId="22" hidden="1">#REF!</definedName>
    <definedName name="BExXUYND6EJO7CJ5KRICV4O1JNWK" localSheetId="19" hidden="1">#REF!</definedName>
    <definedName name="BExXUYND6EJO7CJ5KRICV4O1JNWK" localSheetId="21" hidden="1">#REF!</definedName>
    <definedName name="BExXUYND6EJO7CJ5KRICV4O1JNWK" hidden="1">#REF!</definedName>
    <definedName name="BExXV6FWG4H3S2QEUJZYIXILNGJ7" localSheetId="23" hidden="1">#REF!</definedName>
    <definedName name="BExXV6FWG4H3S2QEUJZYIXILNGJ7" localSheetId="27" hidden="1">#REF!</definedName>
    <definedName name="BExXV6FWG4H3S2QEUJZYIXILNGJ7" localSheetId="16" hidden="1">#REF!</definedName>
    <definedName name="BExXV6FWG4H3S2QEUJZYIXILNGJ7" localSheetId="0" hidden="1">#REF!</definedName>
    <definedName name="BExXV6FWG4H3S2QEUJZYIXILNGJ7" localSheetId="2" hidden="1">#REF!</definedName>
    <definedName name="BExXV6FWG4H3S2QEUJZYIXILNGJ7" localSheetId="4" hidden="1">#REF!</definedName>
    <definedName name="BExXV6FWG4H3S2QEUJZYIXILNGJ7" localSheetId="5" hidden="1">#REF!</definedName>
    <definedName name="BExXV6FWG4H3S2QEUJZYIXILNGJ7" localSheetId="17" hidden="1">#REF!</definedName>
    <definedName name="BExXV6FWG4H3S2QEUJZYIXILNGJ7" localSheetId="7" hidden="1">#REF!</definedName>
    <definedName name="BExXV6FWG4H3S2QEUJZYIXILNGJ7" localSheetId="8" hidden="1">#REF!</definedName>
    <definedName name="BExXV6FWG4H3S2QEUJZYIXILNGJ7" localSheetId="9" hidden="1">#REF!</definedName>
    <definedName name="BExXV6FWG4H3S2QEUJZYIXILNGJ7" localSheetId="11" hidden="1">#REF!</definedName>
    <definedName name="BExXV6FWG4H3S2QEUJZYIXILNGJ7" localSheetId="12" hidden="1">#REF!</definedName>
    <definedName name="BExXV6FWG4H3S2QEUJZYIXILNGJ7" localSheetId="13" hidden="1">#REF!</definedName>
    <definedName name="BExXV6FWG4H3S2QEUJZYIXILNGJ7" localSheetId="14" hidden="1">#REF!</definedName>
    <definedName name="BExXV6FWG4H3S2QEUJZYIXILNGJ7" localSheetId="22" hidden="1">#REF!</definedName>
    <definedName name="BExXV6FWG4H3S2QEUJZYIXILNGJ7" localSheetId="19" hidden="1">#REF!</definedName>
    <definedName name="BExXV6FWG4H3S2QEUJZYIXILNGJ7" localSheetId="21" hidden="1">#REF!</definedName>
    <definedName name="BExXV6FWG4H3S2QEUJZYIXILNGJ7" hidden="1">#REF!</definedName>
    <definedName name="BExXVK87BMMO6LHKV0CFDNIQVIBS" localSheetId="23" hidden="1">#REF!</definedName>
    <definedName name="BExXVK87BMMO6LHKV0CFDNIQVIBS" localSheetId="27" hidden="1">#REF!</definedName>
    <definedName name="BExXVK87BMMO6LHKV0CFDNIQVIBS" localSheetId="16" hidden="1">#REF!</definedName>
    <definedName name="BExXVK87BMMO6LHKV0CFDNIQVIBS" localSheetId="0" hidden="1">#REF!</definedName>
    <definedName name="BExXVK87BMMO6LHKV0CFDNIQVIBS" localSheetId="2" hidden="1">#REF!</definedName>
    <definedName name="BExXVK87BMMO6LHKV0CFDNIQVIBS" localSheetId="4" hidden="1">#REF!</definedName>
    <definedName name="BExXVK87BMMO6LHKV0CFDNIQVIBS" localSheetId="5" hidden="1">#REF!</definedName>
    <definedName name="BExXVK87BMMO6LHKV0CFDNIQVIBS" localSheetId="17" hidden="1">#REF!</definedName>
    <definedName name="BExXVK87BMMO6LHKV0CFDNIQVIBS" localSheetId="7" hidden="1">#REF!</definedName>
    <definedName name="BExXVK87BMMO6LHKV0CFDNIQVIBS" localSheetId="8" hidden="1">#REF!</definedName>
    <definedName name="BExXVK87BMMO6LHKV0CFDNIQVIBS" localSheetId="9" hidden="1">#REF!</definedName>
    <definedName name="BExXVK87BMMO6LHKV0CFDNIQVIBS" localSheetId="11" hidden="1">#REF!</definedName>
    <definedName name="BExXVK87BMMO6LHKV0CFDNIQVIBS" localSheetId="12" hidden="1">#REF!</definedName>
    <definedName name="BExXVK87BMMO6LHKV0CFDNIQVIBS" localSheetId="13" hidden="1">#REF!</definedName>
    <definedName name="BExXVK87BMMO6LHKV0CFDNIQVIBS" localSheetId="14" hidden="1">#REF!</definedName>
    <definedName name="BExXVK87BMMO6LHKV0CFDNIQVIBS" localSheetId="22" hidden="1">#REF!</definedName>
    <definedName name="BExXVK87BMMO6LHKV0CFDNIQVIBS" localSheetId="19" hidden="1">#REF!</definedName>
    <definedName name="BExXVK87BMMO6LHKV0CFDNIQVIBS" localSheetId="21" hidden="1">#REF!</definedName>
    <definedName name="BExXVK87BMMO6LHKV0CFDNIQVIBS" hidden="1">#REF!</definedName>
    <definedName name="BExXVKZ9WXPGL6IVY6T61IDD771I" localSheetId="23" hidden="1">#REF!</definedName>
    <definedName name="BExXVKZ9WXPGL6IVY6T61IDD771I" localSheetId="27" hidden="1">#REF!</definedName>
    <definedName name="BExXVKZ9WXPGL6IVY6T61IDD771I" localSheetId="16" hidden="1">#REF!</definedName>
    <definedName name="BExXVKZ9WXPGL6IVY6T61IDD771I" localSheetId="0" hidden="1">#REF!</definedName>
    <definedName name="BExXVKZ9WXPGL6IVY6T61IDD771I" localSheetId="2" hidden="1">#REF!</definedName>
    <definedName name="BExXVKZ9WXPGL6IVY6T61IDD771I" localSheetId="4" hidden="1">#REF!</definedName>
    <definedName name="BExXVKZ9WXPGL6IVY6T61IDD771I" localSheetId="5" hidden="1">#REF!</definedName>
    <definedName name="BExXVKZ9WXPGL6IVY6T61IDD771I" localSheetId="17" hidden="1">#REF!</definedName>
    <definedName name="BExXVKZ9WXPGL6IVY6T61IDD771I" localSheetId="7" hidden="1">#REF!</definedName>
    <definedName name="BExXVKZ9WXPGL6IVY6T61IDD771I" localSheetId="8" hidden="1">#REF!</definedName>
    <definedName name="BExXVKZ9WXPGL6IVY6T61IDD771I" localSheetId="9" hidden="1">#REF!</definedName>
    <definedName name="BExXVKZ9WXPGL6IVY6T61IDD771I" localSheetId="11" hidden="1">#REF!</definedName>
    <definedName name="BExXVKZ9WXPGL6IVY6T61IDD771I" localSheetId="12" hidden="1">#REF!</definedName>
    <definedName name="BExXVKZ9WXPGL6IVY6T61IDD771I" localSheetId="13" hidden="1">#REF!</definedName>
    <definedName name="BExXVKZ9WXPGL6IVY6T61IDD771I" localSheetId="14" hidden="1">#REF!</definedName>
    <definedName name="BExXVKZ9WXPGL6IVY6T61IDD771I" localSheetId="22" hidden="1">#REF!</definedName>
    <definedName name="BExXVKZ9WXPGL6IVY6T61IDD771I" localSheetId="19" hidden="1">#REF!</definedName>
    <definedName name="BExXVKZ9WXPGL6IVY6T61IDD771I" localSheetId="21" hidden="1">#REF!</definedName>
    <definedName name="BExXVKZ9WXPGL6IVY6T61IDD771I" hidden="1">#REF!</definedName>
    <definedName name="BExXVLA319WCSEOVHB05KDUSU054" localSheetId="23" hidden="1">#REF!</definedName>
    <definedName name="BExXVLA319WCSEOVHB05KDUSU054" localSheetId="27" hidden="1">#REF!</definedName>
    <definedName name="BExXVLA319WCSEOVHB05KDUSU054" localSheetId="16" hidden="1">#REF!</definedName>
    <definedName name="BExXVLA319WCSEOVHB05KDUSU054" localSheetId="0" hidden="1">#REF!</definedName>
    <definedName name="BExXVLA319WCSEOVHB05KDUSU054" localSheetId="2" hidden="1">#REF!</definedName>
    <definedName name="BExXVLA319WCSEOVHB05KDUSU054" localSheetId="4" hidden="1">#REF!</definedName>
    <definedName name="BExXVLA319WCSEOVHB05KDUSU054" localSheetId="5" hidden="1">#REF!</definedName>
    <definedName name="BExXVLA319WCSEOVHB05KDUSU054" localSheetId="17" hidden="1">#REF!</definedName>
    <definedName name="BExXVLA319WCSEOVHB05KDUSU054" localSheetId="7" hidden="1">#REF!</definedName>
    <definedName name="BExXVLA319WCSEOVHB05KDUSU054" localSheetId="8" hidden="1">#REF!</definedName>
    <definedName name="BExXVLA319WCSEOVHB05KDUSU054" localSheetId="9" hidden="1">#REF!</definedName>
    <definedName name="BExXVLA319WCSEOVHB05KDUSU054" localSheetId="11" hidden="1">#REF!</definedName>
    <definedName name="BExXVLA319WCSEOVHB05KDUSU054" localSheetId="12" hidden="1">#REF!</definedName>
    <definedName name="BExXVLA319WCSEOVHB05KDUSU054" localSheetId="13" hidden="1">#REF!</definedName>
    <definedName name="BExXVLA319WCSEOVHB05KDUSU054" localSheetId="14" hidden="1">#REF!</definedName>
    <definedName name="BExXVLA319WCSEOVHB05KDUSU054" localSheetId="22" hidden="1">#REF!</definedName>
    <definedName name="BExXVLA319WCSEOVHB05KDUSU054" localSheetId="19" hidden="1">#REF!</definedName>
    <definedName name="BExXVLA319WCSEOVHB05KDUSU054" localSheetId="21" hidden="1">#REF!</definedName>
    <definedName name="BExXVLA319WCSEOVHB05KDUSU054" hidden="1">#REF!</definedName>
    <definedName name="BExXVTTG5YRCSTI0UL141BKR36SU" localSheetId="23" hidden="1">#REF!</definedName>
    <definedName name="BExXVTTG5YRCSTI0UL141BKR36SU" localSheetId="27" hidden="1">#REF!</definedName>
    <definedName name="BExXVTTG5YRCSTI0UL141BKR36SU" localSheetId="16" hidden="1">#REF!</definedName>
    <definedName name="BExXVTTG5YRCSTI0UL141BKR36SU" localSheetId="0" hidden="1">#REF!</definedName>
    <definedName name="BExXVTTG5YRCSTI0UL141BKR36SU" localSheetId="2" hidden="1">#REF!</definedName>
    <definedName name="BExXVTTG5YRCSTI0UL141BKR36SU" localSheetId="4" hidden="1">#REF!</definedName>
    <definedName name="BExXVTTG5YRCSTI0UL141BKR36SU" localSheetId="5" hidden="1">#REF!</definedName>
    <definedName name="BExXVTTG5YRCSTI0UL141BKR36SU" localSheetId="17" hidden="1">#REF!</definedName>
    <definedName name="BExXVTTG5YRCSTI0UL141BKR36SU" localSheetId="7" hidden="1">#REF!</definedName>
    <definedName name="BExXVTTG5YRCSTI0UL141BKR36SU" localSheetId="8" hidden="1">#REF!</definedName>
    <definedName name="BExXVTTG5YRCSTI0UL141BKR36SU" localSheetId="9" hidden="1">#REF!</definedName>
    <definedName name="BExXVTTG5YRCSTI0UL141BKR36SU" localSheetId="11" hidden="1">#REF!</definedName>
    <definedName name="BExXVTTG5YRCSTI0UL141BKR36SU" localSheetId="12" hidden="1">#REF!</definedName>
    <definedName name="BExXVTTG5YRCSTI0UL141BKR36SU" localSheetId="13" hidden="1">#REF!</definedName>
    <definedName name="BExXVTTG5YRCSTI0UL141BKR36SU" localSheetId="14" hidden="1">#REF!</definedName>
    <definedName name="BExXVTTG5YRCSTI0UL141BKR36SU" localSheetId="22" hidden="1">#REF!</definedName>
    <definedName name="BExXVTTG5YRCSTI0UL141BKR36SU" localSheetId="19" hidden="1">#REF!</definedName>
    <definedName name="BExXVTTG5YRCSTI0UL141BKR36SU" localSheetId="21" hidden="1">#REF!</definedName>
    <definedName name="BExXVTTG5YRCSTI0UL141BKR36SU" hidden="1">#REF!</definedName>
    <definedName name="BExXVYWX74VKI8BDDSX9U85460MB" localSheetId="23" hidden="1">#REF!</definedName>
    <definedName name="BExXVYWX74VKI8BDDSX9U85460MB" localSheetId="27" hidden="1">#REF!</definedName>
    <definedName name="BExXVYWX74VKI8BDDSX9U85460MB" localSheetId="16" hidden="1">#REF!</definedName>
    <definedName name="BExXVYWX74VKI8BDDSX9U85460MB" localSheetId="0" hidden="1">#REF!</definedName>
    <definedName name="BExXVYWX74VKI8BDDSX9U85460MB" localSheetId="2" hidden="1">#REF!</definedName>
    <definedName name="BExXVYWX74VKI8BDDSX9U85460MB" localSheetId="4" hidden="1">#REF!</definedName>
    <definedName name="BExXVYWX74VKI8BDDSX9U85460MB" localSheetId="5" hidden="1">#REF!</definedName>
    <definedName name="BExXVYWX74VKI8BDDSX9U85460MB" localSheetId="17" hidden="1">#REF!</definedName>
    <definedName name="BExXVYWX74VKI8BDDSX9U85460MB" localSheetId="7" hidden="1">#REF!</definedName>
    <definedName name="BExXVYWX74VKI8BDDSX9U85460MB" localSheetId="8" hidden="1">#REF!</definedName>
    <definedName name="BExXVYWX74VKI8BDDSX9U85460MB" localSheetId="9" hidden="1">#REF!</definedName>
    <definedName name="BExXVYWX74VKI8BDDSX9U85460MB" localSheetId="11" hidden="1">#REF!</definedName>
    <definedName name="BExXVYWX74VKI8BDDSX9U85460MB" localSheetId="12" hidden="1">#REF!</definedName>
    <definedName name="BExXVYWX74VKI8BDDSX9U85460MB" localSheetId="13" hidden="1">#REF!</definedName>
    <definedName name="BExXVYWX74VKI8BDDSX9U85460MB" localSheetId="14" hidden="1">#REF!</definedName>
    <definedName name="BExXVYWX74VKI8BDDSX9U85460MB" localSheetId="22" hidden="1">#REF!</definedName>
    <definedName name="BExXVYWX74VKI8BDDSX9U85460MB" localSheetId="19" hidden="1">#REF!</definedName>
    <definedName name="BExXVYWX74VKI8BDDSX9U85460MB" localSheetId="21" hidden="1">#REF!</definedName>
    <definedName name="BExXVYWX74VKI8BDDSX9U85460MB" hidden="1">#REF!</definedName>
    <definedName name="BExXW27MMXHXUXX78SDTBE1JYTHT" localSheetId="23" hidden="1">#REF!</definedName>
    <definedName name="BExXW27MMXHXUXX78SDTBE1JYTHT" localSheetId="27" hidden="1">#REF!</definedName>
    <definedName name="BExXW27MMXHXUXX78SDTBE1JYTHT" localSheetId="16" hidden="1">#REF!</definedName>
    <definedName name="BExXW27MMXHXUXX78SDTBE1JYTHT" localSheetId="0" hidden="1">#REF!</definedName>
    <definedName name="BExXW27MMXHXUXX78SDTBE1JYTHT" localSheetId="2" hidden="1">#REF!</definedName>
    <definedName name="BExXW27MMXHXUXX78SDTBE1JYTHT" localSheetId="4" hidden="1">#REF!</definedName>
    <definedName name="BExXW27MMXHXUXX78SDTBE1JYTHT" localSheetId="5" hidden="1">#REF!</definedName>
    <definedName name="BExXW27MMXHXUXX78SDTBE1JYTHT" localSheetId="17" hidden="1">#REF!</definedName>
    <definedName name="BExXW27MMXHXUXX78SDTBE1JYTHT" localSheetId="7" hidden="1">#REF!</definedName>
    <definedName name="BExXW27MMXHXUXX78SDTBE1JYTHT" localSheetId="8" hidden="1">#REF!</definedName>
    <definedName name="BExXW27MMXHXUXX78SDTBE1JYTHT" localSheetId="9" hidden="1">#REF!</definedName>
    <definedName name="BExXW27MMXHXUXX78SDTBE1JYTHT" localSheetId="11" hidden="1">#REF!</definedName>
    <definedName name="BExXW27MMXHXUXX78SDTBE1JYTHT" localSheetId="12" hidden="1">#REF!</definedName>
    <definedName name="BExXW27MMXHXUXX78SDTBE1JYTHT" localSheetId="13" hidden="1">#REF!</definedName>
    <definedName name="BExXW27MMXHXUXX78SDTBE1JYTHT" localSheetId="14" hidden="1">#REF!</definedName>
    <definedName name="BExXW27MMXHXUXX78SDTBE1JYTHT" localSheetId="22" hidden="1">#REF!</definedName>
    <definedName name="BExXW27MMXHXUXX78SDTBE1JYTHT" localSheetId="19" hidden="1">#REF!</definedName>
    <definedName name="BExXW27MMXHXUXX78SDTBE1JYTHT" localSheetId="21" hidden="1">#REF!</definedName>
    <definedName name="BExXW27MMXHXUXX78SDTBE1JYTHT" hidden="1">#REF!</definedName>
    <definedName name="BExXW2YIM2MYBSHRIX0RP9D4PRMN" localSheetId="23" hidden="1">#REF!</definedName>
    <definedName name="BExXW2YIM2MYBSHRIX0RP9D4PRMN" localSheetId="27" hidden="1">#REF!</definedName>
    <definedName name="BExXW2YIM2MYBSHRIX0RP9D4PRMN" localSheetId="16" hidden="1">#REF!</definedName>
    <definedName name="BExXW2YIM2MYBSHRIX0RP9D4PRMN" localSheetId="0" hidden="1">#REF!</definedName>
    <definedName name="BExXW2YIM2MYBSHRIX0RP9D4PRMN" localSheetId="2" hidden="1">#REF!</definedName>
    <definedName name="BExXW2YIM2MYBSHRIX0RP9D4PRMN" localSheetId="4" hidden="1">#REF!</definedName>
    <definedName name="BExXW2YIM2MYBSHRIX0RP9D4PRMN" localSheetId="5" hidden="1">#REF!</definedName>
    <definedName name="BExXW2YIM2MYBSHRIX0RP9D4PRMN" localSheetId="17" hidden="1">#REF!</definedName>
    <definedName name="BExXW2YIM2MYBSHRIX0RP9D4PRMN" localSheetId="7" hidden="1">#REF!</definedName>
    <definedName name="BExXW2YIM2MYBSHRIX0RP9D4PRMN" localSheetId="8" hidden="1">#REF!</definedName>
    <definedName name="BExXW2YIM2MYBSHRIX0RP9D4PRMN" localSheetId="9" hidden="1">#REF!</definedName>
    <definedName name="BExXW2YIM2MYBSHRIX0RP9D4PRMN" localSheetId="11" hidden="1">#REF!</definedName>
    <definedName name="BExXW2YIM2MYBSHRIX0RP9D4PRMN" localSheetId="12" hidden="1">#REF!</definedName>
    <definedName name="BExXW2YIM2MYBSHRIX0RP9D4PRMN" localSheetId="13" hidden="1">#REF!</definedName>
    <definedName name="BExXW2YIM2MYBSHRIX0RP9D4PRMN" localSheetId="14" hidden="1">#REF!</definedName>
    <definedName name="BExXW2YIM2MYBSHRIX0RP9D4PRMN" localSheetId="22" hidden="1">#REF!</definedName>
    <definedName name="BExXW2YIM2MYBSHRIX0RP9D4PRMN" localSheetId="19" hidden="1">#REF!</definedName>
    <definedName name="BExXW2YIM2MYBSHRIX0RP9D4PRMN" localSheetId="21" hidden="1">#REF!</definedName>
    <definedName name="BExXW2YIM2MYBSHRIX0RP9D4PRMN" hidden="1">#REF!</definedName>
    <definedName name="BExXWBNE4KTFSXKVSRF6WX039WPB" localSheetId="23" hidden="1">#REF!</definedName>
    <definedName name="BExXWBNE4KTFSXKVSRF6WX039WPB" localSheetId="27" hidden="1">#REF!</definedName>
    <definedName name="BExXWBNE4KTFSXKVSRF6WX039WPB" localSheetId="16" hidden="1">#REF!</definedName>
    <definedName name="BExXWBNE4KTFSXKVSRF6WX039WPB" localSheetId="0" hidden="1">#REF!</definedName>
    <definedName name="BExXWBNE4KTFSXKVSRF6WX039WPB" localSheetId="2" hidden="1">#REF!</definedName>
    <definedName name="BExXWBNE4KTFSXKVSRF6WX039WPB" localSheetId="4" hidden="1">#REF!</definedName>
    <definedName name="BExXWBNE4KTFSXKVSRF6WX039WPB" localSheetId="5" hidden="1">#REF!</definedName>
    <definedName name="BExXWBNE4KTFSXKVSRF6WX039WPB" localSheetId="17" hidden="1">#REF!</definedName>
    <definedName name="BExXWBNE4KTFSXKVSRF6WX039WPB" localSheetId="7" hidden="1">#REF!</definedName>
    <definedName name="BExXWBNE4KTFSXKVSRF6WX039WPB" localSheetId="8" hidden="1">#REF!</definedName>
    <definedName name="BExXWBNE4KTFSXKVSRF6WX039WPB" localSheetId="9" hidden="1">#REF!</definedName>
    <definedName name="BExXWBNE4KTFSXKVSRF6WX039WPB" localSheetId="11" hidden="1">#REF!</definedName>
    <definedName name="BExXWBNE4KTFSXKVSRF6WX039WPB" localSheetId="12" hidden="1">#REF!</definedName>
    <definedName name="BExXWBNE4KTFSXKVSRF6WX039WPB" localSheetId="13" hidden="1">#REF!</definedName>
    <definedName name="BExXWBNE4KTFSXKVSRF6WX039WPB" localSheetId="14" hidden="1">#REF!</definedName>
    <definedName name="BExXWBNE4KTFSXKVSRF6WX039WPB" localSheetId="22" hidden="1">#REF!</definedName>
    <definedName name="BExXWBNE4KTFSXKVSRF6WX039WPB" localSheetId="19" hidden="1">#REF!</definedName>
    <definedName name="BExXWBNE4KTFSXKVSRF6WX039WPB" localSheetId="21" hidden="1">#REF!</definedName>
    <definedName name="BExXWBNE4KTFSXKVSRF6WX039WPB" hidden="1">#REF!</definedName>
    <definedName name="BExXWFP5AYE7EHYTJWBZSQ8PQ0YX" localSheetId="23" hidden="1">#REF!</definedName>
    <definedName name="BExXWFP5AYE7EHYTJWBZSQ8PQ0YX" localSheetId="27" hidden="1">#REF!</definedName>
    <definedName name="BExXWFP5AYE7EHYTJWBZSQ8PQ0YX" localSheetId="16" hidden="1">#REF!</definedName>
    <definedName name="BExXWFP5AYE7EHYTJWBZSQ8PQ0YX" localSheetId="0" hidden="1">#REF!</definedName>
    <definedName name="BExXWFP5AYE7EHYTJWBZSQ8PQ0YX" localSheetId="2" hidden="1">#REF!</definedName>
    <definedName name="BExXWFP5AYE7EHYTJWBZSQ8PQ0YX" localSheetId="4" hidden="1">#REF!</definedName>
    <definedName name="BExXWFP5AYE7EHYTJWBZSQ8PQ0YX" localSheetId="5" hidden="1">#REF!</definedName>
    <definedName name="BExXWFP5AYE7EHYTJWBZSQ8PQ0YX" localSheetId="17" hidden="1">#REF!</definedName>
    <definedName name="BExXWFP5AYE7EHYTJWBZSQ8PQ0YX" localSheetId="7" hidden="1">#REF!</definedName>
    <definedName name="BExXWFP5AYE7EHYTJWBZSQ8PQ0YX" localSheetId="8" hidden="1">#REF!</definedName>
    <definedName name="BExXWFP5AYE7EHYTJWBZSQ8PQ0YX" localSheetId="9" hidden="1">#REF!</definedName>
    <definedName name="BExXWFP5AYE7EHYTJWBZSQ8PQ0YX" localSheetId="11" hidden="1">#REF!</definedName>
    <definedName name="BExXWFP5AYE7EHYTJWBZSQ8PQ0YX" localSheetId="12" hidden="1">#REF!</definedName>
    <definedName name="BExXWFP5AYE7EHYTJWBZSQ8PQ0YX" localSheetId="13" hidden="1">#REF!</definedName>
    <definedName name="BExXWFP5AYE7EHYTJWBZSQ8PQ0YX" localSheetId="14" hidden="1">#REF!</definedName>
    <definedName name="BExXWFP5AYE7EHYTJWBZSQ8PQ0YX" localSheetId="22" hidden="1">#REF!</definedName>
    <definedName name="BExXWFP5AYE7EHYTJWBZSQ8PQ0YX" localSheetId="19" hidden="1">#REF!</definedName>
    <definedName name="BExXWFP5AYE7EHYTJWBZSQ8PQ0YX" localSheetId="21" hidden="1">#REF!</definedName>
    <definedName name="BExXWFP5AYE7EHYTJWBZSQ8PQ0YX" hidden="1">#REF!</definedName>
    <definedName name="BExXWIUCR0LXM58OVKZT2APLVTIA" localSheetId="23" hidden="1">#REF!</definedName>
    <definedName name="BExXWIUCR0LXM58OVKZT2APLVTIA" localSheetId="27" hidden="1">#REF!</definedName>
    <definedName name="BExXWIUCR0LXM58OVKZT2APLVTIA" localSheetId="16" hidden="1">#REF!</definedName>
    <definedName name="BExXWIUCR0LXM58OVKZT2APLVTIA" localSheetId="0" hidden="1">#REF!</definedName>
    <definedName name="BExXWIUCR0LXM58OVKZT2APLVTIA" localSheetId="2" hidden="1">#REF!</definedName>
    <definedName name="BExXWIUCR0LXM58OVKZT2APLVTIA" localSheetId="4" hidden="1">#REF!</definedName>
    <definedName name="BExXWIUCR0LXM58OVKZT2APLVTIA" localSheetId="5" hidden="1">#REF!</definedName>
    <definedName name="BExXWIUCR0LXM58OVKZT2APLVTIA" localSheetId="17" hidden="1">#REF!</definedName>
    <definedName name="BExXWIUCR0LXM58OVKZT2APLVTIA" localSheetId="7" hidden="1">#REF!</definedName>
    <definedName name="BExXWIUCR0LXM58OVKZT2APLVTIA" localSheetId="8" hidden="1">#REF!</definedName>
    <definedName name="BExXWIUCR0LXM58OVKZT2APLVTIA" localSheetId="9" hidden="1">#REF!</definedName>
    <definedName name="BExXWIUCR0LXM58OVKZT2APLVTIA" localSheetId="11" hidden="1">#REF!</definedName>
    <definedName name="BExXWIUCR0LXM58OVKZT2APLVTIA" localSheetId="12" hidden="1">#REF!</definedName>
    <definedName name="BExXWIUCR0LXM58OVKZT2APLVTIA" localSheetId="13" hidden="1">#REF!</definedName>
    <definedName name="BExXWIUCR0LXM58OVKZT2APLVTIA" localSheetId="14" hidden="1">#REF!</definedName>
    <definedName name="BExXWIUCR0LXM58OVKZT2APLVTIA" localSheetId="22" hidden="1">#REF!</definedName>
    <definedName name="BExXWIUCR0LXM58OVKZT2APLVTIA" localSheetId="19" hidden="1">#REF!</definedName>
    <definedName name="BExXWIUCR0LXM58OVKZT2APLVTIA" localSheetId="21" hidden="1">#REF!</definedName>
    <definedName name="BExXWIUCR0LXM58OVKZT2APLVTIA" hidden="1">#REF!</definedName>
    <definedName name="BExXWTXJEA32DLC6QKN10QB955JT" localSheetId="23" hidden="1">#REF!</definedName>
    <definedName name="BExXWTXJEA32DLC6QKN10QB955JT" localSheetId="27" hidden="1">#REF!</definedName>
    <definedName name="BExXWTXJEA32DLC6QKN10QB955JT" localSheetId="16" hidden="1">#REF!</definedName>
    <definedName name="BExXWTXJEA32DLC6QKN10QB955JT" localSheetId="0" hidden="1">#REF!</definedName>
    <definedName name="BExXWTXJEA32DLC6QKN10QB955JT" localSheetId="2" hidden="1">#REF!</definedName>
    <definedName name="BExXWTXJEA32DLC6QKN10QB955JT" localSheetId="4" hidden="1">#REF!</definedName>
    <definedName name="BExXWTXJEA32DLC6QKN10QB955JT" localSheetId="5" hidden="1">#REF!</definedName>
    <definedName name="BExXWTXJEA32DLC6QKN10QB955JT" localSheetId="17" hidden="1">#REF!</definedName>
    <definedName name="BExXWTXJEA32DLC6QKN10QB955JT" localSheetId="7" hidden="1">#REF!</definedName>
    <definedName name="BExXWTXJEA32DLC6QKN10QB955JT" localSheetId="8" hidden="1">#REF!</definedName>
    <definedName name="BExXWTXJEA32DLC6QKN10QB955JT" localSheetId="9" hidden="1">#REF!</definedName>
    <definedName name="BExXWTXJEA32DLC6QKN10QB955JT" localSheetId="11" hidden="1">#REF!</definedName>
    <definedName name="BExXWTXJEA32DLC6QKN10QB955JT" localSheetId="12" hidden="1">#REF!</definedName>
    <definedName name="BExXWTXJEA32DLC6QKN10QB955JT" localSheetId="13" hidden="1">#REF!</definedName>
    <definedName name="BExXWTXJEA32DLC6QKN10QB955JT" localSheetId="14" hidden="1">#REF!</definedName>
    <definedName name="BExXWTXJEA32DLC6QKN10QB955JT" localSheetId="22" hidden="1">#REF!</definedName>
    <definedName name="BExXWTXJEA32DLC6QKN10QB955JT" localSheetId="19" hidden="1">#REF!</definedName>
    <definedName name="BExXWTXJEA32DLC6QKN10QB955JT" localSheetId="21" hidden="1">#REF!</definedName>
    <definedName name="BExXWTXJEA32DLC6QKN10QB955JT" hidden="1">#REF!</definedName>
    <definedName name="BExXWVFIBQT8OY1O41FRFPFGXQHK" localSheetId="23" hidden="1">#REF!</definedName>
    <definedName name="BExXWVFIBQT8OY1O41FRFPFGXQHK" localSheetId="27" hidden="1">#REF!</definedName>
    <definedName name="BExXWVFIBQT8OY1O41FRFPFGXQHK" localSheetId="16" hidden="1">#REF!</definedName>
    <definedName name="BExXWVFIBQT8OY1O41FRFPFGXQHK" localSheetId="0" hidden="1">#REF!</definedName>
    <definedName name="BExXWVFIBQT8OY1O41FRFPFGXQHK" localSheetId="2" hidden="1">#REF!</definedName>
    <definedName name="BExXWVFIBQT8OY1O41FRFPFGXQHK" localSheetId="4" hidden="1">#REF!</definedName>
    <definedName name="BExXWVFIBQT8OY1O41FRFPFGXQHK" localSheetId="5" hidden="1">#REF!</definedName>
    <definedName name="BExXWVFIBQT8OY1O41FRFPFGXQHK" localSheetId="17" hidden="1">#REF!</definedName>
    <definedName name="BExXWVFIBQT8OY1O41FRFPFGXQHK" localSheetId="7" hidden="1">#REF!</definedName>
    <definedName name="BExXWVFIBQT8OY1O41FRFPFGXQHK" localSheetId="8" hidden="1">#REF!</definedName>
    <definedName name="BExXWVFIBQT8OY1O41FRFPFGXQHK" localSheetId="9" hidden="1">#REF!</definedName>
    <definedName name="BExXWVFIBQT8OY1O41FRFPFGXQHK" localSheetId="11" hidden="1">#REF!</definedName>
    <definedName name="BExXWVFIBQT8OY1O41FRFPFGXQHK" localSheetId="12" hidden="1">#REF!</definedName>
    <definedName name="BExXWVFIBQT8OY1O41FRFPFGXQHK" localSheetId="13" hidden="1">#REF!</definedName>
    <definedName name="BExXWVFIBQT8OY1O41FRFPFGXQHK" localSheetId="14" hidden="1">#REF!</definedName>
    <definedName name="BExXWVFIBQT8OY1O41FRFPFGXQHK" localSheetId="22" hidden="1">#REF!</definedName>
    <definedName name="BExXWVFIBQT8OY1O41FRFPFGXQHK" localSheetId="19" hidden="1">#REF!</definedName>
    <definedName name="BExXWVFIBQT8OY1O41FRFPFGXQHK" localSheetId="21" hidden="1">#REF!</definedName>
    <definedName name="BExXWVFIBQT8OY1O41FRFPFGXQHK" hidden="1">#REF!</definedName>
    <definedName name="BExXWWXHBZHA9J3N8K47F84X0M0L" localSheetId="23" hidden="1">#REF!</definedName>
    <definedName name="BExXWWXHBZHA9J3N8K47F84X0M0L" localSheetId="27" hidden="1">#REF!</definedName>
    <definedName name="BExXWWXHBZHA9J3N8K47F84X0M0L" localSheetId="16" hidden="1">#REF!</definedName>
    <definedName name="BExXWWXHBZHA9J3N8K47F84X0M0L" localSheetId="0" hidden="1">#REF!</definedName>
    <definedName name="BExXWWXHBZHA9J3N8K47F84X0M0L" localSheetId="2" hidden="1">#REF!</definedName>
    <definedName name="BExXWWXHBZHA9J3N8K47F84X0M0L" localSheetId="4" hidden="1">#REF!</definedName>
    <definedName name="BExXWWXHBZHA9J3N8K47F84X0M0L" localSheetId="5" hidden="1">#REF!</definedName>
    <definedName name="BExXWWXHBZHA9J3N8K47F84X0M0L" localSheetId="17" hidden="1">#REF!</definedName>
    <definedName name="BExXWWXHBZHA9J3N8K47F84X0M0L" localSheetId="7" hidden="1">#REF!</definedName>
    <definedName name="BExXWWXHBZHA9J3N8K47F84X0M0L" localSheetId="8" hidden="1">#REF!</definedName>
    <definedName name="BExXWWXHBZHA9J3N8K47F84X0M0L" localSheetId="9" hidden="1">#REF!</definedName>
    <definedName name="BExXWWXHBZHA9J3N8K47F84X0M0L" localSheetId="11" hidden="1">#REF!</definedName>
    <definedName name="BExXWWXHBZHA9J3N8K47F84X0M0L" localSheetId="12" hidden="1">#REF!</definedName>
    <definedName name="BExXWWXHBZHA9J3N8K47F84X0M0L" localSheetId="13" hidden="1">#REF!</definedName>
    <definedName name="BExXWWXHBZHA9J3N8K47F84X0M0L" localSheetId="14" hidden="1">#REF!</definedName>
    <definedName name="BExXWWXHBZHA9J3N8K47F84X0M0L" localSheetId="22" hidden="1">#REF!</definedName>
    <definedName name="BExXWWXHBZHA9J3N8K47F84X0M0L" localSheetId="19" hidden="1">#REF!</definedName>
    <definedName name="BExXWWXHBZHA9J3N8K47F84X0M0L" localSheetId="21" hidden="1">#REF!</definedName>
    <definedName name="BExXWWXHBZHA9J3N8K47F84X0M0L" hidden="1">#REF!</definedName>
    <definedName name="BExXXBM521DL8R4ZX7NZ3DBCUOR5" localSheetId="23" hidden="1">#REF!</definedName>
    <definedName name="BExXXBM521DL8R4ZX7NZ3DBCUOR5" localSheetId="27" hidden="1">#REF!</definedName>
    <definedName name="BExXXBM521DL8R4ZX7NZ3DBCUOR5" localSheetId="16" hidden="1">#REF!</definedName>
    <definedName name="BExXXBM521DL8R4ZX7NZ3DBCUOR5" localSheetId="0" hidden="1">#REF!</definedName>
    <definedName name="BExXXBM521DL8R4ZX7NZ3DBCUOR5" localSheetId="2" hidden="1">#REF!</definedName>
    <definedName name="BExXXBM521DL8R4ZX7NZ3DBCUOR5" localSheetId="4" hidden="1">#REF!</definedName>
    <definedName name="BExXXBM521DL8R4ZX7NZ3DBCUOR5" localSheetId="5" hidden="1">#REF!</definedName>
    <definedName name="BExXXBM521DL8R4ZX7NZ3DBCUOR5" localSheetId="17" hidden="1">#REF!</definedName>
    <definedName name="BExXXBM521DL8R4ZX7NZ3DBCUOR5" localSheetId="7" hidden="1">#REF!</definedName>
    <definedName name="BExXXBM521DL8R4ZX7NZ3DBCUOR5" localSheetId="8" hidden="1">#REF!</definedName>
    <definedName name="BExXXBM521DL8R4ZX7NZ3DBCUOR5" localSheetId="9" hidden="1">#REF!</definedName>
    <definedName name="BExXXBM521DL8R4ZX7NZ3DBCUOR5" localSheetId="11" hidden="1">#REF!</definedName>
    <definedName name="BExXXBM521DL8R4ZX7NZ3DBCUOR5" localSheetId="12" hidden="1">#REF!</definedName>
    <definedName name="BExXXBM521DL8R4ZX7NZ3DBCUOR5" localSheetId="13" hidden="1">#REF!</definedName>
    <definedName name="BExXXBM521DL8R4ZX7NZ3DBCUOR5" localSheetId="14" hidden="1">#REF!</definedName>
    <definedName name="BExXXBM521DL8R4ZX7NZ3DBCUOR5" localSheetId="22" hidden="1">#REF!</definedName>
    <definedName name="BExXXBM521DL8R4ZX7NZ3DBCUOR5" localSheetId="19" hidden="1">#REF!</definedName>
    <definedName name="BExXXBM521DL8R4ZX7NZ3DBCUOR5" localSheetId="21" hidden="1">#REF!</definedName>
    <definedName name="BExXXBM521DL8R4ZX7NZ3DBCUOR5" hidden="1">#REF!</definedName>
    <definedName name="BExXXC7OZI33XZ03NRMEP7VRLQK4" localSheetId="23" hidden="1">#REF!</definedName>
    <definedName name="BExXXC7OZI33XZ03NRMEP7VRLQK4" localSheetId="27" hidden="1">#REF!</definedName>
    <definedName name="BExXXC7OZI33XZ03NRMEP7VRLQK4" localSheetId="16" hidden="1">#REF!</definedName>
    <definedName name="BExXXC7OZI33XZ03NRMEP7VRLQK4" localSheetId="0" hidden="1">#REF!</definedName>
    <definedName name="BExXXC7OZI33XZ03NRMEP7VRLQK4" localSheetId="2" hidden="1">#REF!</definedName>
    <definedName name="BExXXC7OZI33XZ03NRMEP7VRLQK4" localSheetId="4" hidden="1">#REF!</definedName>
    <definedName name="BExXXC7OZI33XZ03NRMEP7VRLQK4" localSheetId="5" hidden="1">#REF!</definedName>
    <definedName name="BExXXC7OZI33XZ03NRMEP7VRLQK4" localSheetId="17" hidden="1">#REF!</definedName>
    <definedName name="BExXXC7OZI33XZ03NRMEP7VRLQK4" localSheetId="7" hidden="1">#REF!</definedName>
    <definedName name="BExXXC7OZI33XZ03NRMEP7VRLQK4" localSheetId="8" hidden="1">#REF!</definedName>
    <definedName name="BExXXC7OZI33XZ03NRMEP7VRLQK4" localSheetId="9" hidden="1">#REF!</definedName>
    <definedName name="BExXXC7OZI33XZ03NRMEP7VRLQK4" localSheetId="11" hidden="1">#REF!</definedName>
    <definedName name="BExXXC7OZI33XZ03NRMEP7VRLQK4" localSheetId="12" hidden="1">#REF!</definedName>
    <definedName name="BExXXC7OZI33XZ03NRMEP7VRLQK4" localSheetId="13" hidden="1">#REF!</definedName>
    <definedName name="BExXXC7OZI33XZ03NRMEP7VRLQK4" localSheetId="14" hidden="1">#REF!</definedName>
    <definedName name="BExXXC7OZI33XZ03NRMEP7VRLQK4" localSheetId="22" hidden="1">#REF!</definedName>
    <definedName name="BExXXC7OZI33XZ03NRMEP7VRLQK4" localSheetId="19" hidden="1">#REF!</definedName>
    <definedName name="BExXXC7OZI33XZ03NRMEP7VRLQK4" localSheetId="21" hidden="1">#REF!</definedName>
    <definedName name="BExXXC7OZI33XZ03NRMEP7VRLQK4" hidden="1">#REF!</definedName>
    <definedName name="BExXXH5N3NKBQ7BCJPJTBF8CYM2Q" localSheetId="23" hidden="1">#REF!</definedName>
    <definedName name="BExXXH5N3NKBQ7BCJPJTBF8CYM2Q" localSheetId="27" hidden="1">#REF!</definedName>
    <definedName name="BExXXH5N3NKBQ7BCJPJTBF8CYM2Q" localSheetId="16" hidden="1">#REF!</definedName>
    <definedName name="BExXXH5N3NKBQ7BCJPJTBF8CYM2Q" localSheetId="0" hidden="1">#REF!</definedName>
    <definedName name="BExXXH5N3NKBQ7BCJPJTBF8CYM2Q" localSheetId="2" hidden="1">#REF!</definedName>
    <definedName name="BExXXH5N3NKBQ7BCJPJTBF8CYM2Q" localSheetId="4" hidden="1">#REF!</definedName>
    <definedName name="BExXXH5N3NKBQ7BCJPJTBF8CYM2Q" localSheetId="5" hidden="1">#REF!</definedName>
    <definedName name="BExXXH5N3NKBQ7BCJPJTBF8CYM2Q" localSheetId="17" hidden="1">#REF!</definedName>
    <definedName name="BExXXH5N3NKBQ7BCJPJTBF8CYM2Q" localSheetId="7" hidden="1">#REF!</definedName>
    <definedName name="BExXXH5N3NKBQ7BCJPJTBF8CYM2Q" localSheetId="8" hidden="1">#REF!</definedName>
    <definedName name="BExXXH5N3NKBQ7BCJPJTBF8CYM2Q" localSheetId="9" hidden="1">#REF!</definedName>
    <definedName name="BExXXH5N3NKBQ7BCJPJTBF8CYM2Q" localSheetId="11" hidden="1">#REF!</definedName>
    <definedName name="BExXXH5N3NKBQ7BCJPJTBF8CYM2Q" localSheetId="12" hidden="1">#REF!</definedName>
    <definedName name="BExXXH5N3NKBQ7BCJPJTBF8CYM2Q" localSheetId="13" hidden="1">#REF!</definedName>
    <definedName name="BExXXH5N3NKBQ7BCJPJTBF8CYM2Q" localSheetId="14" hidden="1">#REF!</definedName>
    <definedName name="BExXXH5N3NKBQ7BCJPJTBF8CYM2Q" localSheetId="22" hidden="1">#REF!</definedName>
    <definedName name="BExXXH5N3NKBQ7BCJPJTBF8CYM2Q" localSheetId="19" hidden="1">#REF!</definedName>
    <definedName name="BExXXH5N3NKBQ7BCJPJTBF8CYM2Q" localSheetId="21" hidden="1">#REF!</definedName>
    <definedName name="BExXXH5N3NKBQ7BCJPJTBF8CYM2Q" hidden="1">#REF!</definedName>
    <definedName name="BExXXI7HHXLBLUEW7EQ73TALJF48" localSheetId="23" hidden="1">#REF!</definedName>
    <definedName name="BExXXI7HHXLBLUEW7EQ73TALJF48" localSheetId="27" hidden="1">#REF!</definedName>
    <definedName name="BExXXI7HHXLBLUEW7EQ73TALJF48" localSheetId="16" hidden="1">#REF!</definedName>
    <definedName name="BExXXI7HHXLBLUEW7EQ73TALJF48" localSheetId="0" hidden="1">#REF!</definedName>
    <definedName name="BExXXI7HHXLBLUEW7EQ73TALJF48" localSheetId="2" hidden="1">#REF!</definedName>
    <definedName name="BExXXI7HHXLBLUEW7EQ73TALJF48" localSheetId="4" hidden="1">#REF!</definedName>
    <definedName name="BExXXI7HHXLBLUEW7EQ73TALJF48" localSheetId="5" hidden="1">#REF!</definedName>
    <definedName name="BExXXI7HHXLBLUEW7EQ73TALJF48" localSheetId="17" hidden="1">#REF!</definedName>
    <definedName name="BExXXI7HHXLBLUEW7EQ73TALJF48" localSheetId="7" hidden="1">#REF!</definedName>
    <definedName name="BExXXI7HHXLBLUEW7EQ73TALJF48" localSheetId="8" hidden="1">#REF!</definedName>
    <definedName name="BExXXI7HHXLBLUEW7EQ73TALJF48" localSheetId="9" hidden="1">#REF!</definedName>
    <definedName name="BExXXI7HHXLBLUEW7EQ73TALJF48" localSheetId="11" hidden="1">#REF!</definedName>
    <definedName name="BExXXI7HHXLBLUEW7EQ73TALJF48" localSheetId="12" hidden="1">#REF!</definedName>
    <definedName name="BExXXI7HHXLBLUEW7EQ73TALJF48" localSheetId="13" hidden="1">#REF!</definedName>
    <definedName name="BExXXI7HHXLBLUEW7EQ73TALJF48" localSheetId="14" hidden="1">#REF!</definedName>
    <definedName name="BExXXI7HHXLBLUEW7EQ73TALJF48" localSheetId="22" hidden="1">#REF!</definedName>
    <definedName name="BExXXI7HHXLBLUEW7EQ73TALJF48" localSheetId="19" hidden="1">#REF!</definedName>
    <definedName name="BExXXI7HHXLBLUEW7EQ73TALJF48" localSheetId="21" hidden="1">#REF!</definedName>
    <definedName name="BExXXI7HHXLBLUEW7EQ73TALJF48" hidden="1">#REF!</definedName>
    <definedName name="BExXXKWLM4D541BH6O8GOJMHFHMW" localSheetId="23" hidden="1">#REF!</definedName>
    <definedName name="BExXXKWLM4D541BH6O8GOJMHFHMW" localSheetId="27" hidden="1">#REF!</definedName>
    <definedName name="BExXXKWLM4D541BH6O8GOJMHFHMW" localSheetId="16" hidden="1">#REF!</definedName>
    <definedName name="BExXXKWLM4D541BH6O8GOJMHFHMW" localSheetId="0" hidden="1">#REF!</definedName>
    <definedName name="BExXXKWLM4D541BH6O8GOJMHFHMW" localSheetId="2" hidden="1">#REF!</definedName>
    <definedName name="BExXXKWLM4D541BH6O8GOJMHFHMW" localSheetId="4" hidden="1">#REF!</definedName>
    <definedName name="BExXXKWLM4D541BH6O8GOJMHFHMW" localSheetId="5" hidden="1">#REF!</definedName>
    <definedName name="BExXXKWLM4D541BH6O8GOJMHFHMW" localSheetId="17" hidden="1">#REF!</definedName>
    <definedName name="BExXXKWLM4D541BH6O8GOJMHFHMW" localSheetId="7" hidden="1">#REF!</definedName>
    <definedName name="BExXXKWLM4D541BH6O8GOJMHFHMW" localSheetId="8" hidden="1">#REF!</definedName>
    <definedName name="BExXXKWLM4D541BH6O8GOJMHFHMW" localSheetId="9" hidden="1">#REF!</definedName>
    <definedName name="BExXXKWLM4D541BH6O8GOJMHFHMW" localSheetId="11" hidden="1">#REF!</definedName>
    <definedName name="BExXXKWLM4D541BH6O8GOJMHFHMW" localSheetId="12" hidden="1">#REF!</definedName>
    <definedName name="BExXXKWLM4D541BH6O8GOJMHFHMW" localSheetId="13" hidden="1">#REF!</definedName>
    <definedName name="BExXXKWLM4D541BH6O8GOJMHFHMW" localSheetId="14" hidden="1">#REF!</definedName>
    <definedName name="BExXXKWLM4D541BH6O8GOJMHFHMW" localSheetId="22" hidden="1">#REF!</definedName>
    <definedName name="BExXXKWLM4D541BH6O8GOJMHFHMW" localSheetId="19" hidden="1">#REF!</definedName>
    <definedName name="BExXXKWLM4D541BH6O8GOJMHFHMW" localSheetId="21" hidden="1">#REF!</definedName>
    <definedName name="BExXXKWLM4D541BH6O8GOJMHFHMW" hidden="1">#REF!</definedName>
    <definedName name="BExXXNR17I6P4FQZPQF2ZXDFYB6C" localSheetId="23" hidden="1">#REF!</definedName>
    <definedName name="BExXXNR17I6P4FQZPQF2ZXDFYB6C" localSheetId="27" hidden="1">#REF!</definedName>
    <definedName name="BExXXNR17I6P4FQZPQF2ZXDFYB6C" localSheetId="16" hidden="1">#REF!</definedName>
    <definedName name="BExXXNR17I6P4FQZPQF2ZXDFYB6C" localSheetId="0" hidden="1">#REF!</definedName>
    <definedName name="BExXXNR17I6P4FQZPQF2ZXDFYB6C" localSheetId="2" hidden="1">#REF!</definedName>
    <definedName name="BExXXNR17I6P4FQZPQF2ZXDFYB6C" localSheetId="4" hidden="1">#REF!</definedName>
    <definedName name="BExXXNR17I6P4FQZPQF2ZXDFYB6C" localSheetId="5" hidden="1">#REF!</definedName>
    <definedName name="BExXXNR17I6P4FQZPQF2ZXDFYB6C" localSheetId="17" hidden="1">#REF!</definedName>
    <definedName name="BExXXNR17I6P4FQZPQF2ZXDFYB6C" localSheetId="7" hidden="1">#REF!</definedName>
    <definedName name="BExXXNR17I6P4FQZPQF2ZXDFYB6C" localSheetId="8" hidden="1">#REF!</definedName>
    <definedName name="BExXXNR17I6P4FQZPQF2ZXDFYB6C" localSheetId="9" hidden="1">#REF!</definedName>
    <definedName name="BExXXNR17I6P4FQZPQF2ZXDFYB6C" localSheetId="11" hidden="1">#REF!</definedName>
    <definedName name="BExXXNR17I6P4FQZPQF2ZXDFYB6C" localSheetId="12" hidden="1">#REF!</definedName>
    <definedName name="BExXXNR17I6P4FQZPQF2ZXDFYB6C" localSheetId="13" hidden="1">#REF!</definedName>
    <definedName name="BExXXNR17I6P4FQZPQF2ZXDFYB6C" localSheetId="14" hidden="1">#REF!</definedName>
    <definedName name="BExXXNR17I6P4FQZPQF2ZXDFYB6C" localSheetId="22" hidden="1">#REF!</definedName>
    <definedName name="BExXXNR17I6P4FQZPQF2ZXDFYB6C" localSheetId="19" hidden="1">#REF!</definedName>
    <definedName name="BExXXNR17I6P4FQZPQF2ZXDFYB6C" localSheetId="21" hidden="1">#REF!</definedName>
    <definedName name="BExXXNR17I6P4FQZPQF2ZXDFYB6C" hidden="1">#REF!</definedName>
    <definedName name="BExXXPPA1Q87XPI97X0OXCPBPDON" localSheetId="23" hidden="1">#REF!</definedName>
    <definedName name="BExXXPPA1Q87XPI97X0OXCPBPDON" localSheetId="27" hidden="1">#REF!</definedName>
    <definedName name="BExXXPPA1Q87XPI97X0OXCPBPDON" localSheetId="16" hidden="1">#REF!</definedName>
    <definedName name="BExXXPPA1Q87XPI97X0OXCPBPDON" localSheetId="0" hidden="1">#REF!</definedName>
    <definedName name="BExXXPPA1Q87XPI97X0OXCPBPDON" localSheetId="2" hidden="1">#REF!</definedName>
    <definedName name="BExXXPPA1Q87XPI97X0OXCPBPDON" localSheetId="4" hidden="1">#REF!</definedName>
    <definedName name="BExXXPPA1Q87XPI97X0OXCPBPDON" localSheetId="5" hidden="1">#REF!</definedName>
    <definedName name="BExXXPPA1Q87XPI97X0OXCPBPDON" localSheetId="17" hidden="1">#REF!</definedName>
    <definedName name="BExXXPPA1Q87XPI97X0OXCPBPDON" localSheetId="7" hidden="1">#REF!</definedName>
    <definedName name="BExXXPPA1Q87XPI97X0OXCPBPDON" localSheetId="8" hidden="1">#REF!</definedName>
    <definedName name="BExXXPPA1Q87XPI97X0OXCPBPDON" localSheetId="9" hidden="1">#REF!</definedName>
    <definedName name="BExXXPPA1Q87XPI97X0OXCPBPDON" localSheetId="11" hidden="1">#REF!</definedName>
    <definedName name="BExXXPPA1Q87XPI97X0OXCPBPDON" localSheetId="12" hidden="1">#REF!</definedName>
    <definedName name="BExXXPPA1Q87XPI97X0OXCPBPDON" localSheetId="13" hidden="1">#REF!</definedName>
    <definedName name="BExXXPPA1Q87XPI97X0OXCPBPDON" localSheetId="14" hidden="1">#REF!</definedName>
    <definedName name="BExXXPPA1Q87XPI97X0OXCPBPDON" localSheetId="22" hidden="1">#REF!</definedName>
    <definedName name="BExXXPPA1Q87XPI97X0OXCPBPDON" localSheetId="19" hidden="1">#REF!</definedName>
    <definedName name="BExXXPPA1Q87XPI97X0OXCPBPDON" localSheetId="21" hidden="1">#REF!</definedName>
    <definedName name="BExXXPPA1Q87XPI97X0OXCPBPDON" hidden="1">#REF!</definedName>
    <definedName name="BExXXVUDA98IZTQ6MANKU4MTTDVR" localSheetId="23" hidden="1">#REF!</definedName>
    <definedName name="BExXXVUDA98IZTQ6MANKU4MTTDVR" localSheetId="27" hidden="1">#REF!</definedName>
    <definedName name="BExXXVUDA98IZTQ6MANKU4MTTDVR" localSheetId="16" hidden="1">#REF!</definedName>
    <definedName name="BExXXVUDA98IZTQ6MANKU4MTTDVR" localSheetId="0" hidden="1">#REF!</definedName>
    <definedName name="BExXXVUDA98IZTQ6MANKU4MTTDVR" localSheetId="2" hidden="1">#REF!</definedName>
    <definedName name="BExXXVUDA98IZTQ6MANKU4MTTDVR" localSheetId="4" hidden="1">#REF!</definedName>
    <definedName name="BExXXVUDA98IZTQ6MANKU4MTTDVR" localSheetId="5" hidden="1">#REF!</definedName>
    <definedName name="BExXXVUDA98IZTQ6MANKU4MTTDVR" localSheetId="17" hidden="1">#REF!</definedName>
    <definedName name="BExXXVUDA98IZTQ6MANKU4MTTDVR" localSheetId="7" hidden="1">#REF!</definedName>
    <definedName name="BExXXVUDA98IZTQ6MANKU4MTTDVR" localSheetId="8" hidden="1">#REF!</definedName>
    <definedName name="BExXXVUDA98IZTQ6MANKU4MTTDVR" localSheetId="9" hidden="1">#REF!</definedName>
    <definedName name="BExXXVUDA98IZTQ6MANKU4MTTDVR" localSheetId="11" hidden="1">#REF!</definedName>
    <definedName name="BExXXVUDA98IZTQ6MANKU4MTTDVR" localSheetId="12" hidden="1">#REF!</definedName>
    <definedName name="BExXXVUDA98IZTQ6MANKU4MTTDVR" localSheetId="13" hidden="1">#REF!</definedName>
    <definedName name="BExXXVUDA98IZTQ6MANKU4MTTDVR" localSheetId="14" hidden="1">#REF!</definedName>
    <definedName name="BExXXVUDA98IZTQ6MANKU4MTTDVR" localSheetId="22" hidden="1">#REF!</definedName>
    <definedName name="BExXXVUDA98IZTQ6MANKU4MTTDVR" localSheetId="19" hidden="1">#REF!</definedName>
    <definedName name="BExXXVUDA98IZTQ6MANKU4MTTDVR" localSheetId="21" hidden="1">#REF!</definedName>
    <definedName name="BExXXVUDA98IZTQ6MANKU4MTTDVR" hidden="1">#REF!</definedName>
    <definedName name="BExXXZQNZY6IZI45DJXJK0MQZWA7" localSheetId="23" hidden="1">#REF!</definedName>
    <definedName name="BExXXZQNZY6IZI45DJXJK0MQZWA7" localSheetId="27" hidden="1">#REF!</definedName>
    <definedName name="BExXXZQNZY6IZI45DJXJK0MQZWA7" localSheetId="16" hidden="1">#REF!</definedName>
    <definedName name="BExXXZQNZY6IZI45DJXJK0MQZWA7" localSheetId="0" hidden="1">#REF!</definedName>
    <definedName name="BExXXZQNZY6IZI45DJXJK0MQZWA7" localSheetId="2" hidden="1">#REF!</definedName>
    <definedName name="BExXXZQNZY6IZI45DJXJK0MQZWA7" localSheetId="4" hidden="1">#REF!</definedName>
    <definedName name="BExXXZQNZY6IZI45DJXJK0MQZWA7" localSheetId="5" hidden="1">#REF!</definedName>
    <definedName name="BExXXZQNZY6IZI45DJXJK0MQZWA7" localSheetId="17" hidden="1">#REF!</definedName>
    <definedName name="BExXXZQNZY6IZI45DJXJK0MQZWA7" localSheetId="7" hidden="1">#REF!</definedName>
    <definedName name="BExXXZQNZY6IZI45DJXJK0MQZWA7" localSheetId="8" hidden="1">#REF!</definedName>
    <definedName name="BExXXZQNZY6IZI45DJXJK0MQZWA7" localSheetId="9" hidden="1">#REF!</definedName>
    <definedName name="BExXXZQNZY6IZI45DJXJK0MQZWA7" localSheetId="11" hidden="1">#REF!</definedName>
    <definedName name="BExXXZQNZY6IZI45DJXJK0MQZWA7" localSheetId="12" hidden="1">#REF!</definedName>
    <definedName name="BExXXZQNZY6IZI45DJXJK0MQZWA7" localSheetId="13" hidden="1">#REF!</definedName>
    <definedName name="BExXXZQNZY6IZI45DJXJK0MQZWA7" localSheetId="14" hidden="1">#REF!</definedName>
    <definedName name="BExXXZQNZY6IZI45DJXJK0MQZWA7" localSheetId="22" hidden="1">#REF!</definedName>
    <definedName name="BExXXZQNZY6IZI45DJXJK0MQZWA7" localSheetId="19" hidden="1">#REF!</definedName>
    <definedName name="BExXXZQNZY6IZI45DJXJK0MQZWA7" localSheetId="21" hidden="1">#REF!</definedName>
    <definedName name="BExXXZQNZY6IZI45DJXJK0MQZWA7" hidden="1">#REF!</definedName>
    <definedName name="BExXY5QFG6QP94SFT3935OBM8Y4K" localSheetId="23" hidden="1">#REF!</definedName>
    <definedName name="BExXY5QFG6QP94SFT3935OBM8Y4K" localSheetId="27" hidden="1">#REF!</definedName>
    <definedName name="BExXY5QFG6QP94SFT3935OBM8Y4K" localSheetId="16" hidden="1">#REF!</definedName>
    <definedName name="BExXY5QFG6QP94SFT3935OBM8Y4K" localSheetId="0" hidden="1">#REF!</definedName>
    <definedName name="BExXY5QFG6QP94SFT3935OBM8Y4K" localSheetId="2" hidden="1">#REF!</definedName>
    <definedName name="BExXY5QFG6QP94SFT3935OBM8Y4K" localSheetId="4" hidden="1">#REF!</definedName>
    <definedName name="BExXY5QFG6QP94SFT3935OBM8Y4K" localSheetId="5" hidden="1">#REF!</definedName>
    <definedName name="BExXY5QFG6QP94SFT3935OBM8Y4K" localSheetId="17" hidden="1">#REF!</definedName>
    <definedName name="BExXY5QFG6QP94SFT3935OBM8Y4K" localSheetId="7" hidden="1">#REF!</definedName>
    <definedName name="BExXY5QFG6QP94SFT3935OBM8Y4K" localSheetId="8" hidden="1">#REF!</definedName>
    <definedName name="BExXY5QFG6QP94SFT3935OBM8Y4K" localSheetId="9" hidden="1">#REF!</definedName>
    <definedName name="BExXY5QFG6QP94SFT3935OBM8Y4K" localSheetId="11" hidden="1">#REF!</definedName>
    <definedName name="BExXY5QFG6QP94SFT3935OBM8Y4K" localSheetId="12" hidden="1">#REF!</definedName>
    <definedName name="BExXY5QFG6QP94SFT3935OBM8Y4K" localSheetId="13" hidden="1">#REF!</definedName>
    <definedName name="BExXY5QFG6QP94SFT3935OBM8Y4K" localSheetId="14" hidden="1">#REF!</definedName>
    <definedName name="BExXY5QFG6QP94SFT3935OBM8Y4K" localSheetId="22" hidden="1">#REF!</definedName>
    <definedName name="BExXY5QFG6QP94SFT3935OBM8Y4K" localSheetId="19" hidden="1">#REF!</definedName>
    <definedName name="BExXY5QFG6QP94SFT3935OBM8Y4K" localSheetId="21" hidden="1">#REF!</definedName>
    <definedName name="BExXY5QFG6QP94SFT3935OBM8Y4K" hidden="1">#REF!</definedName>
    <definedName name="BExXY7TYEBFXRYUYIFHTN65RJ8EW" localSheetId="23" hidden="1">#REF!</definedName>
    <definedName name="BExXY7TYEBFXRYUYIFHTN65RJ8EW" localSheetId="27" hidden="1">#REF!</definedName>
    <definedName name="BExXY7TYEBFXRYUYIFHTN65RJ8EW" localSheetId="16" hidden="1">#REF!</definedName>
    <definedName name="BExXY7TYEBFXRYUYIFHTN65RJ8EW" localSheetId="0" hidden="1">#REF!</definedName>
    <definedName name="BExXY7TYEBFXRYUYIFHTN65RJ8EW" localSheetId="2" hidden="1">#REF!</definedName>
    <definedName name="BExXY7TYEBFXRYUYIFHTN65RJ8EW" localSheetId="4" hidden="1">#REF!</definedName>
    <definedName name="BExXY7TYEBFXRYUYIFHTN65RJ8EW" localSheetId="5" hidden="1">#REF!</definedName>
    <definedName name="BExXY7TYEBFXRYUYIFHTN65RJ8EW" localSheetId="17" hidden="1">#REF!</definedName>
    <definedName name="BExXY7TYEBFXRYUYIFHTN65RJ8EW" localSheetId="7" hidden="1">#REF!</definedName>
    <definedName name="BExXY7TYEBFXRYUYIFHTN65RJ8EW" localSheetId="8" hidden="1">#REF!</definedName>
    <definedName name="BExXY7TYEBFXRYUYIFHTN65RJ8EW" localSheetId="9" hidden="1">#REF!</definedName>
    <definedName name="BExXY7TYEBFXRYUYIFHTN65RJ8EW" localSheetId="11" hidden="1">#REF!</definedName>
    <definedName name="BExXY7TYEBFXRYUYIFHTN65RJ8EW" localSheetId="12" hidden="1">#REF!</definedName>
    <definedName name="BExXY7TYEBFXRYUYIFHTN65RJ8EW" localSheetId="13" hidden="1">#REF!</definedName>
    <definedName name="BExXY7TYEBFXRYUYIFHTN65RJ8EW" localSheetId="14" hidden="1">#REF!</definedName>
    <definedName name="BExXY7TYEBFXRYUYIFHTN65RJ8EW" localSheetId="22" hidden="1">#REF!</definedName>
    <definedName name="BExXY7TYEBFXRYUYIFHTN65RJ8EW" localSheetId="19" hidden="1">#REF!</definedName>
    <definedName name="BExXY7TYEBFXRYUYIFHTN65RJ8EW" localSheetId="21" hidden="1">#REF!</definedName>
    <definedName name="BExXY7TYEBFXRYUYIFHTN65RJ8EW" hidden="1">#REF!</definedName>
    <definedName name="BExXYLBHANUXC5FCTDDTGOVD3GQS" localSheetId="23" hidden="1">#REF!</definedName>
    <definedName name="BExXYLBHANUXC5FCTDDTGOVD3GQS" localSheetId="27" hidden="1">#REF!</definedName>
    <definedName name="BExXYLBHANUXC5FCTDDTGOVD3GQS" localSheetId="16" hidden="1">#REF!</definedName>
    <definedName name="BExXYLBHANUXC5FCTDDTGOVD3GQS" localSheetId="0" hidden="1">#REF!</definedName>
    <definedName name="BExXYLBHANUXC5FCTDDTGOVD3GQS" localSheetId="2" hidden="1">#REF!</definedName>
    <definedName name="BExXYLBHANUXC5FCTDDTGOVD3GQS" localSheetId="4" hidden="1">#REF!</definedName>
    <definedName name="BExXYLBHANUXC5FCTDDTGOVD3GQS" localSheetId="5" hidden="1">#REF!</definedName>
    <definedName name="BExXYLBHANUXC5FCTDDTGOVD3GQS" localSheetId="17" hidden="1">#REF!</definedName>
    <definedName name="BExXYLBHANUXC5FCTDDTGOVD3GQS" localSheetId="7" hidden="1">#REF!</definedName>
    <definedName name="BExXYLBHANUXC5FCTDDTGOVD3GQS" localSheetId="8" hidden="1">#REF!</definedName>
    <definedName name="BExXYLBHANUXC5FCTDDTGOVD3GQS" localSheetId="9" hidden="1">#REF!</definedName>
    <definedName name="BExXYLBHANUXC5FCTDDTGOVD3GQS" localSheetId="11" hidden="1">#REF!</definedName>
    <definedName name="BExXYLBHANUXC5FCTDDTGOVD3GQS" localSheetId="12" hidden="1">#REF!</definedName>
    <definedName name="BExXYLBHANUXC5FCTDDTGOVD3GQS" localSheetId="13" hidden="1">#REF!</definedName>
    <definedName name="BExXYLBHANUXC5FCTDDTGOVD3GQS" localSheetId="14" hidden="1">#REF!</definedName>
    <definedName name="BExXYLBHANUXC5FCTDDTGOVD3GQS" localSheetId="22" hidden="1">#REF!</definedName>
    <definedName name="BExXYLBHANUXC5FCTDDTGOVD3GQS" localSheetId="19" hidden="1">#REF!</definedName>
    <definedName name="BExXYLBHANUXC5FCTDDTGOVD3GQS" localSheetId="21" hidden="1">#REF!</definedName>
    <definedName name="BExXYLBHANUXC5FCTDDTGOVD3GQS" hidden="1">#REF!</definedName>
    <definedName name="BExXYMNYAYH3WA2ZCFAYKZID9ZCI" localSheetId="23" hidden="1">#REF!</definedName>
    <definedName name="BExXYMNYAYH3WA2ZCFAYKZID9ZCI" localSheetId="27" hidden="1">#REF!</definedName>
    <definedName name="BExXYMNYAYH3WA2ZCFAYKZID9ZCI" localSheetId="16" hidden="1">#REF!</definedName>
    <definedName name="BExXYMNYAYH3WA2ZCFAYKZID9ZCI" localSheetId="0" hidden="1">#REF!</definedName>
    <definedName name="BExXYMNYAYH3WA2ZCFAYKZID9ZCI" localSheetId="2" hidden="1">#REF!</definedName>
    <definedName name="BExXYMNYAYH3WA2ZCFAYKZID9ZCI" localSheetId="4" hidden="1">#REF!</definedName>
    <definedName name="BExXYMNYAYH3WA2ZCFAYKZID9ZCI" localSheetId="5" hidden="1">#REF!</definedName>
    <definedName name="BExXYMNYAYH3WA2ZCFAYKZID9ZCI" localSheetId="17" hidden="1">#REF!</definedName>
    <definedName name="BExXYMNYAYH3WA2ZCFAYKZID9ZCI" localSheetId="7" hidden="1">#REF!</definedName>
    <definedName name="BExXYMNYAYH3WA2ZCFAYKZID9ZCI" localSheetId="8" hidden="1">#REF!</definedName>
    <definedName name="BExXYMNYAYH3WA2ZCFAYKZID9ZCI" localSheetId="9" hidden="1">#REF!</definedName>
    <definedName name="BExXYMNYAYH3WA2ZCFAYKZID9ZCI" localSheetId="11" hidden="1">#REF!</definedName>
    <definedName name="BExXYMNYAYH3WA2ZCFAYKZID9ZCI" localSheetId="12" hidden="1">#REF!</definedName>
    <definedName name="BExXYMNYAYH3WA2ZCFAYKZID9ZCI" localSheetId="13" hidden="1">#REF!</definedName>
    <definedName name="BExXYMNYAYH3WA2ZCFAYKZID9ZCI" localSheetId="14" hidden="1">#REF!</definedName>
    <definedName name="BExXYMNYAYH3WA2ZCFAYKZID9ZCI" localSheetId="22" hidden="1">#REF!</definedName>
    <definedName name="BExXYMNYAYH3WA2ZCFAYKZID9ZCI" localSheetId="19" hidden="1">#REF!</definedName>
    <definedName name="BExXYMNYAYH3WA2ZCFAYKZID9ZCI" localSheetId="21" hidden="1">#REF!</definedName>
    <definedName name="BExXYMNYAYH3WA2ZCFAYKZID9ZCI" hidden="1">#REF!</definedName>
    <definedName name="BExXYYT12SVN2VDMLVNV4P3ISD8T" localSheetId="23" hidden="1">#REF!</definedName>
    <definedName name="BExXYYT12SVN2VDMLVNV4P3ISD8T" localSheetId="27" hidden="1">#REF!</definedName>
    <definedName name="BExXYYT12SVN2VDMLVNV4P3ISD8T" localSheetId="16" hidden="1">#REF!</definedName>
    <definedName name="BExXYYT12SVN2VDMLVNV4P3ISD8T" localSheetId="0" hidden="1">#REF!</definedName>
    <definedName name="BExXYYT12SVN2VDMLVNV4P3ISD8T" localSheetId="2" hidden="1">#REF!</definedName>
    <definedName name="BExXYYT12SVN2VDMLVNV4P3ISD8T" localSheetId="4" hidden="1">#REF!</definedName>
    <definedName name="BExXYYT12SVN2VDMLVNV4P3ISD8T" localSheetId="5" hidden="1">#REF!</definedName>
    <definedName name="BExXYYT12SVN2VDMLVNV4P3ISD8T" localSheetId="17" hidden="1">#REF!</definedName>
    <definedName name="BExXYYT12SVN2VDMLVNV4P3ISD8T" localSheetId="7" hidden="1">#REF!</definedName>
    <definedName name="BExXYYT12SVN2VDMLVNV4P3ISD8T" localSheetId="8" hidden="1">#REF!</definedName>
    <definedName name="BExXYYT12SVN2VDMLVNV4P3ISD8T" localSheetId="9" hidden="1">#REF!</definedName>
    <definedName name="BExXYYT12SVN2VDMLVNV4P3ISD8T" localSheetId="11" hidden="1">#REF!</definedName>
    <definedName name="BExXYYT12SVN2VDMLVNV4P3ISD8T" localSheetId="12" hidden="1">#REF!</definedName>
    <definedName name="BExXYYT12SVN2VDMLVNV4P3ISD8T" localSheetId="13" hidden="1">#REF!</definedName>
    <definedName name="BExXYYT12SVN2VDMLVNV4P3ISD8T" localSheetId="14" hidden="1">#REF!</definedName>
    <definedName name="BExXYYT12SVN2VDMLVNV4P3ISD8T" localSheetId="22" hidden="1">#REF!</definedName>
    <definedName name="BExXYYT12SVN2VDMLVNV4P3ISD8T" localSheetId="19" hidden="1">#REF!</definedName>
    <definedName name="BExXYYT12SVN2VDMLVNV4P3ISD8T" localSheetId="21" hidden="1">#REF!</definedName>
    <definedName name="BExXYYT12SVN2VDMLVNV4P3ISD8T" hidden="1">#REF!</definedName>
    <definedName name="BExXYZ3SPSRCWM4YHTPZDCOLZPHR" localSheetId="23" hidden="1">#REF!</definedName>
    <definedName name="BExXYZ3SPSRCWM4YHTPZDCOLZPHR" localSheetId="27" hidden="1">#REF!</definedName>
    <definedName name="BExXYZ3SPSRCWM4YHTPZDCOLZPHR" localSheetId="16" hidden="1">#REF!</definedName>
    <definedName name="BExXYZ3SPSRCWM4YHTPZDCOLZPHR" localSheetId="0" hidden="1">#REF!</definedName>
    <definedName name="BExXYZ3SPSRCWM4YHTPZDCOLZPHR" localSheetId="2" hidden="1">#REF!</definedName>
    <definedName name="BExXYZ3SPSRCWM4YHTPZDCOLZPHR" localSheetId="4" hidden="1">#REF!</definedName>
    <definedName name="BExXYZ3SPSRCWM4YHTPZDCOLZPHR" localSheetId="5" hidden="1">#REF!</definedName>
    <definedName name="BExXYZ3SPSRCWM4YHTPZDCOLZPHR" localSheetId="17" hidden="1">#REF!</definedName>
    <definedName name="BExXYZ3SPSRCWM4YHTPZDCOLZPHR" localSheetId="7" hidden="1">#REF!</definedName>
    <definedName name="BExXYZ3SPSRCWM4YHTPZDCOLZPHR" localSheetId="8" hidden="1">#REF!</definedName>
    <definedName name="BExXYZ3SPSRCWM4YHTPZDCOLZPHR" localSheetId="9" hidden="1">#REF!</definedName>
    <definedName name="BExXYZ3SPSRCWM4YHTPZDCOLZPHR" localSheetId="11" hidden="1">#REF!</definedName>
    <definedName name="BExXYZ3SPSRCWM4YHTPZDCOLZPHR" localSheetId="12" hidden="1">#REF!</definedName>
    <definedName name="BExXYZ3SPSRCWM4YHTPZDCOLZPHR" localSheetId="13" hidden="1">#REF!</definedName>
    <definedName name="BExXYZ3SPSRCWM4YHTPZDCOLZPHR" localSheetId="14" hidden="1">#REF!</definedName>
    <definedName name="BExXYZ3SPSRCWM4YHTPZDCOLZPHR" localSheetId="22" hidden="1">#REF!</definedName>
    <definedName name="BExXYZ3SPSRCWM4YHTPZDCOLZPHR" localSheetId="19" hidden="1">#REF!</definedName>
    <definedName name="BExXYZ3SPSRCWM4YHTPZDCOLZPHR" localSheetId="21" hidden="1">#REF!</definedName>
    <definedName name="BExXYZ3SPSRCWM4YHTPZDCOLZPHR" hidden="1">#REF!</definedName>
    <definedName name="BExXZFVV4YB42AZ3H1I40YG3JAPU" localSheetId="23" hidden="1">#REF!</definedName>
    <definedName name="BExXZFVV4YB42AZ3H1I40YG3JAPU" localSheetId="27" hidden="1">#REF!</definedName>
    <definedName name="BExXZFVV4YB42AZ3H1I40YG3JAPU" localSheetId="16" hidden="1">#REF!</definedName>
    <definedName name="BExXZFVV4YB42AZ3H1I40YG3JAPU" localSheetId="0" hidden="1">#REF!</definedName>
    <definedName name="BExXZFVV4YB42AZ3H1I40YG3JAPU" localSheetId="2" hidden="1">#REF!</definedName>
    <definedName name="BExXZFVV4YB42AZ3H1I40YG3JAPU" localSheetId="4" hidden="1">#REF!</definedName>
    <definedName name="BExXZFVV4YB42AZ3H1I40YG3JAPU" localSheetId="5" hidden="1">#REF!</definedName>
    <definedName name="BExXZFVV4YB42AZ3H1I40YG3JAPU" localSheetId="17" hidden="1">#REF!</definedName>
    <definedName name="BExXZFVV4YB42AZ3H1I40YG3JAPU" localSheetId="7" hidden="1">#REF!</definedName>
    <definedName name="BExXZFVV4YB42AZ3H1I40YG3JAPU" localSheetId="8" hidden="1">#REF!</definedName>
    <definedName name="BExXZFVV4YB42AZ3H1I40YG3JAPU" localSheetId="9" hidden="1">#REF!</definedName>
    <definedName name="BExXZFVV4YB42AZ3H1I40YG3JAPU" localSheetId="11" hidden="1">#REF!</definedName>
    <definedName name="BExXZFVV4YB42AZ3H1I40YG3JAPU" localSheetId="12" hidden="1">#REF!</definedName>
    <definedName name="BExXZFVV4YB42AZ3H1I40YG3JAPU" localSheetId="13" hidden="1">#REF!</definedName>
    <definedName name="BExXZFVV4YB42AZ3H1I40YG3JAPU" localSheetId="14" hidden="1">#REF!</definedName>
    <definedName name="BExXZFVV4YB42AZ3H1I40YG3JAPU" localSheetId="22" hidden="1">#REF!</definedName>
    <definedName name="BExXZFVV4YB42AZ3H1I40YG3JAPU" localSheetId="19" hidden="1">#REF!</definedName>
    <definedName name="BExXZFVV4YB42AZ3H1I40YG3JAPU" localSheetId="21" hidden="1">#REF!</definedName>
    <definedName name="BExXZFVV4YB42AZ3H1I40YG3JAPU" hidden="1">#REF!</definedName>
    <definedName name="BExXZG1CQE1M9TDJ99253H6JVGIH" localSheetId="23" hidden="1">#REF!</definedName>
    <definedName name="BExXZG1CQE1M9TDJ99253H6JVGIH" localSheetId="27" hidden="1">#REF!</definedName>
    <definedName name="BExXZG1CQE1M9TDJ99253H6JVGIH" localSheetId="16" hidden="1">#REF!</definedName>
    <definedName name="BExXZG1CQE1M9TDJ99253H6JVGIH" localSheetId="0" hidden="1">#REF!</definedName>
    <definedName name="BExXZG1CQE1M9TDJ99253H6JVGIH" localSheetId="2" hidden="1">#REF!</definedName>
    <definedName name="BExXZG1CQE1M9TDJ99253H6JVGIH" localSheetId="4" hidden="1">#REF!</definedName>
    <definedName name="BExXZG1CQE1M9TDJ99253H6JVGIH" localSheetId="5" hidden="1">#REF!</definedName>
    <definedName name="BExXZG1CQE1M9TDJ99253H6JVGIH" localSheetId="17" hidden="1">#REF!</definedName>
    <definedName name="BExXZG1CQE1M9TDJ99253H6JVGIH" localSheetId="7" hidden="1">#REF!</definedName>
    <definedName name="BExXZG1CQE1M9TDJ99253H6JVGIH" localSheetId="8" hidden="1">#REF!</definedName>
    <definedName name="BExXZG1CQE1M9TDJ99253H6JVGIH" localSheetId="9" hidden="1">#REF!</definedName>
    <definedName name="BExXZG1CQE1M9TDJ99253H6JVGIH" localSheetId="11" hidden="1">#REF!</definedName>
    <definedName name="BExXZG1CQE1M9TDJ99253H6JVGIH" localSheetId="12" hidden="1">#REF!</definedName>
    <definedName name="BExXZG1CQE1M9TDJ99253H6JVGIH" localSheetId="13" hidden="1">#REF!</definedName>
    <definedName name="BExXZG1CQE1M9TDJ99253H6JVGIH" localSheetId="14" hidden="1">#REF!</definedName>
    <definedName name="BExXZG1CQE1M9TDJ99253H6JVGIH" localSheetId="22" hidden="1">#REF!</definedName>
    <definedName name="BExXZG1CQE1M9TDJ99253H6JVGIH" localSheetId="19" hidden="1">#REF!</definedName>
    <definedName name="BExXZG1CQE1M9TDJ99253H6JVGIH" localSheetId="21" hidden="1">#REF!</definedName>
    <definedName name="BExXZG1CQE1M9TDJ99253H6JVGIH" hidden="1">#REF!</definedName>
    <definedName name="BExXZHJ9T2JELF12CHHGD54J1B0C" localSheetId="23" hidden="1">#REF!</definedName>
    <definedName name="BExXZHJ9T2JELF12CHHGD54J1B0C" localSheetId="27" hidden="1">#REF!</definedName>
    <definedName name="BExXZHJ9T2JELF12CHHGD54J1B0C" localSheetId="16" hidden="1">#REF!</definedName>
    <definedName name="BExXZHJ9T2JELF12CHHGD54J1B0C" localSheetId="0" hidden="1">#REF!</definedName>
    <definedName name="BExXZHJ9T2JELF12CHHGD54J1B0C" localSheetId="2" hidden="1">#REF!</definedName>
    <definedName name="BExXZHJ9T2JELF12CHHGD54J1B0C" localSheetId="4" hidden="1">#REF!</definedName>
    <definedName name="BExXZHJ9T2JELF12CHHGD54J1B0C" localSheetId="5" hidden="1">#REF!</definedName>
    <definedName name="BExXZHJ9T2JELF12CHHGD54J1B0C" localSheetId="17" hidden="1">#REF!</definedName>
    <definedName name="BExXZHJ9T2JELF12CHHGD54J1B0C" localSheetId="7" hidden="1">#REF!</definedName>
    <definedName name="BExXZHJ9T2JELF12CHHGD54J1B0C" localSheetId="8" hidden="1">#REF!</definedName>
    <definedName name="BExXZHJ9T2JELF12CHHGD54J1B0C" localSheetId="9" hidden="1">#REF!</definedName>
    <definedName name="BExXZHJ9T2JELF12CHHGD54J1B0C" localSheetId="11" hidden="1">#REF!</definedName>
    <definedName name="BExXZHJ9T2JELF12CHHGD54J1B0C" localSheetId="12" hidden="1">#REF!</definedName>
    <definedName name="BExXZHJ9T2JELF12CHHGD54J1B0C" localSheetId="13" hidden="1">#REF!</definedName>
    <definedName name="BExXZHJ9T2JELF12CHHGD54J1B0C" localSheetId="14" hidden="1">#REF!</definedName>
    <definedName name="BExXZHJ9T2JELF12CHHGD54J1B0C" localSheetId="22" hidden="1">#REF!</definedName>
    <definedName name="BExXZHJ9T2JELF12CHHGD54J1B0C" localSheetId="19" hidden="1">#REF!</definedName>
    <definedName name="BExXZHJ9T2JELF12CHHGD54J1B0C" localSheetId="21" hidden="1">#REF!</definedName>
    <definedName name="BExXZHJ9T2JELF12CHHGD54J1B0C" hidden="1">#REF!</definedName>
    <definedName name="BExXZNJ2X1TK2LRK5ZY3MX49H5T7" localSheetId="23" hidden="1">#REF!</definedName>
    <definedName name="BExXZNJ2X1TK2LRK5ZY3MX49H5T7" localSheetId="27" hidden="1">#REF!</definedName>
    <definedName name="BExXZNJ2X1TK2LRK5ZY3MX49H5T7" localSheetId="16" hidden="1">#REF!</definedName>
    <definedName name="BExXZNJ2X1TK2LRK5ZY3MX49H5T7" localSheetId="0" hidden="1">#REF!</definedName>
    <definedName name="BExXZNJ2X1TK2LRK5ZY3MX49H5T7" localSheetId="2" hidden="1">#REF!</definedName>
    <definedName name="BExXZNJ2X1TK2LRK5ZY3MX49H5T7" localSheetId="4" hidden="1">#REF!</definedName>
    <definedName name="BExXZNJ2X1TK2LRK5ZY3MX49H5T7" localSheetId="5" hidden="1">#REF!</definedName>
    <definedName name="BExXZNJ2X1TK2LRK5ZY3MX49H5T7" localSheetId="17" hidden="1">#REF!</definedName>
    <definedName name="BExXZNJ2X1TK2LRK5ZY3MX49H5T7" localSheetId="7" hidden="1">#REF!</definedName>
    <definedName name="BExXZNJ2X1TK2LRK5ZY3MX49H5T7" localSheetId="8" hidden="1">#REF!</definedName>
    <definedName name="BExXZNJ2X1TK2LRK5ZY3MX49H5T7" localSheetId="9" hidden="1">#REF!</definedName>
    <definedName name="BExXZNJ2X1TK2LRK5ZY3MX49H5T7" localSheetId="11" hidden="1">#REF!</definedName>
    <definedName name="BExXZNJ2X1TK2LRK5ZY3MX49H5T7" localSheetId="12" hidden="1">#REF!</definedName>
    <definedName name="BExXZNJ2X1TK2LRK5ZY3MX49H5T7" localSheetId="13" hidden="1">#REF!</definedName>
    <definedName name="BExXZNJ2X1TK2LRK5ZY3MX49H5T7" localSheetId="14" hidden="1">#REF!</definedName>
    <definedName name="BExXZNJ2X1TK2LRK5ZY3MX49H5T7" localSheetId="22" hidden="1">#REF!</definedName>
    <definedName name="BExXZNJ2X1TK2LRK5ZY3MX49H5T7" localSheetId="19" hidden="1">#REF!</definedName>
    <definedName name="BExXZNJ2X1TK2LRK5ZY3MX49H5T7" localSheetId="21" hidden="1">#REF!</definedName>
    <definedName name="BExXZNJ2X1TK2LRK5ZY3MX49H5T7" hidden="1">#REF!</definedName>
    <definedName name="BExXZOVPCEP495TQSON6PSRQ8XCY" localSheetId="23" hidden="1">#REF!</definedName>
    <definedName name="BExXZOVPCEP495TQSON6PSRQ8XCY" localSheetId="27" hidden="1">#REF!</definedName>
    <definedName name="BExXZOVPCEP495TQSON6PSRQ8XCY" localSheetId="16" hidden="1">#REF!</definedName>
    <definedName name="BExXZOVPCEP495TQSON6PSRQ8XCY" localSheetId="0" hidden="1">#REF!</definedName>
    <definedName name="BExXZOVPCEP495TQSON6PSRQ8XCY" localSheetId="2" hidden="1">#REF!</definedName>
    <definedName name="BExXZOVPCEP495TQSON6PSRQ8XCY" localSheetId="4" hidden="1">#REF!</definedName>
    <definedName name="BExXZOVPCEP495TQSON6PSRQ8XCY" localSheetId="5" hidden="1">#REF!</definedName>
    <definedName name="BExXZOVPCEP495TQSON6PSRQ8XCY" localSheetId="17" hidden="1">#REF!</definedName>
    <definedName name="BExXZOVPCEP495TQSON6PSRQ8XCY" localSheetId="7" hidden="1">#REF!</definedName>
    <definedName name="BExXZOVPCEP495TQSON6PSRQ8XCY" localSheetId="8" hidden="1">#REF!</definedName>
    <definedName name="BExXZOVPCEP495TQSON6PSRQ8XCY" localSheetId="9" hidden="1">#REF!</definedName>
    <definedName name="BExXZOVPCEP495TQSON6PSRQ8XCY" localSheetId="11" hidden="1">#REF!</definedName>
    <definedName name="BExXZOVPCEP495TQSON6PSRQ8XCY" localSheetId="12" hidden="1">#REF!</definedName>
    <definedName name="BExXZOVPCEP495TQSON6PSRQ8XCY" localSheetId="13" hidden="1">#REF!</definedName>
    <definedName name="BExXZOVPCEP495TQSON6PSRQ8XCY" localSheetId="14" hidden="1">#REF!</definedName>
    <definedName name="BExXZOVPCEP495TQSON6PSRQ8XCY" localSheetId="22" hidden="1">#REF!</definedName>
    <definedName name="BExXZOVPCEP495TQSON6PSRQ8XCY" localSheetId="19" hidden="1">#REF!</definedName>
    <definedName name="BExXZOVPCEP495TQSON6PSRQ8XCY" localSheetId="21" hidden="1">#REF!</definedName>
    <definedName name="BExXZOVPCEP495TQSON6PSRQ8XCY" hidden="1">#REF!</definedName>
    <definedName name="BExXZXKH7NBARQQAZM69Z57IH1MM" localSheetId="23" hidden="1">#REF!</definedName>
    <definedName name="BExXZXKH7NBARQQAZM69Z57IH1MM" localSheetId="27" hidden="1">#REF!</definedName>
    <definedName name="BExXZXKH7NBARQQAZM69Z57IH1MM" localSheetId="16" hidden="1">#REF!</definedName>
    <definedName name="BExXZXKH7NBARQQAZM69Z57IH1MM" localSheetId="0" hidden="1">#REF!</definedName>
    <definedName name="BExXZXKH7NBARQQAZM69Z57IH1MM" localSheetId="2" hidden="1">#REF!</definedName>
    <definedName name="BExXZXKH7NBARQQAZM69Z57IH1MM" localSheetId="4" hidden="1">#REF!</definedName>
    <definedName name="BExXZXKH7NBARQQAZM69Z57IH1MM" localSheetId="5" hidden="1">#REF!</definedName>
    <definedName name="BExXZXKH7NBARQQAZM69Z57IH1MM" localSheetId="17" hidden="1">#REF!</definedName>
    <definedName name="BExXZXKH7NBARQQAZM69Z57IH1MM" localSheetId="7" hidden="1">#REF!</definedName>
    <definedName name="BExXZXKH7NBARQQAZM69Z57IH1MM" localSheetId="8" hidden="1">#REF!</definedName>
    <definedName name="BExXZXKH7NBARQQAZM69Z57IH1MM" localSheetId="9" hidden="1">#REF!</definedName>
    <definedName name="BExXZXKH7NBARQQAZM69Z57IH1MM" localSheetId="11" hidden="1">#REF!</definedName>
    <definedName name="BExXZXKH7NBARQQAZM69Z57IH1MM" localSheetId="12" hidden="1">#REF!</definedName>
    <definedName name="BExXZXKH7NBARQQAZM69Z57IH1MM" localSheetId="13" hidden="1">#REF!</definedName>
    <definedName name="BExXZXKH7NBARQQAZM69Z57IH1MM" localSheetId="14" hidden="1">#REF!</definedName>
    <definedName name="BExXZXKH7NBARQQAZM69Z57IH1MM" localSheetId="22" hidden="1">#REF!</definedName>
    <definedName name="BExXZXKH7NBARQQAZM69Z57IH1MM" localSheetId="19" hidden="1">#REF!</definedName>
    <definedName name="BExXZXKH7NBARQQAZM69Z57IH1MM" localSheetId="21" hidden="1">#REF!</definedName>
    <definedName name="BExXZXKH7NBARQQAZM69Z57IH1MM" hidden="1">#REF!</definedName>
    <definedName name="BExY07WSDH5QEVM7BJXJK2ZRAI1O" localSheetId="23" hidden="1">#REF!</definedName>
    <definedName name="BExY07WSDH5QEVM7BJXJK2ZRAI1O" localSheetId="27" hidden="1">#REF!</definedName>
    <definedName name="BExY07WSDH5QEVM7BJXJK2ZRAI1O" localSheetId="16" hidden="1">#REF!</definedName>
    <definedName name="BExY07WSDH5QEVM7BJXJK2ZRAI1O" localSheetId="0" hidden="1">#REF!</definedName>
    <definedName name="BExY07WSDH5QEVM7BJXJK2ZRAI1O" localSheetId="2" hidden="1">#REF!</definedName>
    <definedName name="BExY07WSDH5QEVM7BJXJK2ZRAI1O" localSheetId="4" hidden="1">#REF!</definedName>
    <definedName name="BExY07WSDH5QEVM7BJXJK2ZRAI1O" localSheetId="5" hidden="1">#REF!</definedName>
    <definedName name="BExY07WSDH5QEVM7BJXJK2ZRAI1O" localSheetId="17" hidden="1">#REF!</definedName>
    <definedName name="BExY07WSDH5QEVM7BJXJK2ZRAI1O" localSheetId="7" hidden="1">#REF!</definedName>
    <definedName name="BExY07WSDH5QEVM7BJXJK2ZRAI1O" localSheetId="8" hidden="1">#REF!</definedName>
    <definedName name="BExY07WSDH5QEVM7BJXJK2ZRAI1O" localSheetId="9" hidden="1">#REF!</definedName>
    <definedName name="BExY07WSDH5QEVM7BJXJK2ZRAI1O" localSheetId="11" hidden="1">#REF!</definedName>
    <definedName name="BExY07WSDH5QEVM7BJXJK2ZRAI1O" localSheetId="12" hidden="1">#REF!</definedName>
    <definedName name="BExY07WSDH5QEVM7BJXJK2ZRAI1O" localSheetId="13" hidden="1">#REF!</definedName>
    <definedName name="BExY07WSDH5QEVM7BJXJK2ZRAI1O" localSheetId="14" hidden="1">#REF!</definedName>
    <definedName name="BExY07WSDH5QEVM7BJXJK2ZRAI1O" localSheetId="22" hidden="1">#REF!</definedName>
    <definedName name="BExY07WSDH5QEVM7BJXJK2ZRAI1O" localSheetId="19" hidden="1">#REF!</definedName>
    <definedName name="BExY07WSDH5QEVM7BJXJK2ZRAI1O" localSheetId="21" hidden="1">#REF!</definedName>
    <definedName name="BExY07WSDH5QEVM7BJXJK2ZRAI1O" hidden="1">#REF!</definedName>
    <definedName name="BExY09PJJWYWGWWLX3YT8EVK0YV4" localSheetId="23" hidden="1">#REF!</definedName>
    <definedName name="BExY09PJJWYWGWWLX3YT8EVK0YV4" localSheetId="27" hidden="1">#REF!</definedName>
    <definedName name="BExY09PJJWYWGWWLX3YT8EVK0YV4" localSheetId="16" hidden="1">#REF!</definedName>
    <definedName name="BExY09PJJWYWGWWLX3YT8EVK0YV4" localSheetId="0" hidden="1">#REF!</definedName>
    <definedName name="BExY09PJJWYWGWWLX3YT8EVK0YV4" localSheetId="2" hidden="1">#REF!</definedName>
    <definedName name="BExY09PJJWYWGWWLX3YT8EVK0YV4" localSheetId="4" hidden="1">#REF!</definedName>
    <definedName name="BExY09PJJWYWGWWLX3YT8EVK0YV4" localSheetId="5" hidden="1">#REF!</definedName>
    <definedName name="BExY09PJJWYWGWWLX3YT8EVK0YV4" localSheetId="17" hidden="1">#REF!</definedName>
    <definedName name="BExY09PJJWYWGWWLX3YT8EVK0YV4" localSheetId="7" hidden="1">#REF!</definedName>
    <definedName name="BExY09PJJWYWGWWLX3YT8EVK0YV4" localSheetId="8" hidden="1">#REF!</definedName>
    <definedName name="BExY09PJJWYWGWWLX3YT8EVK0YV4" localSheetId="9" hidden="1">#REF!</definedName>
    <definedName name="BExY09PJJWYWGWWLX3YT8EVK0YV4" localSheetId="11" hidden="1">#REF!</definedName>
    <definedName name="BExY09PJJWYWGWWLX3YT8EVK0YV4" localSheetId="12" hidden="1">#REF!</definedName>
    <definedName name="BExY09PJJWYWGWWLX3YT8EVK0YV4" localSheetId="13" hidden="1">#REF!</definedName>
    <definedName name="BExY09PJJWYWGWWLX3YT8EVK0YV4" localSheetId="14" hidden="1">#REF!</definedName>
    <definedName name="BExY09PJJWYWGWWLX3YT8EVK0YV4" localSheetId="22" hidden="1">#REF!</definedName>
    <definedName name="BExY09PJJWYWGWWLX3YT8EVK0YV4" localSheetId="19" hidden="1">#REF!</definedName>
    <definedName name="BExY09PJJWYWGWWLX3YT8EVK0YV4" localSheetId="21" hidden="1">#REF!</definedName>
    <definedName name="BExY09PJJWYWGWWLX3YT8EVK0YV4" hidden="1">#REF!</definedName>
    <definedName name="BExY0C3UBVC4M59JIRXVQ8OWAJC1" localSheetId="23" hidden="1">#REF!</definedName>
    <definedName name="BExY0C3UBVC4M59JIRXVQ8OWAJC1" localSheetId="27" hidden="1">#REF!</definedName>
    <definedName name="BExY0C3UBVC4M59JIRXVQ8OWAJC1" localSheetId="16" hidden="1">#REF!</definedName>
    <definedName name="BExY0C3UBVC4M59JIRXVQ8OWAJC1" localSheetId="0" hidden="1">#REF!</definedName>
    <definedName name="BExY0C3UBVC4M59JIRXVQ8OWAJC1" localSheetId="2" hidden="1">#REF!</definedName>
    <definedName name="BExY0C3UBVC4M59JIRXVQ8OWAJC1" localSheetId="4" hidden="1">#REF!</definedName>
    <definedName name="BExY0C3UBVC4M59JIRXVQ8OWAJC1" localSheetId="5" hidden="1">#REF!</definedName>
    <definedName name="BExY0C3UBVC4M59JIRXVQ8OWAJC1" localSheetId="17" hidden="1">#REF!</definedName>
    <definedName name="BExY0C3UBVC4M59JIRXVQ8OWAJC1" localSheetId="7" hidden="1">#REF!</definedName>
    <definedName name="BExY0C3UBVC4M59JIRXVQ8OWAJC1" localSheetId="8" hidden="1">#REF!</definedName>
    <definedName name="BExY0C3UBVC4M59JIRXVQ8OWAJC1" localSheetId="9" hidden="1">#REF!</definedName>
    <definedName name="BExY0C3UBVC4M59JIRXVQ8OWAJC1" localSheetId="11" hidden="1">#REF!</definedName>
    <definedName name="BExY0C3UBVC4M59JIRXVQ8OWAJC1" localSheetId="12" hidden="1">#REF!</definedName>
    <definedName name="BExY0C3UBVC4M59JIRXVQ8OWAJC1" localSheetId="13" hidden="1">#REF!</definedName>
    <definedName name="BExY0C3UBVC4M59JIRXVQ8OWAJC1" localSheetId="14" hidden="1">#REF!</definedName>
    <definedName name="BExY0C3UBVC4M59JIRXVQ8OWAJC1" localSheetId="22" hidden="1">#REF!</definedName>
    <definedName name="BExY0C3UBVC4M59JIRXVQ8OWAJC1" localSheetId="19" hidden="1">#REF!</definedName>
    <definedName name="BExY0C3UBVC4M59JIRXVQ8OWAJC1" localSheetId="21" hidden="1">#REF!</definedName>
    <definedName name="BExY0C3UBVC4M59JIRXVQ8OWAJC1" hidden="1">#REF!</definedName>
    <definedName name="BExY0ENH6ZXHW155XIGS0F46T43M" localSheetId="23" hidden="1">#REF!</definedName>
    <definedName name="BExY0ENH6ZXHW155XIGS0F46T43M" localSheetId="27" hidden="1">#REF!</definedName>
    <definedName name="BExY0ENH6ZXHW155XIGS0F46T43M" localSheetId="16" hidden="1">#REF!</definedName>
    <definedName name="BExY0ENH6ZXHW155XIGS0F46T43M" localSheetId="0" hidden="1">#REF!</definedName>
    <definedName name="BExY0ENH6ZXHW155XIGS0F46T43M" localSheetId="2" hidden="1">#REF!</definedName>
    <definedName name="BExY0ENH6ZXHW155XIGS0F46T43M" localSheetId="4" hidden="1">#REF!</definedName>
    <definedName name="BExY0ENH6ZXHW155XIGS0F46T43M" localSheetId="5" hidden="1">#REF!</definedName>
    <definedName name="BExY0ENH6ZXHW155XIGS0F46T43M" localSheetId="17" hidden="1">#REF!</definedName>
    <definedName name="BExY0ENH6ZXHW155XIGS0F46T43M" localSheetId="7" hidden="1">#REF!</definedName>
    <definedName name="BExY0ENH6ZXHW155XIGS0F46T43M" localSheetId="8" hidden="1">#REF!</definedName>
    <definedName name="BExY0ENH6ZXHW155XIGS0F46T43M" localSheetId="9" hidden="1">#REF!</definedName>
    <definedName name="BExY0ENH6ZXHW155XIGS0F46T43M" localSheetId="11" hidden="1">#REF!</definedName>
    <definedName name="BExY0ENH6ZXHW155XIGS0F46T43M" localSheetId="12" hidden="1">#REF!</definedName>
    <definedName name="BExY0ENH6ZXHW155XIGS0F46T43M" localSheetId="13" hidden="1">#REF!</definedName>
    <definedName name="BExY0ENH6ZXHW155XIGS0F46T43M" localSheetId="14" hidden="1">#REF!</definedName>
    <definedName name="BExY0ENH6ZXHW155XIGS0F46T43M" localSheetId="22" hidden="1">#REF!</definedName>
    <definedName name="BExY0ENH6ZXHW155XIGS0F46T43M" localSheetId="19" hidden="1">#REF!</definedName>
    <definedName name="BExY0ENH6ZXHW155XIGS0F46T43M" localSheetId="21" hidden="1">#REF!</definedName>
    <definedName name="BExY0ENH6ZXHW155XIGS0F46T43M" hidden="1">#REF!</definedName>
    <definedName name="BExY0IEEUB9SRGD9I14IDCPO5GV4" localSheetId="23" hidden="1">#REF!</definedName>
    <definedName name="BExY0IEEUB9SRGD9I14IDCPO5GV4" localSheetId="27" hidden="1">#REF!</definedName>
    <definedName name="BExY0IEEUB9SRGD9I14IDCPO5GV4" localSheetId="16" hidden="1">#REF!</definedName>
    <definedName name="BExY0IEEUB9SRGD9I14IDCPO5GV4" localSheetId="0" hidden="1">#REF!</definedName>
    <definedName name="BExY0IEEUB9SRGD9I14IDCPO5GV4" localSheetId="2" hidden="1">#REF!</definedName>
    <definedName name="BExY0IEEUB9SRGD9I14IDCPO5GV4" localSheetId="4" hidden="1">#REF!</definedName>
    <definedName name="BExY0IEEUB9SRGD9I14IDCPO5GV4" localSheetId="5" hidden="1">#REF!</definedName>
    <definedName name="BExY0IEEUB9SRGD9I14IDCPO5GV4" localSheetId="17" hidden="1">#REF!</definedName>
    <definedName name="BExY0IEEUB9SRGD9I14IDCPO5GV4" localSheetId="7" hidden="1">#REF!</definedName>
    <definedName name="BExY0IEEUB9SRGD9I14IDCPO5GV4" localSheetId="8" hidden="1">#REF!</definedName>
    <definedName name="BExY0IEEUB9SRGD9I14IDCPO5GV4" localSheetId="9" hidden="1">#REF!</definedName>
    <definedName name="BExY0IEEUB9SRGD9I14IDCPO5GV4" localSheetId="11" hidden="1">#REF!</definedName>
    <definedName name="BExY0IEEUB9SRGD9I14IDCPO5GV4" localSheetId="12" hidden="1">#REF!</definedName>
    <definedName name="BExY0IEEUB9SRGD9I14IDCPO5GV4" localSheetId="13" hidden="1">#REF!</definedName>
    <definedName name="BExY0IEEUB9SRGD9I14IDCPO5GV4" localSheetId="14" hidden="1">#REF!</definedName>
    <definedName name="BExY0IEEUB9SRGD9I14IDCPO5GV4" localSheetId="22" hidden="1">#REF!</definedName>
    <definedName name="BExY0IEEUB9SRGD9I14IDCPO5GV4" localSheetId="19" hidden="1">#REF!</definedName>
    <definedName name="BExY0IEEUB9SRGD9I14IDCPO5GV4" localSheetId="21" hidden="1">#REF!</definedName>
    <definedName name="BExY0IEEUB9SRGD9I14IDCPO5GV4" hidden="1">#REF!</definedName>
    <definedName name="BExY0LEAAM7MUGBRLXD6KXBOHZ6S" localSheetId="23" hidden="1">#REF!</definedName>
    <definedName name="BExY0LEAAM7MUGBRLXD6KXBOHZ6S" localSheetId="27" hidden="1">#REF!</definedName>
    <definedName name="BExY0LEAAM7MUGBRLXD6KXBOHZ6S" localSheetId="16" hidden="1">#REF!</definedName>
    <definedName name="BExY0LEAAM7MUGBRLXD6KXBOHZ6S" localSheetId="0" hidden="1">#REF!</definedName>
    <definedName name="BExY0LEAAM7MUGBRLXD6KXBOHZ6S" localSheetId="2" hidden="1">#REF!</definedName>
    <definedName name="BExY0LEAAM7MUGBRLXD6KXBOHZ6S" localSheetId="4" hidden="1">#REF!</definedName>
    <definedName name="BExY0LEAAM7MUGBRLXD6KXBOHZ6S" localSheetId="5" hidden="1">#REF!</definedName>
    <definedName name="BExY0LEAAM7MUGBRLXD6KXBOHZ6S" localSheetId="17" hidden="1">#REF!</definedName>
    <definedName name="BExY0LEAAM7MUGBRLXD6KXBOHZ6S" localSheetId="7" hidden="1">#REF!</definedName>
    <definedName name="BExY0LEAAM7MUGBRLXD6KXBOHZ6S" localSheetId="8" hidden="1">#REF!</definedName>
    <definedName name="BExY0LEAAM7MUGBRLXD6KXBOHZ6S" localSheetId="9" hidden="1">#REF!</definedName>
    <definedName name="BExY0LEAAM7MUGBRLXD6KXBOHZ6S" localSheetId="11" hidden="1">#REF!</definedName>
    <definedName name="BExY0LEAAM7MUGBRLXD6KXBOHZ6S" localSheetId="12" hidden="1">#REF!</definedName>
    <definedName name="BExY0LEAAM7MUGBRLXD6KXBOHZ6S" localSheetId="13" hidden="1">#REF!</definedName>
    <definedName name="BExY0LEAAM7MUGBRLXD6KXBOHZ6S" localSheetId="14" hidden="1">#REF!</definedName>
    <definedName name="BExY0LEAAM7MUGBRLXD6KXBOHZ6S" localSheetId="22" hidden="1">#REF!</definedName>
    <definedName name="BExY0LEAAM7MUGBRLXD6KXBOHZ6S" localSheetId="19" hidden="1">#REF!</definedName>
    <definedName name="BExY0LEAAM7MUGBRLXD6KXBOHZ6S" localSheetId="21" hidden="1">#REF!</definedName>
    <definedName name="BExY0LEAAM7MUGBRLXD6KXBOHZ6S" hidden="1">#REF!</definedName>
    <definedName name="BExY0OE8GFHMLLTEAFIOQTOPEVPB" localSheetId="23" hidden="1">#REF!</definedName>
    <definedName name="BExY0OE8GFHMLLTEAFIOQTOPEVPB" localSheetId="27" hidden="1">#REF!</definedName>
    <definedName name="BExY0OE8GFHMLLTEAFIOQTOPEVPB" localSheetId="16" hidden="1">#REF!</definedName>
    <definedName name="BExY0OE8GFHMLLTEAFIOQTOPEVPB" localSheetId="0" hidden="1">#REF!</definedName>
    <definedName name="BExY0OE8GFHMLLTEAFIOQTOPEVPB" localSheetId="2" hidden="1">#REF!</definedName>
    <definedName name="BExY0OE8GFHMLLTEAFIOQTOPEVPB" localSheetId="4" hidden="1">#REF!</definedName>
    <definedName name="BExY0OE8GFHMLLTEAFIOQTOPEVPB" localSheetId="5" hidden="1">#REF!</definedName>
    <definedName name="BExY0OE8GFHMLLTEAFIOQTOPEVPB" localSheetId="17" hidden="1">#REF!</definedName>
    <definedName name="BExY0OE8GFHMLLTEAFIOQTOPEVPB" localSheetId="7" hidden="1">#REF!</definedName>
    <definedName name="BExY0OE8GFHMLLTEAFIOQTOPEVPB" localSheetId="8" hidden="1">#REF!</definedName>
    <definedName name="BExY0OE8GFHMLLTEAFIOQTOPEVPB" localSheetId="9" hidden="1">#REF!</definedName>
    <definedName name="BExY0OE8GFHMLLTEAFIOQTOPEVPB" localSheetId="11" hidden="1">#REF!</definedName>
    <definedName name="BExY0OE8GFHMLLTEAFIOQTOPEVPB" localSheetId="12" hidden="1">#REF!</definedName>
    <definedName name="BExY0OE8GFHMLLTEAFIOQTOPEVPB" localSheetId="13" hidden="1">#REF!</definedName>
    <definedName name="BExY0OE8GFHMLLTEAFIOQTOPEVPB" localSheetId="14" hidden="1">#REF!</definedName>
    <definedName name="BExY0OE8GFHMLLTEAFIOQTOPEVPB" localSheetId="22" hidden="1">#REF!</definedName>
    <definedName name="BExY0OE8GFHMLLTEAFIOQTOPEVPB" localSheetId="19" hidden="1">#REF!</definedName>
    <definedName name="BExY0OE8GFHMLLTEAFIOQTOPEVPB" localSheetId="21" hidden="1">#REF!</definedName>
    <definedName name="BExY0OE8GFHMLLTEAFIOQTOPEVPB" hidden="1">#REF!</definedName>
    <definedName name="BExY0OJHW85S0VKBA8T4HTYPYBOS" localSheetId="23" hidden="1">#REF!</definedName>
    <definedName name="BExY0OJHW85S0VKBA8T4HTYPYBOS" localSheetId="27" hidden="1">#REF!</definedName>
    <definedName name="BExY0OJHW85S0VKBA8T4HTYPYBOS" localSheetId="16" hidden="1">#REF!</definedName>
    <definedName name="BExY0OJHW85S0VKBA8T4HTYPYBOS" localSheetId="0" hidden="1">#REF!</definedName>
    <definedName name="BExY0OJHW85S0VKBA8T4HTYPYBOS" localSheetId="2" hidden="1">#REF!</definedName>
    <definedName name="BExY0OJHW85S0VKBA8T4HTYPYBOS" localSheetId="4" hidden="1">#REF!</definedName>
    <definedName name="BExY0OJHW85S0VKBA8T4HTYPYBOS" localSheetId="5" hidden="1">#REF!</definedName>
    <definedName name="BExY0OJHW85S0VKBA8T4HTYPYBOS" localSheetId="17" hidden="1">#REF!</definedName>
    <definedName name="BExY0OJHW85S0VKBA8T4HTYPYBOS" localSheetId="7" hidden="1">#REF!</definedName>
    <definedName name="BExY0OJHW85S0VKBA8T4HTYPYBOS" localSheetId="8" hidden="1">#REF!</definedName>
    <definedName name="BExY0OJHW85S0VKBA8T4HTYPYBOS" localSheetId="9" hidden="1">#REF!</definedName>
    <definedName name="BExY0OJHW85S0VKBA8T4HTYPYBOS" localSheetId="11" hidden="1">#REF!</definedName>
    <definedName name="BExY0OJHW85S0VKBA8T4HTYPYBOS" localSheetId="12" hidden="1">#REF!</definedName>
    <definedName name="BExY0OJHW85S0VKBA8T4HTYPYBOS" localSheetId="13" hidden="1">#REF!</definedName>
    <definedName name="BExY0OJHW85S0VKBA8T4HTYPYBOS" localSheetId="14" hidden="1">#REF!</definedName>
    <definedName name="BExY0OJHW85S0VKBA8T4HTYPYBOS" localSheetId="22" hidden="1">#REF!</definedName>
    <definedName name="BExY0OJHW85S0VKBA8T4HTYPYBOS" localSheetId="19" hidden="1">#REF!</definedName>
    <definedName name="BExY0OJHW85S0VKBA8T4HTYPYBOS" localSheetId="21" hidden="1">#REF!</definedName>
    <definedName name="BExY0OJHW85S0VKBA8T4HTYPYBOS" hidden="1">#REF!</definedName>
    <definedName name="BExY0T1E034D7XAXNC6F7540LLIE" localSheetId="23" hidden="1">#REF!</definedName>
    <definedName name="BExY0T1E034D7XAXNC6F7540LLIE" localSheetId="27" hidden="1">#REF!</definedName>
    <definedName name="BExY0T1E034D7XAXNC6F7540LLIE" localSheetId="16" hidden="1">#REF!</definedName>
    <definedName name="BExY0T1E034D7XAXNC6F7540LLIE" localSheetId="0" hidden="1">#REF!</definedName>
    <definedName name="BExY0T1E034D7XAXNC6F7540LLIE" localSheetId="2" hidden="1">#REF!</definedName>
    <definedName name="BExY0T1E034D7XAXNC6F7540LLIE" localSheetId="4" hidden="1">#REF!</definedName>
    <definedName name="BExY0T1E034D7XAXNC6F7540LLIE" localSheetId="5" hidden="1">#REF!</definedName>
    <definedName name="BExY0T1E034D7XAXNC6F7540LLIE" localSheetId="17" hidden="1">#REF!</definedName>
    <definedName name="BExY0T1E034D7XAXNC6F7540LLIE" localSheetId="7" hidden="1">#REF!</definedName>
    <definedName name="BExY0T1E034D7XAXNC6F7540LLIE" localSheetId="8" hidden="1">#REF!</definedName>
    <definedName name="BExY0T1E034D7XAXNC6F7540LLIE" localSheetId="9" hidden="1">#REF!</definedName>
    <definedName name="BExY0T1E034D7XAXNC6F7540LLIE" localSheetId="11" hidden="1">#REF!</definedName>
    <definedName name="BExY0T1E034D7XAXNC6F7540LLIE" localSheetId="12" hidden="1">#REF!</definedName>
    <definedName name="BExY0T1E034D7XAXNC6F7540LLIE" localSheetId="13" hidden="1">#REF!</definedName>
    <definedName name="BExY0T1E034D7XAXNC6F7540LLIE" localSheetId="14" hidden="1">#REF!</definedName>
    <definedName name="BExY0T1E034D7XAXNC6F7540LLIE" localSheetId="22" hidden="1">#REF!</definedName>
    <definedName name="BExY0T1E034D7XAXNC6F7540LLIE" localSheetId="19" hidden="1">#REF!</definedName>
    <definedName name="BExY0T1E034D7XAXNC6F7540LLIE" localSheetId="21" hidden="1">#REF!</definedName>
    <definedName name="BExY0T1E034D7XAXNC6F7540LLIE" hidden="1">#REF!</definedName>
    <definedName name="BExY0XTZLHN49J2JH94BYTKBJLT3" localSheetId="23" hidden="1">#REF!</definedName>
    <definedName name="BExY0XTZLHN49J2JH94BYTKBJLT3" localSheetId="27" hidden="1">#REF!</definedName>
    <definedName name="BExY0XTZLHN49J2JH94BYTKBJLT3" localSheetId="16" hidden="1">#REF!</definedName>
    <definedName name="BExY0XTZLHN49J2JH94BYTKBJLT3" localSheetId="0" hidden="1">#REF!</definedName>
    <definedName name="BExY0XTZLHN49J2JH94BYTKBJLT3" localSheetId="2" hidden="1">#REF!</definedName>
    <definedName name="BExY0XTZLHN49J2JH94BYTKBJLT3" localSheetId="4" hidden="1">#REF!</definedName>
    <definedName name="BExY0XTZLHN49J2JH94BYTKBJLT3" localSheetId="5" hidden="1">#REF!</definedName>
    <definedName name="BExY0XTZLHN49J2JH94BYTKBJLT3" localSheetId="17" hidden="1">#REF!</definedName>
    <definedName name="BExY0XTZLHN49J2JH94BYTKBJLT3" localSheetId="7" hidden="1">#REF!</definedName>
    <definedName name="BExY0XTZLHN49J2JH94BYTKBJLT3" localSheetId="8" hidden="1">#REF!</definedName>
    <definedName name="BExY0XTZLHN49J2JH94BYTKBJLT3" localSheetId="9" hidden="1">#REF!</definedName>
    <definedName name="BExY0XTZLHN49J2JH94BYTKBJLT3" localSheetId="11" hidden="1">#REF!</definedName>
    <definedName name="BExY0XTZLHN49J2JH94BYTKBJLT3" localSheetId="12" hidden="1">#REF!</definedName>
    <definedName name="BExY0XTZLHN49J2JH94BYTKBJLT3" localSheetId="13" hidden="1">#REF!</definedName>
    <definedName name="BExY0XTZLHN49J2JH94BYTKBJLT3" localSheetId="14" hidden="1">#REF!</definedName>
    <definedName name="BExY0XTZLHN49J2JH94BYTKBJLT3" localSheetId="22" hidden="1">#REF!</definedName>
    <definedName name="BExY0XTZLHN49J2JH94BYTKBJLT3" localSheetId="19" hidden="1">#REF!</definedName>
    <definedName name="BExY0XTZLHN49J2JH94BYTKBJLT3" localSheetId="21" hidden="1">#REF!</definedName>
    <definedName name="BExY0XTZLHN49J2JH94BYTKBJLT3" hidden="1">#REF!</definedName>
    <definedName name="BExY11FH9TXHERUYGG8FE50U7H7J" localSheetId="23" hidden="1">#REF!</definedName>
    <definedName name="BExY11FH9TXHERUYGG8FE50U7H7J" localSheetId="27" hidden="1">#REF!</definedName>
    <definedName name="BExY11FH9TXHERUYGG8FE50U7H7J" localSheetId="16" hidden="1">#REF!</definedName>
    <definedName name="BExY11FH9TXHERUYGG8FE50U7H7J" localSheetId="0" hidden="1">#REF!</definedName>
    <definedName name="BExY11FH9TXHERUYGG8FE50U7H7J" localSheetId="2" hidden="1">#REF!</definedName>
    <definedName name="BExY11FH9TXHERUYGG8FE50U7H7J" localSheetId="4" hidden="1">#REF!</definedName>
    <definedName name="BExY11FH9TXHERUYGG8FE50U7H7J" localSheetId="5" hidden="1">#REF!</definedName>
    <definedName name="BExY11FH9TXHERUYGG8FE50U7H7J" localSheetId="17" hidden="1">#REF!</definedName>
    <definedName name="BExY11FH9TXHERUYGG8FE50U7H7J" localSheetId="7" hidden="1">#REF!</definedName>
    <definedName name="BExY11FH9TXHERUYGG8FE50U7H7J" localSheetId="8" hidden="1">#REF!</definedName>
    <definedName name="BExY11FH9TXHERUYGG8FE50U7H7J" localSheetId="9" hidden="1">#REF!</definedName>
    <definedName name="BExY11FH9TXHERUYGG8FE50U7H7J" localSheetId="11" hidden="1">#REF!</definedName>
    <definedName name="BExY11FH9TXHERUYGG8FE50U7H7J" localSheetId="12" hidden="1">#REF!</definedName>
    <definedName name="BExY11FH9TXHERUYGG8FE50U7H7J" localSheetId="13" hidden="1">#REF!</definedName>
    <definedName name="BExY11FH9TXHERUYGG8FE50U7H7J" localSheetId="14" hidden="1">#REF!</definedName>
    <definedName name="BExY11FH9TXHERUYGG8FE50U7H7J" localSheetId="22" hidden="1">#REF!</definedName>
    <definedName name="BExY11FH9TXHERUYGG8FE50U7H7J" localSheetId="19" hidden="1">#REF!</definedName>
    <definedName name="BExY11FH9TXHERUYGG8FE50U7H7J" localSheetId="21" hidden="1">#REF!</definedName>
    <definedName name="BExY11FH9TXHERUYGG8FE50U7H7J" hidden="1">#REF!</definedName>
    <definedName name="BExY180UKNW5NIAWD6ZUYTFEH8QS" localSheetId="23" hidden="1">#REF!</definedName>
    <definedName name="BExY180UKNW5NIAWD6ZUYTFEH8QS" localSheetId="27" hidden="1">#REF!</definedName>
    <definedName name="BExY180UKNW5NIAWD6ZUYTFEH8QS" localSheetId="16" hidden="1">#REF!</definedName>
    <definedName name="BExY180UKNW5NIAWD6ZUYTFEH8QS" localSheetId="0" hidden="1">#REF!</definedName>
    <definedName name="BExY180UKNW5NIAWD6ZUYTFEH8QS" localSheetId="2" hidden="1">#REF!</definedName>
    <definedName name="BExY180UKNW5NIAWD6ZUYTFEH8QS" localSheetId="4" hidden="1">#REF!</definedName>
    <definedName name="BExY180UKNW5NIAWD6ZUYTFEH8QS" localSheetId="5" hidden="1">#REF!</definedName>
    <definedName name="BExY180UKNW5NIAWD6ZUYTFEH8QS" localSheetId="17" hidden="1">#REF!</definedName>
    <definedName name="BExY180UKNW5NIAWD6ZUYTFEH8QS" localSheetId="7" hidden="1">#REF!</definedName>
    <definedName name="BExY180UKNW5NIAWD6ZUYTFEH8QS" localSheetId="8" hidden="1">#REF!</definedName>
    <definedName name="BExY180UKNW5NIAWD6ZUYTFEH8QS" localSheetId="9" hidden="1">#REF!</definedName>
    <definedName name="BExY180UKNW5NIAWD6ZUYTFEH8QS" localSheetId="11" hidden="1">#REF!</definedName>
    <definedName name="BExY180UKNW5NIAWD6ZUYTFEH8QS" localSheetId="12" hidden="1">#REF!</definedName>
    <definedName name="BExY180UKNW5NIAWD6ZUYTFEH8QS" localSheetId="13" hidden="1">#REF!</definedName>
    <definedName name="BExY180UKNW5NIAWD6ZUYTFEH8QS" localSheetId="14" hidden="1">#REF!</definedName>
    <definedName name="BExY180UKNW5NIAWD6ZUYTFEH8QS" localSheetId="22" hidden="1">#REF!</definedName>
    <definedName name="BExY180UKNW5NIAWD6ZUYTFEH8QS" localSheetId="19" hidden="1">#REF!</definedName>
    <definedName name="BExY180UKNW5NIAWD6ZUYTFEH8QS" localSheetId="21" hidden="1">#REF!</definedName>
    <definedName name="BExY180UKNW5NIAWD6ZUYTFEH8QS" hidden="1">#REF!</definedName>
    <definedName name="BExY1DPTV4LSY9MEOUGXF8X052NA" localSheetId="23" hidden="1">#REF!</definedName>
    <definedName name="BExY1DPTV4LSY9MEOUGXF8X052NA" localSheetId="27" hidden="1">#REF!</definedName>
    <definedName name="BExY1DPTV4LSY9MEOUGXF8X052NA" localSheetId="16" hidden="1">#REF!</definedName>
    <definedName name="BExY1DPTV4LSY9MEOUGXF8X052NA" localSheetId="0" hidden="1">#REF!</definedName>
    <definedName name="BExY1DPTV4LSY9MEOUGXF8X052NA" localSheetId="2" hidden="1">#REF!</definedName>
    <definedName name="BExY1DPTV4LSY9MEOUGXF8X052NA" localSheetId="4" hidden="1">#REF!</definedName>
    <definedName name="BExY1DPTV4LSY9MEOUGXF8X052NA" localSheetId="5" hidden="1">#REF!</definedName>
    <definedName name="BExY1DPTV4LSY9MEOUGXF8X052NA" localSheetId="17" hidden="1">#REF!</definedName>
    <definedName name="BExY1DPTV4LSY9MEOUGXF8X052NA" localSheetId="7" hidden="1">#REF!</definedName>
    <definedName name="BExY1DPTV4LSY9MEOUGXF8X052NA" localSheetId="8" hidden="1">#REF!</definedName>
    <definedName name="BExY1DPTV4LSY9MEOUGXF8X052NA" localSheetId="9" hidden="1">#REF!</definedName>
    <definedName name="BExY1DPTV4LSY9MEOUGXF8X052NA" localSheetId="11" hidden="1">#REF!</definedName>
    <definedName name="BExY1DPTV4LSY9MEOUGXF8X052NA" localSheetId="12" hidden="1">#REF!</definedName>
    <definedName name="BExY1DPTV4LSY9MEOUGXF8X052NA" localSheetId="13" hidden="1">#REF!</definedName>
    <definedName name="BExY1DPTV4LSY9MEOUGXF8X052NA" localSheetId="14" hidden="1">#REF!</definedName>
    <definedName name="BExY1DPTV4LSY9MEOUGXF8X052NA" localSheetId="22" hidden="1">#REF!</definedName>
    <definedName name="BExY1DPTV4LSY9MEOUGXF8X052NA" localSheetId="19" hidden="1">#REF!</definedName>
    <definedName name="BExY1DPTV4LSY9MEOUGXF8X052NA" localSheetId="21" hidden="1">#REF!</definedName>
    <definedName name="BExY1DPTV4LSY9MEOUGXF8X052NA" hidden="1">#REF!</definedName>
    <definedName name="BExY1GK9ELBEKDD7O6HR6DUO8YGO" localSheetId="23" hidden="1">#REF!</definedName>
    <definedName name="BExY1GK9ELBEKDD7O6HR6DUO8YGO" localSheetId="27" hidden="1">#REF!</definedName>
    <definedName name="BExY1GK9ELBEKDD7O6HR6DUO8YGO" localSheetId="16" hidden="1">#REF!</definedName>
    <definedName name="BExY1GK9ELBEKDD7O6HR6DUO8YGO" localSheetId="0" hidden="1">#REF!</definedName>
    <definedName name="BExY1GK9ELBEKDD7O6HR6DUO8YGO" localSheetId="2" hidden="1">#REF!</definedName>
    <definedName name="BExY1GK9ELBEKDD7O6HR6DUO8YGO" localSheetId="4" hidden="1">#REF!</definedName>
    <definedName name="BExY1GK9ELBEKDD7O6HR6DUO8YGO" localSheetId="5" hidden="1">#REF!</definedName>
    <definedName name="BExY1GK9ELBEKDD7O6HR6DUO8YGO" localSheetId="17" hidden="1">#REF!</definedName>
    <definedName name="BExY1GK9ELBEKDD7O6HR6DUO8YGO" localSheetId="7" hidden="1">#REF!</definedName>
    <definedName name="BExY1GK9ELBEKDD7O6HR6DUO8YGO" localSheetId="8" hidden="1">#REF!</definedName>
    <definedName name="BExY1GK9ELBEKDD7O6HR6DUO8YGO" localSheetId="9" hidden="1">#REF!</definedName>
    <definedName name="BExY1GK9ELBEKDD7O6HR6DUO8YGO" localSheetId="11" hidden="1">#REF!</definedName>
    <definedName name="BExY1GK9ELBEKDD7O6HR6DUO8YGO" localSheetId="12" hidden="1">#REF!</definedName>
    <definedName name="BExY1GK9ELBEKDD7O6HR6DUO8YGO" localSheetId="13" hidden="1">#REF!</definedName>
    <definedName name="BExY1GK9ELBEKDD7O6HR6DUO8YGO" localSheetId="14" hidden="1">#REF!</definedName>
    <definedName name="BExY1GK9ELBEKDD7O6HR6DUO8YGO" localSheetId="22" hidden="1">#REF!</definedName>
    <definedName name="BExY1GK9ELBEKDD7O6HR6DUO8YGO" localSheetId="19" hidden="1">#REF!</definedName>
    <definedName name="BExY1GK9ELBEKDD7O6HR6DUO8YGO" localSheetId="21" hidden="1">#REF!</definedName>
    <definedName name="BExY1GK9ELBEKDD7O6HR6DUO8YGO" hidden="1">#REF!</definedName>
    <definedName name="BExY1NWOXXFV9GGZ3PX444LZ8TVX" localSheetId="23" hidden="1">#REF!</definedName>
    <definedName name="BExY1NWOXXFV9GGZ3PX444LZ8TVX" localSheetId="27" hidden="1">#REF!</definedName>
    <definedName name="BExY1NWOXXFV9GGZ3PX444LZ8TVX" localSheetId="16" hidden="1">#REF!</definedName>
    <definedName name="BExY1NWOXXFV9GGZ3PX444LZ8TVX" localSheetId="0" hidden="1">#REF!</definedName>
    <definedName name="BExY1NWOXXFV9GGZ3PX444LZ8TVX" localSheetId="2" hidden="1">#REF!</definedName>
    <definedName name="BExY1NWOXXFV9GGZ3PX444LZ8TVX" localSheetId="4" hidden="1">#REF!</definedName>
    <definedName name="BExY1NWOXXFV9GGZ3PX444LZ8TVX" localSheetId="5" hidden="1">#REF!</definedName>
    <definedName name="BExY1NWOXXFV9GGZ3PX444LZ8TVX" localSheetId="17" hidden="1">#REF!</definedName>
    <definedName name="BExY1NWOXXFV9GGZ3PX444LZ8TVX" localSheetId="7" hidden="1">#REF!</definedName>
    <definedName name="BExY1NWOXXFV9GGZ3PX444LZ8TVX" localSheetId="8" hidden="1">#REF!</definedName>
    <definedName name="BExY1NWOXXFV9GGZ3PX444LZ8TVX" localSheetId="9" hidden="1">#REF!</definedName>
    <definedName name="BExY1NWOXXFV9GGZ3PX444LZ8TVX" localSheetId="11" hidden="1">#REF!</definedName>
    <definedName name="BExY1NWOXXFV9GGZ3PX444LZ8TVX" localSheetId="12" hidden="1">#REF!</definedName>
    <definedName name="BExY1NWOXXFV9GGZ3PX444LZ8TVX" localSheetId="13" hidden="1">#REF!</definedName>
    <definedName name="BExY1NWOXXFV9GGZ3PX444LZ8TVX" localSheetId="14" hidden="1">#REF!</definedName>
    <definedName name="BExY1NWOXXFV9GGZ3PX444LZ8TVX" localSheetId="22" hidden="1">#REF!</definedName>
    <definedName name="BExY1NWOXXFV9GGZ3PX444LZ8TVX" localSheetId="19" hidden="1">#REF!</definedName>
    <definedName name="BExY1NWOXXFV9GGZ3PX444LZ8TVX" localSheetId="21" hidden="1">#REF!</definedName>
    <definedName name="BExY1NWOXXFV9GGZ3PX444LZ8TVX" hidden="1">#REF!</definedName>
    <definedName name="BExY1UCL0RND63LLSM9X5SFRG117" localSheetId="23" hidden="1">#REF!</definedName>
    <definedName name="BExY1UCL0RND63LLSM9X5SFRG117" localSheetId="27" hidden="1">#REF!</definedName>
    <definedName name="BExY1UCL0RND63LLSM9X5SFRG117" localSheetId="16" hidden="1">#REF!</definedName>
    <definedName name="BExY1UCL0RND63LLSM9X5SFRG117" localSheetId="0" hidden="1">#REF!</definedName>
    <definedName name="BExY1UCL0RND63LLSM9X5SFRG117" localSheetId="2" hidden="1">#REF!</definedName>
    <definedName name="BExY1UCL0RND63LLSM9X5SFRG117" localSheetId="4" hidden="1">#REF!</definedName>
    <definedName name="BExY1UCL0RND63LLSM9X5SFRG117" localSheetId="5" hidden="1">#REF!</definedName>
    <definedName name="BExY1UCL0RND63LLSM9X5SFRG117" localSheetId="17" hidden="1">#REF!</definedName>
    <definedName name="BExY1UCL0RND63LLSM9X5SFRG117" localSheetId="7" hidden="1">#REF!</definedName>
    <definedName name="BExY1UCL0RND63LLSM9X5SFRG117" localSheetId="8" hidden="1">#REF!</definedName>
    <definedName name="BExY1UCL0RND63LLSM9X5SFRG117" localSheetId="9" hidden="1">#REF!</definedName>
    <definedName name="BExY1UCL0RND63LLSM9X5SFRG117" localSheetId="11" hidden="1">#REF!</definedName>
    <definedName name="BExY1UCL0RND63LLSM9X5SFRG117" localSheetId="12" hidden="1">#REF!</definedName>
    <definedName name="BExY1UCL0RND63LLSM9X5SFRG117" localSheetId="13" hidden="1">#REF!</definedName>
    <definedName name="BExY1UCL0RND63LLSM9X5SFRG117" localSheetId="14" hidden="1">#REF!</definedName>
    <definedName name="BExY1UCL0RND63LLSM9X5SFRG117" localSheetId="22" hidden="1">#REF!</definedName>
    <definedName name="BExY1UCL0RND63LLSM9X5SFRG117" localSheetId="19" hidden="1">#REF!</definedName>
    <definedName name="BExY1UCL0RND63LLSM9X5SFRG117" localSheetId="21" hidden="1">#REF!</definedName>
    <definedName name="BExY1UCL0RND63LLSM9X5SFRG117" hidden="1">#REF!</definedName>
    <definedName name="BExY1WAT3937L08HLHIRQHMP2A3H" localSheetId="23" hidden="1">#REF!</definedName>
    <definedName name="BExY1WAT3937L08HLHIRQHMP2A3H" localSheetId="27" hidden="1">#REF!</definedName>
    <definedName name="BExY1WAT3937L08HLHIRQHMP2A3H" localSheetId="16" hidden="1">#REF!</definedName>
    <definedName name="BExY1WAT3937L08HLHIRQHMP2A3H" localSheetId="0" hidden="1">#REF!</definedName>
    <definedName name="BExY1WAT3937L08HLHIRQHMP2A3H" localSheetId="2" hidden="1">#REF!</definedName>
    <definedName name="BExY1WAT3937L08HLHIRQHMP2A3H" localSheetId="4" hidden="1">#REF!</definedName>
    <definedName name="BExY1WAT3937L08HLHIRQHMP2A3H" localSheetId="5" hidden="1">#REF!</definedName>
    <definedName name="BExY1WAT3937L08HLHIRQHMP2A3H" localSheetId="17" hidden="1">#REF!</definedName>
    <definedName name="BExY1WAT3937L08HLHIRQHMP2A3H" localSheetId="7" hidden="1">#REF!</definedName>
    <definedName name="BExY1WAT3937L08HLHIRQHMP2A3H" localSheetId="8" hidden="1">#REF!</definedName>
    <definedName name="BExY1WAT3937L08HLHIRQHMP2A3H" localSheetId="9" hidden="1">#REF!</definedName>
    <definedName name="BExY1WAT3937L08HLHIRQHMP2A3H" localSheetId="11" hidden="1">#REF!</definedName>
    <definedName name="BExY1WAT3937L08HLHIRQHMP2A3H" localSheetId="12" hidden="1">#REF!</definedName>
    <definedName name="BExY1WAT3937L08HLHIRQHMP2A3H" localSheetId="13" hidden="1">#REF!</definedName>
    <definedName name="BExY1WAT3937L08HLHIRQHMP2A3H" localSheetId="14" hidden="1">#REF!</definedName>
    <definedName name="BExY1WAT3937L08HLHIRQHMP2A3H" localSheetId="22" hidden="1">#REF!</definedName>
    <definedName name="BExY1WAT3937L08HLHIRQHMP2A3H" localSheetId="19" hidden="1">#REF!</definedName>
    <definedName name="BExY1WAT3937L08HLHIRQHMP2A3H" localSheetId="21" hidden="1">#REF!</definedName>
    <definedName name="BExY1WAT3937L08HLHIRQHMP2A3H" hidden="1">#REF!</definedName>
    <definedName name="BExY1YEBOSLMID7LURP8QB46AI91" localSheetId="23" hidden="1">#REF!</definedName>
    <definedName name="BExY1YEBOSLMID7LURP8QB46AI91" localSheetId="27" hidden="1">#REF!</definedName>
    <definedName name="BExY1YEBOSLMID7LURP8QB46AI91" localSheetId="16" hidden="1">#REF!</definedName>
    <definedName name="BExY1YEBOSLMID7LURP8QB46AI91" localSheetId="0" hidden="1">#REF!</definedName>
    <definedName name="BExY1YEBOSLMID7LURP8QB46AI91" localSheetId="2" hidden="1">#REF!</definedName>
    <definedName name="BExY1YEBOSLMID7LURP8QB46AI91" localSheetId="4" hidden="1">#REF!</definedName>
    <definedName name="BExY1YEBOSLMID7LURP8QB46AI91" localSheetId="5" hidden="1">#REF!</definedName>
    <definedName name="BExY1YEBOSLMID7LURP8QB46AI91" localSheetId="17" hidden="1">#REF!</definedName>
    <definedName name="BExY1YEBOSLMID7LURP8QB46AI91" localSheetId="7" hidden="1">#REF!</definedName>
    <definedName name="BExY1YEBOSLMID7LURP8QB46AI91" localSheetId="8" hidden="1">#REF!</definedName>
    <definedName name="BExY1YEBOSLMID7LURP8QB46AI91" localSheetId="9" hidden="1">#REF!</definedName>
    <definedName name="BExY1YEBOSLMID7LURP8QB46AI91" localSheetId="11" hidden="1">#REF!</definedName>
    <definedName name="BExY1YEBOSLMID7LURP8QB46AI91" localSheetId="12" hidden="1">#REF!</definedName>
    <definedName name="BExY1YEBOSLMID7LURP8QB46AI91" localSheetId="13" hidden="1">#REF!</definedName>
    <definedName name="BExY1YEBOSLMID7LURP8QB46AI91" localSheetId="14" hidden="1">#REF!</definedName>
    <definedName name="BExY1YEBOSLMID7LURP8QB46AI91" localSheetId="22" hidden="1">#REF!</definedName>
    <definedName name="BExY1YEBOSLMID7LURP8QB46AI91" localSheetId="19" hidden="1">#REF!</definedName>
    <definedName name="BExY1YEBOSLMID7LURP8QB46AI91" localSheetId="21" hidden="1">#REF!</definedName>
    <definedName name="BExY1YEBOSLMID7LURP8QB46AI91" hidden="1">#REF!</definedName>
    <definedName name="BExY236UB98PA9PNCHMCSZYCHJBD" localSheetId="23" hidden="1">#REF!</definedName>
    <definedName name="BExY236UB98PA9PNCHMCSZYCHJBD" localSheetId="27" hidden="1">#REF!</definedName>
    <definedName name="BExY236UB98PA9PNCHMCSZYCHJBD" localSheetId="16" hidden="1">#REF!</definedName>
    <definedName name="BExY236UB98PA9PNCHMCSZYCHJBD" localSheetId="0" hidden="1">#REF!</definedName>
    <definedName name="BExY236UB98PA9PNCHMCSZYCHJBD" localSheetId="2" hidden="1">#REF!</definedName>
    <definedName name="BExY236UB98PA9PNCHMCSZYCHJBD" localSheetId="4" hidden="1">#REF!</definedName>
    <definedName name="BExY236UB98PA9PNCHMCSZYCHJBD" localSheetId="5" hidden="1">#REF!</definedName>
    <definedName name="BExY236UB98PA9PNCHMCSZYCHJBD" localSheetId="17" hidden="1">#REF!</definedName>
    <definedName name="BExY236UB98PA9PNCHMCSZYCHJBD" localSheetId="7" hidden="1">#REF!</definedName>
    <definedName name="BExY236UB98PA9PNCHMCSZYCHJBD" localSheetId="8" hidden="1">#REF!</definedName>
    <definedName name="BExY236UB98PA9PNCHMCSZYCHJBD" localSheetId="9" hidden="1">#REF!</definedName>
    <definedName name="BExY236UB98PA9PNCHMCSZYCHJBD" localSheetId="11" hidden="1">#REF!</definedName>
    <definedName name="BExY236UB98PA9PNCHMCSZYCHJBD" localSheetId="12" hidden="1">#REF!</definedName>
    <definedName name="BExY236UB98PA9PNCHMCSZYCHJBD" localSheetId="13" hidden="1">#REF!</definedName>
    <definedName name="BExY236UB98PA9PNCHMCSZYCHJBD" localSheetId="14" hidden="1">#REF!</definedName>
    <definedName name="BExY236UB98PA9PNCHMCSZYCHJBD" localSheetId="22" hidden="1">#REF!</definedName>
    <definedName name="BExY236UB98PA9PNCHMCSZYCHJBD" localSheetId="19" hidden="1">#REF!</definedName>
    <definedName name="BExY236UB98PA9PNCHMCSZYCHJBD" localSheetId="21" hidden="1">#REF!</definedName>
    <definedName name="BExY236UB98PA9PNCHMCSZYCHJBD" hidden="1">#REF!</definedName>
    <definedName name="BExY2FS4LFX9OHOTQT7SJ2PXAC25" localSheetId="23" hidden="1">#REF!</definedName>
    <definedName name="BExY2FS4LFX9OHOTQT7SJ2PXAC25" localSheetId="27" hidden="1">#REF!</definedName>
    <definedName name="BExY2FS4LFX9OHOTQT7SJ2PXAC25" localSheetId="16" hidden="1">#REF!</definedName>
    <definedName name="BExY2FS4LFX9OHOTQT7SJ2PXAC25" localSheetId="0" hidden="1">#REF!</definedName>
    <definedName name="BExY2FS4LFX9OHOTQT7SJ2PXAC25" localSheetId="2" hidden="1">#REF!</definedName>
    <definedName name="BExY2FS4LFX9OHOTQT7SJ2PXAC25" localSheetId="4" hidden="1">#REF!</definedName>
    <definedName name="BExY2FS4LFX9OHOTQT7SJ2PXAC25" localSheetId="5" hidden="1">#REF!</definedName>
    <definedName name="BExY2FS4LFX9OHOTQT7SJ2PXAC25" localSheetId="17" hidden="1">#REF!</definedName>
    <definedName name="BExY2FS4LFX9OHOTQT7SJ2PXAC25" localSheetId="7" hidden="1">#REF!</definedName>
    <definedName name="BExY2FS4LFX9OHOTQT7SJ2PXAC25" localSheetId="8" hidden="1">#REF!</definedName>
    <definedName name="BExY2FS4LFX9OHOTQT7SJ2PXAC25" localSheetId="9" hidden="1">#REF!</definedName>
    <definedName name="BExY2FS4LFX9OHOTQT7SJ2PXAC25" localSheetId="11" hidden="1">#REF!</definedName>
    <definedName name="BExY2FS4LFX9OHOTQT7SJ2PXAC25" localSheetId="12" hidden="1">#REF!</definedName>
    <definedName name="BExY2FS4LFX9OHOTQT7SJ2PXAC25" localSheetId="13" hidden="1">#REF!</definedName>
    <definedName name="BExY2FS4LFX9OHOTQT7SJ2PXAC25" localSheetId="14" hidden="1">#REF!</definedName>
    <definedName name="BExY2FS4LFX9OHOTQT7SJ2PXAC25" localSheetId="22" hidden="1">#REF!</definedName>
    <definedName name="BExY2FS4LFX9OHOTQT7SJ2PXAC25" localSheetId="19" hidden="1">#REF!</definedName>
    <definedName name="BExY2FS4LFX9OHOTQT7SJ2PXAC25" localSheetId="21" hidden="1">#REF!</definedName>
    <definedName name="BExY2FS4LFX9OHOTQT7SJ2PXAC25" hidden="1">#REF!</definedName>
    <definedName name="BExY2GDPCZPVU0IQ6IJIB1YQQRQ6" localSheetId="23" hidden="1">#REF!</definedName>
    <definedName name="BExY2GDPCZPVU0IQ6IJIB1YQQRQ6" localSheetId="27" hidden="1">#REF!</definedName>
    <definedName name="BExY2GDPCZPVU0IQ6IJIB1YQQRQ6" localSheetId="16" hidden="1">#REF!</definedName>
    <definedName name="BExY2GDPCZPVU0IQ6IJIB1YQQRQ6" localSheetId="0" hidden="1">#REF!</definedName>
    <definedName name="BExY2GDPCZPVU0IQ6IJIB1YQQRQ6" localSheetId="2" hidden="1">#REF!</definedName>
    <definedName name="BExY2GDPCZPVU0IQ6IJIB1YQQRQ6" localSheetId="4" hidden="1">#REF!</definedName>
    <definedName name="BExY2GDPCZPVU0IQ6IJIB1YQQRQ6" localSheetId="5" hidden="1">#REF!</definedName>
    <definedName name="BExY2GDPCZPVU0IQ6IJIB1YQQRQ6" localSheetId="17" hidden="1">#REF!</definedName>
    <definedName name="BExY2GDPCZPVU0IQ6IJIB1YQQRQ6" localSheetId="7" hidden="1">#REF!</definedName>
    <definedName name="BExY2GDPCZPVU0IQ6IJIB1YQQRQ6" localSheetId="8" hidden="1">#REF!</definedName>
    <definedName name="BExY2GDPCZPVU0IQ6IJIB1YQQRQ6" localSheetId="9" hidden="1">#REF!</definedName>
    <definedName name="BExY2GDPCZPVU0IQ6IJIB1YQQRQ6" localSheetId="11" hidden="1">#REF!</definedName>
    <definedName name="BExY2GDPCZPVU0IQ6IJIB1YQQRQ6" localSheetId="12" hidden="1">#REF!</definedName>
    <definedName name="BExY2GDPCZPVU0IQ6IJIB1YQQRQ6" localSheetId="13" hidden="1">#REF!</definedName>
    <definedName name="BExY2GDPCZPVU0IQ6IJIB1YQQRQ6" localSheetId="14" hidden="1">#REF!</definedName>
    <definedName name="BExY2GDPCZPVU0IQ6IJIB1YQQRQ6" localSheetId="22" hidden="1">#REF!</definedName>
    <definedName name="BExY2GDPCZPVU0IQ6IJIB1YQQRQ6" localSheetId="19" hidden="1">#REF!</definedName>
    <definedName name="BExY2GDPCZPVU0IQ6IJIB1YQQRQ6" localSheetId="21" hidden="1">#REF!</definedName>
    <definedName name="BExY2GDPCZPVU0IQ6IJIB1YQQRQ6" hidden="1">#REF!</definedName>
    <definedName name="BExY2GTSZ3VA9TXLY7KW1LIAKJ61" localSheetId="23" hidden="1">#REF!</definedName>
    <definedName name="BExY2GTSZ3VA9TXLY7KW1LIAKJ61" localSheetId="27" hidden="1">#REF!</definedName>
    <definedName name="BExY2GTSZ3VA9TXLY7KW1LIAKJ61" localSheetId="16" hidden="1">#REF!</definedName>
    <definedName name="BExY2GTSZ3VA9TXLY7KW1LIAKJ61" localSheetId="0" hidden="1">#REF!</definedName>
    <definedName name="BExY2GTSZ3VA9TXLY7KW1LIAKJ61" localSheetId="2" hidden="1">#REF!</definedName>
    <definedName name="BExY2GTSZ3VA9TXLY7KW1LIAKJ61" localSheetId="4" hidden="1">#REF!</definedName>
    <definedName name="BExY2GTSZ3VA9TXLY7KW1LIAKJ61" localSheetId="5" hidden="1">#REF!</definedName>
    <definedName name="BExY2GTSZ3VA9TXLY7KW1LIAKJ61" localSheetId="17" hidden="1">#REF!</definedName>
    <definedName name="BExY2GTSZ3VA9TXLY7KW1LIAKJ61" localSheetId="7" hidden="1">#REF!</definedName>
    <definedName name="BExY2GTSZ3VA9TXLY7KW1LIAKJ61" localSheetId="8" hidden="1">#REF!</definedName>
    <definedName name="BExY2GTSZ3VA9TXLY7KW1LIAKJ61" localSheetId="9" hidden="1">#REF!</definedName>
    <definedName name="BExY2GTSZ3VA9TXLY7KW1LIAKJ61" localSheetId="11" hidden="1">#REF!</definedName>
    <definedName name="BExY2GTSZ3VA9TXLY7KW1LIAKJ61" localSheetId="12" hidden="1">#REF!</definedName>
    <definedName name="BExY2GTSZ3VA9TXLY7KW1LIAKJ61" localSheetId="13" hidden="1">#REF!</definedName>
    <definedName name="BExY2GTSZ3VA9TXLY7KW1LIAKJ61" localSheetId="14" hidden="1">#REF!</definedName>
    <definedName name="BExY2GTSZ3VA9TXLY7KW1LIAKJ61" localSheetId="22" hidden="1">#REF!</definedName>
    <definedName name="BExY2GTSZ3VA9TXLY7KW1LIAKJ61" localSheetId="19" hidden="1">#REF!</definedName>
    <definedName name="BExY2GTSZ3VA9TXLY7KW1LIAKJ61" localSheetId="21" hidden="1">#REF!</definedName>
    <definedName name="BExY2GTSZ3VA9TXLY7KW1LIAKJ61" hidden="1">#REF!</definedName>
    <definedName name="BExY2IXBR1SGYZH08T7QHKEFS8HA" localSheetId="23" hidden="1">#REF!</definedName>
    <definedName name="BExY2IXBR1SGYZH08T7QHKEFS8HA" localSheetId="27" hidden="1">#REF!</definedName>
    <definedName name="BExY2IXBR1SGYZH08T7QHKEFS8HA" localSheetId="16" hidden="1">#REF!</definedName>
    <definedName name="BExY2IXBR1SGYZH08T7QHKEFS8HA" localSheetId="0" hidden="1">#REF!</definedName>
    <definedName name="BExY2IXBR1SGYZH08T7QHKEFS8HA" localSheetId="2" hidden="1">#REF!</definedName>
    <definedName name="BExY2IXBR1SGYZH08T7QHKEFS8HA" localSheetId="4" hidden="1">#REF!</definedName>
    <definedName name="BExY2IXBR1SGYZH08T7QHKEFS8HA" localSheetId="5" hidden="1">#REF!</definedName>
    <definedName name="BExY2IXBR1SGYZH08T7QHKEFS8HA" localSheetId="17" hidden="1">#REF!</definedName>
    <definedName name="BExY2IXBR1SGYZH08T7QHKEFS8HA" localSheetId="7" hidden="1">#REF!</definedName>
    <definedName name="BExY2IXBR1SGYZH08T7QHKEFS8HA" localSheetId="8" hidden="1">#REF!</definedName>
    <definedName name="BExY2IXBR1SGYZH08T7QHKEFS8HA" localSheetId="9" hidden="1">#REF!</definedName>
    <definedName name="BExY2IXBR1SGYZH08T7QHKEFS8HA" localSheetId="11" hidden="1">#REF!</definedName>
    <definedName name="BExY2IXBR1SGYZH08T7QHKEFS8HA" localSheetId="12" hidden="1">#REF!</definedName>
    <definedName name="BExY2IXBR1SGYZH08T7QHKEFS8HA" localSheetId="13" hidden="1">#REF!</definedName>
    <definedName name="BExY2IXBR1SGYZH08T7QHKEFS8HA" localSheetId="14" hidden="1">#REF!</definedName>
    <definedName name="BExY2IXBR1SGYZH08T7QHKEFS8HA" localSheetId="22" hidden="1">#REF!</definedName>
    <definedName name="BExY2IXBR1SGYZH08T7QHKEFS8HA" localSheetId="19" hidden="1">#REF!</definedName>
    <definedName name="BExY2IXBR1SGYZH08T7QHKEFS8HA" localSheetId="21" hidden="1">#REF!</definedName>
    <definedName name="BExY2IXBR1SGYZH08T7QHKEFS8HA" hidden="1">#REF!</definedName>
    <definedName name="BExY2Q4B5FUDA5VU4VRUHX327QN0" localSheetId="23" hidden="1">#REF!</definedName>
    <definedName name="BExY2Q4B5FUDA5VU4VRUHX327QN0" localSheetId="27" hidden="1">#REF!</definedName>
    <definedName name="BExY2Q4B5FUDA5VU4VRUHX327QN0" localSheetId="16" hidden="1">#REF!</definedName>
    <definedName name="BExY2Q4B5FUDA5VU4VRUHX327QN0" localSheetId="0" hidden="1">#REF!</definedName>
    <definedName name="BExY2Q4B5FUDA5VU4VRUHX327QN0" localSheetId="2" hidden="1">#REF!</definedName>
    <definedName name="BExY2Q4B5FUDA5VU4VRUHX327QN0" localSheetId="4" hidden="1">#REF!</definedName>
    <definedName name="BExY2Q4B5FUDA5VU4VRUHX327QN0" localSheetId="5" hidden="1">#REF!</definedName>
    <definedName name="BExY2Q4B5FUDA5VU4VRUHX327QN0" localSheetId="17" hidden="1">#REF!</definedName>
    <definedName name="BExY2Q4B5FUDA5VU4VRUHX327QN0" localSheetId="7" hidden="1">#REF!</definedName>
    <definedName name="BExY2Q4B5FUDA5VU4VRUHX327QN0" localSheetId="8" hidden="1">#REF!</definedName>
    <definedName name="BExY2Q4B5FUDA5VU4VRUHX327QN0" localSheetId="9" hidden="1">#REF!</definedName>
    <definedName name="BExY2Q4B5FUDA5VU4VRUHX327QN0" localSheetId="11" hidden="1">#REF!</definedName>
    <definedName name="BExY2Q4B5FUDA5VU4VRUHX327QN0" localSheetId="12" hidden="1">#REF!</definedName>
    <definedName name="BExY2Q4B5FUDA5VU4VRUHX327QN0" localSheetId="13" hidden="1">#REF!</definedName>
    <definedName name="BExY2Q4B5FUDA5VU4VRUHX327QN0" localSheetId="14" hidden="1">#REF!</definedName>
    <definedName name="BExY2Q4B5FUDA5VU4VRUHX327QN0" localSheetId="22" hidden="1">#REF!</definedName>
    <definedName name="BExY2Q4B5FUDA5VU4VRUHX327QN0" localSheetId="19" hidden="1">#REF!</definedName>
    <definedName name="BExY2Q4B5FUDA5VU4VRUHX327QN0" localSheetId="21" hidden="1">#REF!</definedName>
    <definedName name="BExY2Q4B5FUDA5VU4VRUHX327QN0" hidden="1">#REF!</definedName>
    <definedName name="BExY2S7TM2NG7A1NFYPWIFAIKUCO" localSheetId="23" hidden="1">#REF!</definedName>
    <definedName name="BExY2S7TM2NG7A1NFYPWIFAIKUCO" localSheetId="27" hidden="1">#REF!</definedName>
    <definedName name="BExY2S7TM2NG7A1NFYPWIFAIKUCO" localSheetId="16" hidden="1">#REF!</definedName>
    <definedName name="BExY2S7TM2NG7A1NFYPWIFAIKUCO" localSheetId="0" hidden="1">#REF!</definedName>
    <definedName name="BExY2S7TM2NG7A1NFYPWIFAIKUCO" localSheetId="2" hidden="1">#REF!</definedName>
    <definedName name="BExY2S7TM2NG7A1NFYPWIFAIKUCO" localSheetId="4" hidden="1">#REF!</definedName>
    <definedName name="BExY2S7TM2NG7A1NFYPWIFAIKUCO" localSheetId="5" hidden="1">#REF!</definedName>
    <definedName name="BExY2S7TM2NG7A1NFYPWIFAIKUCO" localSheetId="17" hidden="1">#REF!</definedName>
    <definedName name="BExY2S7TM2NG7A1NFYPWIFAIKUCO" localSheetId="7" hidden="1">#REF!</definedName>
    <definedName name="BExY2S7TM2NG7A1NFYPWIFAIKUCO" localSheetId="8" hidden="1">#REF!</definedName>
    <definedName name="BExY2S7TM2NG7A1NFYPWIFAIKUCO" localSheetId="9" hidden="1">#REF!</definedName>
    <definedName name="BExY2S7TM2NG7A1NFYPWIFAIKUCO" localSheetId="11" hidden="1">#REF!</definedName>
    <definedName name="BExY2S7TM2NG7A1NFYPWIFAIKUCO" localSheetId="12" hidden="1">#REF!</definedName>
    <definedName name="BExY2S7TM2NG7A1NFYPWIFAIKUCO" localSheetId="13" hidden="1">#REF!</definedName>
    <definedName name="BExY2S7TM2NG7A1NFYPWIFAIKUCO" localSheetId="14" hidden="1">#REF!</definedName>
    <definedName name="BExY2S7TM2NG7A1NFYPWIFAIKUCO" localSheetId="22" hidden="1">#REF!</definedName>
    <definedName name="BExY2S7TM2NG7A1NFYPWIFAIKUCO" localSheetId="19" hidden="1">#REF!</definedName>
    <definedName name="BExY2S7TM2NG7A1NFYPWIFAIKUCO" localSheetId="21" hidden="1">#REF!</definedName>
    <definedName name="BExY2S7TM2NG7A1NFYPWIFAIKUCO" hidden="1">#REF!</definedName>
    <definedName name="BExY2Z3ZGRGD12RWANJZ8DFQO776" localSheetId="23" hidden="1">#REF!</definedName>
    <definedName name="BExY2Z3ZGRGD12RWANJZ8DFQO776" localSheetId="27" hidden="1">#REF!</definedName>
    <definedName name="BExY2Z3ZGRGD12RWANJZ8DFQO776" localSheetId="16" hidden="1">#REF!</definedName>
    <definedName name="BExY2Z3ZGRGD12RWANJZ8DFQO776" localSheetId="0" hidden="1">#REF!</definedName>
    <definedName name="BExY2Z3ZGRGD12RWANJZ8DFQO776" localSheetId="2" hidden="1">#REF!</definedName>
    <definedName name="BExY2Z3ZGRGD12RWANJZ8DFQO776" localSheetId="4" hidden="1">#REF!</definedName>
    <definedName name="BExY2Z3ZGRGD12RWANJZ8DFQO776" localSheetId="5" hidden="1">#REF!</definedName>
    <definedName name="BExY2Z3ZGRGD12RWANJZ8DFQO776" localSheetId="17" hidden="1">#REF!</definedName>
    <definedName name="BExY2Z3ZGRGD12RWANJZ8DFQO776" localSheetId="7" hidden="1">#REF!</definedName>
    <definedName name="BExY2Z3ZGRGD12RWANJZ8DFQO776" localSheetId="8" hidden="1">#REF!</definedName>
    <definedName name="BExY2Z3ZGRGD12RWANJZ8DFQO776" localSheetId="9" hidden="1">#REF!</definedName>
    <definedName name="BExY2Z3ZGRGD12RWANJZ8DFQO776" localSheetId="11" hidden="1">#REF!</definedName>
    <definedName name="BExY2Z3ZGRGD12RWANJZ8DFQO776" localSheetId="12" hidden="1">#REF!</definedName>
    <definedName name="BExY2Z3ZGRGD12RWANJZ8DFQO776" localSheetId="13" hidden="1">#REF!</definedName>
    <definedName name="BExY2Z3ZGRGD12RWANJZ8DFQO776" localSheetId="14" hidden="1">#REF!</definedName>
    <definedName name="BExY2Z3ZGRGD12RWANJZ8DFQO776" localSheetId="22" hidden="1">#REF!</definedName>
    <definedName name="BExY2Z3ZGRGD12RWANJZ8DFQO776" localSheetId="19" hidden="1">#REF!</definedName>
    <definedName name="BExY2Z3ZGRGD12RWANJZ8DFQO776" localSheetId="21" hidden="1">#REF!</definedName>
    <definedName name="BExY2Z3ZGRGD12RWANJZ8DFQO776" hidden="1">#REF!</definedName>
    <definedName name="BExY30WPXLJ01P42XKBSUF8KNOOK" localSheetId="23" hidden="1">#REF!</definedName>
    <definedName name="BExY30WPXLJ01P42XKBSUF8KNOOK" localSheetId="27" hidden="1">#REF!</definedName>
    <definedName name="BExY30WPXLJ01P42XKBSUF8KNOOK" localSheetId="16" hidden="1">#REF!</definedName>
    <definedName name="BExY30WPXLJ01P42XKBSUF8KNOOK" localSheetId="0" hidden="1">#REF!</definedName>
    <definedName name="BExY30WPXLJ01P42XKBSUF8KNOOK" localSheetId="2" hidden="1">#REF!</definedName>
    <definedName name="BExY30WPXLJ01P42XKBSUF8KNOOK" localSheetId="4" hidden="1">#REF!</definedName>
    <definedName name="BExY30WPXLJ01P42XKBSUF8KNOOK" localSheetId="5" hidden="1">#REF!</definedName>
    <definedName name="BExY30WPXLJ01P42XKBSUF8KNOOK" localSheetId="17" hidden="1">#REF!</definedName>
    <definedName name="BExY30WPXLJ01P42XKBSUF8KNOOK" localSheetId="7" hidden="1">#REF!</definedName>
    <definedName name="BExY30WPXLJ01P42XKBSUF8KNOOK" localSheetId="8" hidden="1">#REF!</definedName>
    <definedName name="BExY30WPXLJ01P42XKBSUF8KNOOK" localSheetId="9" hidden="1">#REF!</definedName>
    <definedName name="BExY30WPXLJ01P42XKBSUF8KNOOK" localSheetId="11" hidden="1">#REF!</definedName>
    <definedName name="BExY30WPXLJ01P42XKBSUF8KNOOK" localSheetId="12" hidden="1">#REF!</definedName>
    <definedName name="BExY30WPXLJ01P42XKBSUF8KNOOK" localSheetId="13" hidden="1">#REF!</definedName>
    <definedName name="BExY30WPXLJ01P42XKBSUF8KNOOK" localSheetId="14" hidden="1">#REF!</definedName>
    <definedName name="BExY30WPXLJ01P42XKBSUF8KNOOK" localSheetId="22" hidden="1">#REF!</definedName>
    <definedName name="BExY30WPXLJ01P42XKBSUF8KNOOK" localSheetId="19" hidden="1">#REF!</definedName>
    <definedName name="BExY30WPXLJ01P42XKBSUF8KNOOK" localSheetId="21" hidden="1">#REF!</definedName>
    <definedName name="BExY30WPXLJ01P42XKBSUF8KNOOK" hidden="1">#REF!</definedName>
    <definedName name="BExY3297KIB0C8Z1G99OS1MCEGTO" localSheetId="23" hidden="1">#REF!</definedName>
    <definedName name="BExY3297KIB0C8Z1G99OS1MCEGTO" localSheetId="27" hidden="1">#REF!</definedName>
    <definedName name="BExY3297KIB0C8Z1G99OS1MCEGTO" localSheetId="16" hidden="1">#REF!</definedName>
    <definedName name="BExY3297KIB0C8Z1G99OS1MCEGTO" localSheetId="0" hidden="1">#REF!</definedName>
    <definedName name="BExY3297KIB0C8Z1G99OS1MCEGTO" localSheetId="2" hidden="1">#REF!</definedName>
    <definedName name="BExY3297KIB0C8Z1G99OS1MCEGTO" localSheetId="4" hidden="1">#REF!</definedName>
    <definedName name="BExY3297KIB0C8Z1G99OS1MCEGTO" localSheetId="5" hidden="1">#REF!</definedName>
    <definedName name="BExY3297KIB0C8Z1G99OS1MCEGTO" localSheetId="17" hidden="1">#REF!</definedName>
    <definedName name="BExY3297KIB0C8Z1G99OS1MCEGTO" localSheetId="7" hidden="1">#REF!</definedName>
    <definedName name="BExY3297KIB0C8Z1G99OS1MCEGTO" localSheetId="8" hidden="1">#REF!</definedName>
    <definedName name="BExY3297KIB0C8Z1G99OS1MCEGTO" localSheetId="9" hidden="1">#REF!</definedName>
    <definedName name="BExY3297KIB0C8Z1G99OS1MCEGTO" localSheetId="11" hidden="1">#REF!</definedName>
    <definedName name="BExY3297KIB0C8Z1G99OS1MCEGTO" localSheetId="12" hidden="1">#REF!</definedName>
    <definedName name="BExY3297KIB0C8Z1G99OS1MCEGTO" localSheetId="13" hidden="1">#REF!</definedName>
    <definedName name="BExY3297KIB0C8Z1G99OS1MCEGTO" localSheetId="14" hidden="1">#REF!</definedName>
    <definedName name="BExY3297KIB0C8Z1G99OS1MCEGTO" localSheetId="22" hidden="1">#REF!</definedName>
    <definedName name="BExY3297KIB0C8Z1G99OS1MCEGTO" localSheetId="19" hidden="1">#REF!</definedName>
    <definedName name="BExY3297KIB0C8Z1G99OS1MCEGTO" localSheetId="21" hidden="1">#REF!</definedName>
    <definedName name="BExY3297KIB0C8Z1G99OS1MCEGTO" hidden="1">#REF!</definedName>
    <definedName name="BExY3HOSK7YI364K15OX70AVR6F1" localSheetId="23" hidden="1">#REF!</definedName>
    <definedName name="BExY3HOSK7YI364K15OX70AVR6F1" localSheetId="27" hidden="1">#REF!</definedName>
    <definedName name="BExY3HOSK7YI364K15OX70AVR6F1" localSheetId="16" hidden="1">#REF!</definedName>
    <definedName name="BExY3HOSK7YI364K15OX70AVR6F1" localSheetId="0" hidden="1">#REF!</definedName>
    <definedName name="BExY3HOSK7YI364K15OX70AVR6F1" localSheetId="2" hidden="1">#REF!</definedName>
    <definedName name="BExY3HOSK7YI364K15OX70AVR6F1" localSheetId="4" hidden="1">#REF!</definedName>
    <definedName name="BExY3HOSK7YI364K15OX70AVR6F1" localSheetId="5" hidden="1">#REF!</definedName>
    <definedName name="BExY3HOSK7YI364K15OX70AVR6F1" localSheetId="17" hidden="1">#REF!</definedName>
    <definedName name="BExY3HOSK7YI364K15OX70AVR6F1" localSheetId="7" hidden="1">#REF!</definedName>
    <definedName name="BExY3HOSK7YI364K15OX70AVR6F1" localSheetId="8" hidden="1">#REF!</definedName>
    <definedName name="BExY3HOSK7YI364K15OX70AVR6F1" localSheetId="9" hidden="1">#REF!</definedName>
    <definedName name="BExY3HOSK7YI364K15OX70AVR6F1" localSheetId="11" hidden="1">#REF!</definedName>
    <definedName name="BExY3HOSK7YI364K15OX70AVR6F1" localSheetId="12" hidden="1">#REF!</definedName>
    <definedName name="BExY3HOSK7YI364K15OX70AVR6F1" localSheetId="13" hidden="1">#REF!</definedName>
    <definedName name="BExY3HOSK7YI364K15OX70AVR6F1" localSheetId="14" hidden="1">#REF!</definedName>
    <definedName name="BExY3HOSK7YI364K15OX70AVR6F1" localSheetId="22" hidden="1">#REF!</definedName>
    <definedName name="BExY3HOSK7YI364K15OX70AVR6F1" localSheetId="19" hidden="1">#REF!</definedName>
    <definedName name="BExY3HOSK7YI364K15OX70AVR6F1" localSheetId="21" hidden="1">#REF!</definedName>
    <definedName name="BExY3HOSK7YI364K15OX70AVR6F1" hidden="1">#REF!</definedName>
    <definedName name="BExY3I526B4VA8JBTKXWE3FGVT0D" localSheetId="23" hidden="1">#REF!</definedName>
    <definedName name="BExY3I526B4VA8JBTKXWE3FGVT0D" localSheetId="27" hidden="1">#REF!</definedName>
    <definedName name="BExY3I526B4VA8JBTKXWE3FGVT0D" localSheetId="16" hidden="1">#REF!</definedName>
    <definedName name="BExY3I526B4VA8JBTKXWE3FGVT0D" localSheetId="0" hidden="1">#REF!</definedName>
    <definedName name="BExY3I526B4VA8JBTKXWE3FGVT0D" localSheetId="2" hidden="1">#REF!</definedName>
    <definedName name="BExY3I526B4VA8JBTKXWE3FGVT0D" localSheetId="4" hidden="1">#REF!</definedName>
    <definedName name="BExY3I526B4VA8JBTKXWE3FGVT0D" localSheetId="5" hidden="1">#REF!</definedName>
    <definedName name="BExY3I526B4VA8JBTKXWE3FGVT0D" localSheetId="17" hidden="1">#REF!</definedName>
    <definedName name="BExY3I526B4VA8JBTKXWE3FGVT0D" localSheetId="7" hidden="1">#REF!</definedName>
    <definedName name="BExY3I526B4VA8JBTKXWE3FGVT0D" localSheetId="8" hidden="1">#REF!</definedName>
    <definedName name="BExY3I526B4VA8JBTKXWE3FGVT0D" localSheetId="9" hidden="1">#REF!</definedName>
    <definedName name="BExY3I526B4VA8JBTKXWE3FGVT0D" localSheetId="11" hidden="1">#REF!</definedName>
    <definedName name="BExY3I526B4VA8JBTKXWE3FGVT0D" localSheetId="12" hidden="1">#REF!</definedName>
    <definedName name="BExY3I526B4VA8JBTKXWE3FGVT0D" localSheetId="13" hidden="1">#REF!</definedName>
    <definedName name="BExY3I526B4VA8JBTKXWE3FGVT0D" localSheetId="14" hidden="1">#REF!</definedName>
    <definedName name="BExY3I526B4VA8JBTKXWE3FGVT0D" localSheetId="22" hidden="1">#REF!</definedName>
    <definedName name="BExY3I526B4VA8JBTKXWE3FGVT0D" localSheetId="19" hidden="1">#REF!</definedName>
    <definedName name="BExY3I526B4VA8JBTKXWE3FGVT0D" localSheetId="21" hidden="1">#REF!</definedName>
    <definedName name="BExY3I526B4VA8JBTKXWE3FGVT0D" hidden="1">#REF!</definedName>
    <definedName name="BExY3I52TZR3GXQ9HDVDNIYLIGEH" localSheetId="23" hidden="1">#REF!</definedName>
    <definedName name="BExY3I52TZR3GXQ9HDVDNIYLIGEH" localSheetId="27" hidden="1">#REF!</definedName>
    <definedName name="BExY3I52TZR3GXQ9HDVDNIYLIGEH" localSheetId="16" hidden="1">#REF!</definedName>
    <definedName name="BExY3I52TZR3GXQ9HDVDNIYLIGEH" localSheetId="0" hidden="1">#REF!</definedName>
    <definedName name="BExY3I52TZR3GXQ9HDVDNIYLIGEH" localSheetId="2" hidden="1">#REF!</definedName>
    <definedName name="BExY3I52TZR3GXQ9HDVDNIYLIGEH" localSheetId="4" hidden="1">#REF!</definedName>
    <definedName name="BExY3I52TZR3GXQ9HDVDNIYLIGEH" localSheetId="5" hidden="1">#REF!</definedName>
    <definedName name="BExY3I52TZR3GXQ9HDVDNIYLIGEH" localSheetId="17" hidden="1">#REF!</definedName>
    <definedName name="BExY3I52TZR3GXQ9HDVDNIYLIGEH" localSheetId="7" hidden="1">#REF!</definedName>
    <definedName name="BExY3I52TZR3GXQ9HDVDNIYLIGEH" localSheetId="8" hidden="1">#REF!</definedName>
    <definedName name="BExY3I52TZR3GXQ9HDVDNIYLIGEH" localSheetId="9" hidden="1">#REF!</definedName>
    <definedName name="BExY3I52TZR3GXQ9HDVDNIYLIGEH" localSheetId="11" hidden="1">#REF!</definedName>
    <definedName name="BExY3I52TZR3GXQ9HDVDNIYLIGEH" localSheetId="12" hidden="1">#REF!</definedName>
    <definedName name="BExY3I52TZR3GXQ9HDVDNIYLIGEH" localSheetId="13" hidden="1">#REF!</definedName>
    <definedName name="BExY3I52TZR3GXQ9HDVDNIYLIGEH" localSheetId="14" hidden="1">#REF!</definedName>
    <definedName name="BExY3I52TZR3GXQ9HDVDNIYLIGEH" localSheetId="22" hidden="1">#REF!</definedName>
    <definedName name="BExY3I52TZR3GXQ9HDVDNIYLIGEH" localSheetId="19" hidden="1">#REF!</definedName>
    <definedName name="BExY3I52TZR3GXQ9HDVDNIYLIGEH" localSheetId="21" hidden="1">#REF!</definedName>
    <definedName name="BExY3I52TZR3GXQ9HDVDNIYLIGEH" hidden="1">#REF!</definedName>
    <definedName name="BExY3T89AUR83SOAZZ3OMDEJDQ39" localSheetId="23" hidden="1">#REF!</definedName>
    <definedName name="BExY3T89AUR83SOAZZ3OMDEJDQ39" localSheetId="27" hidden="1">#REF!</definedName>
    <definedName name="BExY3T89AUR83SOAZZ3OMDEJDQ39" localSheetId="16" hidden="1">#REF!</definedName>
    <definedName name="BExY3T89AUR83SOAZZ3OMDEJDQ39" localSheetId="0" hidden="1">#REF!</definedName>
    <definedName name="BExY3T89AUR83SOAZZ3OMDEJDQ39" localSheetId="2" hidden="1">#REF!</definedName>
    <definedName name="BExY3T89AUR83SOAZZ3OMDEJDQ39" localSheetId="4" hidden="1">#REF!</definedName>
    <definedName name="BExY3T89AUR83SOAZZ3OMDEJDQ39" localSheetId="5" hidden="1">#REF!</definedName>
    <definedName name="BExY3T89AUR83SOAZZ3OMDEJDQ39" localSheetId="17" hidden="1">#REF!</definedName>
    <definedName name="BExY3T89AUR83SOAZZ3OMDEJDQ39" localSheetId="7" hidden="1">#REF!</definedName>
    <definedName name="BExY3T89AUR83SOAZZ3OMDEJDQ39" localSheetId="8" hidden="1">#REF!</definedName>
    <definedName name="BExY3T89AUR83SOAZZ3OMDEJDQ39" localSheetId="9" hidden="1">#REF!</definedName>
    <definedName name="BExY3T89AUR83SOAZZ3OMDEJDQ39" localSheetId="11" hidden="1">#REF!</definedName>
    <definedName name="BExY3T89AUR83SOAZZ3OMDEJDQ39" localSheetId="12" hidden="1">#REF!</definedName>
    <definedName name="BExY3T89AUR83SOAZZ3OMDEJDQ39" localSheetId="13" hidden="1">#REF!</definedName>
    <definedName name="BExY3T89AUR83SOAZZ3OMDEJDQ39" localSheetId="14" hidden="1">#REF!</definedName>
    <definedName name="BExY3T89AUR83SOAZZ3OMDEJDQ39" localSheetId="22" hidden="1">#REF!</definedName>
    <definedName name="BExY3T89AUR83SOAZZ3OMDEJDQ39" localSheetId="19" hidden="1">#REF!</definedName>
    <definedName name="BExY3T89AUR83SOAZZ3OMDEJDQ39" localSheetId="21" hidden="1">#REF!</definedName>
    <definedName name="BExY3T89AUR83SOAZZ3OMDEJDQ39" hidden="1">#REF!</definedName>
    <definedName name="BExY3WZ7VO2K6TYCHDY754FY24AA" localSheetId="23" hidden="1">#REF!</definedName>
    <definedName name="BExY3WZ7VO2K6TYCHDY754FY24AA" localSheetId="27" hidden="1">#REF!</definedName>
    <definedName name="BExY3WZ7VO2K6TYCHDY754FY24AA" localSheetId="16" hidden="1">#REF!</definedName>
    <definedName name="BExY3WZ7VO2K6TYCHDY754FY24AA" localSheetId="0" hidden="1">#REF!</definedName>
    <definedName name="BExY3WZ7VO2K6TYCHDY754FY24AA" localSheetId="2" hidden="1">#REF!</definedName>
    <definedName name="BExY3WZ7VO2K6TYCHDY754FY24AA" localSheetId="4" hidden="1">#REF!</definedName>
    <definedName name="BExY3WZ7VO2K6TYCHDY754FY24AA" localSheetId="5" hidden="1">#REF!</definedName>
    <definedName name="BExY3WZ7VO2K6TYCHDY754FY24AA" localSheetId="17" hidden="1">#REF!</definedName>
    <definedName name="BExY3WZ7VO2K6TYCHDY754FY24AA" localSheetId="7" hidden="1">#REF!</definedName>
    <definedName name="BExY3WZ7VO2K6TYCHDY754FY24AA" localSheetId="8" hidden="1">#REF!</definedName>
    <definedName name="BExY3WZ7VO2K6TYCHDY754FY24AA" localSheetId="9" hidden="1">#REF!</definedName>
    <definedName name="BExY3WZ7VO2K6TYCHDY754FY24AA" localSheetId="11" hidden="1">#REF!</definedName>
    <definedName name="BExY3WZ7VO2K6TYCHDY754FY24AA" localSheetId="12" hidden="1">#REF!</definedName>
    <definedName name="BExY3WZ7VO2K6TYCHDY754FY24AA" localSheetId="13" hidden="1">#REF!</definedName>
    <definedName name="BExY3WZ7VO2K6TYCHDY754FY24AA" localSheetId="14" hidden="1">#REF!</definedName>
    <definedName name="BExY3WZ7VO2K6TYCHDY754FY24AA" localSheetId="22" hidden="1">#REF!</definedName>
    <definedName name="BExY3WZ7VO2K6TYCHDY754FY24AA" localSheetId="19" hidden="1">#REF!</definedName>
    <definedName name="BExY3WZ7VO2K6TYCHDY754FY24AA" localSheetId="21" hidden="1">#REF!</definedName>
    <definedName name="BExY3WZ7VO2K6TYCHDY754FY24AA" hidden="1">#REF!</definedName>
    <definedName name="BExY4BIG95HDDO6MY6WBUSWJIOLR" localSheetId="23" hidden="1">#REF!</definedName>
    <definedName name="BExY4BIG95HDDO6MY6WBUSWJIOLR" localSheetId="27" hidden="1">#REF!</definedName>
    <definedName name="BExY4BIG95HDDO6MY6WBUSWJIOLR" localSheetId="16" hidden="1">#REF!</definedName>
    <definedName name="BExY4BIG95HDDO6MY6WBUSWJIOLR" localSheetId="0" hidden="1">#REF!</definedName>
    <definedName name="BExY4BIG95HDDO6MY6WBUSWJIOLR" localSheetId="2" hidden="1">#REF!</definedName>
    <definedName name="BExY4BIG95HDDO6MY6WBUSWJIOLR" localSheetId="4" hidden="1">#REF!</definedName>
    <definedName name="BExY4BIG95HDDO6MY6WBUSWJIOLR" localSheetId="5" hidden="1">#REF!</definedName>
    <definedName name="BExY4BIG95HDDO6MY6WBUSWJIOLR" localSheetId="17" hidden="1">#REF!</definedName>
    <definedName name="BExY4BIG95HDDO6MY6WBUSWJIOLR" localSheetId="7" hidden="1">#REF!</definedName>
    <definedName name="BExY4BIG95HDDO6MY6WBUSWJIOLR" localSheetId="8" hidden="1">#REF!</definedName>
    <definedName name="BExY4BIG95HDDO6MY6WBUSWJIOLR" localSheetId="9" hidden="1">#REF!</definedName>
    <definedName name="BExY4BIG95HDDO6MY6WBUSWJIOLR" localSheetId="11" hidden="1">#REF!</definedName>
    <definedName name="BExY4BIG95HDDO6MY6WBUSWJIOLR" localSheetId="12" hidden="1">#REF!</definedName>
    <definedName name="BExY4BIG95HDDO6MY6WBUSWJIOLR" localSheetId="13" hidden="1">#REF!</definedName>
    <definedName name="BExY4BIG95HDDO6MY6WBUSWJIOLR" localSheetId="14" hidden="1">#REF!</definedName>
    <definedName name="BExY4BIG95HDDO6MY6WBUSWJIOLR" localSheetId="22" hidden="1">#REF!</definedName>
    <definedName name="BExY4BIG95HDDO6MY6WBUSWJIOLR" localSheetId="19" hidden="1">#REF!</definedName>
    <definedName name="BExY4BIG95HDDO6MY6WBUSWJIOLR" localSheetId="21" hidden="1">#REF!</definedName>
    <definedName name="BExY4BIG95HDDO6MY6WBUSWJIOLR" hidden="1">#REF!</definedName>
    <definedName name="BExY4MG771JQ84EMIVB6HQGGHZY7" localSheetId="23" hidden="1">#REF!</definedName>
    <definedName name="BExY4MG771JQ84EMIVB6HQGGHZY7" localSheetId="27" hidden="1">#REF!</definedName>
    <definedName name="BExY4MG771JQ84EMIVB6HQGGHZY7" localSheetId="16" hidden="1">#REF!</definedName>
    <definedName name="BExY4MG771JQ84EMIVB6HQGGHZY7" localSheetId="0" hidden="1">#REF!</definedName>
    <definedName name="BExY4MG771JQ84EMIVB6HQGGHZY7" localSheetId="2" hidden="1">#REF!</definedName>
    <definedName name="BExY4MG771JQ84EMIVB6HQGGHZY7" localSheetId="4" hidden="1">#REF!</definedName>
    <definedName name="BExY4MG771JQ84EMIVB6HQGGHZY7" localSheetId="5" hidden="1">#REF!</definedName>
    <definedName name="BExY4MG771JQ84EMIVB6HQGGHZY7" localSheetId="17" hidden="1">#REF!</definedName>
    <definedName name="BExY4MG771JQ84EMIVB6HQGGHZY7" localSheetId="7" hidden="1">#REF!</definedName>
    <definedName name="BExY4MG771JQ84EMIVB6HQGGHZY7" localSheetId="8" hidden="1">#REF!</definedName>
    <definedName name="BExY4MG771JQ84EMIVB6HQGGHZY7" localSheetId="9" hidden="1">#REF!</definedName>
    <definedName name="BExY4MG771JQ84EMIVB6HQGGHZY7" localSheetId="11" hidden="1">#REF!</definedName>
    <definedName name="BExY4MG771JQ84EMIVB6HQGGHZY7" localSheetId="12" hidden="1">#REF!</definedName>
    <definedName name="BExY4MG771JQ84EMIVB6HQGGHZY7" localSheetId="13" hidden="1">#REF!</definedName>
    <definedName name="BExY4MG771JQ84EMIVB6HQGGHZY7" localSheetId="14" hidden="1">#REF!</definedName>
    <definedName name="BExY4MG771JQ84EMIVB6HQGGHZY7" localSheetId="22" hidden="1">#REF!</definedName>
    <definedName name="BExY4MG771JQ84EMIVB6HQGGHZY7" localSheetId="19" hidden="1">#REF!</definedName>
    <definedName name="BExY4MG771JQ84EMIVB6HQGGHZY7" localSheetId="21" hidden="1">#REF!</definedName>
    <definedName name="BExY4MG771JQ84EMIVB6HQGGHZY7" hidden="1">#REF!</definedName>
    <definedName name="BExY4PWCSFB8P3J3TBQB2MD67263" localSheetId="23" hidden="1">#REF!</definedName>
    <definedName name="BExY4PWCSFB8P3J3TBQB2MD67263" localSheetId="27" hidden="1">#REF!</definedName>
    <definedName name="BExY4PWCSFB8P3J3TBQB2MD67263" localSheetId="16" hidden="1">#REF!</definedName>
    <definedName name="BExY4PWCSFB8P3J3TBQB2MD67263" localSheetId="0" hidden="1">#REF!</definedName>
    <definedName name="BExY4PWCSFB8P3J3TBQB2MD67263" localSheetId="2" hidden="1">#REF!</definedName>
    <definedName name="BExY4PWCSFB8P3J3TBQB2MD67263" localSheetId="4" hidden="1">#REF!</definedName>
    <definedName name="BExY4PWCSFB8P3J3TBQB2MD67263" localSheetId="5" hidden="1">#REF!</definedName>
    <definedName name="BExY4PWCSFB8P3J3TBQB2MD67263" localSheetId="17" hidden="1">#REF!</definedName>
    <definedName name="BExY4PWCSFB8P3J3TBQB2MD67263" localSheetId="7" hidden="1">#REF!</definedName>
    <definedName name="BExY4PWCSFB8P3J3TBQB2MD67263" localSheetId="8" hidden="1">#REF!</definedName>
    <definedName name="BExY4PWCSFB8P3J3TBQB2MD67263" localSheetId="9" hidden="1">#REF!</definedName>
    <definedName name="BExY4PWCSFB8P3J3TBQB2MD67263" localSheetId="11" hidden="1">#REF!</definedName>
    <definedName name="BExY4PWCSFB8P3J3TBQB2MD67263" localSheetId="12" hidden="1">#REF!</definedName>
    <definedName name="BExY4PWCSFB8P3J3TBQB2MD67263" localSheetId="13" hidden="1">#REF!</definedName>
    <definedName name="BExY4PWCSFB8P3J3TBQB2MD67263" localSheetId="14" hidden="1">#REF!</definedName>
    <definedName name="BExY4PWCSFB8P3J3TBQB2MD67263" localSheetId="22" hidden="1">#REF!</definedName>
    <definedName name="BExY4PWCSFB8P3J3TBQB2MD67263" localSheetId="19" hidden="1">#REF!</definedName>
    <definedName name="BExY4PWCSFB8P3J3TBQB2MD67263" localSheetId="21" hidden="1">#REF!</definedName>
    <definedName name="BExY4PWCSFB8P3J3TBQB2MD67263" hidden="1">#REF!</definedName>
    <definedName name="BExY4RP3BE6KYZDIKQZO4U4DIT33" localSheetId="23" hidden="1">#REF!</definedName>
    <definedName name="BExY4RP3BE6KYZDIKQZO4U4DIT33" localSheetId="27" hidden="1">#REF!</definedName>
    <definedName name="BExY4RP3BE6KYZDIKQZO4U4DIT33" localSheetId="16" hidden="1">#REF!</definedName>
    <definedName name="BExY4RP3BE6KYZDIKQZO4U4DIT33" localSheetId="0" hidden="1">#REF!</definedName>
    <definedName name="BExY4RP3BE6KYZDIKQZO4U4DIT33" localSheetId="2" hidden="1">#REF!</definedName>
    <definedName name="BExY4RP3BE6KYZDIKQZO4U4DIT33" localSheetId="4" hidden="1">#REF!</definedName>
    <definedName name="BExY4RP3BE6KYZDIKQZO4U4DIT33" localSheetId="5" hidden="1">#REF!</definedName>
    <definedName name="BExY4RP3BE6KYZDIKQZO4U4DIT33" localSheetId="17" hidden="1">#REF!</definedName>
    <definedName name="BExY4RP3BE6KYZDIKQZO4U4DIT33" localSheetId="7" hidden="1">#REF!</definedName>
    <definedName name="BExY4RP3BE6KYZDIKQZO4U4DIT33" localSheetId="8" hidden="1">#REF!</definedName>
    <definedName name="BExY4RP3BE6KYZDIKQZO4U4DIT33" localSheetId="9" hidden="1">#REF!</definedName>
    <definedName name="BExY4RP3BE6KYZDIKQZO4U4DIT33" localSheetId="11" hidden="1">#REF!</definedName>
    <definedName name="BExY4RP3BE6KYZDIKQZO4U4DIT33" localSheetId="12" hidden="1">#REF!</definedName>
    <definedName name="BExY4RP3BE6KYZDIKQZO4U4DIT33" localSheetId="13" hidden="1">#REF!</definedName>
    <definedName name="BExY4RP3BE6KYZDIKQZO4U4DIT33" localSheetId="14" hidden="1">#REF!</definedName>
    <definedName name="BExY4RP3BE6KYZDIKQZO4U4DIT33" localSheetId="22" hidden="1">#REF!</definedName>
    <definedName name="BExY4RP3BE6KYZDIKQZO4U4DIT33" localSheetId="19" hidden="1">#REF!</definedName>
    <definedName name="BExY4RP3BE6KYZDIKQZO4U4DIT33" localSheetId="21" hidden="1">#REF!</definedName>
    <definedName name="BExY4RP3BE6KYZDIKQZO4U4DIT33" hidden="1">#REF!</definedName>
    <definedName name="BExY4RZW3KK11JLYBA4DWZ92M6LQ" localSheetId="23" hidden="1">#REF!</definedName>
    <definedName name="BExY4RZW3KK11JLYBA4DWZ92M6LQ" localSheetId="27" hidden="1">#REF!</definedName>
    <definedName name="BExY4RZW3KK11JLYBA4DWZ92M6LQ" localSheetId="16" hidden="1">#REF!</definedName>
    <definedName name="BExY4RZW3KK11JLYBA4DWZ92M6LQ" localSheetId="0" hidden="1">#REF!</definedName>
    <definedName name="BExY4RZW3KK11JLYBA4DWZ92M6LQ" localSheetId="2" hidden="1">#REF!</definedName>
    <definedName name="BExY4RZW3KK11JLYBA4DWZ92M6LQ" localSheetId="4" hidden="1">#REF!</definedName>
    <definedName name="BExY4RZW3KK11JLYBA4DWZ92M6LQ" localSheetId="5" hidden="1">#REF!</definedName>
    <definedName name="BExY4RZW3KK11JLYBA4DWZ92M6LQ" localSheetId="17" hidden="1">#REF!</definedName>
    <definedName name="BExY4RZW3KK11JLYBA4DWZ92M6LQ" localSheetId="7" hidden="1">#REF!</definedName>
    <definedName name="BExY4RZW3KK11JLYBA4DWZ92M6LQ" localSheetId="8" hidden="1">#REF!</definedName>
    <definedName name="BExY4RZW3KK11JLYBA4DWZ92M6LQ" localSheetId="9" hidden="1">#REF!</definedName>
    <definedName name="BExY4RZW3KK11JLYBA4DWZ92M6LQ" localSheetId="11" hidden="1">#REF!</definedName>
    <definedName name="BExY4RZW3KK11JLYBA4DWZ92M6LQ" localSheetId="12" hidden="1">#REF!</definedName>
    <definedName name="BExY4RZW3KK11JLYBA4DWZ92M6LQ" localSheetId="13" hidden="1">#REF!</definedName>
    <definedName name="BExY4RZW3KK11JLYBA4DWZ92M6LQ" localSheetId="14" hidden="1">#REF!</definedName>
    <definedName name="BExY4RZW3KK11JLYBA4DWZ92M6LQ" localSheetId="22" hidden="1">#REF!</definedName>
    <definedName name="BExY4RZW3KK11JLYBA4DWZ92M6LQ" localSheetId="19" hidden="1">#REF!</definedName>
    <definedName name="BExY4RZW3KK11JLYBA4DWZ92M6LQ" localSheetId="21" hidden="1">#REF!</definedName>
    <definedName name="BExY4RZW3KK11JLYBA4DWZ92M6LQ" hidden="1">#REF!</definedName>
    <definedName name="BExY4XOVTTNVZ577RLIEC7NZQFIX" localSheetId="23" hidden="1">#REF!</definedName>
    <definedName name="BExY4XOVTTNVZ577RLIEC7NZQFIX" localSheetId="27" hidden="1">#REF!</definedName>
    <definedName name="BExY4XOVTTNVZ577RLIEC7NZQFIX" localSheetId="16" hidden="1">#REF!</definedName>
    <definedName name="BExY4XOVTTNVZ577RLIEC7NZQFIX" localSheetId="0" hidden="1">#REF!</definedName>
    <definedName name="BExY4XOVTTNVZ577RLIEC7NZQFIX" localSheetId="2" hidden="1">#REF!</definedName>
    <definedName name="BExY4XOVTTNVZ577RLIEC7NZQFIX" localSheetId="4" hidden="1">#REF!</definedName>
    <definedName name="BExY4XOVTTNVZ577RLIEC7NZQFIX" localSheetId="5" hidden="1">#REF!</definedName>
    <definedName name="BExY4XOVTTNVZ577RLIEC7NZQFIX" localSheetId="17" hidden="1">#REF!</definedName>
    <definedName name="BExY4XOVTTNVZ577RLIEC7NZQFIX" localSheetId="7" hidden="1">#REF!</definedName>
    <definedName name="BExY4XOVTTNVZ577RLIEC7NZQFIX" localSheetId="8" hidden="1">#REF!</definedName>
    <definedName name="BExY4XOVTTNVZ577RLIEC7NZQFIX" localSheetId="9" hidden="1">#REF!</definedName>
    <definedName name="BExY4XOVTTNVZ577RLIEC7NZQFIX" localSheetId="11" hidden="1">#REF!</definedName>
    <definedName name="BExY4XOVTTNVZ577RLIEC7NZQFIX" localSheetId="12" hidden="1">#REF!</definedName>
    <definedName name="BExY4XOVTTNVZ577RLIEC7NZQFIX" localSheetId="13" hidden="1">#REF!</definedName>
    <definedName name="BExY4XOVTTNVZ577RLIEC7NZQFIX" localSheetId="14" hidden="1">#REF!</definedName>
    <definedName name="BExY4XOVTTNVZ577RLIEC7NZQFIX" localSheetId="22" hidden="1">#REF!</definedName>
    <definedName name="BExY4XOVTTNVZ577RLIEC7NZQFIX" localSheetId="19" hidden="1">#REF!</definedName>
    <definedName name="BExY4XOVTTNVZ577RLIEC7NZQFIX" localSheetId="21" hidden="1">#REF!</definedName>
    <definedName name="BExY4XOVTTNVZ577RLIEC7NZQFIX" hidden="1">#REF!</definedName>
    <definedName name="BExY50JAF5CG01GTHAUS7I4ZLUDC" localSheetId="23" hidden="1">#REF!</definedName>
    <definedName name="BExY50JAF5CG01GTHAUS7I4ZLUDC" localSheetId="27" hidden="1">#REF!</definedName>
    <definedName name="BExY50JAF5CG01GTHAUS7I4ZLUDC" localSheetId="16" hidden="1">#REF!</definedName>
    <definedName name="BExY50JAF5CG01GTHAUS7I4ZLUDC" localSheetId="0" hidden="1">#REF!</definedName>
    <definedName name="BExY50JAF5CG01GTHAUS7I4ZLUDC" localSheetId="2" hidden="1">#REF!</definedName>
    <definedName name="BExY50JAF5CG01GTHAUS7I4ZLUDC" localSheetId="4" hidden="1">#REF!</definedName>
    <definedName name="BExY50JAF5CG01GTHAUS7I4ZLUDC" localSheetId="5" hidden="1">#REF!</definedName>
    <definedName name="BExY50JAF5CG01GTHAUS7I4ZLUDC" localSheetId="17" hidden="1">#REF!</definedName>
    <definedName name="BExY50JAF5CG01GTHAUS7I4ZLUDC" localSheetId="7" hidden="1">#REF!</definedName>
    <definedName name="BExY50JAF5CG01GTHAUS7I4ZLUDC" localSheetId="8" hidden="1">#REF!</definedName>
    <definedName name="BExY50JAF5CG01GTHAUS7I4ZLUDC" localSheetId="9" hidden="1">#REF!</definedName>
    <definedName name="BExY50JAF5CG01GTHAUS7I4ZLUDC" localSheetId="11" hidden="1">#REF!</definedName>
    <definedName name="BExY50JAF5CG01GTHAUS7I4ZLUDC" localSheetId="12" hidden="1">#REF!</definedName>
    <definedName name="BExY50JAF5CG01GTHAUS7I4ZLUDC" localSheetId="13" hidden="1">#REF!</definedName>
    <definedName name="BExY50JAF5CG01GTHAUS7I4ZLUDC" localSheetId="14" hidden="1">#REF!</definedName>
    <definedName name="BExY50JAF5CG01GTHAUS7I4ZLUDC" localSheetId="22" hidden="1">#REF!</definedName>
    <definedName name="BExY50JAF5CG01GTHAUS7I4ZLUDC" localSheetId="19" hidden="1">#REF!</definedName>
    <definedName name="BExY50JAF5CG01GTHAUS7I4ZLUDC" localSheetId="21" hidden="1">#REF!</definedName>
    <definedName name="BExY50JAF5CG01GTHAUS7I4ZLUDC" hidden="1">#REF!</definedName>
    <definedName name="BExY53J7EXFEOFTRNAHLK7IH3ACB" localSheetId="23" hidden="1">#REF!</definedName>
    <definedName name="BExY53J7EXFEOFTRNAHLK7IH3ACB" localSheetId="27" hidden="1">#REF!</definedName>
    <definedName name="BExY53J7EXFEOFTRNAHLK7IH3ACB" localSheetId="16" hidden="1">#REF!</definedName>
    <definedName name="BExY53J7EXFEOFTRNAHLK7IH3ACB" localSheetId="0" hidden="1">#REF!</definedName>
    <definedName name="BExY53J7EXFEOFTRNAHLK7IH3ACB" localSheetId="2" hidden="1">#REF!</definedName>
    <definedName name="BExY53J7EXFEOFTRNAHLK7IH3ACB" localSheetId="4" hidden="1">#REF!</definedName>
    <definedName name="BExY53J7EXFEOFTRNAHLK7IH3ACB" localSheetId="5" hidden="1">#REF!</definedName>
    <definedName name="BExY53J7EXFEOFTRNAHLK7IH3ACB" localSheetId="17" hidden="1">#REF!</definedName>
    <definedName name="BExY53J7EXFEOFTRNAHLK7IH3ACB" localSheetId="7" hidden="1">#REF!</definedName>
    <definedName name="BExY53J7EXFEOFTRNAHLK7IH3ACB" localSheetId="8" hidden="1">#REF!</definedName>
    <definedName name="BExY53J7EXFEOFTRNAHLK7IH3ACB" localSheetId="9" hidden="1">#REF!</definedName>
    <definedName name="BExY53J7EXFEOFTRNAHLK7IH3ACB" localSheetId="11" hidden="1">#REF!</definedName>
    <definedName name="BExY53J7EXFEOFTRNAHLK7IH3ACB" localSheetId="12" hidden="1">#REF!</definedName>
    <definedName name="BExY53J7EXFEOFTRNAHLK7IH3ACB" localSheetId="13" hidden="1">#REF!</definedName>
    <definedName name="BExY53J7EXFEOFTRNAHLK7IH3ACB" localSheetId="14" hidden="1">#REF!</definedName>
    <definedName name="BExY53J7EXFEOFTRNAHLK7IH3ACB" localSheetId="22" hidden="1">#REF!</definedName>
    <definedName name="BExY53J7EXFEOFTRNAHLK7IH3ACB" localSheetId="19" hidden="1">#REF!</definedName>
    <definedName name="BExY53J7EXFEOFTRNAHLK7IH3ACB" localSheetId="21" hidden="1">#REF!</definedName>
    <definedName name="BExY53J7EXFEOFTRNAHLK7IH3ACB" hidden="1">#REF!</definedName>
    <definedName name="BExY5515SJTJS3VM80M3YYR0WF37" localSheetId="23" hidden="1">#REF!</definedName>
    <definedName name="BExY5515SJTJS3VM80M3YYR0WF37" localSheetId="27" hidden="1">#REF!</definedName>
    <definedName name="BExY5515SJTJS3VM80M3YYR0WF37" localSheetId="16" hidden="1">#REF!</definedName>
    <definedName name="BExY5515SJTJS3VM80M3YYR0WF37" localSheetId="0" hidden="1">#REF!</definedName>
    <definedName name="BExY5515SJTJS3VM80M3YYR0WF37" localSheetId="2" hidden="1">#REF!</definedName>
    <definedName name="BExY5515SJTJS3VM80M3YYR0WF37" localSheetId="4" hidden="1">#REF!</definedName>
    <definedName name="BExY5515SJTJS3VM80M3YYR0WF37" localSheetId="5" hidden="1">#REF!</definedName>
    <definedName name="BExY5515SJTJS3VM80M3YYR0WF37" localSheetId="17" hidden="1">#REF!</definedName>
    <definedName name="BExY5515SJTJS3VM80M3YYR0WF37" localSheetId="7" hidden="1">#REF!</definedName>
    <definedName name="BExY5515SJTJS3VM80M3YYR0WF37" localSheetId="8" hidden="1">#REF!</definedName>
    <definedName name="BExY5515SJTJS3VM80M3YYR0WF37" localSheetId="9" hidden="1">#REF!</definedName>
    <definedName name="BExY5515SJTJS3VM80M3YYR0WF37" localSheetId="11" hidden="1">#REF!</definedName>
    <definedName name="BExY5515SJTJS3VM80M3YYR0WF37" localSheetId="12" hidden="1">#REF!</definedName>
    <definedName name="BExY5515SJTJS3VM80M3YYR0WF37" localSheetId="13" hidden="1">#REF!</definedName>
    <definedName name="BExY5515SJTJS3VM80M3YYR0WF37" localSheetId="14" hidden="1">#REF!</definedName>
    <definedName name="BExY5515SJTJS3VM80M3YYR0WF37" localSheetId="22" hidden="1">#REF!</definedName>
    <definedName name="BExY5515SJTJS3VM80M3YYR0WF37" localSheetId="19" hidden="1">#REF!</definedName>
    <definedName name="BExY5515SJTJS3VM80M3YYR0WF37" localSheetId="21" hidden="1">#REF!</definedName>
    <definedName name="BExY5515SJTJS3VM80M3YYR0WF37" hidden="1">#REF!</definedName>
    <definedName name="BExY5515WE39FQ3EG5QHG67V9C0O" localSheetId="23" hidden="1">#REF!</definedName>
    <definedName name="BExY5515WE39FQ3EG5QHG67V9C0O" localSheetId="27" hidden="1">#REF!</definedName>
    <definedName name="BExY5515WE39FQ3EG5QHG67V9C0O" localSheetId="16" hidden="1">#REF!</definedName>
    <definedName name="BExY5515WE39FQ3EG5QHG67V9C0O" localSheetId="0" hidden="1">#REF!</definedName>
    <definedName name="BExY5515WE39FQ3EG5QHG67V9C0O" localSheetId="2" hidden="1">#REF!</definedName>
    <definedName name="BExY5515WE39FQ3EG5QHG67V9C0O" localSheetId="4" hidden="1">#REF!</definedName>
    <definedName name="BExY5515WE39FQ3EG5QHG67V9C0O" localSheetId="5" hidden="1">#REF!</definedName>
    <definedName name="BExY5515WE39FQ3EG5QHG67V9C0O" localSheetId="17" hidden="1">#REF!</definedName>
    <definedName name="BExY5515WE39FQ3EG5QHG67V9C0O" localSheetId="7" hidden="1">#REF!</definedName>
    <definedName name="BExY5515WE39FQ3EG5QHG67V9C0O" localSheetId="8" hidden="1">#REF!</definedName>
    <definedName name="BExY5515WE39FQ3EG5QHG67V9C0O" localSheetId="9" hidden="1">#REF!</definedName>
    <definedName name="BExY5515WE39FQ3EG5QHG67V9C0O" localSheetId="11" hidden="1">#REF!</definedName>
    <definedName name="BExY5515WE39FQ3EG5QHG67V9C0O" localSheetId="12" hidden="1">#REF!</definedName>
    <definedName name="BExY5515WE39FQ3EG5QHG67V9C0O" localSheetId="13" hidden="1">#REF!</definedName>
    <definedName name="BExY5515WE39FQ3EG5QHG67V9C0O" localSheetId="14" hidden="1">#REF!</definedName>
    <definedName name="BExY5515WE39FQ3EG5QHG67V9C0O" localSheetId="22" hidden="1">#REF!</definedName>
    <definedName name="BExY5515WE39FQ3EG5QHG67V9C0O" localSheetId="19" hidden="1">#REF!</definedName>
    <definedName name="BExY5515WE39FQ3EG5QHG67V9C0O" localSheetId="21" hidden="1">#REF!</definedName>
    <definedName name="BExY5515WE39FQ3EG5QHG67V9C0O" hidden="1">#REF!</definedName>
    <definedName name="BExY5986WNAD8NFCPXC9TVLBU4FG" localSheetId="23" hidden="1">#REF!</definedName>
    <definedName name="BExY5986WNAD8NFCPXC9TVLBU4FG" localSheetId="27" hidden="1">#REF!</definedName>
    <definedName name="BExY5986WNAD8NFCPXC9TVLBU4FG" localSheetId="16" hidden="1">#REF!</definedName>
    <definedName name="BExY5986WNAD8NFCPXC9TVLBU4FG" localSheetId="0" hidden="1">#REF!</definedName>
    <definedName name="BExY5986WNAD8NFCPXC9TVLBU4FG" localSheetId="2" hidden="1">#REF!</definedName>
    <definedName name="BExY5986WNAD8NFCPXC9TVLBU4FG" localSheetId="4" hidden="1">#REF!</definedName>
    <definedName name="BExY5986WNAD8NFCPXC9TVLBU4FG" localSheetId="5" hidden="1">#REF!</definedName>
    <definedName name="BExY5986WNAD8NFCPXC9TVLBU4FG" localSheetId="17" hidden="1">#REF!</definedName>
    <definedName name="BExY5986WNAD8NFCPXC9TVLBU4FG" localSheetId="7" hidden="1">#REF!</definedName>
    <definedName name="BExY5986WNAD8NFCPXC9TVLBU4FG" localSheetId="8" hidden="1">#REF!</definedName>
    <definedName name="BExY5986WNAD8NFCPXC9TVLBU4FG" localSheetId="9" hidden="1">#REF!</definedName>
    <definedName name="BExY5986WNAD8NFCPXC9TVLBU4FG" localSheetId="11" hidden="1">#REF!</definedName>
    <definedName name="BExY5986WNAD8NFCPXC9TVLBU4FG" localSheetId="12" hidden="1">#REF!</definedName>
    <definedName name="BExY5986WNAD8NFCPXC9TVLBU4FG" localSheetId="13" hidden="1">#REF!</definedName>
    <definedName name="BExY5986WNAD8NFCPXC9TVLBU4FG" localSheetId="14" hidden="1">#REF!</definedName>
    <definedName name="BExY5986WNAD8NFCPXC9TVLBU4FG" localSheetId="22" hidden="1">#REF!</definedName>
    <definedName name="BExY5986WNAD8NFCPXC9TVLBU4FG" localSheetId="19" hidden="1">#REF!</definedName>
    <definedName name="BExY5986WNAD8NFCPXC9TVLBU4FG" localSheetId="21" hidden="1">#REF!</definedName>
    <definedName name="BExY5986WNAD8NFCPXC9TVLBU4FG" hidden="1">#REF!</definedName>
    <definedName name="BExY5DF9MS25IFNWGJ1YAS5MDN8R" localSheetId="23" hidden="1">#REF!</definedName>
    <definedName name="BExY5DF9MS25IFNWGJ1YAS5MDN8R" localSheetId="27" hidden="1">#REF!</definedName>
    <definedName name="BExY5DF9MS25IFNWGJ1YAS5MDN8R" localSheetId="16" hidden="1">#REF!</definedName>
    <definedName name="BExY5DF9MS25IFNWGJ1YAS5MDN8R" localSheetId="0" hidden="1">#REF!</definedName>
    <definedName name="BExY5DF9MS25IFNWGJ1YAS5MDN8R" localSheetId="2" hidden="1">#REF!</definedName>
    <definedName name="BExY5DF9MS25IFNWGJ1YAS5MDN8R" localSheetId="4" hidden="1">#REF!</definedName>
    <definedName name="BExY5DF9MS25IFNWGJ1YAS5MDN8R" localSheetId="5" hidden="1">#REF!</definedName>
    <definedName name="BExY5DF9MS25IFNWGJ1YAS5MDN8R" localSheetId="17" hidden="1">#REF!</definedName>
    <definedName name="BExY5DF9MS25IFNWGJ1YAS5MDN8R" localSheetId="7" hidden="1">#REF!</definedName>
    <definedName name="BExY5DF9MS25IFNWGJ1YAS5MDN8R" localSheetId="8" hidden="1">#REF!</definedName>
    <definedName name="BExY5DF9MS25IFNWGJ1YAS5MDN8R" localSheetId="9" hidden="1">#REF!</definedName>
    <definedName name="BExY5DF9MS25IFNWGJ1YAS5MDN8R" localSheetId="11" hidden="1">#REF!</definedName>
    <definedName name="BExY5DF9MS25IFNWGJ1YAS5MDN8R" localSheetId="12" hidden="1">#REF!</definedName>
    <definedName name="BExY5DF9MS25IFNWGJ1YAS5MDN8R" localSheetId="13" hidden="1">#REF!</definedName>
    <definedName name="BExY5DF9MS25IFNWGJ1YAS5MDN8R" localSheetId="14" hidden="1">#REF!</definedName>
    <definedName name="BExY5DF9MS25IFNWGJ1YAS5MDN8R" localSheetId="22" hidden="1">#REF!</definedName>
    <definedName name="BExY5DF9MS25IFNWGJ1YAS5MDN8R" localSheetId="19" hidden="1">#REF!</definedName>
    <definedName name="BExY5DF9MS25IFNWGJ1YAS5MDN8R" localSheetId="21" hidden="1">#REF!</definedName>
    <definedName name="BExY5DF9MS25IFNWGJ1YAS5MDN8R" hidden="1">#REF!</definedName>
    <definedName name="BExY5ERVGL3UM2MGT8LJ0XPKTZEK" localSheetId="23" hidden="1">#REF!</definedName>
    <definedName name="BExY5ERVGL3UM2MGT8LJ0XPKTZEK" localSheetId="27" hidden="1">#REF!</definedName>
    <definedName name="BExY5ERVGL3UM2MGT8LJ0XPKTZEK" localSheetId="16" hidden="1">#REF!</definedName>
    <definedName name="BExY5ERVGL3UM2MGT8LJ0XPKTZEK" localSheetId="0" hidden="1">#REF!</definedName>
    <definedName name="BExY5ERVGL3UM2MGT8LJ0XPKTZEK" localSheetId="2" hidden="1">#REF!</definedName>
    <definedName name="BExY5ERVGL3UM2MGT8LJ0XPKTZEK" localSheetId="4" hidden="1">#REF!</definedName>
    <definedName name="BExY5ERVGL3UM2MGT8LJ0XPKTZEK" localSheetId="5" hidden="1">#REF!</definedName>
    <definedName name="BExY5ERVGL3UM2MGT8LJ0XPKTZEK" localSheetId="17" hidden="1">#REF!</definedName>
    <definedName name="BExY5ERVGL3UM2MGT8LJ0XPKTZEK" localSheetId="7" hidden="1">#REF!</definedName>
    <definedName name="BExY5ERVGL3UM2MGT8LJ0XPKTZEK" localSheetId="8" hidden="1">#REF!</definedName>
    <definedName name="BExY5ERVGL3UM2MGT8LJ0XPKTZEK" localSheetId="9" hidden="1">#REF!</definedName>
    <definedName name="BExY5ERVGL3UM2MGT8LJ0XPKTZEK" localSheetId="11" hidden="1">#REF!</definedName>
    <definedName name="BExY5ERVGL3UM2MGT8LJ0XPKTZEK" localSheetId="12" hidden="1">#REF!</definedName>
    <definedName name="BExY5ERVGL3UM2MGT8LJ0XPKTZEK" localSheetId="13" hidden="1">#REF!</definedName>
    <definedName name="BExY5ERVGL3UM2MGT8LJ0XPKTZEK" localSheetId="14" hidden="1">#REF!</definedName>
    <definedName name="BExY5ERVGL3UM2MGT8LJ0XPKTZEK" localSheetId="22" hidden="1">#REF!</definedName>
    <definedName name="BExY5ERVGL3UM2MGT8LJ0XPKTZEK" localSheetId="19" hidden="1">#REF!</definedName>
    <definedName name="BExY5ERVGL3UM2MGT8LJ0XPKTZEK" localSheetId="21" hidden="1">#REF!</definedName>
    <definedName name="BExY5ERVGL3UM2MGT8LJ0XPKTZEK" hidden="1">#REF!</definedName>
    <definedName name="BExY5EX6NJFK8W754ZVZDN5DS04K" localSheetId="23" hidden="1">#REF!</definedName>
    <definedName name="BExY5EX6NJFK8W754ZVZDN5DS04K" localSheetId="27" hidden="1">#REF!</definedName>
    <definedName name="BExY5EX6NJFK8W754ZVZDN5DS04K" localSheetId="16" hidden="1">#REF!</definedName>
    <definedName name="BExY5EX6NJFK8W754ZVZDN5DS04K" localSheetId="0" hidden="1">#REF!</definedName>
    <definedName name="BExY5EX6NJFK8W754ZVZDN5DS04K" localSheetId="2" hidden="1">#REF!</definedName>
    <definedName name="BExY5EX6NJFK8W754ZVZDN5DS04K" localSheetId="4" hidden="1">#REF!</definedName>
    <definedName name="BExY5EX6NJFK8W754ZVZDN5DS04K" localSheetId="5" hidden="1">#REF!</definedName>
    <definedName name="BExY5EX6NJFK8W754ZVZDN5DS04K" localSheetId="17" hidden="1">#REF!</definedName>
    <definedName name="BExY5EX6NJFK8W754ZVZDN5DS04K" localSheetId="7" hidden="1">#REF!</definedName>
    <definedName name="BExY5EX6NJFK8W754ZVZDN5DS04K" localSheetId="8" hidden="1">#REF!</definedName>
    <definedName name="BExY5EX6NJFK8W754ZVZDN5DS04K" localSheetId="9" hidden="1">#REF!</definedName>
    <definedName name="BExY5EX6NJFK8W754ZVZDN5DS04K" localSheetId="11" hidden="1">#REF!</definedName>
    <definedName name="BExY5EX6NJFK8W754ZVZDN5DS04K" localSheetId="12" hidden="1">#REF!</definedName>
    <definedName name="BExY5EX6NJFK8W754ZVZDN5DS04K" localSheetId="13" hidden="1">#REF!</definedName>
    <definedName name="BExY5EX6NJFK8W754ZVZDN5DS04K" localSheetId="14" hidden="1">#REF!</definedName>
    <definedName name="BExY5EX6NJFK8W754ZVZDN5DS04K" localSheetId="22" hidden="1">#REF!</definedName>
    <definedName name="BExY5EX6NJFK8W754ZVZDN5DS04K" localSheetId="19" hidden="1">#REF!</definedName>
    <definedName name="BExY5EX6NJFK8W754ZVZDN5DS04K" localSheetId="21" hidden="1">#REF!</definedName>
    <definedName name="BExY5EX6NJFK8W754ZVZDN5DS04K" hidden="1">#REF!</definedName>
    <definedName name="BExY5S3XD1NJT109CV54IFOHVLQ6" localSheetId="23" hidden="1">#REF!</definedName>
    <definedName name="BExY5S3XD1NJT109CV54IFOHVLQ6" localSheetId="27" hidden="1">#REF!</definedName>
    <definedName name="BExY5S3XD1NJT109CV54IFOHVLQ6" localSheetId="16" hidden="1">#REF!</definedName>
    <definedName name="BExY5S3XD1NJT109CV54IFOHVLQ6" localSheetId="0" hidden="1">#REF!</definedName>
    <definedName name="BExY5S3XD1NJT109CV54IFOHVLQ6" localSheetId="2" hidden="1">#REF!</definedName>
    <definedName name="BExY5S3XD1NJT109CV54IFOHVLQ6" localSheetId="4" hidden="1">#REF!</definedName>
    <definedName name="BExY5S3XD1NJT109CV54IFOHVLQ6" localSheetId="5" hidden="1">#REF!</definedName>
    <definedName name="BExY5S3XD1NJT109CV54IFOHVLQ6" localSheetId="17" hidden="1">#REF!</definedName>
    <definedName name="BExY5S3XD1NJT109CV54IFOHVLQ6" localSheetId="7" hidden="1">#REF!</definedName>
    <definedName name="BExY5S3XD1NJT109CV54IFOHVLQ6" localSheetId="8" hidden="1">#REF!</definedName>
    <definedName name="BExY5S3XD1NJT109CV54IFOHVLQ6" localSheetId="9" hidden="1">#REF!</definedName>
    <definedName name="BExY5S3XD1NJT109CV54IFOHVLQ6" localSheetId="11" hidden="1">#REF!</definedName>
    <definedName name="BExY5S3XD1NJT109CV54IFOHVLQ6" localSheetId="12" hidden="1">#REF!</definedName>
    <definedName name="BExY5S3XD1NJT109CV54IFOHVLQ6" localSheetId="13" hidden="1">#REF!</definedName>
    <definedName name="BExY5S3XD1NJT109CV54IFOHVLQ6" localSheetId="14" hidden="1">#REF!</definedName>
    <definedName name="BExY5S3XD1NJT109CV54IFOHVLQ6" localSheetId="22" hidden="1">#REF!</definedName>
    <definedName name="BExY5S3XD1NJT109CV54IFOHVLQ6" localSheetId="19" hidden="1">#REF!</definedName>
    <definedName name="BExY5S3XD1NJT109CV54IFOHVLQ6" localSheetId="21" hidden="1">#REF!</definedName>
    <definedName name="BExY5S3XD1NJT109CV54IFOHVLQ6" hidden="1">#REF!</definedName>
    <definedName name="BExY5W088PPAPLSMR2P7FV2CRDCT" localSheetId="23" hidden="1">#REF!</definedName>
    <definedName name="BExY5W088PPAPLSMR2P7FV2CRDCT" localSheetId="27" hidden="1">#REF!</definedName>
    <definedName name="BExY5W088PPAPLSMR2P7FV2CRDCT" localSheetId="16" hidden="1">#REF!</definedName>
    <definedName name="BExY5W088PPAPLSMR2P7FV2CRDCT" localSheetId="0" hidden="1">#REF!</definedName>
    <definedName name="BExY5W088PPAPLSMR2P7FV2CRDCT" localSheetId="2" hidden="1">#REF!</definedName>
    <definedName name="BExY5W088PPAPLSMR2P7FV2CRDCT" localSheetId="4" hidden="1">#REF!</definedName>
    <definedName name="BExY5W088PPAPLSMR2P7FV2CRDCT" localSheetId="5" hidden="1">#REF!</definedName>
    <definedName name="BExY5W088PPAPLSMR2P7FV2CRDCT" localSheetId="17" hidden="1">#REF!</definedName>
    <definedName name="BExY5W088PPAPLSMR2P7FV2CRDCT" localSheetId="7" hidden="1">#REF!</definedName>
    <definedName name="BExY5W088PPAPLSMR2P7FV2CRDCT" localSheetId="8" hidden="1">#REF!</definedName>
    <definedName name="BExY5W088PPAPLSMR2P7FV2CRDCT" localSheetId="9" hidden="1">#REF!</definedName>
    <definedName name="BExY5W088PPAPLSMR2P7FV2CRDCT" localSheetId="11" hidden="1">#REF!</definedName>
    <definedName name="BExY5W088PPAPLSMR2P7FV2CRDCT" localSheetId="12" hidden="1">#REF!</definedName>
    <definedName name="BExY5W088PPAPLSMR2P7FV2CRDCT" localSheetId="13" hidden="1">#REF!</definedName>
    <definedName name="BExY5W088PPAPLSMR2P7FV2CRDCT" localSheetId="14" hidden="1">#REF!</definedName>
    <definedName name="BExY5W088PPAPLSMR2P7FV2CRDCT" localSheetId="22" hidden="1">#REF!</definedName>
    <definedName name="BExY5W088PPAPLSMR2P7FV2CRDCT" localSheetId="19" hidden="1">#REF!</definedName>
    <definedName name="BExY5W088PPAPLSMR2P7FV2CRDCT" localSheetId="21" hidden="1">#REF!</definedName>
    <definedName name="BExY5W088PPAPLSMR2P7FV2CRDCT" hidden="1">#REF!</definedName>
    <definedName name="BExY6KA6BQ6H4SH5EMJBVF8UR4ZY" localSheetId="23" hidden="1">#REF!</definedName>
    <definedName name="BExY6KA6BQ6H4SH5EMJBVF8UR4ZY" localSheetId="27" hidden="1">#REF!</definedName>
    <definedName name="BExY6KA6BQ6H4SH5EMJBVF8UR4ZY" localSheetId="16" hidden="1">#REF!</definedName>
    <definedName name="BExY6KA6BQ6H4SH5EMJBVF8UR4ZY" localSheetId="0" hidden="1">#REF!</definedName>
    <definedName name="BExY6KA6BQ6H4SH5EMJBVF8UR4ZY" localSheetId="2" hidden="1">#REF!</definedName>
    <definedName name="BExY6KA6BQ6H4SH5EMJBVF8UR4ZY" localSheetId="4" hidden="1">#REF!</definedName>
    <definedName name="BExY6KA6BQ6H4SH5EMJBVF8UR4ZY" localSheetId="5" hidden="1">#REF!</definedName>
    <definedName name="BExY6KA6BQ6H4SH5EMJBVF8UR4ZY" localSheetId="17" hidden="1">#REF!</definedName>
    <definedName name="BExY6KA6BQ6H4SH5EMJBVF8UR4ZY" localSheetId="7" hidden="1">#REF!</definedName>
    <definedName name="BExY6KA6BQ6H4SH5EMJBVF8UR4ZY" localSheetId="8" hidden="1">#REF!</definedName>
    <definedName name="BExY6KA6BQ6H4SH5EMJBVF8UR4ZY" localSheetId="9" hidden="1">#REF!</definedName>
    <definedName name="BExY6KA6BQ6H4SH5EMJBVF8UR4ZY" localSheetId="11" hidden="1">#REF!</definedName>
    <definedName name="BExY6KA6BQ6H4SH5EMJBVF8UR4ZY" localSheetId="12" hidden="1">#REF!</definedName>
    <definedName name="BExY6KA6BQ6H4SH5EMJBVF8UR4ZY" localSheetId="13" hidden="1">#REF!</definedName>
    <definedName name="BExY6KA6BQ6H4SH5EMJBVF8UR4ZY" localSheetId="14" hidden="1">#REF!</definedName>
    <definedName name="BExY6KA6BQ6H4SH5EMJBVF8UR4ZY" localSheetId="22" hidden="1">#REF!</definedName>
    <definedName name="BExY6KA6BQ6H4SH5EMJBVF8UR4ZY" localSheetId="19" hidden="1">#REF!</definedName>
    <definedName name="BExY6KA6BQ6H4SH5EMJBVF8UR4ZY" localSheetId="21" hidden="1">#REF!</definedName>
    <definedName name="BExY6KA6BQ6H4SH5EMJBVF8UR4ZY" hidden="1">#REF!</definedName>
    <definedName name="BExY6KVS1MMZ2R34PGEFR2BMTU9W" localSheetId="23" hidden="1">#REF!</definedName>
    <definedName name="BExY6KVS1MMZ2R34PGEFR2BMTU9W" localSheetId="27" hidden="1">#REF!</definedName>
    <definedName name="BExY6KVS1MMZ2R34PGEFR2BMTU9W" localSheetId="16" hidden="1">#REF!</definedName>
    <definedName name="BExY6KVS1MMZ2R34PGEFR2BMTU9W" localSheetId="0" hidden="1">#REF!</definedName>
    <definedName name="BExY6KVS1MMZ2R34PGEFR2BMTU9W" localSheetId="2" hidden="1">#REF!</definedName>
    <definedName name="BExY6KVS1MMZ2R34PGEFR2BMTU9W" localSheetId="4" hidden="1">#REF!</definedName>
    <definedName name="BExY6KVS1MMZ2R34PGEFR2BMTU9W" localSheetId="5" hidden="1">#REF!</definedName>
    <definedName name="BExY6KVS1MMZ2R34PGEFR2BMTU9W" localSheetId="17" hidden="1">#REF!</definedName>
    <definedName name="BExY6KVS1MMZ2R34PGEFR2BMTU9W" localSheetId="7" hidden="1">#REF!</definedName>
    <definedName name="BExY6KVS1MMZ2R34PGEFR2BMTU9W" localSheetId="8" hidden="1">#REF!</definedName>
    <definedName name="BExY6KVS1MMZ2R34PGEFR2BMTU9W" localSheetId="9" hidden="1">#REF!</definedName>
    <definedName name="BExY6KVS1MMZ2R34PGEFR2BMTU9W" localSheetId="11" hidden="1">#REF!</definedName>
    <definedName name="BExY6KVS1MMZ2R34PGEFR2BMTU9W" localSheetId="12" hidden="1">#REF!</definedName>
    <definedName name="BExY6KVS1MMZ2R34PGEFR2BMTU9W" localSheetId="13" hidden="1">#REF!</definedName>
    <definedName name="BExY6KVS1MMZ2R34PGEFR2BMTU9W" localSheetId="14" hidden="1">#REF!</definedName>
    <definedName name="BExY6KVS1MMZ2R34PGEFR2BMTU9W" localSheetId="22" hidden="1">#REF!</definedName>
    <definedName name="BExY6KVS1MMZ2R34PGEFR2BMTU9W" localSheetId="19" hidden="1">#REF!</definedName>
    <definedName name="BExY6KVS1MMZ2R34PGEFR2BMTU9W" localSheetId="21" hidden="1">#REF!</definedName>
    <definedName name="BExY6KVS1MMZ2R34PGEFR2BMTU9W" hidden="1">#REF!</definedName>
    <definedName name="BExY6Q9YY7LW745GP7CYOGGSPHGE" localSheetId="23" hidden="1">#REF!</definedName>
    <definedName name="BExY6Q9YY7LW745GP7CYOGGSPHGE" localSheetId="27" hidden="1">#REF!</definedName>
    <definedName name="BExY6Q9YY7LW745GP7CYOGGSPHGE" localSheetId="16" hidden="1">#REF!</definedName>
    <definedName name="BExY6Q9YY7LW745GP7CYOGGSPHGE" localSheetId="0" hidden="1">#REF!</definedName>
    <definedName name="BExY6Q9YY7LW745GP7CYOGGSPHGE" localSheetId="2" hidden="1">#REF!</definedName>
    <definedName name="BExY6Q9YY7LW745GP7CYOGGSPHGE" localSheetId="4" hidden="1">#REF!</definedName>
    <definedName name="BExY6Q9YY7LW745GP7CYOGGSPHGE" localSheetId="5" hidden="1">#REF!</definedName>
    <definedName name="BExY6Q9YY7LW745GP7CYOGGSPHGE" localSheetId="17" hidden="1">#REF!</definedName>
    <definedName name="BExY6Q9YY7LW745GP7CYOGGSPHGE" localSheetId="7" hidden="1">#REF!</definedName>
    <definedName name="BExY6Q9YY7LW745GP7CYOGGSPHGE" localSheetId="8" hidden="1">#REF!</definedName>
    <definedName name="BExY6Q9YY7LW745GP7CYOGGSPHGE" localSheetId="9" hidden="1">#REF!</definedName>
    <definedName name="BExY6Q9YY7LW745GP7CYOGGSPHGE" localSheetId="11" hidden="1">#REF!</definedName>
    <definedName name="BExY6Q9YY7LW745GP7CYOGGSPHGE" localSheetId="12" hidden="1">#REF!</definedName>
    <definedName name="BExY6Q9YY7LW745GP7CYOGGSPHGE" localSheetId="13" hidden="1">#REF!</definedName>
    <definedName name="BExY6Q9YY7LW745GP7CYOGGSPHGE" localSheetId="14" hidden="1">#REF!</definedName>
    <definedName name="BExY6Q9YY7LW745GP7CYOGGSPHGE" localSheetId="22" hidden="1">#REF!</definedName>
    <definedName name="BExY6Q9YY7LW745GP7CYOGGSPHGE" localSheetId="19" hidden="1">#REF!</definedName>
    <definedName name="BExY6Q9YY7LW745GP7CYOGGSPHGE" localSheetId="21" hidden="1">#REF!</definedName>
    <definedName name="BExY6Q9YY7LW745GP7CYOGGSPHGE" hidden="1">#REF!</definedName>
    <definedName name="BExY6R6BYIQZ4OR1E7YI0OVOC08W" localSheetId="23" hidden="1">#REF!</definedName>
    <definedName name="BExY6R6BYIQZ4OR1E7YI0OVOC08W" localSheetId="27" hidden="1">#REF!</definedName>
    <definedName name="BExY6R6BYIQZ4OR1E7YI0OVOC08W" localSheetId="16" hidden="1">#REF!</definedName>
    <definedName name="BExY6R6BYIQZ4OR1E7YI0OVOC08W" localSheetId="0" hidden="1">#REF!</definedName>
    <definedName name="BExY6R6BYIQZ4OR1E7YI0OVOC08W" localSheetId="2" hidden="1">#REF!</definedName>
    <definedName name="BExY6R6BYIQZ4OR1E7YI0OVOC08W" localSheetId="4" hidden="1">#REF!</definedName>
    <definedName name="BExY6R6BYIQZ4OR1E7YI0OVOC08W" localSheetId="5" hidden="1">#REF!</definedName>
    <definedName name="BExY6R6BYIQZ4OR1E7YI0OVOC08W" localSheetId="17" hidden="1">#REF!</definedName>
    <definedName name="BExY6R6BYIQZ4OR1E7YI0OVOC08W" localSheetId="7" hidden="1">#REF!</definedName>
    <definedName name="BExY6R6BYIQZ4OR1E7YI0OVOC08W" localSheetId="8" hidden="1">#REF!</definedName>
    <definedName name="BExY6R6BYIQZ4OR1E7YI0OVOC08W" localSheetId="9" hidden="1">#REF!</definedName>
    <definedName name="BExY6R6BYIQZ4OR1E7YI0OVOC08W" localSheetId="11" hidden="1">#REF!</definedName>
    <definedName name="BExY6R6BYIQZ4OR1E7YI0OVOC08W" localSheetId="12" hidden="1">#REF!</definedName>
    <definedName name="BExY6R6BYIQZ4OR1E7YI0OVOC08W" localSheetId="13" hidden="1">#REF!</definedName>
    <definedName name="BExY6R6BYIQZ4OR1E7YI0OVOC08W" localSheetId="14" hidden="1">#REF!</definedName>
    <definedName name="BExY6R6BYIQZ4OR1E7YI0OVOC08W" localSheetId="22" hidden="1">#REF!</definedName>
    <definedName name="BExY6R6BYIQZ4OR1E7YI0OVOC08W" localSheetId="19" hidden="1">#REF!</definedName>
    <definedName name="BExY6R6BYIQZ4OR1E7YI0OVOC08W" localSheetId="21" hidden="1">#REF!</definedName>
    <definedName name="BExY6R6BYIQZ4OR1E7YI0OVOC08W" hidden="1">#REF!</definedName>
    <definedName name="BExZIA3C8LKJTEH3MKQ57KJH5TA2" localSheetId="23" hidden="1">#REF!</definedName>
    <definedName name="BExZIA3C8LKJTEH3MKQ57KJH5TA2" localSheetId="27" hidden="1">#REF!</definedName>
    <definedName name="BExZIA3C8LKJTEH3MKQ57KJH5TA2" localSheetId="16" hidden="1">#REF!</definedName>
    <definedName name="BExZIA3C8LKJTEH3MKQ57KJH5TA2" localSheetId="0" hidden="1">#REF!</definedName>
    <definedName name="BExZIA3C8LKJTEH3MKQ57KJH5TA2" localSheetId="2" hidden="1">#REF!</definedName>
    <definedName name="BExZIA3C8LKJTEH3MKQ57KJH5TA2" localSheetId="4" hidden="1">#REF!</definedName>
    <definedName name="BExZIA3C8LKJTEH3MKQ57KJH5TA2" localSheetId="5" hidden="1">#REF!</definedName>
    <definedName name="BExZIA3C8LKJTEH3MKQ57KJH5TA2" localSheetId="17" hidden="1">#REF!</definedName>
    <definedName name="BExZIA3C8LKJTEH3MKQ57KJH5TA2" localSheetId="7" hidden="1">#REF!</definedName>
    <definedName name="BExZIA3C8LKJTEH3MKQ57KJH5TA2" localSheetId="8" hidden="1">#REF!</definedName>
    <definedName name="BExZIA3C8LKJTEH3MKQ57KJH5TA2" localSheetId="9" hidden="1">#REF!</definedName>
    <definedName name="BExZIA3C8LKJTEH3MKQ57KJH5TA2" localSheetId="11" hidden="1">#REF!</definedName>
    <definedName name="BExZIA3C8LKJTEH3MKQ57KJH5TA2" localSheetId="12" hidden="1">#REF!</definedName>
    <definedName name="BExZIA3C8LKJTEH3MKQ57KJH5TA2" localSheetId="13" hidden="1">#REF!</definedName>
    <definedName name="BExZIA3C8LKJTEH3MKQ57KJH5TA2" localSheetId="14" hidden="1">#REF!</definedName>
    <definedName name="BExZIA3C8LKJTEH3MKQ57KJH5TA2" localSheetId="22" hidden="1">#REF!</definedName>
    <definedName name="BExZIA3C8LKJTEH3MKQ57KJH5TA2" localSheetId="19" hidden="1">#REF!</definedName>
    <definedName name="BExZIA3C8LKJTEH3MKQ57KJH5TA2" localSheetId="21" hidden="1">#REF!</definedName>
    <definedName name="BExZIA3C8LKJTEH3MKQ57KJH5TA2" hidden="1">#REF!</definedName>
    <definedName name="BExZIGDWFIOPMMVCRWX45OIJ5AP3" localSheetId="23" hidden="1">#REF!</definedName>
    <definedName name="BExZIGDWFIOPMMVCRWX45OIJ5AP3" localSheetId="27" hidden="1">#REF!</definedName>
    <definedName name="BExZIGDWFIOPMMVCRWX45OIJ5AP3" localSheetId="16" hidden="1">#REF!</definedName>
    <definedName name="BExZIGDWFIOPMMVCRWX45OIJ5AP3" localSheetId="0" hidden="1">#REF!</definedName>
    <definedName name="BExZIGDWFIOPMMVCRWX45OIJ5AP3" localSheetId="2" hidden="1">#REF!</definedName>
    <definedName name="BExZIGDWFIOPMMVCRWX45OIJ5AP3" localSheetId="4" hidden="1">#REF!</definedName>
    <definedName name="BExZIGDWFIOPMMVCRWX45OIJ5AP3" localSheetId="5" hidden="1">#REF!</definedName>
    <definedName name="BExZIGDWFIOPMMVCRWX45OIJ5AP3" localSheetId="17" hidden="1">#REF!</definedName>
    <definedName name="BExZIGDWFIOPMMVCRWX45OIJ5AP3" localSheetId="7" hidden="1">#REF!</definedName>
    <definedName name="BExZIGDWFIOPMMVCRWX45OIJ5AP3" localSheetId="8" hidden="1">#REF!</definedName>
    <definedName name="BExZIGDWFIOPMMVCRWX45OIJ5AP3" localSheetId="9" hidden="1">#REF!</definedName>
    <definedName name="BExZIGDWFIOPMMVCRWX45OIJ5AP3" localSheetId="11" hidden="1">#REF!</definedName>
    <definedName name="BExZIGDWFIOPMMVCRWX45OIJ5AP3" localSheetId="12" hidden="1">#REF!</definedName>
    <definedName name="BExZIGDWFIOPMMVCRWX45OIJ5AP3" localSheetId="13" hidden="1">#REF!</definedName>
    <definedName name="BExZIGDWFIOPMMVCRWX45OIJ5AP3" localSheetId="14" hidden="1">#REF!</definedName>
    <definedName name="BExZIGDWFIOPMMVCRWX45OIJ5AP3" localSheetId="22" hidden="1">#REF!</definedName>
    <definedName name="BExZIGDWFIOPMMVCRWX45OIJ5AP3" localSheetId="19" hidden="1">#REF!</definedName>
    <definedName name="BExZIGDWFIOPMMVCRWX45OIJ5AP3" localSheetId="21" hidden="1">#REF!</definedName>
    <definedName name="BExZIGDWFIOPMMVCRWX45OIJ5AP3" hidden="1">#REF!</definedName>
    <definedName name="BExZIIHH3QNQE3GFMHEE4UMHY6WQ" localSheetId="23" hidden="1">#REF!</definedName>
    <definedName name="BExZIIHH3QNQE3GFMHEE4UMHY6WQ" localSheetId="27" hidden="1">#REF!</definedName>
    <definedName name="BExZIIHH3QNQE3GFMHEE4UMHY6WQ" localSheetId="16" hidden="1">#REF!</definedName>
    <definedName name="BExZIIHH3QNQE3GFMHEE4UMHY6WQ" localSheetId="0" hidden="1">#REF!</definedName>
    <definedName name="BExZIIHH3QNQE3GFMHEE4UMHY6WQ" localSheetId="2" hidden="1">#REF!</definedName>
    <definedName name="BExZIIHH3QNQE3GFMHEE4UMHY6WQ" localSheetId="4" hidden="1">#REF!</definedName>
    <definedName name="BExZIIHH3QNQE3GFMHEE4UMHY6WQ" localSheetId="5" hidden="1">#REF!</definedName>
    <definedName name="BExZIIHH3QNQE3GFMHEE4UMHY6WQ" localSheetId="17" hidden="1">#REF!</definedName>
    <definedName name="BExZIIHH3QNQE3GFMHEE4UMHY6WQ" localSheetId="7" hidden="1">#REF!</definedName>
    <definedName name="BExZIIHH3QNQE3GFMHEE4UMHY6WQ" localSheetId="8" hidden="1">#REF!</definedName>
    <definedName name="BExZIIHH3QNQE3GFMHEE4UMHY6WQ" localSheetId="9" hidden="1">#REF!</definedName>
    <definedName name="BExZIIHH3QNQE3GFMHEE4UMHY6WQ" localSheetId="11" hidden="1">#REF!</definedName>
    <definedName name="BExZIIHH3QNQE3GFMHEE4UMHY6WQ" localSheetId="12" hidden="1">#REF!</definedName>
    <definedName name="BExZIIHH3QNQE3GFMHEE4UMHY6WQ" localSheetId="13" hidden="1">#REF!</definedName>
    <definedName name="BExZIIHH3QNQE3GFMHEE4UMHY6WQ" localSheetId="14" hidden="1">#REF!</definedName>
    <definedName name="BExZIIHH3QNQE3GFMHEE4UMHY6WQ" localSheetId="22" hidden="1">#REF!</definedName>
    <definedName name="BExZIIHH3QNQE3GFMHEE4UMHY6WQ" localSheetId="19" hidden="1">#REF!</definedName>
    <definedName name="BExZIIHH3QNQE3GFMHEE4UMHY6WQ" localSheetId="21" hidden="1">#REF!</definedName>
    <definedName name="BExZIIHH3QNQE3GFMHEE4UMHY6WQ" hidden="1">#REF!</definedName>
    <definedName name="BExZIYO22G5UXOB42GDLYGVRJ6U7" localSheetId="23" hidden="1">#REF!</definedName>
    <definedName name="BExZIYO22G5UXOB42GDLYGVRJ6U7" localSheetId="27" hidden="1">#REF!</definedName>
    <definedName name="BExZIYO22G5UXOB42GDLYGVRJ6U7" localSheetId="16" hidden="1">#REF!</definedName>
    <definedName name="BExZIYO22G5UXOB42GDLYGVRJ6U7" localSheetId="0" hidden="1">#REF!</definedName>
    <definedName name="BExZIYO22G5UXOB42GDLYGVRJ6U7" localSheetId="2" hidden="1">#REF!</definedName>
    <definedName name="BExZIYO22G5UXOB42GDLYGVRJ6U7" localSheetId="4" hidden="1">#REF!</definedName>
    <definedName name="BExZIYO22G5UXOB42GDLYGVRJ6U7" localSheetId="5" hidden="1">#REF!</definedName>
    <definedName name="BExZIYO22G5UXOB42GDLYGVRJ6U7" localSheetId="17" hidden="1">#REF!</definedName>
    <definedName name="BExZIYO22G5UXOB42GDLYGVRJ6U7" localSheetId="7" hidden="1">#REF!</definedName>
    <definedName name="BExZIYO22G5UXOB42GDLYGVRJ6U7" localSheetId="8" hidden="1">#REF!</definedName>
    <definedName name="BExZIYO22G5UXOB42GDLYGVRJ6U7" localSheetId="9" hidden="1">#REF!</definedName>
    <definedName name="BExZIYO22G5UXOB42GDLYGVRJ6U7" localSheetId="11" hidden="1">#REF!</definedName>
    <definedName name="BExZIYO22G5UXOB42GDLYGVRJ6U7" localSheetId="12" hidden="1">#REF!</definedName>
    <definedName name="BExZIYO22G5UXOB42GDLYGVRJ6U7" localSheetId="13" hidden="1">#REF!</definedName>
    <definedName name="BExZIYO22G5UXOB42GDLYGVRJ6U7" localSheetId="14" hidden="1">#REF!</definedName>
    <definedName name="BExZIYO22G5UXOB42GDLYGVRJ6U7" localSheetId="22" hidden="1">#REF!</definedName>
    <definedName name="BExZIYO22G5UXOB42GDLYGVRJ6U7" localSheetId="19" hidden="1">#REF!</definedName>
    <definedName name="BExZIYO22G5UXOB42GDLYGVRJ6U7" localSheetId="21" hidden="1">#REF!</definedName>
    <definedName name="BExZIYO22G5UXOB42GDLYGVRJ6U7" hidden="1">#REF!</definedName>
    <definedName name="BExZJ7I9T8XU4MZRKJ1VVU76V2LZ" localSheetId="23" hidden="1">#REF!</definedName>
    <definedName name="BExZJ7I9T8XU4MZRKJ1VVU76V2LZ" localSheetId="27" hidden="1">#REF!</definedName>
    <definedName name="BExZJ7I9T8XU4MZRKJ1VVU76V2LZ" localSheetId="16" hidden="1">#REF!</definedName>
    <definedName name="BExZJ7I9T8XU4MZRKJ1VVU76V2LZ" localSheetId="0" hidden="1">#REF!</definedName>
    <definedName name="BExZJ7I9T8XU4MZRKJ1VVU76V2LZ" localSheetId="2" hidden="1">#REF!</definedName>
    <definedName name="BExZJ7I9T8XU4MZRKJ1VVU76V2LZ" localSheetId="4" hidden="1">#REF!</definedName>
    <definedName name="BExZJ7I9T8XU4MZRKJ1VVU76V2LZ" localSheetId="5" hidden="1">#REF!</definedName>
    <definedName name="BExZJ7I9T8XU4MZRKJ1VVU76V2LZ" localSheetId="17" hidden="1">#REF!</definedName>
    <definedName name="BExZJ7I9T8XU4MZRKJ1VVU76V2LZ" localSheetId="7" hidden="1">#REF!</definedName>
    <definedName name="BExZJ7I9T8XU4MZRKJ1VVU76V2LZ" localSheetId="8" hidden="1">#REF!</definedName>
    <definedName name="BExZJ7I9T8XU4MZRKJ1VVU76V2LZ" localSheetId="9" hidden="1">#REF!</definedName>
    <definedName name="BExZJ7I9T8XU4MZRKJ1VVU76V2LZ" localSheetId="11" hidden="1">#REF!</definedName>
    <definedName name="BExZJ7I9T8XU4MZRKJ1VVU76V2LZ" localSheetId="12" hidden="1">#REF!</definedName>
    <definedName name="BExZJ7I9T8XU4MZRKJ1VVU76V2LZ" localSheetId="13" hidden="1">#REF!</definedName>
    <definedName name="BExZJ7I9T8XU4MZRKJ1VVU76V2LZ" localSheetId="14" hidden="1">#REF!</definedName>
    <definedName name="BExZJ7I9T8XU4MZRKJ1VVU76V2LZ" localSheetId="22" hidden="1">#REF!</definedName>
    <definedName name="BExZJ7I9T8XU4MZRKJ1VVU76V2LZ" localSheetId="19" hidden="1">#REF!</definedName>
    <definedName name="BExZJ7I9T8XU4MZRKJ1VVU76V2LZ" localSheetId="21" hidden="1">#REF!</definedName>
    <definedName name="BExZJ7I9T8XU4MZRKJ1VVU76V2LZ" hidden="1">#REF!</definedName>
    <definedName name="BExZJMY170JCUU1RWASNZ1HJPRTA" localSheetId="23" hidden="1">#REF!</definedName>
    <definedName name="BExZJMY170JCUU1RWASNZ1HJPRTA" localSheetId="27" hidden="1">#REF!</definedName>
    <definedName name="BExZJMY170JCUU1RWASNZ1HJPRTA" localSheetId="16" hidden="1">#REF!</definedName>
    <definedName name="BExZJMY170JCUU1RWASNZ1HJPRTA" localSheetId="0" hidden="1">#REF!</definedName>
    <definedName name="BExZJMY170JCUU1RWASNZ1HJPRTA" localSheetId="2" hidden="1">#REF!</definedName>
    <definedName name="BExZJMY170JCUU1RWASNZ1HJPRTA" localSheetId="4" hidden="1">#REF!</definedName>
    <definedName name="BExZJMY170JCUU1RWASNZ1HJPRTA" localSheetId="5" hidden="1">#REF!</definedName>
    <definedName name="BExZJMY170JCUU1RWASNZ1HJPRTA" localSheetId="17" hidden="1">#REF!</definedName>
    <definedName name="BExZJMY170JCUU1RWASNZ1HJPRTA" localSheetId="7" hidden="1">#REF!</definedName>
    <definedName name="BExZJMY170JCUU1RWASNZ1HJPRTA" localSheetId="8" hidden="1">#REF!</definedName>
    <definedName name="BExZJMY170JCUU1RWASNZ1HJPRTA" localSheetId="9" hidden="1">#REF!</definedName>
    <definedName name="BExZJMY170JCUU1RWASNZ1HJPRTA" localSheetId="11" hidden="1">#REF!</definedName>
    <definedName name="BExZJMY170JCUU1RWASNZ1HJPRTA" localSheetId="12" hidden="1">#REF!</definedName>
    <definedName name="BExZJMY170JCUU1RWASNZ1HJPRTA" localSheetId="13" hidden="1">#REF!</definedName>
    <definedName name="BExZJMY170JCUU1RWASNZ1HJPRTA" localSheetId="14" hidden="1">#REF!</definedName>
    <definedName name="BExZJMY170JCUU1RWASNZ1HJPRTA" localSheetId="22" hidden="1">#REF!</definedName>
    <definedName name="BExZJMY170JCUU1RWASNZ1HJPRTA" localSheetId="19" hidden="1">#REF!</definedName>
    <definedName name="BExZJMY170JCUU1RWASNZ1HJPRTA" localSheetId="21" hidden="1">#REF!</definedName>
    <definedName name="BExZJMY170JCUU1RWASNZ1HJPRTA" hidden="1">#REF!</definedName>
    <definedName name="BExZJOQR77H0P4SUKVYACDCFBBXO" localSheetId="23" hidden="1">#REF!</definedName>
    <definedName name="BExZJOQR77H0P4SUKVYACDCFBBXO" localSheetId="27" hidden="1">#REF!</definedName>
    <definedName name="BExZJOQR77H0P4SUKVYACDCFBBXO" localSheetId="16" hidden="1">#REF!</definedName>
    <definedName name="BExZJOQR77H0P4SUKVYACDCFBBXO" localSheetId="0" hidden="1">#REF!</definedName>
    <definedName name="BExZJOQR77H0P4SUKVYACDCFBBXO" localSheetId="2" hidden="1">#REF!</definedName>
    <definedName name="BExZJOQR77H0P4SUKVYACDCFBBXO" localSheetId="4" hidden="1">#REF!</definedName>
    <definedName name="BExZJOQR77H0P4SUKVYACDCFBBXO" localSheetId="5" hidden="1">#REF!</definedName>
    <definedName name="BExZJOQR77H0P4SUKVYACDCFBBXO" localSheetId="17" hidden="1">#REF!</definedName>
    <definedName name="BExZJOQR77H0P4SUKVYACDCFBBXO" localSheetId="7" hidden="1">#REF!</definedName>
    <definedName name="BExZJOQR77H0P4SUKVYACDCFBBXO" localSheetId="8" hidden="1">#REF!</definedName>
    <definedName name="BExZJOQR77H0P4SUKVYACDCFBBXO" localSheetId="9" hidden="1">#REF!</definedName>
    <definedName name="BExZJOQR77H0P4SUKVYACDCFBBXO" localSheetId="11" hidden="1">#REF!</definedName>
    <definedName name="BExZJOQR77H0P4SUKVYACDCFBBXO" localSheetId="12" hidden="1">#REF!</definedName>
    <definedName name="BExZJOQR77H0P4SUKVYACDCFBBXO" localSheetId="13" hidden="1">#REF!</definedName>
    <definedName name="BExZJOQR77H0P4SUKVYACDCFBBXO" localSheetId="14" hidden="1">#REF!</definedName>
    <definedName name="BExZJOQR77H0P4SUKVYACDCFBBXO" localSheetId="22" hidden="1">#REF!</definedName>
    <definedName name="BExZJOQR77H0P4SUKVYACDCFBBXO" localSheetId="19" hidden="1">#REF!</definedName>
    <definedName name="BExZJOQR77H0P4SUKVYACDCFBBXO" localSheetId="21" hidden="1">#REF!</definedName>
    <definedName name="BExZJOQR77H0P4SUKVYACDCFBBXO" hidden="1">#REF!</definedName>
    <definedName name="BExZJS6RG34ODDY9HMZ0O34MEMSB" localSheetId="23" hidden="1">#REF!</definedName>
    <definedName name="BExZJS6RG34ODDY9HMZ0O34MEMSB" localSheetId="27" hidden="1">#REF!</definedName>
    <definedName name="BExZJS6RG34ODDY9HMZ0O34MEMSB" localSheetId="16" hidden="1">#REF!</definedName>
    <definedName name="BExZJS6RG34ODDY9HMZ0O34MEMSB" localSheetId="0" hidden="1">#REF!</definedName>
    <definedName name="BExZJS6RG34ODDY9HMZ0O34MEMSB" localSheetId="2" hidden="1">#REF!</definedName>
    <definedName name="BExZJS6RG34ODDY9HMZ0O34MEMSB" localSheetId="4" hidden="1">#REF!</definedName>
    <definedName name="BExZJS6RG34ODDY9HMZ0O34MEMSB" localSheetId="5" hidden="1">#REF!</definedName>
    <definedName name="BExZJS6RG34ODDY9HMZ0O34MEMSB" localSheetId="17" hidden="1">#REF!</definedName>
    <definedName name="BExZJS6RG34ODDY9HMZ0O34MEMSB" localSheetId="7" hidden="1">#REF!</definedName>
    <definedName name="BExZJS6RG34ODDY9HMZ0O34MEMSB" localSheetId="8" hidden="1">#REF!</definedName>
    <definedName name="BExZJS6RG34ODDY9HMZ0O34MEMSB" localSheetId="9" hidden="1">#REF!</definedName>
    <definedName name="BExZJS6RG34ODDY9HMZ0O34MEMSB" localSheetId="11" hidden="1">#REF!</definedName>
    <definedName name="BExZJS6RG34ODDY9HMZ0O34MEMSB" localSheetId="12" hidden="1">#REF!</definedName>
    <definedName name="BExZJS6RG34ODDY9HMZ0O34MEMSB" localSheetId="13" hidden="1">#REF!</definedName>
    <definedName name="BExZJS6RG34ODDY9HMZ0O34MEMSB" localSheetId="14" hidden="1">#REF!</definedName>
    <definedName name="BExZJS6RG34ODDY9HMZ0O34MEMSB" localSheetId="22" hidden="1">#REF!</definedName>
    <definedName name="BExZJS6RG34ODDY9HMZ0O34MEMSB" localSheetId="19" hidden="1">#REF!</definedName>
    <definedName name="BExZJS6RG34ODDY9HMZ0O34MEMSB" localSheetId="21" hidden="1">#REF!</definedName>
    <definedName name="BExZJS6RG34ODDY9HMZ0O34MEMSB" hidden="1">#REF!</definedName>
    <definedName name="BExZK34NR4BAD7HJAP7SQ926UQP3" localSheetId="23" hidden="1">#REF!</definedName>
    <definedName name="BExZK34NR4BAD7HJAP7SQ926UQP3" localSheetId="27" hidden="1">#REF!</definedName>
    <definedName name="BExZK34NR4BAD7HJAP7SQ926UQP3" localSheetId="16" hidden="1">#REF!</definedName>
    <definedName name="BExZK34NR4BAD7HJAP7SQ926UQP3" localSheetId="0" hidden="1">#REF!</definedName>
    <definedName name="BExZK34NR4BAD7HJAP7SQ926UQP3" localSheetId="2" hidden="1">#REF!</definedName>
    <definedName name="BExZK34NR4BAD7HJAP7SQ926UQP3" localSheetId="4" hidden="1">#REF!</definedName>
    <definedName name="BExZK34NR4BAD7HJAP7SQ926UQP3" localSheetId="5" hidden="1">#REF!</definedName>
    <definedName name="BExZK34NR4BAD7HJAP7SQ926UQP3" localSheetId="17" hidden="1">#REF!</definedName>
    <definedName name="BExZK34NR4BAD7HJAP7SQ926UQP3" localSheetId="7" hidden="1">#REF!</definedName>
    <definedName name="BExZK34NR4BAD7HJAP7SQ926UQP3" localSheetId="8" hidden="1">#REF!</definedName>
    <definedName name="BExZK34NR4BAD7HJAP7SQ926UQP3" localSheetId="9" hidden="1">#REF!</definedName>
    <definedName name="BExZK34NR4BAD7HJAP7SQ926UQP3" localSheetId="11" hidden="1">#REF!</definedName>
    <definedName name="BExZK34NR4BAD7HJAP7SQ926UQP3" localSheetId="12" hidden="1">#REF!</definedName>
    <definedName name="BExZK34NR4BAD7HJAP7SQ926UQP3" localSheetId="13" hidden="1">#REF!</definedName>
    <definedName name="BExZK34NR4BAD7HJAP7SQ926UQP3" localSheetId="14" hidden="1">#REF!</definedName>
    <definedName name="BExZK34NR4BAD7HJAP7SQ926UQP3" localSheetId="22" hidden="1">#REF!</definedName>
    <definedName name="BExZK34NR4BAD7HJAP7SQ926UQP3" localSheetId="19" hidden="1">#REF!</definedName>
    <definedName name="BExZK34NR4BAD7HJAP7SQ926UQP3" localSheetId="21" hidden="1">#REF!</definedName>
    <definedName name="BExZK34NR4BAD7HJAP7SQ926UQP3" hidden="1">#REF!</definedName>
    <definedName name="BExZK3FGPHH5H771U7D5XY7XBS6E" localSheetId="23" hidden="1">#REF!</definedName>
    <definedName name="BExZK3FGPHH5H771U7D5XY7XBS6E" localSheetId="27" hidden="1">#REF!</definedName>
    <definedName name="BExZK3FGPHH5H771U7D5XY7XBS6E" localSheetId="16" hidden="1">#REF!</definedName>
    <definedName name="BExZK3FGPHH5H771U7D5XY7XBS6E" localSheetId="0" hidden="1">#REF!</definedName>
    <definedName name="BExZK3FGPHH5H771U7D5XY7XBS6E" localSheetId="2" hidden="1">#REF!</definedName>
    <definedName name="BExZK3FGPHH5H771U7D5XY7XBS6E" localSheetId="4" hidden="1">#REF!</definedName>
    <definedName name="BExZK3FGPHH5H771U7D5XY7XBS6E" localSheetId="5" hidden="1">#REF!</definedName>
    <definedName name="BExZK3FGPHH5H771U7D5XY7XBS6E" localSheetId="17" hidden="1">#REF!</definedName>
    <definedName name="BExZK3FGPHH5H771U7D5XY7XBS6E" localSheetId="7" hidden="1">#REF!</definedName>
    <definedName name="BExZK3FGPHH5H771U7D5XY7XBS6E" localSheetId="8" hidden="1">#REF!</definedName>
    <definedName name="BExZK3FGPHH5H771U7D5XY7XBS6E" localSheetId="9" hidden="1">#REF!</definedName>
    <definedName name="BExZK3FGPHH5H771U7D5XY7XBS6E" localSheetId="11" hidden="1">#REF!</definedName>
    <definedName name="BExZK3FGPHH5H771U7D5XY7XBS6E" localSheetId="12" hidden="1">#REF!</definedName>
    <definedName name="BExZK3FGPHH5H771U7D5XY7XBS6E" localSheetId="13" hidden="1">#REF!</definedName>
    <definedName name="BExZK3FGPHH5H771U7D5XY7XBS6E" localSheetId="14" hidden="1">#REF!</definedName>
    <definedName name="BExZK3FGPHH5H771U7D5XY7XBS6E" localSheetId="22" hidden="1">#REF!</definedName>
    <definedName name="BExZK3FGPHH5H771U7D5XY7XBS6E" localSheetId="19" hidden="1">#REF!</definedName>
    <definedName name="BExZK3FGPHH5H771U7D5XY7XBS6E" localSheetId="21" hidden="1">#REF!</definedName>
    <definedName name="BExZK3FGPHH5H771U7D5XY7XBS6E" hidden="1">#REF!</definedName>
    <definedName name="BExZK46CVVS9X1BZ6LLL71016ENT" localSheetId="23" hidden="1">#REF!</definedName>
    <definedName name="BExZK46CVVS9X1BZ6LLL71016ENT" localSheetId="27" hidden="1">#REF!</definedName>
    <definedName name="BExZK46CVVS9X1BZ6LLL71016ENT" localSheetId="16" hidden="1">#REF!</definedName>
    <definedName name="BExZK46CVVS9X1BZ6LLL71016ENT" localSheetId="0" hidden="1">#REF!</definedName>
    <definedName name="BExZK46CVVS9X1BZ6LLL71016ENT" localSheetId="2" hidden="1">#REF!</definedName>
    <definedName name="BExZK46CVVS9X1BZ6LLL71016ENT" localSheetId="4" hidden="1">#REF!</definedName>
    <definedName name="BExZK46CVVS9X1BZ6LLL71016ENT" localSheetId="5" hidden="1">#REF!</definedName>
    <definedName name="BExZK46CVVS9X1BZ6LLL71016ENT" localSheetId="17" hidden="1">#REF!</definedName>
    <definedName name="BExZK46CVVS9X1BZ6LLL71016ENT" localSheetId="7" hidden="1">#REF!</definedName>
    <definedName name="BExZK46CVVS9X1BZ6LLL71016ENT" localSheetId="8" hidden="1">#REF!</definedName>
    <definedName name="BExZK46CVVS9X1BZ6LLL71016ENT" localSheetId="9" hidden="1">#REF!</definedName>
    <definedName name="BExZK46CVVS9X1BZ6LLL71016ENT" localSheetId="11" hidden="1">#REF!</definedName>
    <definedName name="BExZK46CVVS9X1BZ6LLL71016ENT" localSheetId="12" hidden="1">#REF!</definedName>
    <definedName name="BExZK46CVVS9X1BZ6LLL71016ENT" localSheetId="13" hidden="1">#REF!</definedName>
    <definedName name="BExZK46CVVS9X1BZ6LLL71016ENT" localSheetId="14" hidden="1">#REF!</definedName>
    <definedName name="BExZK46CVVS9X1BZ6LLL71016ENT" localSheetId="22" hidden="1">#REF!</definedName>
    <definedName name="BExZK46CVVS9X1BZ6LLL71016ENT" localSheetId="19" hidden="1">#REF!</definedName>
    <definedName name="BExZK46CVVS9X1BZ6LLL71016ENT" localSheetId="21" hidden="1">#REF!</definedName>
    <definedName name="BExZK46CVVS9X1BZ6LLL71016ENT" hidden="1">#REF!</definedName>
    <definedName name="BExZK52PZLTP1F04T09MP30BVT7H" localSheetId="23" hidden="1">#REF!</definedName>
    <definedName name="BExZK52PZLTP1F04T09MP30BVT7H" localSheetId="27" hidden="1">#REF!</definedName>
    <definedName name="BExZK52PZLTP1F04T09MP30BVT7H" localSheetId="16" hidden="1">#REF!</definedName>
    <definedName name="BExZK52PZLTP1F04T09MP30BVT7H" localSheetId="0" hidden="1">#REF!</definedName>
    <definedName name="BExZK52PZLTP1F04T09MP30BVT7H" localSheetId="2" hidden="1">#REF!</definedName>
    <definedName name="BExZK52PZLTP1F04T09MP30BVT7H" localSheetId="4" hidden="1">#REF!</definedName>
    <definedName name="BExZK52PZLTP1F04T09MP30BVT7H" localSheetId="5" hidden="1">#REF!</definedName>
    <definedName name="BExZK52PZLTP1F04T09MP30BVT7H" localSheetId="17" hidden="1">#REF!</definedName>
    <definedName name="BExZK52PZLTP1F04T09MP30BVT7H" localSheetId="7" hidden="1">#REF!</definedName>
    <definedName name="BExZK52PZLTP1F04T09MP30BVT7H" localSheetId="8" hidden="1">#REF!</definedName>
    <definedName name="BExZK52PZLTP1F04T09MP30BVT7H" localSheetId="9" hidden="1">#REF!</definedName>
    <definedName name="BExZK52PZLTP1F04T09MP30BVT7H" localSheetId="11" hidden="1">#REF!</definedName>
    <definedName name="BExZK52PZLTP1F04T09MP30BVT7H" localSheetId="12" hidden="1">#REF!</definedName>
    <definedName name="BExZK52PZLTP1F04T09MP30BVT7H" localSheetId="13" hidden="1">#REF!</definedName>
    <definedName name="BExZK52PZLTP1F04T09MP30BVT7H" localSheetId="14" hidden="1">#REF!</definedName>
    <definedName name="BExZK52PZLTP1F04T09MP30BVT7H" localSheetId="22" hidden="1">#REF!</definedName>
    <definedName name="BExZK52PZLTP1F04T09MP30BVT7H" localSheetId="19" hidden="1">#REF!</definedName>
    <definedName name="BExZK52PZLTP1F04T09MP30BVT7H" localSheetId="21" hidden="1">#REF!</definedName>
    <definedName name="BExZK52PZLTP1F04T09MP30BVT7H" hidden="1">#REF!</definedName>
    <definedName name="BExZKHYORG3O8C772XPFHM1N8T80" localSheetId="23" hidden="1">#REF!</definedName>
    <definedName name="BExZKHYORG3O8C772XPFHM1N8T80" localSheetId="27" hidden="1">#REF!</definedName>
    <definedName name="BExZKHYORG3O8C772XPFHM1N8T80" localSheetId="16" hidden="1">#REF!</definedName>
    <definedName name="BExZKHYORG3O8C772XPFHM1N8T80" localSheetId="0" hidden="1">#REF!</definedName>
    <definedName name="BExZKHYORG3O8C772XPFHM1N8T80" localSheetId="2" hidden="1">#REF!</definedName>
    <definedName name="BExZKHYORG3O8C772XPFHM1N8T80" localSheetId="4" hidden="1">#REF!</definedName>
    <definedName name="BExZKHYORG3O8C772XPFHM1N8T80" localSheetId="5" hidden="1">#REF!</definedName>
    <definedName name="BExZKHYORG3O8C772XPFHM1N8T80" localSheetId="17" hidden="1">#REF!</definedName>
    <definedName name="BExZKHYORG3O8C772XPFHM1N8T80" localSheetId="7" hidden="1">#REF!</definedName>
    <definedName name="BExZKHYORG3O8C772XPFHM1N8T80" localSheetId="8" hidden="1">#REF!</definedName>
    <definedName name="BExZKHYORG3O8C772XPFHM1N8T80" localSheetId="9" hidden="1">#REF!</definedName>
    <definedName name="BExZKHYORG3O8C772XPFHM1N8T80" localSheetId="11" hidden="1">#REF!</definedName>
    <definedName name="BExZKHYORG3O8C772XPFHM1N8T80" localSheetId="12" hidden="1">#REF!</definedName>
    <definedName name="BExZKHYORG3O8C772XPFHM1N8T80" localSheetId="13" hidden="1">#REF!</definedName>
    <definedName name="BExZKHYORG3O8C772XPFHM1N8T80" localSheetId="14" hidden="1">#REF!</definedName>
    <definedName name="BExZKHYORG3O8C772XPFHM1N8T80" localSheetId="22" hidden="1">#REF!</definedName>
    <definedName name="BExZKHYORG3O8C772XPFHM1N8T80" localSheetId="19" hidden="1">#REF!</definedName>
    <definedName name="BExZKHYORG3O8C772XPFHM1N8T80" localSheetId="21" hidden="1">#REF!</definedName>
    <definedName name="BExZKHYORG3O8C772XPFHM1N8T80" hidden="1">#REF!</definedName>
    <definedName name="BExZKJRF2IRR57DG9CLC7MSHWNNN" localSheetId="23" hidden="1">#REF!</definedName>
    <definedName name="BExZKJRF2IRR57DG9CLC7MSHWNNN" localSheetId="27" hidden="1">#REF!</definedName>
    <definedName name="BExZKJRF2IRR57DG9CLC7MSHWNNN" localSheetId="16" hidden="1">#REF!</definedName>
    <definedName name="BExZKJRF2IRR57DG9CLC7MSHWNNN" localSheetId="0" hidden="1">#REF!</definedName>
    <definedName name="BExZKJRF2IRR57DG9CLC7MSHWNNN" localSheetId="2" hidden="1">#REF!</definedName>
    <definedName name="BExZKJRF2IRR57DG9CLC7MSHWNNN" localSheetId="4" hidden="1">#REF!</definedName>
    <definedName name="BExZKJRF2IRR57DG9CLC7MSHWNNN" localSheetId="5" hidden="1">#REF!</definedName>
    <definedName name="BExZKJRF2IRR57DG9CLC7MSHWNNN" localSheetId="17" hidden="1">#REF!</definedName>
    <definedName name="BExZKJRF2IRR57DG9CLC7MSHWNNN" localSheetId="7" hidden="1">#REF!</definedName>
    <definedName name="BExZKJRF2IRR57DG9CLC7MSHWNNN" localSheetId="8" hidden="1">#REF!</definedName>
    <definedName name="BExZKJRF2IRR57DG9CLC7MSHWNNN" localSheetId="9" hidden="1">#REF!</definedName>
    <definedName name="BExZKJRF2IRR57DG9CLC7MSHWNNN" localSheetId="11" hidden="1">#REF!</definedName>
    <definedName name="BExZKJRF2IRR57DG9CLC7MSHWNNN" localSheetId="12" hidden="1">#REF!</definedName>
    <definedName name="BExZKJRF2IRR57DG9CLC7MSHWNNN" localSheetId="13" hidden="1">#REF!</definedName>
    <definedName name="BExZKJRF2IRR57DG9CLC7MSHWNNN" localSheetId="14" hidden="1">#REF!</definedName>
    <definedName name="BExZKJRF2IRR57DG9CLC7MSHWNNN" localSheetId="22" hidden="1">#REF!</definedName>
    <definedName name="BExZKJRF2IRR57DG9CLC7MSHWNNN" localSheetId="19" hidden="1">#REF!</definedName>
    <definedName name="BExZKJRF2IRR57DG9CLC7MSHWNNN" localSheetId="21" hidden="1">#REF!</definedName>
    <definedName name="BExZKJRF2IRR57DG9CLC7MSHWNNN" hidden="1">#REF!</definedName>
    <definedName name="BExZKV5GYXO0X760SBD9TWTIQHGI" localSheetId="23" hidden="1">#REF!</definedName>
    <definedName name="BExZKV5GYXO0X760SBD9TWTIQHGI" localSheetId="27" hidden="1">#REF!</definedName>
    <definedName name="BExZKV5GYXO0X760SBD9TWTIQHGI" localSheetId="16" hidden="1">#REF!</definedName>
    <definedName name="BExZKV5GYXO0X760SBD9TWTIQHGI" localSheetId="0" hidden="1">#REF!</definedName>
    <definedName name="BExZKV5GYXO0X760SBD9TWTIQHGI" localSheetId="2" hidden="1">#REF!</definedName>
    <definedName name="BExZKV5GYXO0X760SBD9TWTIQHGI" localSheetId="4" hidden="1">#REF!</definedName>
    <definedName name="BExZKV5GYXO0X760SBD9TWTIQHGI" localSheetId="5" hidden="1">#REF!</definedName>
    <definedName name="BExZKV5GYXO0X760SBD9TWTIQHGI" localSheetId="17" hidden="1">#REF!</definedName>
    <definedName name="BExZKV5GYXO0X760SBD9TWTIQHGI" localSheetId="7" hidden="1">#REF!</definedName>
    <definedName name="BExZKV5GYXO0X760SBD9TWTIQHGI" localSheetId="8" hidden="1">#REF!</definedName>
    <definedName name="BExZKV5GYXO0X760SBD9TWTIQHGI" localSheetId="9" hidden="1">#REF!</definedName>
    <definedName name="BExZKV5GYXO0X760SBD9TWTIQHGI" localSheetId="11" hidden="1">#REF!</definedName>
    <definedName name="BExZKV5GYXO0X760SBD9TWTIQHGI" localSheetId="12" hidden="1">#REF!</definedName>
    <definedName name="BExZKV5GYXO0X760SBD9TWTIQHGI" localSheetId="13" hidden="1">#REF!</definedName>
    <definedName name="BExZKV5GYXO0X760SBD9TWTIQHGI" localSheetId="14" hidden="1">#REF!</definedName>
    <definedName name="BExZKV5GYXO0X760SBD9TWTIQHGI" localSheetId="22" hidden="1">#REF!</definedName>
    <definedName name="BExZKV5GYXO0X760SBD9TWTIQHGI" localSheetId="19" hidden="1">#REF!</definedName>
    <definedName name="BExZKV5GYXO0X760SBD9TWTIQHGI" localSheetId="21" hidden="1">#REF!</definedName>
    <definedName name="BExZKV5GYXO0X760SBD9TWTIQHGI" hidden="1">#REF!</definedName>
    <definedName name="BExZKZCGNEA9IPON37A91L4H4H17" localSheetId="23" hidden="1">#REF!</definedName>
    <definedName name="BExZKZCGNEA9IPON37A91L4H4H17" localSheetId="27" hidden="1">#REF!</definedName>
    <definedName name="BExZKZCGNEA9IPON37A91L4H4H17" localSheetId="16" hidden="1">#REF!</definedName>
    <definedName name="BExZKZCGNEA9IPON37A91L4H4H17" localSheetId="0" hidden="1">#REF!</definedName>
    <definedName name="BExZKZCGNEA9IPON37A91L4H4H17" localSheetId="2" hidden="1">#REF!</definedName>
    <definedName name="BExZKZCGNEA9IPON37A91L4H4H17" localSheetId="4" hidden="1">#REF!</definedName>
    <definedName name="BExZKZCGNEA9IPON37A91L4H4H17" localSheetId="5" hidden="1">#REF!</definedName>
    <definedName name="BExZKZCGNEA9IPON37A91L4H4H17" localSheetId="17" hidden="1">#REF!</definedName>
    <definedName name="BExZKZCGNEA9IPON37A91L4H4H17" localSheetId="7" hidden="1">#REF!</definedName>
    <definedName name="BExZKZCGNEA9IPON37A91L4H4H17" localSheetId="8" hidden="1">#REF!</definedName>
    <definedName name="BExZKZCGNEA9IPON37A91L4H4H17" localSheetId="9" hidden="1">#REF!</definedName>
    <definedName name="BExZKZCGNEA9IPON37A91L4H4H17" localSheetId="11" hidden="1">#REF!</definedName>
    <definedName name="BExZKZCGNEA9IPON37A91L4H4H17" localSheetId="12" hidden="1">#REF!</definedName>
    <definedName name="BExZKZCGNEA9IPON37A91L4H4H17" localSheetId="13" hidden="1">#REF!</definedName>
    <definedName name="BExZKZCGNEA9IPON37A91L4H4H17" localSheetId="14" hidden="1">#REF!</definedName>
    <definedName name="BExZKZCGNEA9IPON37A91L4H4H17" localSheetId="22" hidden="1">#REF!</definedName>
    <definedName name="BExZKZCGNEA9IPON37A91L4H4H17" localSheetId="19" hidden="1">#REF!</definedName>
    <definedName name="BExZKZCGNEA9IPON37A91L4H4H17" localSheetId="21" hidden="1">#REF!</definedName>
    <definedName name="BExZKZCGNEA9IPON37A91L4H4H17" hidden="1">#REF!</definedName>
    <definedName name="BExZL6E4YVXRUN7ZGF2BIGIXFR8K" localSheetId="23" hidden="1">#REF!</definedName>
    <definedName name="BExZL6E4YVXRUN7ZGF2BIGIXFR8K" localSheetId="27" hidden="1">#REF!</definedName>
    <definedName name="BExZL6E4YVXRUN7ZGF2BIGIXFR8K" localSheetId="16" hidden="1">#REF!</definedName>
    <definedName name="BExZL6E4YVXRUN7ZGF2BIGIXFR8K" localSheetId="0" hidden="1">#REF!</definedName>
    <definedName name="BExZL6E4YVXRUN7ZGF2BIGIXFR8K" localSheetId="2" hidden="1">#REF!</definedName>
    <definedName name="BExZL6E4YVXRUN7ZGF2BIGIXFR8K" localSheetId="4" hidden="1">#REF!</definedName>
    <definedName name="BExZL6E4YVXRUN7ZGF2BIGIXFR8K" localSheetId="5" hidden="1">#REF!</definedName>
    <definedName name="BExZL6E4YVXRUN7ZGF2BIGIXFR8K" localSheetId="17" hidden="1">#REF!</definedName>
    <definedName name="BExZL6E4YVXRUN7ZGF2BIGIXFR8K" localSheetId="7" hidden="1">#REF!</definedName>
    <definedName name="BExZL6E4YVXRUN7ZGF2BIGIXFR8K" localSheetId="8" hidden="1">#REF!</definedName>
    <definedName name="BExZL6E4YVXRUN7ZGF2BIGIXFR8K" localSheetId="9" hidden="1">#REF!</definedName>
    <definedName name="BExZL6E4YVXRUN7ZGF2BIGIXFR8K" localSheetId="11" hidden="1">#REF!</definedName>
    <definedName name="BExZL6E4YVXRUN7ZGF2BIGIXFR8K" localSheetId="12" hidden="1">#REF!</definedName>
    <definedName name="BExZL6E4YVXRUN7ZGF2BIGIXFR8K" localSheetId="13" hidden="1">#REF!</definedName>
    <definedName name="BExZL6E4YVXRUN7ZGF2BIGIXFR8K" localSheetId="14" hidden="1">#REF!</definedName>
    <definedName name="BExZL6E4YVXRUN7ZGF2BIGIXFR8K" localSheetId="22" hidden="1">#REF!</definedName>
    <definedName name="BExZL6E4YVXRUN7ZGF2BIGIXFR8K" localSheetId="19" hidden="1">#REF!</definedName>
    <definedName name="BExZL6E4YVXRUN7ZGF2BIGIXFR8K" localSheetId="21" hidden="1">#REF!</definedName>
    <definedName name="BExZL6E4YVXRUN7ZGF2BIGIXFR8K" hidden="1">#REF!</definedName>
    <definedName name="BExZLF2ZTA4EPN0GHO7C5O8DZ1SN" localSheetId="23" hidden="1">#REF!</definedName>
    <definedName name="BExZLF2ZTA4EPN0GHO7C5O8DZ1SN" localSheetId="27" hidden="1">#REF!</definedName>
    <definedName name="BExZLF2ZTA4EPN0GHO7C5O8DZ1SN" localSheetId="16" hidden="1">#REF!</definedName>
    <definedName name="BExZLF2ZTA4EPN0GHO7C5O8DZ1SN" localSheetId="0" hidden="1">#REF!</definedName>
    <definedName name="BExZLF2ZTA4EPN0GHO7C5O8DZ1SN" localSheetId="2" hidden="1">#REF!</definedName>
    <definedName name="BExZLF2ZTA4EPN0GHO7C5O8DZ1SN" localSheetId="4" hidden="1">#REF!</definedName>
    <definedName name="BExZLF2ZTA4EPN0GHO7C5O8DZ1SN" localSheetId="5" hidden="1">#REF!</definedName>
    <definedName name="BExZLF2ZTA4EPN0GHO7C5O8DZ1SN" localSheetId="17" hidden="1">#REF!</definedName>
    <definedName name="BExZLF2ZTA4EPN0GHO7C5O8DZ1SN" localSheetId="7" hidden="1">#REF!</definedName>
    <definedName name="BExZLF2ZTA4EPN0GHO7C5O8DZ1SN" localSheetId="8" hidden="1">#REF!</definedName>
    <definedName name="BExZLF2ZTA4EPN0GHO7C5O8DZ1SN" localSheetId="9" hidden="1">#REF!</definedName>
    <definedName name="BExZLF2ZTA4EPN0GHO7C5O8DZ1SN" localSheetId="11" hidden="1">#REF!</definedName>
    <definedName name="BExZLF2ZTA4EPN0GHO7C5O8DZ1SN" localSheetId="12" hidden="1">#REF!</definedName>
    <definedName name="BExZLF2ZTA4EPN0GHO7C5O8DZ1SN" localSheetId="13" hidden="1">#REF!</definedName>
    <definedName name="BExZLF2ZTA4EPN0GHO7C5O8DZ1SN" localSheetId="14" hidden="1">#REF!</definedName>
    <definedName name="BExZLF2ZTA4EPN0GHO7C5O8DZ1SN" localSheetId="22" hidden="1">#REF!</definedName>
    <definedName name="BExZLF2ZTA4EPN0GHO7C5O8DZ1SN" localSheetId="19" hidden="1">#REF!</definedName>
    <definedName name="BExZLF2ZTA4EPN0GHO7C5O8DZ1SN" localSheetId="21" hidden="1">#REF!</definedName>
    <definedName name="BExZLF2ZTA4EPN0GHO7C5O8DZ1SN" hidden="1">#REF!</definedName>
    <definedName name="BExZLGVLMKTPFXG42QYT0PO81G7F" localSheetId="23" hidden="1">#REF!</definedName>
    <definedName name="BExZLGVLMKTPFXG42QYT0PO81G7F" localSheetId="27" hidden="1">#REF!</definedName>
    <definedName name="BExZLGVLMKTPFXG42QYT0PO81G7F" localSheetId="16" hidden="1">#REF!</definedName>
    <definedName name="BExZLGVLMKTPFXG42QYT0PO81G7F" localSheetId="0" hidden="1">#REF!</definedName>
    <definedName name="BExZLGVLMKTPFXG42QYT0PO81G7F" localSheetId="2" hidden="1">#REF!</definedName>
    <definedName name="BExZLGVLMKTPFXG42QYT0PO81G7F" localSheetId="4" hidden="1">#REF!</definedName>
    <definedName name="BExZLGVLMKTPFXG42QYT0PO81G7F" localSheetId="5" hidden="1">#REF!</definedName>
    <definedName name="BExZLGVLMKTPFXG42QYT0PO81G7F" localSheetId="17" hidden="1">#REF!</definedName>
    <definedName name="BExZLGVLMKTPFXG42QYT0PO81G7F" localSheetId="7" hidden="1">#REF!</definedName>
    <definedName name="BExZLGVLMKTPFXG42QYT0PO81G7F" localSheetId="8" hidden="1">#REF!</definedName>
    <definedName name="BExZLGVLMKTPFXG42QYT0PO81G7F" localSheetId="9" hidden="1">#REF!</definedName>
    <definedName name="BExZLGVLMKTPFXG42QYT0PO81G7F" localSheetId="11" hidden="1">#REF!</definedName>
    <definedName name="BExZLGVLMKTPFXG42QYT0PO81G7F" localSheetId="12" hidden="1">#REF!</definedName>
    <definedName name="BExZLGVLMKTPFXG42QYT0PO81G7F" localSheetId="13" hidden="1">#REF!</definedName>
    <definedName name="BExZLGVLMKTPFXG42QYT0PO81G7F" localSheetId="14" hidden="1">#REF!</definedName>
    <definedName name="BExZLGVLMKTPFXG42QYT0PO81G7F" localSheetId="22" hidden="1">#REF!</definedName>
    <definedName name="BExZLGVLMKTPFXG42QYT0PO81G7F" localSheetId="19" hidden="1">#REF!</definedName>
    <definedName name="BExZLGVLMKTPFXG42QYT0PO81G7F" localSheetId="21" hidden="1">#REF!</definedName>
    <definedName name="BExZLGVLMKTPFXG42QYT0PO81G7F" hidden="1">#REF!</definedName>
    <definedName name="BExZLHRYQQ7BYD3VQWHVTZGYGRCT" localSheetId="23" hidden="1">#REF!</definedName>
    <definedName name="BExZLHRYQQ7BYD3VQWHVTZGYGRCT" localSheetId="27" hidden="1">#REF!</definedName>
    <definedName name="BExZLHRYQQ7BYD3VQWHVTZGYGRCT" localSheetId="16" hidden="1">#REF!</definedName>
    <definedName name="BExZLHRYQQ7BYD3VQWHVTZGYGRCT" localSheetId="0" hidden="1">#REF!</definedName>
    <definedName name="BExZLHRYQQ7BYD3VQWHVTZGYGRCT" localSheetId="2" hidden="1">#REF!</definedName>
    <definedName name="BExZLHRYQQ7BYD3VQWHVTZGYGRCT" localSheetId="4" hidden="1">#REF!</definedName>
    <definedName name="BExZLHRYQQ7BYD3VQWHVTZGYGRCT" localSheetId="5" hidden="1">#REF!</definedName>
    <definedName name="BExZLHRYQQ7BYD3VQWHVTZGYGRCT" localSheetId="17" hidden="1">#REF!</definedName>
    <definedName name="BExZLHRYQQ7BYD3VQWHVTZGYGRCT" localSheetId="7" hidden="1">#REF!</definedName>
    <definedName name="BExZLHRYQQ7BYD3VQWHVTZGYGRCT" localSheetId="8" hidden="1">#REF!</definedName>
    <definedName name="BExZLHRYQQ7BYD3VQWHVTZGYGRCT" localSheetId="9" hidden="1">#REF!</definedName>
    <definedName name="BExZLHRYQQ7BYD3VQWHVTZGYGRCT" localSheetId="11" hidden="1">#REF!</definedName>
    <definedName name="BExZLHRYQQ7BYD3VQWHVTZGYGRCT" localSheetId="12" hidden="1">#REF!</definedName>
    <definedName name="BExZLHRYQQ7BYD3VQWHVTZGYGRCT" localSheetId="13" hidden="1">#REF!</definedName>
    <definedName name="BExZLHRYQQ7BYD3VQWHVTZGYGRCT" localSheetId="14" hidden="1">#REF!</definedName>
    <definedName name="BExZLHRYQQ7BYD3VQWHVTZGYGRCT" localSheetId="22" hidden="1">#REF!</definedName>
    <definedName name="BExZLHRYQQ7BYD3VQWHVTZGYGRCT" localSheetId="19" hidden="1">#REF!</definedName>
    <definedName name="BExZLHRYQQ7BYD3VQWHVTZGYGRCT" localSheetId="21" hidden="1">#REF!</definedName>
    <definedName name="BExZLHRYQQ7BYD3VQWHVTZGYGRCT" hidden="1">#REF!</definedName>
    <definedName name="BExZLKMK7LRK14S09WLMH7MXSQXM" localSheetId="23" hidden="1">#REF!</definedName>
    <definedName name="BExZLKMK7LRK14S09WLMH7MXSQXM" localSheetId="27" hidden="1">#REF!</definedName>
    <definedName name="BExZLKMK7LRK14S09WLMH7MXSQXM" localSheetId="16" hidden="1">#REF!</definedName>
    <definedName name="BExZLKMK7LRK14S09WLMH7MXSQXM" localSheetId="0" hidden="1">#REF!</definedName>
    <definedName name="BExZLKMK7LRK14S09WLMH7MXSQXM" localSheetId="2" hidden="1">#REF!</definedName>
    <definedName name="BExZLKMK7LRK14S09WLMH7MXSQXM" localSheetId="4" hidden="1">#REF!</definedName>
    <definedName name="BExZLKMK7LRK14S09WLMH7MXSQXM" localSheetId="5" hidden="1">#REF!</definedName>
    <definedName name="BExZLKMK7LRK14S09WLMH7MXSQXM" localSheetId="17" hidden="1">#REF!</definedName>
    <definedName name="BExZLKMK7LRK14S09WLMH7MXSQXM" localSheetId="7" hidden="1">#REF!</definedName>
    <definedName name="BExZLKMK7LRK14S09WLMH7MXSQXM" localSheetId="8" hidden="1">#REF!</definedName>
    <definedName name="BExZLKMK7LRK14S09WLMH7MXSQXM" localSheetId="9" hidden="1">#REF!</definedName>
    <definedName name="BExZLKMK7LRK14S09WLMH7MXSQXM" localSheetId="11" hidden="1">#REF!</definedName>
    <definedName name="BExZLKMK7LRK14S09WLMH7MXSQXM" localSheetId="12" hidden="1">#REF!</definedName>
    <definedName name="BExZLKMK7LRK14S09WLMH7MXSQXM" localSheetId="13" hidden="1">#REF!</definedName>
    <definedName name="BExZLKMK7LRK14S09WLMH7MXSQXM" localSheetId="14" hidden="1">#REF!</definedName>
    <definedName name="BExZLKMK7LRK14S09WLMH7MXSQXM" localSheetId="22" hidden="1">#REF!</definedName>
    <definedName name="BExZLKMK7LRK14S09WLMH7MXSQXM" localSheetId="19" hidden="1">#REF!</definedName>
    <definedName name="BExZLKMK7LRK14S09WLMH7MXSQXM" localSheetId="21" hidden="1">#REF!</definedName>
    <definedName name="BExZLKMK7LRK14S09WLMH7MXSQXM" hidden="1">#REF!</definedName>
    <definedName name="BExZM503X0NZBS0FF22LK2RGG6GP" localSheetId="23" hidden="1">#REF!</definedName>
    <definedName name="BExZM503X0NZBS0FF22LK2RGG6GP" localSheetId="27" hidden="1">#REF!</definedName>
    <definedName name="BExZM503X0NZBS0FF22LK2RGG6GP" localSheetId="16" hidden="1">#REF!</definedName>
    <definedName name="BExZM503X0NZBS0FF22LK2RGG6GP" localSheetId="0" hidden="1">#REF!</definedName>
    <definedName name="BExZM503X0NZBS0FF22LK2RGG6GP" localSheetId="2" hidden="1">#REF!</definedName>
    <definedName name="BExZM503X0NZBS0FF22LK2RGG6GP" localSheetId="4" hidden="1">#REF!</definedName>
    <definedName name="BExZM503X0NZBS0FF22LK2RGG6GP" localSheetId="5" hidden="1">#REF!</definedName>
    <definedName name="BExZM503X0NZBS0FF22LK2RGG6GP" localSheetId="17" hidden="1">#REF!</definedName>
    <definedName name="BExZM503X0NZBS0FF22LK2RGG6GP" localSheetId="7" hidden="1">#REF!</definedName>
    <definedName name="BExZM503X0NZBS0FF22LK2RGG6GP" localSheetId="8" hidden="1">#REF!</definedName>
    <definedName name="BExZM503X0NZBS0FF22LK2RGG6GP" localSheetId="9" hidden="1">#REF!</definedName>
    <definedName name="BExZM503X0NZBS0FF22LK2RGG6GP" localSheetId="11" hidden="1">#REF!</definedName>
    <definedName name="BExZM503X0NZBS0FF22LK2RGG6GP" localSheetId="12" hidden="1">#REF!</definedName>
    <definedName name="BExZM503X0NZBS0FF22LK2RGG6GP" localSheetId="13" hidden="1">#REF!</definedName>
    <definedName name="BExZM503X0NZBS0FF22LK2RGG6GP" localSheetId="14" hidden="1">#REF!</definedName>
    <definedName name="BExZM503X0NZBS0FF22LK2RGG6GP" localSheetId="22" hidden="1">#REF!</definedName>
    <definedName name="BExZM503X0NZBS0FF22LK2RGG6GP" localSheetId="19" hidden="1">#REF!</definedName>
    <definedName name="BExZM503X0NZBS0FF22LK2RGG6GP" localSheetId="21" hidden="1">#REF!</definedName>
    <definedName name="BExZM503X0NZBS0FF22LK2RGG6GP" hidden="1">#REF!</definedName>
    <definedName name="BExZM7JVLG0W8EG5RBU915U3SKBY" localSheetId="23" hidden="1">#REF!</definedName>
    <definedName name="BExZM7JVLG0W8EG5RBU915U3SKBY" localSheetId="27" hidden="1">#REF!</definedName>
    <definedName name="BExZM7JVLG0W8EG5RBU915U3SKBY" localSheetId="16" hidden="1">#REF!</definedName>
    <definedName name="BExZM7JVLG0W8EG5RBU915U3SKBY" localSheetId="0" hidden="1">#REF!</definedName>
    <definedName name="BExZM7JVLG0W8EG5RBU915U3SKBY" localSheetId="2" hidden="1">#REF!</definedName>
    <definedName name="BExZM7JVLG0W8EG5RBU915U3SKBY" localSheetId="4" hidden="1">#REF!</definedName>
    <definedName name="BExZM7JVLG0W8EG5RBU915U3SKBY" localSheetId="5" hidden="1">#REF!</definedName>
    <definedName name="BExZM7JVLG0W8EG5RBU915U3SKBY" localSheetId="17" hidden="1">#REF!</definedName>
    <definedName name="BExZM7JVLG0W8EG5RBU915U3SKBY" localSheetId="7" hidden="1">#REF!</definedName>
    <definedName name="BExZM7JVLG0W8EG5RBU915U3SKBY" localSheetId="8" hidden="1">#REF!</definedName>
    <definedName name="BExZM7JVLG0W8EG5RBU915U3SKBY" localSheetId="9" hidden="1">#REF!</definedName>
    <definedName name="BExZM7JVLG0W8EG5RBU915U3SKBY" localSheetId="11" hidden="1">#REF!</definedName>
    <definedName name="BExZM7JVLG0W8EG5RBU915U3SKBY" localSheetId="12" hidden="1">#REF!</definedName>
    <definedName name="BExZM7JVLG0W8EG5RBU915U3SKBY" localSheetId="13" hidden="1">#REF!</definedName>
    <definedName name="BExZM7JVLG0W8EG5RBU915U3SKBY" localSheetId="14" hidden="1">#REF!</definedName>
    <definedName name="BExZM7JVLG0W8EG5RBU915U3SKBY" localSheetId="22" hidden="1">#REF!</definedName>
    <definedName name="BExZM7JVLG0W8EG5RBU915U3SKBY" localSheetId="19" hidden="1">#REF!</definedName>
    <definedName name="BExZM7JVLG0W8EG5RBU915U3SKBY" localSheetId="21" hidden="1">#REF!</definedName>
    <definedName name="BExZM7JVLG0W8EG5RBU915U3SKBY" hidden="1">#REF!</definedName>
    <definedName name="BExZM85FOVUFF110XMQ9O2ODSJUK" localSheetId="23" hidden="1">#REF!</definedName>
    <definedName name="BExZM85FOVUFF110XMQ9O2ODSJUK" localSheetId="27" hidden="1">#REF!</definedName>
    <definedName name="BExZM85FOVUFF110XMQ9O2ODSJUK" localSheetId="16" hidden="1">#REF!</definedName>
    <definedName name="BExZM85FOVUFF110XMQ9O2ODSJUK" localSheetId="0" hidden="1">#REF!</definedName>
    <definedName name="BExZM85FOVUFF110XMQ9O2ODSJUK" localSheetId="2" hidden="1">#REF!</definedName>
    <definedName name="BExZM85FOVUFF110XMQ9O2ODSJUK" localSheetId="4" hidden="1">#REF!</definedName>
    <definedName name="BExZM85FOVUFF110XMQ9O2ODSJUK" localSheetId="5" hidden="1">#REF!</definedName>
    <definedName name="BExZM85FOVUFF110XMQ9O2ODSJUK" localSheetId="17" hidden="1">#REF!</definedName>
    <definedName name="BExZM85FOVUFF110XMQ9O2ODSJUK" localSheetId="7" hidden="1">#REF!</definedName>
    <definedName name="BExZM85FOVUFF110XMQ9O2ODSJUK" localSheetId="8" hidden="1">#REF!</definedName>
    <definedName name="BExZM85FOVUFF110XMQ9O2ODSJUK" localSheetId="9" hidden="1">#REF!</definedName>
    <definedName name="BExZM85FOVUFF110XMQ9O2ODSJUK" localSheetId="11" hidden="1">#REF!</definedName>
    <definedName name="BExZM85FOVUFF110XMQ9O2ODSJUK" localSheetId="12" hidden="1">#REF!</definedName>
    <definedName name="BExZM85FOVUFF110XMQ9O2ODSJUK" localSheetId="13" hidden="1">#REF!</definedName>
    <definedName name="BExZM85FOVUFF110XMQ9O2ODSJUK" localSheetId="14" hidden="1">#REF!</definedName>
    <definedName name="BExZM85FOVUFF110XMQ9O2ODSJUK" localSheetId="22" hidden="1">#REF!</definedName>
    <definedName name="BExZM85FOVUFF110XMQ9O2ODSJUK" localSheetId="19" hidden="1">#REF!</definedName>
    <definedName name="BExZM85FOVUFF110XMQ9O2ODSJUK" localSheetId="21" hidden="1">#REF!</definedName>
    <definedName name="BExZM85FOVUFF110XMQ9O2ODSJUK" hidden="1">#REF!</definedName>
    <definedName name="BExZMF1MMTZ1TA14PZ8ASSU2CBSP" localSheetId="23" hidden="1">#REF!</definedName>
    <definedName name="BExZMF1MMTZ1TA14PZ8ASSU2CBSP" localSheetId="27" hidden="1">#REF!</definedName>
    <definedName name="BExZMF1MMTZ1TA14PZ8ASSU2CBSP" localSheetId="16" hidden="1">#REF!</definedName>
    <definedName name="BExZMF1MMTZ1TA14PZ8ASSU2CBSP" localSheetId="0" hidden="1">#REF!</definedName>
    <definedName name="BExZMF1MMTZ1TA14PZ8ASSU2CBSP" localSheetId="2" hidden="1">#REF!</definedName>
    <definedName name="BExZMF1MMTZ1TA14PZ8ASSU2CBSP" localSheetId="4" hidden="1">#REF!</definedName>
    <definedName name="BExZMF1MMTZ1TA14PZ8ASSU2CBSP" localSheetId="5" hidden="1">#REF!</definedName>
    <definedName name="BExZMF1MMTZ1TA14PZ8ASSU2CBSP" localSheetId="17" hidden="1">#REF!</definedName>
    <definedName name="BExZMF1MMTZ1TA14PZ8ASSU2CBSP" localSheetId="7" hidden="1">#REF!</definedName>
    <definedName name="BExZMF1MMTZ1TA14PZ8ASSU2CBSP" localSheetId="8" hidden="1">#REF!</definedName>
    <definedName name="BExZMF1MMTZ1TA14PZ8ASSU2CBSP" localSheetId="9" hidden="1">#REF!</definedName>
    <definedName name="BExZMF1MMTZ1TA14PZ8ASSU2CBSP" localSheetId="11" hidden="1">#REF!</definedName>
    <definedName name="BExZMF1MMTZ1TA14PZ8ASSU2CBSP" localSheetId="12" hidden="1">#REF!</definedName>
    <definedName name="BExZMF1MMTZ1TA14PZ8ASSU2CBSP" localSheetId="13" hidden="1">#REF!</definedName>
    <definedName name="BExZMF1MMTZ1TA14PZ8ASSU2CBSP" localSheetId="14" hidden="1">#REF!</definedName>
    <definedName name="BExZMF1MMTZ1TA14PZ8ASSU2CBSP" localSheetId="22" hidden="1">#REF!</definedName>
    <definedName name="BExZMF1MMTZ1TA14PZ8ASSU2CBSP" localSheetId="19" hidden="1">#REF!</definedName>
    <definedName name="BExZMF1MMTZ1TA14PZ8ASSU2CBSP" localSheetId="21" hidden="1">#REF!</definedName>
    <definedName name="BExZMF1MMTZ1TA14PZ8ASSU2CBSP" hidden="1">#REF!</definedName>
    <definedName name="BExZMH54ZU6X4KM0375X9K5VJDZN" localSheetId="23" hidden="1">#REF!</definedName>
    <definedName name="BExZMH54ZU6X4KM0375X9K5VJDZN" localSheetId="27" hidden="1">#REF!</definedName>
    <definedName name="BExZMH54ZU6X4KM0375X9K5VJDZN" localSheetId="16" hidden="1">#REF!</definedName>
    <definedName name="BExZMH54ZU6X4KM0375X9K5VJDZN" localSheetId="0" hidden="1">#REF!</definedName>
    <definedName name="BExZMH54ZU6X4KM0375X9K5VJDZN" localSheetId="2" hidden="1">#REF!</definedName>
    <definedName name="BExZMH54ZU6X4KM0375X9K5VJDZN" localSheetId="4" hidden="1">#REF!</definedName>
    <definedName name="BExZMH54ZU6X4KM0375X9K5VJDZN" localSheetId="5" hidden="1">#REF!</definedName>
    <definedName name="BExZMH54ZU6X4KM0375X9K5VJDZN" localSheetId="17" hidden="1">#REF!</definedName>
    <definedName name="BExZMH54ZU6X4KM0375X9K5VJDZN" localSheetId="7" hidden="1">#REF!</definedName>
    <definedName name="BExZMH54ZU6X4KM0375X9K5VJDZN" localSheetId="8" hidden="1">#REF!</definedName>
    <definedName name="BExZMH54ZU6X4KM0375X9K5VJDZN" localSheetId="9" hidden="1">#REF!</definedName>
    <definedName name="BExZMH54ZU6X4KM0375X9K5VJDZN" localSheetId="11" hidden="1">#REF!</definedName>
    <definedName name="BExZMH54ZU6X4KM0375X9K5VJDZN" localSheetId="12" hidden="1">#REF!</definedName>
    <definedName name="BExZMH54ZU6X4KM0375X9K5VJDZN" localSheetId="13" hidden="1">#REF!</definedName>
    <definedName name="BExZMH54ZU6X4KM0375X9K5VJDZN" localSheetId="14" hidden="1">#REF!</definedName>
    <definedName name="BExZMH54ZU6X4KM0375X9K5VJDZN" localSheetId="22" hidden="1">#REF!</definedName>
    <definedName name="BExZMH54ZU6X4KM0375X9K5VJDZN" localSheetId="19" hidden="1">#REF!</definedName>
    <definedName name="BExZMH54ZU6X4KM0375X9K5VJDZN" localSheetId="21" hidden="1">#REF!</definedName>
    <definedName name="BExZMH54ZU6X4KM0375X9K5VJDZN" hidden="1">#REF!</definedName>
    <definedName name="BExZMKL5YQZD7F0FUCSVFGLPFK52" localSheetId="23" hidden="1">#REF!</definedName>
    <definedName name="BExZMKL5YQZD7F0FUCSVFGLPFK52" localSheetId="27" hidden="1">#REF!</definedName>
    <definedName name="BExZMKL5YQZD7F0FUCSVFGLPFK52" localSheetId="16" hidden="1">#REF!</definedName>
    <definedName name="BExZMKL5YQZD7F0FUCSVFGLPFK52" localSheetId="0" hidden="1">#REF!</definedName>
    <definedName name="BExZMKL5YQZD7F0FUCSVFGLPFK52" localSheetId="2" hidden="1">#REF!</definedName>
    <definedName name="BExZMKL5YQZD7F0FUCSVFGLPFK52" localSheetId="4" hidden="1">#REF!</definedName>
    <definedName name="BExZMKL5YQZD7F0FUCSVFGLPFK52" localSheetId="5" hidden="1">#REF!</definedName>
    <definedName name="BExZMKL5YQZD7F0FUCSVFGLPFK52" localSheetId="17" hidden="1">#REF!</definedName>
    <definedName name="BExZMKL5YQZD7F0FUCSVFGLPFK52" localSheetId="7" hidden="1">#REF!</definedName>
    <definedName name="BExZMKL5YQZD7F0FUCSVFGLPFK52" localSheetId="8" hidden="1">#REF!</definedName>
    <definedName name="BExZMKL5YQZD7F0FUCSVFGLPFK52" localSheetId="9" hidden="1">#REF!</definedName>
    <definedName name="BExZMKL5YQZD7F0FUCSVFGLPFK52" localSheetId="11" hidden="1">#REF!</definedName>
    <definedName name="BExZMKL5YQZD7F0FUCSVFGLPFK52" localSheetId="12" hidden="1">#REF!</definedName>
    <definedName name="BExZMKL5YQZD7F0FUCSVFGLPFK52" localSheetId="13" hidden="1">#REF!</definedName>
    <definedName name="BExZMKL5YQZD7F0FUCSVFGLPFK52" localSheetId="14" hidden="1">#REF!</definedName>
    <definedName name="BExZMKL5YQZD7F0FUCSVFGLPFK52" localSheetId="22" hidden="1">#REF!</definedName>
    <definedName name="BExZMKL5YQZD7F0FUCSVFGLPFK52" localSheetId="19" hidden="1">#REF!</definedName>
    <definedName name="BExZMKL5YQZD7F0FUCSVFGLPFK52" localSheetId="21" hidden="1">#REF!</definedName>
    <definedName name="BExZMKL5YQZD7F0FUCSVFGLPFK52" hidden="1">#REF!</definedName>
    <definedName name="BExZMOC3VNZALJM71X2T6FV91GTB" localSheetId="23" hidden="1">#REF!</definedName>
    <definedName name="BExZMOC3VNZALJM71X2T6FV91GTB" localSheetId="27" hidden="1">#REF!</definedName>
    <definedName name="BExZMOC3VNZALJM71X2T6FV91GTB" localSheetId="16" hidden="1">#REF!</definedName>
    <definedName name="BExZMOC3VNZALJM71X2T6FV91GTB" localSheetId="0" hidden="1">#REF!</definedName>
    <definedName name="BExZMOC3VNZALJM71X2T6FV91GTB" localSheetId="2" hidden="1">#REF!</definedName>
    <definedName name="BExZMOC3VNZALJM71X2T6FV91GTB" localSheetId="4" hidden="1">#REF!</definedName>
    <definedName name="BExZMOC3VNZALJM71X2T6FV91GTB" localSheetId="5" hidden="1">#REF!</definedName>
    <definedName name="BExZMOC3VNZALJM71X2T6FV91GTB" localSheetId="17" hidden="1">#REF!</definedName>
    <definedName name="BExZMOC3VNZALJM71X2T6FV91GTB" localSheetId="7" hidden="1">#REF!</definedName>
    <definedName name="BExZMOC3VNZALJM71X2T6FV91GTB" localSheetId="8" hidden="1">#REF!</definedName>
    <definedName name="BExZMOC3VNZALJM71X2T6FV91GTB" localSheetId="9" hidden="1">#REF!</definedName>
    <definedName name="BExZMOC3VNZALJM71X2T6FV91GTB" localSheetId="11" hidden="1">#REF!</definedName>
    <definedName name="BExZMOC3VNZALJM71X2T6FV91GTB" localSheetId="12" hidden="1">#REF!</definedName>
    <definedName name="BExZMOC3VNZALJM71X2T6FV91GTB" localSheetId="13" hidden="1">#REF!</definedName>
    <definedName name="BExZMOC3VNZALJM71X2T6FV91GTB" localSheetId="14" hidden="1">#REF!</definedName>
    <definedName name="BExZMOC3VNZALJM71X2T6FV91GTB" localSheetId="22" hidden="1">#REF!</definedName>
    <definedName name="BExZMOC3VNZALJM71X2T6FV91GTB" localSheetId="19" hidden="1">#REF!</definedName>
    <definedName name="BExZMOC3VNZALJM71X2T6FV91GTB" localSheetId="21" hidden="1">#REF!</definedName>
    <definedName name="BExZMOC3VNZALJM71X2T6FV91GTB" hidden="1">#REF!</definedName>
    <definedName name="BExZMRHA7TTR9QKJOMONHRVY3YOF" localSheetId="23" hidden="1">#REF!</definedName>
    <definedName name="BExZMRHA7TTR9QKJOMONHRVY3YOF" localSheetId="27" hidden="1">#REF!</definedName>
    <definedName name="BExZMRHA7TTR9QKJOMONHRVY3YOF" localSheetId="16" hidden="1">#REF!</definedName>
    <definedName name="BExZMRHA7TTR9QKJOMONHRVY3YOF" localSheetId="0" hidden="1">#REF!</definedName>
    <definedName name="BExZMRHA7TTR9QKJOMONHRVY3YOF" localSheetId="2" hidden="1">#REF!</definedName>
    <definedName name="BExZMRHA7TTR9QKJOMONHRVY3YOF" localSheetId="4" hidden="1">#REF!</definedName>
    <definedName name="BExZMRHA7TTR9QKJOMONHRVY3YOF" localSheetId="5" hidden="1">#REF!</definedName>
    <definedName name="BExZMRHA7TTR9QKJOMONHRVY3YOF" localSheetId="17" hidden="1">#REF!</definedName>
    <definedName name="BExZMRHA7TTR9QKJOMONHRVY3YOF" localSheetId="7" hidden="1">#REF!</definedName>
    <definedName name="BExZMRHA7TTR9QKJOMONHRVY3YOF" localSheetId="8" hidden="1">#REF!</definedName>
    <definedName name="BExZMRHA7TTR9QKJOMONHRVY3YOF" localSheetId="9" hidden="1">#REF!</definedName>
    <definedName name="BExZMRHA7TTR9QKJOMONHRVY3YOF" localSheetId="11" hidden="1">#REF!</definedName>
    <definedName name="BExZMRHA7TTR9QKJOMONHRVY3YOF" localSheetId="12" hidden="1">#REF!</definedName>
    <definedName name="BExZMRHA7TTR9QKJOMONHRVY3YOF" localSheetId="13" hidden="1">#REF!</definedName>
    <definedName name="BExZMRHA7TTR9QKJOMONHRVY3YOF" localSheetId="14" hidden="1">#REF!</definedName>
    <definedName name="BExZMRHA7TTR9QKJOMONHRVY3YOF" localSheetId="22" hidden="1">#REF!</definedName>
    <definedName name="BExZMRHA7TTR9QKJOMONHRVY3YOF" localSheetId="19" hidden="1">#REF!</definedName>
    <definedName name="BExZMRHA7TTR9QKJOMONHRVY3YOF" localSheetId="21" hidden="1">#REF!</definedName>
    <definedName name="BExZMRHA7TTR9QKJOMONHRVY3YOF" hidden="1">#REF!</definedName>
    <definedName name="BExZMXH39OB0I43XEL3K11U3G9PM" localSheetId="23" hidden="1">#REF!</definedName>
    <definedName name="BExZMXH39OB0I43XEL3K11U3G9PM" localSheetId="27" hidden="1">#REF!</definedName>
    <definedName name="BExZMXH39OB0I43XEL3K11U3G9PM" localSheetId="16" hidden="1">#REF!</definedName>
    <definedName name="BExZMXH39OB0I43XEL3K11U3G9PM" localSheetId="0" hidden="1">#REF!</definedName>
    <definedName name="BExZMXH39OB0I43XEL3K11U3G9PM" localSheetId="2" hidden="1">#REF!</definedName>
    <definedName name="BExZMXH39OB0I43XEL3K11U3G9PM" localSheetId="4" hidden="1">#REF!</definedName>
    <definedName name="BExZMXH39OB0I43XEL3K11U3G9PM" localSheetId="5" hidden="1">#REF!</definedName>
    <definedName name="BExZMXH39OB0I43XEL3K11U3G9PM" localSheetId="17" hidden="1">#REF!</definedName>
    <definedName name="BExZMXH39OB0I43XEL3K11U3G9PM" localSheetId="7" hidden="1">#REF!</definedName>
    <definedName name="BExZMXH39OB0I43XEL3K11U3G9PM" localSheetId="8" hidden="1">#REF!</definedName>
    <definedName name="BExZMXH39OB0I43XEL3K11U3G9PM" localSheetId="9" hidden="1">#REF!</definedName>
    <definedName name="BExZMXH39OB0I43XEL3K11U3G9PM" localSheetId="11" hidden="1">#REF!</definedName>
    <definedName name="BExZMXH39OB0I43XEL3K11U3G9PM" localSheetId="12" hidden="1">#REF!</definedName>
    <definedName name="BExZMXH39OB0I43XEL3K11U3G9PM" localSheetId="13" hidden="1">#REF!</definedName>
    <definedName name="BExZMXH39OB0I43XEL3K11U3G9PM" localSheetId="14" hidden="1">#REF!</definedName>
    <definedName name="BExZMXH39OB0I43XEL3K11U3G9PM" localSheetId="22" hidden="1">#REF!</definedName>
    <definedName name="BExZMXH39OB0I43XEL3K11U3G9PM" localSheetId="19" hidden="1">#REF!</definedName>
    <definedName name="BExZMXH39OB0I43XEL3K11U3G9PM" localSheetId="21" hidden="1">#REF!</definedName>
    <definedName name="BExZMXH39OB0I43XEL3K11U3G9PM" hidden="1">#REF!</definedName>
    <definedName name="BExZMZQ3RBKDHT5GLFNLS52OSJA0" localSheetId="23" hidden="1">#REF!</definedName>
    <definedName name="BExZMZQ3RBKDHT5GLFNLS52OSJA0" localSheetId="27" hidden="1">#REF!</definedName>
    <definedName name="BExZMZQ3RBKDHT5GLFNLS52OSJA0" localSheetId="16" hidden="1">#REF!</definedName>
    <definedName name="BExZMZQ3RBKDHT5GLFNLS52OSJA0" localSheetId="0" hidden="1">#REF!</definedName>
    <definedName name="BExZMZQ3RBKDHT5GLFNLS52OSJA0" localSheetId="2" hidden="1">#REF!</definedName>
    <definedName name="BExZMZQ3RBKDHT5GLFNLS52OSJA0" localSheetId="4" hidden="1">#REF!</definedName>
    <definedName name="BExZMZQ3RBKDHT5GLFNLS52OSJA0" localSheetId="5" hidden="1">#REF!</definedName>
    <definedName name="BExZMZQ3RBKDHT5GLFNLS52OSJA0" localSheetId="17" hidden="1">#REF!</definedName>
    <definedName name="BExZMZQ3RBKDHT5GLFNLS52OSJA0" localSheetId="7" hidden="1">#REF!</definedName>
    <definedName name="BExZMZQ3RBKDHT5GLFNLS52OSJA0" localSheetId="8" hidden="1">#REF!</definedName>
    <definedName name="BExZMZQ3RBKDHT5GLFNLS52OSJA0" localSheetId="9" hidden="1">#REF!</definedName>
    <definedName name="BExZMZQ3RBKDHT5GLFNLS52OSJA0" localSheetId="11" hidden="1">#REF!</definedName>
    <definedName name="BExZMZQ3RBKDHT5GLFNLS52OSJA0" localSheetId="12" hidden="1">#REF!</definedName>
    <definedName name="BExZMZQ3RBKDHT5GLFNLS52OSJA0" localSheetId="13" hidden="1">#REF!</definedName>
    <definedName name="BExZMZQ3RBKDHT5GLFNLS52OSJA0" localSheetId="14" hidden="1">#REF!</definedName>
    <definedName name="BExZMZQ3RBKDHT5GLFNLS52OSJA0" localSheetId="22" hidden="1">#REF!</definedName>
    <definedName name="BExZMZQ3RBKDHT5GLFNLS52OSJA0" localSheetId="19" hidden="1">#REF!</definedName>
    <definedName name="BExZMZQ3RBKDHT5GLFNLS52OSJA0" localSheetId="21" hidden="1">#REF!</definedName>
    <definedName name="BExZMZQ3RBKDHT5GLFNLS52OSJA0" hidden="1">#REF!</definedName>
    <definedName name="BExZN2F7Y2J2L2LN5WZRG949MS4A" localSheetId="23" hidden="1">#REF!</definedName>
    <definedName name="BExZN2F7Y2J2L2LN5WZRG949MS4A" localSheetId="27" hidden="1">#REF!</definedName>
    <definedName name="BExZN2F7Y2J2L2LN5WZRG949MS4A" localSheetId="16" hidden="1">#REF!</definedName>
    <definedName name="BExZN2F7Y2J2L2LN5WZRG949MS4A" localSheetId="0" hidden="1">#REF!</definedName>
    <definedName name="BExZN2F7Y2J2L2LN5WZRG949MS4A" localSheetId="2" hidden="1">#REF!</definedName>
    <definedName name="BExZN2F7Y2J2L2LN5WZRG949MS4A" localSheetId="4" hidden="1">#REF!</definedName>
    <definedName name="BExZN2F7Y2J2L2LN5WZRG949MS4A" localSheetId="5" hidden="1">#REF!</definedName>
    <definedName name="BExZN2F7Y2J2L2LN5WZRG949MS4A" localSheetId="17" hidden="1">#REF!</definedName>
    <definedName name="BExZN2F7Y2J2L2LN5WZRG949MS4A" localSheetId="7" hidden="1">#REF!</definedName>
    <definedName name="BExZN2F7Y2J2L2LN5WZRG949MS4A" localSheetId="8" hidden="1">#REF!</definedName>
    <definedName name="BExZN2F7Y2J2L2LN5WZRG949MS4A" localSheetId="9" hidden="1">#REF!</definedName>
    <definedName name="BExZN2F7Y2J2L2LN5WZRG949MS4A" localSheetId="11" hidden="1">#REF!</definedName>
    <definedName name="BExZN2F7Y2J2L2LN5WZRG949MS4A" localSheetId="12" hidden="1">#REF!</definedName>
    <definedName name="BExZN2F7Y2J2L2LN5WZRG949MS4A" localSheetId="13" hidden="1">#REF!</definedName>
    <definedName name="BExZN2F7Y2J2L2LN5WZRG949MS4A" localSheetId="14" hidden="1">#REF!</definedName>
    <definedName name="BExZN2F7Y2J2L2LN5WZRG949MS4A" localSheetId="22" hidden="1">#REF!</definedName>
    <definedName name="BExZN2F7Y2J2L2LN5WZRG949MS4A" localSheetId="19" hidden="1">#REF!</definedName>
    <definedName name="BExZN2F7Y2J2L2LN5WZRG949MS4A" localSheetId="21" hidden="1">#REF!</definedName>
    <definedName name="BExZN2F7Y2J2L2LN5WZRG949MS4A" hidden="1">#REF!</definedName>
    <definedName name="BExZN847WUWKRYTZWG9TCQZJS3OL" localSheetId="23" hidden="1">#REF!</definedName>
    <definedName name="BExZN847WUWKRYTZWG9TCQZJS3OL" localSheetId="27" hidden="1">#REF!</definedName>
    <definedName name="BExZN847WUWKRYTZWG9TCQZJS3OL" localSheetId="16" hidden="1">#REF!</definedName>
    <definedName name="BExZN847WUWKRYTZWG9TCQZJS3OL" localSheetId="0" hidden="1">#REF!</definedName>
    <definedName name="BExZN847WUWKRYTZWG9TCQZJS3OL" localSheetId="2" hidden="1">#REF!</definedName>
    <definedName name="BExZN847WUWKRYTZWG9TCQZJS3OL" localSheetId="4" hidden="1">#REF!</definedName>
    <definedName name="BExZN847WUWKRYTZWG9TCQZJS3OL" localSheetId="5" hidden="1">#REF!</definedName>
    <definedName name="BExZN847WUWKRYTZWG9TCQZJS3OL" localSheetId="17" hidden="1">#REF!</definedName>
    <definedName name="BExZN847WUWKRYTZWG9TCQZJS3OL" localSheetId="7" hidden="1">#REF!</definedName>
    <definedName name="BExZN847WUWKRYTZWG9TCQZJS3OL" localSheetId="8" hidden="1">#REF!</definedName>
    <definedName name="BExZN847WUWKRYTZWG9TCQZJS3OL" localSheetId="9" hidden="1">#REF!</definedName>
    <definedName name="BExZN847WUWKRYTZWG9TCQZJS3OL" localSheetId="11" hidden="1">#REF!</definedName>
    <definedName name="BExZN847WUWKRYTZWG9TCQZJS3OL" localSheetId="12" hidden="1">#REF!</definedName>
    <definedName name="BExZN847WUWKRYTZWG9TCQZJS3OL" localSheetId="13" hidden="1">#REF!</definedName>
    <definedName name="BExZN847WUWKRYTZWG9TCQZJS3OL" localSheetId="14" hidden="1">#REF!</definedName>
    <definedName name="BExZN847WUWKRYTZWG9TCQZJS3OL" localSheetId="22" hidden="1">#REF!</definedName>
    <definedName name="BExZN847WUWKRYTZWG9TCQZJS3OL" localSheetId="19" hidden="1">#REF!</definedName>
    <definedName name="BExZN847WUWKRYTZWG9TCQZJS3OL" localSheetId="21" hidden="1">#REF!</definedName>
    <definedName name="BExZN847WUWKRYTZWG9TCQZJS3OL" hidden="1">#REF!</definedName>
    <definedName name="BExZNA2ALK6RDWFAXZQCL9TWRDCF" localSheetId="23" hidden="1">#REF!</definedName>
    <definedName name="BExZNA2ALK6RDWFAXZQCL9TWRDCF" localSheetId="27" hidden="1">#REF!</definedName>
    <definedName name="BExZNA2ALK6RDWFAXZQCL9TWRDCF" localSheetId="16" hidden="1">#REF!</definedName>
    <definedName name="BExZNA2ALK6RDWFAXZQCL9TWRDCF" localSheetId="0" hidden="1">#REF!</definedName>
    <definedName name="BExZNA2ALK6RDWFAXZQCL9TWRDCF" localSheetId="2" hidden="1">#REF!</definedName>
    <definedName name="BExZNA2ALK6RDWFAXZQCL9TWRDCF" localSheetId="4" hidden="1">#REF!</definedName>
    <definedName name="BExZNA2ALK6RDWFAXZQCL9TWRDCF" localSheetId="5" hidden="1">#REF!</definedName>
    <definedName name="BExZNA2ALK6RDWFAXZQCL9TWRDCF" localSheetId="17" hidden="1">#REF!</definedName>
    <definedName name="BExZNA2ALK6RDWFAXZQCL9TWRDCF" localSheetId="7" hidden="1">#REF!</definedName>
    <definedName name="BExZNA2ALK6RDWFAXZQCL9TWRDCF" localSheetId="8" hidden="1">#REF!</definedName>
    <definedName name="BExZNA2ALK6RDWFAXZQCL9TWRDCF" localSheetId="9" hidden="1">#REF!</definedName>
    <definedName name="BExZNA2ALK6RDWFAXZQCL9TWRDCF" localSheetId="11" hidden="1">#REF!</definedName>
    <definedName name="BExZNA2ALK6RDWFAXZQCL9TWRDCF" localSheetId="12" hidden="1">#REF!</definedName>
    <definedName name="BExZNA2ALK6RDWFAXZQCL9TWRDCF" localSheetId="13" hidden="1">#REF!</definedName>
    <definedName name="BExZNA2ALK6RDWFAXZQCL9TWRDCF" localSheetId="14" hidden="1">#REF!</definedName>
    <definedName name="BExZNA2ALK6RDWFAXZQCL9TWRDCF" localSheetId="22" hidden="1">#REF!</definedName>
    <definedName name="BExZNA2ALK6RDWFAXZQCL9TWRDCF" localSheetId="19" hidden="1">#REF!</definedName>
    <definedName name="BExZNA2ALK6RDWFAXZQCL9TWRDCF" localSheetId="21" hidden="1">#REF!</definedName>
    <definedName name="BExZNA2ALK6RDWFAXZQCL9TWRDCF" hidden="1">#REF!</definedName>
    <definedName name="BExZNH3VISFF4NQI11BZDP5IQ7VG" localSheetId="23" hidden="1">#REF!</definedName>
    <definedName name="BExZNH3VISFF4NQI11BZDP5IQ7VG" localSheetId="27" hidden="1">#REF!</definedName>
    <definedName name="BExZNH3VISFF4NQI11BZDP5IQ7VG" localSheetId="16" hidden="1">#REF!</definedName>
    <definedName name="BExZNH3VISFF4NQI11BZDP5IQ7VG" localSheetId="0" hidden="1">#REF!</definedName>
    <definedName name="BExZNH3VISFF4NQI11BZDP5IQ7VG" localSheetId="2" hidden="1">#REF!</definedName>
    <definedName name="BExZNH3VISFF4NQI11BZDP5IQ7VG" localSheetId="4" hidden="1">#REF!</definedName>
    <definedName name="BExZNH3VISFF4NQI11BZDP5IQ7VG" localSheetId="5" hidden="1">#REF!</definedName>
    <definedName name="BExZNH3VISFF4NQI11BZDP5IQ7VG" localSheetId="17" hidden="1">#REF!</definedName>
    <definedName name="BExZNH3VISFF4NQI11BZDP5IQ7VG" localSheetId="7" hidden="1">#REF!</definedName>
    <definedName name="BExZNH3VISFF4NQI11BZDP5IQ7VG" localSheetId="8" hidden="1">#REF!</definedName>
    <definedName name="BExZNH3VISFF4NQI11BZDP5IQ7VG" localSheetId="9" hidden="1">#REF!</definedName>
    <definedName name="BExZNH3VISFF4NQI11BZDP5IQ7VG" localSheetId="11" hidden="1">#REF!</definedName>
    <definedName name="BExZNH3VISFF4NQI11BZDP5IQ7VG" localSheetId="12" hidden="1">#REF!</definedName>
    <definedName name="BExZNH3VISFF4NQI11BZDP5IQ7VG" localSheetId="13" hidden="1">#REF!</definedName>
    <definedName name="BExZNH3VISFF4NQI11BZDP5IQ7VG" localSheetId="14" hidden="1">#REF!</definedName>
    <definedName name="BExZNH3VISFF4NQI11BZDP5IQ7VG" localSheetId="22" hidden="1">#REF!</definedName>
    <definedName name="BExZNH3VISFF4NQI11BZDP5IQ7VG" localSheetId="19" hidden="1">#REF!</definedName>
    <definedName name="BExZNH3VISFF4NQI11BZDP5IQ7VG" localSheetId="21" hidden="1">#REF!</definedName>
    <definedName name="BExZNH3VISFF4NQI11BZDP5IQ7VG" hidden="1">#REF!</definedName>
    <definedName name="BExZNJYCFYVMAOI62GB2BABK1ELE" localSheetId="23" hidden="1">#REF!</definedName>
    <definedName name="BExZNJYCFYVMAOI62GB2BABK1ELE" localSheetId="27" hidden="1">#REF!</definedName>
    <definedName name="BExZNJYCFYVMAOI62GB2BABK1ELE" localSheetId="16" hidden="1">#REF!</definedName>
    <definedName name="BExZNJYCFYVMAOI62GB2BABK1ELE" localSheetId="0" hidden="1">#REF!</definedName>
    <definedName name="BExZNJYCFYVMAOI62GB2BABK1ELE" localSheetId="2" hidden="1">#REF!</definedName>
    <definedName name="BExZNJYCFYVMAOI62GB2BABK1ELE" localSheetId="4" hidden="1">#REF!</definedName>
    <definedName name="BExZNJYCFYVMAOI62GB2BABK1ELE" localSheetId="5" hidden="1">#REF!</definedName>
    <definedName name="BExZNJYCFYVMAOI62GB2BABK1ELE" localSheetId="17" hidden="1">#REF!</definedName>
    <definedName name="BExZNJYCFYVMAOI62GB2BABK1ELE" localSheetId="7" hidden="1">#REF!</definedName>
    <definedName name="BExZNJYCFYVMAOI62GB2BABK1ELE" localSheetId="8" hidden="1">#REF!</definedName>
    <definedName name="BExZNJYCFYVMAOI62GB2BABK1ELE" localSheetId="9" hidden="1">#REF!</definedName>
    <definedName name="BExZNJYCFYVMAOI62GB2BABK1ELE" localSheetId="11" hidden="1">#REF!</definedName>
    <definedName name="BExZNJYCFYVMAOI62GB2BABK1ELE" localSheetId="12" hidden="1">#REF!</definedName>
    <definedName name="BExZNJYCFYVMAOI62GB2BABK1ELE" localSheetId="13" hidden="1">#REF!</definedName>
    <definedName name="BExZNJYCFYVMAOI62GB2BABK1ELE" localSheetId="14" hidden="1">#REF!</definedName>
    <definedName name="BExZNJYCFYVMAOI62GB2BABK1ELE" localSheetId="22" hidden="1">#REF!</definedName>
    <definedName name="BExZNJYCFYVMAOI62GB2BABK1ELE" localSheetId="19" hidden="1">#REF!</definedName>
    <definedName name="BExZNJYCFYVMAOI62GB2BABK1ELE" localSheetId="21" hidden="1">#REF!</definedName>
    <definedName name="BExZNJYCFYVMAOI62GB2BABK1ELE" hidden="1">#REF!</definedName>
    <definedName name="BExZNLGAA6ATMJW0Y28J4OI5W27I" localSheetId="23" hidden="1">#REF!</definedName>
    <definedName name="BExZNLGAA6ATMJW0Y28J4OI5W27I" localSheetId="27" hidden="1">#REF!</definedName>
    <definedName name="BExZNLGAA6ATMJW0Y28J4OI5W27I" localSheetId="16" hidden="1">#REF!</definedName>
    <definedName name="BExZNLGAA6ATMJW0Y28J4OI5W27I" localSheetId="0" hidden="1">#REF!</definedName>
    <definedName name="BExZNLGAA6ATMJW0Y28J4OI5W27I" localSheetId="2" hidden="1">#REF!</definedName>
    <definedName name="BExZNLGAA6ATMJW0Y28J4OI5W27I" localSheetId="4" hidden="1">#REF!</definedName>
    <definedName name="BExZNLGAA6ATMJW0Y28J4OI5W27I" localSheetId="5" hidden="1">#REF!</definedName>
    <definedName name="BExZNLGAA6ATMJW0Y28J4OI5W27I" localSheetId="17" hidden="1">#REF!</definedName>
    <definedName name="BExZNLGAA6ATMJW0Y28J4OI5W27I" localSheetId="7" hidden="1">#REF!</definedName>
    <definedName name="BExZNLGAA6ATMJW0Y28J4OI5W27I" localSheetId="8" hidden="1">#REF!</definedName>
    <definedName name="BExZNLGAA6ATMJW0Y28J4OI5W27I" localSheetId="9" hidden="1">#REF!</definedName>
    <definedName name="BExZNLGAA6ATMJW0Y28J4OI5W27I" localSheetId="11" hidden="1">#REF!</definedName>
    <definedName name="BExZNLGAA6ATMJW0Y28J4OI5W27I" localSheetId="12" hidden="1">#REF!</definedName>
    <definedName name="BExZNLGAA6ATMJW0Y28J4OI5W27I" localSheetId="13" hidden="1">#REF!</definedName>
    <definedName name="BExZNLGAA6ATMJW0Y28J4OI5W27I" localSheetId="14" hidden="1">#REF!</definedName>
    <definedName name="BExZNLGAA6ATMJW0Y28J4OI5W27I" localSheetId="22" hidden="1">#REF!</definedName>
    <definedName name="BExZNLGAA6ATMJW0Y28J4OI5W27I" localSheetId="19" hidden="1">#REF!</definedName>
    <definedName name="BExZNLGAA6ATMJW0Y28J4OI5W27I" localSheetId="21" hidden="1">#REF!</definedName>
    <definedName name="BExZNLGAA6ATMJW0Y28J4OI5W27I" hidden="1">#REF!</definedName>
    <definedName name="BExZNP7916CH3QP4VCZEULUIKKS5" localSheetId="23" hidden="1">#REF!</definedName>
    <definedName name="BExZNP7916CH3QP4VCZEULUIKKS5" localSheetId="27" hidden="1">#REF!</definedName>
    <definedName name="BExZNP7916CH3QP4VCZEULUIKKS5" localSheetId="16" hidden="1">#REF!</definedName>
    <definedName name="BExZNP7916CH3QP4VCZEULUIKKS5" localSheetId="0" hidden="1">#REF!</definedName>
    <definedName name="BExZNP7916CH3QP4VCZEULUIKKS5" localSheetId="2" hidden="1">#REF!</definedName>
    <definedName name="BExZNP7916CH3QP4VCZEULUIKKS5" localSheetId="4" hidden="1">#REF!</definedName>
    <definedName name="BExZNP7916CH3QP4VCZEULUIKKS5" localSheetId="5" hidden="1">#REF!</definedName>
    <definedName name="BExZNP7916CH3QP4VCZEULUIKKS5" localSheetId="17" hidden="1">#REF!</definedName>
    <definedName name="BExZNP7916CH3QP4VCZEULUIKKS5" localSheetId="7" hidden="1">#REF!</definedName>
    <definedName name="BExZNP7916CH3QP4VCZEULUIKKS5" localSheetId="8" hidden="1">#REF!</definedName>
    <definedName name="BExZNP7916CH3QP4VCZEULUIKKS5" localSheetId="9" hidden="1">#REF!</definedName>
    <definedName name="BExZNP7916CH3QP4VCZEULUIKKS5" localSheetId="11" hidden="1">#REF!</definedName>
    <definedName name="BExZNP7916CH3QP4VCZEULUIKKS5" localSheetId="12" hidden="1">#REF!</definedName>
    <definedName name="BExZNP7916CH3QP4VCZEULUIKKS5" localSheetId="13" hidden="1">#REF!</definedName>
    <definedName name="BExZNP7916CH3QP4VCZEULUIKKS5" localSheetId="14" hidden="1">#REF!</definedName>
    <definedName name="BExZNP7916CH3QP4VCZEULUIKKS5" localSheetId="22" hidden="1">#REF!</definedName>
    <definedName name="BExZNP7916CH3QP4VCZEULUIKKS5" localSheetId="19" hidden="1">#REF!</definedName>
    <definedName name="BExZNP7916CH3QP4VCZEULUIKKS5" localSheetId="21" hidden="1">#REF!</definedName>
    <definedName name="BExZNP7916CH3QP4VCZEULUIKKS5" hidden="1">#REF!</definedName>
    <definedName name="BExZNV707LIU6Z5H6QI6H67LHTI1" localSheetId="23" hidden="1">#REF!</definedName>
    <definedName name="BExZNV707LIU6Z5H6QI6H67LHTI1" localSheetId="27" hidden="1">#REF!</definedName>
    <definedName name="BExZNV707LIU6Z5H6QI6H67LHTI1" localSheetId="16" hidden="1">#REF!</definedName>
    <definedName name="BExZNV707LIU6Z5H6QI6H67LHTI1" localSheetId="0" hidden="1">#REF!</definedName>
    <definedName name="BExZNV707LIU6Z5H6QI6H67LHTI1" localSheetId="2" hidden="1">#REF!</definedName>
    <definedName name="BExZNV707LIU6Z5H6QI6H67LHTI1" localSheetId="4" hidden="1">#REF!</definedName>
    <definedName name="BExZNV707LIU6Z5H6QI6H67LHTI1" localSheetId="5" hidden="1">#REF!</definedName>
    <definedName name="BExZNV707LIU6Z5H6QI6H67LHTI1" localSheetId="17" hidden="1">#REF!</definedName>
    <definedName name="BExZNV707LIU6Z5H6QI6H67LHTI1" localSheetId="7" hidden="1">#REF!</definedName>
    <definedName name="BExZNV707LIU6Z5H6QI6H67LHTI1" localSheetId="8" hidden="1">#REF!</definedName>
    <definedName name="BExZNV707LIU6Z5H6QI6H67LHTI1" localSheetId="9" hidden="1">#REF!</definedName>
    <definedName name="BExZNV707LIU6Z5H6QI6H67LHTI1" localSheetId="11" hidden="1">#REF!</definedName>
    <definedName name="BExZNV707LIU6Z5H6QI6H67LHTI1" localSheetId="12" hidden="1">#REF!</definedName>
    <definedName name="BExZNV707LIU6Z5H6QI6H67LHTI1" localSheetId="13" hidden="1">#REF!</definedName>
    <definedName name="BExZNV707LIU6Z5H6QI6H67LHTI1" localSheetId="14" hidden="1">#REF!</definedName>
    <definedName name="BExZNV707LIU6Z5H6QI6H67LHTI1" localSheetId="22" hidden="1">#REF!</definedName>
    <definedName name="BExZNV707LIU6Z5H6QI6H67LHTI1" localSheetId="19" hidden="1">#REF!</definedName>
    <definedName name="BExZNV707LIU6Z5H6QI6H67LHTI1" localSheetId="21" hidden="1">#REF!</definedName>
    <definedName name="BExZNV707LIU6Z5H6QI6H67LHTI1" hidden="1">#REF!</definedName>
    <definedName name="BExZNVCBKB930QQ9QW7KSGOZ0V1M" localSheetId="23" hidden="1">#REF!</definedName>
    <definedName name="BExZNVCBKB930QQ9QW7KSGOZ0V1M" localSheetId="27" hidden="1">#REF!</definedName>
    <definedName name="BExZNVCBKB930QQ9QW7KSGOZ0V1M" localSheetId="16" hidden="1">#REF!</definedName>
    <definedName name="BExZNVCBKB930QQ9QW7KSGOZ0V1M" localSheetId="0" hidden="1">#REF!</definedName>
    <definedName name="BExZNVCBKB930QQ9QW7KSGOZ0V1M" localSheetId="2" hidden="1">#REF!</definedName>
    <definedName name="BExZNVCBKB930QQ9QW7KSGOZ0V1M" localSheetId="4" hidden="1">#REF!</definedName>
    <definedName name="BExZNVCBKB930QQ9QW7KSGOZ0V1M" localSheetId="5" hidden="1">#REF!</definedName>
    <definedName name="BExZNVCBKB930QQ9QW7KSGOZ0V1M" localSheetId="17" hidden="1">#REF!</definedName>
    <definedName name="BExZNVCBKB930QQ9QW7KSGOZ0V1M" localSheetId="7" hidden="1">#REF!</definedName>
    <definedName name="BExZNVCBKB930QQ9QW7KSGOZ0V1M" localSheetId="8" hidden="1">#REF!</definedName>
    <definedName name="BExZNVCBKB930QQ9QW7KSGOZ0V1M" localSheetId="9" hidden="1">#REF!</definedName>
    <definedName name="BExZNVCBKB930QQ9QW7KSGOZ0V1M" localSheetId="11" hidden="1">#REF!</definedName>
    <definedName name="BExZNVCBKB930QQ9QW7KSGOZ0V1M" localSheetId="12" hidden="1">#REF!</definedName>
    <definedName name="BExZNVCBKB930QQ9QW7KSGOZ0V1M" localSheetId="13" hidden="1">#REF!</definedName>
    <definedName name="BExZNVCBKB930QQ9QW7KSGOZ0V1M" localSheetId="14" hidden="1">#REF!</definedName>
    <definedName name="BExZNVCBKB930QQ9QW7KSGOZ0V1M" localSheetId="22" hidden="1">#REF!</definedName>
    <definedName name="BExZNVCBKB930QQ9QW7KSGOZ0V1M" localSheetId="19" hidden="1">#REF!</definedName>
    <definedName name="BExZNVCBKB930QQ9QW7KSGOZ0V1M" localSheetId="21" hidden="1">#REF!</definedName>
    <definedName name="BExZNVCBKB930QQ9QW7KSGOZ0V1M" hidden="1">#REF!</definedName>
    <definedName name="BExZNW8QJ18X0RSGFDWAE9ZSDX39" localSheetId="23" hidden="1">#REF!</definedName>
    <definedName name="BExZNW8QJ18X0RSGFDWAE9ZSDX39" localSheetId="27" hidden="1">#REF!</definedName>
    <definedName name="BExZNW8QJ18X0RSGFDWAE9ZSDX39" localSheetId="16" hidden="1">#REF!</definedName>
    <definedName name="BExZNW8QJ18X0RSGFDWAE9ZSDX39" localSheetId="0" hidden="1">#REF!</definedName>
    <definedName name="BExZNW8QJ18X0RSGFDWAE9ZSDX39" localSheetId="2" hidden="1">#REF!</definedName>
    <definedName name="BExZNW8QJ18X0RSGFDWAE9ZSDX39" localSheetId="4" hidden="1">#REF!</definedName>
    <definedName name="BExZNW8QJ18X0RSGFDWAE9ZSDX39" localSheetId="5" hidden="1">#REF!</definedName>
    <definedName name="BExZNW8QJ18X0RSGFDWAE9ZSDX39" localSheetId="17" hidden="1">#REF!</definedName>
    <definedName name="BExZNW8QJ18X0RSGFDWAE9ZSDX39" localSheetId="7" hidden="1">#REF!</definedName>
    <definedName name="BExZNW8QJ18X0RSGFDWAE9ZSDX39" localSheetId="8" hidden="1">#REF!</definedName>
    <definedName name="BExZNW8QJ18X0RSGFDWAE9ZSDX39" localSheetId="9" hidden="1">#REF!</definedName>
    <definedName name="BExZNW8QJ18X0RSGFDWAE9ZSDX39" localSheetId="11" hidden="1">#REF!</definedName>
    <definedName name="BExZNW8QJ18X0RSGFDWAE9ZSDX39" localSheetId="12" hidden="1">#REF!</definedName>
    <definedName name="BExZNW8QJ18X0RSGFDWAE9ZSDX39" localSheetId="13" hidden="1">#REF!</definedName>
    <definedName name="BExZNW8QJ18X0RSGFDWAE9ZSDX39" localSheetId="14" hidden="1">#REF!</definedName>
    <definedName name="BExZNW8QJ18X0RSGFDWAE9ZSDX39" localSheetId="22" hidden="1">#REF!</definedName>
    <definedName name="BExZNW8QJ18X0RSGFDWAE9ZSDX39" localSheetId="19" hidden="1">#REF!</definedName>
    <definedName name="BExZNW8QJ18X0RSGFDWAE9ZSDX39" localSheetId="21" hidden="1">#REF!</definedName>
    <definedName name="BExZNW8QJ18X0RSGFDWAE9ZSDX39" hidden="1">#REF!</definedName>
    <definedName name="BExZNZDWRS6Q40L8OCWFEIVI0A1O" localSheetId="23" hidden="1">#REF!</definedName>
    <definedName name="BExZNZDWRS6Q40L8OCWFEIVI0A1O" localSheetId="27" hidden="1">#REF!</definedName>
    <definedName name="BExZNZDWRS6Q40L8OCWFEIVI0A1O" localSheetId="16" hidden="1">#REF!</definedName>
    <definedName name="BExZNZDWRS6Q40L8OCWFEIVI0A1O" localSheetId="0" hidden="1">#REF!</definedName>
    <definedName name="BExZNZDWRS6Q40L8OCWFEIVI0A1O" localSheetId="2" hidden="1">#REF!</definedName>
    <definedName name="BExZNZDWRS6Q40L8OCWFEIVI0A1O" localSheetId="4" hidden="1">#REF!</definedName>
    <definedName name="BExZNZDWRS6Q40L8OCWFEIVI0A1O" localSheetId="5" hidden="1">#REF!</definedName>
    <definedName name="BExZNZDWRS6Q40L8OCWFEIVI0A1O" localSheetId="17" hidden="1">#REF!</definedName>
    <definedName name="BExZNZDWRS6Q40L8OCWFEIVI0A1O" localSheetId="7" hidden="1">#REF!</definedName>
    <definedName name="BExZNZDWRS6Q40L8OCWFEIVI0A1O" localSheetId="8" hidden="1">#REF!</definedName>
    <definedName name="BExZNZDWRS6Q40L8OCWFEIVI0A1O" localSheetId="9" hidden="1">#REF!</definedName>
    <definedName name="BExZNZDWRS6Q40L8OCWFEIVI0A1O" localSheetId="11" hidden="1">#REF!</definedName>
    <definedName name="BExZNZDWRS6Q40L8OCWFEIVI0A1O" localSheetId="12" hidden="1">#REF!</definedName>
    <definedName name="BExZNZDWRS6Q40L8OCWFEIVI0A1O" localSheetId="13" hidden="1">#REF!</definedName>
    <definedName name="BExZNZDWRS6Q40L8OCWFEIVI0A1O" localSheetId="14" hidden="1">#REF!</definedName>
    <definedName name="BExZNZDWRS6Q40L8OCWFEIVI0A1O" localSheetId="22" hidden="1">#REF!</definedName>
    <definedName name="BExZNZDWRS6Q40L8OCWFEIVI0A1O" localSheetId="19" hidden="1">#REF!</definedName>
    <definedName name="BExZNZDWRS6Q40L8OCWFEIVI0A1O" localSheetId="21" hidden="1">#REF!</definedName>
    <definedName name="BExZNZDWRS6Q40L8OCWFEIVI0A1O" hidden="1">#REF!</definedName>
    <definedName name="BExZOBO9NYLGVJQ31LVQ9XS2ZT4N" localSheetId="23" hidden="1">#REF!</definedName>
    <definedName name="BExZOBO9NYLGVJQ31LVQ9XS2ZT4N" localSheetId="27" hidden="1">#REF!</definedName>
    <definedName name="BExZOBO9NYLGVJQ31LVQ9XS2ZT4N" localSheetId="16" hidden="1">#REF!</definedName>
    <definedName name="BExZOBO9NYLGVJQ31LVQ9XS2ZT4N" localSheetId="0" hidden="1">#REF!</definedName>
    <definedName name="BExZOBO9NYLGVJQ31LVQ9XS2ZT4N" localSheetId="2" hidden="1">#REF!</definedName>
    <definedName name="BExZOBO9NYLGVJQ31LVQ9XS2ZT4N" localSheetId="4" hidden="1">#REF!</definedName>
    <definedName name="BExZOBO9NYLGVJQ31LVQ9XS2ZT4N" localSheetId="5" hidden="1">#REF!</definedName>
    <definedName name="BExZOBO9NYLGVJQ31LVQ9XS2ZT4N" localSheetId="17" hidden="1">#REF!</definedName>
    <definedName name="BExZOBO9NYLGVJQ31LVQ9XS2ZT4N" localSheetId="7" hidden="1">#REF!</definedName>
    <definedName name="BExZOBO9NYLGVJQ31LVQ9XS2ZT4N" localSheetId="8" hidden="1">#REF!</definedName>
    <definedName name="BExZOBO9NYLGVJQ31LVQ9XS2ZT4N" localSheetId="9" hidden="1">#REF!</definedName>
    <definedName name="BExZOBO9NYLGVJQ31LVQ9XS2ZT4N" localSheetId="11" hidden="1">#REF!</definedName>
    <definedName name="BExZOBO9NYLGVJQ31LVQ9XS2ZT4N" localSheetId="12" hidden="1">#REF!</definedName>
    <definedName name="BExZOBO9NYLGVJQ31LVQ9XS2ZT4N" localSheetId="13" hidden="1">#REF!</definedName>
    <definedName name="BExZOBO9NYLGVJQ31LVQ9XS2ZT4N" localSheetId="14" hidden="1">#REF!</definedName>
    <definedName name="BExZOBO9NYLGVJQ31LVQ9XS2ZT4N" localSheetId="22" hidden="1">#REF!</definedName>
    <definedName name="BExZOBO9NYLGVJQ31LVQ9XS2ZT4N" localSheetId="19" hidden="1">#REF!</definedName>
    <definedName name="BExZOBO9NYLGVJQ31LVQ9XS2ZT4N" localSheetId="21" hidden="1">#REF!</definedName>
    <definedName name="BExZOBO9NYLGVJQ31LVQ9XS2ZT4N" hidden="1">#REF!</definedName>
    <definedName name="BExZOETNB1CJ3Y2RKLI1ZK0S8Z6H" localSheetId="23" hidden="1">#REF!</definedName>
    <definedName name="BExZOETNB1CJ3Y2RKLI1ZK0S8Z6H" localSheetId="27" hidden="1">#REF!</definedName>
    <definedName name="BExZOETNB1CJ3Y2RKLI1ZK0S8Z6H" localSheetId="16" hidden="1">#REF!</definedName>
    <definedName name="BExZOETNB1CJ3Y2RKLI1ZK0S8Z6H" localSheetId="0" hidden="1">#REF!</definedName>
    <definedName name="BExZOETNB1CJ3Y2RKLI1ZK0S8Z6H" localSheetId="2" hidden="1">#REF!</definedName>
    <definedName name="BExZOETNB1CJ3Y2RKLI1ZK0S8Z6H" localSheetId="4" hidden="1">#REF!</definedName>
    <definedName name="BExZOETNB1CJ3Y2RKLI1ZK0S8Z6H" localSheetId="5" hidden="1">#REF!</definedName>
    <definedName name="BExZOETNB1CJ3Y2RKLI1ZK0S8Z6H" localSheetId="17" hidden="1">#REF!</definedName>
    <definedName name="BExZOETNB1CJ3Y2RKLI1ZK0S8Z6H" localSheetId="7" hidden="1">#REF!</definedName>
    <definedName name="BExZOETNB1CJ3Y2RKLI1ZK0S8Z6H" localSheetId="8" hidden="1">#REF!</definedName>
    <definedName name="BExZOETNB1CJ3Y2RKLI1ZK0S8Z6H" localSheetId="9" hidden="1">#REF!</definedName>
    <definedName name="BExZOETNB1CJ3Y2RKLI1ZK0S8Z6H" localSheetId="11" hidden="1">#REF!</definedName>
    <definedName name="BExZOETNB1CJ3Y2RKLI1ZK0S8Z6H" localSheetId="12" hidden="1">#REF!</definedName>
    <definedName name="BExZOETNB1CJ3Y2RKLI1ZK0S8Z6H" localSheetId="13" hidden="1">#REF!</definedName>
    <definedName name="BExZOETNB1CJ3Y2RKLI1ZK0S8Z6H" localSheetId="14" hidden="1">#REF!</definedName>
    <definedName name="BExZOETNB1CJ3Y2RKLI1ZK0S8Z6H" localSheetId="22" hidden="1">#REF!</definedName>
    <definedName name="BExZOETNB1CJ3Y2RKLI1ZK0S8Z6H" localSheetId="19" hidden="1">#REF!</definedName>
    <definedName name="BExZOETNB1CJ3Y2RKLI1ZK0S8Z6H" localSheetId="21" hidden="1">#REF!</definedName>
    <definedName name="BExZOETNB1CJ3Y2RKLI1ZK0S8Z6H" hidden="1">#REF!</definedName>
    <definedName name="BExZOREMVSK4E5VSWM838KHUB8AI" localSheetId="23" hidden="1">#REF!</definedName>
    <definedName name="BExZOREMVSK4E5VSWM838KHUB8AI" localSheetId="27" hidden="1">#REF!</definedName>
    <definedName name="BExZOREMVSK4E5VSWM838KHUB8AI" localSheetId="16" hidden="1">#REF!</definedName>
    <definedName name="BExZOREMVSK4E5VSWM838KHUB8AI" localSheetId="0" hidden="1">#REF!</definedName>
    <definedName name="BExZOREMVSK4E5VSWM838KHUB8AI" localSheetId="2" hidden="1">#REF!</definedName>
    <definedName name="BExZOREMVSK4E5VSWM838KHUB8AI" localSheetId="4" hidden="1">#REF!</definedName>
    <definedName name="BExZOREMVSK4E5VSWM838KHUB8AI" localSheetId="5" hidden="1">#REF!</definedName>
    <definedName name="BExZOREMVSK4E5VSWM838KHUB8AI" localSheetId="17" hidden="1">#REF!</definedName>
    <definedName name="BExZOREMVSK4E5VSWM838KHUB8AI" localSheetId="7" hidden="1">#REF!</definedName>
    <definedName name="BExZOREMVSK4E5VSWM838KHUB8AI" localSheetId="8" hidden="1">#REF!</definedName>
    <definedName name="BExZOREMVSK4E5VSWM838KHUB8AI" localSheetId="9" hidden="1">#REF!</definedName>
    <definedName name="BExZOREMVSK4E5VSWM838KHUB8AI" localSheetId="11" hidden="1">#REF!</definedName>
    <definedName name="BExZOREMVSK4E5VSWM838KHUB8AI" localSheetId="12" hidden="1">#REF!</definedName>
    <definedName name="BExZOREMVSK4E5VSWM838KHUB8AI" localSheetId="13" hidden="1">#REF!</definedName>
    <definedName name="BExZOREMVSK4E5VSWM838KHUB8AI" localSheetId="14" hidden="1">#REF!</definedName>
    <definedName name="BExZOREMVSK4E5VSWM838KHUB8AI" localSheetId="22" hidden="1">#REF!</definedName>
    <definedName name="BExZOREMVSK4E5VSWM838KHUB8AI" localSheetId="19" hidden="1">#REF!</definedName>
    <definedName name="BExZOREMVSK4E5VSWM838KHUB8AI" localSheetId="21" hidden="1">#REF!</definedName>
    <definedName name="BExZOREMVSK4E5VSWM838KHUB8AI" hidden="1">#REF!</definedName>
    <definedName name="BExZOVR745T5P1KS9NV2PXZPZVRG" localSheetId="23" hidden="1">#REF!</definedName>
    <definedName name="BExZOVR745T5P1KS9NV2PXZPZVRG" localSheetId="27" hidden="1">#REF!</definedName>
    <definedName name="BExZOVR745T5P1KS9NV2PXZPZVRG" localSheetId="16" hidden="1">#REF!</definedName>
    <definedName name="BExZOVR745T5P1KS9NV2PXZPZVRG" localSheetId="0" hidden="1">#REF!</definedName>
    <definedName name="BExZOVR745T5P1KS9NV2PXZPZVRG" localSheetId="2" hidden="1">#REF!</definedName>
    <definedName name="BExZOVR745T5P1KS9NV2PXZPZVRG" localSheetId="4" hidden="1">#REF!</definedName>
    <definedName name="BExZOVR745T5P1KS9NV2PXZPZVRG" localSheetId="5" hidden="1">#REF!</definedName>
    <definedName name="BExZOVR745T5P1KS9NV2PXZPZVRG" localSheetId="17" hidden="1">#REF!</definedName>
    <definedName name="BExZOVR745T5P1KS9NV2PXZPZVRG" localSheetId="7" hidden="1">#REF!</definedName>
    <definedName name="BExZOVR745T5P1KS9NV2PXZPZVRG" localSheetId="8" hidden="1">#REF!</definedName>
    <definedName name="BExZOVR745T5P1KS9NV2PXZPZVRG" localSheetId="9" hidden="1">#REF!</definedName>
    <definedName name="BExZOVR745T5P1KS9NV2PXZPZVRG" localSheetId="11" hidden="1">#REF!</definedName>
    <definedName name="BExZOVR745T5P1KS9NV2PXZPZVRG" localSheetId="12" hidden="1">#REF!</definedName>
    <definedName name="BExZOVR745T5P1KS9NV2PXZPZVRG" localSheetId="13" hidden="1">#REF!</definedName>
    <definedName name="BExZOVR745T5P1KS9NV2PXZPZVRG" localSheetId="14" hidden="1">#REF!</definedName>
    <definedName name="BExZOVR745T5P1KS9NV2PXZPZVRG" localSheetId="22" hidden="1">#REF!</definedName>
    <definedName name="BExZOVR745T5P1KS9NV2PXZPZVRG" localSheetId="19" hidden="1">#REF!</definedName>
    <definedName name="BExZOVR745T5P1KS9NV2PXZPZVRG" localSheetId="21" hidden="1">#REF!</definedName>
    <definedName name="BExZOVR745T5P1KS9NV2PXZPZVRG" hidden="1">#REF!</definedName>
    <definedName name="BExZOZSWGLSY2XYVRIS6VSNJDSGD" localSheetId="23" hidden="1">#REF!</definedName>
    <definedName name="BExZOZSWGLSY2XYVRIS6VSNJDSGD" localSheetId="27" hidden="1">#REF!</definedName>
    <definedName name="BExZOZSWGLSY2XYVRIS6VSNJDSGD" localSheetId="16" hidden="1">#REF!</definedName>
    <definedName name="BExZOZSWGLSY2XYVRIS6VSNJDSGD" localSheetId="0" hidden="1">#REF!</definedName>
    <definedName name="BExZOZSWGLSY2XYVRIS6VSNJDSGD" localSheetId="2" hidden="1">#REF!</definedName>
    <definedName name="BExZOZSWGLSY2XYVRIS6VSNJDSGD" localSheetId="4" hidden="1">#REF!</definedName>
    <definedName name="BExZOZSWGLSY2XYVRIS6VSNJDSGD" localSheetId="5" hidden="1">#REF!</definedName>
    <definedName name="BExZOZSWGLSY2XYVRIS6VSNJDSGD" localSheetId="17" hidden="1">#REF!</definedName>
    <definedName name="BExZOZSWGLSY2XYVRIS6VSNJDSGD" localSheetId="7" hidden="1">#REF!</definedName>
    <definedName name="BExZOZSWGLSY2XYVRIS6VSNJDSGD" localSheetId="8" hidden="1">#REF!</definedName>
    <definedName name="BExZOZSWGLSY2XYVRIS6VSNJDSGD" localSheetId="9" hidden="1">#REF!</definedName>
    <definedName name="BExZOZSWGLSY2XYVRIS6VSNJDSGD" localSheetId="11" hidden="1">#REF!</definedName>
    <definedName name="BExZOZSWGLSY2XYVRIS6VSNJDSGD" localSheetId="12" hidden="1">#REF!</definedName>
    <definedName name="BExZOZSWGLSY2XYVRIS6VSNJDSGD" localSheetId="13" hidden="1">#REF!</definedName>
    <definedName name="BExZOZSWGLSY2XYVRIS6VSNJDSGD" localSheetId="14" hidden="1">#REF!</definedName>
    <definedName name="BExZOZSWGLSY2XYVRIS6VSNJDSGD" localSheetId="22" hidden="1">#REF!</definedName>
    <definedName name="BExZOZSWGLSY2XYVRIS6VSNJDSGD" localSheetId="19" hidden="1">#REF!</definedName>
    <definedName name="BExZOZSWGLSY2XYVRIS6VSNJDSGD" localSheetId="21" hidden="1">#REF!</definedName>
    <definedName name="BExZOZSWGLSY2XYVRIS6VSNJDSGD" hidden="1">#REF!</definedName>
    <definedName name="BExZP7AIJKLM6C6CSUIIFAHFBNX2" localSheetId="23" hidden="1">#REF!</definedName>
    <definedName name="BExZP7AIJKLM6C6CSUIIFAHFBNX2" localSheetId="27" hidden="1">#REF!</definedName>
    <definedName name="BExZP7AIJKLM6C6CSUIIFAHFBNX2" localSheetId="16" hidden="1">#REF!</definedName>
    <definedName name="BExZP7AIJKLM6C6CSUIIFAHFBNX2" localSheetId="0" hidden="1">#REF!</definedName>
    <definedName name="BExZP7AIJKLM6C6CSUIIFAHFBNX2" localSheetId="2" hidden="1">#REF!</definedName>
    <definedName name="BExZP7AIJKLM6C6CSUIIFAHFBNX2" localSheetId="4" hidden="1">#REF!</definedName>
    <definedName name="BExZP7AIJKLM6C6CSUIIFAHFBNX2" localSheetId="5" hidden="1">#REF!</definedName>
    <definedName name="BExZP7AIJKLM6C6CSUIIFAHFBNX2" localSheetId="17" hidden="1">#REF!</definedName>
    <definedName name="BExZP7AIJKLM6C6CSUIIFAHFBNX2" localSheetId="7" hidden="1">#REF!</definedName>
    <definedName name="BExZP7AIJKLM6C6CSUIIFAHFBNX2" localSheetId="8" hidden="1">#REF!</definedName>
    <definedName name="BExZP7AIJKLM6C6CSUIIFAHFBNX2" localSheetId="9" hidden="1">#REF!</definedName>
    <definedName name="BExZP7AIJKLM6C6CSUIIFAHFBNX2" localSheetId="11" hidden="1">#REF!</definedName>
    <definedName name="BExZP7AIJKLM6C6CSUIIFAHFBNX2" localSheetId="12" hidden="1">#REF!</definedName>
    <definedName name="BExZP7AIJKLM6C6CSUIIFAHFBNX2" localSheetId="13" hidden="1">#REF!</definedName>
    <definedName name="BExZP7AIJKLM6C6CSUIIFAHFBNX2" localSheetId="14" hidden="1">#REF!</definedName>
    <definedName name="BExZP7AIJKLM6C6CSUIIFAHFBNX2" localSheetId="22" hidden="1">#REF!</definedName>
    <definedName name="BExZP7AIJKLM6C6CSUIIFAHFBNX2" localSheetId="19" hidden="1">#REF!</definedName>
    <definedName name="BExZP7AIJKLM6C6CSUIIFAHFBNX2" localSheetId="21" hidden="1">#REF!</definedName>
    <definedName name="BExZP7AIJKLM6C6CSUIIFAHFBNX2" hidden="1">#REF!</definedName>
    <definedName name="BExZPALCPOH27L4MUPX2RFT3F8OM" localSheetId="23" hidden="1">#REF!</definedName>
    <definedName name="BExZPALCPOH27L4MUPX2RFT3F8OM" localSheetId="27" hidden="1">#REF!</definedName>
    <definedName name="BExZPALCPOH27L4MUPX2RFT3F8OM" localSheetId="16" hidden="1">#REF!</definedName>
    <definedName name="BExZPALCPOH27L4MUPX2RFT3F8OM" localSheetId="0" hidden="1">#REF!</definedName>
    <definedName name="BExZPALCPOH27L4MUPX2RFT3F8OM" localSheetId="2" hidden="1">#REF!</definedName>
    <definedName name="BExZPALCPOH27L4MUPX2RFT3F8OM" localSheetId="4" hidden="1">#REF!</definedName>
    <definedName name="BExZPALCPOH27L4MUPX2RFT3F8OM" localSheetId="5" hidden="1">#REF!</definedName>
    <definedName name="BExZPALCPOH27L4MUPX2RFT3F8OM" localSheetId="17" hidden="1">#REF!</definedName>
    <definedName name="BExZPALCPOH27L4MUPX2RFT3F8OM" localSheetId="7" hidden="1">#REF!</definedName>
    <definedName name="BExZPALCPOH27L4MUPX2RFT3F8OM" localSheetId="8" hidden="1">#REF!</definedName>
    <definedName name="BExZPALCPOH27L4MUPX2RFT3F8OM" localSheetId="9" hidden="1">#REF!</definedName>
    <definedName name="BExZPALCPOH27L4MUPX2RFT3F8OM" localSheetId="11" hidden="1">#REF!</definedName>
    <definedName name="BExZPALCPOH27L4MUPX2RFT3F8OM" localSheetId="12" hidden="1">#REF!</definedName>
    <definedName name="BExZPALCPOH27L4MUPX2RFT3F8OM" localSheetId="13" hidden="1">#REF!</definedName>
    <definedName name="BExZPALCPOH27L4MUPX2RFT3F8OM" localSheetId="14" hidden="1">#REF!</definedName>
    <definedName name="BExZPALCPOH27L4MUPX2RFT3F8OM" localSheetId="22" hidden="1">#REF!</definedName>
    <definedName name="BExZPALCPOH27L4MUPX2RFT3F8OM" localSheetId="19" hidden="1">#REF!</definedName>
    <definedName name="BExZPALCPOH27L4MUPX2RFT3F8OM" localSheetId="21" hidden="1">#REF!</definedName>
    <definedName name="BExZPALCPOH27L4MUPX2RFT3F8OM" hidden="1">#REF!</definedName>
    <definedName name="BExZPQ0XY507N8FJMVPKCTK8HC9H" localSheetId="23" hidden="1">#REF!</definedName>
    <definedName name="BExZPQ0XY507N8FJMVPKCTK8HC9H" localSheetId="27" hidden="1">#REF!</definedName>
    <definedName name="BExZPQ0XY507N8FJMVPKCTK8HC9H" localSheetId="16" hidden="1">#REF!</definedName>
    <definedName name="BExZPQ0XY507N8FJMVPKCTK8HC9H" localSheetId="0" hidden="1">#REF!</definedName>
    <definedName name="BExZPQ0XY507N8FJMVPKCTK8HC9H" localSheetId="2" hidden="1">#REF!</definedName>
    <definedName name="BExZPQ0XY507N8FJMVPKCTK8HC9H" localSheetId="4" hidden="1">#REF!</definedName>
    <definedName name="BExZPQ0XY507N8FJMVPKCTK8HC9H" localSheetId="5" hidden="1">#REF!</definedName>
    <definedName name="BExZPQ0XY507N8FJMVPKCTK8HC9H" localSheetId="17" hidden="1">#REF!</definedName>
    <definedName name="BExZPQ0XY507N8FJMVPKCTK8HC9H" localSheetId="7" hidden="1">#REF!</definedName>
    <definedName name="BExZPQ0XY507N8FJMVPKCTK8HC9H" localSheetId="8" hidden="1">#REF!</definedName>
    <definedName name="BExZPQ0XY507N8FJMVPKCTK8HC9H" localSheetId="9" hidden="1">#REF!</definedName>
    <definedName name="BExZPQ0XY507N8FJMVPKCTK8HC9H" localSheetId="11" hidden="1">#REF!</definedName>
    <definedName name="BExZPQ0XY507N8FJMVPKCTK8HC9H" localSheetId="12" hidden="1">#REF!</definedName>
    <definedName name="BExZPQ0XY507N8FJMVPKCTK8HC9H" localSheetId="13" hidden="1">#REF!</definedName>
    <definedName name="BExZPQ0XY507N8FJMVPKCTK8HC9H" localSheetId="14" hidden="1">#REF!</definedName>
    <definedName name="BExZPQ0XY507N8FJMVPKCTK8HC9H" localSheetId="22" hidden="1">#REF!</definedName>
    <definedName name="BExZPQ0XY507N8FJMVPKCTK8HC9H" localSheetId="19" hidden="1">#REF!</definedName>
    <definedName name="BExZPQ0XY507N8FJMVPKCTK8HC9H" localSheetId="21" hidden="1">#REF!</definedName>
    <definedName name="BExZPQ0XY507N8FJMVPKCTK8HC9H" hidden="1">#REF!</definedName>
    <definedName name="BExZPXTHEWEN48J9E5ARSA8IGRBI" localSheetId="23" hidden="1">#REF!</definedName>
    <definedName name="BExZPXTHEWEN48J9E5ARSA8IGRBI" localSheetId="27" hidden="1">#REF!</definedName>
    <definedName name="BExZPXTHEWEN48J9E5ARSA8IGRBI" localSheetId="16" hidden="1">#REF!</definedName>
    <definedName name="BExZPXTHEWEN48J9E5ARSA8IGRBI" localSheetId="0" hidden="1">#REF!</definedName>
    <definedName name="BExZPXTHEWEN48J9E5ARSA8IGRBI" localSheetId="2" hidden="1">#REF!</definedName>
    <definedName name="BExZPXTHEWEN48J9E5ARSA8IGRBI" localSheetId="4" hidden="1">#REF!</definedName>
    <definedName name="BExZPXTHEWEN48J9E5ARSA8IGRBI" localSheetId="5" hidden="1">#REF!</definedName>
    <definedName name="BExZPXTHEWEN48J9E5ARSA8IGRBI" localSheetId="17" hidden="1">#REF!</definedName>
    <definedName name="BExZPXTHEWEN48J9E5ARSA8IGRBI" localSheetId="7" hidden="1">#REF!</definedName>
    <definedName name="BExZPXTHEWEN48J9E5ARSA8IGRBI" localSheetId="8" hidden="1">#REF!</definedName>
    <definedName name="BExZPXTHEWEN48J9E5ARSA8IGRBI" localSheetId="9" hidden="1">#REF!</definedName>
    <definedName name="BExZPXTHEWEN48J9E5ARSA8IGRBI" localSheetId="11" hidden="1">#REF!</definedName>
    <definedName name="BExZPXTHEWEN48J9E5ARSA8IGRBI" localSheetId="12" hidden="1">#REF!</definedName>
    <definedName name="BExZPXTHEWEN48J9E5ARSA8IGRBI" localSheetId="13" hidden="1">#REF!</definedName>
    <definedName name="BExZPXTHEWEN48J9E5ARSA8IGRBI" localSheetId="14" hidden="1">#REF!</definedName>
    <definedName name="BExZPXTHEWEN48J9E5ARSA8IGRBI" localSheetId="22" hidden="1">#REF!</definedName>
    <definedName name="BExZPXTHEWEN48J9E5ARSA8IGRBI" localSheetId="19" hidden="1">#REF!</definedName>
    <definedName name="BExZPXTHEWEN48J9E5ARSA8IGRBI" localSheetId="21" hidden="1">#REF!</definedName>
    <definedName name="BExZPXTHEWEN48J9E5ARSA8IGRBI" hidden="1">#REF!</definedName>
    <definedName name="BExZQ37OVBR25U32CO2YYVPZOMR5" localSheetId="23" hidden="1">#REF!</definedName>
    <definedName name="BExZQ37OVBR25U32CO2YYVPZOMR5" localSheetId="27" hidden="1">#REF!</definedName>
    <definedName name="BExZQ37OVBR25U32CO2YYVPZOMR5" localSheetId="16" hidden="1">#REF!</definedName>
    <definedName name="BExZQ37OVBR25U32CO2YYVPZOMR5" localSheetId="0" hidden="1">#REF!</definedName>
    <definedName name="BExZQ37OVBR25U32CO2YYVPZOMR5" localSheetId="2" hidden="1">#REF!</definedName>
    <definedName name="BExZQ37OVBR25U32CO2YYVPZOMR5" localSheetId="4" hidden="1">#REF!</definedName>
    <definedName name="BExZQ37OVBR25U32CO2YYVPZOMR5" localSheetId="5" hidden="1">#REF!</definedName>
    <definedName name="BExZQ37OVBR25U32CO2YYVPZOMR5" localSheetId="17" hidden="1">#REF!</definedName>
    <definedName name="BExZQ37OVBR25U32CO2YYVPZOMR5" localSheetId="7" hidden="1">#REF!</definedName>
    <definedName name="BExZQ37OVBR25U32CO2YYVPZOMR5" localSheetId="8" hidden="1">#REF!</definedName>
    <definedName name="BExZQ37OVBR25U32CO2YYVPZOMR5" localSheetId="9" hidden="1">#REF!</definedName>
    <definedName name="BExZQ37OVBR25U32CO2YYVPZOMR5" localSheetId="11" hidden="1">#REF!</definedName>
    <definedName name="BExZQ37OVBR25U32CO2YYVPZOMR5" localSheetId="12" hidden="1">#REF!</definedName>
    <definedName name="BExZQ37OVBR25U32CO2YYVPZOMR5" localSheetId="13" hidden="1">#REF!</definedName>
    <definedName name="BExZQ37OVBR25U32CO2YYVPZOMR5" localSheetId="14" hidden="1">#REF!</definedName>
    <definedName name="BExZQ37OVBR25U32CO2YYVPZOMR5" localSheetId="22" hidden="1">#REF!</definedName>
    <definedName name="BExZQ37OVBR25U32CO2YYVPZOMR5" localSheetId="19" hidden="1">#REF!</definedName>
    <definedName name="BExZQ37OVBR25U32CO2YYVPZOMR5" localSheetId="21" hidden="1">#REF!</definedName>
    <definedName name="BExZQ37OVBR25U32CO2YYVPZOMR5" hidden="1">#REF!</definedName>
    <definedName name="BExZQ3NT7H06VO0AR48WHZULZB93" localSheetId="23" hidden="1">#REF!</definedName>
    <definedName name="BExZQ3NT7H06VO0AR48WHZULZB93" localSheetId="27" hidden="1">#REF!</definedName>
    <definedName name="BExZQ3NT7H06VO0AR48WHZULZB93" localSheetId="16" hidden="1">#REF!</definedName>
    <definedName name="BExZQ3NT7H06VO0AR48WHZULZB93" localSheetId="0" hidden="1">#REF!</definedName>
    <definedName name="BExZQ3NT7H06VO0AR48WHZULZB93" localSheetId="2" hidden="1">#REF!</definedName>
    <definedName name="BExZQ3NT7H06VO0AR48WHZULZB93" localSheetId="4" hidden="1">#REF!</definedName>
    <definedName name="BExZQ3NT7H06VO0AR48WHZULZB93" localSheetId="5" hidden="1">#REF!</definedName>
    <definedName name="BExZQ3NT7H06VO0AR48WHZULZB93" localSheetId="17" hidden="1">#REF!</definedName>
    <definedName name="BExZQ3NT7H06VO0AR48WHZULZB93" localSheetId="7" hidden="1">#REF!</definedName>
    <definedName name="BExZQ3NT7H06VO0AR48WHZULZB93" localSheetId="8" hidden="1">#REF!</definedName>
    <definedName name="BExZQ3NT7H06VO0AR48WHZULZB93" localSheetId="9" hidden="1">#REF!</definedName>
    <definedName name="BExZQ3NT7H06VO0AR48WHZULZB93" localSheetId="11" hidden="1">#REF!</definedName>
    <definedName name="BExZQ3NT7H06VO0AR48WHZULZB93" localSheetId="12" hidden="1">#REF!</definedName>
    <definedName name="BExZQ3NT7H06VO0AR48WHZULZB93" localSheetId="13" hidden="1">#REF!</definedName>
    <definedName name="BExZQ3NT7H06VO0AR48WHZULZB93" localSheetId="14" hidden="1">#REF!</definedName>
    <definedName name="BExZQ3NT7H06VO0AR48WHZULZB93" localSheetId="22" hidden="1">#REF!</definedName>
    <definedName name="BExZQ3NT7H06VO0AR48WHZULZB93" localSheetId="19" hidden="1">#REF!</definedName>
    <definedName name="BExZQ3NT7H06VO0AR48WHZULZB93" localSheetId="21" hidden="1">#REF!</definedName>
    <definedName name="BExZQ3NT7H06VO0AR48WHZULZB93" hidden="1">#REF!</definedName>
    <definedName name="BExZQ5RCYU1R0DUT1MFN99S1C408" localSheetId="23" hidden="1">#REF!</definedName>
    <definedName name="BExZQ5RCYU1R0DUT1MFN99S1C408" localSheetId="27" hidden="1">#REF!</definedName>
    <definedName name="BExZQ5RCYU1R0DUT1MFN99S1C408" localSheetId="16" hidden="1">#REF!</definedName>
    <definedName name="BExZQ5RCYU1R0DUT1MFN99S1C408" localSheetId="0" hidden="1">#REF!</definedName>
    <definedName name="BExZQ5RCYU1R0DUT1MFN99S1C408" localSheetId="2" hidden="1">#REF!</definedName>
    <definedName name="BExZQ5RCYU1R0DUT1MFN99S1C408" localSheetId="4" hidden="1">#REF!</definedName>
    <definedName name="BExZQ5RCYU1R0DUT1MFN99S1C408" localSheetId="5" hidden="1">#REF!</definedName>
    <definedName name="BExZQ5RCYU1R0DUT1MFN99S1C408" localSheetId="17" hidden="1">#REF!</definedName>
    <definedName name="BExZQ5RCYU1R0DUT1MFN99S1C408" localSheetId="7" hidden="1">#REF!</definedName>
    <definedName name="BExZQ5RCYU1R0DUT1MFN99S1C408" localSheetId="8" hidden="1">#REF!</definedName>
    <definedName name="BExZQ5RCYU1R0DUT1MFN99S1C408" localSheetId="9" hidden="1">#REF!</definedName>
    <definedName name="BExZQ5RCYU1R0DUT1MFN99S1C408" localSheetId="11" hidden="1">#REF!</definedName>
    <definedName name="BExZQ5RCYU1R0DUT1MFN99S1C408" localSheetId="12" hidden="1">#REF!</definedName>
    <definedName name="BExZQ5RCYU1R0DUT1MFN99S1C408" localSheetId="13" hidden="1">#REF!</definedName>
    <definedName name="BExZQ5RCYU1R0DUT1MFN99S1C408" localSheetId="14" hidden="1">#REF!</definedName>
    <definedName name="BExZQ5RCYU1R0DUT1MFN99S1C408" localSheetId="22" hidden="1">#REF!</definedName>
    <definedName name="BExZQ5RCYU1R0DUT1MFN99S1C408" localSheetId="19" hidden="1">#REF!</definedName>
    <definedName name="BExZQ5RCYU1R0DUT1MFN99S1C408" localSheetId="21" hidden="1">#REF!</definedName>
    <definedName name="BExZQ5RCYU1R0DUT1MFN99S1C408" hidden="1">#REF!</definedName>
    <definedName name="BExZQ7PJU07SEJMDX18U9YVDC2GU" localSheetId="23" hidden="1">#REF!</definedName>
    <definedName name="BExZQ7PJU07SEJMDX18U9YVDC2GU" localSheetId="27" hidden="1">#REF!</definedName>
    <definedName name="BExZQ7PJU07SEJMDX18U9YVDC2GU" localSheetId="16" hidden="1">#REF!</definedName>
    <definedName name="BExZQ7PJU07SEJMDX18U9YVDC2GU" localSheetId="0" hidden="1">#REF!</definedName>
    <definedName name="BExZQ7PJU07SEJMDX18U9YVDC2GU" localSheetId="2" hidden="1">#REF!</definedName>
    <definedName name="BExZQ7PJU07SEJMDX18U9YVDC2GU" localSheetId="4" hidden="1">#REF!</definedName>
    <definedName name="BExZQ7PJU07SEJMDX18U9YVDC2GU" localSheetId="5" hidden="1">#REF!</definedName>
    <definedName name="BExZQ7PJU07SEJMDX18U9YVDC2GU" localSheetId="17" hidden="1">#REF!</definedName>
    <definedName name="BExZQ7PJU07SEJMDX18U9YVDC2GU" localSheetId="7" hidden="1">#REF!</definedName>
    <definedName name="BExZQ7PJU07SEJMDX18U9YVDC2GU" localSheetId="8" hidden="1">#REF!</definedName>
    <definedName name="BExZQ7PJU07SEJMDX18U9YVDC2GU" localSheetId="9" hidden="1">#REF!</definedName>
    <definedName name="BExZQ7PJU07SEJMDX18U9YVDC2GU" localSheetId="11" hidden="1">#REF!</definedName>
    <definedName name="BExZQ7PJU07SEJMDX18U9YVDC2GU" localSheetId="12" hidden="1">#REF!</definedName>
    <definedName name="BExZQ7PJU07SEJMDX18U9YVDC2GU" localSheetId="13" hidden="1">#REF!</definedName>
    <definedName name="BExZQ7PJU07SEJMDX18U9YVDC2GU" localSheetId="14" hidden="1">#REF!</definedName>
    <definedName name="BExZQ7PJU07SEJMDX18U9YVDC2GU" localSheetId="22" hidden="1">#REF!</definedName>
    <definedName name="BExZQ7PJU07SEJMDX18U9YVDC2GU" localSheetId="19" hidden="1">#REF!</definedName>
    <definedName name="BExZQ7PJU07SEJMDX18U9YVDC2GU" localSheetId="21" hidden="1">#REF!</definedName>
    <definedName name="BExZQ7PJU07SEJMDX18U9YVDC2GU" hidden="1">#REF!</definedName>
    <definedName name="BExZQAJXQ5IJ5RB71EDSPGTRO5HC" localSheetId="23" hidden="1">#REF!</definedName>
    <definedName name="BExZQAJXQ5IJ5RB71EDSPGTRO5HC" localSheetId="27" hidden="1">#REF!</definedName>
    <definedName name="BExZQAJXQ5IJ5RB71EDSPGTRO5HC" localSheetId="16" hidden="1">#REF!</definedName>
    <definedName name="BExZQAJXQ5IJ5RB71EDSPGTRO5HC" localSheetId="0" hidden="1">#REF!</definedName>
    <definedName name="BExZQAJXQ5IJ5RB71EDSPGTRO5HC" localSheetId="2" hidden="1">#REF!</definedName>
    <definedName name="BExZQAJXQ5IJ5RB71EDSPGTRO5HC" localSheetId="4" hidden="1">#REF!</definedName>
    <definedName name="BExZQAJXQ5IJ5RB71EDSPGTRO5HC" localSheetId="5" hidden="1">#REF!</definedName>
    <definedName name="BExZQAJXQ5IJ5RB71EDSPGTRO5HC" localSheetId="17" hidden="1">#REF!</definedName>
    <definedName name="BExZQAJXQ5IJ5RB71EDSPGTRO5HC" localSheetId="7" hidden="1">#REF!</definedName>
    <definedName name="BExZQAJXQ5IJ5RB71EDSPGTRO5HC" localSheetId="8" hidden="1">#REF!</definedName>
    <definedName name="BExZQAJXQ5IJ5RB71EDSPGTRO5HC" localSheetId="9" hidden="1">#REF!</definedName>
    <definedName name="BExZQAJXQ5IJ5RB71EDSPGTRO5HC" localSheetId="11" hidden="1">#REF!</definedName>
    <definedName name="BExZQAJXQ5IJ5RB71EDSPGTRO5HC" localSheetId="12" hidden="1">#REF!</definedName>
    <definedName name="BExZQAJXQ5IJ5RB71EDSPGTRO5HC" localSheetId="13" hidden="1">#REF!</definedName>
    <definedName name="BExZQAJXQ5IJ5RB71EDSPGTRO5HC" localSheetId="14" hidden="1">#REF!</definedName>
    <definedName name="BExZQAJXQ5IJ5RB71EDSPGTRO5HC" localSheetId="22" hidden="1">#REF!</definedName>
    <definedName name="BExZQAJXQ5IJ5RB71EDSPGTRO5HC" localSheetId="19" hidden="1">#REF!</definedName>
    <definedName name="BExZQAJXQ5IJ5RB71EDSPGTRO5HC" localSheetId="21" hidden="1">#REF!</definedName>
    <definedName name="BExZQAJXQ5IJ5RB71EDSPGTRO5HC" hidden="1">#REF!</definedName>
    <definedName name="BExZQBLTKPF3O4MCH6L4LE544FQB" localSheetId="23" hidden="1">#REF!</definedName>
    <definedName name="BExZQBLTKPF3O4MCH6L4LE544FQB" localSheetId="27" hidden="1">#REF!</definedName>
    <definedName name="BExZQBLTKPF3O4MCH6L4LE544FQB" localSheetId="16" hidden="1">#REF!</definedName>
    <definedName name="BExZQBLTKPF3O4MCH6L4LE544FQB" localSheetId="0" hidden="1">#REF!</definedName>
    <definedName name="BExZQBLTKPF3O4MCH6L4LE544FQB" localSheetId="2" hidden="1">#REF!</definedName>
    <definedName name="BExZQBLTKPF3O4MCH6L4LE544FQB" localSheetId="4" hidden="1">#REF!</definedName>
    <definedName name="BExZQBLTKPF3O4MCH6L4LE544FQB" localSheetId="5" hidden="1">#REF!</definedName>
    <definedName name="BExZQBLTKPF3O4MCH6L4LE544FQB" localSheetId="17" hidden="1">#REF!</definedName>
    <definedName name="BExZQBLTKPF3O4MCH6L4LE544FQB" localSheetId="7" hidden="1">#REF!</definedName>
    <definedName name="BExZQBLTKPF3O4MCH6L4LE544FQB" localSheetId="8" hidden="1">#REF!</definedName>
    <definedName name="BExZQBLTKPF3O4MCH6L4LE544FQB" localSheetId="9" hidden="1">#REF!</definedName>
    <definedName name="BExZQBLTKPF3O4MCH6L4LE544FQB" localSheetId="11" hidden="1">#REF!</definedName>
    <definedName name="BExZQBLTKPF3O4MCH6L4LE544FQB" localSheetId="12" hidden="1">#REF!</definedName>
    <definedName name="BExZQBLTKPF3O4MCH6L4LE544FQB" localSheetId="13" hidden="1">#REF!</definedName>
    <definedName name="BExZQBLTKPF3O4MCH6L4LE544FQB" localSheetId="14" hidden="1">#REF!</definedName>
    <definedName name="BExZQBLTKPF3O4MCH6L4LE544FQB" localSheetId="22" hidden="1">#REF!</definedName>
    <definedName name="BExZQBLTKPF3O4MCH6L4LE544FQB" localSheetId="19" hidden="1">#REF!</definedName>
    <definedName name="BExZQBLTKPF3O4MCH6L4LE544FQB" localSheetId="21" hidden="1">#REF!</definedName>
    <definedName name="BExZQBLTKPF3O4MCH6L4LE544FQB" hidden="1">#REF!</definedName>
    <definedName name="BExZQIHTGHK7OOI2Y2PN3JYBY82I" localSheetId="23" hidden="1">#REF!</definedName>
    <definedName name="BExZQIHTGHK7OOI2Y2PN3JYBY82I" localSheetId="27" hidden="1">#REF!</definedName>
    <definedName name="BExZQIHTGHK7OOI2Y2PN3JYBY82I" localSheetId="16" hidden="1">#REF!</definedName>
    <definedName name="BExZQIHTGHK7OOI2Y2PN3JYBY82I" localSheetId="0" hidden="1">#REF!</definedName>
    <definedName name="BExZQIHTGHK7OOI2Y2PN3JYBY82I" localSheetId="2" hidden="1">#REF!</definedName>
    <definedName name="BExZQIHTGHK7OOI2Y2PN3JYBY82I" localSheetId="4" hidden="1">#REF!</definedName>
    <definedName name="BExZQIHTGHK7OOI2Y2PN3JYBY82I" localSheetId="5" hidden="1">#REF!</definedName>
    <definedName name="BExZQIHTGHK7OOI2Y2PN3JYBY82I" localSheetId="17" hidden="1">#REF!</definedName>
    <definedName name="BExZQIHTGHK7OOI2Y2PN3JYBY82I" localSheetId="7" hidden="1">#REF!</definedName>
    <definedName name="BExZQIHTGHK7OOI2Y2PN3JYBY82I" localSheetId="8" hidden="1">#REF!</definedName>
    <definedName name="BExZQIHTGHK7OOI2Y2PN3JYBY82I" localSheetId="9" hidden="1">#REF!</definedName>
    <definedName name="BExZQIHTGHK7OOI2Y2PN3JYBY82I" localSheetId="11" hidden="1">#REF!</definedName>
    <definedName name="BExZQIHTGHK7OOI2Y2PN3JYBY82I" localSheetId="12" hidden="1">#REF!</definedName>
    <definedName name="BExZQIHTGHK7OOI2Y2PN3JYBY82I" localSheetId="13" hidden="1">#REF!</definedName>
    <definedName name="BExZQIHTGHK7OOI2Y2PN3JYBY82I" localSheetId="14" hidden="1">#REF!</definedName>
    <definedName name="BExZQIHTGHK7OOI2Y2PN3JYBY82I" localSheetId="22" hidden="1">#REF!</definedName>
    <definedName name="BExZQIHTGHK7OOI2Y2PN3JYBY82I" localSheetId="19" hidden="1">#REF!</definedName>
    <definedName name="BExZQIHTGHK7OOI2Y2PN3JYBY82I" localSheetId="21" hidden="1">#REF!</definedName>
    <definedName name="BExZQIHTGHK7OOI2Y2PN3JYBY82I" hidden="1">#REF!</definedName>
    <definedName name="BExZQJJMGU5MHQOILGXGJPAQI5XI" localSheetId="23" hidden="1">#REF!</definedName>
    <definedName name="BExZQJJMGU5MHQOILGXGJPAQI5XI" localSheetId="27" hidden="1">#REF!</definedName>
    <definedName name="BExZQJJMGU5MHQOILGXGJPAQI5XI" localSheetId="16" hidden="1">#REF!</definedName>
    <definedName name="BExZQJJMGU5MHQOILGXGJPAQI5XI" localSheetId="0" hidden="1">#REF!</definedName>
    <definedName name="BExZQJJMGU5MHQOILGXGJPAQI5XI" localSheetId="2" hidden="1">#REF!</definedName>
    <definedName name="BExZQJJMGU5MHQOILGXGJPAQI5XI" localSheetId="4" hidden="1">#REF!</definedName>
    <definedName name="BExZQJJMGU5MHQOILGXGJPAQI5XI" localSheetId="5" hidden="1">#REF!</definedName>
    <definedName name="BExZQJJMGU5MHQOILGXGJPAQI5XI" localSheetId="17" hidden="1">#REF!</definedName>
    <definedName name="BExZQJJMGU5MHQOILGXGJPAQI5XI" localSheetId="7" hidden="1">#REF!</definedName>
    <definedName name="BExZQJJMGU5MHQOILGXGJPAQI5XI" localSheetId="8" hidden="1">#REF!</definedName>
    <definedName name="BExZQJJMGU5MHQOILGXGJPAQI5XI" localSheetId="9" hidden="1">#REF!</definedName>
    <definedName name="BExZQJJMGU5MHQOILGXGJPAQI5XI" localSheetId="11" hidden="1">#REF!</definedName>
    <definedName name="BExZQJJMGU5MHQOILGXGJPAQI5XI" localSheetId="12" hidden="1">#REF!</definedName>
    <definedName name="BExZQJJMGU5MHQOILGXGJPAQI5XI" localSheetId="13" hidden="1">#REF!</definedName>
    <definedName name="BExZQJJMGU5MHQOILGXGJPAQI5XI" localSheetId="14" hidden="1">#REF!</definedName>
    <definedName name="BExZQJJMGU5MHQOILGXGJPAQI5XI" localSheetId="22" hidden="1">#REF!</definedName>
    <definedName name="BExZQJJMGU5MHQOILGXGJPAQI5XI" localSheetId="19" hidden="1">#REF!</definedName>
    <definedName name="BExZQJJMGU5MHQOILGXGJPAQI5XI" localSheetId="21" hidden="1">#REF!</definedName>
    <definedName name="BExZQJJMGU5MHQOILGXGJPAQI5XI" hidden="1">#REF!</definedName>
    <definedName name="BExZQL1M2EX5YEQBMNQKVD747N3I" localSheetId="23" hidden="1">#REF!</definedName>
    <definedName name="BExZQL1M2EX5YEQBMNQKVD747N3I" localSheetId="27" hidden="1">#REF!</definedName>
    <definedName name="BExZQL1M2EX5YEQBMNQKVD747N3I" localSheetId="16" hidden="1">#REF!</definedName>
    <definedName name="BExZQL1M2EX5YEQBMNQKVD747N3I" localSheetId="0" hidden="1">#REF!</definedName>
    <definedName name="BExZQL1M2EX5YEQBMNQKVD747N3I" localSheetId="2" hidden="1">#REF!</definedName>
    <definedName name="BExZQL1M2EX5YEQBMNQKVD747N3I" localSheetId="4" hidden="1">#REF!</definedName>
    <definedName name="BExZQL1M2EX5YEQBMNQKVD747N3I" localSheetId="5" hidden="1">#REF!</definedName>
    <definedName name="BExZQL1M2EX5YEQBMNQKVD747N3I" localSheetId="17" hidden="1">#REF!</definedName>
    <definedName name="BExZQL1M2EX5YEQBMNQKVD747N3I" localSheetId="7" hidden="1">#REF!</definedName>
    <definedName name="BExZQL1M2EX5YEQBMNQKVD747N3I" localSheetId="8" hidden="1">#REF!</definedName>
    <definedName name="BExZQL1M2EX5YEQBMNQKVD747N3I" localSheetId="9" hidden="1">#REF!</definedName>
    <definedName name="BExZQL1M2EX5YEQBMNQKVD747N3I" localSheetId="11" hidden="1">#REF!</definedName>
    <definedName name="BExZQL1M2EX5YEQBMNQKVD747N3I" localSheetId="12" hidden="1">#REF!</definedName>
    <definedName name="BExZQL1M2EX5YEQBMNQKVD747N3I" localSheetId="13" hidden="1">#REF!</definedName>
    <definedName name="BExZQL1M2EX5YEQBMNQKVD747N3I" localSheetId="14" hidden="1">#REF!</definedName>
    <definedName name="BExZQL1M2EX5YEQBMNQKVD747N3I" localSheetId="22" hidden="1">#REF!</definedName>
    <definedName name="BExZQL1M2EX5YEQBMNQKVD747N3I" localSheetId="19" hidden="1">#REF!</definedName>
    <definedName name="BExZQL1M2EX5YEQBMNQKVD747N3I" localSheetId="21" hidden="1">#REF!</definedName>
    <definedName name="BExZQL1M2EX5YEQBMNQKVD747N3I" hidden="1">#REF!</definedName>
    <definedName name="BExZQPDYUBJL0C1OME996KHU23N5" localSheetId="23" hidden="1">#REF!</definedName>
    <definedName name="BExZQPDYUBJL0C1OME996KHU23N5" localSheetId="27" hidden="1">#REF!</definedName>
    <definedName name="BExZQPDYUBJL0C1OME996KHU23N5" localSheetId="16" hidden="1">#REF!</definedName>
    <definedName name="BExZQPDYUBJL0C1OME996KHU23N5" localSheetId="0" hidden="1">#REF!</definedName>
    <definedName name="BExZQPDYUBJL0C1OME996KHU23N5" localSheetId="2" hidden="1">#REF!</definedName>
    <definedName name="BExZQPDYUBJL0C1OME996KHU23N5" localSheetId="4" hidden="1">#REF!</definedName>
    <definedName name="BExZQPDYUBJL0C1OME996KHU23N5" localSheetId="5" hidden="1">#REF!</definedName>
    <definedName name="BExZQPDYUBJL0C1OME996KHU23N5" localSheetId="17" hidden="1">#REF!</definedName>
    <definedName name="BExZQPDYUBJL0C1OME996KHU23N5" localSheetId="7" hidden="1">#REF!</definedName>
    <definedName name="BExZQPDYUBJL0C1OME996KHU23N5" localSheetId="8" hidden="1">#REF!</definedName>
    <definedName name="BExZQPDYUBJL0C1OME996KHU23N5" localSheetId="9" hidden="1">#REF!</definedName>
    <definedName name="BExZQPDYUBJL0C1OME996KHU23N5" localSheetId="11" hidden="1">#REF!</definedName>
    <definedName name="BExZQPDYUBJL0C1OME996KHU23N5" localSheetId="12" hidden="1">#REF!</definedName>
    <definedName name="BExZQPDYUBJL0C1OME996KHU23N5" localSheetId="13" hidden="1">#REF!</definedName>
    <definedName name="BExZQPDYUBJL0C1OME996KHU23N5" localSheetId="14" hidden="1">#REF!</definedName>
    <definedName name="BExZQPDYUBJL0C1OME996KHU23N5" localSheetId="22" hidden="1">#REF!</definedName>
    <definedName name="BExZQPDYUBJL0C1OME996KHU23N5" localSheetId="19" hidden="1">#REF!</definedName>
    <definedName name="BExZQPDYUBJL0C1OME996KHU23N5" localSheetId="21" hidden="1">#REF!</definedName>
    <definedName name="BExZQPDYUBJL0C1OME996KHU23N5" hidden="1">#REF!</definedName>
    <definedName name="BExZQXBYEBN28QUH1KOVW6KKA5UM" localSheetId="23" hidden="1">#REF!</definedName>
    <definedName name="BExZQXBYEBN28QUH1KOVW6KKA5UM" localSheetId="27" hidden="1">#REF!</definedName>
    <definedName name="BExZQXBYEBN28QUH1KOVW6KKA5UM" localSheetId="16" hidden="1">#REF!</definedName>
    <definedName name="BExZQXBYEBN28QUH1KOVW6KKA5UM" localSheetId="0" hidden="1">#REF!</definedName>
    <definedName name="BExZQXBYEBN28QUH1KOVW6KKA5UM" localSheetId="2" hidden="1">#REF!</definedName>
    <definedName name="BExZQXBYEBN28QUH1KOVW6KKA5UM" localSheetId="4" hidden="1">#REF!</definedName>
    <definedName name="BExZQXBYEBN28QUH1KOVW6KKA5UM" localSheetId="5" hidden="1">#REF!</definedName>
    <definedName name="BExZQXBYEBN28QUH1KOVW6KKA5UM" localSheetId="17" hidden="1">#REF!</definedName>
    <definedName name="BExZQXBYEBN28QUH1KOVW6KKA5UM" localSheetId="7" hidden="1">#REF!</definedName>
    <definedName name="BExZQXBYEBN28QUH1KOVW6KKA5UM" localSheetId="8" hidden="1">#REF!</definedName>
    <definedName name="BExZQXBYEBN28QUH1KOVW6KKA5UM" localSheetId="9" hidden="1">#REF!</definedName>
    <definedName name="BExZQXBYEBN28QUH1KOVW6KKA5UM" localSheetId="11" hidden="1">#REF!</definedName>
    <definedName name="BExZQXBYEBN28QUH1KOVW6KKA5UM" localSheetId="12" hidden="1">#REF!</definedName>
    <definedName name="BExZQXBYEBN28QUH1KOVW6KKA5UM" localSheetId="13" hidden="1">#REF!</definedName>
    <definedName name="BExZQXBYEBN28QUH1KOVW6KKA5UM" localSheetId="14" hidden="1">#REF!</definedName>
    <definedName name="BExZQXBYEBN28QUH1KOVW6KKA5UM" localSheetId="22" hidden="1">#REF!</definedName>
    <definedName name="BExZQXBYEBN28QUH1KOVW6KKA5UM" localSheetId="19" hidden="1">#REF!</definedName>
    <definedName name="BExZQXBYEBN28QUH1KOVW6KKA5UM" localSheetId="21" hidden="1">#REF!</definedName>
    <definedName name="BExZQXBYEBN28QUH1KOVW6KKA5UM" hidden="1">#REF!</definedName>
    <definedName name="BExZQZKT146WEN8FTVZ7Y5TSB8L5" localSheetId="23" hidden="1">#REF!</definedName>
    <definedName name="BExZQZKT146WEN8FTVZ7Y5TSB8L5" localSheetId="27" hidden="1">#REF!</definedName>
    <definedName name="BExZQZKT146WEN8FTVZ7Y5TSB8L5" localSheetId="16" hidden="1">#REF!</definedName>
    <definedName name="BExZQZKT146WEN8FTVZ7Y5TSB8L5" localSheetId="0" hidden="1">#REF!</definedName>
    <definedName name="BExZQZKT146WEN8FTVZ7Y5TSB8L5" localSheetId="2" hidden="1">#REF!</definedName>
    <definedName name="BExZQZKT146WEN8FTVZ7Y5TSB8L5" localSheetId="4" hidden="1">#REF!</definedName>
    <definedName name="BExZQZKT146WEN8FTVZ7Y5TSB8L5" localSheetId="5" hidden="1">#REF!</definedName>
    <definedName name="BExZQZKT146WEN8FTVZ7Y5TSB8L5" localSheetId="17" hidden="1">#REF!</definedName>
    <definedName name="BExZQZKT146WEN8FTVZ7Y5TSB8L5" localSheetId="7" hidden="1">#REF!</definedName>
    <definedName name="BExZQZKT146WEN8FTVZ7Y5TSB8L5" localSheetId="8" hidden="1">#REF!</definedName>
    <definedName name="BExZQZKT146WEN8FTVZ7Y5TSB8L5" localSheetId="9" hidden="1">#REF!</definedName>
    <definedName name="BExZQZKT146WEN8FTVZ7Y5TSB8L5" localSheetId="11" hidden="1">#REF!</definedName>
    <definedName name="BExZQZKT146WEN8FTVZ7Y5TSB8L5" localSheetId="12" hidden="1">#REF!</definedName>
    <definedName name="BExZQZKT146WEN8FTVZ7Y5TSB8L5" localSheetId="13" hidden="1">#REF!</definedName>
    <definedName name="BExZQZKT146WEN8FTVZ7Y5TSB8L5" localSheetId="14" hidden="1">#REF!</definedName>
    <definedName name="BExZQZKT146WEN8FTVZ7Y5TSB8L5" localSheetId="22" hidden="1">#REF!</definedName>
    <definedName name="BExZQZKT146WEN8FTVZ7Y5TSB8L5" localSheetId="19" hidden="1">#REF!</definedName>
    <definedName name="BExZQZKT146WEN8FTVZ7Y5TSB8L5" localSheetId="21" hidden="1">#REF!</definedName>
    <definedName name="BExZQZKT146WEN8FTVZ7Y5TSB8L5" hidden="1">#REF!</definedName>
    <definedName name="BExZR485AKBH93YZ08CMUC3WROED" localSheetId="23" hidden="1">#REF!</definedName>
    <definedName name="BExZR485AKBH93YZ08CMUC3WROED" localSheetId="27" hidden="1">#REF!</definedName>
    <definedName name="BExZR485AKBH93YZ08CMUC3WROED" localSheetId="16" hidden="1">#REF!</definedName>
    <definedName name="BExZR485AKBH93YZ08CMUC3WROED" localSheetId="0" hidden="1">#REF!</definedName>
    <definedName name="BExZR485AKBH93YZ08CMUC3WROED" localSheetId="2" hidden="1">#REF!</definedName>
    <definedName name="BExZR485AKBH93YZ08CMUC3WROED" localSheetId="4" hidden="1">#REF!</definedName>
    <definedName name="BExZR485AKBH93YZ08CMUC3WROED" localSheetId="5" hidden="1">#REF!</definedName>
    <definedName name="BExZR485AKBH93YZ08CMUC3WROED" localSheetId="17" hidden="1">#REF!</definedName>
    <definedName name="BExZR485AKBH93YZ08CMUC3WROED" localSheetId="7" hidden="1">#REF!</definedName>
    <definedName name="BExZR485AKBH93YZ08CMUC3WROED" localSheetId="8" hidden="1">#REF!</definedName>
    <definedName name="BExZR485AKBH93YZ08CMUC3WROED" localSheetId="9" hidden="1">#REF!</definedName>
    <definedName name="BExZR485AKBH93YZ08CMUC3WROED" localSheetId="11" hidden="1">#REF!</definedName>
    <definedName name="BExZR485AKBH93YZ08CMUC3WROED" localSheetId="12" hidden="1">#REF!</definedName>
    <definedName name="BExZR485AKBH93YZ08CMUC3WROED" localSheetId="13" hidden="1">#REF!</definedName>
    <definedName name="BExZR485AKBH93YZ08CMUC3WROED" localSheetId="14" hidden="1">#REF!</definedName>
    <definedName name="BExZR485AKBH93YZ08CMUC3WROED" localSheetId="22" hidden="1">#REF!</definedName>
    <definedName name="BExZR485AKBH93YZ08CMUC3WROED" localSheetId="19" hidden="1">#REF!</definedName>
    <definedName name="BExZR485AKBH93YZ08CMUC3WROED" localSheetId="21" hidden="1">#REF!</definedName>
    <definedName name="BExZR485AKBH93YZ08CMUC3WROED" hidden="1">#REF!</definedName>
    <definedName name="BExZR7TL98P2PPUVGIZYR5873DWW" localSheetId="23" hidden="1">#REF!</definedName>
    <definedName name="BExZR7TL98P2PPUVGIZYR5873DWW" localSheetId="27" hidden="1">#REF!</definedName>
    <definedName name="BExZR7TL98P2PPUVGIZYR5873DWW" localSheetId="16" hidden="1">#REF!</definedName>
    <definedName name="BExZR7TL98P2PPUVGIZYR5873DWW" localSheetId="0" hidden="1">#REF!</definedName>
    <definedName name="BExZR7TL98P2PPUVGIZYR5873DWW" localSheetId="2" hidden="1">#REF!</definedName>
    <definedName name="BExZR7TL98P2PPUVGIZYR5873DWW" localSheetId="4" hidden="1">#REF!</definedName>
    <definedName name="BExZR7TL98P2PPUVGIZYR5873DWW" localSheetId="5" hidden="1">#REF!</definedName>
    <definedName name="BExZR7TL98P2PPUVGIZYR5873DWW" localSheetId="17" hidden="1">#REF!</definedName>
    <definedName name="BExZR7TL98P2PPUVGIZYR5873DWW" localSheetId="7" hidden="1">#REF!</definedName>
    <definedName name="BExZR7TL98P2PPUVGIZYR5873DWW" localSheetId="8" hidden="1">#REF!</definedName>
    <definedName name="BExZR7TL98P2PPUVGIZYR5873DWW" localSheetId="9" hidden="1">#REF!</definedName>
    <definedName name="BExZR7TL98P2PPUVGIZYR5873DWW" localSheetId="11" hidden="1">#REF!</definedName>
    <definedName name="BExZR7TL98P2PPUVGIZYR5873DWW" localSheetId="12" hidden="1">#REF!</definedName>
    <definedName name="BExZR7TL98P2PPUVGIZYR5873DWW" localSheetId="13" hidden="1">#REF!</definedName>
    <definedName name="BExZR7TL98P2PPUVGIZYR5873DWW" localSheetId="14" hidden="1">#REF!</definedName>
    <definedName name="BExZR7TL98P2PPUVGIZYR5873DWW" localSheetId="22" hidden="1">#REF!</definedName>
    <definedName name="BExZR7TL98P2PPUVGIZYR5873DWW" localSheetId="19" hidden="1">#REF!</definedName>
    <definedName name="BExZR7TL98P2PPUVGIZYR5873DWW" localSheetId="21" hidden="1">#REF!</definedName>
    <definedName name="BExZR7TL98P2PPUVGIZYR5873DWW" hidden="1">#REF!</definedName>
    <definedName name="BExZRAYSYOXAM1PBW1EF6YAZ9RU3" localSheetId="23" hidden="1">#REF!</definedName>
    <definedName name="BExZRAYSYOXAM1PBW1EF6YAZ9RU3" localSheetId="27" hidden="1">#REF!</definedName>
    <definedName name="BExZRAYSYOXAM1PBW1EF6YAZ9RU3" localSheetId="16" hidden="1">#REF!</definedName>
    <definedName name="BExZRAYSYOXAM1PBW1EF6YAZ9RU3" localSheetId="0" hidden="1">#REF!</definedName>
    <definedName name="BExZRAYSYOXAM1PBW1EF6YAZ9RU3" localSheetId="2" hidden="1">#REF!</definedName>
    <definedName name="BExZRAYSYOXAM1PBW1EF6YAZ9RU3" localSheetId="4" hidden="1">#REF!</definedName>
    <definedName name="BExZRAYSYOXAM1PBW1EF6YAZ9RU3" localSheetId="5" hidden="1">#REF!</definedName>
    <definedName name="BExZRAYSYOXAM1PBW1EF6YAZ9RU3" localSheetId="17" hidden="1">#REF!</definedName>
    <definedName name="BExZRAYSYOXAM1PBW1EF6YAZ9RU3" localSheetId="7" hidden="1">#REF!</definedName>
    <definedName name="BExZRAYSYOXAM1PBW1EF6YAZ9RU3" localSheetId="8" hidden="1">#REF!</definedName>
    <definedName name="BExZRAYSYOXAM1PBW1EF6YAZ9RU3" localSheetId="9" hidden="1">#REF!</definedName>
    <definedName name="BExZRAYSYOXAM1PBW1EF6YAZ9RU3" localSheetId="11" hidden="1">#REF!</definedName>
    <definedName name="BExZRAYSYOXAM1PBW1EF6YAZ9RU3" localSheetId="12" hidden="1">#REF!</definedName>
    <definedName name="BExZRAYSYOXAM1PBW1EF6YAZ9RU3" localSheetId="13" hidden="1">#REF!</definedName>
    <definedName name="BExZRAYSYOXAM1PBW1EF6YAZ9RU3" localSheetId="14" hidden="1">#REF!</definedName>
    <definedName name="BExZRAYSYOXAM1PBW1EF6YAZ9RU3" localSheetId="22" hidden="1">#REF!</definedName>
    <definedName name="BExZRAYSYOXAM1PBW1EF6YAZ9RU3" localSheetId="19" hidden="1">#REF!</definedName>
    <definedName name="BExZRAYSYOXAM1PBW1EF6YAZ9RU3" localSheetId="21" hidden="1">#REF!</definedName>
    <definedName name="BExZRAYSYOXAM1PBW1EF6YAZ9RU3" hidden="1">#REF!</definedName>
    <definedName name="BExZRGD1603X5ACFALUUDKCD7X48" localSheetId="23" hidden="1">#REF!</definedName>
    <definedName name="BExZRGD1603X5ACFALUUDKCD7X48" localSheetId="27" hidden="1">#REF!</definedName>
    <definedName name="BExZRGD1603X5ACFALUUDKCD7X48" localSheetId="16" hidden="1">#REF!</definedName>
    <definedName name="BExZRGD1603X5ACFALUUDKCD7X48" localSheetId="0" hidden="1">#REF!</definedName>
    <definedName name="BExZRGD1603X5ACFALUUDKCD7X48" localSheetId="2" hidden="1">#REF!</definedName>
    <definedName name="BExZRGD1603X5ACFALUUDKCD7X48" localSheetId="4" hidden="1">#REF!</definedName>
    <definedName name="BExZRGD1603X5ACFALUUDKCD7X48" localSheetId="5" hidden="1">#REF!</definedName>
    <definedName name="BExZRGD1603X5ACFALUUDKCD7X48" localSheetId="17" hidden="1">#REF!</definedName>
    <definedName name="BExZRGD1603X5ACFALUUDKCD7X48" localSheetId="7" hidden="1">#REF!</definedName>
    <definedName name="BExZRGD1603X5ACFALUUDKCD7X48" localSheetId="8" hidden="1">#REF!</definedName>
    <definedName name="BExZRGD1603X5ACFALUUDKCD7X48" localSheetId="9" hidden="1">#REF!</definedName>
    <definedName name="BExZRGD1603X5ACFALUUDKCD7X48" localSheetId="11" hidden="1">#REF!</definedName>
    <definedName name="BExZRGD1603X5ACFALUUDKCD7X48" localSheetId="12" hidden="1">#REF!</definedName>
    <definedName name="BExZRGD1603X5ACFALUUDKCD7X48" localSheetId="13" hidden="1">#REF!</definedName>
    <definedName name="BExZRGD1603X5ACFALUUDKCD7X48" localSheetId="14" hidden="1">#REF!</definedName>
    <definedName name="BExZRGD1603X5ACFALUUDKCD7X48" localSheetId="22" hidden="1">#REF!</definedName>
    <definedName name="BExZRGD1603X5ACFALUUDKCD7X48" localSheetId="19" hidden="1">#REF!</definedName>
    <definedName name="BExZRGD1603X5ACFALUUDKCD7X48" localSheetId="21" hidden="1">#REF!</definedName>
    <definedName name="BExZRGD1603X5ACFALUUDKCD7X48" hidden="1">#REF!</definedName>
    <definedName name="BExZRMSYHFOP8FFWKKUSBHU85J81" localSheetId="23" hidden="1">#REF!</definedName>
    <definedName name="BExZRMSYHFOP8FFWKKUSBHU85J81" localSheetId="27" hidden="1">#REF!</definedName>
    <definedName name="BExZRMSYHFOP8FFWKKUSBHU85J81" localSheetId="16" hidden="1">#REF!</definedName>
    <definedName name="BExZRMSYHFOP8FFWKKUSBHU85J81" localSheetId="0" hidden="1">#REF!</definedName>
    <definedName name="BExZRMSYHFOP8FFWKKUSBHU85J81" localSheetId="2" hidden="1">#REF!</definedName>
    <definedName name="BExZRMSYHFOP8FFWKKUSBHU85J81" localSheetId="4" hidden="1">#REF!</definedName>
    <definedName name="BExZRMSYHFOP8FFWKKUSBHU85J81" localSheetId="5" hidden="1">#REF!</definedName>
    <definedName name="BExZRMSYHFOP8FFWKKUSBHU85J81" localSheetId="17" hidden="1">#REF!</definedName>
    <definedName name="BExZRMSYHFOP8FFWKKUSBHU85J81" localSheetId="7" hidden="1">#REF!</definedName>
    <definedName name="BExZRMSYHFOP8FFWKKUSBHU85J81" localSheetId="8" hidden="1">#REF!</definedName>
    <definedName name="BExZRMSYHFOP8FFWKKUSBHU85J81" localSheetId="9" hidden="1">#REF!</definedName>
    <definedName name="BExZRMSYHFOP8FFWKKUSBHU85J81" localSheetId="11" hidden="1">#REF!</definedName>
    <definedName name="BExZRMSYHFOP8FFWKKUSBHU85J81" localSheetId="12" hidden="1">#REF!</definedName>
    <definedName name="BExZRMSYHFOP8FFWKKUSBHU85J81" localSheetId="13" hidden="1">#REF!</definedName>
    <definedName name="BExZRMSYHFOP8FFWKKUSBHU85J81" localSheetId="14" hidden="1">#REF!</definedName>
    <definedName name="BExZRMSYHFOP8FFWKKUSBHU85J81" localSheetId="22" hidden="1">#REF!</definedName>
    <definedName name="BExZRMSYHFOP8FFWKKUSBHU85J81" localSheetId="19" hidden="1">#REF!</definedName>
    <definedName name="BExZRMSYHFOP8FFWKKUSBHU85J81" localSheetId="21" hidden="1">#REF!</definedName>
    <definedName name="BExZRMSYHFOP8FFWKKUSBHU85J81" hidden="1">#REF!</definedName>
    <definedName name="BExZRP1X6UVLN1UOLHH5VF4STP1O" localSheetId="23" hidden="1">#REF!</definedName>
    <definedName name="BExZRP1X6UVLN1UOLHH5VF4STP1O" localSheetId="27" hidden="1">#REF!</definedName>
    <definedName name="BExZRP1X6UVLN1UOLHH5VF4STP1O" localSheetId="16" hidden="1">#REF!</definedName>
    <definedName name="BExZRP1X6UVLN1UOLHH5VF4STP1O" localSheetId="0" hidden="1">#REF!</definedName>
    <definedName name="BExZRP1X6UVLN1UOLHH5VF4STP1O" localSheetId="2" hidden="1">#REF!</definedName>
    <definedName name="BExZRP1X6UVLN1UOLHH5VF4STP1O" localSheetId="4" hidden="1">#REF!</definedName>
    <definedName name="BExZRP1X6UVLN1UOLHH5VF4STP1O" localSheetId="5" hidden="1">#REF!</definedName>
    <definedName name="BExZRP1X6UVLN1UOLHH5VF4STP1O" localSheetId="17" hidden="1">#REF!</definedName>
    <definedName name="BExZRP1X6UVLN1UOLHH5VF4STP1O" localSheetId="7" hidden="1">#REF!</definedName>
    <definedName name="BExZRP1X6UVLN1UOLHH5VF4STP1O" localSheetId="8" hidden="1">#REF!</definedName>
    <definedName name="BExZRP1X6UVLN1UOLHH5VF4STP1O" localSheetId="9" hidden="1">#REF!</definedName>
    <definedName name="BExZRP1X6UVLN1UOLHH5VF4STP1O" localSheetId="11" hidden="1">#REF!</definedName>
    <definedName name="BExZRP1X6UVLN1UOLHH5VF4STP1O" localSheetId="12" hidden="1">#REF!</definedName>
    <definedName name="BExZRP1X6UVLN1UOLHH5VF4STP1O" localSheetId="13" hidden="1">#REF!</definedName>
    <definedName name="BExZRP1X6UVLN1UOLHH5VF4STP1O" localSheetId="14" hidden="1">#REF!</definedName>
    <definedName name="BExZRP1X6UVLN1UOLHH5VF4STP1O" localSheetId="22" hidden="1">#REF!</definedName>
    <definedName name="BExZRP1X6UVLN1UOLHH5VF4STP1O" localSheetId="19" hidden="1">#REF!</definedName>
    <definedName name="BExZRP1X6UVLN1UOLHH5VF4STP1O" localSheetId="21" hidden="1">#REF!</definedName>
    <definedName name="BExZRP1X6UVLN1UOLHH5VF4STP1O" hidden="1">#REF!</definedName>
    <definedName name="BExZRQ930U6OCYNV00CH5I0Q4LPE" localSheetId="23" hidden="1">#REF!</definedName>
    <definedName name="BExZRQ930U6OCYNV00CH5I0Q4LPE" localSheetId="27" hidden="1">#REF!</definedName>
    <definedName name="BExZRQ930U6OCYNV00CH5I0Q4LPE" localSheetId="16" hidden="1">#REF!</definedName>
    <definedName name="BExZRQ930U6OCYNV00CH5I0Q4LPE" localSheetId="0" hidden="1">#REF!</definedName>
    <definedName name="BExZRQ930U6OCYNV00CH5I0Q4LPE" localSheetId="2" hidden="1">#REF!</definedName>
    <definedName name="BExZRQ930U6OCYNV00CH5I0Q4LPE" localSheetId="4" hidden="1">#REF!</definedName>
    <definedName name="BExZRQ930U6OCYNV00CH5I0Q4LPE" localSheetId="5" hidden="1">#REF!</definedName>
    <definedName name="BExZRQ930U6OCYNV00CH5I0Q4LPE" localSheetId="17" hidden="1">#REF!</definedName>
    <definedName name="BExZRQ930U6OCYNV00CH5I0Q4LPE" localSheetId="7" hidden="1">#REF!</definedName>
    <definedName name="BExZRQ930U6OCYNV00CH5I0Q4LPE" localSheetId="8" hidden="1">#REF!</definedName>
    <definedName name="BExZRQ930U6OCYNV00CH5I0Q4LPE" localSheetId="9" hidden="1">#REF!</definedName>
    <definedName name="BExZRQ930U6OCYNV00CH5I0Q4LPE" localSheetId="11" hidden="1">#REF!</definedName>
    <definedName name="BExZRQ930U6OCYNV00CH5I0Q4LPE" localSheetId="12" hidden="1">#REF!</definedName>
    <definedName name="BExZRQ930U6OCYNV00CH5I0Q4LPE" localSheetId="13" hidden="1">#REF!</definedName>
    <definedName name="BExZRQ930U6OCYNV00CH5I0Q4LPE" localSheetId="14" hidden="1">#REF!</definedName>
    <definedName name="BExZRQ930U6OCYNV00CH5I0Q4LPE" localSheetId="22" hidden="1">#REF!</definedName>
    <definedName name="BExZRQ930U6OCYNV00CH5I0Q4LPE" localSheetId="19" hidden="1">#REF!</definedName>
    <definedName name="BExZRQ930U6OCYNV00CH5I0Q4LPE" localSheetId="21" hidden="1">#REF!</definedName>
    <definedName name="BExZRQ930U6OCYNV00CH5I0Q4LPE" hidden="1">#REF!</definedName>
    <definedName name="BExZRQP7JLKS45QOGATXS7MK5GUZ" localSheetId="23" hidden="1">#REF!</definedName>
    <definedName name="BExZRQP7JLKS45QOGATXS7MK5GUZ" localSheetId="27" hidden="1">#REF!</definedName>
    <definedName name="BExZRQP7JLKS45QOGATXS7MK5GUZ" localSheetId="16" hidden="1">#REF!</definedName>
    <definedName name="BExZRQP7JLKS45QOGATXS7MK5GUZ" localSheetId="0" hidden="1">#REF!</definedName>
    <definedName name="BExZRQP7JLKS45QOGATXS7MK5GUZ" localSheetId="2" hidden="1">#REF!</definedName>
    <definedName name="BExZRQP7JLKS45QOGATXS7MK5GUZ" localSheetId="4" hidden="1">#REF!</definedName>
    <definedName name="BExZRQP7JLKS45QOGATXS7MK5GUZ" localSheetId="5" hidden="1">#REF!</definedName>
    <definedName name="BExZRQP7JLKS45QOGATXS7MK5GUZ" localSheetId="17" hidden="1">#REF!</definedName>
    <definedName name="BExZRQP7JLKS45QOGATXS7MK5GUZ" localSheetId="7" hidden="1">#REF!</definedName>
    <definedName name="BExZRQP7JLKS45QOGATXS7MK5GUZ" localSheetId="8" hidden="1">#REF!</definedName>
    <definedName name="BExZRQP7JLKS45QOGATXS7MK5GUZ" localSheetId="9" hidden="1">#REF!</definedName>
    <definedName name="BExZRQP7JLKS45QOGATXS7MK5GUZ" localSheetId="11" hidden="1">#REF!</definedName>
    <definedName name="BExZRQP7JLKS45QOGATXS7MK5GUZ" localSheetId="12" hidden="1">#REF!</definedName>
    <definedName name="BExZRQP7JLKS45QOGATXS7MK5GUZ" localSheetId="13" hidden="1">#REF!</definedName>
    <definedName name="BExZRQP7JLKS45QOGATXS7MK5GUZ" localSheetId="14" hidden="1">#REF!</definedName>
    <definedName name="BExZRQP7JLKS45QOGATXS7MK5GUZ" localSheetId="22" hidden="1">#REF!</definedName>
    <definedName name="BExZRQP7JLKS45QOGATXS7MK5GUZ" localSheetId="19" hidden="1">#REF!</definedName>
    <definedName name="BExZRQP7JLKS45QOGATXS7MK5GUZ" localSheetId="21" hidden="1">#REF!</definedName>
    <definedName name="BExZRQP7JLKS45QOGATXS7MK5GUZ" hidden="1">#REF!</definedName>
    <definedName name="BExZRW8W514W8OZ72YBONYJ64GXF" localSheetId="23" hidden="1">#REF!</definedName>
    <definedName name="BExZRW8W514W8OZ72YBONYJ64GXF" localSheetId="27" hidden="1">#REF!</definedName>
    <definedName name="BExZRW8W514W8OZ72YBONYJ64GXF" localSheetId="16" hidden="1">#REF!</definedName>
    <definedName name="BExZRW8W514W8OZ72YBONYJ64GXF" localSheetId="0" hidden="1">#REF!</definedName>
    <definedName name="BExZRW8W514W8OZ72YBONYJ64GXF" localSheetId="2" hidden="1">#REF!</definedName>
    <definedName name="BExZRW8W514W8OZ72YBONYJ64GXF" localSheetId="4" hidden="1">#REF!</definedName>
    <definedName name="BExZRW8W514W8OZ72YBONYJ64GXF" localSheetId="5" hidden="1">#REF!</definedName>
    <definedName name="BExZRW8W514W8OZ72YBONYJ64GXF" localSheetId="17" hidden="1">#REF!</definedName>
    <definedName name="BExZRW8W514W8OZ72YBONYJ64GXF" localSheetId="7" hidden="1">#REF!</definedName>
    <definedName name="BExZRW8W514W8OZ72YBONYJ64GXF" localSheetId="8" hidden="1">#REF!</definedName>
    <definedName name="BExZRW8W514W8OZ72YBONYJ64GXF" localSheetId="9" hidden="1">#REF!</definedName>
    <definedName name="BExZRW8W514W8OZ72YBONYJ64GXF" localSheetId="11" hidden="1">#REF!</definedName>
    <definedName name="BExZRW8W514W8OZ72YBONYJ64GXF" localSheetId="12" hidden="1">#REF!</definedName>
    <definedName name="BExZRW8W514W8OZ72YBONYJ64GXF" localSheetId="13" hidden="1">#REF!</definedName>
    <definedName name="BExZRW8W514W8OZ72YBONYJ64GXF" localSheetId="14" hidden="1">#REF!</definedName>
    <definedName name="BExZRW8W514W8OZ72YBONYJ64GXF" localSheetId="22" hidden="1">#REF!</definedName>
    <definedName name="BExZRW8W514W8OZ72YBONYJ64GXF" localSheetId="19" hidden="1">#REF!</definedName>
    <definedName name="BExZRW8W514W8OZ72YBONYJ64GXF" localSheetId="21" hidden="1">#REF!</definedName>
    <definedName name="BExZRW8W514W8OZ72YBONYJ64GXF" hidden="1">#REF!</definedName>
    <definedName name="BExZRWJP2BUVFJPO8U8ATQEP0LZU" localSheetId="23" hidden="1">#REF!</definedName>
    <definedName name="BExZRWJP2BUVFJPO8U8ATQEP0LZU" localSheetId="27" hidden="1">#REF!</definedName>
    <definedName name="BExZRWJP2BUVFJPO8U8ATQEP0LZU" localSheetId="16" hidden="1">#REF!</definedName>
    <definedName name="BExZRWJP2BUVFJPO8U8ATQEP0LZU" localSheetId="0" hidden="1">#REF!</definedName>
    <definedName name="BExZRWJP2BUVFJPO8U8ATQEP0LZU" localSheetId="2" hidden="1">#REF!</definedName>
    <definedName name="BExZRWJP2BUVFJPO8U8ATQEP0LZU" localSheetId="4" hidden="1">#REF!</definedName>
    <definedName name="BExZRWJP2BUVFJPO8U8ATQEP0LZU" localSheetId="5" hidden="1">#REF!</definedName>
    <definedName name="BExZRWJP2BUVFJPO8U8ATQEP0LZU" localSheetId="17" hidden="1">#REF!</definedName>
    <definedName name="BExZRWJP2BUVFJPO8U8ATQEP0LZU" localSheetId="7" hidden="1">#REF!</definedName>
    <definedName name="BExZRWJP2BUVFJPO8U8ATQEP0LZU" localSheetId="8" hidden="1">#REF!</definedName>
    <definedName name="BExZRWJP2BUVFJPO8U8ATQEP0LZU" localSheetId="9" hidden="1">#REF!</definedName>
    <definedName name="BExZRWJP2BUVFJPO8U8ATQEP0LZU" localSheetId="11" hidden="1">#REF!</definedName>
    <definedName name="BExZRWJP2BUVFJPO8U8ATQEP0LZU" localSheetId="12" hidden="1">#REF!</definedName>
    <definedName name="BExZRWJP2BUVFJPO8U8ATQEP0LZU" localSheetId="13" hidden="1">#REF!</definedName>
    <definedName name="BExZRWJP2BUVFJPO8U8ATQEP0LZU" localSheetId="14" hidden="1">#REF!</definedName>
    <definedName name="BExZRWJP2BUVFJPO8U8ATQEP0LZU" localSheetId="22" hidden="1">#REF!</definedName>
    <definedName name="BExZRWJP2BUVFJPO8U8ATQEP0LZU" localSheetId="19" hidden="1">#REF!</definedName>
    <definedName name="BExZRWJP2BUVFJPO8U8ATQEP0LZU" localSheetId="21" hidden="1">#REF!</definedName>
    <definedName name="BExZRWJP2BUVFJPO8U8ATQEP0LZU" hidden="1">#REF!</definedName>
    <definedName name="BExZSI9USDLZAN8LI8M4YYQL24GZ" localSheetId="23" hidden="1">#REF!</definedName>
    <definedName name="BExZSI9USDLZAN8LI8M4YYQL24GZ" localSheetId="27" hidden="1">#REF!</definedName>
    <definedName name="BExZSI9USDLZAN8LI8M4YYQL24GZ" localSheetId="16" hidden="1">#REF!</definedName>
    <definedName name="BExZSI9USDLZAN8LI8M4YYQL24GZ" localSheetId="0" hidden="1">#REF!</definedName>
    <definedName name="BExZSI9USDLZAN8LI8M4YYQL24GZ" localSheetId="2" hidden="1">#REF!</definedName>
    <definedName name="BExZSI9USDLZAN8LI8M4YYQL24GZ" localSheetId="4" hidden="1">#REF!</definedName>
    <definedName name="BExZSI9USDLZAN8LI8M4YYQL24GZ" localSheetId="5" hidden="1">#REF!</definedName>
    <definedName name="BExZSI9USDLZAN8LI8M4YYQL24GZ" localSheetId="17" hidden="1">#REF!</definedName>
    <definedName name="BExZSI9USDLZAN8LI8M4YYQL24GZ" localSheetId="7" hidden="1">#REF!</definedName>
    <definedName name="BExZSI9USDLZAN8LI8M4YYQL24GZ" localSheetId="8" hidden="1">#REF!</definedName>
    <definedName name="BExZSI9USDLZAN8LI8M4YYQL24GZ" localSheetId="9" hidden="1">#REF!</definedName>
    <definedName name="BExZSI9USDLZAN8LI8M4YYQL24GZ" localSheetId="11" hidden="1">#REF!</definedName>
    <definedName name="BExZSI9USDLZAN8LI8M4YYQL24GZ" localSheetId="12" hidden="1">#REF!</definedName>
    <definedName name="BExZSI9USDLZAN8LI8M4YYQL24GZ" localSheetId="13" hidden="1">#REF!</definedName>
    <definedName name="BExZSI9USDLZAN8LI8M4YYQL24GZ" localSheetId="14" hidden="1">#REF!</definedName>
    <definedName name="BExZSI9USDLZAN8LI8M4YYQL24GZ" localSheetId="22" hidden="1">#REF!</definedName>
    <definedName name="BExZSI9USDLZAN8LI8M4YYQL24GZ" localSheetId="19" hidden="1">#REF!</definedName>
    <definedName name="BExZSI9USDLZAN8LI8M4YYQL24GZ" localSheetId="21" hidden="1">#REF!</definedName>
    <definedName name="BExZSI9USDLZAN8LI8M4YYQL24GZ" hidden="1">#REF!</definedName>
    <definedName name="BExZSLKO175YAM0RMMZH1FPXL4V2" localSheetId="23" hidden="1">#REF!</definedName>
    <definedName name="BExZSLKO175YAM0RMMZH1FPXL4V2" localSheetId="27" hidden="1">#REF!</definedName>
    <definedName name="BExZSLKO175YAM0RMMZH1FPXL4V2" localSheetId="16" hidden="1">#REF!</definedName>
    <definedName name="BExZSLKO175YAM0RMMZH1FPXL4V2" localSheetId="0" hidden="1">#REF!</definedName>
    <definedName name="BExZSLKO175YAM0RMMZH1FPXL4V2" localSheetId="2" hidden="1">#REF!</definedName>
    <definedName name="BExZSLKO175YAM0RMMZH1FPXL4V2" localSheetId="4" hidden="1">#REF!</definedName>
    <definedName name="BExZSLKO175YAM0RMMZH1FPXL4V2" localSheetId="5" hidden="1">#REF!</definedName>
    <definedName name="BExZSLKO175YAM0RMMZH1FPXL4V2" localSheetId="17" hidden="1">#REF!</definedName>
    <definedName name="BExZSLKO175YAM0RMMZH1FPXL4V2" localSheetId="7" hidden="1">#REF!</definedName>
    <definedName name="BExZSLKO175YAM0RMMZH1FPXL4V2" localSheetId="8" hidden="1">#REF!</definedName>
    <definedName name="BExZSLKO175YAM0RMMZH1FPXL4V2" localSheetId="9" hidden="1">#REF!</definedName>
    <definedName name="BExZSLKO175YAM0RMMZH1FPXL4V2" localSheetId="11" hidden="1">#REF!</definedName>
    <definedName name="BExZSLKO175YAM0RMMZH1FPXL4V2" localSheetId="12" hidden="1">#REF!</definedName>
    <definedName name="BExZSLKO175YAM0RMMZH1FPXL4V2" localSheetId="13" hidden="1">#REF!</definedName>
    <definedName name="BExZSLKO175YAM0RMMZH1FPXL4V2" localSheetId="14" hidden="1">#REF!</definedName>
    <definedName name="BExZSLKO175YAM0RMMZH1FPXL4V2" localSheetId="22" hidden="1">#REF!</definedName>
    <definedName name="BExZSLKO175YAM0RMMZH1FPXL4V2" localSheetId="19" hidden="1">#REF!</definedName>
    <definedName name="BExZSLKO175YAM0RMMZH1FPXL4V2" localSheetId="21" hidden="1">#REF!</definedName>
    <definedName name="BExZSLKO175YAM0RMMZH1FPXL4V2" hidden="1">#REF!</definedName>
    <definedName name="BExZSS0LA2JY4ZLJ1Z5YCMLJJZCH" localSheetId="23" hidden="1">#REF!</definedName>
    <definedName name="BExZSS0LA2JY4ZLJ1Z5YCMLJJZCH" localSheetId="27" hidden="1">#REF!</definedName>
    <definedName name="BExZSS0LA2JY4ZLJ1Z5YCMLJJZCH" localSheetId="16" hidden="1">#REF!</definedName>
    <definedName name="BExZSS0LA2JY4ZLJ1Z5YCMLJJZCH" localSheetId="0" hidden="1">#REF!</definedName>
    <definedName name="BExZSS0LA2JY4ZLJ1Z5YCMLJJZCH" localSheetId="2" hidden="1">#REF!</definedName>
    <definedName name="BExZSS0LA2JY4ZLJ1Z5YCMLJJZCH" localSheetId="4" hidden="1">#REF!</definedName>
    <definedName name="BExZSS0LA2JY4ZLJ1Z5YCMLJJZCH" localSheetId="5" hidden="1">#REF!</definedName>
    <definedName name="BExZSS0LA2JY4ZLJ1Z5YCMLJJZCH" localSheetId="17" hidden="1">#REF!</definedName>
    <definedName name="BExZSS0LA2JY4ZLJ1Z5YCMLJJZCH" localSheetId="7" hidden="1">#REF!</definedName>
    <definedName name="BExZSS0LA2JY4ZLJ1Z5YCMLJJZCH" localSheetId="8" hidden="1">#REF!</definedName>
    <definedName name="BExZSS0LA2JY4ZLJ1Z5YCMLJJZCH" localSheetId="9" hidden="1">#REF!</definedName>
    <definedName name="BExZSS0LA2JY4ZLJ1Z5YCMLJJZCH" localSheetId="11" hidden="1">#REF!</definedName>
    <definedName name="BExZSS0LA2JY4ZLJ1Z5YCMLJJZCH" localSheetId="12" hidden="1">#REF!</definedName>
    <definedName name="BExZSS0LA2JY4ZLJ1Z5YCMLJJZCH" localSheetId="13" hidden="1">#REF!</definedName>
    <definedName name="BExZSS0LA2JY4ZLJ1Z5YCMLJJZCH" localSheetId="14" hidden="1">#REF!</definedName>
    <definedName name="BExZSS0LA2JY4ZLJ1Z5YCMLJJZCH" localSheetId="22" hidden="1">#REF!</definedName>
    <definedName name="BExZSS0LA2JY4ZLJ1Z5YCMLJJZCH" localSheetId="19" hidden="1">#REF!</definedName>
    <definedName name="BExZSS0LA2JY4ZLJ1Z5YCMLJJZCH" localSheetId="21" hidden="1">#REF!</definedName>
    <definedName name="BExZSS0LA2JY4ZLJ1Z5YCMLJJZCH" hidden="1">#REF!</definedName>
    <definedName name="BExZSTNUWCRNCL22SMKXKFSLCJ0O" localSheetId="23" hidden="1">#REF!</definedName>
    <definedName name="BExZSTNUWCRNCL22SMKXKFSLCJ0O" localSheetId="27" hidden="1">#REF!</definedName>
    <definedName name="BExZSTNUWCRNCL22SMKXKFSLCJ0O" localSheetId="16" hidden="1">#REF!</definedName>
    <definedName name="BExZSTNUWCRNCL22SMKXKFSLCJ0O" localSheetId="0" hidden="1">#REF!</definedName>
    <definedName name="BExZSTNUWCRNCL22SMKXKFSLCJ0O" localSheetId="2" hidden="1">#REF!</definedName>
    <definedName name="BExZSTNUWCRNCL22SMKXKFSLCJ0O" localSheetId="4" hidden="1">#REF!</definedName>
    <definedName name="BExZSTNUWCRNCL22SMKXKFSLCJ0O" localSheetId="5" hidden="1">#REF!</definedName>
    <definedName name="BExZSTNUWCRNCL22SMKXKFSLCJ0O" localSheetId="17" hidden="1">#REF!</definedName>
    <definedName name="BExZSTNUWCRNCL22SMKXKFSLCJ0O" localSheetId="7" hidden="1">#REF!</definedName>
    <definedName name="BExZSTNUWCRNCL22SMKXKFSLCJ0O" localSheetId="8" hidden="1">#REF!</definedName>
    <definedName name="BExZSTNUWCRNCL22SMKXKFSLCJ0O" localSheetId="9" hidden="1">#REF!</definedName>
    <definedName name="BExZSTNUWCRNCL22SMKXKFSLCJ0O" localSheetId="11" hidden="1">#REF!</definedName>
    <definedName name="BExZSTNUWCRNCL22SMKXKFSLCJ0O" localSheetId="12" hidden="1">#REF!</definedName>
    <definedName name="BExZSTNUWCRNCL22SMKXKFSLCJ0O" localSheetId="13" hidden="1">#REF!</definedName>
    <definedName name="BExZSTNUWCRNCL22SMKXKFSLCJ0O" localSheetId="14" hidden="1">#REF!</definedName>
    <definedName name="BExZSTNUWCRNCL22SMKXKFSLCJ0O" localSheetId="22" hidden="1">#REF!</definedName>
    <definedName name="BExZSTNUWCRNCL22SMKXKFSLCJ0O" localSheetId="19" hidden="1">#REF!</definedName>
    <definedName name="BExZSTNUWCRNCL22SMKXKFSLCJ0O" localSheetId="21" hidden="1">#REF!</definedName>
    <definedName name="BExZSTNUWCRNCL22SMKXKFSLCJ0O" hidden="1">#REF!</definedName>
    <definedName name="BExZT6JSZ8CBS0SB3T07N3LMAX7M" localSheetId="23" hidden="1">#REF!</definedName>
    <definedName name="BExZT6JSZ8CBS0SB3T07N3LMAX7M" localSheetId="27" hidden="1">#REF!</definedName>
    <definedName name="BExZT6JSZ8CBS0SB3T07N3LMAX7M" localSheetId="16" hidden="1">#REF!</definedName>
    <definedName name="BExZT6JSZ8CBS0SB3T07N3LMAX7M" localSheetId="0" hidden="1">#REF!</definedName>
    <definedName name="BExZT6JSZ8CBS0SB3T07N3LMAX7M" localSheetId="2" hidden="1">#REF!</definedName>
    <definedName name="BExZT6JSZ8CBS0SB3T07N3LMAX7M" localSheetId="4" hidden="1">#REF!</definedName>
    <definedName name="BExZT6JSZ8CBS0SB3T07N3LMAX7M" localSheetId="5" hidden="1">#REF!</definedName>
    <definedName name="BExZT6JSZ8CBS0SB3T07N3LMAX7M" localSheetId="17" hidden="1">#REF!</definedName>
    <definedName name="BExZT6JSZ8CBS0SB3T07N3LMAX7M" localSheetId="7" hidden="1">#REF!</definedName>
    <definedName name="BExZT6JSZ8CBS0SB3T07N3LMAX7M" localSheetId="8" hidden="1">#REF!</definedName>
    <definedName name="BExZT6JSZ8CBS0SB3T07N3LMAX7M" localSheetId="9" hidden="1">#REF!</definedName>
    <definedName name="BExZT6JSZ8CBS0SB3T07N3LMAX7M" localSheetId="11" hidden="1">#REF!</definedName>
    <definedName name="BExZT6JSZ8CBS0SB3T07N3LMAX7M" localSheetId="12" hidden="1">#REF!</definedName>
    <definedName name="BExZT6JSZ8CBS0SB3T07N3LMAX7M" localSheetId="13" hidden="1">#REF!</definedName>
    <definedName name="BExZT6JSZ8CBS0SB3T07N3LMAX7M" localSheetId="14" hidden="1">#REF!</definedName>
    <definedName name="BExZT6JSZ8CBS0SB3T07N3LMAX7M" localSheetId="22" hidden="1">#REF!</definedName>
    <definedName name="BExZT6JSZ8CBS0SB3T07N3LMAX7M" localSheetId="19" hidden="1">#REF!</definedName>
    <definedName name="BExZT6JSZ8CBS0SB3T07N3LMAX7M" localSheetId="21" hidden="1">#REF!</definedName>
    <definedName name="BExZT6JSZ8CBS0SB3T07N3LMAX7M" hidden="1">#REF!</definedName>
    <definedName name="BExZTAQV2QVSZY5Y3VCCWUBSBW9P" localSheetId="23" hidden="1">#REF!</definedName>
    <definedName name="BExZTAQV2QVSZY5Y3VCCWUBSBW9P" localSheetId="27" hidden="1">#REF!</definedName>
    <definedName name="BExZTAQV2QVSZY5Y3VCCWUBSBW9P" localSheetId="16" hidden="1">#REF!</definedName>
    <definedName name="BExZTAQV2QVSZY5Y3VCCWUBSBW9P" localSheetId="0" hidden="1">#REF!</definedName>
    <definedName name="BExZTAQV2QVSZY5Y3VCCWUBSBW9P" localSheetId="2" hidden="1">#REF!</definedName>
    <definedName name="BExZTAQV2QVSZY5Y3VCCWUBSBW9P" localSheetId="4" hidden="1">#REF!</definedName>
    <definedName name="BExZTAQV2QVSZY5Y3VCCWUBSBW9P" localSheetId="5" hidden="1">#REF!</definedName>
    <definedName name="BExZTAQV2QVSZY5Y3VCCWUBSBW9P" localSheetId="17" hidden="1">#REF!</definedName>
    <definedName name="BExZTAQV2QVSZY5Y3VCCWUBSBW9P" localSheetId="7" hidden="1">#REF!</definedName>
    <definedName name="BExZTAQV2QVSZY5Y3VCCWUBSBW9P" localSheetId="8" hidden="1">#REF!</definedName>
    <definedName name="BExZTAQV2QVSZY5Y3VCCWUBSBW9P" localSheetId="9" hidden="1">#REF!</definedName>
    <definedName name="BExZTAQV2QVSZY5Y3VCCWUBSBW9P" localSheetId="11" hidden="1">#REF!</definedName>
    <definedName name="BExZTAQV2QVSZY5Y3VCCWUBSBW9P" localSheetId="12" hidden="1">#REF!</definedName>
    <definedName name="BExZTAQV2QVSZY5Y3VCCWUBSBW9P" localSheetId="13" hidden="1">#REF!</definedName>
    <definedName name="BExZTAQV2QVSZY5Y3VCCWUBSBW9P" localSheetId="14" hidden="1">#REF!</definedName>
    <definedName name="BExZTAQV2QVSZY5Y3VCCWUBSBW9P" localSheetId="22" hidden="1">#REF!</definedName>
    <definedName name="BExZTAQV2QVSZY5Y3VCCWUBSBW9P" localSheetId="19" hidden="1">#REF!</definedName>
    <definedName name="BExZTAQV2QVSZY5Y3VCCWUBSBW9P" localSheetId="21" hidden="1">#REF!</definedName>
    <definedName name="BExZTAQV2QVSZY5Y3VCCWUBSBW9P" hidden="1">#REF!</definedName>
    <definedName name="BExZTHSI2FX56PWRSNX9H5EWTZFO" localSheetId="23" hidden="1">#REF!</definedName>
    <definedName name="BExZTHSI2FX56PWRSNX9H5EWTZFO" localSheetId="27" hidden="1">#REF!</definedName>
    <definedName name="BExZTHSI2FX56PWRSNX9H5EWTZFO" localSheetId="16" hidden="1">#REF!</definedName>
    <definedName name="BExZTHSI2FX56PWRSNX9H5EWTZFO" localSheetId="0" hidden="1">#REF!</definedName>
    <definedName name="BExZTHSI2FX56PWRSNX9H5EWTZFO" localSheetId="2" hidden="1">#REF!</definedName>
    <definedName name="BExZTHSI2FX56PWRSNX9H5EWTZFO" localSheetId="4" hidden="1">#REF!</definedName>
    <definedName name="BExZTHSI2FX56PWRSNX9H5EWTZFO" localSheetId="5" hidden="1">#REF!</definedName>
    <definedName name="BExZTHSI2FX56PWRSNX9H5EWTZFO" localSheetId="17" hidden="1">#REF!</definedName>
    <definedName name="BExZTHSI2FX56PWRSNX9H5EWTZFO" localSheetId="7" hidden="1">#REF!</definedName>
    <definedName name="BExZTHSI2FX56PWRSNX9H5EWTZFO" localSheetId="8" hidden="1">#REF!</definedName>
    <definedName name="BExZTHSI2FX56PWRSNX9H5EWTZFO" localSheetId="9" hidden="1">#REF!</definedName>
    <definedName name="BExZTHSI2FX56PWRSNX9H5EWTZFO" localSheetId="11" hidden="1">#REF!</definedName>
    <definedName name="BExZTHSI2FX56PWRSNX9H5EWTZFO" localSheetId="12" hidden="1">#REF!</definedName>
    <definedName name="BExZTHSI2FX56PWRSNX9H5EWTZFO" localSheetId="13" hidden="1">#REF!</definedName>
    <definedName name="BExZTHSI2FX56PWRSNX9H5EWTZFO" localSheetId="14" hidden="1">#REF!</definedName>
    <definedName name="BExZTHSI2FX56PWRSNX9H5EWTZFO" localSheetId="22" hidden="1">#REF!</definedName>
    <definedName name="BExZTHSI2FX56PWRSNX9H5EWTZFO" localSheetId="19" hidden="1">#REF!</definedName>
    <definedName name="BExZTHSI2FX56PWRSNX9H5EWTZFO" localSheetId="21" hidden="1">#REF!</definedName>
    <definedName name="BExZTHSI2FX56PWRSNX9H5EWTZFO" hidden="1">#REF!</definedName>
    <definedName name="BExZTJL3HVBFY139H6CJHEQCT1EL" localSheetId="23" hidden="1">#REF!</definedName>
    <definedName name="BExZTJL3HVBFY139H6CJHEQCT1EL" localSheetId="27" hidden="1">#REF!</definedName>
    <definedName name="BExZTJL3HVBFY139H6CJHEQCT1EL" localSheetId="16" hidden="1">#REF!</definedName>
    <definedName name="BExZTJL3HVBFY139H6CJHEQCT1EL" localSheetId="0" hidden="1">#REF!</definedName>
    <definedName name="BExZTJL3HVBFY139H6CJHEQCT1EL" localSheetId="2" hidden="1">#REF!</definedName>
    <definedName name="BExZTJL3HVBFY139H6CJHEQCT1EL" localSheetId="4" hidden="1">#REF!</definedName>
    <definedName name="BExZTJL3HVBFY139H6CJHEQCT1EL" localSheetId="5" hidden="1">#REF!</definedName>
    <definedName name="BExZTJL3HVBFY139H6CJHEQCT1EL" localSheetId="17" hidden="1">#REF!</definedName>
    <definedName name="BExZTJL3HVBFY139H6CJHEQCT1EL" localSheetId="7" hidden="1">#REF!</definedName>
    <definedName name="BExZTJL3HVBFY139H6CJHEQCT1EL" localSheetId="8" hidden="1">#REF!</definedName>
    <definedName name="BExZTJL3HVBFY139H6CJHEQCT1EL" localSheetId="9" hidden="1">#REF!</definedName>
    <definedName name="BExZTJL3HVBFY139H6CJHEQCT1EL" localSheetId="11" hidden="1">#REF!</definedName>
    <definedName name="BExZTJL3HVBFY139H6CJHEQCT1EL" localSheetId="12" hidden="1">#REF!</definedName>
    <definedName name="BExZTJL3HVBFY139H6CJHEQCT1EL" localSheetId="13" hidden="1">#REF!</definedName>
    <definedName name="BExZTJL3HVBFY139H6CJHEQCT1EL" localSheetId="14" hidden="1">#REF!</definedName>
    <definedName name="BExZTJL3HVBFY139H6CJHEQCT1EL" localSheetId="22" hidden="1">#REF!</definedName>
    <definedName name="BExZTJL3HVBFY139H6CJHEQCT1EL" localSheetId="19" hidden="1">#REF!</definedName>
    <definedName name="BExZTJL3HVBFY139H6CJHEQCT1EL" localSheetId="21" hidden="1">#REF!</definedName>
    <definedName name="BExZTJL3HVBFY139H6CJHEQCT1EL" hidden="1">#REF!</definedName>
    <definedName name="BExZTLOL8OPABZI453E0KVNA1GJS" localSheetId="23" hidden="1">#REF!</definedName>
    <definedName name="BExZTLOL8OPABZI453E0KVNA1GJS" localSheetId="27" hidden="1">#REF!</definedName>
    <definedName name="BExZTLOL8OPABZI453E0KVNA1GJS" localSheetId="16" hidden="1">#REF!</definedName>
    <definedName name="BExZTLOL8OPABZI453E0KVNA1GJS" localSheetId="0" hidden="1">#REF!</definedName>
    <definedName name="BExZTLOL8OPABZI453E0KVNA1GJS" localSheetId="2" hidden="1">#REF!</definedName>
    <definedName name="BExZTLOL8OPABZI453E0KVNA1GJS" localSheetId="4" hidden="1">#REF!</definedName>
    <definedName name="BExZTLOL8OPABZI453E0KVNA1GJS" localSheetId="5" hidden="1">#REF!</definedName>
    <definedName name="BExZTLOL8OPABZI453E0KVNA1GJS" localSheetId="17" hidden="1">#REF!</definedName>
    <definedName name="BExZTLOL8OPABZI453E0KVNA1GJS" localSheetId="7" hidden="1">#REF!</definedName>
    <definedName name="BExZTLOL8OPABZI453E0KVNA1GJS" localSheetId="8" hidden="1">#REF!</definedName>
    <definedName name="BExZTLOL8OPABZI453E0KVNA1GJS" localSheetId="9" hidden="1">#REF!</definedName>
    <definedName name="BExZTLOL8OPABZI453E0KVNA1GJS" localSheetId="11" hidden="1">#REF!</definedName>
    <definedName name="BExZTLOL8OPABZI453E0KVNA1GJS" localSheetId="12" hidden="1">#REF!</definedName>
    <definedName name="BExZTLOL8OPABZI453E0KVNA1GJS" localSheetId="13" hidden="1">#REF!</definedName>
    <definedName name="BExZTLOL8OPABZI453E0KVNA1GJS" localSheetId="14" hidden="1">#REF!</definedName>
    <definedName name="BExZTLOL8OPABZI453E0KVNA1GJS" localSheetId="22" hidden="1">#REF!</definedName>
    <definedName name="BExZTLOL8OPABZI453E0KVNA1GJS" localSheetId="19" hidden="1">#REF!</definedName>
    <definedName name="BExZTLOL8OPABZI453E0KVNA1GJS" localSheetId="21" hidden="1">#REF!</definedName>
    <definedName name="BExZTLOL8OPABZI453E0KVNA1GJS" hidden="1">#REF!</definedName>
    <definedName name="BExZTOTZ9F2ZI18DZM8GW39VDF1N" localSheetId="23" hidden="1">#REF!</definedName>
    <definedName name="BExZTOTZ9F2ZI18DZM8GW39VDF1N" localSheetId="27" hidden="1">#REF!</definedName>
    <definedName name="BExZTOTZ9F2ZI18DZM8GW39VDF1N" localSheetId="16" hidden="1">#REF!</definedName>
    <definedName name="BExZTOTZ9F2ZI18DZM8GW39VDF1N" localSheetId="0" hidden="1">#REF!</definedName>
    <definedName name="BExZTOTZ9F2ZI18DZM8GW39VDF1N" localSheetId="2" hidden="1">#REF!</definedName>
    <definedName name="BExZTOTZ9F2ZI18DZM8GW39VDF1N" localSheetId="4" hidden="1">#REF!</definedName>
    <definedName name="BExZTOTZ9F2ZI18DZM8GW39VDF1N" localSheetId="5" hidden="1">#REF!</definedName>
    <definedName name="BExZTOTZ9F2ZI18DZM8GW39VDF1N" localSheetId="17" hidden="1">#REF!</definedName>
    <definedName name="BExZTOTZ9F2ZI18DZM8GW39VDF1N" localSheetId="7" hidden="1">#REF!</definedName>
    <definedName name="BExZTOTZ9F2ZI18DZM8GW39VDF1N" localSheetId="8" hidden="1">#REF!</definedName>
    <definedName name="BExZTOTZ9F2ZI18DZM8GW39VDF1N" localSheetId="9" hidden="1">#REF!</definedName>
    <definedName name="BExZTOTZ9F2ZI18DZM8GW39VDF1N" localSheetId="11" hidden="1">#REF!</definedName>
    <definedName name="BExZTOTZ9F2ZI18DZM8GW39VDF1N" localSheetId="12" hidden="1">#REF!</definedName>
    <definedName name="BExZTOTZ9F2ZI18DZM8GW39VDF1N" localSheetId="13" hidden="1">#REF!</definedName>
    <definedName name="BExZTOTZ9F2ZI18DZM8GW39VDF1N" localSheetId="14" hidden="1">#REF!</definedName>
    <definedName name="BExZTOTZ9F2ZI18DZM8GW39VDF1N" localSheetId="22" hidden="1">#REF!</definedName>
    <definedName name="BExZTOTZ9F2ZI18DZM8GW39VDF1N" localSheetId="19" hidden="1">#REF!</definedName>
    <definedName name="BExZTOTZ9F2ZI18DZM8GW39VDF1N" localSheetId="21" hidden="1">#REF!</definedName>
    <definedName name="BExZTOTZ9F2ZI18DZM8GW39VDF1N" hidden="1">#REF!</definedName>
    <definedName name="BExZTT6J3X0TOX0ZY6YPLUVMCW9X" localSheetId="23" hidden="1">#REF!</definedName>
    <definedName name="BExZTT6J3X0TOX0ZY6YPLUVMCW9X" localSheetId="27" hidden="1">#REF!</definedName>
    <definedName name="BExZTT6J3X0TOX0ZY6YPLUVMCW9X" localSheetId="16" hidden="1">#REF!</definedName>
    <definedName name="BExZTT6J3X0TOX0ZY6YPLUVMCW9X" localSheetId="0" hidden="1">#REF!</definedName>
    <definedName name="BExZTT6J3X0TOX0ZY6YPLUVMCW9X" localSheetId="2" hidden="1">#REF!</definedName>
    <definedName name="BExZTT6J3X0TOX0ZY6YPLUVMCW9X" localSheetId="4" hidden="1">#REF!</definedName>
    <definedName name="BExZTT6J3X0TOX0ZY6YPLUVMCW9X" localSheetId="5" hidden="1">#REF!</definedName>
    <definedName name="BExZTT6J3X0TOX0ZY6YPLUVMCW9X" localSheetId="17" hidden="1">#REF!</definedName>
    <definedName name="BExZTT6J3X0TOX0ZY6YPLUVMCW9X" localSheetId="7" hidden="1">#REF!</definedName>
    <definedName name="BExZTT6J3X0TOX0ZY6YPLUVMCW9X" localSheetId="8" hidden="1">#REF!</definedName>
    <definedName name="BExZTT6J3X0TOX0ZY6YPLUVMCW9X" localSheetId="9" hidden="1">#REF!</definedName>
    <definedName name="BExZTT6J3X0TOX0ZY6YPLUVMCW9X" localSheetId="11" hidden="1">#REF!</definedName>
    <definedName name="BExZTT6J3X0TOX0ZY6YPLUVMCW9X" localSheetId="12" hidden="1">#REF!</definedName>
    <definedName name="BExZTT6J3X0TOX0ZY6YPLUVMCW9X" localSheetId="13" hidden="1">#REF!</definedName>
    <definedName name="BExZTT6J3X0TOX0ZY6YPLUVMCW9X" localSheetId="14" hidden="1">#REF!</definedName>
    <definedName name="BExZTT6J3X0TOX0ZY6YPLUVMCW9X" localSheetId="22" hidden="1">#REF!</definedName>
    <definedName name="BExZTT6J3X0TOX0ZY6YPLUVMCW9X" localSheetId="19" hidden="1">#REF!</definedName>
    <definedName name="BExZTT6J3X0TOX0ZY6YPLUVMCW9X" localSheetId="21" hidden="1">#REF!</definedName>
    <definedName name="BExZTT6J3X0TOX0ZY6YPLUVMCW9X" hidden="1">#REF!</definedName>
    <definedName name="BExZTW6ECBRA0BBITWBQ8R93RMCL" localSheetId="23" hidden="1">#REF!</definedName>
    <definedName name="BExZTW6ECBRA0BBITWBQ8R93RMCL" localSheetId="27" hidden="1">#REF!</definedName>
    <definedName name="BExZTW6ECBRA0BBITWBQ8R93RMCL" localSheetId="16" hidden="1">#REF!</definedName>
    <definedName name="BExZTW6ECBRA0BBITWBQ8R93RMCL" localSheetId="0" hidden="1">#REF!</definedName>
    <definedName name="BExZTW6ECBRA0BBITWBQ8R93RMCL" localSheetId="2" hidden="1">#REF!</definedName>
    <definedName name="BExZTW6ECBRA0BBITWBQ8R93RMCL" localSheetId="4" hidden="1">#REF!</definedName>
    <definedName name="BExZTW6ECBRA0BBITWBQ8R93RMCL" localSheetId="5" hidden="1">#REF!</definedName>
    <definedName name="BExZTW6ECBRA0BBITWBQ8R93RMCL" localSheetId="17" hidden="1">#REF!</definedName>
    <definedName name="BExZTW6ECBRA0BBITWBQ8R93RMCL" localSheetId="7" hidden="1">#REF!</definedName>
    <definedName name="BExZTW6ECBRA0BBITWBQ8R93RMCL" localSheetId="8" hidden="1">#REF!</definedName>
    <definedName name="BExZTW6ECBRA0BBITWBQ8R93RMCL" localSheetId="9" hidden="1">#REF!</definedName>
    <definedName name="BExZTW6ECBRA0BBITWBQ8R93RMCL" localSheetId="11" hidden="1">#REF!</definedName>
    <definedName name="BExZTW6ECBRA0BBITWBQ8R93RMCL" localSheetId="12" hidden="1">#REF!</definedName>
    <definedName name="BExZTW6ECBRA0BBITWBQ8R93RMCL" localSheetId="13" hidden="1">#REF!</definedName>
    <definedName name="BExZTW6ECBRA0BBITWBQ8R93RMCL" localSheetId="14" hidden="1">#REF!</definedName>
    <definedName name="BExZTW6ECBRA0BBITWBQ8R93RMCL" localSheetId="22" hidden="1">#REF!</definedName>
    <definedName name="BExZTW6ECBRA0BBITWBQ8R93RMCL" localSheetId="19" hidden="1">#REF!</definedName>
    <definedName name="BExZTW6ECBRA0BBITWBQ8R93RMCL" localSheetId="21" hidden="1">#REF!</definedName>
    <definedName name="BExZTW6ECBRA0BBITWBQ8R93RMCL" hidden="1">#REF!</definedName>
    <definedName name="BExZU2BHYAOKSCBM3C5014ZF6IXS" localSheetId="23" hidden="1">#REF!</definedName>
    <definedName name="BExZU2BHYAOKSCBM3C5014ZF6IXS" localSheetId="27" hidden="1">#REF!</definedName>
    <definedName name="BExZU2BHYAOKSCBM3C5014ZF6IXS" localSheetId="16" hidden="1">#REF!</definedName>
    <definedName name="BExZU2BHYAOKSCBM3C5014ZF6IXS" localSheetId="0" hidden="1">#REF!</definedName>
    <definedName name="BExZU2BHYAOKSCBM3C5014ZF6IXS" localSheetId="2" hidden="1">#REF!</definedName>
    <definedName name="BExZU2BHYAOKSCBM3C5014ZF6IXS" localSheetId="4" hidden="1">#REF!</definedName>
    <definedName name="BExZU2BHYAOKSCBM3C5014ZF6IXS" localSheetId="5" hidden="1">#REF!</definedName>
    <definedName name="BExZU2BHYAOKSCBM3C5014ZF6IXS" localSheetId="17" hidden="1">#REF!</definedName>
    <definedName name="BExZU2BHYAOKSCBM3C5014ZF6IXS" localSheetId="7" hidden="1">#REF!</definedName>
    <definedName name="BExZU2BHYAOKSCBM3C5014ZF6IXS" localSheetId="8" hidden="1">#REF!</definedName>
    <definedName name="BExZU2BHYAOKSCBM3C5014ZF6IXS" localSheetId="9" hidden="1">#REF!</definedName>
    <definedName name="BExZU2BHYAOKSCBM3C5014ZF6IXS" localSheetId="11" hidden="1">#REF!</definedName>
    <definedName name="BExZU2BHYAOKSCBM3C5014ZF6IXS" localSheetId="12" hidden="1">#REF!</definedName>
    <definedName name="BExZU2BHYAOKSCBM3C5014ZF6IXS" localSheetId="13" hidden="1">#REF!</definedName>
    <definedName name="BExZU2BHYAOKSCBM3C5014ZF6IXS" localSheetId="14" hidden="1">#REF!</definedName>
    <definedName name="BExZU2BHYAOKSCBM3C5014ZF6IXS" localSheetId="22" hidden="1">#REF!</definedName>
    <definedName name="BExZU2BHYAOKSCBM3C5014ZF6IXS" localSheetId="19" hidden="1">#REF!</definedName>
    <definedName name="BExZU2BHYAOKSCBM3C5014ZF6IXS" localSheetId="21" hidden="1">#REF!</definedName>
    <definedName name="BExZU2BHYAOKSCBM3C5014ZF6IXS" hidden="1">#REF!</definedName>
    <definedName name="BExZU2RMJTXOCS0ROPMYPE6WTD87" localSheetId="23" hidden="1">#REF!</definedName>
    <definedName name="BExZU2RMJTXOCS0ROPMYPE6WTD87" localSheetId="27" hidden="1">#REF!</definedName>
    <definedName name="BExZU2RMJTXOCS0ROPMYPE6WTD87" localSheetId="16" hidden="1">#REF!</definedName>
    <definedName name="BExZU2RMJTXOCS0ROPMYPE6WTD87" localSheetId="0" hidden="1">#REF!</definedName>
    <definedName name="BExZU2RMJTXOCS0ROPMYPE6WTD87" localSheetId="2" hidden="1">#REF!</definedName>
    <definedName name="BExZU2RMJTXOCS0ROPMYPE6WTD87" localSheetId="4" hidden="1">#REF!</definedName>
    <definedName name="BExZU2RMJTXOCS0ROPMYPE6WTD87" localSheetId="5" hidden="1">#REF!</definedName>
    <definedName name="BExZU2RMJTXOCS0ROPMYPE6WTD87" localSheetId="17" hidden="1">#REF!</definedName>
    <definedName name="BExZU2RMJTXOCS0ROPMYPE6WTD87" localSheetId="7" hidden="1">#REF!</definedName>
    <definedName name="BExZU2RMJTXOCS0ROPMYPE6WTD87" localSheetId="8" hidden="1">#REF!</definedName>
    <definedName name="BExZU2RMJTXOCS0ROPMYPE6WTD87" localSheetId="9" hidden="1">#REF!</definedName>
    <definedName name="BExZU2RMJTXOCS0ROPMYPE6WTD87" localSheetId="11" hidden="1">#REF!</definedName>
    <definedName name="BExZU2RMJTXOCS0ROPMYPE6WTD87" localSheetId="12" hidden="1">#REF!</definedName>
    <definedName name="BExZU2RMJTXOCS0ROPMYPE6WTD87" localSheetId="13" hidden="1">#REF!</definedName>
    <definedName name="BExZU2RMJTXOCS0ROPMYPE6WTD87" localSheetId="14" hidden="1">#REF!</definedName>
    <definedName name="BExZU2RMJTXOCS0ROPMYPE6WTD87" localSheetId="22" hidden="1">#REF!</definedName>
    <definedName name="BExZU2RMJTXOCS0ROPMYPE6WTD87" localSheetId="19" hidden="1">#REF!</definedName>
    <definedName name="BExZU2RMJTXOCS0ROPMYPE6WTD87" localSheetId="21" hidden="1">#REF!</definedName>
    <definedName name="BExZU2RMJTXOCS0ROPMYPE6WTD87" hidden="1">#REF!</definedName>
    <definedName name="BExZUBRAHA9DNEGONEZEB2TDVFC2" localSheetId="23" hidden="1">#REF!</definedName>
    <definedName name="BExZUBRAHA9DNEGONEZEB2TDVFC2" localSheetId="27" hidden="1">#REF!</definedName>
    <definedName name="BExZUBRAHA9DNEGONEZEB2TDVFC2" localSheetId="16" hidden="1">#REF!</definedName>
    <definedName name="BExZUBRAHA9DNEGONEZEB2TDVFC2" localSheetId="0" hidden="1">#REF!</definedName>
    <definedName name="BExZUBRAHA9DNEGONEZEB2TDVFC2" localSheetId="2" hidden="1">#REF!</definedName>
    <definedName name="BExZUBRAHA9DNEGONEZEB2TDVFC2" localSheetId="4" hidden="1">#REF!</definedName>
    <definedName name="BExZUBRAHA9DNEGONEZEB2TDVFC2" localSheetId="5" hidden="1">#REF!</definedName>
    <definedName name="BExZUBRAHA9DNEGONEZEB2TDVFC2" localSheetId="17" hidden="1">#REF!</definedName>
    <definedName name="BExZUBRAHA9DNEGONEZEB2TDVFC2" localSheetId="7" hidden="1">#REF!</definedName>
    <definedName name="BExZUBRAHA9DNEGONEZEB2TDVFC2" localSheetId="8" hidden="1">#REF!</definedName>
    <definedName name="BExZUBRAHA9DNEGONEZEB2TDVFC2" localSheetId="9" hidden="1">#REF!</definedName>
    <definedName name="BExZUBRAHA9DNEGONEZEB2TDVFC2" localSheetId="11" hidden="1">#REF!</definedName>
    <definedName name="BExZUBRAHA9DNEGONEZEB2TDVFC2" localSheetId="12" hidden="1">#REF!</definedName>
    <definedName name="BExZUBRAHA9DNEGONEZEB2TDVFC2" localSheetId="13" hidden="1">#REF!</definedName>
    <definedName name="BExZUBRAHA9DNEGONEZEB2TDVFC2" localSheetId="14" hidden="1">#REF!</definedName>
    <definedName name="BExZUBRAHA9DNEGONEZEB2TDVFC2" localSheetId="22" hidden="1">#REF!</definedName>
    <definedName name="BExZUBRAHA9DNEGONEZEB2TDVFC2" localSheetId="19" hidden="1">#REF!</definedName>
    <definedName name="BExZUBRAHA9DNEGONEZEB2TDVFC2" localSheetId="21" hidden="1">#REF!</definedName>
    <definedName name="BExZUBRAHA9DNEGONEZEB2TDVFC2" hidden="1">#REF!</definedName>
    <definedName name="BExZUF7G8FENTJKH9R1XUWXM6CWD" localSheetId="23" hidden="1">#REF!</definedName>
    <definedName name="BExZUF7G8FENTJKH9R1XUWXM6CWD" localSheetId="27" hidden="1">#REF!</definedName>
    <definedName name="BExZUF7G8FENTJKH9R1XUWXM6CWD" localSheetId="16" hidden="1">#REF!</definedName>
    <definedName name="BExZUF7G8FENTJKH9R1XUWXM6CWD" localSheetId="0" hidden="1">#REF!</definedName>
    <definedName name="BExZUF7G8FENTJKH9R1XUWXM6CWD" localSheetId="2" hidden="1">#REF!</definedName>
    <definedName name="BExZUF7G8FENTJKH9R1XUWXM6CWD" localSheetId="4" hidden="1">#REF!</definedName>
    <definedName name="BExZUF7G8FENTJKH9R1XUWXM6CWD" localSheetId="5" hidden="1">#REF!</definedName>
    <definedName name="BExZUF7G8FENTJKH9R1XUWXM6CWD" localSheetId="17" hidden="1">#REF!</definedName>
    <definedName name="BExZUF7G8FENTJKH9R1XUWXM6CWD" localSheetId="7" hidden="1">#REF!</definedName>
    <definedName name="BExZUF7G8FENTJKH9R1XUWXM6CWD" localSheetId="8" hidden="1">#REF!</definedName>
    <definedName name="BExZUF7G8FENTJKH9R1XUWXM6CWD" localSheetId="9" hidden="1">#REF!</definedName>
    <definedName name="BExZUF7G8FENTJKH9R1XUWXM6CWD" localSheetId="11" hidden="1">#REF!</definedName>
    <definedName name="BExZUF7G8FENTJKH9R1XUWXM6CWD" localSheetId="12" hidden="1">#REF!</definedName>
    <definedName name="BExZUF7G8FENTJKH9R1XUWXM6CWD" localSheetId="13" hidden="1">#REF!</definedName>
    <definedName name="BExZUF7G8FENTJKH9R1XUWXM6CWD" localSheetId="14" hidden="1">#REF!</definedName>
    <definedName name="BExZUF7G8FENTJKH9R1XUWXM6CWD" localSheetId="22" hidden="1">#REF!</definedName>
    <definedName name="BExZUF7G8FENTJKH9R1XUWXM6CWD" localSheetId="19" hidden="1">#REF!</definedName>
    <definedName name="BExZUF7G8FENTJKH9R1XUWXM6CWD" localSheetId="21" hidden="1">#REF!</definedName>
    <definedName name="BExZUF7G8FENTJKH9R1XUWXM6CWD" hidden="1">#REF!</definedName>
    <definedName name="BExZUNARUJBIZ08VCAV3GEVBIR3D" localSheetId="23" hidden="1">#REF!</definedName>
    <definedName name="BExZUNARUJBIZ08VCAV3GEVBIR3D" localSheetId="27" hidden="1">#REF!</definedName>
    <definedName name="BExZUNARUJBIZ08VCAV3GEVBIR3D" localSheetId="16" hidden="1">#REF!</definedName>
    <definedName name="BExZUNARUJBIZ08VCAV3GEVBIR3D" localSheetId="0" hidden="1">#REF!</definedName>
    <definedName name="BExZUNARUJBIZ08VCAV3GEVBIR3D" localSheetId="2" hidden="1">#REF!</definedName>
    <definedName name="BExZUNARUJBIZ08VCAV3GEVBIR3D" localSheetId="4" hidden="1">#REF!</definedName>
    <definedName name="BExZUNARUJBIZ08VCAV3GEVBIR3D" localSheetId="5" hidden="1">#REF!</definedName>
    <definedName name="BExZUNARUJBIZ08VCAV3GEVBIR3D" localSheetId="17" hidden="1">#REF!</definedName>
    <definedName name="BExZUNARUJBIZ08VCAV3GEVBIR3D" localSheetId="7" hidden="1">#REF!</definedName>
    <definedName name="BExZUNARUJBIZ08VCAV3GEVBIR3D" localSheetId="8" hidden="1">#REF!</definedName>
    <definedName name="BExZUNARUJBIZ08VCAV3GEVBIR3D" localSheetId="9" hidden="1">#REF!</definedName>
    <definedName name="BExZUNARUJBIZ08VCAV3GEVBIR3D" localSheetId="11" hidden="1">#REF!</definedName>
    <definedName name="BExZUNARUJBIZ08VCAV3GEVBIR3D" localSheetId="12" hidden="1">#REF!</definedName>
    <definedName name="BExZUNARUJBIZ08VCAV3GEVBIR3D" localSheetId="13" hidden="1">#REF!</definedName>
    <definedName name="BExZUNARUJBIZ08VCAV3GEVBIR3D" localSheetId="14" hidden="1">#REF!</definedName>
    <definedName name="BExZUNARUJBIZ08VCAV3GEVBIR3D" localSheetId="22" hidden="1">#REF!</definedName>
    <definedName name="BExZUNARUJBIZ08VCAV3GEVBIR3D" localSheetId="19" hidden="1">#REF!</definedName>
    <definedName name="BExZUNARUJBIZ08VCAV3GEVBIR3D" localSheetId="21" hidden="1">#REF!</definedName>
    <definedName name="BExZUNARUJBIZ08VCAV3GEVBIR3D" hidden="1">#REF!</definedName>
    <definedName name="BExZUSZT5496UMBP4LFSLTR1GVEW" localSheetId="23" hidden="1">#REF!</definedName>
    <definedName name="BExZUSZT5496UMBP4LFSLTR1GVEW" localSheetId="27" hidden="1">#REF!</definedName>
    <definedName name="BExZUSZT5496UMBP4LFSLTR1GVEW" localSheetId="16" hidden="1">#REF!</definedName>
    <definedName name="BExZUSZT5496UMBP4LFSLTR1GVEW" localSheetId="0" hidden="1">#REF!</definedName>
    <definedName name="BExZUSZT5496UMBP4LFSLTR1GVEW" localSheetId="2" hidden="1">#REF!</definedName>
    <definedName name="BExZUSZT5496UMBP4LFSLTR1GVEW" localSheetId="4" hidden="1">#REF!</definedName>
    <definedName name="BExZUSZT5496UMBP4LFSLTR1GVEW" localSheetId="5" hidden="1">#REF!</definedName>
    <definedName name="BExZUSZT5496UMBP4LFSLTR1GVEW" localSheetId="17" hidden="1">#REF!</definedName>
    <definedName name="BExZUSZT5496UMBP4LFSLTR1GVEW" localSheetId="7" hidden="1">#REF!</definedName>
    <definedName name="BExZUSZT5496UMBP4LFSLTR1GVEW" localSheetId="8" hidden="1">#REF!</definedName>
    <definedName name="BExZUSZT5496UMBP4LFSLTR1GVEW" localSheetId="9" hidden="1">#REF!</definedName>
    <definedName name="BExZUSZT5496UMBP4LFSLTR1GVEW" localSheetId="11" hidden="1">#REF!</definedName>
    <definedName name="BExZUSZT5496UMBP4LFSLTR1GVEW" localSheetId="12" hidden="1">#REF!</definedName>
    <definedName name="BExZUSZT5496UMBP4LFSLTR1GVEW" localSheetId="13" hidden="1">#REF!</definedName>
    <definedName name="BExZUSZT5496UMBP4LFSLTR1GVEW" localSheetId="14" hidden="1">#REF!</definedName>
    <definedName name="BExZUSZT5496UMBP4LFSLTR1GVEW" localSheetId="22" hidden="1">#REF!</definedName>
    <definedName name="BExZUSZT5496UMBP4LFSLTR1GVEW" localSheetId="19" hidden="1">#REF!</definedName>
    <definedName name="BExZUSZT5496UMBP4LFSLTR1GVEW" localSheetId="21" hidden="1">#REF!</definedName>
    <definedName name="BExZUSZT5496UMBP4LFSLTR1GVEW" hidden="1">#REF!</definedName>
    <definedName name="BExZUT54340I38GVCV79EL116WR0" localSheetId="23" hidden="1">#REF!</definedName>
    <definedName name="BExZUT54340I38GVCV79EL116WR0" localSheetId="27" hidden="1">#REF!</definedName>
    <definedName name="BExZUT54340I38GVCV79EL116WR0" localSheetId="16" hidden="1">#REF!</definedName>
    <definedName name="BExZUT54340I38GVCV79EL116WR0" localSheetId="0" hidden="1">#REF!</definedName>
    <definedName name="BExZUT54340I38GVCV79EL116WR0" localSheetId="2" hidden="1">#REF!</definedName>
    <definedName name="BExZUT54340I38GVCV79EL116WR0" localSheetId="4" hidden="1">#REF!</definedName>
    <definedName name="BExZUT54340I38GVCV79EL116WR0" localSheetId="5" hidden="1">#REF!</definedName>
    <definedName name="BExZUT54340I38GVCV79EL116WR0" localSheetId="17" hidden="1">#REF!</definedName>
    <definedName name="BExZUT54340I38GVCV79EL116WR0" localSheetId="7" hidden="1">#REF!</definedName>
    <definedName name="BExZUT54340I38GVCV79EL116WR0" localSheetId="8" hidden="1">#REF!</definedName>
    <definedName name="BExZUT54340I38GVCV79EL116WR0" localSheetId="9" hidden="1">#REF!</definedName>
    <definedName name="BExZUT54340I38GVCV79EL116WR0" localSheetId="11" hidden="1">#REF!</definedName>
    <definedName name="BExZUT54340I38GVCV79EL116WR0" localSheetId="12" hidden="1">#REF!</definedName>
    <definedName name="BExZUT54340I38GVCV79EL116WR0" localSheetId="13" hidden="1">#REF!</definedName>
    <definedName name="BExZUT54340I38GVCV79EL116WR0" localSheetId="14" hidden="1">#REF!</definedName>
    <definedName name="BExZUT54340I38GVCV79EL116WR0" localSheetId="22" hidden="1">#REF!</definedName>
    <definedName name="BExZUT54340I38GVCV79EL116WR0" localSheetId="19" hidden="1">#REF!</definedName>
    <definedName name="BExZUT54340I38GVCV79EL116WR0" localSheetId="21" hidden="1">#REF!</definedName>
    <definedName name="BExZUT54340I38GVCV79EL116WR0" hidden="1">#REF!</definedName>
    <definedName name="BExZUXC66MK2SXPXCLD8ZSU0BMTY" localSheetId="23" hidden="1">#REF!</definedName>
    <definedName name="BExZUXC66MK2SXPXCLD8ZSU0BMTY" localSheetId="27" hidden="1">#REF!</definedName>
    <definedName name="BExZUXC66MK2SXPXCLD8ZSU0BMTY" localSheetId="16" hidden="1">#REF!</definedName>
    <definedName name="BExZUXC66MK2SXPXCLD8ZSU0BMTY" localSheetId="0" hidden="1">#REF!</definedName>
    <definedName name="BExZUXC66MK2SXPXCLD8ZSU0BMTY" localSheetId="2" hidden="1">#REF!</definedName>
    <definedName name="BExZUXC66MK2SXPXCLD8ZSU0BMTY" localSheetId="4" hidden="1">#REF!</definedName>
    <definedName name="BExZUXC66MK2SXPXCLD8ZSU0BMTY" localSheetId="5" hidden="1">#REF!</definedName>
    <definedName name="BExZUXC66MK2SXPXCLD8ZSU0BMTY" localSheetId="17" hidden="1">#REF!</definedName>
    <definedName name="BExZUXC66MK2SXPXCLD8ZSU0BMTY" localSheetId="7" hidden="1">#REF!</definedName>
    <definedName name="BExZUXC66MK2SXPXCLD8ZSU0BMTY" localSheetId="8" hidden="1">#REF!</definedName>
    <definedName name="BExZUXC66MK2SXPXCLD8ZSU0BMTY" localSheetId="9" hidden="1">#REF!</definedName>
    <definedName name="BExZUXC66MK2SXPXCLD8ZSU0BMTY" localSheetId="11" hidden="1">#REF!</definedName>
    <definedName name="BExZUXC66MK2SXPXCLD8ZSU0BMTY" localSheetId="12" hidden="1">#REF!</definedName>
    <definedName name="BExZUXC66MK2SXPXCLD8ZSU0BMTY" localSheetId="13" hidden="1">#REF!</definedName>
    <definedName name="BExZUXC66MK2SXPXCLD8ZSU0BMTY" localSheetId="14" hidden="1">#REF!</definedName>
    <definedName name="BExZUXC66MK2SXPXCLD8ZSU0BMTY" localSheetId="22" hidden="1">#REF!</definedName>
    <definedName name="BExZUXC66MK2SXPXCLD8ZSU0BMTY" localSheetId="19" hidden="1">#REF!</definedName>
    <definedName name="BExZUXC66MK2SXPXCLD8ZSU0BMTY" localSheetId="21" hidden="1">#REF!</definedName>
    <definedName name="BExZUXC66MK2SXPXCLD8ZSU0BMTY" hidden="1">#REF!</definedName>
    <definedName name="BExZUYDULCX65H9OZ9JHPBNKF3MI" localSheetId="23" hidden="1">#REF!</definedName>
    <definedName name="BExZUYDULCX65H9OZ9JHPBNKF3MI" localSheetId="27" hidden="1">#REF!</definedName>
    <definedName name="BExZUYDULCX65H9OZ9JHPBNKF3MI" localSheetId="16" hidden="1">#REF!</definedName>
    <definedName name="BExZUYDULCX65H9OZ9JHPBNKF3MI" localSheetId="0" hidden="1">#REF!</definedName>
    <definedName name="BExZUYDULCX65H9OZ9JHPBNKF3MI" localSheetId="2" hidden="1">#REF!</definedName>
    <definedName name="BExZUYDULCX65H9OZ9JHPBNKF3MI" localSheetId="4" hidden="1">#REF!</definedName>
    <definedName name="BExZUYDULCX65H9OZ9JHPBNKF3MI" localSheetId="5" hidden="1">#REF!</definedName>
    <definedName name="BExZUYDULCX65H9OZ9JHPBNKF3MI" localSheetId="17" hidden="1">#REF!</definedName>
    <definedName name="BExZUYDULCX65H9OZ9JHPBNKF3MI" localSheetId="7" hidden="1">#REF!</definedName>
    <definedName name="BExZUYDULCX65H9OZ9JHPBNKF3MI" localSheetId="8" hidden="1">#REF!</definedName>
    <definedName name="BExZUYDULCX65H9OZ9JHPBNKF3MI" localSheetId="9" hidden="1">#REF!</definedName>
    <definedName name="BExZUYDULCX65H9OZ9JHPBNKF3MI" localSheetId="11" hidden="1">#REF!</definedName>
    <definedName name="BExZUYDULCX65H9OZ9JHPBNKF3MI" localSheetId="12" hidden="1">#REF!</definedName>
    <definedName name="BExZUYDULCX65H9OZ9JHPBNKF3MI" localSheetId="13" hidden="1">#REF!</definedName>
    <definedName name="BExZUYDULCX65H9OZ9JHPBNKF3MI" localSheetId="14" hidden="1">#REF!</definedName>
    <definedName name="BExZUYDULCX65H9OZ9JHPBNKF3MI" localSheetId="22" hidden="1">#REF!</definedName>
    <definedName name="BExZUYDULCX65H9OZ9JHPBNKF3MI" localSheetId="19" hidden="1">#REF!</definedName>
    <definedName name="BExZUYDULCX65H9OZ9JHPBNKF3MI" localSheetId="21" hidden="1">#REF!</definedName>
    <definedName name="BExZUYDULCX65H9OZ9JHPBNKF3MI" hidden="1">#REF!</definedName>
    <definedName name="BExZV2QD5ZDK3AGDRULLA7JB46C3" localSheetId="23" hidden="1">#REF!</definedName>
    <definedName name="BExZV2QD5ZDK3AGDRULLA7JB46C3" localSheetId="27" hidden="1">#REF!</definedName>
    <definedName name="BExZV2QD5ZDK3AGDRULLA7JB46C3" localSheetId="16" hidden="1">#REF!</definedName>
    <definedName name="BExZV2QD5ZDK3AGDRULLA7JB46C3" localSheetId="0" hidden="1">#REF!</definedName>
    <definedName name="BExZV2QD5ZDK3AGDRULLA7JB46C3" localSheetId="2" hidden="1">#REF!</definedName>
    <definedName name="BExZV2QD5ZDK3AGDRULLA7JB46C3" localSheetId="4" hidden="1">#REF!</definedName>
    <definedName name="BExZV2QD5ZDK3AGDRULLA7JB46C3" localSheetId="5" hidden="1">#REF!</definedName>
    <definedName name="BExZV2QD5ZDK3AGDRULLA7JB46C3" localSheetId="17" hidden="1">#REF!</definedName>
    <definedName name="BExZV2QD5ZDK3AGDRULLA7JB46C3" localSheetId="7" hidden="1">#REF!</definedName>
    <definedName name="BExZV2QD5ZDK3AGDRULLA7JB46C3" localSheetId="8" hidden="1">#REF!</definedName>
    <definedName name="BExZV2QD5ZDK3AGDRULLA7JB46C3" localSheetId="9" hidden="1">#REF!</definedName>
    <definedName name="BExZV2QD5ZDK3AGDRULLA7JB46C3" localSheetId="11" hidden="1">#REF!</definedName>
    <definedName name="BExZV2QD5ZDK3AGDRULLA7JB46C3" localSheetId="12" hidden="1">#REF!</definedName>
    <definedName name="BExZV2QD5ZDK3AGDRULLA7JB46C3" localSheetId="13" hidden="1">#REF!</definedName>
    <definedName name="BExZV2QD5ZDK3AGDRULLA7JB46C3" localSheetId="14" hidden="1">#REF!</definedName>
    <definedName name="BExZV2QD5ZDK3AGDRULLA7JB46C3" localSheetId="22" hidden="1">#REF!</definedName>
    <definedName name="BExZV2QD5ZDK3AGDRULLA7JB46C3" localSheetId="19" hidden="1">#REF!</definedName>
    <definedName name="BExZV2QD5ZDK3AGDRULLA7JB46C3" localSheetId="21" hidden="1">#REF!</definedName>
    <definedName name="BExZV2QD5ZDK3AGDRULLA7JB46C3" hidden="1">#REF!</definedName>
    <definedName name="BExZVBQ29OM0V8XAL3HL0JIM0MMU" localSheetId="23" hidden="1">#REF!</definedName>
    <definedName name="BExZVBQ29OM0V8XAL3HL0JIM0MMU" localSheetId="27" hidden="1">#REF!</definedName>
    <definedName name="BExZVBQ29OM0V8XAL3HL0JIM0MMU" localSheetId="16" hidden="1">#REF!</definedName>
    <definedName name="BExZVBQ29OM0V8XAL3HL0JIM0MMU" localSheetId="0" hidden="1">#REF!</definedName>
    <definedName name="BExZVBQ29OM0V8XAL3HL0JIM0MMU" localSheetId="2" hidden="1">#REF!</definedName>
    <definedName name="BExZVBQ29OM0V8XAL3HL0JIM0MMU" localSheetId="4" hidden="1">#REF!</definedName>
    <definedName name="BExZVBQ29OM0V8XAL3HL0JIM0MMU" localSheetId="5" hidden="1">#REF!</definedName>
    <definedName name="BExZVBQ29OM0V8XAL3HL0JIM0MMU" localSheetId="17" hidden="1">#REF!</definedName>
    <definedName name="BExZVBQ29OM0V8XAL3HL0JIM0MMU" localSheetId="7" hidden="1">#REF!</definedName>
    <definedName name="BExZVBQ29OM0V8XAL3HL0JIM0MMU" localSheetId="8" hidden="1">#REF!</definedName>
    <definedName name="BExZVBQ29OM0V8XAL3HL0JIM0MMU" localSheetId="9" hidden="1">#REF!</definedName>
    <definedName name="BExZVBQ29OM0V8XAL3HL0JIM0MMU" localSheetId="11" hidden="1">#REF!</definedName>
    <definedName name="BExZVBQ29OM0V8XAL3HL0JIM0MMU" localSheetId="12" hidden="1">#REF!</definedName>
    <definedName name="BExZVBQ29OM0V8XAL3HL0JIM0MMU" localSheetId="13" hidden="1">#REF!</definedName>
    <definedName name="BExZVBQ29OM0V8XAL3HL0JIM0MMU" localSheetId="14" hidden="1">#REF!</definedName>
    <definedName name="BExZVBQ29OM0V8XAL3HL0JIM0MMU" localSheetId="22" hidden="1">#REF!</definedName>
    <definedName name="BExZVBQ29OM0V8XAL3HL0JIM0MMU" localSheetId="19" hidden="1">#REF!</definedName>
    <definedName name="BExZVBQ29OM0V8XAL3HL0JIM0MMU" localSheetId="21" hidden="1">#REF!</definedName>
    <definedName name="BExZVBQ29OM0V8XAL3HL0JIM0MMU" hidden="1">#REF!</definedName>
    <definedName name="BExZVKV2XCPCINW1KP8Q1FI6KDNG" localSheetId="23" hidden="1">#REF!</definedName>
    <definedName name="BExZVKV2XCPCINW1KP8Q1FI6KDNG" localSheetId="27" hidden="1">#REF!</definedName>
    <definedName name="BExZVKV2XCPCINW1KP8Q1FI6KDNG" localSheetId="16" hidden="1">#REF!</definedName>
    <definedName name="BExZVKV2XCPCINW1KP8Q1FI6KDNG" localSheetId="0" hidden="1">#REF!</definedName>
    <definedName name="BExZVKV2XCPCINW1KP8Q1FI6KDNG" localSheetId="2" hidden="1">#REF!</definedName>
    <definedName name="BExZVKV2XCPCINW1KP8Q1FI6KDNG" localSheetId="4" hidden="1">#REF!</definedName>
    <definedName name="BExZVKV2XCPCINW1KP8Q1FI6KDNG" localSheetId="5" hidden="1">#REF!</definedName>
    <definedName name="BExZVKV2XCPCINW1KP8Q1FI6KDNG" localSheetId="17" hidden="1">#REF!</definedName>
    <definedName name="BExZVKV2XCPCINW1KP8Q1FI6KDNG" localSheetId="7" hidden="1">#REF!</definedName>
    <definedName name="BExZVKV2XCPCINW1KP8Q1FI6KDNG" localSheetId="8" hidden="1">#REF!</definedName>
    <definedName name="BExZVKV2XCPCINW1KP8Q1FI6KDNG" localSheetId="9" hidden="1">#REF!</definedName>
    <definedName name="BExZVKV2XCPCINW1KP8Q1FI6KDNG" localSheetId="11" hidden="1">#REF!</definedName>
    <definedName name="BExZVKV2XCPCINW1KP8Q1FI6KDNG" localSheetId="12" hidden="1">#REF!</definedName>
    <definedName name="BExZVKV2XCPCINW1KP8Q1FI6KDNG" localSheetId="13" hidden="1">#REF!</definedName>
    <definedName name="BExZVKV2XCPCINW1KP8Q1FI6KDNG" localSheetId="14" hidden="1">#REF!</definedName>
    <definedName name="BExZVKV2XCPCINW1KP8Q1FI6KDNG" localSheetId="22" hidden="1">#REF!</definedName>
    <definedName name="BExZVKV2XCPCINW1KP8Q1FI6KDNG" localSheetId="19" hidden="1">#REF!</definedName>
    <definedName name="BExZVKV2XCPCINW1KP8Q1FI6KDNG" localSheetId="21" hidden="1">#REF!</definedName>
    <definedName name="BExZVKV2XCPCINW1KP8Q1FI6KDNG" hidden="1">#REF!</definedName>
    <definedName name="BExZVLM4T9ORS4ZWHME46U4Q103C" localSheetId="23" hidden="1">#REF!</definedName>
    <definedName name="BExZVLM4T9ORS4ZWHME46U4Q103C" localSheetId="27" hidden="1">#REF!</definedName>
    <definedName name="BExZVLM4T9ORS4ZWHME46U4Q103C" localSheetId="16" hidden="1">#REF!</definedName>
    <definedName name="BExZVLM4T9ORS4ZWHME46U4Q103C" localSheetId="0" hidden="1">#REF!</definedName>
    <definedName name="BExZVLM4T9ORS4ZWHME46U4Q103C" localSheetId="2" hidden="1">#REF!</definedName>
    <definedName name="BExZVLM4T9ORS4ZWHME46U4Q103C" localSheetId="4" hidden="1">#REF!</definedName>
    <definedName name="BExZVLM4T9ORS4ZWHME46U4Q103C" localSheetId="5" hidden="1">#REF!</definedName>
    <definedName name="BExZVLM4T9ORS4ZWHME46U4Q103C" localSheetId="17" hidden="1">#REF!</definedName>
    <definedName name="BExZVLM4T9ORS4ZWHME46U4Q103C" localSheetId="7" hidden="1">#REF!</definedName>
    <definedName name="BExZVLM4T9ORS4ZWHME46U4Q103C" localSheetId="8" hidden="1">#REF!</definedName>
    <definedName name="BExZVLM4T9ORS4ZWHME46U4Q103C" localSheetId="9" hidden="1">#REF!</definedName>
    <definedName name="BExZVLM4T9ORS4ZWHME46U4Q103C" localSheetId="11" hidden="1">#REF!</definedName>
    <definedName name="BExZVLM4T9ORS4ZWHME46U4Q103C" localSheetId="12" hidden="1">#REF!</definedName>
    <definedName name="BExZVLM4T9ORS4ZWHME46U4Q103C" localSheetId="13" hidden="1">#REF!</definedName>
    <definedName name="BExZVLM4T9ORS4ZWHME46U4Q103C" localSheetId="14" hidden="1">#REF!</definedName>
    <definedName name="BExZVLM4T9ORS4ZWHME46U4Q103C" localSheetId="22" hidden="1">#REF!</definedName>
    <definedName name="BExZVLM4T9ORS4ZWHME46U4Q103C" localSheetId="19" hidden="1">#REF!</definedName>
    <definedName name="BExZVLM4T9ORS4ZWHME46U4Q103C" localSheetId="21" hidden="1">#REF!</definedName>
    <definedName name="BExZVLM4T9ORS4ZWHME46U4Q103C" hidden="1">#REF!</definedName>
    <definedName name="BExZVM7OZWPPRH5YQW50EYMMIW1A" localSheetId="23" hidden="1">#REF!</definedName>
    <definedName name="BExZVM7OZWPPRH5YQW50EYMMIW1A" localSheetId="27" hidden="1">#REF!</definedName>
    <definedName name="BExZVM7OZWPPRH5YQW50EYMMIW1A" localSheetId="16" hidden="1">#REF!</definedName>
    <definedName name="BExZVM7OZWPPRH5YQW50EYMMIW1A" localSheetId="0" hidden="1">#REF!</definedName>
    <definedName name="BExZVM7OZWPPRH5YQW50EYMMIW1A" localSheetId="2" hidden="1">#REF!</definedName>
    <definedName name="BExZVM7OZWPPRH5YQW50EYMMIW1A" localSheetId="4" hidden="1">#REF!</definedName>
    <definedName name="BExZVM7OZWPPRH5YQW50EYMMIW1A" localSheetId="5" hidden="1">#REF!</definedName>
    <definedName name="BExZVM7OZWPPRH5YQW50EYMMIW1A" localSheetId="17" hidden="1">#REF!</definedName>
    <definedName name="BExZVM7OZWPPRH5YQW50EYMMIW1A" localSheetId="7" hidden="1">#REF!</definedName>
    <definedName name="BExZVM7OZWPPRH5YQW50EYMMIW1A" localSheetId="8" hidden="1">#REF!</definedName>
    <definedName name="BExZVM7OZWPPRH5YQW50EYMMIW1A" localSheetId="9" hidden="1">#REF!</definedName>
    <definedName name="BExZVM7OZWPPRH5YQW50EYMMIW1A" localSheetId="11" hidden="1">#REF!</definedName>
    <definedName name="BExZVM7OZWPPRH5YQW50EYMMIW1A" localSheetId="12" hidden="1">#REF!</definedName>
    <definedName name="BExZVM7OZWPPRH5YQW50EYMMIW1A" localSheetId="13" hidden="1">#REF!</definedName>
    <definedName name="BExZVM7OZWPPRH5YQW50EYMMIW1A" localSheetId="14" hidden="1">#REF!</definedName>
    <definedName name="BExZVM7OZWPPRH5YQW50EYMMIW1A" localSheetId="22" hidden="1">#REF!</definedName>
    <definedName name="BExZVM7OZWPPRH5YQW50EYMMIW1A" localSheetId="19" hidden="1">#REF!</definedName>
    <definedName name="BExZVM7OZWPPRH5YQW50EYMMIW1A" localSheetId="21" hidden="1">#REF!</definedName>
    <definedName name="BExZVM7OZWPPRH5YQW50EYMMIW1A" hidden="1">#REF!</definedName>
    <definedName name="BExZVMYK7BAH6AGIAEXBE1NXDZ5Z" localSheetId="23" hidden="1">#REF!</definedName>
    <definedName name="BExZVMYK7BAH6AGIAEXBE1NXDZ5Z" localSheetId="27" hidden="1">#REF!</definedName>
    <definedName name="BExZVMYK7BAH6AGIAEXBE1NXDZ5Z" localSheetId="16" hidden="1">#REF!</definedName>
    <definedName name="BExZVMYK7BAH6AGIAEXBE1NXDZ5Z" localSheetId="0" hidden="1">#REF!</definedName>
    <definedName name="BExZVMYK7BAH6AGIAEXBE1NXDZ5Z" localSheetId="2" hidden="1">#REF!</definedName>
    <definedName name="BExZVMYK7BAH6AGIAEXBE1NXDZ5Z" localSheetId="4" hidden="1">#REF!</definedName>
    <definedName name="BExZVMYK7BAH6AGIAEXBE1NXDZ5Z" localSheetId="5" hidden="1">#REF!</definedName>
    <definedName name="BExZVMYK7BAH6AGIAEXBE1NXDZ5Z" localSheetId="17" hidden="1">#REF!</definedName>
    <definedName name="BExZVMYK7BAH6AGIAEXBE1NXDZ5Z" localSheetId="7" hidden="1">#REF!</definedName>
    <definedName name="BExZVMYK7BAH6AGIAEXBE1NXDZ5Z" localSheetId="8" hidden="1">#REF!</definedName>
    <definedName name="BExZVMYK7BAH6AGIAEXBE1NXDZ5Z" localSheetId="9" hidden="1">#REF!</definedName>
    <definedName name="BExZVMYK7BAH6AGIAEXBE1NXDZ5Z" localSheetId="11" hidden="1">#REF!</definedName>
    <definedName name="BExZVMYK7BAH6AGIAEXBE1NXDZ5Z" localSheetId="12" hidden="1">#REF!</definedName>
    <definedName name="BExZVMYK7BAH6AGIAEXBE1NXDZ5Z" localSheetId="13" hidden="1">#REF!</definedName>
    <definedName name="BExZVMYK7BAH6AGIAEXBE1NXDZ5Z" localSheetId="14" hidden="1">#REF!</definedName>
    <definedName name="BExZVMYK7BAH6AGIAEXBE1NXDZ5Z" localSheetId="22" hidden="1">#REF!</definedName>
    <definedName name="BExZVMYK7BAH6AGIAEXBE1NXDZ5Z" localSheetId="19" hidden="1">#REF!</definedName>
    <definedName name="BExZVMYK7BAH6AGIAEXBE1NXDZ5Z" localSheetId="21" hidden="1">#REF!</definedName>
    <definedName name="BExZVMYK7BAH6AGIAEXBE1NXDZ5Z" hidden="1">#REF!</definedName>
    <definedName name="BExZVPYGX2C5OSHMZ6F0KBKZ6B1S" localSheetId="23" hidden="1">#REF!</definedName>
    <definedName name="BExZVPYGX2C5OSHMZ6F0KBKZ6B1S" localSheetId="27" hidden="1">#REF!</definedName>
    <definedName name="BExZVPYGX2C5OSHMZ6F0KBKZ6B1S" localSheetId="16" hidden="1">#REF!</definedName>
    <definedName name="BExZVPYGX2C5OSHMZ6F0KBKZ6B1S" localSheetId="0" hidden="1">#REF!</definedName>
    <definedName name="BExZVPYGX2C5OSHMZ6F0KBKZ6B1S" localSheetId="2" hidden="1">#REF!</definedName>
    <definedName name="BExZVPYGX2C5OSHMZ6F0KBKZ6B1S" localSheetId="4" hidden="1">#REF!</definedName>
    <definedName name="BExZVPYGX2C5OSHMZ6F0KBKZ6B1S" localSheetId="5" hidden="1">#REF!</definedName>
    <definedName name="BExZVPYGX2C5OSHMZ6F0KBKZ6B1S" localSheetId="17" hidden="1">#REF!</definedName>
    <definedName name="BExZVPYGX2C5OSHMZ6F0KBKZ6B1S" localSheetId="7" hidden="1">#REF!</definedName>
    <definedName name="BExZVPYGX2C5OSHMZ6F0KBKZ6B1S" localSheetId="8" hidden="1">#REF!</definedName>
    <definedName name="BExZVPYGX2C5OSHMZ6F0KBKZ6B1S" localSheetId="9" hidden="1">#REF!</definedName>
    <definedName name="BExZVPYGX2C5OSHMZ6F0KBKZ6B1S" localSheetId="11" hidden="1">#REF!</definedName>
    <definedName name="BExZVPYGX2C5OSHMZ6F0KBKZ6B1S" localSheetId="12" hidden="1">#REF!</definedName>
    <definedName name="BExZVPYGX2C5OSHMZ6F0KBKZ6B1S" localSheetId="13" hidden="1">#REF!</definedName>
    <definedName name="BExZVPYGX2C5OSHMZ6F0KBKZ6B1S" localSheetId="14" hidden="1">#REF!</definedName>
    <definedName name="BExZVPYGX2C5OSHMZ6F0KBKZ6B1S" localSheetId="22" hidden="1">#REF!</definedName>
    <definedName name="BExZVPYGX2C5OSHMZ6F0KBKZ6B1S" localSheetId="19" hidden="1">#REF!</definedName>
    <definedName name="BExZVPYGX2C5OSHMZ6F0KBKZ6B1S" localSheetId="21" hidden="1">#REF!</definedName>
    <definedName name="BExZVPYGX2C5OSHMZ6F0KBKZ6B1S" hidden="1">#REF!</definedName>
    <definedName name="BExZW3LHTS7PFBNTYM95N8J5AFYQ" localSheetId="23" hidden="1">#REF!</definedName>
    <definedName name="BExZW3LHTS7PFBNTYM95N8J5AFYQ" localSheetId="27" hidden="1">#REF!</definedName>
    <definedName name="BExZW3LHTS7PFBNTYM95N8J5AFYQ" localSheetId="16" hidden="1">#REF!</definedName>
    <definedName name="BExZW3LHTS7PFBNTYM95N8J5AFYQ" localSheetId="0" hidden="1">#REF!</definedName>
    <definedName name="BExZW3LHTS7PFBNTYM95N8J5AFYQ" localSheetId="2" hidden="1">#REF!</definedName>
    <definedName name="BExZW3LHTS7PFBNTYM95N8J5AFYQ" localSheetId="4" hidden="1">#REF!</definedName>
    <definedName name="BExZW3LHTS7PFBNTYM95N8J5AFYQ" localSheetId="5" hidden="1">#REF!</definedName>
    <definedName name="BExZW3LHTS7PFBNTYM95N8J5AFYQ" localSheetId="17" hidden="1">#REF!</definedName>
    <definedName name="BExZW3LHTS7PFBNTYM95N8J5AFYQ" localSheetId="7" hidden="1">#REF!</definedName>
    <definedName name="BExZW3LHTS7PFBNTYM95N8J5AFYQ" localSheetId="8" hidden="1">#REF!</definedName>
    <definedName name="BExZW3LHTS7PFBNTYM95N8J5AFYQ" localSheetId="9" hidden="1">#REF!</definedName>
    <definedName name="BExZW3LHTS7PFBNTYM95N8J5AFYQ" localSheetId="11" hidden="1">#REF!</definedName>
    <definedName name="BExZW3LHTS7PFBNTYM95N8J5AFYQ" localSheetId="12" hidden="1">#REF!</definedName>
    <definedName name="BExZW3LHTS7PFBNTYM95N8J5AFYQ" localSheetId="13" hidden="1">#REF!</definedName>
    <definedName name="BExZW3LHTS7PFBNTYM95N8J5AFYQ" localSheetId="14" hidden="1">#REF!</definedName>
    <definedName name="BExZW3LHTS7PFBNTYM95N8J5AFYQ" localSheetId="22" hidden="1">#REF!</definedName>
    <definedName name="BExZW3LHTS7PFBNTYM95N8J5AFYQ" localSheetId="19" hidden="1">#REF!</definedName>
    <definedName name="BExZW3LHTS7PFBNTYM95N8J5AFYQ" localSheetId="21" hidden="1">#REF!</definedName>
    <definedName name="BExZW3LHTS7PFBNTYM95N8J5AFYQ" hidden="1">#REF!</definedName>
    <definedName name="BExZW472V5ADKCFHIKAJ6D4R8MU4" localSheetId="23" hidden="1">#REF!</definedName>
    <definedName name="BExZW472V5ADKCFHIKAJ6D4R8MU4" localSheetId="27" hidden="1">#REF!</definedName>
    <definedName name="BExZW472V5ADKCFHIKAJ6D4R8MU4" localSheetId="16" hidden="1">#REF!</definedName>
    <definedName name="BExZW472V5ADKCFHIKAJ6D4R8MU4" localSheetId="0" hidden="1">#REF!</definedName>
    <definedName name="BExZW472V5ADKCFHIKAJ6D4R8MU4" localSheetId="2" hidden="1">#REF!</definedName>
    <definedName name="BExZW472V5ADKCFHIKAJ6D4R8MU4" localSheetId="4" hidden="1">#REF!</definedName>
    <definedName name="BExZW472V5ADKCFHIKAJ6D4R8MU4" localSheetId="5" hidden="1">#REF!</definedName>
    <definedName name="BExZW472V5ADKCFHIKAJ6D4R8MU4" localSheetId="17" hidden="1">#REF!</definedName>
    <definedName name="BExZW472V5ADKCFHIKAJ6D4R8MU4" localSheetId="7" hidden="1">#REF!</definedName>
    <definedName name="BExZW472V5ADKCFHIKAJ6D4R8MU4" localSheetId="8" hidden="1">#REF!</definedName>
    <definedName name="BExZW472V5ADKCFHIKAJ6D4R8MU4" localSheetId="9" hidden="1">#REF!</definedName>
    <definedName name="BExZW472V5ADKCFHIKAJ6D4R8MU4" localSheetId="11" hidden="1">#REF!</definedName>
    <definedName name="BExZW472V5ADKCFHIKAJ6D4R8MU4" localSheetId="12" hidden="1">#REF!</definedName>
    <definedName name="BExZW472V5ADKCFHIKAJ6D4R8MU4" localSheetId="13" hidden="1">#REF!</definedName>
    <definedName name="BExZW472V5ADKCFHIKAJ6D4R8MU4" localSheetId="14" hidden="1">#REF!</definedName>
    <definedName name="BExZW472V5ADKCFHIKAJ6D4R8MU4" localSheetId="22" hidden="1">#REF!</definedName>
    <definedName name="BExZW472V5ADKCFHIKAJ6D4R8MU4" localSheetId="19" hidden="1">#REF!</definedName>
    <definedName name="BExZW472V5ADKCFHIKAJ6D4R8MU4" localSheetId="21" hidden="1">#REF!</definedName>
    <definedName name="BExZW472V5ADKCFHIKAJ6D4R8MU4" hidden="1">#REF!</definedName>
    <definedName name="BExZW5UARC8W9AQNLJX2I5WQWS5F" localSheetId="23" hidden="1">#REF!</definedName>
    <definedName name="BExZW5UARC8W9AQNLJX2I5WQWS5F" localSheetId="27" hidden="1">#REF!</definedName>
    <definedName name="BExZW5UARC8W9AQNLJX2I5WQWS5F" localSheetId="16" hidden="1">#REF!</definedName>
    <definedName name="BExZW5UARC8W9AQNLJX2I5WQWS5F" localSheetId="0" hidden="1">#REF!</definedName>
    <definedName name="BExZW5UARC8W9AQNLJX2I5WQWS5F" localSheetId="2" hidden="1">#REF!</definedName>
    <definedName name="BExZW5UARC8W9AQNLJX2I5WQWS5F" localSheetId="4" hidden="1">#REF!</definedName>
    <definedName name="BExZW5UARC8W9AQNLJX2I5WQWS5F" localSheetId="5" hidden="1">#REF!</definedName>
    <definedName name="BExZW5UARC8W9AQNLJX2I5WQWS5F" localSheetId="17" hidden="1">#REF!</definedName>
    <definedName name="BExZW5UARC8W9AQNLJX2I5WQWS5F" localSheetId="7" hidden="1">#REF!</definedName>
    <definedName name="BExZW5UARC8W9AQNLJX2I5WQWS5F" localSheetId="8" hidden="1">#REF!</definedName>
    <definedName name="BExZW5UARC8W9AQNLJX2I5WQWS5F" localSheetId="9" hidden="1">#REF!</definedName>
    <definedName name="BExZW5UARC8W9AQNLJX2I5WQWS5F" localSheetId="11" hidden="1">#REF!</definedName>
    <definedName name="BExZW5UARC8W9AQNLJX2I5WQWS5F" localSheetId="12" hidden="1">#REF!</definedName>
    <definedName name="BExZW5UARC8W9AQNLJX2I5WQWS5F" localSheetId="13" hidden="1">#REF!</definedName>
    <definedName name="BExZW5UARC8W9AQNLJX2I5WQWS5F" localSheetId="14" hidden="1">#REF!</definedName>
    <definedName name="BExZW5UARC8W9AQNLJX2I5WQWS5F" localSheetId="22" hidden="1">#REF!</definedName>
    <definedName name="BExZW5UARC8W9AQNLJX2I5WQWS5F" localSheetId="19" hidden="1">#REF!</definedName>
    <definedName name="BExZW5UARC8W9AQNLJX2I5WQWS5F" localSheetId="21" hidden="1">#REF!</definedName>
    <definedName name="BExZW5UARC8W9AQNLJX2I5WQWS5F" hidden="1">#REF!</definedName>
    <definedName name="BExZW7HRGN6A9YS41KI2B2UUMJ7X" localSheetId="23" hidden="1">#REF!</definedName>
    <definedName name="BExZW7HRGN6A9YS41KI2B2UUMJ7X" localSheetId="27" hidden="1">#REF!</definedName>
    <definedName name="BExZW7HRGN6A9YS41KI2B2UUMJ7X" localSheetId="16" hidden="1">#REF!</definedName>
    <definedName name="BExZW7HRGN6A9YS41KI2B2UUMJ7X" localSheetId="0" hidden="1">#REF!</definedName>
    <definedName name="BExZW7HRGN6A9YS41KI2B2UUMJ7X" localSheetId="2" hidden="1">#REF!</definedName>
    <definedName name="BExZW7HRGN6A9YS41KI2B2UUMJ7X" localSheetId="4" hidden="1">#REF!</definedName>
    <definedName name="BExZW7HRGN6A9YS41KI2B2UUMJ7X" localSheetId="5" hidden="1">#REF!</definedName>
    <definedName name="BExZW7HRGN6A9YS41KI2B2UUMJ7X" localSheetId="17" hidden="1">#REF!</definedName>
    <definedName name="BExZW7HRGN6A9YS41KI2B2UUMJ7X" localSheetId="7" hidden="1">#REF!</definedName>
    <definedName name="BExZW7HRGN6A9YS41KI2B2UUMJ7X" localSheetId="8" hidden="1">#REF!</definedName>
    <definedName name="BExZW7HRGN6A9YS41KI2B2UUMJ7X" localSheetId="9" hidden="1">#REF!</definedName>
    <definedName name="BExZW7HRGN6A9YS41KI2B2UUMJ7X" localSheetId="11" hidden="1">#REF!</definedName>
    <definedName name="BExZW7HRGN6A9YS41KI2B2UUMJ7X" localSheetId="12" hidden="1">#REF!</definedName>
    <definedName name="BExZW7HRGN6A9YS41KI2B2UUMJ7X" localSheetId="13" hidden="1">#REF!</definedName>
    <definedName name="BExZW7HRGN6A9YS41KI2B2UUMJ7X" localSheetId="14" hidden="1">#REF!</definedName>
    <definedName name="BExZW7HRGN6A9YS41KI2B2UUMJ7X" localSheetId="22" hidden="1">#REF!</definedName>
    <definedName name="BExZW7HRGN6A9YS41KI2B2UUMJ7X" localSheetId="19" hidden="1">#REF!</definedName>
    <definedName name="BExZW7HRGN6A9YS41KI2B2UUMJ7X" localSheetId="21" hidden="1">#REF!</definedName>
    <definedName name="BExZW7HRGN6A9YS41KI2B2UUMJ7X" hidden="1">#REF!</definedName>
    <definedName name="BExZW8ZPNV43UXGOT98FDNIBQHZY" localSheetId="23" hidden="1">#REF!</definedName>
    <definedName name="BExZW8ZPNV43UXGOT98FDNIBQHZY" localSheetId="27" hidden="1">#REF!</definedName>
    <definedName name="BExZW8ZPNV43UXGOT98FDNIBQHZY" localSheetId="16" hidden="1">#REF!</definedName>
    <definedName name="BExZW8ZPNV43UXGOT98FDNIBQHZY" localSheetId="0" hidden="1">#REF!</definedName>
    <definedName name="BExZW8ZPNV43UXGOT98FDNIBQHZY" localSheetId="2" hidden="1">#REF!</definedName>
    <definedName name="BExZW8ZPNV43UXGOT98FDNIBQHZY" localSheetId="4" hidden="1">#REF!</definedName>
    <definedName name="BExZW8ZPNV43UXGOT98FDNIBQHZY" localSheetId="5" hidden="1">#REF!</definedName>
    <definedName name="BExZW8ZPNV43UXGOT98FDNIBQHZY" localSheetId="17" hidden="1">#REF!</definedName>
    <definedName name="BExZW8ZPNV43UXGOT98FDNIBQHZY" localSheetId="7" hidden="1">#REF!</definedName>
    <definedName name="BExZW8ZPNV43UXGOT98FDNIBQHZY" localSheetId="8" hidden="1">#REF!</definedName>
    <definedName name="BExZW8ZPNV43UXGOT98FDNIBQHZY" localSheetId="9" hidden="1">#REF!</definedName>
    <definedName name="BExZW8ZPNV43UXGOT98FDNIBQHZY" localSheetId="11" hidden="1">#REF!</definedName>
    <definedName name="BExZW8ZPNV43UXGOT98FDNIBQHZY" localSheetId="12" hidden="1">#REF!</definedName>
    <definedName name="BExZW8ZPNV43UXGOT98FDNIBQHZY" localSheetId="13" hidden="1">#REF!</definedName>
    <definedName name="BExZW8ZPNV43UXGOT98FDNIBQHZY" localSheetId="14" hidden="1">#REF!</definedName>
    <definedName name="BExZW8ZPNV43UXGOT98FDNIBQHZY" localSheetId="22" hidden="1">#REF!</definedName>
    <definedName name="BExZW8ZPNV43UXGOT98FDNIBQHZY" localSheetId="19" hidden="1">#REF!</definedName>
    <definedName name="BExZW8ZPNV43UXGOT98FDNIBQHZY" localSheetId="21" hidden="1">#REF!</definedName>
    <definedName name="BExZW8ZPNV43UXGOT98FDNIBQHZY" hidden="1">#REF!</definedName>
    <definedName name="BExZWKZ5N3RDXU8MZ8HQVYYD8O0F" localSheetId="23" hidden="1">#REF!</definedName>
    <definedName name="BExZWKZ5N3RDXU8MZ8HQVYYD8O0F" localSheetId="27" hidden="1">#REF!</definedName>
    <definedName name="BExZWKZ5N3RDXU8MZ8HQVYYD8O0F" localSheetId="16" hidden="1">#REF!</definedName>
    <definedName name="BExZWKZ5N3RDXU8MZ8HQVYYD8O0F" localSheetId="0" hidden="1">#REF!</definedName>
    <definedName name="BExZWKZ5N3RDXU8MZ8HQVYYD8O0F" localSheetId="2" hidden="1">#REF!</definedName>
    <definedName name="BExZWKZ5N3RDXU8MZ8HQVYYD8O0F" localSheetId="4" hidden="1">#REF!</definedName>
    <definedName name="BExZWKZ5N3RDXU8MZ8HQVYYD8O0F" localSheetId="5" hidden="1">#REF!</definedName>
    <definedName name="BExZWKZ5N3RDXU8MZ8HQVYYD8O0F" localSheetId="17" hidden="1">#REF!</definedName>
    <definedName name="BExZWKZ5N3RDXU8MZ8HQVYYD8O0F" localSheetId="7" hidden="1">#REF!</definedName>
    <definedName name="BExZWKZ5N3RDXU8MZ8HQVYYD8O0F" localSheetId="8" hidden="1">#REF!</definedName>
    <definedName name="BExZWKZ5N3RDXU8MZ8HQVYYD8O0F" localSheetId="9" hidden="1">#REF!</definedName>
    <definedName name="BExZWKZ5N3RDXU8MZ8HQVYYD8O0F" localSheetId="11" hidden="1">#REF!</definedName>
    <definedName name="BExZWKZ5N3RDXU8MZ8HQVYYD8O0F" localSheetId="12" hidden="1">#REF!</definedName>
    <definedName name="BExZWKZ5N3RDXU8MZ8HQVYYD8O0F" localSheetId="13" hidden="1">#REF!</definedName>
    <definedName name="BExZWKZ5N3RDXU8MZ8HQVYYD8O0F" localSheetId="14" hidden="1">#REF!</definedName>
    <definedName name="BExZWKZ5N3RDXU8MZ8HQVYYD8O0F" localSheetId="22" hidden="1">#REF!</definedName>
    <definedName name="BExZWKZ5N3RDXU8MZ8HQVYYD8O0F" localSheetId="19" hidden="1">#REF!</definedName>
    <definedName name="BExZWKZ5N3RDXU8MZ8HQVYYD8O0F" localSheetId="21" hidden="1">#REF!</definedName>
    <definedName name="BExZWKZ5N3RDXU8MZ8HQVYYD8O0F" hidden="1">#REF!</definedName>
    <definedName name="BExZWMBRUCPO6F4QT5FNX8JRFL7V" localSheetId="23" hidden="1">#REF!</definedName>
    <definedName name="BExZWMBRUCPO6F4QT5FNX8JRFL7V" localSheetId="27" hidden="1">#REF!</definedName>
    <definedName name="BExZWMBRUCPO6F4QT5FNX8JRFL7V" localSheetId="16" hidden="1">#REF!</definedName>
    <definedName name="BExZWMBRUCPO6F4QT5FNX8JRFL7V" localSheetId="0" hidden="1">#REF!</definedName>
    <definedName name="BExZWMBRUCPO6F4QT5FNX8JRFL7V" localSheetId="2" hidden="1">#REF!</definedName>
    <definedName name="BExZWMBRUCPO6F4QT5FNX8JRFL7V" localSheetId="4" hidden="1">#REF!</definedName>
    <definedName name="BExZWMBRUCPO6F4QT5FNX8JRFL7V" localSheetId="5" hidden="1">#REF!</definedName>
    <definedName name="BExZWMBRUCPO6F4QT5FNX8JRFL7V" localSheetId="17" hidden="1">#REF!</definedName>
    <definedName name="BExZWMBRUCPO6F4QT5FNX8JRFL7V" localSheetId="7" hidden="1">#REF!</definedName>
    <definedName name="BExZWMBRUCPO6F4QT5FNX8JRFL7V" localSheetId="8" hidden="1">#REF!</definedName>
    <definedName name="BExZWMBRUCPO6F4QT5FNX8JRFL7V" localSheetId="9" hidden="1">#REF!</definedName>
    <definedName name="BExZWMBRUCPO6F4QT5FNX8JRFL7V" localSheetId="11" hidden="1">#REF!</definedName>
    <definedName name="BExZWMBRUCPO6F4QT5FNX8JRFL7V" localSheetId="12" hidden="1">#REF!</definedName>
    <definedName name="BExZWMBRUCPO6F4QT5FNX8JRFL7V" localSheetId="13" hidden="1">#REF!</definedName>
    <definedName name="BExZWMBRUCPO6F4QT5FNX8JRFL7V" localSheetId="14" hidden="1">#REF!</definedName>
    <definedName name="BExZWMBRUCPO6F4QT5FNX8JRFL7V" localSheetId="22" hidden="1">#REF!</definedName>
    <definedName name="BExZWMBRUCPO6F4QT5FNX8JRFL7V" localSheetId="19" hidden="1">#REF!</definedName>
    <definedName name="BExZWMBRUCPO6F4QT5FNX8JRFL7V" localSheetId="21" hidden="1">#REF!</definedName>
    <definedName name="BExZWMBRUCPO6F4QT5FNX8JRFL7V" hidden="1">#REF!</definedName>
    <definedName name="BExZWQO5171HT1OZ6D6JZBHEW4JG" localSheetId="23" hidden="1">#REF!</definedName>
    <definedName name="BExZWQO5171HT1OZ6D6JZBHEW4JG" localSheetId="27" hidden="1">#REF!</definedName>
    <definedName name="BExZWQO5171HT1OZ6D6JZBHEW4JG" localSheetId="16" hidden="1">#REF!</definedName>
    <definedName name="BExZWQO5171HT1OZ6D6JZBHEW4JG" localSheetId="0" hidden="1">#REF!</definedName>
    <definedName name="BExZWQO5171HT1OZ6D6JZBHEW4JG" localSheetId="2" hidden="1">#REF!</definedName>
    <definedName name="BExZWQO5171HT1OZ6D6JZBHEW4JG" localSheetId="4" hidden="1">#REF!</definedName>
    <definedName name="BExZWQO5171HT1OZ6D6JZBHEW4JG" localSheetId="5" hidden="1">#REF!</definedName>
    <definedName name="BExZWQO5171HT1OZ6D6JZBHEW4JG" localSheetId="17" hidden="1">#REF!</definedName>
    <definedName name="BExZWQO5171HT1OZ6D6JZBHEW4JG" localSheetId="7" hidden="1">#REF!</definedName>
    <definedName name="BExZWQO5171HT1OZ6D6JZBHEW4JG" localSheetId="8" hidden="1">#REF!</definedName>
    <definedName name="BExZWQO5171HT1OZ6D6JZBHEW4JG" localSheetId="9" hidden="1">#REF!</definedName>
    <definedName name="BExZWQO5171HT1OZ6D6JZBHEW4JG" localSheetId="11" hidden="1">#REF!</definedName>
    <definedName name="BExZWQO5171HT1OZ6D6JZBHEW4JG" localSheetId="12" hidden="1">#REF!</definedName>
    <definedName name="BExZWQO5171HT1OZ6D6JZBHEW4JG" localSheetId="13" hidden="1">#REF!</definedName>
    <definedName name="BExZWQO5171HT1OZ6D6JZBHEW4JG" localSheetId="14" hidden="1">#REF!</definedName>
    <definedName name="BExZWQO5171HT1OZ6D6JZBHEW4JG" localSheetId="22" hidden="1">#REF!</definedName>
    <definedName name="BExZWQO5171HT1OZ6D6JZBHEW4JG" localSheetId="19" hidden="1">#REF!</definedName>
    <definedName name="BExZWQO5171HT1OZ6D6JZBHEW4JG" localSheetId="21" hidden="1">#REF!</definedName>
    <definedName name="BExZWQO5171HT1OZ6D6JZBHEW4JG" hidden="1">#REF!</definedName>
    <definedName name="BExZWSMC9T48W74GFGQCIUJ8ZPP3" localSheetId="23" hidden="1">#REF!</definedName>
    <definedName name="BExZWSMC9T48W74GFGQCIUJ8ZPP3" localSheetId="27" hidden="1">#REF!</definedName>
    <definedName name="BExZWSMC9T48W74GFGQCIUJ8ZPP3" localSheetId="16" hidden="1">#REF!</definedName>
    <definedName name="BExZWSMC9T48W74GFGQCIUJ8ZPP3" localSheetId="0" hidden="1">#REF!</definedName>
    <definedName name="BExZWSMC9T48W74GFGQCIUJ8ZPP3" localSheetId="2" hidden="1">#REF!</definedName>
    <definedName name="BExZWSMC9T48W74GFGQCIUJ8ZPP3" localSheetId="4" hidden="1">#REF!</definedName>
    <definedName name="BExZWSMC9T48W74GFGQCIUJ8ZPP3" localSheetId="5" hidden="1">#REF!</definedName>
    <definedName name="BExZWSMC9T48W74GFGQCIUJ8ZPP3" localSheetId="17" hidden="1">#REF!</definedName>
    <definedName name="BExZWSMC9T48W74GFGQCIUJ8ZPP3" localSheetId="7" hidden="1">#REF!</definedName>
    <definedName name="BExZWSMC9T48W74GFGQCIUJ8ZPP3" localSheetId="8" hidden="1">#REF!</definedName>
    <definedName name="BExZWSMC9T48W74GFGQCIUJ8ZPP3" localSheetId="9" hidden="1">#REF!</definedName>
    <definedName name="BExZWSMC9T48W74GFGQCIUJ8ZPP3" localSheetId="11" hidden="1">#REF!</definedName>
    <definedName name="BExZWSMC9T48W74GFGQCIUJ8ZPP3" localSheetId="12" hidden="1">#REF!</definedName>
    <definedName name="BExZWSMC9T48W74GFGQCIUJ8ZPP3" localSheetId="13" hidden="1">#REF!</definedName>
    <definedName name="BExZWSMC9T48W74GFGQCIUJ8ZPP3" localSheetId="14" hidden="1">#REF!</definedName>
    <definedName name="BExZWSMC9T48W74GFGQCIUJ8ZPP3" localSheetId="22" hidden="1">#REF!</definedName>
    <definedName name="BExZWSMC9T48W74GFGQCIUJ8ZPP3" localSheetId="19" hidden="1">#REF!</definedName>
    <definedName name="BExZWSMC9T48W74GFGQCIUJ8ZPP3" localSheetId="21" hidden="1">#REF!</definedName>
    <definedName name="BExZWSMC9T48W74GFGQCIUJ8ZPP3" hidden="1">#REF!</definedName>
    <definedName name="BExZWUF2V4HY3HI8JN9ZVPRWK1H3" localSheetId="23" hidden="1">#REF!</definedName>
    <definedName name="BExZWUF2V4HY3HI8JN9ZVPRWK1H3" localSheetId="27" hidden="1">#REF!</definedName>
    <definedName name="BExZWUF2V4HY3HI8JN9ZVPRWK1H3" localSheetId="16" hidden="1">#REF!</definedName>
    <definedName name="BExZWUF2V4HY3HI8JN9ZVPRWK1H3" localSheetId="0" hidden="1">#REF!</definedName>
    <definedName name="BExZWUF2V4HY3HI8JN9ZVPRWK1H3" localSheetId="2" hidden="1">#REF!</definedName>
    <definedName name="BExZWUF2V4HY3HI8JN9ZVPRWK1H3" localSheetId="4" hidden="1">#REF!</definedName>
    <definedName name="BExZWUF2V4HY3HI8JN9ZVPRWK1H3" localSheetId="5" hidden="1">#REF!</definedName>
    <definedName name="BExZWUF2V4HY3HI8JN9ZVPRWK1H3" localSheetId="17" hidden="1">#REF!</definedName>
    <definedName name="BExZWUF2V4HY3HI8JN9ZVPRWK1H3" localSheetId="7" hidden="1">#REF!</definedName>
    <definedName name="BExZWUF2V4HY3HI8JN9ZVPRWK1H3" localSheetId="8" hidden="1">#REF!</definedName>
    <definedName name="BExZWUF2V4HY3HI8JN9ZVPRWK1H3" localSheetId="9" hidden="1">#REF!</definedName>
    <definedName name="BExZWUF2V4HY3HI8JN9ZVPRWK1H3" localSheetId="11" hidden="1">#REF!</definedName>
    <definedName name="BExZWUF2V4HY3HI8JN9ZVPRWK1H3" localSheetId="12" hidden="1">#REF!</definedName>
    <definedName name="BExZWUF2V4HY3HI8JN9ZVPRWK1H3" localSheetId="13" hidden="1">#REF!</definedName>
    <definedName name="BExZWUF2V4HY3HI8JN9ZVPRWK1H3" localSheetId="14" hidden="1">#REF!</definedName>
    <definedName name="BExZWUF2V4HY3HI8JN9ZVPRWK1H3" localSheetId="22" hidden="1">#REF!</definedName>
    <definedName name="BExZWUF2V4HY3HI8JN9ZVPRWK1H3" localSheetId="19" hidden="1">#REF!</definedName>
    <definedName name="BExZWUF2V4HY3HI8JN9ZVPRWK1H3" localSheetId="21" hidden="1">#REF!</definedName>
    <definedName name="BExZWUF2V4HY3HI8JN9ZVPRWK1H3" hidden="1">#REF!</definedName>
    <definedName name="BExZWX45URTK9KYDJHEXL1OTZ833" localSheetId="23" hidden="1">#REF!</definedName>
    <definedName name="BExZWX45URTK9KYDJHEXL1OTZ833" localSheetId="27" hidden="1">#REF!</definedName>
    <definedName name="BExZWX45URTK9KYDJHEXL1OTZ833" localSheetId="16" hidden="1">#REF!</definedName>
    <definedName name="BExZWX45URTK9KYDJHEXL1OTZ833" localSheetId="0" hidden="1">#REF!</definedName>
    <definedName name="BExZWX45URTK9KYDJHEXL1OTZ833" localSheetId="2" hidden="1">#REF!</definedName>
    <definedName name="BExZWX45URTK9KYDJHEXL1OTZ833" localSheetId="4" hidden="1">#REF!</definedName>
    <definedName name="BExZWX45URTK9KYDJHEXL1OTZ833" localSheetId="5" hidden="1">#REF!</definedName>
    <definedName name="BExZWX45URTK9KYDJHEXL1OTZ833" localSheetId="17" hidden="1">#REF!</definedName>
    <definedName name="BExZWX45URTK9KYDJHEXL1OTZ833" localSheetId="7" hidden="1">#REF!</definedName>
    <definedName name="BExZWX45URTK9KYDJHEXL1OTZ833" localSheetId="8" hidden="1">#REF!</definedName>
    <definedName name="BExZWX45URTK9KYDJHEXL1OTZ833" localSheetId="9" hidden="1">#REF!</definedName>
    <definedName name="BExZWX45URTK9KYDJHEXL1OTZ833" localSheetId="11" hidden="1">#REF!</definedName>
    <definedName name="BExZWX45URTK9KYDJHEXL1OTZ833" localSheetId="12" hidden="1">#REF!</definedName>
    <definedName name="BExZWX45URTK9KYDJHEXL1OTZ833" localSheetId="13" hidden="1">#REF!</definedName>
    <definedName name="BExZWX45URTK9KYDJHEXL1OTZ833" localSheetId="14" hidden="1">#REF!</definedName>
    <definedName name="BExZWX45URTK9KYDJHEXL1OTZ833" localSheetId="22" hidden="1">#REF!</definedName>
    <definedName name="BExZWX45URTK9KYDJHEXL1OTZ833" localSheetId="19" hidden="1">#REF!</definedName>
    <definedName name="BExZWX45URTK9KYDJHEXL1OTZ833" localSheetId="21" hidden="1">#REF!</definedName>
    <definedName name="BExZWX45URTK9KYDJHEXL1OTZ833" hidden="1">#REF!</definedName>
    <definedName name="BExZX0EWQEZO86WDAD9A4EAEZ012" localSheetId="23" hidden="1">#REF!</definedName>
    <definedName name="BExZX0EWQEZO86WDAD9A4EAEZ012" localSheetId="27" hidden="1">#REF!</definedName>
    <definedName name="BExZX0EWQEZO86WDAD9A4EAEZ012" localSheetId="16" hidden="1">#REF!</definedName>
    <definedName name="BExZX0EWQEZO86WDAD9A4EAEZ012" localSheetId="0" hidden="1">#REF!</definedName>
    <definedName name="BExZX0EWQEZO86WDAD9A4EAEZ012" localSheetId="2" hidden="1">#REF!</definedName>
    <definedName name="BExZX0EWQEZO86WDAD9A4EAEZ012" localSheetId="4" hidden="1">#REF!</definedName>
    <definedName name="BExZX0EWQEZO86WDAD9A4EAEZ012" localSheetId="5" hidden="1">#REF!</definedName>
    <definedName name="BExZX0EWQEZO86WDAD9A4EAEZ012" localSheetId="17" hidden="1">#REF!</definedName>
    <definedName name="BExZX0EWQEZO86WDAD9A4EAEZ012" localSheetId="7" hidden="1">#REF!</definedName>
    <definedName name="BExZX0EWQEZO86WDAD9A4EAEZ012" localSheetId="8" hidden="1">#REF!</definedName>
    <definedName name="BExZX0EWQEZO86WDAD9A4EAEZ012" localSheetId="9" hidden="1">#REF!</definedName>
    <definedName name="BExZX0EWQEZO86WDAD9A4EAEZ012" localSheetId="11" hidden="1">#REF!</definedName>
    <definedName name="BExZX0EWQEZO86WDAD9A4EAEZ012" localSheetId="12" hidden="1">#REF!</definedName>
    <definedName name="BExZX0EWQEZO86WDAD9A4EAEZ012" localSheetId="13" hidden="1">#REF!</definedName>
    <definedName name="BExZX0EWQEZO86WDAD9A4EAEZ012" localSheetId="14" hidden="1">#REF!</definedName>
    <definedName name="BExZX0EWQEZO86WDAD9A4EAEZ012" localSheetId="22" hidden="1">#REF!</definedName>
    <definedName name="BExZX0EWQEZO86WDAD9A4EAEZ012" localSheetId="19" hidden="1">#REF!</definedName>
    <definedName name="BExZX0EWQEZO86WDAD9A4EAEZ012" localSheetId="21" hidden="1">#REF!</definedName>
    <definedName name="BExZX0EWQEZO86WDAD9A4EAEZ012" hidden="1">#REF!</definedName>
    <definedName name="BExZX2T6ZT2DZLYSDJJBPVIT5OK2" localSheetId="23" hidden="1">#REF!</definedName>
    <definedName name="BExZX2T6ZT2DZLYSDJJBPVIT5OK2" localSheetId="27" hidden="1">#REF!</definedName>
    <definedName name="BExZX2T6ZT2DZLYSDJJBPVIT5OK2" localSheetId="16" hidden="1">#REF!</definedName>
    <definedName name="BExZX2T6ZT2DZLYSDJJBPVIT5OK2" localSheetId="0" hidden="1">#REF!</definedName>
    <definedName name="BExZX2T6ZT2DZLYSDJJBPVIT5OK2" localSheetId="2" hidden="1">#REF!</definedName>
    <definedName name="BExZX2T6ZT2DZLYSDJJBPVIT5OK2" localSheetId="4" hidden="1">#REF!</definedName>
    <definedName name="BExZX2T6ZT2DZLYSDJJBPVIT5OK2" localSheetId="5" hidden="1">#REF!</definedName>
    <definedName name="BExZX2T6ZT2DZLYSDJJBPVIT5OK2" localSheetId="17" hidden="1">#REF!</definedName>
    <definedName name="BExZX2T6ZT2DZLYSDJJBPVIT5OK2" localSheetId="7" hidden="1">#REF!</definedName>
    <definedName name="BExZX2T6ZT2DZLYSDJJBPVIT5OK2" localSheetId="8" hidden="1">#REF!</definedName>
    <definedName name="BExZX2T6ZT2DZLYSDJJBPVIT5OK2" localSheetId="9" hidden="1">#REF!</definedName>
    <definedName name="BExZX2T6ZT2DZLYSDJJBPVIT5OK2" localSheetId="11" hidden="1">#REF!</definedName>
    <definedName name="BExZX2T6ZT2DZLYSDJJBPVIT5OK2" localSheetId="12" hidden="1">#REF!</definedName>
    <definedName name="BExZX2T6ZT2DZLYSDJJBPVIT5OK2" localSheetId="13" hidden="1">#REF!</definedName>
    <definedName name="BExZX2T6ZT2DZLYSDJJBPVIT5OK2" localSheetId="14" hidden="1">#REF!</definedName>
    <definedName name="BExZX2T6ZT2DZLYSDJJBPVIT5OK2" localSheetId="22" hidden="1">#REF!</definedName>
    <definedName name="BExZX2T6ZT2DZLYSDJJBPVIT5OK2" localSheetId="19" hidden="1">#REF!</definedName>
    <definedName name="BExZX2T6ZT2DZLYSDJJBPVIT5OK2" localSheetId="21" hidden="1">#REF!</definedName>
    <definedName name="BExZX2T6ZT2DZLYSDJJBPVIT5OK2" hidden="1">#REF!</definedName>
    <definedName name="BExZXOJDELULNLEH7WG0OYJT0NJ4" localSheetId="23" hidden="1">#REF!</definedName>
    <definedName name="BExZXOJDELULNLEH7WG0OYJT0NJ4" localSheetId="27" hidden="1">#REF!</definedName>
    <definedName name="BExZXOJDELULNLEH7WG0OYJT0NJ4" localSheetId="16" hidden="1">#REF!</definedName>
    <definedName name="BExZXOJDELULNLEH7WG0OYJT0NJ4" localSheetId="0" hidden="1">#REF!</definedName>
    <definedName name="BExZXOJDELULNLEH7WG0OYJT0NJ4" localSheetId="2" hidden="1">#REF!</definedName>
    <definedName name="BExZXOJDELULNLEH7WG0OYJT0NJ4" localSheetId="4" hidden="1">#REF!</definedName>
    <definedName name="BExZXOJDELULNLEH7WG0OYJT0NJ4" localSheetId="5" hidden="1">#REF!</definedName>
    <definedName name="BExZXOJDELULNLEH7WG0OYJT0NJ4" localSheetId="17" hidden="1">#REF!</definedName>
    <definedName name="BExZXOJDELULNLEH7WG0OYJT0NJ4" localSheetId="7" hidden="1">#REF!</definedName>
    <definedName name="BExZXOJDELULNLEH7WG0OYJT0NJ4" localSheetId="8" hidden="1">#REF!</definedName>
    <definedName name="BExZXOJDELULNLEH7WG0OYJT0NJ4" localSheetId="9" hidden="1">#REF!</definedName>
    <definedName name="BExZXOJDELULNLEH7WG0OYJT0NJ4" localSheetId="11" hidden="1">#REF!</definedName>
    <definedName name="BExZXOJDELULNLEH7WG0OYJT0NJ4" localSheetId="12" hidden="1">#REF!</definedName>
    <definedName name="BExZXOJDELULNLEH7WG0OYJT0NJ4" localSheetId="13" hidden="1">#REF!</definedName>
    <definedName name="BExZXOJDELULNLEH7WG0OYJT0NJ4" localSheetId="14" hidden="1">#REF!</definedName>
    <definedName name="BExZXOJDELULNLEH7WG0OYJT0NJ4" localSheetId="22" hidden="1">#REF!</definedName>
    <definedName name="BExZXOJDELULNLEH7WG0OYJT0NJ4" localSheetId="19" hidden="1">#REF!</definedName>
    <definedName name="BExZXOJDELULNLEH7WG0OYJT0NJ4" localSheetId="21" hidden="1">#REF!</definedName>
    <definedName name="BExZXOJDELULNLEH7WG0OYJT0NJ4" hidden="1">#REF!</definedName>
    <definedName name="BExZXOOTRNUK8LGEAZ8ZCFW9KXQ1" localSheetId="23" hidden="1">#REF!</definedName>
    <definedName name="BExZXOOTRNUK8LGEAZ8ZCFW9KXQ1" localSheetId="27" hidden="1">#REF!</definedName>
    <definedName name="BExZXOOTRNUK8LGEAZ8ZCFW9KXQ1" localSheetId="16" hidden="1">#REF!</definedName>
    <definedName name="BExZXOOTRNUK8LGEAZ8ZCFW9KXQ1" localSheetId="0" hidden="1">#REF!</definedName>
    <definedName name="BExZXOOTRNUK8LGEAZ8ZCFW9KXQ1" localSheetId="2" hidden="1">#REF!</definedName>
    <definedName name="BExZXOOTRNUK8LGEAZ8ZCFW9KXQ1" localSheetId="4" hidden="1">#REF!</definedName>
    <definedName name="BExZXOOTRNUK8LGEAZ8ZCFW9KXQ1" localSheetId="5" hidden="1">#REF!</definedName>
    <definedName name="BExZXOOTRNUK8LGEAZ8ZCFW9KXQ1" localSheetId="17" hidden="1">#REF!</definedName>
    <definedName name="BExZXOOTRNUK8LGEAZ8ZCFW9KXQ1" localSheetId="7" hidden="1">#REF!</definedName>
    <definedName name="BExZXOOTRNUK8LGEAZ8ZCFW9KXQ1" localSheetId="8" hidden="1">#REF!</definedName>
    <definedName name="BExZXOOTRNUK8LGEAZ8ZCFW9KXQ1" localSheetId="9" hidden="1">#REF!</definedName>
    <definedName name="BExZXOOTRNUK8LGEAZ8ZCFW9KXQ1" localSheetId="11" hidden="1">#REF!</definedName>
    <definedName name="BExZXOOTRNUK8LGEAZ8ZCFW9KXQ1" localSheetId="12" hidden="1">#REF!</definedName>
    <definedName name="BExZXOOTRNUK8LGEAZ8ZCFW9KXQ1" localSheetId="13" hidden="1">#REF!</definedName>
    <definedName name="BExZXOOTRNUK8LGEAZ8ZCFW9KXQ1" localSheetId="14" hidden="1">#REF!</definedName>
    <definedName name="BExZXOOTRNUK8LGEAZ8ZCFW9KXQ1" localSheetId="22" hidden="1">#REF!</definedName>
    <definedName name="BExZXOOTRNUK8LGEAZ8ZCFW9KXQ1" localSheetId="19" hidden="1">#REF!</definedName>
    <definedName name="BExZXOOTRNUK8LGEAZ8ZCFW9KXQ1" localSheetId="21" hidden="1">#REF!</definedName>
    <definedName name="BExZXOOTRNUK8LGEAZ8ZCFW9KXQ1" hidden="1">#REF!</definedName>
    <definedName name="BExZXT6JOXNKEDU23DKL8XZAJZIH" localSheetId="23" hidden="1">#REF!</definedName>
    <definedName name="BExZXT6JOXNKEDU23DKL8XZAJZIH" localSheetId="27" hidden="1">#REF!</definedName>
    <definedName name="BExZXT6JOXNKEDU23DKL8XZAJZIH" localSheetId="16" hidden="1">#REF!</definedName>
    <definedName name="BExZXT6JOXNKEDU23DKL8XZAJZIH" localSheetId="0" hidden="1">#REF!</definedName>
    <definedName name="BExZXT6JOXNKEDU23DKL8XZAJZIH" localSheetId="2" hidden="1">#REF!</definedName>
    <definedName name="BExZXT6JOXNKEDU23DKL8XZAJZIH" localSheetId="4" hidden="1">#REF!</definedName>
    <definedName name="BExZXT6JOXNKEDU23DKL8XZAJZIH" localSheetId="5" hidden="1">#REF!</definedName>
    <definedName name="BExZXT6JOXNKEDU23DKL8XZAJZIH" localSheetId="17" hidden="1">#REF!</definedName>
    <definedName name="BExZXT6JOXNKEDU23DKL8XZAJZIH" localSheetId="7" hidden="1">#REF!</definedName>
    <definedName name="BExZXT6JOXNKEDU23DKL8XZAJZIH" localSheetId="8" hidden="1">#REF!</definedName>
    <definedName name="BExZXT6JOXNKEDU23DKL8XZAJZIH" localSheetId="9" hidden="1">#REF!</definedName>
    <definedName name="BExZXT6JOXNKEDU23DKL8XZAJZIH" localSheetId="11" hidden="1">#REF!</definedName>
    <definedName name="BExZXT6JOXNKEDU23DKL8XZAJZIH" localSheetId="12" hidden="1">#REF!</definedName>
    <definedName name="BExZXT6JOXNKEDU23DKL8XZAJZIH" localSheetId="13" hidden="1">#REF!</definedName>
    <definedName name="BExZXT6JOXNKEDU23DKL8XZAJZIH" localSheetId="14" hidden="1">#REF!</definedName>
    <definedName name="BExZXT6JOXNKEDU23DKL8XZAJZIH" localSheetId="22" hidden="1">#REF!</definedName>
    <definedName name="BExZXT6JOXNKEDU23DKL8XZAJZIH" localSheetId="19" hidden="1">#REF!</definedName>
    <definedName name="BExZXT6JOXNKEDU23DKL8XZAJZIH" localSheetId="21" hidden="1">#REF!</definedName>
    <definedName name="BExZXT6JOXNKEDU23DKL8XZAJZIH" hidden="1">#REF!</definedName>
    <definedName name="BExZXUTYW1HWEEZ1LIX4OQWC7HL1" localSheetId="23" hidden="1">#REF!</definedName>
    <definedName name="BExZXUTYW1HWEEZ1LIX4OQWC7HL1" localSheetId="27" hidden="1">#REF!</definedName>
    <definedName name="BExZXUTYW1HWEEZ1LIX4OQWC7HL1" localSheetId="16" hidden="1">#REF!</definedName>
    <definedName name="BExZXUTYW1HWEEZ1LIX4OQWC7HL1" localSheetId="0" hidden="1">#REF!</definedName>
    <definedName name="BExZXUTYW1HWEEZ1LIX4OQWC7HL1" localSheetId="2" hidden="1">#REF!</definedName>
    <definedName name="BExZXUTYW1HWEEZ1LIX4OQWC7HL1" localSheetId="4" hidden="1">#REF!</definedName>
    <definedName name="BExZXUTYW1HWEEZ1LIX4OQWC7HL1" localSheetId="5" hidden="1">#REF!</definedName>
    <definedName name="BExZXUTYW1HWEEZ1LIX4OQWC7HL1" localSheetId="17" hidden="1">#REF!</definedName>
    <definedName name="BExZXUTYW1HWEEZ1LIX4OQWC7HL1" localSheetId="7" hidden="1">#REF!</definedName>
    <definedName name="BExZXUTYW1HWEEZ1LIX4OQWC7HL1" localSheetId="8" hidden="1">#REF!</definedName>
    <definedName name="BExZXUTYW1HWEEZ1LIX4OQWC7HL1" localSheetId="9" hidden="1">#REF!</definedName>
    <definedName name="BExZXUTYW1HWEEZ1LIX4OQWC7HL1" localSheetId="11" hidden="1">#REF!</definedName>
    <definedName name="BExZXUTYW1HWEEZ1LIX4OQWC7HL1" localSheetId="12" hidden="1">#REF!</definedName>
    <definedName name="BExZXUTYW1HWEEZ1LIX4OQWC7HL1" localSheetId="13" hidden="1">#REF!</definedName>
    <definedName name="BExZXUTYW1HWEEZ1LIX4OQWC7HL1" localSheetId="14" hidden="1">#REF!</definedName>
    <definedName name="BExZXUTYW1HWEEZ1LIX4OQWC7HL1" localSheetId="22" hidden="1">#REF!</definedName>
    <definedName name="BExZXUTYW1HWEEZ1LIX4OQWC7HL1" localSheetId="19" hidden="1">#REF!</definedName>
    <definedName name="BExZXUTYW1HWEEZ1LIX4OQWC7HL1" localSheetId="21" hidden="1">#REF!</definedName>
    <definedName name="BExZXUTYW1HWEEZ1LIX4OQWC7HL1" hidden="1">#REF!</definedName>
    <definedName name="BExZXY4NKQL9QD76YMQJ15U1C2G8" localSheetId="23" hidden="1">#REF!</definedName>
    <definedName name="BExZXY4NKQL9QD76YMQJ15U1C2G8" localSheetId="27" hidden="1">#REF!</definedName>
    <definedName name="BExZXY4NKQL9QD76YMQJ15U1C2G8" localSheetId="16" hidden="1">#REF!</definedName>
    <definedName name="BExZXY4NKQL9QD76YMQJ15U1C2G8" localSheetId="0" hidden="1">#REF!</definedName>
    <definedName name="BExZXY4NKQL9QD76YMQJ15U1C2G8" localSheetId="2" hidden="1">#REF!</definedName>
    <definedName name="BExZXY4NKQL9QD76YMQJ15U1C2G8" localSheetId="4" hidden="1">#REF!</definedName>
    <definedName name="BExZXY4NKQL9QD76YMQJ15U1C2G8" localSheetId="5" hidden="1">#REF!</definedName>
    <definedName name="BExZXY4NKQL9QD76YMQJ15U1C2G8" localSheetId="17" hidden="1">#REF!</definedName>
    <definedName name="BExZXY4NKQL9QD76YMQJ15U1C2G8" localSheetId="7" hidden="1">#REF!</definedName>
    <definedName name="BExZXY4NKQL9QD76YMQJ15U1C2G8" localSheetId="8" hidden="1">#REF!</definedName>
    <definedName name="BExZXY4NKQL9QD76YMQJ15U1C2G8" localSheetId="9" hidden="1">#REF!</definedName>
    <definedName name="BExZXY4NKQL9QD76YMQJ15U1C2G8" localSheetId="11" hidden="1">#REF!</definedName>
    <definedName name="BExZXY4NKQL9QD76YMQJ15U1C2G8" localSheetId="12" hidden="1">#REF!</definedName>
    <definedName name="BExZXY4NKQL9QD76YMQJ15U1C2G8" localSheetId="13" hidden="1">#REF!</definedName>
    <definedName name="BExZXY4NKQL9QD76YMQJ15U1C2G8" localSheetId="14" hidden="1">#REF!</definedName>
    <definedName name="BExZXY4NKQL9QD76YMQJ15U1C2G8" localSheetId="22" hidden="1">#REF!</definedName>
    <definedName name="BExZXY4NKQL9QD76YMQJ15U1C2G8" localSheetId="19" hidden="1">#REF!</definedName>
    <definedName name="BExZXY4NKQL9QD76YMQJ15U1C2G8" localSheetId="21" hidden="1">#REF!</definedName>
    <definedName name="BExZXY4NKQL9QD76YMQJ15U1C2G8" hidden="1">#REF!</definedName>
    <definedName name="BExZXYQ7U5G08FQGUIGYT14QCBOF" localSheetId="23" hidden="1">#REF!</definedName>
    <definedName name="BExZXYQ7U5G08FQGUIGYT14QCBOF" localSheetId="27" hidden="1">#REF!</definedName>
    <definedName name="BExZXYQ7U5G08FQGUIGYT14QCBOF" localSheetId="16" hidden="1">#REF!</definedName>
    <definedName name="BExZXYQ7U5G08FQGUIGYT14QCBOF" localSheetId="0" hidden="1">#REF!</definedName>
    <definedName name="BExZXYQ7U5G08FQGUIGYT14QCBOF" localSheetId="2" hidden="1">#REF!</definedName>
    <definedName name="BExZXYQ7U5G08FQGUIGYT14QCBOF" localSheetId="4" hidden="1">#REF!</definedName>
    <definedName name="BExZXYQ7U5G08FQGUIGYT14QCBOF" localSheetId="5" hidden="1">#REF!</definedName>
    <definedName name="BExZXYQ7U5G08FQGUIGYT14QCBOF" localSheetId="17" hidden="1">#REF!</definedName>
    <definedName name="BExZXYQ7U5G08FQGUIGYT14QCBOF" localSheetId="7" hidden="1">#REF!</definedName>
    <definedName name="BExZXYQ7U5G08FQGUIGYT14QCBOF" localSheetId="8" hidden="1">#REF!</definedName>
    <definedName name="BExZXYQ7U5G08FQGUIGYT14QCBOF" localSheetId="9" hidden="1">#REF!</definedName>
    <definedName name="BExZXYQ7U5G08FQGUIGYT14QCBOF" localSheetId="11" hidden="1">#REF!</definedName>
    <definedName name="BExZXYQ7U5G08FQGUIGYT14QCBOF" localSheetId="12" hidden="1">#REF!</definedName>
    <definedName name="BExZXYQ7U5G08FQGUIGYT14QCBOF" localSheetId="13" hidden="1">#REF!</definedName>
    <definedName name="BExZXYQ7U5G08FQGUIGYT14QCBOF" localSheetId="14" hidden="1">#REF!</definedName>
    <definedName name="BExZXYQ7U5G08FQGUIGYT14QCBOF" localSheetId="22" hidden="1">#REF!</definedName>
    <definedName name="BExZXYQ7U5G08FQGUIGYT14QCBOF" localSheetId="19" hidden="1">#REF!</definedName>
    <definedName name="BExZXYQ7U5G08FQGUIGYT14QCBOF" localSheetId="21" hidden="1">#REF!</definedName>
    <definedName name="BExZXYQ7U5G08FQGUIGYT14QCBOF" hidden="1">#REF!</definedName>
    <definedName name="BExZY02V77YJBMODJSWZOYCMPS5X" localSheetId="23" hidden="1">#REF!</definedName>
    <definedName name="BExZY02V77YJBMODJSWZOYCMPS5X" localSheetId="27" hidden="1">#REF!</definedName>
    <definedName name="BExZY02V77YJBMODJSWZOYCMPS5X" localSheetId="16" hidden="1">#REF!</definedName>
    <definedName name="BExZY02V77YJBMODJSWZOYCMPS5X" localSheetId="0" hidden="1">#REF!</definedName>
    <definedName name="BExZY02V77YJBMODJSWZOYCMPS5X" localSheetId="2" hidden="1">#REF!</definedName>
    <definedName name="BExZY02V77YJBMODJSWZOYCMPS5X" localSheetId="4" hidden="1">#REF!</definedName>
    <definedName name="BExZY02V77YJBMODJSWZOYCMPS5X" localSheetId="5" hidden="1">#REF!</definedName>
    <definedName name="BExZY02V77YJBMODJSWZOYCMPS5X" localSheetId="17" hidden="1">#REF!</definedName>
    <definedName name="BExZY02V77YJBMODJSWZOYCMPS5X" localSheetId="7" hidden="1">#REF!</definedName>
    <definedName name="BExZY02V77YJBMODJSWZOYCMPS5X" localSheetId="8" hidden="1">#REF!</definedName>
    <definedName name="BExZY02V77YJBMODJSWZOYCMPS5X" localSheetId="9" hidden="1">#REF!</definedName>
    <definedName name="BExZY02V77YJBMODJSWZOYCMPS5X" localSheetId="11" hidden="1">#REF!</definedName>
    <definedName name="BExZY02V77YJBMODJSWZOYCMPS5X" localSheetId="12" hidden="1">#REF!</definedName>
    <definedName name="BExZY02V77YJBMODJSWZOYCMPS5X" localSheetId="13" hidden="1">#REF!</definedName>
    <definedName name="BExZY02V77YJBMODJSWZOYCMPS5X" localSheetId="14" hidden="1">#REF!</definedName>
    <definedName name="BExZY02V77YJBMODJSWZOYCMPS5X" localSheetId="22" hidden="1">#REF!</definedName>
    <definedName name="BExZY02V77YJBMODJSWZOYCMPS5X" localSheetId="19" hidden="1">#REF!</definedName>
    <definedName name="BExZY02V77YJBMODJSWZOYCMPS5X" localSheetId="21" hidden="1">#REF!</definedName>
    <definedName name="BExZY02V77YJBMODJSWZOYCMPS5X" hidden="1">#REF!</definedName>
    <definedName name="BExZY3DEOYNIHRV56IY5LJXZK8RU" localSheetId="23" hidden="1">#REF!</definedName>
    <definedName name="BExZY3DEOYNIHRV56IY5LJXZK8RU" localSheetId="27" hidden="1">#REF!</definedName>
    <definedName name="BExZY3DEOYNIHRV56IY5LJXZK8RU" localSheetId="16" hidden="1">#REF!</definedName>
    <definedName name="BExZY3DEOYNIHRV56IY5LJXZK8RU" localSheetId="0" hidden="1">#REF!</definedName>
    <definedName name="BExZY3DEOYNIHRV56IY5LJXZK8RU" localSheetId="2" hidden="1">#REF!</definedName>
    <definedName name="BExZY3DEOYNIHRV56IY5LJXZK8RU" localSheetId="4" hidden="1">#REF!</definedName>
    <definedName name="BExZY3DEOYNIHRV56IY5LJXZK8RU" localSheetId="5" hidden="1">#REF!</definedName>
    <definedName name="BExZY3DEOYNIHRV56IY5LJXZK8RU" localSheetId="17" hidden="1">#REF!</definedName>
    <definedName name="BExZY3DEOYNIHRV56IY5LJXZK8RU" localSheetId="7" hidden="1">#REF!</definedName>
    <definedName name="BExZY3DEOYNIHRV56IY5LJXZK8RU" localSheetId="8" hidden="1">#REF!</definedName>
    <definedName name="BExZY3DEOYNIHRV56IY5LJXZK8RU" localSheetId="9" hidden="1">#REF!</definedName>
    <definedName name="BExZY3DEOYNIHRV56IY5LJXZK8RU" localSheetId="11" hidden="1">#REF!</definedName>
    <definedName name="BExZY3DEOYNIHRV56IY5LJXZK8RU" localSheetId="12" hidden="1">#REF!</definedName>
    <definedName name="BExZY3DEOYNIHRV56IY5LJXZK8RU" localSheetId="13" hidden="1">#REF!</definedName>
    <definedName name="BExZY3DEOYNIHRV56IY5LJXZK8RU" localSheetId="14" hidden="1">#REF!</definedName>
    <definedName name="BExZY3DEOYNIHRV56IY5LJXZK8RU" localSheetId="22" hidden="1">#REF!</definedName>
    <definedName name="BExZY3DEOYNIHRV56IY5LJXZK8RU" localSheetId="19" hidden="1">#REF!</definedName>
    <definedName name="BExZY3DEOYNIHRV56IY5LJXZK8RU" localSheetId="21" hidden="1">#REF!</definedName>
    <definedName name="BExZY3DEOYNIHRV56IY5LJXZK8RU" hidden="1">#REF!</definedName>
    <definedName name="BExZY49QRZIR6CA41LFA9LM6EULU" localSheetId="23" hidden="1">#REF!</definedName>
    <definedName name="BExZY49QRZIR6CA41LFA9LM6EULU" localSheetId="27" hidden="1">#REF!</definedName>
    <definedName name="BExZY49QRZIR6CA41LFA9LM6EULU" localSheetId="16" hidden="1">#REF!</definedName>
    <definedName name="BExZY49QRZIR6CA41LFA9LM6EULU" localSheetId="0" hidden="1">#REF!</definedName>
    <definedName name="BExZY49QRZIR6CA41LFA9LM6EULU" localSheetId="2" hidden="1">#REF!</definedName>
    <definedName name="BExZY49QRZIR6CA41LFA9LM6EULU" localSheetId="4" hidden="1">#REF!</definedName>
    <definedName name="BExZY49QRZIR6CA41LFA9LM6EULU" localSheetId="5" hidden="1">#REF!</definedName>
    <definedName name="BExZY49QRZIR6CA41LFA9LM6EULU" localSheetId="17" hidden="1">#REF!</definedName>
    <definedName name="BExZY49QRZIR6CA41LFA9LM6EULU" localSheetId="7" hidden="1">#REF!</definedName>
    <definedName name="BExZY49QRZIR6CA41LFA9LM6EULU" localSheetId="8" hidden="1">#REF!</definedName>
    <definedName name="BExZY49QRZIR6CA41LFA9LM6EULU" localSheetId="9" hidden="1">#REF!</definedName>
    <definedName name="BExZY49QRZIR6CA41LFA9LM6EULU" localSheetId="11" hidden="1">#REF!</definedName>
    <definedName name="BExZY49QRZIR6CA41LFA9LM6EULU" localSheetId="12" hidden="1">#REF!</definedName>
    <definedName name="BExZY49QRZIR6CA41LFA9LM6EULU" localSheetId="13" hidden="1">#REF!</definedName>
    <definedName name="BExZY49QRZIR6CA41LFA9LM6EULU" localSheetId="14" hidden="1">#REF!</definedName>
    <definedName name="BExZY49QRZIR6CA41LFA9LM6EULU" localSheetId="22" hidden="1">#REF!</definedName>
    <definedName name="BExZY49QRZIR6CA41LFA9LM6EULU" localSheetId="19" hidden="1">#REF!</definedName>
    <definedName name="BExZY49QRZIR6CA41LFA9LM6EULU" localSheetId="21" hidden="1">#REF!</definedName>
    <definedName name="BExZY49QRZIR6CA41LFA9LM6EULU" hidden="1">#REF!</definedName>
    <definedName name="BExZYTG2G7W27YATTETFDDCZ0C4U" localSheetId="23" hidden="1">#REF!</definedName>
    <definedName name="BExZYTG2G7W27YATTETFDDCZ0C4U" localSheetId="27" hidden="1">#REF!</definedName>
    <definedName name="BExZYTG2G7W27YATTETFDDCZ0C4U" localSheetId="16" hidden="1">#REF!</definedName>
    <definedName name="BExZYTG2G7W27YATTETFDDCZ0C4U" localSheetId="0" hidden="1">#REF!</definedName>
    <definedName name="BExZYTG2G7W27YATTETFDDCZ0C4U" localSheetId="2" hidden="1">#REF!</definedName>
    <definedName name="BExZYTG2G7W27YATTETFDDCZ0C4U" localSheetId="4" hidden="1">#REF!</definedName>
    <definedName name="BExZYTG2G7W27YATTETFDDCZ0C4U" localSheetId="5" hidden="1">#REF!</definedName>
    <definedName name="BExZYTG2G7W27YATTETFDDCZ0C4U" localSheetId="17" hidden="1">#REF!</definedName>
    <definedName name="BExZYTG2G7W27YATTETFDDCZ0C4U" localSheetId="7" hidden="1">#REF!</definedName>
    <definedName name="BExZYTG2G7W27YATTETFDDCZ0C4U" localSheetId="8" hidden="1">#REF!</definedName>
    <definedName name="BExZYTG2G7W27YATTETFDDCZ0C4U" localSheetId="9" hidden="1">#REF!</definedName>
    <definedName name="BExZYTG2G7W27YATTETFDDCZ0C4U" localSheetId="11" hidden="1">#REF!</definedName>
    <definedName name="BExZYTG2G7W27YATTETFDDCZ0C4U" localSheetId="12" hidden="1">#REF!</definedName>
    <definedName name="BExZYTG2G7W27YATTETFDDCZ0C4U" localSheetId="13" hidden="1">#REF!</definedName>
    <definedName name="BExZYTG2G7W27YATTETFDDCZ0C4U" localSheetId="14" hidden="1">#REF!</definedName>
    <definedName name="BExZYTG2G7W27YATTETFDDCZ0C4U" localSheetId="22" hidden="1">#REF!</definedName>
    <definedName name="BExZYTG2G7W27YATTETFDDCZ0C4U" localSheetId="19" hidden="1">#REF!</definedName>
    <definedName name="BExZYTG2G7W27YATTETFDDCZ0C4U" localSheetId="21" hidden="1">#REF!</definedName>
    <definedName name="BExZYTG2G7W27YATTETFDDCZ0C4U" hidden="1">#REF!</definedName>
    <definedName name="BExZYYOZMC36ROQDWLR5Z17WKHCR" localSheetId="23" hidden="1">#REF!</definedName>
    <definedName name="BExZYYOZMC36ROQDWLR5Z17WKHCR" localSheetId="27" hidden="1">#REF!</definedName>
    <definedName name="BExZYYOZMC36ROQDWLR5Z17WKHCR" localSheetId="16" hidden="1">#REF!</definedName>
    <definedName name="BExZYYOZMC36ROQDWLR5Z17WKHCR" localSheetId="0" hidden="1">#REF!</definedName>
    <definedName name="BExZYYOZMC36ROQDWLR5Z17WKHCR" localSheetId="2" hidden="1">#REF!</definedName>
    <definedName name="BExZYYOZMC36ROQDWLR5Z17WKHCR" localSheetId="4" hidden="1">#REF!</definedName>
    <definedName name="BExZYYOZMC36ROQDWLR5Z17WKHCR" localSheetId="5" hidden="1">#REF!</definedName>
    <definedName name="BExZYYOZMC36ROQDWLR5Z17WKHCR" localSheetId="17" hidden="1">#REF!</definedName>
    <definedName name="BExZYYOZMC36ROQDWLR5Z17WKHCR" localSheetId="7" hidden="1">#REF!</definedName>
    <definedName name="BExZYYOZMC36ROQDWLR5Z17WKHCR" localSheetId="8" hidden="1">#REF!</definedName>
    <definedName name="BExZYYOZMC36ROQDWLR5Z17WKHCR" localSheetId="9" hidden="1">#REF!</definedName>
    <definedName name="BExZYYOZMC36ROQDWLR5Z17WKHCR" localSheetId="11" hidden="1">#REF!</definedName>
    <definedName name="BExZYYOZMC36ROQDWLR5Z17WKHCR" localSheetId="12" hidden="1">#REF!</definedName>
    <definedName name="BExZYYOZMC36ROQDWLR5Z17WKHCR" localSheetId="13" hidden="1">#REF!</definedName>
    <definedName name="BExZYYOZMC36ROQDWLR5Z17WKHCR" localSheetId="14" hidden="1">#REF!</definedName>
    <definedName name="BExZYYOZMC36ROQDWLR5Z17WKHCR" localSheetId="22" hidden="1">#REF!</definedName>
    <definedName name="BExZYYOZMC36ROQDWLR5Z17WKHCR" localSheetId="19" hidden="1">#REF!</definedName>
    <definedName name="BExZYYOZMC36ROQDWLR5Z17WKHCR" localSheetId="21" hidden="1">#REF!</definedName>
    <definedName name="BExZYYOZMC36ROQDWLR5Z17WKHCR" hidden="1">#REF!</definedName>
    <definedName name="BExZZ2FQA9A8C7CJKMEFQ9VPSLCE" localSheetId="23" hidden="1">#REF!</definedName>
    <definedName name="BExZZ2FQA9A8C7CJKMEFQ9VPSLCE" localSheetId="27" hidden="1">#REF!</definedName>
    <definedName name="BExZZ2FQA9A8C7CJKMEFQ9VPSLCE" localSheetId="16" hidden="1">#REF!</definedName>
    <definedName name="BExZZ2FQA9A8C7CJKMEFQ9VPSLCE" localSheetId="0" hidden="1">#REF!</definedName>
    <definedName name="BExZZ2FQA9A8C7CJKMEFQ9VPSLCE" localSheetId="2" hidden="1">#REF!</definedName>
    <definedName name="BExZZ2FQA9A8C7CJKMEFQ9VPSLCE" localSheetId="4" hidden="1">#REF!</definedName>
    <definedName name="BExZZ2FQA9A8C7CJKMEFQ9VPSLCE" localSheetId="5" hidden="1">#REF!</definedName>
    <definedName name="BExZZ2FQA9A8C7CJKMEFQ9VPSLCE" localSheetId="17" hidden="1">#REF!</definedName>
    <definedName name="BExZZ2FQA9A8C7CJKMEFQ9VPSLCE" localSheetId="7" hidden="1">#REF!</definedName>
    <definedName name="BExZZ2FQA9A8C7CJKMEFQ9VPSLCE" localSheetId="8" hidden="1">#REF!</definedName>
    <definedName name="BExZZ2FQA9A8C7CJKMEFQ9VPSLCE" localSheetId="9" hidden="1">#REF!</definedName>
    <definedName name="BExZZ2FQA9A8C7CJKMEFQ9VPSLCE" localSheetId="11" hidden="1">#REF!</definedName>
    <definedName name="BExZZ2FQA9A8C7CJKMEFQ9VPSLCE" localSheetId="12" hidden="1">#REF!</definedName>
    <definedName name="BExZZ2FQA9A8C7CJKMEFQ9VPSLCE" localSheetId="13" hidden="1">#REF!</definedName>
    <definedName name="BExZZ2FQA9A8C7CJKMEFQ9VPSLCE" localSheetId="14" hidden="1">#REF!</definedName>
    <definedName name="BExZZ2FQA9A8C7CJKMEFQ9VPSLCE" localSheetId="22" hidden="1">#REF!</definedName>
    <definedName name="BExZZ2FQA9A8C7CJKMEFQ9VPSLCE" localSheetId="19" hidden="1">#REF!</definedName>
    <definedName name="BExZZ2FQA9A8C7CJKMEFQ9VPSLCE" localSheetId="21" hidden="1">#REF!</definedName>
    <definedName name="BExZZ2FQA9A8C7CJKMEFQ9VPSLCE" hidden="1">#REF!</definedName>
    <definedName name="BExZZ7ZGXIMA3OVYAWY3YQSK64LF" localSheetId="23" hidden="1">#REF!</definedName>
    <definedName name="BExZZ7ZGXIMA3OVYAWY3YQSK64LF" localSheetId="27" hidden="1">#REF!</definedName>
    <definedName name="BExZZ7ZGXIMA3OVYAWY3YQSK64LF" localSheetId="16" hidden="1">#REF!</definedName>
    <definedName name="BExZZ7ZGXIMA3OVYAWY3YQSK64LF" localSheetId="0" hidden="1">#REF!</definedName>
    <definedName name="BExZZ7ZGXIMA3OVYAWY3YQSK64LF" localSheetId="2" hidden="1">#REF!</definedName>
    <definedName name="BExZZ7ZGXIMA3OVYAWY3YQSK64LF" localSheetId="4" hidden="1">#REF!</definedName>
    <definedName name="BExZZ7ZGXIMA3OVYAWY3YQSK64LF" localSheetId="5" hidden="1">#REF!</definedName>
    <definedName name="BExZZ7ZGXIMA3OVYAWY3YQSK64LF" localSheetId="17" hidden="1">#REF!</definedName>
    <definedName name="BExZZ7ZGXIMA3OVYAWY3YQSK64LF" localSheetId="7" hidden="1">#REF!</definedName>
    <definedName name="BExZZ7ZGXIMA3OVYAWY3YQSK64LF" localSheetId="8" hidden="1">#REF!</definedName>
    <definedName name="BExZZ7ZGXIMA3OVYAWY3YQSK64LF" localSheetId="9" hidden="1">#REF!</definedName>
    <definedName name="BExZZ7ZGXIMA3OVYAWY3YQSK64LF" localSheetId="11" hidden="1">#REF!</definedName>
    <definedName name="BExZZ7ZGXIMA3OVYAWY3YQSK64LF" localSheetId="12" hidden="1">#REF!</definedName>
    <definedName name="BExZZ7ZGXIMA3OVYAWY3YQSK64LF" localSheetId="13" hidden="1">#REF!</definedName>
    <definedName name="BExZZ7ZGXIMA3OVYAWY3YQSK64LF" localSheetId="14" hidden="1">#REF!</definedName>
    <definedName name="BExZZ7ZGXIMA3OVYAWY3YQSK64LF" localSheetId="22" hidden="1">#REF!</definedName>
    <definedName name="BExZZ7ZGXIMA3OVYAWY3YQSK64LF" localSheetId="19" hidden="1">#REF!</definedName>
    <definedName name="BExZZ7ZGXIMA3OVYAWY3YQSK64LF" localSheetId="21" hidden="1">#REF!</definedName>
    <definedName name="BExZZ7ZGXIMA3OVYAWY3YQSK64LF" hidden="1">#REF!</definedName>
    <definedName name="BExZZ8FKEIFG203MU6SEJ69MINCD" localSheetId="23" hidden="1">#REF!</definedName>
    <definedName name="BExZZ8FKEIFG203MU6SEJ69MINCD" localSheetId="27" hidden="1">#REF!</definedName>
    <definedName name="BExZZ8FKEIFG203MU6SEJ69MINCD" localSheetId="16" hidden="1">#REF!</definedName>
    <definedName name="BExZZ8FKEIFG203MU6SEJ69MINCD" localSheetId="0" hidden="1">#REF!</definedName>
    <definedName name="BExZZ8FKEIFG203MU6SEJ69MINCD" localSheetId="2" hidden="1">#REF!</definedName>
    <definedName name="BExZZ8FKEIFG203MU6SEJ69MINCD" localSheetId="4" hidden="1">#REF!</definedName>
    <definedName name="BExZZ8FKEIFG203MU6SEJ69MINCD" localSheetId="5" hidden="1">#REF!</definedName>
    <definedName name="BExZZ8FKEIFG203MU6SEJ69MINCD" localSheetId="17" hidden="1">#REF!</definedName>
    <definedName name="BExZZ8FKEIFG203MU6SEJ69MINCD" localSheetId="7" hidden="1">#REF!</definedName>
    <definedName name="BExZZ8FKEIFG203MU6SEJ69MINCD" localSheetId="8" hidden="1">#REF!</definedName>
    <definedName name="BExZZ8FKEIFG203MU6SEJ69MINCD" localSheetId="9" hidden="1">#REF!</definedName>
    <definedName name="BExZZ8FKEIFG203MU6SEJ69MINCD" localSheetId="11" hidden="1">#REF!</definedName>
    <definedName name="BExZZ8FKEIFG203MU6SEJ69MINCD" localSheetId="12" hidden="1">#REF!</definedName>
    <definedName name="BExZZ8FKEIFG203MU6SEJ69MINCD" localSheetId="13" hidden="1">#REF!</definedName>
    <definedName name="BExZZ8FKEIFG203MU6SEJ69MINCD" localSheetId="14" hidden="1">#REF!</definedName>
    <definedName name="BExZZ8FKEIFG203MU6SEJ69MINCD" localSheetId="22" hidden="1">#REF!</definedName>
    <definedName name="BExZZ8FKEIFG203MU6SEJ69MINCD" localSheetId="19" hidden="1">#REF!</definedName>
    <definedName name="BExZZ8FKEIFG203MU6SEJ69MINCD" localSheetId="21" hidden="1">#REF!</definedName>
    <definedName name="BExZZ8FKEIFG203MU6SEJ69MINCD" hidden="1">#REF!</definedName>
    <definedName name="BExZZCHAVHW8C2H649KRGVQ0WVRT" localSheetId="23" hidden="1">#REF!</definedName>
    <definedName name="BExZZCHAVHW8C2H649KRGVQ0WVRT" localSheetId="27" hidden="1">#REF!</definedName>
    <definedName name="BExZZCHAVHW8C2H649KRGVQ0WVRT" localSheetId="16" hidden="1">#REF!</definedName>
    <definedName name="BExZZCHAVHW8C2H649KRGVQ0WVRT" localSheetId="0" hidden="1">#REF!</definedName>
    <definedName name="BExZZCHAVHW8C2H649KRGVQ0WVRT" localSheetId="2" hidden="1">#REF!</definedName>
    <definedName name="BExZZCHAVHW8C2H649KRGVQ0WVRT" localSheetId="4" hidden="1">#REF!</definedName>
    <definedName name="BExZZCHAVHW8C2H649KRGVQ0WVRT" localSheetId="5" hidden="1">#REF!</definedName>
    <definedName name="BExZZCHAVHW8C2H649KRGVQ0WVRT" localSheetId="17" hidden="1">#REF!</definedName>
    <definedName name="BExZZCHAVHW8C2H649KRGVQ0WVRT" localSheetId="7" hidden="1">#REF!</definedName>
    <definedName name="BExZZCHAVHW8C2H649KRGVQ0WVRT" localSheetId="8" hidden="1">#REF!</definedName>
    <definedName name="BExZZCHAVHW8C2H649KRGVQ0WVRT" localSheetId="9" hidden="1">#REF!</definedName>
    <definedName name="BExZZCHAVHW8C2H649KRGVQ0WVRT" localSheetId="11" hidden="1">#REF!</definedName>
    <definedName name="BExZZCHAVHW8C2H649KRGVQ0WVRT" localSheetId="12" hidden="1">#REF!</definedName>
    <definedName name="BExZZCHAVHW8C2H649KRGVQ0WVRT" localSheetId="13" hidden="1">#REF!</definedName>
    <definedName name="BExZZCHAVHW8C2H649KRGVQ0WVRT" localSheetId="14" hidden="1">#REF!</definedName>
    <definedName name="BExZZCHAVHW8C2H649KRGVQ0WVRT" localSheetId="22" hidden="1">#REF!</definedName>
    <definedName name="BExZZCHAVHW8C2H649KRGVQ0WVRT" localSheetId="19" hidden="1">#REF!</definedName>
    <definedName name="BExZZCHAVHW8C2H649KRGVQ0WVRT" localSheetId="21" hidden="1">#REF!</definedName>
    <definedName name="BExZZCHAVHW8C2H649KRGVQ0WVRT" hidden="1">#REF!</definedName>
    <definedName name="BExZZTK54OTLF2YB68BHGOS27GEN" localSheetId="23" hidden="1">#REF!</definedName>
    <definedName name="BExZZTK54OTLF2YB68BHGOS27GEN" localSheetId="27" hidden="1">#REF!</definedName>
    <definedName name="BExZZTK54OTLF2YB68BHGOS27GEN" localSheetId="16" hidden="1">#REF!</definedName>
    <definedName name="BExZZTK54OTLF2YB68BHGOS27GEN" localSheetId="0" hidden="1">#REF!</definedName>
    <definedName name="BExZZTK54OTLF2YB68BHGOS27GEN" localSheetId="2" hidden="1">#REF!</definedName>
    <definedName name="BExZZTK54OTLF2YB68BHGOS27GEN" localSheetId="4" hidden="1">#REF!</definedName>
    <definedName name="BExZZTK54OTLF2YB68BHGOS27GEN" localSheetId="5" hidden="1">#REF!</definedName>
    <definedName name="BExZZTK54OTLF2YB68BHGOS27GEN" localSheetId="17" hidden="1">#REF!</definedName>
    <definedName name="BExZZTK54OTLF2YB68BHGOS27GEN" localSheetId="7" hidden="1">#REF!</definedName>
    <definedName name="BExZZTK54OTLF2YB68BHGOS27GEN" localSheetId="8" hidden="1">#REF!</definedName>
    <definedName name="BExZZTK54OTLF2YB68BHGOS27GEN" localSheetId="9" hidden="1">#REF!</definedName>
    <definedName name="BExZZTK54OTLF2YB68BHGOS27GEN" localSheetId="11" hidden="1">#REF!</definedName>
    <definedName name="BExZZTK54OTLF2YB68BHGOS27GEN" localSheetId="12" hidden="1">#REF!</definedName>
    <definedName name="BExZZTK54OTLF2YB68BHGOS27GEN" localSheetId="13" hidden="1">#REF!</definedName>
    <definedName name="BExZZTK54OTLF2YB68BHGOS27GEN" localSheetId="14" hidden="1">#REF!</definedName>
    <definedName name="BExZZTK54OTLF2YB68BHGOS27GEN" localSheetId="22" hidden="1">#REF!</definedName>
    <definedName name="BExZZTK54OTLF2YB68BHGOS27GEN" localSheetId="19" hidden="1">#REF!</definedName>
    <definedName name="BExZZTK54OTLF2YB68BHGOS27GEN" localSheetId="21" hidden="1">#REF!</definedName>
    <definedName name="BExZZTK54OTLF2YB68BHGOS27GEN" hidden="1">#REF!</definedName>
    <definedName name="BExZZXB3JQQG4SIZS4MRU6NNW7HI" localSheetId="23" hidden="1">#REF!</definedName>
    <definedName name="BExZZXB3JQQG4SIZS4MRU6NNW7HI" localSheetId="27" hidden="1">#REF!</definedName>
    <definedName name="BExZZXB3JQQG4SIZS4MRU6NNW7HI" localSheetId="16" hidden="1">#REF!</definedName>
    <definedName name="BExZZXB3JQQG4SIZS4MRU6NNW7HI" localSheetId="0" hidden="1">#REF!</definedName>
    <definedName name="BExZZXB3JQQG4SIZS4MRU6NNW7HI" localSheetId="2" hidden="1">#REF!</definedName>
    <definedName name="BExZZXB3JQQG4SIZS4MRU6NNW7HI" localSheetId="4" hidden="1">#REF!</definedName>
    <definedName name="BExZZXB3JQQG4SIZS4MRU6NNW7HI" localSheetId="5" hidden="1">#REF!</definedName>
    <definedName name="BExZZXB3JQQG4SIZS4MRU6NNW7HI" localSheetId="17" hidden="1">#REF!</definedName>
    <definedName name="BExZZXB3JQQG4SIZS4MRU6NNW7HI" localSheetId="7" hidden="1">#REF!</definedName>
    <definedName name="BExZZXB3JQQG4SIZS4MRU6NNW7HI" localSheetId="8" hidden="1">#REF!</definedName>
    <definedName name="BExZZXB3JQQG4SIZS4MRU6NNW7HI" localSheetId="9" hidden="1">#REF!</definedName>
    <definedName name="BExZZXB3JQQG4SIZS4MRU6NNW7HI" localSheetId="11" hidden="1">#REF!</definedName>
    <definedName name="BExZZXB3JQQG4SIZS4MRU6NNW7HI" localSheetId="12" hidden="1">#REF!</definedName>
    <definedName name="BExZZXB3JQQG4SIZS4MRU6NNW7HI" localSheetId="13" hidden="1">#REF!</definedName>
    <definedName name="BExZZXB3JQQG4SIZS4MRU6NNW7HI" localSheetId="14" hidden="1">#REF!</definedName>
    <definedName name="BExZZXB3JQQG4SIZS4MRU6NNW7HI" localSheetId="22" hidden="1">#REF!</definedName>
    <definedName name="BExZZXB3JQQG4SIZS4MRU6NNW7HI" localSheetId="19" hidden="1">#REF!</definedName>
    <definedName name="BExZZXB3JQQG4SIZS4MRU6NNW7HI" localSheetId="21" hidden="1">#REF!</definedName>
    <definedName name="BExZZXB3JQQG4SIZS4MRU6NNW7HI" hidden="1">#REF!</definedName>
    <definedName name="BExZZZEMIIFKMLLV4DJKX5TB9R5V" localSheetId="23" hidden="1">#REF!</definedName>
    <definedName name="BExZZZEMIIFKMLLV4DJKX5TB9R5V" localSheetId="27" hidden="1">#REF!</definedName>
    <definedName name="BExZZZEMIIFKMLLV4DJKX5TB9R5V" localSheetId="16" hidden="1">#REF!</definedName>
    <definedName name="BExZZZEMIIFKMLLV4DJKX5TB9R5V" localSheetId="0" hidden="1">#REF!</definedName>
    <definedName name="BExZZZEMIIFKMLLV4DJKX5TB9R5V" localSheetId="2" hidden="1">#REF!</definedName>
    <definedName name="BExZZZEMIIFKMLLV4DJKX5TB9R5V" localSheetId="4" hidden="1">#REF!</definedName>
    <definedName name="BExZZZEMIIFKMLLV4DJKX5TB9R5V" localSheetId="5" hidden="1">#REF!</definedName>
    <definedName name="BExZZZEMIIFKMLLV4DJKX5TB9R5V" localSheetId="17" hidden="1">#REF!</definedName>
    <definedName name="BExZZZEMIIFKMLLV4DJKX5TB9R5V" localSheetId="7" hidden="1">#REF!</definedName>
    <definedName name="BExZZZEMIIFKMLLV4DJKX5TB9R5V" localSheetId="8" hidden="1">#REF!</definedName>
    <definedName name="BExZZZEMIIFKMLLV4DJKX5TB9R5V" localSheetId="9" hidden="1">#REF!</definedName>
    <definedName name="BExZZZEMIIFKMLLV4DJKX5TB9R5V" localSheetId="11" hidden="1">#REF!</definedName>
    <definedName name="BExZZZEMIIFKMLLV4DJKX5TB9R5V" localSheetId="12" hidden="1">#REF!</definedName>
    <definedName name="BExZZZEMIIFKMLLV4DJKX5TB9R5V" localSheetId="13" hidden="1">#REF!</definedName>
    <definedName name="BExZZZEMIIFKMLLV4DJKX5TB9R5V" localSheetId="14" hidden="1">#REF!</definedName>
    <definedName name="BExZZZEMIIFKMLLV4DJKX5TB9R5V" localSheetId="22" hidden="1">#REF!</definedName>
    <definedName name="BExZZZEMIIFKMLLV4DJKX5TB9R5V" localSheetId="19" hidden="1">#REF!</definedName>
    <definedName name="BExZZZEMIIFKMLLV4DJKX5TB9R5V" localSheetId="21" hidden="1">#REF!</definedName>
    <definedName name="BExZZZEMIIFKMLLV4DJKX5TB9R5V" hidden="1">#REF!</definedName>
    <definedName name="BottomRight" localSheetId="4">#REF!</definedName>
    <definedName name="BottomRight" localSheetId="9">#REF!</definedName>
    <definedName name="BottomRight" localSheetId="14">#REF!</definedName>
    <definedName name="BottomRight" localSheetId="19">#REF!</definedName>
    <definedName name="BottomRight">#REF!</definedName>
    <definedName name="Capacity" localSheetId="4">#REF!</definedName>
    <definedName name="Capacity" localSheetId="9">#REF!</definedName>
    <definedName name="Capacity" localSheetId="14">#REF!</definedName>
    <definedName name="Capacity" localSheetId="19">#REF!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4">#REF!</definedName>
    <definedName name="CL_RT" localSheetId="9">#REF!</definedName>
    <definedName name="CL_RT" localSheetId="14">#REF!</definedName>
    <definedName name="CL_RT" localSheetId="19">#REF!</definedName>
    <definedName name="CL_RT">#REF!</definedName>
    <definedName name="CL_RT2">'[10]Transp Data'!$A$6:$C$81</definedName>
    <definedName name="COLHOUSE" localSheetId="4">[7]model!#REF!</definedName>
    <definedName name="COLHOUSE" localSheetId="9">[7]model!#REF!</definedName>
    <definedName name="COLHOUSE" localSheetId="14">[7]model!#REF!</definedName>
    <definedName name="COLHOUSE">[7]model!#REF!</definedName>
    <definedName name="COLXFER" localSheetId="4">[7]model!#REF!</definedName>
    <definedName name="COLXFER" localSheetId="9">[7]model!#REF!</definedName>
    <definedName name="COLXFER" localSheetId="14">[7]model!#REF!</definedName>
    <definedName name="COLXFER">[7]model!#REF!</definedName>
    <definedName name="CombWC_LineItem" localSheetId="4">[6]BS!#REF!</definedName>
    <definedName name="CombWC_LineItem" localSheetId="9">[6]BS!#REF!</definedName>
    <definedName name="CombWC_LineItem" localSheetId="14">[6]BS!#REF!</definedName>
    <definedName name="CombWC_LineItem">[6]BS!#REF!</definedName>
    <definedName name="COMMON_ADMIN_ALLOCATED" localSheetId="4">#REF!</definedName>
    <definedName name="COMMON_ADMIN_ALLOCATED" localSheetId="9">#REF!</definedName>
    <definedName name="COMMON_ADMIN_ALLOCATED" localSheetId="14">#REF!</definedName>
    <definedName name="COMMON_ADMIN_ALLOCATED" localSheetId="19">#REF!</definedName>
    <definedName name="COMMON_ADMIN_ALLOCATED">#REF!</definedName>
    <definedName name="COMPINSR" localSheetId="4">#REF!</definedName>
    <definedName name="COMPINSR" localSheetId="9">#REF!</definedName>
    <definedName name="COMPINSR" localSheetId="14">#REF!</definedName>
    <definedName name="COMPINSR" localSheetId="19">#REF!</definedName>
    <definedName name="COMPINSR">#REF!</definedName>
    <definedName name="CONSERV" localSheetId="4">#REF!</definedName>
    <definedName name="CONSERV" localSheetId="9">#REF!</definedName>
    <definedName name="CONSERV" localSheetId="14">#REF!</definedName>
    <definedName name="CONSERV" localSheetId="19">#REF!</definedName>
    <definedName name="CONSERV">#REF!</definedName>
    <definedName name="Consv_Rdr_Rt" localSheetId="4">[11]Sch_120!#REF!</definedName>
    <definedName name="Consv_Rdr_Rt" localSheetId="9">[11]Sch_120!#REF!</definedName>
    <definedName name="Consv_Rdr_Rt" localSheetId="14">[11]Sch_120!#REF!</definedName>
    <definedName name="Consv_Rdr_Rt" localSheetId="19">[11]Sch_120!#REF!</definedName>
    <definedName name="Consv_Rdr_Rt">[11]Sch_120!#REF!</definedName>
    <definedName name="ContractDate" localSheetId="4">'[12]Dispatch Cases'!#REF!</definedName>
    <definedName name="ContractDate" localSheetId="9">'[12]Dispatch Cases'!#REF!</definedName>
    <definedName name="ContractDate" localSheetId="14">'[12]Dispatch Cases'!#REF!</definedName>
    <definedName name="ContractDate">'[12]Dispatch Cases'!#REF!</definedName>
    <definedName name="Conv_Factor" localSheetId="4">[11]Sch_120!#REF!</definedName>
    <definedName name="Conv_Factor" localSheetId="9">[11]Sch_120!#REF!</definedName>
    <definedName name="Conv_Factor" localSheetId="14">[11]Sch_120!#REF!</definedName>
    <definedName name="Conv_Factor">[11]Sch_120!#REF!</definedName>
    <definedName name="ConversionFactor">[8]Assumptions!$I$65</definedName>
    <definedName name="CONVFACT" localSheetId="4">#REF!</definedName>
    <definedName name="CONVFACT" localSheetId="9">#REF!</definedName>
    <definedName name="CONVFACT" localSheetId="14">#REF!</definedName>
    <definedName name="CONVFACT" localSheetId="19">#REF!</definedName>
    <definedName name="CONVFACT">#REF!</definedName>
    <definedName name="CurrQtr">'[13]Inc Stmt'!$AJ$222</definedName>
    <definedName name="cust" localSheetId="4">#REF!</definedName>
    <definedName name="cust" localSheetId="9">#REF!</definedName>
    <definedName name="cust" localSheetId="14">#REF!</definedName>
    <definedName name="cust" localSheetId="19">#REF!</definedName>
    <definedName name="cust">#REF!</definedName>
    <definedName name="CUSTDEP" localSheetId="4">#REF!</definedName>
    <definedName name="CUSTDEP" localSheetId="9">#REF!</definedName>
    <definedName name="CUSTDEP" localSheetId="14">#REF!</definedName>
    <definedName name="CUSTDEP" localSheetId="19">#REF!</definedName>
    <definedName name="CUSTDEP">#REF!</definedName>
    <definedName name="Data" localSheetId="4">#REF!</definedName>
    <definedName name="Data" localSheetId="9">#REF!</definedName>
    <definedName name="Data" localSheetId="14">#REF!</definedName>
    <definedName name="Data" localSheetId="19">#REF!</definedName>
    <definedName name="Data">#REF!</definedName>
    <definedName name="Data.Avg">'[13]Avg Amts'!$A$5:$BP$34</definedName>
    <definedName name="Data.Qtrs.Avg">'[13]Avg Amts'!$A$5:$IV$5</definedName>
    <definedName name="DebtPerc">[8]Assumptions!$I$58</definedName>
    <definedName name="Dec02AMA" localSheetId="4">[4]BS!#REF!</definedName>
    <definedName name="Dec02AMA" localSheetId="9">[4]BS!#REF!</definedName>
    <definedName name="Dec02AMA" localSheetId="14">[4]BS!#REF!</definedName>
    <definedName name="Dec02AMA">[4]BS!#REF!</definedName>
    <definedName name="Dec03AMA">[2]BS!$AJ$7:$AJ$3582</definedName>
    <definedName name="Dec04AMA">[3]BS!$AO$7:$AO$3582</definedName>
    <definedName name="Degree_Days" localSheetId="4">#REF!</definedName>
    <definedName name="Degree_Days" localSheetId="9">#REF!</definedName>
    <definedName name="Degree_Days" localSheetId="14">#REF!</definedName>
    <definedName name="Degree_Days" localSheetId="19">#REF!</definedName>
    <definedName name="Degree_Days">#REF!</definedName>
    <definedName name="DELETE01" localSheetId="16" hidden="1">{#N/A,#N/A,FALSE,"Coversheet";#N/A,#N/A,FALSE,"QA"}</definedName>
    <definedName name="DELETE01" localSheetId="0" hidden="1">{#N/A,#N/A,FALSE,"Coversheet";#N/A,#N/A,FALSE,"QA"}</definedName>
    <definedName name="DELETE01" localSheetId="1" hidden="1">{#N/A,#N/A,FALSE,"Coversheet";#N/A,#N/A,FALSE,"QA"}</definedName>
    <definedName name="DELETE01" localSheetId="2" hidden="1">{#N/A,#N/A,FALSE,"Coversheet";#N/A,#N/A,FALSE,"QA"}</definedName>
    <definedName name="DELETE01" localSheetId="3" hidden="1">{#N/A,#N/A,FALSE,"Coversheet";#N/A,#N/A,FALSE,"QA"}</definedName>
    <definedName name="DELETE01" localSheetId="4" hidden="1">{#N/A,#N/A,FALSE,"Coversheet";#N/A,#N/A,FALSE,"QA"}</definedName>
    <definedName name="DELETE01" localSheetId="6" hidden="1">{#N/A,#N/A,FALSE,"Coversheet";#N/A,#N/A,FALSE,"QA"}</definedName>
    <definedName name="DELETE01" localSheetId="17" hidden="1">{#N/A,#N/A,FALSE,"Coversheet";#N/A,#N/A,FALSE,"QA"}</definedName>
    <definedName name="DELETE01" localSheetId="7" hidden="1">{#N/A,#N/A,FALSE,"Coversheet";#N/A,#N/A,FALSE,"QA"}</definedName>
    <definedName name="DELETE01" localSheetId="8" hidden="1">{#N/A,#N/A,FALSE,"Coversheet";#N/A,#N/A,FALSE,"QA"}</definedName>
    <definedName name="DELETE01" localSheetId="9" hidden="1">{#N/A,#N/A,FALSE,"Coversheet";#N/A,#N/A,FALSE,"QA"}</definedName>
    <definedName name="DELETE01" localSheetId="11" hidden="1">{#N/A,#N/A,FALSE,"Coversheet";#N/A,#N/A,FALSE,"QA"}</definedName>
    <definedName name="DELETE01" localSheetId="12" hidden="1">{#N/A,#N/A,FALSE,"Coversheet";#N/A,#N/A,FALSE,"QA"}</definedName>
    <definedName name="DELETE01" localSheetId="13" hidden="1">{#N/A,#N/A,FALSE,"Coversheet";#N/A,#N/A,FALSE,"QA"}</definedName>
    <definedName name="DELETE01" localSheetId="14" hidden="1">{#N/A,#N/A,FALSE,"Coversheet";#N/A,#N/A,FALSE,"QA"}</definedName>
    <definedName name="DELETE01" localSheetId="22" hidden="1">{#N/A,#N/A,FALSE,"Coversheet";#N/A,#N/A,FALSE,"QA"}</definedName>
    <definedName name="DELETE01" localSheetId="19" hidden="1">{#N/A,#N/A,FALSE,"Coversheet";#N/A,#N/A,FALSE,"QA"}</definedName>
    <definedName name="DELETE01" localSheetId="20" hidden="1">{#N/A,#N/A,FALSE,"Coversheet";#N/A,#N/A,FALSE,"QA"}</definedName>
    <definedName name="DELETE01" localSheetId="21" hidden="1">{#N/A,#N/A,FALSE,"Coversheet";#N/A,#N/A,FALSE,"QA"}</definedName>
    <definedName name="DELETE01" hidden="1">{#N/A,#N/A,FALSE,"Coversheet";#N/A,#N/A,FALSE,"QA"}</definedName>
    <definedName name="DELETE02" localSheetId="16" hidden="1">{#N/A,#N/A,FALSE,"Schedule F";#N/A,#N/A,FALSE,"Schedule G"}</definedName>
    <definedName name="DELETE02" localSheetId="0" hidden="1">{#N/A,#N/A,FALSE,"Schedule F";#N/A,#N/A,FALSE,"Schedule G"}</definedName>
    <definedName name="DELETE02" localSheetId="1" hidden="1">{#N/A,#N/A,FALSE,"Schedule F";#N/A,#N/A,FALSE,"Schedule G"}</definedName>
    <definedName name="DELETE02" localSheetId="2" hidden="1">{#N/A,#N/A,FALSE,"Schedule F";#N/A,#N/A,FALSE,"Schedule G"}</definedName>
    <definedName name="DELETE02" localSheetId="3" hidden="1">{#N/A,#N/A,FALSE,"Schedule F";#N/A,#N/A,FALSE,"Schedule G"}</definedName>
    <definedName name="DELETE02" localSheetId="4" hidden="1">{#N/A,#N/A,FALSE,"Schedule F";#N/A,#N/A,FALSE,"Schedule G"}</definedName>
    <definedName name="DELETE02" localSheetId="6" hidden="1">{#N/A,#N/A,FALSE,"Schedule F";#N/A,#N/A,FALSE,"Schedule G"}</definedName>
    <definedName name="DELETE02" localSheetId="17" hidden="1">{#N/A,#N/A,FALSE,"Schedule F";#N/A,#N/A,FALSE,"Schedule G"}</definedName>
    <definedName name="DELETE02" localSheetId="7" hidden="1">{#N/A,#N/A,FALSE,"Schedule F";#N/A,#N/A,FALSE,"Schedule G"}</definedName>
    <definedName name="DELETE02" localSheetId="8" hidden="1">{#N/A,#N/A,FALSE,"Schedule F";#N/A,#N/A,FALSE,"Schedule G"}</definedName>
    <definedName name="DELETE02" localSheetId="9" hidden="1">{#N/A,#N/A,FALSE,"Schedule F";#N/A,#N/A,FALSE,"Schedule G"}</definedName>
    <definedName name="DELETE02" localSheetId="11" hidden="1">{#N/A,#N/A,FALSE,"Schedule F";#N/A,#N/A,FALSE,"Schedule G"}</definedName>
    <definedName name="DELETE02" localSheetId="12" hidden="1">{#N/A,#N/A,FALSE,"Schedule F";#N/A,#N/A,FALSE,"Schedule G"}</definedName>
    <definedName name="DELETE02" localSheetId="13" hidden="1">{#N/A,#N/A,FALSE,"Schedule F";#N/A,#N/A,FALSE,"Schedule G"}</definedName>
    <definedName name="DELETE02" localSheetId="14" hidden="1">{#N/A,#N/A,FALSE,"Schedule F";#N/A,#N/A,FALSE,"Schedule G"}</definedName>
    <definedName name="DELETE02" localSheetId="22" hidden="1">{#N/A,#N/A,FALSE,"Schedule F";#N/A,#N/A,FALSE,"Schedule G"}</definedName>
    <definedName name="DELETE02" localSheetId="19" hidden="1">{#N/A,#N/A,FALSE,"Schedule F";#N/A,#N/A,FALSE,"Schedule G"}</definedName>
    <definedName name="DELETE02" localSheetId="20" hidden="1">{#N/A,#N/A,FALSE,"Schedule F";#N/A,#N/A,FALSE,"Schedule G"}</definedName>
    <definedName name="DELETE02" localSheetId="21" hidden="1">{#N/A,#N/A,FALSE,"Schedule F";#N/A,#N/A,FALSE,"Schedule G"}</definedName>
    <definedName name="DELETE02" hidden="1">{#N/A,#N/A,FALSE,"Schedule F";#N/A,#N/A,FALSE,"Schedule G"}</definedName>
    <definedName name="Delete06" localSheetId="16" hidden="1">{#N/A,#N/A,FALSE,"Coversheet";#N/A,#N/A,FALSE,"QA"}</definedName>
    <definedName name="Delete06" localSheetId="0" hidden="1">{#N/A,#N/A,FALSE,"Coversheet";#N/A,#N/A,FALSE,"QA"}</definedName>
    <definedName name="Delete06" localSheetId="1" hidden="1">{#N/A,#N/A,FALSE,"Coversheet";#N/A,#N/A,FALSE,"QA"}</definedName>
    <definedName name="Delete06" localSheetId="2" hidden="1">{#N/A,#N/A,FALSE,"Coversheet";#N/A,#N/A,FALSE,"QA"}</definedName>
    <definedName name="Delete06" localSheetId="3" hidden="1">{#N/A,#N/A,FALSE,"Coversheet";#N/A,#N/A,FALSE,"QA"}</definedName>
    <definedName name="Delete06" localSheetId="4" hidden="1">{#N/A,#N/A,FALSE,"Coversheet";#N/A,#N/A,FALSE,"QA"}</definedName>
    <definedName name="Delete06" localSheetId="6" hidden="1">{#N/A,#N/A,FALSE,"Coversheet";#N/A,#N/A,FALSE,"QA"}</definedName>
    <definedName name="Delete06" localSheetId="17" hidden="1">{#N/A,#N/A,FALSE,"Coversheet";#N/A,#N/A,FALSE,"QA"}</definedName>
    <definedName name="Delete06" localSheetId="7" hidden="1">{#N/A,#N/A,FALSE,"Coversheet";#N/A,#N/A,FALSE,"QA"}</definedName>
    <definedName name="Delete06" localSheetId="8" hidden="1">{#N/A,#N/A,FALSE,"Coversheet";#N/A,#N/A,FALSE,"QA"}</definedName>
    <definedName name="Delete06" localSheetId="9" hidden="1">{#N/A,#N/A,FALSE,"Coversheet";#N/A,#N/A,FALSE,"QA"}</definedName>
    <definedName name="Delete06" localSheetId="11" hidden="1">{#N/A,#N/A,FALSE,"Coversheet";#N/A,#N/A,FALSE,"QA"}</definedName>
    <definedName name="Delete06" localSheetId="12" hidden="1">{#N/A,#N/A,FALSE,"Coversheet";#N/A,#N/A,FALSE,"QA"}</definedName>
    <definedName name="Delete06" localSheetId="13" hidden="1">{#N/A,#N/A,FALSE,"Coversheet";#N/A,#N/A,FALSE,"QA"}</definedName>
    <definedName name="Delete06" localSheetId="14" hidden="1">{#N/A,#N/A,FALSE,"Coversheet";#N/A,#N/A,FALSE,"QA"}</definedName>
    <definedName name="Delete06" localSheetId="22" hidden="1">{#N/A,#N/A,FALSE,"Coversheet";#N/A,#N/A,FALSE,"QA"}</definedName>
    <definedName name="Delete06" localSheetId="19" hidden="1">{#N/A,#N/A,FALSE,"Coversheet";#N/A,#N/A,FALSE,"QA"}</definedName>
    <definedName name="Delete06" localSheetId="20" hidden="1">{#N/A,#N/A,FALSE,"Coversheet";#N/A,#N/A,FALSE,"QA"}</definedName>
    <definedName name="Delete06" localSheetId="21" hidden="1">{#N/A,#N/A,FALSE,"Coversheet";#N/A,#N/A,FALSE,"QA"}</definedName>
    <definedName name="Delete06" hidden="1">{#N/A,#N/A,FALSE,"Coversheet";#N/A,#N/A,FALSE,"QA"}</definedName>
    <definedName name="Delete09" localSheetId="16" hidden="1">{#N/A,#N/A,FALSE,"Coversheet";#N/A,#N/A,FALSE,"QA"}</definedName>
    <definedName name="Delete09" localSheetId="0" hidden="1">{#N/A,#N/A,FALSE,"Coversheet";#N/A,#N/A,FALSE,"QA"}</definedName>
    <definedName name="Delete09" localSheetId="1" hidden="1">{#N/A,#N/A,FALSE,"Coversheet";#N/A,#N/A,FALSE,"QA"}</definedName>
    <definedName name="Delete09" localSheetId="2" hidden="1">{#N/A,#N/A,FALSE,"Coversheet";#N/A,#N/A,FALSE,"QA"}</definedName>
    <definedName name="Delete09" localSheetId="3" hidden="1">{#N/A,#N/A,FALSE,"Coversheet";#N/A,#N/A,FALSE,"QA"}</definedName>
    <definedName name="Delete09" localSheetId="4" hidden="1">{#N/A,#N/A,FALSE,"Coversheet";#N/A,#N/A,FALSE,"QA"}</definedName>
    <definedName name="Delete09" localSheetId="6" hidden="1">{#N/A,#N/A,FALSE,"Coversheet";#N/A,#N/A,FALSE,"QA"}</definedName>
    <definedName name="Delete09" localSheetId="17" hidden="1">{#N/A,#N/A,FALSE,"Coversheet";#N/A,#N/A,FALSE,"QA"}</definedName>
    <definedName name="Delete09" localSheetId="7" hidden="1">{#N/A,#N/A,FALSE,"Coversheet";#N/A,#N/A,FALSE,"QA"}</definedName>
    <definedName name="Delete09" localSheetId="8" hidden="1">{#N/A,#N/A,FALSE,"Coversheet";#N/A,#N/A,FALSE,"QA"}</definedName>
    <definedName name="Delete09" localSheetId="9" hidden="1">{#N/A,#N/A,FALSE,"Coversheet";#N/A,#N/A,FALSE,"QA"}</definedName>
    <definedName name="Delete09" localSheetId="11" hidden="1">{#N/A,#N/A,FALSE,"Coversheet";#N/A,#N/A,FALSE,"QA"}</definedName>
    <definedName name="Delete09" localSheetId="12" hidden="1">{#N/A,#N/A,FALSE,"Coversheet";#N/A,#N/A,FALSE,"QA"}</definedName>
    <definedName name="Delete09" localSheetId="13" hidden="1">{#N/A,#N/A,FALSE,"Coversheet";#N/A,#N/A,FALSE,"QA"}</definedName>
    <definedName name="Delete09" localSheetId="14" hidden="1">{#N/A,#N/A,FALSE,"Coversheet";#N/A,#N/A,FALSE,"QA"}</definedName>
    <definedName name="Delete09" localSheetId="22" hidden="1">{#N/A,#N/A,FALSE,"Coversheet";#N/A,#N/A,FALSE,"QA"}</definedName>
    <definedName name="Delete09" localSheetId="19" hidden="1">{#N/A,#N/A,FALSE,"Coversheet";#N/A,#N/A,FALSE,"QA"}</definedName>
    <definedName name="Delete09" localSheetId="20" hidden="1">{#N/A,#N/A,FALSE,"Coversheet";#N/A,#N/A,FALSE,"QA"}</definedName>
    <definedName name="Delete09" localSheetId="21" hidden="1">{#N/A,#N/A,FALSE,"Coversheet";#N/A,#N/A,FALSE,"QA"}</definedName>
    <definedName name="Delete09" hidden="1">{#N/A,#N/A,FALSE,"Coversheet";#N/A,#N/A,FALSE,"QA"}</definedName>
    <definedName name="Delete1" localSheetId="16" hidden="1">{#N/A,#N/A,FALSE,"Coversheet";#N/A,#N/A,FALSE,"QA"}</definedName>
    <definedName name="Delete1" localSheetId="0" hidden="1">{#N/A,#N/A,FALSE,"Coversheet";#N/A,#N/A,FALSE,"QA"}</definedName>
    <definedName name="Delete1" localSheetId="1" hidden="1">{#N/A,#N/A,FALSE,"Coversheet";#N/A,#N/A,FALSE,"QA"}</definedName>
    <definedName name="Delete1" localSheetId="2" hidden="1">{#N/A,#N/A,FALSE,"Coversheet";#N/A,#N/A,FALSE,"QA"}</definedName>
    <definedName name="Delete1" localSheetId="3" hidden="1">{#N/A,#N/A,FALSE,"Coversheet";#N/A,#N/A,FALSE,"QA"}</definedName>
    <definedName name="Delete1" localSheetId="4" hidden="1">{#N/A,#N/A,FALSE,"Coversheet";#N/A,#N/A,FALSE,"QA"}</definedName>
    <definedName name="Delete1" localSheetId="6" hidden="1">{#N/A,#N/A,FALSE,"Coversheet";#N/A,#N/A,FALSE,"QA"}</definedName>
    <definedName name="Delete1" localSheetId="17" hidden="1">{#N/A,#N/A,FALSE,"Coversheet";#N/A,#N/A,FALSE,"QA"}</definedName>
    <definedName name="Delete1" localSheetId="7" hidden="1">{#N/A,#N/A,FALSE,"Coversheet";#N/A,#N/A,FALSE,"QA"}</definedName>
    <definedName name="Delete1" localSheetId="8" hidden="1">{#N/A,#N/A,FALSE,"Coversheet";#N/A,#N/A,FALSE,"QA"}</definedName>
    <definedName name="Delete1" localSheetId="9" hidden="1">{#N/A,#N/A,FALSE,"Coversheet";#N/A,#N/A,FALSE,"QA"}</definedName>
    <definedName name="Delete1" localSheetId="11" hidden="1">{#N/A,#N/A,FALSE,"Coversheet";#N/A,#N/A,FALSE,"QA"}</definedName>
    <definedName name="Delete1" localSheetId="12" hidden="1">{#N/A,#N/A,FALSE,"Coversheet";#N/A,#N/A,FALSE,"QA"}</definedName>
    <definedName name="Delete1" localSheetId="13" hidden="1">{#N/A,#N/A,FALSE,"Coversheet";#N/A,#N/A,FALSE,"QA"}</definedName>
    <definedName name="Delete1" localSheetId="14" hidden="1">{#N/A,#N/A,FALSE,"Coversheet";#N/A,#N/A,FALSE,"QA"}</definedName>
    <definedName name="Delete1" localSheetId="22" hidden="1">{#N/A,#N/A,FALSE,"Coversheet";#N/A,#N/A,FALSE,"QA"}</definedName>
    <definedName name="Delete1" localSheetId="19" hidden="1">{#N/A,#N/A,FALSE,"Coversheet";#N/A,#N/A,FALSE,"QA"}</definedName>
    <definedName name="Delete1" localSheetId="20" hidden="1">{#N/A,#N/A,FALSE,"Coversheet";#N/A,#N/A,FALSE,"QA"}</definedName>
    <definedName name="Delete1" localSheetId="21" hidden="1">{#N/A,#N/A,FALSE,"Coversheet";#N/A,#N/A,FALSE,"QA"}</definedName>
    <definedName name="Delete1" hidden="1">{#N/A,#N/A,FALSE,"Coversheet";#N/A,#N/A,FALSE,"QA"}</definedName>
    <definedName name="Delete10" localSheetId="16" hidden="1">{#N/A,#N/A,FALSE,"Schedule F";#N/A,#N/A,FALSE,"Schedule G"}</definedName>
    <definedName name="Delete10" localSheetId="0" hidden="1">{#N/A,#N/A,FALSE,"Schedule F";#N/A,#N/A,FALSE,"Schedule G"}</definedName>
    <definedName name="Delete10" localSheetId="1" hidden="1">{#N/A,#N/A,FALSE,"Schedule F";#N/A,#N/A,FALSE,"Schedule G"}</definedName>
    <definedName name="Delete10" localSheetId="2" hidden="1">{#N/A,#N/A,FALSE,"Schedule F";#N/A,#N/A,FALSE,"Schedule G"}</definedName>
    <definedName name="Delete10" localSheetId="3" hidden="1">{#N/A,#N/A,FALSE,"Schedule F";#N/A,#N/A,FALSE,"Schedule G"}</definedName>
    <definedName name="Delete10" localSheetId="4" hidden="1">{#N/A,#N/A,FALSE,"Schedule F";#N/A,#N/A,FALSE,"Schedule G"}</definedName>
    <definedName name="Delete10" localSheetId="6" hidden="1">{#N/A,#N/A,FALSE,"Schedule F";#N/A,#N/A,FALSE,"Schedule G"}</definedName>
    <definedName name="Delete10" localSheetId="17" hidden="1">{#N/A,#N/A,FALSE,"Schedule F";#N/A,#N/A,FALSE,"Schedule G"}</definedName>
    <definedName name="Delete10" localSheetId="7" hidden="1">{#N/A,#N/A,FALSE,"Schedule F";#N/A,#N/A,FALSE,"Schedule G"}</definedName>
    <definedName name="Delete10" localSheetId="8" hidden="1">{#N/A,#N/A,FALSE,"Schedule F";#N/A,#N/A,FALSE,"Schedule G"}</definedName>
    <definedName name="Delete10" localSheetId="9" hidden="1">{#N/A,#N/A,FALSE,"Schedule F";#N/A,#N/A,FALSE,"Schedule G"}</definedName>
    <definedName name="Delete10" localSheetId="11" hidden="1">{#N/A,#N/A,FALSE,"Schedule F";#N/A,#N/A,FALSE,"Schedule G"}</definedName>
    <definedName name="Delete10" localSheetId="12" hidden="1">{#N/A,#N/A,FALSE,"Schedule F";#N/A,#N/A,FALSE,"Schedule G"}</definedName>
    <definedName name="Delete10" localSheetId="13" hidden="1">{#N/A,#N/A,FALSE,"Schedule F";#N/A,#N/A,FALSE,"Schedule G"}</definedName>
    <definedName name="Delete10" localSheetId="14" hidden="1">{#N/A,#N/A,FALSE,"Schedule F";#N/A,#N/A,FALSE,"Schedule G"}</definedName>
    <definedName name="Delete10" localSheetId="22" hidden="1">{#N/A,#N/A,FALSE,"Schedule F";#N/A,#N/A,FALSE,"Schedule G"}</definedName>
    <definedName name="Delete10" localSheetId="19" hidden="1">{#N/A,#N/A,FALSE,"Schedule F";#N/A,#N/A,FALSE,"Schedule G"}</definedName>
    <definedName name="Delete10" localSheetId="20" hidden="1">{#N/A,#N/A,FALSE,"Schedule F";#N/A,#N/A,FALSE,"Schedule G"}</definedName>
    <definedName name="Delete10" localSheetId="21" hidden="1">{#N/A,#N/A,FALSE,"Schedule F";#N/A,#N/A,FALSE,"Schedule G"}</definedName>
    <definedName name="Delete10" hidden="1">{#N/A,#N/A,FALSE,"Schedule F";#N/A,#N/A,FALSE,"Schedule G"}</definedName>
    <definedName name="Delete21" localSheetId="16" hidden="1">{#N/A,#N/A,FALSE,"Coversheet";#N/A,#N/A,FALSE,"QA"}</definedName>
    <definedName name="Delete21" localSheetId="0" hidden="1">{#N/A,#N/A,FALSE,"Coversheet";#N/A,#N/A,FALSE,"QA"}</definedName>
    <definedName name="Delete21" localSheetId="1" hidden="1">{#N/A,#N/A,FALSE,"Coversheet";#N/A,#N/A,FALSE,"QA"}</definedName>
    <definedName name="Delete21" localSheetId="2" hidden="1">{#N/A,#N/A,FALSE,"Coversheet";#N/A,#N/A,FALSE,"QA"}</definedName>
    <definedName name="Delete21" localSheetId="3" hidden="1">{#N/A,#N/A,FALSE,"Coversheet";#N/A,#N/A,FALSE,"QA"}</definedName>
    <definedName name="Delete21" localSheetId="4" hidden="1">{#N/A,#N/A,FALSE,"Coversheet";#N/A,#N/A,FALSE,"QA"}</definedName>
    <definedName name="Delete21" localSheetId="6" hidden="1">{#N/A,#N/A,FALSE,"Coversheet";#N/A,#N/A,FALSE,"QA"}</definedName>
    <definedName name="Delete21" localSheetId="17" hidden="1">{#N/A,#N/A,FALSE,"Coversheet";#N/A,#N/A,FALSE,"QA"}</definedName>
    <definedName name="Delete21" localSheetId="7" hidden="1">{#N/A,#N/A,FALSE,"Coversheet";#N/A,#N/A,FALSE,"QA"}</definedName>
    <definedName name="Delete21" localSheetId="8" hidden="1">{#N/A,#N/A,FALSE,"Coversheet";#N/A,#N/A,FALSE,"QA"}</definedName>
    <definedName name="Delete21" localSheetId="9" hidden="1">{#N/A,#N/A,FALSE,"Coversheet";#N/A,#N/A,FALSE,"QA"}</definedName>
    <definedName name="Delete21" localSheetId="11" hidden="1">{#N/A,#N/A,FALSE,"Coversheet";#N/A,#N/A,FALSE,"QA"}</definedName>
    <definedName name="Delete21" localSheetId="12" hidden="1">{#N/A,#N/A,FALSE,"Coversheet";#N/A,#N/A,FALSE,"QA"}</definedName>
    <definedName name="Delete21" localSheetId="13" hidden="1">{#N/A,#N/A,FALSE,"Coversheet";#N/A,#N/A,FALSE,"QA"}</definedName>
    <definedName name="Delete21" localSheetId="14" hidden="1">{#N/A,#N/A,FALSE,"Coversheet";#N/A,#N/A,FALSE,"QA"}</definedName>
    <definedName name="Delete21" localSheetId="22" hidden="1">{#N/A,#N/A,FALSE,"Coversheet";#N/A,#N/A,FALSE,"QA"}</definedName>
    <definedName name="Delete21" localSheetId="19" hidden="1">{#N/A,#N/A,FALSE,"Coversheet";#N/A,#N/A,FALSE,"QA"}</definedName>
    <definedName name="Delete21" localSheetId="20" hidden="1">{#N/A,#N/A,FALSE,"Coversheet";#N/A,#N/A,FALSE,"QA"}</definedName>
    <definedName name="Delete21" localSheetId="21" hidden="1">{#N/A,#N/A,FALSE,"Coversheet";#N/A,#N/A,FALSE,"QA"}</definedName>
    <definedName name="Delete21" hidden="1">{#N/A,#N/A,FALSE,"Coversheet";#N/A,#N/A,FALSE,"QA"}</definedName>
    <definedName name="DEPRECIATION" localSheetId="4">#REF!</definedName>
    <definedName name="DEPRECIATION" localSheetId="9">#REF!</definedName>
    <definedName name="DEPRECIATION" localSheetId="14">#REF!</definedName>
    <definedName name="DEPRECIATION" localSheetId="19">#REF!</definedName>
    <definedName name="DEPRECIATION">#REF!</definedName>
    <definedName name="DF_HeatRate">[8]Assumptions!$L$23</definedName>
    <definedName name="DFIT" localSheetId="16" hidden="1">{#N/A,#N/A,FALSE,"Coversheet";#N/A,#N/A,FALSE,"QA"}</definedName>
    <definedName name="DFIT" localSheetId="0" hidden="1">{#N/A,#N/A,FALSE,"Coversheet";#N/A,#N/A,FALSE,"QA"}</definedName>
    <definedName name="DFIT" localSheetId="1" hidden="1">{#N/A,#N/A,FALSE,"Coversheet";#N/A,#N/A,FALSE,"QA"}</definedName>
    <definedName name="DFIT" localSheetId="2" hidden="1">{#N/A,#N/A,FALSE,"Coversheet";#N/A,#N/A,FALSE,"QA"}</definedName>
    <definedName name="DFIT" localSheetId="3" hidden="1">{#N/A,#N/A,FALSE,"Coversheet";#N/A,#N/A,FALSE,"QA"}</definedName>
    <definedName name="DFIT" localSheetId="4" hidden="1">{#N/A,#N/A,FALSE,"Coversheet";#N/A,#N/A,FALSE,"QA"}</definedName>
    <definedName name="DFIT" localSheetId="6" hidden="1">{#N/A,#N/A,FALSE,"Coversheet";#N/A,#N/A,FALSE,"QA"}</definedName>
    <definedName name="DFIT" localSheetId="17" hidden="1">{#N/A,#N/A,FALSE,"Coversheet";#N/A,#N/A,FALSE,"QA"}</definedName>
    <definedName name="DFIT" localSheetId="7" hidden="1">{#N/A,#N/A,FALSE,"Coversheet";#N/A,#N/A,FALSE,"QA"}</definedName>
    <definedName name="DFIT" localSheetId="8" hidden="1">{#N/A,#N/A,FALSE,"Coversheet";#N/A,#N/A,FALSE,"QA"}</definedName>
    <definedName name="DFIT" localSheetId="9" hidden="1">{#N/A,#N/A,FALSE,"Coversheet";#N/A,#N/A,FALSE,"QA"}</definedName>
    <definedName name="DFIT" localSheetId="11" hidden="1">{#N/A,#N/A,FALSE,"Coversheet";#N/A,#N/A,FALSE,"QA"}</definedName>
    <definedName name="DFIT" localSheetId="12" hidden="1">{#N/A,#N/A,FALSE,"Coversheet";#N/A,#N/A,FALSE,"QA"}</definedName>
    <definedName name="DFIT" localSheetId="13" hidden="1">{#N/A,#N/A,FALSE,"Coversheet";#N/A,#N/A,FALSE,"QA"}</definedName>
    <definedName name="DFIT" localSheetId="14" hidden="1">{#N/A,#N/A,FALSE,"Coversheet";#N/A,#N/A,FALSE,"QA"}</definedName>
    <definedName name="DFIT" localSheetId="22" hidden="1">{#N/A,#N/A,FALSE,"Coversheet";#N/A,#N/A,FALSE,"QA"}</definedName>
    <definedName name="DFIT" localSheetId="19" hidden="1">{#N/A,#N/A,FALSE,"Coversheet";#N/A,#N/A,FALSE,"QA"}</definedName>
    <definedName name="DFIT" localSheetId="20" hidden="1">{#N/A,#N/A,FALSE,"Coversheet";#N/A,#N/A,FALSE,"QA"}</definedName>
    <definedName name="DFIT" localSheetId="21" hidden="1">{#N/A,#N/A,FALSE,"Coversheet";#N/A,#N/A,FALSE,"QA"}</definedName>
    <definedName name="DFIT" hidden="1">{#N/A,#N/A,FALSE,"Coversheet";#N/A,#N/A,FALSE,"QA"}</definedName>
    <definedName name="Disc" localSheetId="4">'[12]Debt Amortization'!#REF!</definedName>
    <definedName name="Disc" localSheetId="9">'[12]Debt Amortization'!#REF!</definedName>
    <definedName name="Disc" localSheetId="14">'[12]Debt Amortization'!#REF!</definedName>
    <definedName name="Disc">'[12]Debt Amortization'!#REF!</definedName>
    <definedName name="DOCKET" localSheetId="4">#REF!</definedName>
    <definedName name="DOCKET" localSheetId="9">#REF!</definedName>
    <definedName name="DOCKET" localSheetId="14">#REF!</definedName>
    <definedName name="DOCKET" localSheetId="19">#REF!</definedName>
    <definedName name="DOCKET">#REF!</definedName>
    <definedName name="ee" localSheetId="36" hidden="1">{#N/A,#N/A,FALSE,"Month ";#N/A,#N/A,FALSE,"YTD";#N/A,#N/A,FALSE,"12 mo ended"}</definedName>
    <definedName name="ee" localSheetId="37" hidden="1">{#N/A,#N/A,FALSE,"Month ";#N/A,#N/A,FALSE,"YTD";#N/A,#N/A,FALSE,"12 mo ended"}</definedName>
    <definedName name="ee" localSheetId="24" hidden="1">{#N/A,#N/A,FALSE,"Month ";#N/A,#N/A,FALSE,"YTD";#N/A,#N/A,FALSE,"12 mo ended"}</definedName>
    <definedName name="ee" localSheetId="25" hidden="1">{#N/A,#N/A,FALSE,"Month ";#N/A,#N/A,FALSE,"YTD";#N/A,#N/A,FALSE,"12 mo ended"}</definedName>
    <definedName name="ee" localSheetId="2" hidden="1">{#N/A,#N/A,FALSE,"Month ";#N/A,#N/A,FALSE,"YTD";#N/A,#N/A,FALSE,"12 mo ended"}</definedName>
    <definedName name="ee" localSheetId="5" hidden="1">{#N/A,#N/A,FALSE,"Month ";#N/A,#N/A,FALSE,"YTD";#N/A,#N/A,FALSE,"12 mo ended"}</definedName>
    <definedName name="ee" localSheetId="22" hidden="1">{#N/A,#N/A,FALSE,"Month ";#N/A,#N/A,FALSE,"YTD";#N/A,#N/A,FALSE,"12 mo ended"}</definedName>
    <definedName name="ee" localSheetId="33" hidden="1">{#N/A,#N/A,FALSE,"Month ";#N/A,#N/A,FALSE,"YTD";#N/A,#N/A,FALSE,"12 mo ended"}</definedName>
    <definedName name="ee" localSheetId="19" hidden="1">{#N/A,#N/A,FALSE,"Month ";#N/A,#N/A,FALSE,"YTD";#N/A,#N/A,FALSE,"12 mo ended"}</definedName>
    <definedName name="ee" localSheetId="20" hidden="1">{#N/A,#N/A,FALSE,"Month ";#N/A,#N/A,FALSE,"YTD";#N/A,#N/A,FALSE,"12 mo ended"}</definedName>
    <definedName name="ee" localSheetId="21" hidden="1">{#N/A,#N/A,FALSE,"Month ";#N/A,#N/A,FALSE,"YTD";#N/A,#N/A,FALSE,"12 mo ended"}</definedName>
    <definedName name="ee" localSheetId="28" hidden="1">{#N/A,#N/A,FALSE,"Month ";#N/A,#N/A,FALSE,"YTD";#N/A,#N/A,FALSE,"12 mo ended"}</definedName>
    <definedName name="ee" hidden="1">{#N/A,#N/A,FALSE,"Month ";#N/A,#N/A,FALSE,"YTD";#N/A,#N/A,FALSE,"12 mo ended"}</definedName>
    <definedName name="Electp1" localSheetId="4">#REF!</definedName>
    <definedName name="Electp1" localSheetId="9">#REF!</definedName>
    <definedName name="Electp1" localSheetId="14">#REF!</definedName>
    <definedName name="Electp1" localSheetId="19">#REF!</definedName>
    <definedName name="Electp1">#REF!</definedName>
    <definedName name="Electp2" localSheetId="4">#REF!</definedName>
    <definedName name="Electp2" localSheetId="9">#REF!</definedName>
    <definedName name="Electp2" localSheetId="14">#REF!</definedName>
    <definedName name="Electp2" localSheetId="19">#REF!</definedName>
    <definedName name="Electp2">#REF!</definedName>
    <definedName name="Electric_Prices">'[14]Monthly Price Summary'!$B$4:$E$27</definedName>
    <definedName name="ElecWC_LineItems" localSheetId="4">[6]BS!#REF!</definedName>
    <definedName name="ElecWC_LineItems" localSheetId="9">[6]BS!#REF!</definedName>
    <definedName name="ElecWC_LineItems" localSheetId="14">[6]BS!#REF!</definedName>
    <definedName name="ElecWC_LineItems">[6]BS!#REF!</definedName>
    <definedName name="ElRBLine">[3]BS!$AQ$7:$AQ$3303</definedName>
    <definedName name="EMPLBENE" localSheetId="4">#REF!</definedName>
    <definedName name="EMPLBENE" localSheetId="9">#REF!</definedName>
    <definedName name="EMPLBENE" localSheetId="14">#REF!</definedName>
    <definedName name="EMPLBENE" localSheetId="19">#REF!</definedName>
    <definedName name="EMPLBENE">#REF!</definedName>
    <definedName name="EndDate">[8]Assumptions!$C$11</definedName>
    <definedName name="Estimate" localSheetId="2" hidden="1">{#N/A,#N/A,FALSE,"Summ";#N/A,#N/A,FALSE,"General"}</definedName>
    <definedName name="Estimate" localSheetId="4" hidden="1">{#N/A,#N/A,FALSE,"Summ";#N/A,#N/A,FALSE,"General"}</definedName>
    <definedName name="Estimate" localSheetId="9" hidden="1">{#N/A,#N/A,FALSE,"Summ";#N/A,#N/A,FALSE,"General"}</definedName>
    <definedName name="Estimate" localSheetId="14" hidden="1">{#N/A,#N/A,FALSE,"Summ";#N/A,#N/A,FALSE,"General"}</definedName>
    <definedName name="Estimate" localSheetId="19" hidden="1">{#N/A,#N/A,FALSE,"Summ";#N/A,#N/A,FALSE,"General"}</definedName>
    <definedName name="Estimate" hidden="1">{#N/A,#N/A,FALSE,"Summ";#N/A,#N/A,FALSE,"General"}</definedName>
    <definedName name="ex" localSheetId="2" hidden="1">{#N/A,#N/A,FALSE,"Summ";#N/A,#N/A,FALSE,"General"}</definedName>
    <definedName name="ex" localSheetId="4" hidden="1">{#N/A,#N/A,FALSE,"Summ";#N/A,#N/A,FALSE,"General"}</definedName>
    <definedName name="ex" localSheetId="9" hidden="1">{#N/A,#N/A,FALSE,"Summ";#N/A,#N/A,FALSE,"General"}</definedName>
    <definedName name="ex" localSheetId="14" hidden="1">{#N/A,#N/A,FALSE,"Summ";#N/A,#N/A,FALSE,"General"}</definedName>
    <definedName name="ex" localSheetId="19" hidden="1">{#N/A,#N/A,FALSE,"Summ";#N/A,#N/A,FALSE,"General"}</definedName>
    <definedName name="ex" hidden="1">{#N/A,#N/A,FALSE,"Summ";#N/A,#N/A,FALSE,"General"}</definedName>
    <definedName name="FACTORS" localSheetId="4">#REF!</definedName>
    <definedName name="FACTORS" localSheetId="9">#REF!</definedName>
    <definedName name="FACTORS" localSheetId="14">#REF!</definedName>
    <definedName name="FACTORS" localSheetId="19">#REF!</definedName>
    <definedName name="FACTORS">#REF!</definedName>
    <definedName name="fdasfda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6" hidden="1">{#N/A,#N/A,FALSE,"Month ";#N/A,#N/A,FALSE,"YTD";#N/A,#N/A,FALSE,"12 mo ended"}</definedName>
    <definedName name="fdsafdasfdsa" localSheetId="37" hidden="1">{#N/A,#N/A,FALSE,"Month ";#N/A,#N/A,FALSE,"YTD";#N/A,#N/A,FALSE,"12 mo ended"}</definedName>
    <definedName name="fdsafdasfdsa" localSheetId="24" hidden="1">{#N/A,#N/A,FALSE,"Month ";#N/A,#N/A,FALSE,"YTD";#N/A,#N/A,FALSE,"12 mo ended"}</definedName>
    <definedName name="fdsafdasfdsa" localSheetId="25" hidden="1">{#N/A,#N/A,FALSE,"Month ";#N/A,#N/A,FALSE,"YTD";#N/A,#N/A,FALSE,"12 mo ended"}</definedName>
    <definedName name="fdsafdasfdsa" localSheetId="2" hidden="1">{#N/A,#N/A,FALSE,"Month ";#N/A,#N/A,FALSE,"YTD";#N/A,#N/A,FALSE,"12 mo ended"}</definedName>
    <definedName name="fdsafdasfdsa" localSheetId="5" hidden="1">{#N/A,#N/A,FALSE,"Month ";#N/A,#N/A,FALSE,"YTD";#N/A,#N/A,FALSE,"12 mo ended"}</definedName>
    <definedName name="fdsafdasfdsa" localSheetId="22" hidden="1">{#N/A,#N/A,FALSE,"Month ";#N/A,#N/A,FALSE,"YTD";#N/A,#N/A,FALSE,"12 mo ended"}</definedName>
    <definedName name="fdsafdasfdsa" localSheetId="33" hidden="1">{#N/A,#N/A,FALSE,"Month ";#N/A,#N/A,FALSE,"YTD";#N/A,#N/A,FALSE,"12 mo ended"}</definedName>
    <definedName name="fdsafdasfdsa" localSheetId="19" hidden="1">{#N/A,#N/A,FALSE,"Month ";#N/A,#N/A,FALSE,"YTD";#N/A,#N/A,FALSE,"12 mo ended"}</definedName>
    <definedName name="fdsafdasfdsa" localSheetId="20" hidden="1">{#N/A,#N/A,FALSE,"Month ";#N/A,#N/A,FALSE,"YTD";#N/A,#N/A,FALSE,"12 mo ended"}</definedName>
    <definedName name="fdsafdasfdsa" localSheetId="21" hidden="1">{#N/A,#N/A,FALSE,"Month ";#N/A,#N/A,FALSE,"YTD";#N/A,#N/A,FALSE,"12 mo ended"}</definedName>
    <definedName name="fdsafdasfdsa" localSheetId="28" hidden="1">{#N/A,#N/A,FALSE,"Month ";#N/A,#N/A,FALSE,"YTD";#N/A,#N/A,FALSE,"12 mo ended"}</definedName>
    <definedName name="fdsafdasfdsa" hidden="1">{#N/A,#N/A,FALSE,"Month ";#N/A,#N/A,FALSE,"YTD";#N/A,#N/A,FALSE,"12 mo ended"}</definedName>
    <definedName name="Feb03AMA" localSheetId="4">[4]BS!#REF!</definedName>
    <definedName name="Feb03AMA" localSheetId="9">[4]BS!#REF!</definedName>
    <definedName name="Feb03AMA" localSheetId="14">[4]BS!#REF!</definedName>
    <definedName name="Feb03AMA">[4]BS!#REF!</definedName>
    <definedName name="Feb04AMA">[3]BS!$AE$7:$AE$3582</definedName>
    <definedName name="Feb05AMA" localSheetId="4">[6]BS!#REF!</definedName>
    <definedName name="Feb05AMA" localSheetId="9">[6]BS!#REF!</definedName>
    <definedName name="Feb05AMA" localSheetId="14">[6]BS!#REF!</definedName>
    <definedName name="Feb05AMA">[6]BS!#REF!</definedName>
    <definedName name="Fed_Cap_Tax">[15]Inputs!$E$112</definedName>
    <definedName name="FEDERAL_INCOME_TAX" localSheetId="4">#REF!</definedName>
    <definedName name="FEDERAL_INCOME_TAX" localSheetId="9">#REF!</definedName>
    <definedName name="FEDERAL_INCOME_TAX" localSheetId="14">#REF!</definedName>
    <definedName name="FEDERAL_INCOME_TAX" localSheetId="19">#REF!</definedName>
    <definedName name="FEDERAL_INCOME_TAX">#REF!</definedName>
    <definedName name="FedTaxRate">[8]Assumptions!$C$33</definedName>
    <definedName name="FF" localSheetId="4">#REF!</definedName>
    <definedName name="FF" localSheetId="9">#REF!</definedName>
    <definedName name="FF" localSheetId="14">#REF!</definedName>
    <definedName name="FF" localSheetId="19">#REF!</definedName>
    <definedName name="FF">#REF!</definedName>
    <definedName name="FIELDCHRG" localSheetId="4">#REF!</definedName>
    <definedName name="FIELDCHRG" localSheetId="9">#REF!</definedName>
    <definedName name="FIELDCHRG" localSheetId="14">#REF!</definedName>
    <definedName name="FIELDCHRG" localSheetId="19">#REF!</definedName>
    <definedName name="FIELDCHRG">#REF!</definedName>
    <definedName name="Final" localSheetId="4">#REF!</definedName>
    <definedName name="Final" localSheetId="9">#REF!</definedName>
    <definedName name="Final" localSheetId="14">#REF!</definedName>
    <definedName name="Final" localSheetId="19">#REF!</definedName>
    <definedName name="Final">#REF!</definedName>
    <definedName name="FIT" localSheetId="4">'[16]2.29'!#REF!</definedName>
    <definedName name="FIT" localSheetId="9">'[16]2.29'!#REF!</definedName>
    <definedName name="FIT" localSheetId="14">'[16]2.29'!#REF!</definedName>
    <definedName name="FIT" localSheetId="19">'[16]2.29'!#REF!</definedName>
    <definedName name="FIT">'[16]2.29'!#REF!</definedName>
    <definedName name="Fuel" localSheetId="4">#REF!</definedName>
    <definedName name="Fuel" localSheetId="9">#REF!</definedName>
    <definedName name="Fuel" localSheetId="14">#REF!</definedName>
    <definedName name="Fuel" localSheetId="19">#REF!</definedName>
    <definedName name="Fuel">#REF!</definedName>
    <definedName name="GasRBLine">[3]BS!$AS$7:$AS$3631</definedName>
    <definedName name="GasWC_LineItem">[3]BS!$AR$7:$AR$3631</definedName>
    <definedName name="GeoDate" localSheetId="4">'[12]Dispatch Cases'!#REF!</definedName>
    <definedName name="GeoDate" localSheetId="9">'[12]Dispatch Cases'!#REF!</definedName>
    <definedName name="GeoDate" localSheetId="14">'[12]Dispatch Cases'!#REF!</definedName>
    <definedName name="GeoDate">'[12]Dispatch Cases'!#REF!</definedName>
    <definedName name="graph" localSheetId="4">#REF!</definedName>
    <definedName name="graph" localSheetId="9">#REF!</definedName>
    <definedName name="graph" localSheetId="14">#REF!</definedName>
    <definedName name="graph" localSheetId="19">#REF!</definedName>
    <definedName name="graph">#REF!</definedName>
    <definedName name="HydroCap" localSheetId="4">#REF!</definedName>
    <definedName name="HydroCap" localSheetId="9">#REF!</definedName>
    <definedName name="HydroCap" localSheetId="14">#REF!</definedName>
    <definedName name="HydroCap" localSheetId="19">#REF!</definedName>
    <definedName name="HydroCap">#REF!</definedName>
    <definedName name="HydroGen" localSheetId="4">[12]Dispatch!#REF!</definedName>
    <definedName name="HydroGen" localSheetId="9">[12]Dispatch!#REF!</definedName>
    <definedName name="HydroGen" localSheetId="14">[12]Dispatch!#REF!</definedName>
    <definedName name="HydroGen" localSheetId="19">[12]Dispatch!#REF!</definedName>
    <definedName name="HydroGen">[12]Dispatch!#REF!</definedName>
    <definedName name="inact" localSheetId="4">#REF!</definedName>
    <definedName name="inact" localSheetId="9">#REF!</definedName>
    <definedName name="inact" localSheetId="14">#REF!</definedName>
    <definedName name="inact" localSheetId="19">#REF!</definedName>
    <definedName name="inact">#REF!</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19"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4">#REF!</definedName>
    <definedName name="INCSTMNT" localSheetId="9">#REF!</definedName>
    <definedName name="INCSTMNT" localSheetId="14">#REF!</definedName>
    <definedName name="INCSTMNT" localSheetId="19">#REF!</definedName>
    <definedName name="INCSTMNT">#REF!</definedName>
    <definedName name="INCSTMT" localSheetId="4">#REF!</definedName>
    <definedName name="INCSTMT" localSheetId="9">#REF!</definedName>
    <definedName name="INCSTMT" localSheetId="14">#REF!</definedName>
    <definedName name="INCSTMT" localSheetId="19">#REF!</definedName>
    <definedName name="INCSTMT">#REF!</definedName>
    <definedName name="Inputs" localSheetId="4">'[17]Daily Calc'!#REF!</definedName>
    <definedName name="Inputs" localSheetId="9">'[17]Daily Calc'!#REF!</definedName>
    <definedName name="Inputs" localSheetId="14">'[17]Daily Calc'!#REF!</definedName>
    <definedName name="Inputs" localSheetId="19">'[17]Daily Calc'!#REF!</definedName>
    <definedName name="Inputs">'[17]Daily Calc'!#REF!</definedName>
    <definedName name="INTRESEXCH" localSheetId="4">#REF!</definedName>
    <definedName name="INTRESEXCH" localSheetId="9">#REF!</definedName>
    <definedName name="INTRESEXCH" localSheetId="14">#REF!</definedName>
    <definedName name="INTRESEXCH" localSheetId="19">#REF!</definedName>
    <definedName name="INTRESEXCH">#REF!</definedName>
    <definedName name="INVPLAN" localSheetId="4">#REF!</definedName>
    <definedName name="INVPLAN" localSheetId="9">#REF!</definedName>
    <definedName name="INVPLAN" localSheetId="14">#REF!</definedName>
    <definedName name="INVPLAN" localSheetId="19">#REF!</definedName>
    <definedName name="INVPLAN">#REF!</definedName>
    <definedName name="ISytd" localSheetId="2"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19"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03AMA" localSheetId="4">[4]BS!#REF!</definedName>
    <definedName name="Jan03AMA" localSheetId="9">[4]BS!#REF!</definedName>
    <definedName name="Jan03AMA" localSheetId="14">[4]BS!#REF!</definedName>
    <definedName name="Jan03AMA">[4]BS!#REF!</definedName>
    <definedName name="Jan04AMA">[3]BS!$AD$7:$AD$3582</definedName>
    <definedName name="Jan05AMA" localSheetId="4">[6]BS!#REF!</definedName>
    <definedName name="Jan05AMA" localSheetId="9">[6]BS!#REF!</definedName>
    <definedName name="Jan05AMA" localSheetId="14">[6]BS!#REF!</definedName>
    <definedName name="Jan05AMA">[6]BS!#REF!</definedName>
    <definedName name="Jane" localSheetId="2"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9"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03AMA" localSheetId="4">[4]BS!#REF!</definedName>
    <definedName name="Jul03AMA" localSheetId="9">[4]BS!#REF!</definedName>
    <definedName name="Jul03AMA" localSheetId="14">[4]BS!#REF!</definedName>
    <definedName name="Jul03AMA">[4]BS!#REF!</definedName>
    <definedName name="Jul04AMA">[3]BS!$AJ$7:$AJ$3582</definedName>
    <definedName name="Jul05AMA" localSheetId="4">[6]BS!#REF!</definedName>
    <definedName name="Jul05AMA" localSheetId="9">[6]BS!#REF!</definedName>
    <definedName name="Jul05AMA" localSheetId="14">[6]BS!#REF!</definedName>
    <definedName name="Jul05AMA">[6]BS!#REF!</definedName>
    <definedName name="Jun03AMA" localSheetId="4">[4]BS!#REF!</definedName>
    <definedName name="Jun03AMA" localSheetId="9">[4]BS!#REF!</definedName>
    <definedName name="Jun03AMA" localSheetId="14">[4]BS!#REF!</definedName>
    <definedName name="Jun03AMA">[4]BS!#REF!</definedName>
    <definedName name="Jun04AMA">[3]BS!$AI$7:$AI$3582</definedName>
    <definedName name="Jun05AMA" localSheetId="4">[6]BS!#REF!</definedName>
    <definedName name="Jun05AMA" localSheetId="9">[6]BS!#REF!</definedName>
    <definedName name="Jun05AMA" localSheetId="14">[6]BS!#REF!</definedName>
    <definedName name="Jun05AMA">[6]BS!#REF!</definedName>
    <definedName name="k"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4">#REF!</definedName>
    <definedName name="LATEPAY" localSheetId="9">#REF!</definedName>
    <definedName name="LATEPAY" localSheetId="14">#REF!</definedName>
    <definedName name="LATEPAY" localSheetId="19">#REF!</definedName>
    <definedName name="LATEPAY">#REF!</definedName>
    <definedName name="Line_10" localSheetId="4">#REF!</definedName>
    <definedName name="Line_10" localSheetId="9">#REF!</definedName>
    <definedName name="Line_10" localSheetId="14">#REF!</definedName>
    <definedName name="Line_10" localSheetId="19">#REF!</definedName>
    <definedName name="Line_10">#REF!</definedName>
    <definedName name="Line_11" localSheetId="4">#REF!</definedName>
    <definedName name="Line_11" localSheetId="9">#REF!</definedName>
    <definedName name="Line_11" localSheetId="14">#REF!</definedName>
    <definedName name="Line_11" localSheetId="19">#REF!</definedName>
    <definedName name="Line_11">#REF!</definedName>
    <definedName name="Line_12" localSheetId="4">#REF!</definedName>
    <definedName name="Line_12" localSheetId="9">#REF!</definedName>
    <definedName name="Line_12" localSheetId="14">#REF!</definedName>
    <definedName name="Line_12" localSheetId="19">#REF!</definedName>
    <definedName name="Line_12">#REF!</definedName>
    <definedName name="line_14" localSheetId="4">#REF!</definedName>
    <definedName name="line_14" localSheetId="9">#REF!</definedName>
    <definedName name="line_14" localSheetId="14">#REF!</definedName>
    <definedName name="line_14" localSheetId="19">#REF!</definedName>
    <definedName name="line_14">#REF!</definedName>
    <definedName name="Line_15" localSheetId="4">#REF!</definedName>
    <definedName name="Line_15" localSheetId="9">#REF!</definedName>
    <definedName name="Line_15" localSheetId="14">#REF!</definedName>
    <definedName name="Line_15" localSheetId="19">#REF!</definedName>
    <definedName name="Line_15">#REF!</definedName>
    <definedName name="Line_19" localSheetId="4">#REF!</definedName>
    <definedName name="Line_19" localSheetId="9">#REF!</definedName>
    <definedName name="Line_19" localSheetId="14">#REF!</definedName>
    <definedName name="Line_19" localSheetId="19">#REF!</definedName>
    <definedName name="Line_19">#REF!</definedName>
    <definedName name="Line_22" localSheetId="4">#REF!</definedName>
    <definedName name="Line_22" localSheetId="9">#REF!</definedName>
    <definedName name="Line_22" localSheetId="14">#REF!</definedName>
    <definedName name="Line_22" localSheetId="19">#REF!</definedName>
    <definedName name="Line_22">#REF!</definedName>
    <definedName name="Line_23" localSheetId="4">#REF!</definedName>
    <definedName name="Line_23" localSheetId="9">#REF!</definedName>
    <definedName name="Line_23" localSheetId="14">#REF!</definedName>
    <definedName name="Line_23" localSheetId="19">#REF!</definedName>
    <definedName name="Line_23">#REF!</definedName>
    <definedName name="Line_25" localSheetId="4">#REF!</definedName>
    <definedName name="Line_25" localSheetId="9">#REF!</definedName>
    <definedName name="Line_25" localSheetId="14">#REF!</definedName>
    <definedName name="Line_25" localSheetId="19">#REF!</definedName>
    <definedName name="Line_25">#REF!</definedName>
    <definedName name="LoadArray">'[18]Load Source Data'!$C$78:$X$89</definedName>
    <definedName name="LoadGrowthAdder" localSheetId="4">#REF!</definedName>
    <definedName name="LoadGrowthAdder" localSheetId="9">#REF!</definedName>
    <definedName name="LoadGrowthAdder" localSheetId="14">#REF!</definedName>
    <definedName name="LoadGrowthAdder" localSheetId="19">#REF!</definedName>
    <definedName name="LoadGrowthAdder">#REF!</definedName>
    <definedName name="Mar03AMA" localSheetId="4">[4]BS!#REF!</definedName>
    <definedName name="Mar03AMA" localSheetId="9">[4]BS!#REF!</definedName>
    <definedName name="Mar03AMA" localSheetId="14">[4]BS!#REF!</definedName>
    <definedName name="Mar03AMA" localSheetId="19">[4]BS!#REF!</definedName>
    <definedName name="Mar03AMA">[4]BS!#REF!</definedName>
    <definedName name="Mar04AMA">[3]BS!$AF$7:$AF$3582</definedName>
    <definedName name="Mar05AMA" localSheetId="4">[6]BS!#REF!</definedName>
    <definedName name="Mar05AMA" localSheetId="9">[6]BS!#REF!</definedName>
    <definedName name="Mar05AMA" localSheetId="14">[6]BS!#REF!</definedName>
    <definedName name="Mar05AMA">[6]BS!#REF!</definedName>
    <definedName name="May03AMA" localSheetId="4">[4]BS!#REF!</definedName>
    <definedName name="May03AMA" localSheetId="9">[4]BS!#REF!</definedName>
    <definedName name="May03AMA" localSheetId="14">[4]BS!#REF!</definedName>
    <definedName name="May03AMA">[4]BS!#REF!</definedName>
    <definedName name="May04AMA">[3]BS!$AH$7:$AH$3582</definedName>
    <definedName name="May05AMA" localSheetId="4">[6]BS!#REF!</definedName>
    <definedName name="May05AMA" localSheetId="9">[6]BS!#REF!</definedName>
    <definedName name="May05AMA" localSheetId="14">[6]BS!#REF!</definedName>
    <definedName name="May05AMA">[6]BS!#REF!</definedName>
    <definedName name="MERGER_COST">[19]Sheet1!$AF$3:$AJ$28</definedName>
    <definedName name="MERGERCOSTS" localSheetId="4">[20]model!#REF!</definedName>
    <definedName name="MERGERCOSTS" localSheetId="9">[20]model!#REF!</definedName>
    <definedName name="MERGERCOSTS" localSheetId="14">[20]model!#REF!</definedName>
    <definedName name="MERGERCOSTS">[20]model!#REF!</definedName>
    <definedName name="Miller" localSheetId="2" hidden="1">{#N/A,#N/A,FALSE,"Expenditures";#N/A,#N/A,FALSE,"Property Placed In-Service";#N/A,#N/A,FALSE,"CWIP Balances"}</definedName>
    <definedName name="Miller" localSheetId="4" hidden="1">{#N/A,#N/A,FALSE,"Expenditures";#N/A,#N/A,FALSE,"Property Placed In-Service";#N/A,#N/A,FALSE,"CWIP Balances"}</definedName>
    <definedName name="Miller" localSheetId="9" hidden="1">{#N/A,#N/A,FALSE,"Expenditures";#N/A,#N/A,FALSE,"Property Placed In-Service";#N/A,#N/A,FALSE,"CWIP Balances"}</definedName>
    <definedName name="Miller" localSheetId="14" hidden="1">{#N/A,#N/A,FALSE,"Expenditures";#N/A,#N/A,FALSE,"Property Placed In-Service";#N/A,#N/A,FALSE,"CWIP Balances"}</definedName>
    <definedName name="Miller" localSheetId="19" hidden="1">{#N/A,#N/A,FALSE,"Expenditures";#N/A,#N/A,FALSE,"Property Placed In-Service";#N/A,#N/A,FALSE,"CWIP Balances"}</definedName>
    <definedName name="Miller" hidden="1">{#N/A,#N/A,FALSE,"Expenditures";#N/A,#N/A,FALSE,"Property Placed In-Service";#N/A,#N/A,FALSE,"CWIP Balances"}</definedName>
    <definedName name="MISCELLANEOUS" localSheetId="4">#REF!</definedName>
    <definedName name="MISCELLANEOUS" localSheetId="9">#REF!</definedName>
    <definedName name="MISCELLANEOUS" localSheetId="14">#REF!</definedName>
    <definedName name="MISCELLANEOUS" localSheetId="19">#REF!</definedName>
    <definedName name="MISCELLANEOUS">#REF!</definedName>
    <definedName name="MonTotalDispatch" localSheetId="4">[12]Dispatch!#REF!</definedName>
    <definedName name="MonTotalDispatch" localSheetId="9">[12]Dispatch!#REF!</definedName>
    <definedName name="MonTotalDispatch" localSheetId="14">[12]Dispatch!#REF!</definedName>
    <definedName name="MonTotalDispatch" localSheetId="19">[12]Dispatch!#REF!</definedName>
    <definedName name="MonTotalDispatch">[12]Dispatch!#REF!</definedName>
    <definedName name="MT" localSheetId="4">#REF!</definedName>
    <definedName name="MT" localSheetId="9">#REF!</definedName>
    <definedName name="MT" localSheetId="14">#REF!</definedName>
    <definedName name="MT" localSheetId="19">#REF!</definedName>
    <definedName name="MT">#REF!</definedName>
    <definedName name="MTD_Format">[21]Mthly!$B$11:$D$11,[21]Mthly!$B$32:$D$32</definedName>
    <definedName name="MustRunGen" localSheetId="4">[12]Dispatch!#REF!</definedName>
    <definedName name="MustRunGen" localSheetId="9">[12]Dispatch!#REF!</definedName>
    <definedName name="MustRunGen" localSheetId="14">[12]Dispatch!#REF!</definedName>
    <definedName name="MustRunGen">[12]Dispatch!#REF!</definedName>
    <definedName name="new" localSheetId="2" hidden="1">{#N/A,#N/A,FALSE,"Summ";#N/A,#N/A,FALSE,"General"}</definedName>
    <definedName name="new" localSheetId="4" hidden="1">{#N/A,#N/A,FALSE,"Summ";#N/A,#N/A,FALSE,"General"}</definedName>
    <definedName name="new" localSheetId="9" hidden="1">{#N/A,#N/A,FALSE,"Summ";#N/A,#N/A,FALSE,"General"}</definedName>
    <definedName name="new" localSheetId="14" hidden="1">{#N/A,#N/A,FALSE,"Summ";#N/A,#N/A,FALSE,"General"}</definedName>
    <definedName name="new" localSheetId="19" hidden="1">{#N/A,#N/A,FALSE,"Summ";#N/A,#N/A,FALSE,"General"}</definedName>
    <definedName name="new" hidden="1">{#N/A,#N/A,FALSE,"Summ";#N/A,#N/A,FALSE,"General"}</definedName>
    <definedName name="Nov03AMA">[2]BS!$AI$7:$AI$3582</definedName>
    <definedName name="Nov04AMA">[3]BS!$AN$7:$AN$3582</definedName>
    <definedName name="NWSales_MWH" localSheetId="4">[5]DT_A_AMW93!#REF!</definedName>
    <definedName name="NWSales_MWH" localSheetId="9">[5]DT_A_AMW93!#REF!</definedName>
    <definedName name="NWSales_MWH" localSheetId="14">[5]DT_A_AMW93!#REF!</definedName>
    <definedName name="NWSales_MWH">[5]DT_A_AMW93!#REF!</definedName>
    <definedName name="OBCLEASE" localSheetId="4">#REF!</definedName>
    <definedName name="OBCLEASE" localSheetId="9">#REF!</definedName>
    <definedName name="OBCLEASE" localSheetId="14">#REF!</definedName>
    <definedName name="OBCLEASE" localSheetId="19">#REF!</definedName>
    <definedName name="OBCLEASE">#REF!</definedName>
    <definedName name="Oct03AMA">[2]BS!$AH$7:$AH$3582</definedName>
    <definedName name="Oct04AMA">[3]BS!$AM$7:$AM$3582</definedName>
    <definedName name="OPEXPPF" localSheetId="4">#REF!</definedName>
    <definedName name="OPEXPPF" localSheetId="9">#REF!</definedName>
    <definedName name="OPEXPPF" localSheetId="14">#REF!</definedName>
    <definedName name="OPEXPPF" localSheetId="19">#REF!</definedName>
    <definedName name="OPEXPPF">#REF!</definedName>
    <definedName name="OPEXPRS" localSheetId="4">#REF!</definedName>
    <definedName name="OPEXPRS" localSheetId="9">#REF!</definedName>
    <definedName name="OPEXPRS" localSheetId="14">#REF!</definedName>
    <definedName name="OPEXPRS" localSheetId="19">#REF!</definedName>
    <definedName name="OPEXPRS">#REF!</definedName>
    <definedName name="outlookdata">'[22]pivoted data'!$D$3:$Q$90</definedName>
    <definedName name="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4">#REF!</definedName>
    <definedName name="Page1" localSheetId="9">#REF!</definedName>
    <definedName name="Page1" localSheetId="14">#REF!</definedName>
    <definedName name="Page1" localSheetId="19">#REF!</definedName>
    <definedName name="Page1">#REF!</definedName>
    <definedName name="Page2" localSheetId="4">#REF!</definedName>
    <definedName name="Page2" localSheetId="9">#REF!</definedName>
    <definedName name="Page2" localSheetId="14">#REF!</definedName>
    <definedName name="Page2" localSheetId="19">#REF!</definedName>
    <definedName name="Page2">#REF!</definedName>
    <definedName name="PEBBLE" localSheetId="4">#REF!</definedName>
    <definedName name="PEBBLE" localSheetId="9">#REF!</definedName>
    <definedName name="PEBBLE" localSheetId="14">#REF!</definedName>
    <definedName name="PEBBLE" localSheetId="19">#REF!</definedName>
    <definedName name="PEBBLE">#REF!</definedName>
    <definedName name="Percent_debt">[15]Inputs!$E$129</definedName>
    <definedName name="PERCENTAGES_CALCULATED" localSheetId="4">#REF!</definedName>
    <definedName name="PERCENTAGES_CALCULATED" localSheetId="9">#REF!</definedName>
    <definedName name="PERCENTAGES_CALCULATED" localSheetId="14">#REF!</definedName>
    <definedName name="PERCENTAGES_CALCULATED" localSheetId="19">#REF!</definedName>
    <definedName name="PERCENTAGES_CALCULATED">#REF!</definedName>
    <definedName name="PreTaxDebtCost">[8]Assumptions!$I$56</definedName>
    <definedName name="PreTaxWACC">[8]Assumptions!$I$62</definedName>
    <definedName name="PriceCaseTable" localSheetId="4">#REF!</definedName>
    <definedName name="PriceCaseTable" localSheetId="9">#REF!</definedName>
    <definedName name="PriceCaseTable" localSheetId="14">#REF!</definedName>
    <definedName name="PriceCaseTable" localSheetId="19">#REF!</definedName>
    <definedName name="PriceCaseTable">#REF!</definedName>
    <definedName name="Prices_Aurora">'[14]Monthly Price Summary'!$C$4:$H$63</definedName>
    <definedName name="_xlnm.Print_Area" localSheetId="25">'2013 ERF Revenue'!$B$1:$P$67</definedName>
    <definedName name="_xlnm.Print_Area" localSheetId="27">'Forecasted BSC'!$A$1:$AX$19</definedName>
    <definedName name="_xlnm.Print_Area" localSheetId="30">'Gas - Customers'!$W$458:$Y$464</definedName>
    <definedName name="_xlnm.Print_Area" localSheetId="32">'Gas - Revenue'!$A$1:$AK$31</definedName>
    <definedName name="_xlnm.Print_Area" localSheetId="31">'Gas - Sales by Customer Sched'!$BX$458:$BZ$464</definedName>
    <definedName name="_xlnm.Print_Area" localSheetId="19">'Rate Impact'!$B$1:$J$97</definedName>
    <definedName name="_xlnm.Print_Area" localSheetId="29">'UG-130138 Customers'!$A$1:$H$66</definedName>
    <definedName name="_xlnm.Print_Titles" localSheetId="36">'2011 GRC - Rate Design C&amp;I'!$1:$8</definedName>
    <definedName name="_xlnm.Print_Titles" localSheetId="37">'2011 GRC - Rate Design Int'!$1:$8</definedName>
    <definedName name="_xlnm.Print_Titles" localSheetId="24">'2013 ERF - Rate Design'!$1:$7</definedName>
    <definedName name="_xlnm.Print_Titles" localSheetId="25">'2013 ERF Revenue'!$B:$C</definedName>
    <definedName name="_xlnm.Print_Titles" localSheetId="27">'Forecasted BSC'!$A:$A</definedName>
    <definedName name="_xlnm.Print_Titles" localSheetId="32">'Gas - Revenue'!$A:$A</definedName>
    <definedName name="_xlnm.Print_Titles" localSheetId="33">'PGA Calc Recovery'!$1:$3</definedName>
    <definedName name="_xlnm.Print_Titles" localSheetId="28">'Weather Adj'!$1:$7</definedName>
    <definedName name="PRO_FORMA" localSheetId="4">#REF!</definedName>
    <definedName name="PRO_FORMA" localSheetId="9">#REF!</definedName>
    <definedName name="PRO_FORMA" localSheetId="14">#REF!</definedName>
    <definedName name="PRO_FORMA" localSheetId="19">#REF!</definedName>
    <definedName name="PRO_FORMA">#REF!</definedName>
    <definedName name="PRODADJ" localSheetId="4">#REF!</definedName>
    <definedName name="PRODADJ" localSheetId="9">#REF!</definedName>
    <definedName name="PRODADJ" localSheetId="14">#REF!</definedName>
    <definedName name="PRODADJ" localSheetId="19">#REF!</definedName>
    <definedName name="PRODADJ">#REF!</definedName>
    <definedName name="Prodprop" localSheetId="4">#REF!</definedName>
    <definedName name="Prodprop" localSheetId="9">#REF!</definedName>
    <definedName name="Prodprop" localSheetId="14">#REF!</definedName>
    <definedName name="Prodprop" localSheetId="19">#REF!</definedName>
    <definedName name="Prodprop">#REF!</definedName>
    <definedName name="Production_Factor" localSheetId="4">#REF!</definedName>
    <definedName name="Production_Factor" localSheetId="9">#REF!</definedName>
    <definedName name="Production_Factor" localSheetId="14">#REF!</definedName>
    <definedName name="Production_Factor" localSheetId="19">#REF!</definedName>
    <definedName name="Production_Factor">#REF!</definedName>
    <definedName name="PROPSALES" localSheetId="4">#REF!</definedName>
    <definedName name="PROPSALES" localSheetId="9">#REF!</definedName>
    <definedName name="PROPSALES" localSheetId="14">#REF!</definedName>
    <definedName name="PROPSALES" localSheetId="19">#REF!</definedName>
    <definedName name="PROPSALES">#REF!</definedName>
    <definedName name="Prov_Cap_Tax">[15]Inputs!$E$111</definedName>
    <definedName name="PSPL" localSheetId="4">#REF!</definedName>
    <definedName name="PSPL" localSheetId="9">#REF!</definedName>
    <definedName name="PSPL" localSheetId="14">#REF!</definedName>
    <definedName name="PSPL" localSheetId="19">#REF!</definedName>
    <definedName name="PSPL">#REF!</definedName>
    <definedName name="PWRCSTPF" localSheetId="4">#REF!</definedName>
    <definedName name="PWRCSTPF" localSheetId="9">#REF!</definedName>
    <definedName name="PWRCSTPF" localSheetId="14">#REF!</definedName>
    <definedName name="PWRCSTPF" localSheetId="19">#REF!</definedName>
    <definedName name="PWRCSTPF">#REF!</definedName>
    <definedName name="PWRCSTRS" localSheetId="4">#REF!</definedName>
    <definedName name="PWRCSTRS" localSheetId="9">#REF!</definedName>
    <definedName name="PWRCSTRS" localSheetId="14">#REF!</definedName>
    <definedName name="PWRCSTRS" localSheetId="19">#REF!</definedName>
    <definedName name="PWRCSTRS">#REF!</definedName>
    <definedName name="PWRCSTWP" localSheetId="4">#REF!</definedName>
    <definedName name="PWRCSTWP" localSheetId="9">#REF!</definedName>
    <definedName name="PWRCSTWP" localSheetId="14">#REF!</definedName>
    <definedName name="PWRCSTWP" localSheetId="19">#REF!</definedName>
    <definedName name="PWRCSTWP">#REF!</definedName>
    <definedName name="PWRCSTWR" localSheetId="4">#REF!</definedName>
    <definedName name="PWRCSTWR" localSheetId="9">#REF!</definedName>
    <definedName name="PWRCSTWR" localSheetId="14">#REF!</definedName>
    <definedName name="PWRCSTWR" localSheetId="19">#REF!</definedName>
    <definedName name="PWRCSTWR">#REF!</definedName>
    <definedName name="PXPACC1_ALL_MERGE" localSheetId="4">#REF!</definedName>
    <definedName name="PXPACC1_ALL_MERGE" localSheetId="9">#REF!</definedName>
    <definedName name="PXPACC1_ALL_MERGE" localSheetId="14">#REF!</definedName>
    <definedName name="PXPACC1_ALL_MERGE" localSheetId="19">#REF!</definedName>
    <definedName name="PXPACC1_ALL_MERGE">#REF!</definedName>
    <definedName name="QA" localSheetId="4">[23]IPOA2002!#REF!</definedName>
    <definedName name="QA" localSheetId="9">[23]IPOA2002!#REF!</definedName>
    <definedName name="QA" localSheetId="14">[23]IPOA2002!#REF!</definedName>
    <definedName name="QA" localSheetId="19">[23]IPOA2002!#REF!</definedName>
    <definedName name="QA">[23]IPOA2002!#REF!</definedName>
    <definedName name="qqq" localSheetId="2" hidden="1">{#N/A,#N/A,FALSE,"schA"}</definedName>
    <definedName name="qqq" localSheetId="4" hidden="1">{#N/A,#N/A,FALSE,"schA"}</definedName>
    <definedName name="qqq" localSheetId="9" hidden="1">{#N/A,#N/A,FALSE,"schA"}</definedName>
    <definedName name="qqq" localSheetId="14" hidden="1">{#N/A,#N/A,FALSE,"schA"}</definedName>
    <definedName name="qqq" localSheetId="19" hidden="1">{#N/A,#N/A,FALSE,"schA"}</definedName>
    <definedName name="qqq" hidden="1">{#N/A,#N/A,FALSE,"schA"}</definedName>
    <definedName name="RATE" localSheetId="4">#REF!</definedName>
    <definedName name="RATE" localSheetId="9">#REF!</definedName>
    <definedName name="RATE" localSheetId="14">#REF!</definedName>
    <definedName name="RATE" localSheetId="19">#REF!</definedName>
    <definedName name="RATE">#REF!</definedName>
    <definedName name="RATE2">'[10]Transp Data'!$A$8:$I$112</definedName>
    <definedName name="RATEBASE" localSheetId="4">#REF!</definedName>
    <definedName name="RATEBASE" localSheetId="9">#REF!</definedName>
    <definedName name="RATEBASE" localSheetId="14">#REF!</definedName>
    <definedName name="RATEBASE" localSheetId="19">#REF!</definedName>
    <definedName name="RATEBASE">#REF!</definedName>
    <definedName name="RATEBASE_U95" localSheetId="4">#REF!</definedName>
    <definedName name="RATEBASE_U95" localSheetId="9">#REF!</definedName>
    <definedName name="RATEBASE_U95" localSheetId="14">#REF!</definedName>
    <definedName name="RATEBASE_U95" localSheetId="19">#REF!</definedName>
    <definedName name="RATEBASE_U95">#REF!</definedName>
    <definedName name="RATECASE" localSheetId="4">#REF!</definedName>
    <definedName name="RATECASE" localSheetId="9">#REF!</definedName>
    <definedName name="RATECASE" localSheetId="14">#REF!</definedName>
    <definedName name="RATECASE" localSheetId="19">#REF!</definedName>
    <definedName name="RATECASE">#REF!</definedName>
    <definedName name="regasset" localSheetId="4">#REF!</definedName>
    <definedName name="regasset" localSheetId="9">#REF!</definedName>
    <definedName name="regasset" localSheetId="14">#REF!</definedName>
    <definedName name="regasset" localSheetId="19">#REF!</definedName>
    <definedName name="regasset">#REF!</definedName>
    <definedName name="resource_lookup">'[24]#REF'!$B$3:$C$112</definedName>
    <definedName name="RESTATING" localSheetId="4">#REF!</definedName>
    <definedName name="RESTATING" localSheetId="9">#REF!</definedName>
    <definedName name="RESTATING" localSheetId="14">#REF!</definedName>
    <definedName name="RESTATING" localSheetId="19">#REF!</definedName>
    <definedName name="RESTATING">#REF!</definedName>
    <definedName name="Results" localSheetId="4">#REF!</definedName>
    <definedName name="Results" localSheetId="9">#REF!</definedName>
    <definedName name="Results" localSheetId="14">#REF!</definedName>
    <definedName name="Results" localSheetId="19">#REF!</definedName>
    <definedName name="Results">#REF!</definedName>
    <definedName name="RETIREPLAN" localSheetId="4">#REF!</definedName>
    <definedName name="RETIREPLAN" localSheetId="9">#REF!</definedName>
    <definedName name="RETIREPLAN" localSheetId="14">#REF!</definedName>
    <definedName name="RETIREPLAN" localSheetId="19">#REF!</definedName>
    <definedName name="RETIREPLAN">#REF!</definedName>
    <definedName name="REV" localSheetId="4">#REF!</definedName>
    <definedName name="REV" localSheetId="9">#REF!</definedName>
    <definedName name="REV" localSheetId="14">#REF!</definedName>
    <definedName name="REV" localSheetId="19">#REF!</definedName>
    <definedName name="REV">#REF!</definedName>
    <definedName name="REVADJ" localSheetId="4">#REF!</definedName>
    <definedName name="REVADJ" localSheetId="9">#REF!</definedName>
    <definedName name="REVADJ" localSheetId="14">#REF!</definedName>
    <definedName name="REVADJ" localSheetId="19">#REF!</definedName>
    <definedName name="REVADJ">#REF!</definedName>
    <definedName name="REVREQ" localSheetId="4">#REF!</definedName>
    <definedName name="REVREQ" localSheetId="9">#REF!</definedName>
    <definedName name="REVREQ" localSheetId="14">#REF!</definedName>
    <definedName name="REVREQ" localSheetId="19">#REF!</definedName>
    <definedName name="REVREQ">#REF!</definedName>
    <definedName name="ROE" localSheetId="4">#REF!</definedName>
    <definedName name="ROE" localSheetId="9">#REF!</definedName>
    <definedName name="ROE" localSheetId="14">#REF!</definedName>
    <definedName name="ROE" localSheetId="19">#REF!</definedName>
    <definedName name="ROE">#REF!</definedName>
    <definedName name="ROR" localSheetId="4">#REF!</definedName>
    <definedName name="ROR" localSheetId="9">#REF!</definedName>
    <definedName name="ROR" localSheetId="14">#REF!</definedName>
    <definedName name="ROR" localSheetId="19">#REF!</definedName>
    <definedName name="ROR">#REF!</definedName>
    <definedName name="SALESRESALEP" localSheetId="4">#REF!</definedName>
    <definedName name="SALESRESALEP" localSheetId="9">#REF!</definedName>
    <definedName name="SALESRESALEP" localSheetId="14">#REF!</definedName>
    <definedName name="SALESRESALEP" localSheetId="19">#REF!</definedName>
    <definedName name="SALESRESALEP">#REF!</definedName>
    <definedName name="SALESRESALER" localSheetId="4">#REF!</definedName>
    <definedName name="SALESRESALER" localSheetId="9">#REF!</definedName>
    <definedName name="SALESRESALER" localSheetId="14">#REF!</definedName>
    <definedName name="SALESRESALER" localSheetId="19">#REF!</definedName>
    <definedName name="SALESRESALER">#REF!</definedName>
    <definedName name="SAPBEXhrIndnt" hidden="1">"Wide"</definedName>
    <definedName name="SAPsysID" hidden="1">"708C5W7SBKP804JT78WJ0JNKI"</definedName>
    <definedName name="SAPwbID" hidden="1">"ARS"</definedName>
    <definedName name="SecSSW_MWH" localSheetId="4">[5]DT_A_AMW93!#REF!</definedName>
    <definedName name="SecSSW_MWH" localSheetId="9">[5]DT_A_AMW93!#REF!</definedName>
    <definedName name="SecSSW_MWH" localSheetId="14">[5]DT_A_AMW93!#REF!</definedName>
    <definedName name="SecSSW_MWH">[5]DT_A_AMW93!#REF!</definedName>
    <definedName name="Sep03AMA">[2]BS!$AG$7:$AG$3582</definedName>
    <definedName name="Sep04AMA">[3]BS!$AL$7:$AL$3582</definedName>
    <definedName name="six" localSheetId="2"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9"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4">#REF!</definedName>
    <definedName name="SKAGIT" localSheetId="9">#REF!</definedName>
    <definedName name="SKAGIT" localSheetId="14">#REF!</definedName>
    <definedName name="SKAGIT" localSheetId="19">#REF!</definedName>
    <definedName name="SKAGIT">#REF!</definedName>
    <definedName name="SLFINSURANCE" localSheetId="4">#REF!</definedName>
    <definedName name="SLFINSURANCE" localSheetId="9">#REF!</definedName>
    <definedName name="SLFINSURANCE" localSheetId="14">#REF!</definedName>
    <definedName name="SLFINSURANCE" localSheetId="19">#REF!</definedName>
    <definedName name="SLFINSURANCE">#REF!</definedName>
    <definedName name="SolarDate" localSheetId="4">'[12]Dispatch Cases'!#REF!</definedName>
    <definedName name="SolarDate" localSheetId="9">'[12]Dispatch Cases'!#REF!</definedName>
    <definedName name="SolarDate" localSheetId="14">'[12]Dispatch Cases'!#REF!</definedName>
    <definedName name="SolarDate" localSheetId="19">'[12]Dispatch Cases'!#REF!</definedName>
    <definedName name="SolarDate">'[12]Dispatch Cases'!#REF!</definedName>
    <definedName name="STAFFREDUC" localSheetId="4">#REF!</definedName>
    <definedName name="STAFFREDUC" localSheetId="9">#REF!</definedName>
    <definedName name="STAFFREDUC" localSheetId="14">#REF!</definedName>
    <definedName name="STAFFREDUC" localSheetId="19">#REF!</definedName>
    <definedName name="STAFFREDUC">#REF!</definedName>
    <definedName name="StartDate">[8]Assumptions!$C$9</definedName>
    <definedName name="STORM" localSheetId="4">#REF!</definedName>
    <definedName name="STORM" localSheetId="9">#REF!</definedName>
    <definedName name="STORM" localSheetId="14">#REF!</definedName>
    <definedName name="STORM" localSheetId="19">#REF!</definedName>
    <definedName name="STORM">#REF!</definedName>
    <definedName name="SUMMARY" localSheetId="4">#REF!</definedName>
    <definedName name="SUMMARY" localSheetId="9">#REF!</definedName>
    <definedName name="SUMMARY" localSheetId="14">#REF!</definedName>
    <definedName name="SUMMARY" localSheetId="19">#REF!</definedName>
    <definedName name="SUMMARY">#REF!</definedName>
    <definedName name="SWSales_MWH" localSheetId="4">[5]DT_A_AMW93!#REF!</definedName>
    <definedName name="SWSales_MWH" localSheetId="9">[5]DT_A_AMW93!#REF!</definedName>
    <definedName name="SWSales_MWH" localSheetId="14">[5]DT_A_AMW93!#REF!</definedName>
    <definedName name="SWSales_MWH" localSheetId="19">[5]DT_A_AMW93!#REF!</definedName>
    <definedName name="SWSales_MWH">[5]DT_A_AMW93!#REF!</definedName>
    <definedName name="t" localSheetId="2" hidden="1">{#N/A,#N/A,FALSE,"CESTSUM";#N/A,#N/A,FALSE,"est sum A";#N/A,#N/A,FALSE,"est detail A"}</definedName>
    <definedName name="t" localSheetId="4" hidden="1">{#N/A,#N/A,FALSE,"CESTSUM";#N/A,#N/A,FALSE,"est sum A";#N/A,#N/A,FALSE,"est detail A"}</definedName>
    <definedName name="t" localSheetId="9" hidden="1">{#N/A,#N/A,FALSE,"CESTSUM";#N/A,#N/A,FALSE,"est sum A";#N/A,#N/A,FALSE,"est detail A"}</definedName>
    <definedName name="t" localSheetId="14" hidden="1">{#N/A,#N/A,FALSE,"CESTSUM";#N/A,#N/A,FALSE,"est sum A";#N/A,#N/A,FALSE,"est detail A"}</definedName>
    <definedName name="t" localSheetId="19" hidden="1">{#N/A,#N/A,FALSE,"CESTSUM";#N/A,#N/A,FALSE,"est sum A";#N/A,#N/A,FALSE,"est detail A"}</definedName>
    <definedName name="t" hidden="1">{#N/A,#N/A,FALSE,"CESTSUM";#N/A,#N/A,FALSE,"est sum A";#N/A,#N/A,FALSE,"est detail A"}</definedName>
    <definedName name="TAXCORPLIC" localSheetId="4">#REF!</definedName>
    <definedName name="TAXCORPLIC" localSheetId="9">#REF!</definedName>
    <definedName name="TAXCORPLIC" localSheetId="14">#REF!</definedName>
    <definedName name="TAXCORPLIC" localSheetId="19">#REF!</definedName>
    <definedName name="TAXCORPLIC">#REF!</definedName>
    <definedName name="TAXENERGYP" localSheetId="4">#REF!</definedName>
    <definedName name="TAXENERGYP" localSheetId="9">#REF!</definedName>
    <definedName name="TAXENERGYP" localSheetId="14">#REF!</definedName>
    <definedName name="TAXENERGYP" localSheetId="19">#REF!</definedName>
    <definedName name="TAXENERGYP">#REF!</definedName>
    <definedName name="TAXENERGYR" localSheetId="4">#REF!</definedName>
    <definedName name="TAXENERGYR" localSheetId="9">#REF!</definedName>
    <definedName name="TAXENERGYR" localSheetId="14">#REF!</definedName>
    <definedName name="TAXENERGYR" localSheetId="19">#REF!</definedName>
    <definedName name="TAXENERGYR">#REF!</definedName>
    <definedName name="TAXEXCISE" localSheetId="4">#REF!</definedName>
    <definedName name="TAXEXCISE" localSheetId="9">#REF!</definedName>
    <definedName name="TAXEXCISE" localSheetId="14">#REF!</definedName>
    <definedName name="TAXEXCISE" localSheetId="19">#REF!</definedName>
    <definedName name="TAXEXCISE">#REF!</definedName>
    <definedName name="TAXFICA" localSheetId="4">#REF!</definedName>
    <definedName name="TAXFICA" localSheetId="9">#REF!</definedName>
    <definedName name="TAXFICA" localSheetId="14">#REF!</definedName>
    <definedName name="TAXFICA" localSheetId="19">#REF!</definedName>
    <definedName name="TAXFICA">#REF!</definedName>
    <definedName name="TAXFUT" localSheetId="4">#REF!</definedName>
    <definedName name="TAXFUT" localSheetId="9">#REF!</definedName>
    <definedName name="TAXFUT" localSheetId="14">#REF!</definedName>
    <definedName name="TAXFUT" localSheetId="19">#REF!</definedName>
    <definedName name="TAXFUT">#REF!</definedName>
    <definedName name="TAXINCOME" localSheetId="4">#REF!</definedName>
    <definedName name="TAXINCOME" localSheetId="9">#REF!</definedName>
    <definedName name="TAXINCOME" localSheetId="14">#REF!</definedName>
    <definedName name="TAXINCOME" localSheetId="19">#REF!</definedName>
    <definedName name="TAXINCOME">#REF!</definedName>
    <definedName name="TAXMEDICARE" localSheetId="4">#REF!</definedName>
    <definedName name="TAXMEDICARE" localSheetId="9">#REF!</definedName>
    <definedName name="TAXMEDICARE" localSheetId="14">#REF!</definedName>
    <definedName name="TAXMEDICARE" localSheetId="19">#REF!</definedName>
    <definedName name="TAXMEDICARE">#REF!</definedName>
    <definedName name="TAXPFINT" localSheetId="4">#REF!</definedName>
    <definedName name="TAXPFINT" localSheetId="9">#REF!</definedName>
    <definedName name="TAXPFINT" localSheetId="14">#REF!</definedName>
    <definedName name="TAXPFINT" localSheetId="19">#REF!</definedName>
    <definedName name="TAXPFINT">#REF!</definedName>
    <definedName name="TAXPROPERTY" localSheetId="4">#REF!</definedName>
    <definedName name="TAXPROPERTY" localSheetId="9">#REF!</definedName>
    <definedName name="TAXPROPERTY" localSheetId="14">#REF!</definedName>
    <definedName name="TAXPROPERTY" localSheetId="19">#REF!</definedName>
    <definedName name="TAXPROPERTY">#REF!</definedName>
    <definedName name="TAXSUT" localSheetId="4">#REF!</definedName>
    <definedName name="TAXSUT" localSheetId="9">#REF!</definedName>
    <definedName name="TAXSUT" localSheetId="14">#REF!</definedName>
    <definedName name="TAXSUT" localSheetId="19">#REF!</definedName>
    <definedName name="TAXSUT">#REF!</definedName>
    <definedName name="TEMP" localSheetId="2" hidden="1">{#N/A,#N/A,FALSE,"Summ";#N/A,#N/A,FALSE,"General"}</definedName>
    <definedName name="TEMP" localSheetId="4" hidden="1">{#N/A,#N/A,FALSE,"Summ";#N/A,#N/A,FALSE,"General"}</definedName>
    <definedName name="TEMP" localSheetId="9" hidden="1">{#N/A,#N/A,FALSE,"Summ";#N/A,#N/A,FALSE,"General"}</definedName>
    <definedName name="TEMP" localSheetId="14" hidden="1">{#N/A,#N/A,FALSE,"Summ";#N/A,#N/A,FALSE,"General"}</definedName>
    <definedName name="TEMP" localSheetId="19" hidden="1">{#N/A,#N/A,FALSE,"Summ";#N/A,#N/A,FALSE,"General"}</definedName>
    <definedName name="TEMP" hidden="1">{#N/A,#N/A,FALSE,"Summ";#N/A,#N/A,FALSE,"General"}</definedName>
    <definedName name="Temp1" localSheetId="2" hidden="1">{#N/A,#N/A,FALSE,"CESTSUM";#N/A,#N/A,FALSE,"est sum A";#N/A,#N/A,FALSE,"est detail A"}</definedName>
    <definedName name="Temp1" localSheetId="4" hidden="1">{#N/A,#N/A,FALSE,"CESTSUM";#N/A,#N/A,FALSE,"est sum A";#N/A,#N/A,FALSE,"est detail A"}</definedName>
    <definedName name="Temp1" localSheetId="9" hidden="1">{#N/A,#N/A,FALSE,"CESTSUM";#N/A,#N/A,FALSE,"est sum A";#N/A,#N/A,FALSE,"est detail A"}</definedName>
    <definedName name="Temp1" localSheetId="14" hidden="1">{#N/A,#N/A,FALSE,"CESTSUM";#N/A,#N/A,FALSE,"est sum A";#N/A,#N/A,FALSE,"est detail A"}</definedName>
    <definedName name="Temp1" localSheetId="19" hidden="1">{#N/A,#N/A,FALSE,"CESTSUM";#N/A,#N/A,FALSE,"est sum A";#N/A,#N/A,FALSE,"est detail A"}</definedName>
    <definedName name="Temp1" hidden="1">{#N/A,#N/A,FALSE,"CESTSUM";#N/A,#N/A,FALSE,"est sum A";#N/A,#N/A,FALSE,"est detail A"}</definedName>
    <definedName name="TEMPADJ" localSheetId="4">#REF!</definedName>
    <definedName name="TEMPADJ" localSheetId="9">#REF!</definedName>
    <definedName name="TEMPADJ" localSheetId="14">#REF!</definedName>
    <definedName name="TEMPADJ" localSheetId="19">#REF!</definedName>
    <definedName name="TEMPADJ">#REF!</definedName>
    <definedName name="TenaskaShare" localSheetId="4">[12]Dispatch!#REF!</definedName>
    <definedName name="TenaskaShare" localSheetId="9">[12]Dispatch!#REF!</definedName>
    <definedName name="TenaskaShare" localSheetId="14">[12]Dispatch!#REF!</definedName>
    <definedName name="TenaskaShare" localSheetId="19">[12]Dispatch!#REF!</definedName>
    <definedName name="TenaskaShare">[12]Dispatch!#REF!</definedName>
    <definedName name="Test" localSheetId="4">[6]BS!#REF!</definedName>
    <definedName name="Test" localSheetId="9">[6]BS!#REF!</definedName>
    <definedName name="Test" localSheetId="14">[6]BS!#REF!</definedName>
    <definedName name="Test">[6]BS!#REF!</definedName>
    <definedName name="TESTYEAR" localSheetId="4">#REF!</definedName>
    <definedName name="TESTYEAR" localSheetId="9">#REF!</definedName>
    <definedName name="TESTYEAR" localSheetId="14">#REF!</definedName>
    <definedName name="TESTYEAR" localSheetId="19">#REF!</definedName>
    <definedName name="TESTYEAR">#REF!</definedName>
    <definedName name="Therm_upload" localSheetId="4">#REF!</definedName>
    <definedName name="Therm_upload" localSheetId="9">#REF!</definedName>
    <definedName name="Therm_upload" localSheetId="14">#REF!</definedName>
    <definedName name="Therm_upload" localSheetId="19">#REF!</definedName>
    <definedName name="Therm_upload">#REF!</definedName>
    <definedName name="ThermalBookLife">[8]Assumptions!$C$25</definedName>
    <definedName name="therms" localSheetId="4">#REF!</definedName>
    <definedName name="therms" localSheetId="9">#REF!</definedName>
    <definedName name="therms" localSheetId="14">#REF!</definedName>
    <definedName name="therms" localSheetId="19">#REF!</definedName>
    <definedName name="therms">#REF!</definedName>
    <definedName name="THM_ALL_YEARS" localSheetId="25">#REF!</definedName>
    <definedName name="THM_ALL_YEARS" localSheetId="4">#REF!</definedName>
    <definedName name="THM_ALL_YEARS" localSheetId="9">#REF!</definedName>
    <definedName name="THM_ALL_YEARS" localSheetId="14">#REF!</definedName>
    <definedName name="THM_ALL_YEARS" localSheetId="19">#REF!</definedName>
    <definedName name="THM_ALL_YEARS">#REF!</definedName>
    <definedName name="Title">[8]Assumptions!$A$1</definedName>
    <definedName name="TopLeft" localSheetId="4">#REF!</definedName>
    <definedName name="TopLeft" localSheetId="9">#REF!</definedName>
    <definedName name="TopLeft" localSheetId="14">#REF!</definedName>
    <definedName name="TopLeft" localSheetId="19">#REF!</definedName>
    <definedName name="TopLeft">#REF!</definedName>
    <definedName name="TRADING_NET" localSheetId="4">[5]DT_A_DOL93!#REF!</definedName>
    <definedName name="TRADING_NET" localSheetId="9">[5]DT_A_DOL93!#REF!</definedName>
    <definedName name="TRADING_NET" localSheetId="14">[5]DT_A_DOL93!#REF!</definedName>
    <definedName name="TRADING_NET" localSheetId="19">[5]DT_A_DOL93!#REF!</definedName>
    <definedName name="TRADING_NET">[5]DT_A_DOL93!#REF!</definedName>
    <definedName name="tran_revenue" localSheetId="4">#REF!</definedName>
    <definedName name="tran_revenue" localSheetId="9">#REF!</definedName>
    <definedName name="tran_revenue" localSheetId="14">#REF!</definedName>
    <definedName name="tran_revenue" localSheetId="19">#REF!</definedName>
    <definedName name="tran_revenue">#REF!</definedName>
    <definedName name="Transfer" hidden="1">#REF!</definedName>
    <definedName name="Transfers" hidden="1">#REF!</definedName>
    <definedName name="u" localSheetId="2" hidden="1">{#N/A,#N/A,FALSE,"Summ";#N/A,#N/A,FALSE,"General"}</definedName>
    <definedName name="u" localSheetId="4" hidden="1">{#N/A,#N/A,FALSE,"Summ";#N/A,#N/A,FALSE,"General"}</definedName>
    <definedName name="u" localSheetId="9" hidden="1">{#N/A,#N/A,FALSE,"Summ";#N/A,#N/A,FALSE,"General"}</definedName>
    <definedName name="u" localSheetId="14" hidden="1">{#N/A,#N/A,FALSE,"Summ";#N/A,#N/A,FALSE,"General"}</definedName>
    <definedName name="u" localSheetId="19" hidden="1">{#N/A,#N/A,FALSE,"Summ";#N/A,#N/A,FALSE,"General"}</definedName>
    <definedName name="u" hidden="1">{#N/A,#N/A,FALSE,"Summ";#N/A,#N/A,FALSE,"General"}</definedName>
    <definedName name="UBakerAvail" localSheetId="4">#REF!</definedName>
    <definedName name="UBakerAvail" localSheetId="9">#REF!</definedName>
    <definedName name="UBakerAvail" localSheetId="14">#REF!</definedName>
    <definedName name="UBakerAvail" localSheetId="19">#REF!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4">#REF!</definedName>
    <definedName name="UNITCOMPARE" localSheetId="9">#REF!</definedName>
    <definedName name="UNITCOMPARE" localSheetId="14">#REF!</definedName>
    <definedName name="UNITCOMPARE" localSheetId="19">#REF!</definedName>
    <definedName name="UNITCOMPARE">#REF!</definedName>
    <definedName name="UNITCOSTS" localSheetId="4">#REF!</definedName>
    <definedName name="UNITCOSTS" localSheetId="9">#REF!</definedName>
    <definedName name="UNITCOSTS" localSheetId="14">#REF!</definedName>
    <definedName name="UNITCOSTS" localSheetId="19">#REF!</definedName>
    <definedName name="UNITCOSTS">#REF!</definedName>
    <definedName name="UTG" localSheetId="4">#REF!</definedName>
    <definedName name="UTG" localSheetId="9">#REF!</definedName>
    <definedName name="UTG" localSheetId="14">#REF!</definedName>
    <definedName name="UTG" localSheetId="19">#REF!</definedName>
    <definedName name="UTG">#REF!</definedName>
    <definedName name="UTN" localSheetId="4">#REF!</definedName>
    <definedName name="UTN" localSheetId="9">#REF!</definedName>
    <definedName name="UTN" localSheetId="14">#REF!</definedName>
    <definedName name="UTN" localSheetId="19">#REF!</definedName>
    <definedName name="UTN">#REF!</definedName>
    <definedName name="v" localSheetId="2" hidden="1">{#N/A,#N/A,FALSE,"Coversheet";#N/A,#N/A,FALSE,"QA"}</definedName>
    <definedName name="v" localSheetId="4" hidden="1">{#N/A,#N/A,FALSE,"Coversheet";#N/A,#N/A,FALSE,"QA"}</definedName>
    <definedName name="v" localSheetId="9" hidden="1">{#N/A,#N/A,FALSE,"Coversheet";#N/A,#N/A,FALSE,"QA"}</definedName>
    <definedName name="v" localSheetId="14" hidden="1">{#N/A,#N/A,FALSE,"Coversheet";#N/A,#N/A,FALSE,"QA"}</definedName>
    <definedName name="v" localSheetId="19" hidden="1">{#N/A,#N/A,FALSE,"Coversheet";#N/A,#N/A,FALSE,"QA"}</definedName>
    <definedName name="v" hidden="1">{#N/A,#N/A,FALSE,"Coversheet";#N/A,#N/A,FALSE,"QA"}</definedName>
    <definedName name="VOMEsc">[8]Assumptions!$C$21</definedName>
    <definedName name="w" localSheetId="2" hidden="1">{#N/A,#N/A,FALSE,"Schedule F";#N/A,#N/A,FALSE,"Schedule G"}</definedName>
    <definedName name="w" localSheetId="4" hidden="1">{#N/A,#N/A,FALSE,"Schedule F";#N/A,#N/A,FALSE,"Schedule G"}</definedName>
    <definedName name="w" localSheetId="9" hidden="1">{#N/A,#N/A,FALSE,"Schedule F";#N/A,#N/A,FALSE,"Schedule G"}</definedName>
    <definedName name="w" localSheetId="14" hidden="1">{#N/A,#N/A,FALSE,"Schedule F";#N/A,#N/A,FALSE,"Schedule G"}</definedName>
    <definedName name="w" localSheetId="19" hidden="1">{#N/A,#N/A,FALSE,"Schedule F";#N/A,#N/A,FALSE,"Schedule G"}</definedName>
    <definedName name="w" hidden="1">{#N/A,#N/A,FALSE,"Schedule F";#N/A,#N/A,FALSE,"Schedule G"}</definedName>
    <definedName name="WACC">[8]Assumptions!$I$61</definedName>
    <definedName name="WAGES" localSheetId="4">[7]model!#REF!</definedName>
    <definedName name="WAGES" localSheetId="9">[7]model!#REF!</definedName>
    <definedName name="WAGES" localSheetId="14">[7]model!#REF!</definedName>
    <definedName name="WAGES">[7]model!#REF!</definedName>
    <definedName name="we" localSheetId="36" hidden="1">{#N/A,#N/A,FALSE,"Pg 6b CustCount_Gas";#N/A,#N/A,FALSE,"QA";#N/A,#N/A,FALSE,"Report";#N/A,#N/A,FALSE,"forecast"}</definedName>
    <definedName name="we" localSheetId="37" hidden="1">{#N/A,#N/A,FALSE,"Pg 6b CustCount_Gas";#N/A,#N/A,FALSE,"QA";#N/A,#N/A,FALSE,"Report";#N/A,#N/A,FALSE,"forecast"}</definedName>
    <definedName name="we" localSheetId="24" hidden="1">{#N/A,#N/A,FALSE,"Pg 6b CustCount_Gas";#N/A,#N/A,FALSE,"QA";#N/A,#N/A,FALSE,"Report";#N/A,#N/A,FALSE,"forecast"}</definedName>
    <definedName name="we" localSheetId="25" hidden="1">{#N/A,#N/A,FALSE,"Pg 6b CustCount_Gas";#N/A,#N/A,FALSE,"QA";#N/A,#N/A,FALSE,"Report";#N/A,#N/A,FALSE,"forecast"}</definedName>
    <definedName name="we" localSheetId="2" hidden="1">{#N/A,#N/A,FALSE,"Pg 6b CustCount_Gas";#N/A,#N/A,FALSE,"QA";#N/A,#N/A,FALSE,"Report";#N/A,#N/A,FALSE,"forecast"}</definedName>
    <definedName name="we" localSheetId="5" hidden="1">{#N/A,#N/A,FALSE,"Pg 6b CustCount_Gas";#N/A,#N/A,FALSE,"QA";#N/A,#N/A,FALSE,"Report";#N/A,#N/A,FALSE,"forecast"}</definedName>
    <definedName name="we" localSheetId="22" hidden="1">{#N/A,#N/A,FALSE,"Pg 6b CustCount_Gas";#N/A,#N/A,FALSE,"QA";#N/A,#N/A,FALSE,"Report";#N/A,#N/A,FALSE,"forecast"}</definedName>
    <definedName name="we" localSheetId="33" hidden="1">{#N/A,#N/A,FALSE,"Pg 6b CustCount_Gas";#N/A,#N/A,FALSE,"QA";#N/A,#N/A,FALSE,"Report";#N/A,#N/A,FALSE,"forecast"}</definedName>
    <definedName name="we" localSheetId="19" hidden="1">{#N/A,#N/A,FALSE,"Pg 6b CustCount_Gas";#N/A,#N/A,FALSE,"QA";#N/A,#N/A,FALSE,"Report";#N/A,#N/A,FALSE,"forecast"}</definedName>
    <definedName name="we" localSheetId="20" hidden="1">{#N/A,#N/A,FALSE,"Pg 6b CustCount_Gas";#N/A,#N/A,FALSE,"QA";#N/A,#N/A,FALSE,"Report";#N/A,#N/A,FALSE,"forecast"}</definedName>
    <definedName name="we" localSheetId="21" hidden="1">{#N/A,#N/A,FALSE,"Pg 6b CustCount_Gas";#N/A,#N/A,FALSE,"QA";#N/A,#N/A,FALSE,"Report";#N/A,#N/A,FALSE,"forecast"}</definedName>
    <definedName name="we" localSheetId="28" hidden="1">{#N/A,#N/A,FALSE,"Pg 6b CustCount_Gas";#N/A,#N/A,FALSE,"QA";#N/A,#N/A,FALSE,"Report";#N/A,#N/A,FALSE,"forecast"}</definedName>
    <definedName name="we" hidden="1">{#N/A,#N/A,FALSE,"Pg 6b CustCount_Gas";#N/A,#N/A,FALSE,"QA";#N/A,#N/A,FALSE,"Report";#N/A,#N/A,FALSE,"forecast"}</definedName>
    <definedName name="WindDate" localSheetId="4">'[25]Dispatch Cases'!#REF!</definedName>
    <definedName name="WindDate" localSheetId="9">'[25]Dispatch Cases'!#REF!</definedName>
    <definedName name="WindDate" localSheetId="14">'[25]Dispatch Cases'!#REF!</definedName>
    <definedName name="WindDate">'[25]Dispatch Cases'!#REF!</definedName>
    <definedName name="WRKCAP" localSheetId="4">[7]model!#REF!</definedName>
    <definedName name="WRKCAP" localSheetId="9">[7]model!#REF!</definedName>
    <definedName name="WRKCAP" localSheetId="14">[7]model!#REF!</definedName>
    <definedName name="WRKCAP">[7]model!#REF!</definedName>
    <definedName name="wrn.1._.Bi._.Monthly._.CR." localSheetId="2"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9"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19"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localSheetId="4" hidden="1">{#N/A,#N/A,FALSE,"CRPT";#N/A,#N/A,FALSE,"TREND";#N/A,#N/A,FALSE,"%Curve"}</definedName>
    <definedName name="wrn.AAI." localSheetId="9" hidden="1">{#N/A,#N/A,FALSE,"CRPT";#N/A,#N/A,FALSE,"TREND";#N/A,#N/A,FALSE,"%Curve"}</definedName>
    <definedName name="wrn.AAI." localSheetId="14" hidden="1">{#N/A,#N/A,FALSE,"CRPT";#N/A,#N/A,FALSE,"TREND";#N/A,#N/A,FALSE,"%Curve"}</definedName>
    <definedName name="wrn.AAI." localSheetId="19" hidden="1">{#N/A,#N/A,FALSE,"CRPT";#N/A,#N/A,FALSE,"TREND";#N/A,#N/A,FALSE,"%Curve"}</definedName>
    <definedName name="wrn.AAI." hidden="1">{#N/A,#N/A,FALSE,"CRPT";#N/A,#N/A,FALSE,"TREND";#N/A,#N/A,FALSE,"%Curve"}</definedName>
    <definedName name="wrn.AAI._.Report." localSheetId="2" hidden="1">{#N/A,#N/A,FALSE,"CRPT";#N/A,#N/A,FALSE,"TREND";#N/A,#N/A,FALSE,"% CURVE"}</definedName>
    <definedName name="wrn.AAI._.Report." localSheetId="4" hidden="1">{#N/A,#N/A,FALSE,"CRPT";#N/A,#N/A,FALSE,"TREND";#N/A,#N/A,FALSE,"% CURVE"}</definedName>
    <definedName name="wrn.AAI._.Report." localSheetId="9" hidden="1">{#N/A,#N/A,FALSE,"CRPT";#N/A,#N/A,FALSE,"TREND";#N/A,#N/A,FALSE,"% CURVE"}</definedName>
    <definedName name="wrn.AAI._.Report." localSheetId="14" hidden="1">{#N/A,#N/A,FALSE,"CRPT";#N/A,#N/A,FALSE,"TREND";#N/A,#N/A,FALSE,"% CURVE"}</definedName>
    <definedName name="wrn.AAI._.Report." localSheetId="19"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9"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6" hidden="1">{#N/A,#N/A,FALSE,"Pg 6b CustCount_Gas";#N/A,#N/A,FALSE,"QA";#N/A,#N/A,FALSE,"Report";#N/A,#N/A,FALSE,"forecast"}</definedName>
    <definedName name="wrn.Customer._.Counts._.Gas." localSheetId="37" hidden="1">{#N/A,#N/A,FALSE,"Pg 6b CustCount_Gas";#N/A,#N/A,FALSE,"QA";#N/A,#N/A,FALSE,"Report";#N/A,#N/A,FALSE,"forecast"}</definedName>
    <definedName name="wrn.Customer._.Counts._.Gas." localSheetId="35"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19"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localSheetId="4" hidden="1">{#N/A,#N/A,FALSE,"schA"}</definedName>
    <definedName name="wrn.ECR." localSheetId="9" hidden="1">{#N/A,#N/A,FALSE,"schA"}</definedName>
    <definedName name="wrn.ECR." localSheetId="14" hidden="1">{#N/A,#N/A,FALSE,"schA"}</definedName>
    <definedName name="wrn.ECR." localSheetId="19" hidden="1">{#N/A,#N/A,FALSE,"schA"}</definedName>
    <definedName name="wrn.ECR." hidden="1">{#N/A,#N/A,FALSE,"schA"}</definedName>
    <definedName name="wrn.ESTIMATE." localSheetId="2" hidden="1">{#N/A,#N/A,FALSE,"CESTSUM";#N/A,#N/A,FALSE,"est sum A";#N/A,#N/A,FALSE,"est detail A"}</definedName>
    <definedName name="wrn.ESTIMATE." localSheetId="4" hidden="1">{#N/A,#N/A,FALSE,"CESTSUM";#N/A,#N/A,FALSE,"est sum A";#N/A,#N/A,FALSE,"est detail A"}</definedName>
    <definedName name="wrn.ESTIMATE." localSheetId="9" hidden="1">{#N/A,#N/A,FALSE,"CESTSUM";#N/A,#N/A,FALSE,"est sum A";#N/A,#N/A,FALSE,"est detail A"}</definedName>
    <definedName name="wrn.ESTIMATE." localSheetId="14" hidden="1">{#N/A,#N/A,FALSE,"CESTSUM";#N/A,#N/A,FALSE,"est sum A";#N/A,#N/A,FALSE,"est detail A"}</definedName>
    <definedName name="wrn.ESTIMATE." localSheetId="19" hidden="1">{#N/A,#N/A,FALSE,"CESTSUM";#N/A,#N/A,FALSE,"est sum A";#N/A,#N/A,FALSE,"est detail A"}</definedName>
    <definedName name="wrn.ESTIMATE." hidden="1">{#N/A,#N/A,FALSE,"CESTSUM";#N/A,#N/A,FALSE,"est sum A";#N/A,#N/A,FALSE,"est detail A"}</definedName>
    <definedName name="wrn.Fundamental." localSheetId="16" hidden="1">{#N/A,#N/A,TRUE,"CoverPage";#N/A,#N/A,TRUE,"Gas";#N/A,#N/A,TRUE,"Power";#N/A,#N/A,TRUE,"Historical DJ Mthly Prices"}</definedName>
    <definedName name="wrn.Fundamental." localSheetId="0" hidden="1">{#N/A,#N/A,TRUE,"CoverPage";#N/A,#N/A,TRUE,"Gas";#N/A,#N/A,TRUE,"Power";#N/A,#N/A,TRUE,"Historical DJ Mthly Prices"}</definedName>
    <definedName name="wrn.Fundamental." localSheetId="1" hidden="1">{#N/A,#N/A,TRUE,"CoverPage";#N/A,#N/A,TRUE,"Gas";#N/A,#N/A,TRUE,"Power";#N/A,#N/A,TRUE,"Historical DJ Mthly Prices"}</definedName>
    <definedName name="wrn.Fundamental." localSheetId="2" hidden="1">{#N/A,#N/A,TRUE,"CoverPage";#N/A,#N/A,TRUE,"Gas";#N/A,#N/A,TRUE,"Power";#N/A,#N/A,TRUE,"Historical DJ Mthly Prices"}</definedName>
    <definedName name="wrn.Fundamental." localSheetId="3" hidden="1">{#N/A,#N/A,TRUE,"CoverPage";#N/A,#N/A,TRUE,"Gas";#N/A,#N/A,TRUE,"Power";#N/A,#N/A,TRUE,"Historical DJ Mthly Prices"}</definedName>
    <definedName name="wrn.Fundamental." localSheetId="4" hidden="1">{#N/A,#N/A,TRUE,"CoverPage";#N/A,#N/A,TRUE,"Gas";#N/A,#N/A,TRUE,"Power";#N/A,#N/A,TRUE,"Historical DJ Mthly Prices"}</definedName>
    <definedName name="wrn.Fundamental." localSheetId="6" hidden="1">{#N/A,#N/A,TRUE,"CoverPage";#N/A,#N/A,TRUE,"Gas";#N/A,#N/A,TRUE,"Power";#N/A,#N/A,TRUE,"Historical DJ Mthly Prices"}</definedName>
    <definedName name="wrn.Fundamental." localSheetId="17" hidden="1">{#N/A,#N/A,TRUE,"CoverPage";#N/A,#N/A,TRUE,"Gas";#N/A,#N/A,TRUE,"Power";#N/A,#N/A,TRUE,"Historical DJ Mthly Prices"}</definedName>
    <definedName name="wrn.Fundamental." localSheetId="7" hidden="1">{#N/A,#N/A,TRUE,"CoverPage";#N/A,#N/A,TRUE,"Gas";#N/A,#N/A,TRUE,"Power";#N/A,#N/A,TRUE,"Historical DJ Mthly Prices"}</definedName>
    <definedName name="wrn.Fundamental." localSheetId="8" hidden="1">{#N/A,#N/A,TRUE,"CoverPage";#N/A,#N/A,TRUE,"Gas";#N/A,#N/A,TRUE,"Power";#N/A,#N/A,TRUE,"Historical DJ Mthly Prices"}</definedName>
    <definedName name="wrn.Fundamental." localSheetId="9" hidden="1">{#N/A,#N/A,TRUE,"CoverPage";#N/A,#N/A,TRUE,"Gas";#N/A,#N/A,TRUE,"Power";#N/A,#N/A,TRUE,"Historical DJ Mthly Prices"}</definedName>
    <definedName name="wrn.Fundamental." localSheetId="11" hidden="1">{#N/A,#N/A,TRUE,"CoverPage";#N/A,#N/A,TRUE,"Gas";#N/A,#N/A,TRUE,"Power";#N/A,#N/A,TRUE,"Historical DJ Mthly Prices"}</definedName>
    <definedName name="wrn.Fundamental." localSheetId="12" hidden="1">{#N/A,#N/A,TRUE,"CoverPage";#N/A,#N/A,TRUE,"Gas";#N/A,#N/A,TRUE,"Power";#N/A,#N/A,TRUE,"Historical DJ Mthly Prices"}</definedName>
    <definedName name="wrn.Fundamental." localSheetId="13" hidden="1">{#N/A,#N/A,TRUE,"CoverPage";#N/A,#N/A,TRUE,"Gas";#N/A,#N/A,TRUE,"Power";#N/A,#N/A,TRUE,"Historical DJ Mthly Prices"}</definedName>
    <definedName name="wrn.Fundamental." localSheetId="14" hidden="1">{#N/A,#N/A,TRUE,"CoverPage";#N/A,#N/A,TRUE,"Gas";#N/A,#N/A,TRUE,"Power";#N/A,#N/A,TRUE,"Historical DJ Mthly Prices"}</definedName>
    <definedName name="wrn.Fundamental." localSheetId="22" hidden="1">{#N/A,#N/A,TRUE,"CoverPage";#N/A,#N/A,TRUE,"Gas";#N/A,#N/A,TRUE,"Power";#N/A,#N/A,TRUE,"Historical DJ Mthly Prices"}</definedName>
    <definedName name="wrn.Fundamental." localSheetId="19" hidden="1">{#N/A,#N/A,TRUE,"CoverPage";#N/A,#N/A,TRUE,"Gas";#N/A,#N/A,TRUE,"Power";#N/A,#N/A,TRUE,"Historical DJ Mthly Prices"}</definedName>
    <definedName name="wrn.Fundamental." localSheetId="20" hidden="1">{#N/A,#N/A,TRUE,"CoverPage";#N/A,#N/A,TRUE,"Gas";#N/A,#N/A,TRUE,"Power";#N/A,#N/A,TRUE,"Historical DJ Mthly Prices"}</definedName>
    <definedName name="wrn.Fundamental." localSheetId="21" hidden="1">{#N/A,#N/A,TRUE,"CoverPage";#N/A,#N/A,TRUE,"Gas";#N/A,#N/A,TRUE,"Power";#N/A,#N/A,TRUE,"Historical DJ Mthly Prices"}</definedName>
    <definedName name="wrn.Fundamental." hidden="1">{#N/A,#N/A,TRUE,"CoverPage";#N/A,#N/A,TRUE,"Gas";#N/A,#N/A,TRUE,"Power";#N/A,#N/A,TRUE,"Historical DJ Mthly Prices"}</definedName>
    <definedName name="wrn.IEO." localSheetId="2" hidden="1">{#N/A,#N/A,FALSE,"SUMMARY";#N/A,#N/A,FALSE,"AE7616";#N/A,#N/A,FALSE,"AE7617";#N/A,#N/A,FALSE,"AE7618";#N/A,#N/A,FALSE,"AE7619"}</definedName>
    <definedName name="wrn.IEO." localSheetId="4" hidden="1">{#N/A,#N/A,FALSE,"SUMMARY";#N/A,#N/A,FALSE,"AE7616";#N/A,#N/A,FALSE,"AE7617";#N/A,#N/A,FALSE,"AE7618";#N/A,#N/A,FALSE,"AE7619"}</definedName>
    <definedName name="wrn.IEO." localSheetId="9" hidden="1">{#N/A,#N/A,FALSE,"SUMMARY";#N/A,#N/A,FALSE,"AE7616";#N/A,#N/A,FALSE,"AE7617";#N/A,#N/A,FALSE,"AE7618";#N/A,#N/A,FALSE,"AE7619"}</definedName>
    <definedName name="wrn.IEO." localSheetId="14" hidden="1">{#N/A,#N/A,FALSE,"SUMMARY";#N/A,#N/A,FALSE,"AE7616";#N/A,#N/A,FALSE,"AE7617";#N/A,#N/A,FALSE,"AE7618";#N/A,#N/A,FALSE,"AE7619"}</definedName>
    <definedName name="wrn.IEO." localSheetId="19" hidden="1">{#N/A,#N/A,FALSE,"SUMMARY";#N/A,#N/A,FALSE,"AE7616";#N/A,#N/A,FALSE,"AE7617";#N/A,#N/A,FALSE,"AE7618";#N/A,#N/A,FALSE,"AE7619"}</definedName>
    <definedName name="wrn.IEO." hidden="1">{#N/A,#N/A,FALSE,"SUMMARY";#N/A,#N/A,FALSE,"AE7616";#N/A,#N/A,FALSE,"AE7617";#N/A,#N/A,FALSE,"AE7618";#N/A,#N/A,FALSE,"AE7619"}</definedName>
    <definedName name="wrn.Incentive._.Overhead." localSheetId="36" hidden="1">{#N/A,#N/A,FALSE,"Coversheet";#N/A,#N/A,FALSE,"QA"}</definedName>
    <definedName name="wrn.Incentive._.Overhead." localSheetId="37" hidden="1">{#N/A,#N/A,FALSE,"Coversheet";#N/A,#N/A,FALSE,"QA"}</definedName>
    <definedName name="wrn.Incentive._.Overhead." localSheetId="35" hidden="1">{#N/A,#N/A,FALSE,"Coversheet";#N/A,#N/A,FALSE,"QA"}</definedName>
    <definedName name="wrn.Incentive._.Overhead." localSheetId="24" hidden="1">{#N/A,#N/A,FALSE,"Coversheet";#N/A,#N/A,FALSE,"QA"}</definedName>
    <definedName name="wrn.Incentive._.Overhead." localSheetId="25" hidden="1">{#N/A,#N/A,FALSE,"Coversheet";#N/A,#N/A,FALSE,"QA"}</definedName>
    <definedName name="wrn.Incentive._.Overhead." localSheetId="16" hidden="1">{#N/A,#N/A,FALSE,"Coversheet";#N/A,#N/A,FALSE,"QA"}</definedName>
    <definedName name="wrn.Incentive._.Overhead." localSheetId="0" hidden="1">{#N/A,#N/A,FALSE,"Coversheet";#N/A,#N/A,FALSE,"QA"}</definedName>
    <definedName name="wrn.Incentive._.Overhead." localSheetId="1" hidden="1">{#N/A,#N/A,FALSE,"Coversheet";#N/A,#N/A,FALSE,"QA"}</definedName>
    <definedName name="wrn.Incentive._.Overhead." localSheetId="2" hidden="1">{#N/A,#N/A,FALSE,"Coversheet";#N/A,#N/A,FALSE,"QA"}</definedName>
    <definedName name="wrn.Incentive._.Overhead." localSheetId="3" hidden="1">{#N/A,#N/A,FALSE,"Coversheet";#N/A,#N/A,FALSE,"QA"}</definedName>
    <definedName name="wrn.Incentive._.Overhead." localSheetId="5" hidden="1">{#N/A,#N/A,FALSE,"Coversheet";#N/A,#N/A,FALSE,"QA"}</definedName>
    <definedName name="wrn.Incentive._.Overhead." localSheetId="6" hidden="1">{#N/A,#N/A,FALSE,"Coversheet";#N/A,#N/A,FALSE,"QA"}</definedName>
    <definedName name="wrn.Incentive._.Overhead." localSheetId="17" hidden="1">{#N/A,#N/A,FALSE,"Coversheet";#N/A,#N/A,FALSE,"QA"}</definedName>
    <definedName name="wrn.Incentive._.Overhead." localSheetId="7" hidden="1">{#N/A,#N/A,FALSE,"Coversheet";#N/A,#N/A,FALSE,"QA"}</definedName>
    <definedName name="wrn.Incentive._.Overhead." localSheetId="8" hidden="1">{#N/A,#N/A,FALSE,"Coversheet";#N/A,#N/A,FALSE,"QA"}</definedName>
    <definedName name="wrn.Incentive._.Overhead." localSheetId="11" hidden="1">{#N/A,#N/A,FALSE,"Coversheet";#N/A,#N/A,FALSE,"QA"}</definedName>
    <definedName name="wrn.Incentive._.Overhead." localSheetId="12" hidden="1">{#N/A,#N/A,FALSE,"Coversheet";#N/A,#N/A,FALSE,"QA"}</definedName>
    <definedName name="wrn.Incentive._.Overhead." localSheetId="13" hidden="1">{#N/A,#N/A,FALSE,"Coversheet";#N/A,#N/A,FALSE,"QA"}</definedName>
    <definedName name="wrn.Incentive._.Overhead." localSheetId="22" hidden="1">{#N/A,#N/A,FALSE,"Coversheet";#N/A,#N/A,FALSE,"QA"}</definedName>
    <definedName name="wrn.Incentive._.Overhead." localSheetId="33" hidden="1">{#N/A,#N/A,FALSE,"Coversheet";#N/A,#N/A,FALSE,"QA"}</definedName>
    <definedName name="wrn.Incentive._.Overhead." localSheetId="19" hidden="1">{#N/A,#N/A,FALSE,"Coversheet";#N/A,#N/A,FALSE,"QA"}</definedName>
    <definedName name="wrn.Incentive._.Overhead." localSheetId="20" hidden="1">{#N/A,#N/A,FALSE,"Coversheet";#N/A,#N/A,FALSE,"QA"}</definedName>
    <definedName name="wrn.Incentive._.Overhead." localSheetId="21"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6" hidden="1">{#N/A,#N/A,FALSE,"Schedule F";#N/A,#N/A,FALSE,"Schedule G"}</definedName>
    <definedName name="wrn.limit_reports." localSheetId="0" hidden="1">{#N/A,#N/A,FALSE,"Schedule F";#N/A,#N/A,FALSE,"Schedule G"}</definedName>
    <definedName name="wrn.limit_reports." localSheetId="1" hidden="1">{#N/A,#N/A,FALSE,"Schedule F";#N/A,#N/A,FALSE,"Schedule G"}</definedName>
    <definedName name="wrn.limit_reports." localSheetId="2" hidden="1">{#N/A,#N/A,FALSE,"Schedule F";#N/A,#N/A,FALSE,"Schedule G"}</definedName>
    <definedName name="wrn.limit_reports." localSheetId="3" hidden="1">{#N/A,#N/A,FALSE,"Schedule F";#N/A,#N/A,FALSE,"Schedule G"}</definedName>
    <definedName name="wrn.limit_reports." localSheetId="4" hidden="1">{#N/A,#N/A,FALSE,"Schedule F";#N/A,#N/A,FALSE,"Schedule G"}</definedName>
    <definedName name="wrn.limit_reports." localSheetId="6" hidden="1">{#N/A,#N/A,FALSE,"Schedule F";#N/A,#N/A,FALSE,"Schedule G"}</definedName>
    <definedName name="wrn.limit_reports." localSheetId="17" hidden="1">{#N/A,#N/A,FALSE,"Schedule F";#N/A,#N/A,FALSE,"Schedule G"}</definedName>
    <definedName name="wrn.limit_reports." localSheetId="7" hidden="1">{#N/A,#N/A,FALSE,"Schedule F";#N/A,#N/A,FALSE,"Schedule G"}</definedName>
    <definedName name="wrn.limit_reports." localSheetId="8" hidden="1">{#N/A,#N/A,FALSE,"Schedule F";#N/A,#N/A,FALSE,"Schedule G"}</definedName>
    <definedName name="wrn.limit_reports." localSheetId="9" hidden="1">{#N/A,#N/A,FALSE,"Schedule F";#N/A,#N/A,FALSE,"Schedule G"}</definedName>
    <definedName name="wrn.limit_reports." localSheetId="11" hidden="1">{#N/A,#N/A,FALSE,"Schedule F";#N/A,#N/A,FALSE,"Schedule G"}</definedName>
    <definedName name="wrn.limit_reports." localSheetId="12" hidden="1">{#N/A,#N/A,FALSE,"Schedule F";#N/A,#N/A,FALSE,"Schedule G"}</definedName>
    <definedName name="wrn.limit_reports." localSheetId="13" hidden="1">{#N/A,#N/A,FALSE,"Schedule F";#N/A,#N/A,FALSE,"Schedule G"}</definedName>
    <definedName name="wrn.limit_reports." localSheetId="14" hidden="1">{#N/A,#N/A,FALSE,"Schedule F";#N/A,#N/A,FALSE,"Schedule G"}</definedName>
    <definedName name="wrn.limit_reports." localSheetId="22" hidden="1">{#N/A,#N/A,FALSE,"Schedule F";#N/A,#N/A,FALSE,"Schedule G"}</definedName>
    <definedName name="wrn.limit_reports." localSheetId="19" hidden="1">{#N/A,#N/A,FALSE,"Schedule F";#N/A,#N/A,FALSE,"Schedule G"}</definedName>
    <definedName name="wrn.limit_reports." localSheetId="20" hidden="1">{#N/A,#N/A,FALSE,"Schedule F";#N/A,#N/A,FALSE,"Schedule G"}</definedName>
    <definedName name="wrn.limit_reports." localSheetId="21" hidden="1">{#N/A,#N/A,FALSE,"Schedule F";#N/A,#N/A,FALSE,"Schedule G"}</definedName>
    <definedName name="wrn.limit_reports." hidden="1">{#N/A,#N/A,FALSE,"Schedule F";#N/A,#N/A,FALSE,"Schedule G"}</definedName>
    <definedName name="wrn.MARGIN_WO_QTR." localSheetId="36" hidden="1">{#N/A,#N/A,FALSE,"Month ";#N/A,#N/A,FALSE,"YTD";#N/A,#N/A,FALSE,"12 mo ended"}</definedName>
    <definedName name="wrn.MARGIN_WO_QTR." localSheetId="37" hidden="1">{#N/A,#N/A,FALSE,"Month ";#N/A,#N/A,FALSE,"YTD";#N/A,#N/A,FALSE,"12 mo ended"}</definedName>
    <definedName name="wrn.MARGIN_WO_QTR." localSheetId="35" hidden="1">{#N/A,#N/A,FALSE,"Month ";#N/A,#N/A,FALSE,"YTD";#N/A,#N/A,FALSE,"12 mo ended"}</definedName>
    <definedName name="wrn.MARGIN_WO_QTR." localSheetId="24" hidden="1">{#N/A,#N/A,FALSE,"Month ";#N/A,#N/A,FALSE,"YTD";#N/A,#N/A,FALSE,"12 mo ended"}</definedName>
    <definedName name="wrn.MARGIN_WO_QTR." localSheetId="25" hidden="1">{#N/A,#N/A,FALSE,"Month ";#N/A,#N/A,FALSE,"YTD";#N/A,#N/A,FALSE,"12 mo ended"}</definedName>
    <definedName name="wrn.MARGIN_WO_QTR." localSheetId="16" hidden="1">{#N/A,#N/A,FALSE,"Month ";#N/A,#N/A,FALSE,"YTD";#N/A,#N/A,FALSE,"12 mo ended"}</definedName>
    <definedName name="wrn.MARGIN_WO_QTR." localSheetId="0" hidden="1">{#N/A,#N/A,FALSE,"Month ";#N/A,#N/A,FALSE,"YTD";#N/A,#N/A,FALSE,"12 mo ended"}</definedName>
    <definedName name="wrn.MARGIN_WO_QTR." localSheetId="1" hidden="1">{#N/A,#N/A,FALSE,"Month ";#N/A,#N/A,FALSE,"YTD";#N/A,#N/A,FALSE,"12 mo ended"}</definedName>
    <definedName name="wrn.MARGIN_WO_QTR." localSheetId="2" hidden="1">{#N/A,#N/A,FALSE,"Month ";#N/A,#N/A,FALSE,"YTD";#N/A,#N/A,FALSE,"12 mo ended"}</definedName>
    <definedName name="wrn.MARGIN_WO_QTR." localSheetId="3" hidden="1">{#N/A,#N/A,FALSE,"Month ";#N/A,#N/A,FALSE,"YTD";#N/A,#N/A,FALSE,"12 mo ended"}</definedName>
    <definedName name="wrn.MARGIN_WO_QTR." localSheetId="5" hidden="1">{#N/A,#N/A,FALSE,"Month ";#N/A,#N/A,FALSE,"YTD";#N/A,#N/A,FALSE,"12 mo ended"}</definedName>
    <definedName name="wrn.MARGIN_WO_QTR." localSheetId="6" hidden="1">{#N/A,#N/A,FALSE,"Month ";#N/A,#N/A,FALSE,"YTD";#N/A,#N/A,FALSE,"12 mo ended"}</definedName>
    <definedName name="wrn.MARGIN_WO_QTR." localSheetId="17" hidden="1">{#N/A,#N/A,FALSE,"Month ";#N/A,#N/A,FALSE,"YTD";#N/A,#N/A,FALSE,"12 mo ended"}</definedName>
    <definedName name="wrn.MARGIN_WO_QTR." localSheetId="7" hidden="1">{#N/A,#N/A,FALSE,"Month ";#N/A,#N/A,FALSE,"YTD";#N/A,#N/A,FALSE,"12 mo ended"}</definedName>
    <definedName name="wrn.MARGIN_WO_QTR." localSheetId="8" hidden="1">{#N/A,#N/A,FALSE,"Month ";#N/A,#N/A,FALSE,"YTD";#N/A,#N/A,FALSE,"12 mo ended"}</definedName>
    <definedName name="wrn.MARGIN_WO_QTR." localSheetId="11" hidden="1">{#N/A,#N/A,FALSE,"Month ";#N/A,#N/A,FALSE,"YTD";#N/A,#N/A,FALSE,"12 mo ended"}</definedName>
    <definedName name="wrn.MARGIN_WO_QTR." localSheetId="12" hidden="1">{#N/A,#N/A,FALSE,"Month ";#N/A,#N/A,FALSE,"YTD";#N/A,#N/A,FALSE,"12 mo ended"}</definedName>
    <definedName name="wrn.MARGIN_WO_QTR." localSheetId="13" hidden="1">{#N/A,#N/A,FALSE,"Month ";#N/A,#N/A,FALSE,"YTD";#N/A,#N/A,FALSE,"12 mo ended"}</definedName>
    <definedName name="wrn.MARGIN_WO_QTR." localSheetId="22" hidden="1">{#N/A,#N/A,FALSE,"Month ";#N/A,#N/A,FALSE,"YTD";#N/A,#N/A,FALSE,"12 mo ended"}</definedName>
    <definedName name="wrn.MARGIN_WO_QTR." localSheetId="33" hidden="1">{#N/A,#N/A,FALSE,"Month ";#N/A,#N/A,FALSE,"YTD";#N/A,#N/A,FALSE,"12 mo ended"}</definedName>
    <definedName name="wrn.MARGIN_WO_QTR." localSheetId="19" hidden="1">{#N/A,#N/A,FALSE,"Month ";#N/A,#N/A,FALSE,"YTD";#N/A,#N/A,FALSE,"12 mo ended"}</definedName>
    <definedName name="wrn.MARGIN_WO_QTR." localSheetId="20" hidden="1">{#N/A,#N/A,FALSE,"Month ";#N/A,#N/A,FALSE,"YTD";#N/A,#N/A,FALSE,"12 mo ended"}</definedName>
    <definedName name="wrn.MARGIN_WO_QTR." localSheetId="21"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localSheetId="4" hidden="1">{#N/A,#N/A,FALSE,"BASE";#N/A,#N/A,FALSE,"LOOPS";#N/A,#N/A,FALSE,"PLC"}</definedName>
    <definedName name="wrn.Project._.Services." localSheetId="9" hidden="1">{#N/A,#N/A,FALSE,"BASE";#N/A,#N/A,FALSE,"LOOPS";#N/A,#N/A,FALSE,"PLC"}</definedName>
    <definedName name="wrn.Project._.Services." localSheetId="14" hidden="1">{#N/A,#N/A,FALSE,"BASE";#N/A,#N/A,FALSE,"LOOPS";#N/A,#N/A,FALSE,"PLC"}</definedName>
    <definedName name="wrn.Project._.Services." localSheetId="19" hidden="1">{#N/A,#N/A,FALSE,"BASE";#N/A,#N/A,FALSE,"LOOPS";#N/A,#N/A,FALSE,"PLC"}</definedName>
    <definedName name="wrn.Project._.Services." hidden="1">{#N/A,#N/A,FALSE,"BASE";#N/A,#N/A,FALSE,"LOOPS";#N/A,#N/A,FALSE,"PLC"}</definedName>
    <definedName name="wrn.SCHEDULE." localSheetId="2" hidden="1">{#N/A,#N/A,FALSE,"7617 Fab";#N/A,#N/A,FALSE,"7617 NSK"}</definedName>
    <definedName name="wrn.SCHEDULE." localSheetId="4" hidden="1">{#N/A,#N/A,FALSE,"7617 Fab";#N/A,#N/A,FALSE,"7617 NSK"}</definedName>
    <definedName name="wrn.SCHEDULE." localSheetId="9" hidden="1">{#N/A,#N/A,FALSE,"7617 Fab";#N/A,#N/A,FALSE,"7617 NSK"}</definedName>
    <definedName name="wrn.SCHEDULE." localSheetId="14" hidden="1">{#N/A,#N/A,FALSE,"7617 Fab";#N/A,#N/A,FALSE,"7617 NSK"}</definedName>
    <definedName name="wrn.SCHEDULE." localSheetId="19"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9"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0" hidden="1">{#N/A,#N/A,FALSE,"2002 Small Tool OH";#N/A,#N/A,FALSE,"QA"}</definedName>
    <definedName name="wrn.Small._.Tools._.Overhead." localSheetId="1" hidden="1">{#N/A,#N/A,FALSE,"2002 Small Tool OH";#N/A,#N/A,FALSE,"QA"}</definedName>
    <definedName name="wrn.Small._.Tools._.Overhead." localSheetId="2" hidden="1">{#N/A,#N/A,FALSE,"2002 Small Tool OH";#N/A,#N/A,FALSE,"QA"}</definedName>
    <definedName name="wrn.Small._.Tools._.Overhead." localSheetId="3" hidden="1">{#N/A,#N/A,FALSE,"2002 Small Tool OH";#N/A,#N/A,FALSE,"QA"}</definedName>
    <definedName name="wrn.Small._.Tools._.Overhead." localSheetId="4" hidden="1">{#N/A,#N/A,FALSE,"2002 Small Tool OH";#N/A,#N/A,FALSE,"QA"}</definedName>
    <definedName name="wrn.Small._.Tools._.Overhead." localSheetId="6" hidden="1">{#N/A,#N/A,FALSE,"2002 Small Tool OH";#N/A,#N/A,FALSE,"QA"}</definedName>
    <definedName name="wrn.Small._.Tools._.Overhead." localSheetId="17" hidden="1">{#N/A,#N/A,FALSE,"2002 Small Tool OH";#N/A,#N/A,FALSE,"QA"}</definedName>
    <definedName name="wrn.Small._.Tools._.Overhead." localSheetId="7" hidden="1">{#N/A,#N/A,FALSE,"2002 Small Tool OH";#N/A,#N/A,FALSE,"QA"}</definedName>
    <definedName name="wrn.Small._.Tools._.Overhead." localSheetId="8" hidden="1">{#N/A,#N/A,FALSE,"2002 Small Tool OH";#N/A,#N/A,FALSE,"QA"}</definedName>
    <definedName name="wrn.Small._.Tools._.Overhead." localSheetId="9" hidden="1">{#N/A,#N/A,FALSE,"2002 Small Tool OH";#N/A,#N/A,FALSE,"QA"}</definedName>
    <definedName name="wrn.Small._.Tools._.Overhead." localSheetId="11" hidden="1">{#N/A,#N/A,FALSE,"2002 Small Tool OH";#N/A,#N/A,FALSE,"QA"}</definedName>
    <definedName name="wrn.Small._.Tools._.Overhead." localSheetId="12" hidden="1">{#N/A,#N/A,FALSE,"2002 Small Tool OH";#N/A,#N/A,FALSE,"QA"}</definedName>
    <definedName name="wrn.Small._.Tools._.Overhead." localSheetId="13" hidden="1">{#N/A,#N/A,FALSE,"2002 Small Tool OH";#N/A,#N/A,FALSE,"QA"}</definedName>
    <definedName name="wrn.Small._.Tools._.Overhead." localSheetId="14" hidden="1">{#N/A,#N/A,FALSE,"2002 Small Tool OH";#N/A,#N/A,FALSE,"QA"}</definedName>
    <definedName name="wrn.Small._.Tools._.Overhead." localSheetId="22" hidden="1">{#N/A,#N/A,FALSE,"2002 Small Tool OH";#N/A,#N/A,FALSE,"QA"}</definedName>
    <definedName name="wrn.Small._.Tools._.Overhead." localSheetId="19" hidden="1">{#N/A,#N/A,FALSE,"2002 Small Tool OH";#N/A,#N/A,FALSE,"QA"}</definedName>
    <definedName name="wrn.Small._.Tools._.Overhead." localSheetId="20" hidden="1">{#N/A,#N/A,FALSE,"2002 Small Tool OH";#N/A,#N/A,FALSE,"QA"}</definedName>
    <definedName name="wrn.Small._.Tools._.Overhead." localSheetId="21" hidden="1">{#N/A,#N/A,FALSE,"2002 Small Tool OH";#N/A,#N/A,FALSE,"QA"}</definedName>
    <definedName name="wrn.Small._.Tools._.Overhead." hidden="1">{#N/A,#N/A,FALSE,"2002 Small Tool OH";#N/A,#N/A,FALSE,"QA"}</definedName>
    <definedName name="wrn.Summary." localSheetId="2" hidden="1">{#N/A,#N/A,FALSE,"Summ";#N/A,#N/A,FALSE,"General"}</definedName>
    <definedName name="wrn.Summary." localSheetId="4" hidden="1">{#N/A,#N/A,FALSE,"Summ";#N/A,#N/A,FALSE,"General"}</definedName>
    <definedName name="wrn.Summary." localSheetId="9" hidden="1">{#N/A,#N/A,FALSE,"Summ";#N/A,#N/A,FALSE,"General"}</definedName>
    <definedName name="wrn.Summary." localSheetId="14" hidden="1">{#N/A,#N/A,FALSE,"Summ";#N/A,#N/A,FALSE,"General"}</definedName>
    <definedName name="wrn.Summary." localSheetId="19"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9"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9"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2" hidden="1">{#N/A,#N/A,FALSE,"schA"}</definedName>
    <definedName name="www" localSheetId="4" hidden="1">{#N/A,#N/A,FALSE,"schA"}</definedName>
    <definedName name="www" localSheetId="9" hidden="1">{#N/A,#N/A,FALSE,"schA"}</definedName>
    <definedName name="www" localSheetId="14" hidden="1">{#N/A,#N/A,FALSE,"schA"}</definedName>
    <definedName name="www" localSheetId="19" hidden="1">{#N/A,#N/A,FALSE,"schA"}</definedName>
    <definedName name="www" hidden="1">{#N/A,#N/A,FALSE,"schA"}</definedName>
    <definedName name="x" localSheetId="2" hidden="1">{#N/A,#N/A,FALSE,"Coversheet";#N/A,#N/A,FALSE,"QA"}</definedName>
    <definedName name="x" localSheetId="4" hidden="1">{#N/A,#N/A,FALSE,"Coversheet";#N/A,#N/A,FALSE,"QA"}</definedName>
    <definedName name="x" localSheetId="9" hidden="1">{#N/A,#N/A,FALSE,"Coversheet";#N/A,#N/A,FALSE,"QA"}</definedName>
    <definedName name="x" localSheetId="14" hidden="1">{#N/A,#N/A,FALSE,"Coversheet";#N/A,#N/A,FALSE,"QA"}</definedName>
    <definedName name="x" localSheetId="19" hidden="1">{#N/A,#N/A,FALSE,"Coversheet";#N/A,#N/A,FALSE,"QA"}</definedName>
    <definedName name="x" hidden="1">{#N/A,#N/A,FALSE,"Coversheet";#N/A,#N/A,FALSE,"QA"}</definedName>
    <definedName name="xx" localSheetId="2"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19"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'[26]Revison Inputs'!$B$6</definedName>
    <definedName name="z" localSheetId="2" hidden="1">{#N/A,#N/A,FALSE,"Coversheet";#N/A,#N/A,FALSE,"QA"}</definedName>
    <definedName name="z" localSheetId="4" hidden="1">{#N/A,#N/A,FALSE,"Coversheet";#N/A,#N/A,FALSE,"QA"}</definedName>
    <definedName name="z" localSheetId="9" hidden="1">{#N/A,#N/A,FALSE,"Coversheet";#N/A,#N/A,FALSE,"QA"}</definedName>
    <definedName name="z" localSheetId="14" hidden="1">{#N/A,#N/A,FALSE,"Coversheet";#N/A,#N/A,FALSE,"QA"}</definedName>
    <definedName name="z" localSheetId="19" hidden="1">{#N/A,#N/A,FALSE,"Coversheet";#N/A,#N/A,FALSE,"QA"}</definedName>
    <definedName name="z" hidden="1">{#N/A,#N/A,FALSE,"Coversheet";#N/A,#N/A,FALSE,"QA"}</definedName>
  </definedNames>
  <calcPr calcId="125725" iterateCount="2000" iterateDelta="0.01"/>
</workbook>
</file>

<file path=xl/calcChain.xml><?xml version="1.0" encoding="utf-8"?>
<calcChain xmlns="http://schemas.openxmlformats.org/spreadsheetml/2006/main">
  <c r="E19" i="41"/>
  <c r="E6"/>
  <c r="X461" i="39"/>
  <c r="B36" i="59"/>
  <c r="B44" i="6"/>
  <c r="B53" i="54"/>
  <c r="G25" i="67" l="1"/>
  <c r="G17"/>
  <c r="H92" l="1"/>
  <c r="I92" s="1"/>
  <c r="J92" s="1"/>
  <c r="D36" i="61"/>
  <c r="B10" i="67" l="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G83"/>
  <c r="G84"/>
  <c r="G85"/>
  <c r="G86"/>
  <c r="G82"/>
  <c r="G80"/>
  <c r="G72"/>
  <c r="G73"/>
  <c r="G74"/>
  <c r="G75"/>
  <c r="G71"/>
  <c r="G68"/>
  <c r="G62"/>
  <c r="G61"/>
  <c r="G59"/>
  <c r="G54"/>
  <c r="G51"/>
  <c r="G44"/>
  <c r="G45"/>
  <c r="G43"/>
  <c r="G41"/>
  <c r="G36"/>
  <c r="G35"/>
  <c r="G32"/>
  <c r="G26"/>
  <c r="G22"/>
  <c r="G12"/>
  <c r="G10"/>
  <c r="A11" i="65"/>
  <c r="A12" s="1"/>
  <c r="A13" s="1"/>
  <c r="A14" s="1"/>
  <c r="A15" s="1"/>
  <c r="A16" s="1"/>
  <c r="A17" s="1"/>
  <c r="A18" s="1"/>
  <c r="A19" s="1"/>
  <c r="A20" s="1"/>
  <c r="A21" s="1"/>
  <c r="A22" s="1"/>
  <c r="A23" s="1"/>
  <c r="A24" s="1"/>
  <c r="A25" s="1"/>
  <c r="A10"/>
  <c r="G27" i="67" l="1"/>
  <c r="G63"/>
  <c r="G46"/>
  <c r="H24" i="65"/>
  <c r="H23"/>
  <c r="H20"/>
  <c r="H17"/>
  <c r="H14"/>
  <c r="H12"/>
  <c r="H10"/>
  <c r="F24"/>
  <c r="F23"/>
  <c r="F18"/>
  <c r="F15"/>
  <c r="F21"/>
  <c r="F20"/>
  <c r="F14"/>
  <c r="F12"/>
  <c r="I12" l="1"/>
  <c r="H12" i="67" s="1"/>
  <c r="I24" i="65"/>
  <c r="H88" i="67" s="1"/>
  <c r="I14" i="65"/>
  <c r="H19" i="67" s="1"/>
  <c r="I20" i="65"/>
  <c r="H56" i="67" s="1"/>
  <c r="I23" i="65"/>
  <c r="H77" i="67" s="1"/>
  <c r="H90" l="1"/>
  <c r="E10" i="65"/>
  <c r="E25" s="1"/>
  <c r="D10"/>
  <c r="D25" s="1"/>
  <c r="I5"/>
  <c r="F5"/>
  <c r="E5"/>
  <c r="F25" l="1"/>
  <c r="F17"/>
  <c r="I17" s="1"/>
  <c r="H38" i="67" s="1"/>
  <c r="F10" i="65"/>
  <c r="I10" s="1"/>
  <c r="H10" i="67" s="1"/>
  <c r="C34" i="41"/>
  <c r="D34" s="1"/>
  <c r="E34" s="1"/>
  <c r="F34" s="1"/>
  <c r="G34" s="1"/>
  <c r="H34" s="1"/>
  <c r="I34" s="1"/>
  <c r="J34" s="1"/>
  <c r="K34" s="1"/>
  <c r="L34" s="1"/>
  <c r="M34" s="1"/>
  <c r="B13" l="1"/>
  <c r="D13" s="1"/>
  <c r="AK13" l="1"/>
  <c r="AI13"/>
  <c r="AG13"/>
  <c r="AE13"/>
  <c r="AC13"/>
  <c r="AA13"/>
  <c r="Y13"/>
  <c r="W13"/>
  <c r="U13"/>
  <c r="S13"/>
  <c r="Q13"/>
  <c r="O13"/>
  <c r="M13"/>
  <c r="K13"/>
  <c r="I13"/>
  <c r="G13"/>
  <c r="E13"/>
  <c r="C13"/>
  <c r="AJ13"/>
  <c r="AH13"/>
  <c r="AF13"/>
  <c r="AD13"/>
  <c r="AB13"/>
  <c r="Z13"/>
  <c r="X13"/>
  <c r="V13"/>
  <c r="T13"/>
  <c r="R13"/>
  <c r="P13"/>
  <c r="N13"/>
  <c r="L13"/>
  <c r="J13"/>
  <c r="H13"/>
  <c r="F13"/>
  <c r="A10" i="64"/>
  <c r="A11" s="1"/>
  <c r="A12" s="1"/>
  <c r="A13" s="1"/>
  <c r="A14" s="1"/>
  <c r="A15" s="1"/>
  <c r="A16" s="1"/>
  <c r="A17" s="1"/>
  <c r="A18" s="1"/>
  <c r="A19" s="1"/>
  <c r="A20" s="1"/>
  <c r="A21" s="1"/>
  <c r="A22" s="1"/>
  <c r="A23" s="1"/>
  <c r="A24" s="1"/>
  <c r="A25" s="1"/>
  <c r="A26" s="1"/>
  <c r="A27" s="1"/>
  <c r="A28" s="1"/>
  <c r="A29" s="1"/>
  <c r="A30" s="1"/>
  <c r="A31" s="1"/>
  <c r="A32" s="1"/>
  <c r="A33" s="1"/>
  <c r="A34" s="1"/>
  <c r="A35" s="1"/>
  <c r="A36" s="1"/>
  <c r="A37" s="1"/>
  <c r="A10" i="63"/>
  <c r="A11" s="1"/>
  <c r="A12" s="1"/>
  <c r="A13" s="1"/>
  <c r="A14" s="1"/>
  <c r="A15" s="1"/>
  <c r="A16" s="1"/>
  <c r="A17" s="1"/>
  <c r="A18" s="1"/>
  <c r="A19" s="1"/>
  <c r="A20" s="1"/>
  <c r="A21" s="1"/>
  <c r="A22" s="1"/>
  <c r="A23" s="1"/>
  <c r="A24" s="1"/>
  <c r="A25" s="1"/>
  <c r="A26" s="1"/>
  <c r="A27" s="1"/>
  <c r="A28" s="1"/>
  <c r="A29" s="1"/>
  <c r="A30" s="1"/>
  <c r="A31" s="1"/>
  <c r="A32" s="1"/>
  <c r="A33" s="1"/>
  <c r="A34" s="1"/>
  <c r="A35" s="1"/>
  <c r="A36" s="1"/>
  <c r="A37" s="1"/>
  <c r="D12" i="62"/>
  <c r="D13"/>
  <c r="D14"/>
  <c r="D15"/>
  <c r="D16"/>
  <c r="D11"/>
  <c r="D10"/>
  <c r="D9"/>
  <c r="D8"/>
  <c r="D7"/>
  <c r="D6"/>
  <c r="B7"/>
  <c r="B6"/>
  <c r="F61" i="61"/>
  <c r="E59"/>
  <c r="P34" s="1"/>
  <c r="O34" s="1"/>
  <c r="D59"/>
  <c r="P35" s="1"/>
  <c r="F58"/>
  <c r="Z26" s="1"/>
  <c r="F57"/>
  <c r="F56"/>
  <c r="F55"/>
  <c r="F54"/>
  <c r="Z22" s="1"/>
  <c r="F53"/>
  <c r="F52"/>
  <c r="F51"/>
  <c r="F50"/>
  <c r="Z18" s="1"/>
  <c r="F49"/>
  <c r="F48"/>
  <c r="F47"/>
  <c r="F46"/>
  <c r="F45"/>
  <c r="Z13" s="1"/>
  <c r="B45"/>
  <c r="B46" s="1"/>
  <c r="B47" s="1"/>
  <c r="B48" s="1"/>
  <c r="B49" s="1"/>
  <c r="B50" s="1"/>
  <c r="B51" s="1"/>
  <c r="B52" s="1"/>
  <c r="B53" s="1"/>
  <c r="B54" s="1"/>
  <c r="B55" s="1"/>
  <c r="B56" s="1"/>
  <c r="B57" s="1"/>
  <c r="B58" s="1"/>
  <c r="B59" s="1"/>
  <c r="B61" s="1"/>
  <c r="B62" s="1"/>
  <c r="B63" s="1"/>
  <c r="B64" s="1"/>
  <c r="F44"/>
  <c r="Y33"/>
  <c r="N31"/>
  <c r="M31"/>
  <c r="K31"/>
  <c r="J31"/>
  <c r="I31"/>
  <c r="H31"/>
  <c r="G31"/>
  <c r="E31"/>
  <c r="D31"/>
  <c r="O29"/>
  <c r="X29" s="1"/>
  <c r="L31"/>
  <c r="Y28"/>
  <c r="P27"/>
  <c r="P77" s="1"/>
  <c r="K27"/>
  <c r="K77" s="1"/>
  <c r="J27"/>
  <c r="J77" s="1"/>
  <c r="I27"/>
  <c r="I77" s="1"/>
  <c r="H27"/>
  <c r="H77" s="1"/>
  <c r="G27"/>
  <c r="G77" s="1"/>
  <c r="F27"/>
  <c r="F77" s="1"/>
  <c r="E27"/>
  <c r="E77" s="1"/>
  <c r="D27"/>
  <c r="D32" s="1"/>
  <c r="D78" s="1"/>
  <c r="O26"/>
  <c r="Y26" s="1"/>
  <c r="Z25"/>
  <c r="O25"/>
  <c r="X25" s="1"/>
  <c r="Z24"/>
  <c r="Y24"/>
  <c r="O24"/>
  <c r="X24" s="1"/>
  <c r="Z23"/>
  <c r="O23"/>
  <c r="Y23" s="1"/>
  <c r="Y22"/>
  <c r="X22"/>
  <c r="O22"/>
  <c r="Z21"/>
  <c r="Y21"/>
  <c r="X21"/>
  <c r="O21"/>
  <c r="Z20"/>
  <c r="O20"/>
  <c r="Y20" s="1"/>
  <c r="Z19"/>
  <c r="O19"/>
  <c r="Y19" s="1"/>
  <c r="O18"/>
  <c r="X18" s="1"/>
  <c r="M18"/>
  <c r="M27" s="1"/>
  <c r="Z17"/>
  <c r="O17"/>
  <c r="Y17" s="1"/>
  <c r="Z16"/>
  <c r="X16"/>
  <c r="O16"/>
  <c r="Y16" s="1"/>
  <c r="Z15"/>
  <c r="O15"/>
  <c r="Y15" s="1"/>
  <c r="Z14"/>
  <c r="O14"/>
  <c r="Y14" s="1"/>
  <c r="O13"/>
  <c r="X13" s="1"/>
  <c r="Y13"/>
  <c r="B13"/>
  <c r="B14" s="1"/>
  <c r="B15" s="1"/>
  <c r="B16" s="1"/>
  <c r="B17" s="1"/>
  <c r="B18" s="1"/>
  <c r="B19" s="1"/>
  <c r="B20" s="1"/>
  <c r="B21" s="1"/>
  <c r="B22" s="1"/>
  <c r="B23" s="1"/>
  <c r="B24" s="1"/>
  <c r="B25" s="1"/>
  <c r="B26" s="1"/>
  <c r="B27" s="1"/>
  <c r="B29" s="1"/>
  <c r="B30" s="1"/>
  <c r="B31" s="1"/>
  <c r="B32" s="1"/>
  <c r="B34" s="1"/>
  <c r="B35" s="1"/>
  <c r="Z12"/>
  <c r="O12"/>
  <c r="X12" s="1"/>
  <c r="L27"/>
  <c r="D77" l="1"/>
  <c r="X14"/>
  <c r="X17"/>
  <c r="X19"/>
  <c r="X26"/>
  <c r="F59"/>
  <c r="Z27" s="1"/>
  <c r="C20" i="62"/>
  <c r="D16" i="59" s="1"/>
  <c r="O27" i="61"/>
  <c r="O77" s="1"/>
  <c r="X23"/>
  <c r="K32"/>
  <c r="K78" s="1"/>
  <c r="P79"/>
  <c r="G32"/>
  <c r="G78" s="1"/>
  <c r="L77"/>
  <c r="L32"/>
  <c r="L78" s="1"/>
  <c r="Y34"/>
  <c r="X34"/>
  <c r="M77"/>
  <c r="M32"/>
  <c r="M78" s="1"/>
  <c r="X27"/>
  <c r="X15"/>
  <c r="N27"/>
  <c r="X20"/>
  <c r="Y12"/>
  <c r="Y25"/>
  <c r="Y29"/>
  <c r="H32"/>
  <c r="H78" s="1"/>
  <c r="E32"/>
  <c r="E78" s="1"/>
  <c r="I32"/>
  <c r="I78" s="1"/>
  <c r="F30"/>
  <c r="J32"/>
  <c r="J78" s="1"/>
  <c r="N77" l="1"/>
  <c r="N32"/>
  <c r="N78" s="1"/>
  <c r="Y27"/>
  <c r="F31"/>
  <c r="F32" s="1"/>
  <c r="F78" s="1"/>
  <c r="P30"/>
  <c r="O30" l="1"/>
  <c r="X30" s="1"/>
  <c r="F62"/>
  <c r="F63" s="1"/>
  <c r="F64" s="1"/>
  <c r="P31"/>
  <c r="Y30" l="1"/>
  <c r="O31"/>
  <c r="X31"/>
  <c r="P32"/>
  <c r="Y31" l="1"/>
  <c r="O32"/>
  <c r="P78"/>
  <c r="Y32" l="1"/>
  <c r="O78"/>
  <c r="X32"/>
  <c r="A10" i="59" l="1"/>
  <c r="A11" s="1"/>
  <c r="A12" s="1"/>
  <c r="A13" s="1"/>
  <c r="A14" s="1"/>
  <c r="A15" s="1"/>
  <c r="A16" s="1"/>
  <c r="A17" s="1"/>
  <c r="A18" s="1"/>
  <c r="A19" s="1"/>
  <c r="A20" s="1"/>
  <c r="A21" s="1"/>
  <c r="A22" s="1"/>
  <c r="A23" s="1"/>
  <c r="A24" s="1"/>
  <c r="A25" s="1"/>
  <c r="A26" s="1"/>
  <c r="A27" s="1"/>
  <c r="A28" s="1"/>
  <c r="A29" s="1"/>
  <c r="A30" s="1"/>
  <c r="A31" s="1"/>
  <c r="A32" s="1"/>
  <c r="A33" s="1"/>
  <c r="A34" s="1"/>
  <c r="A35" s="1"/>
  <c r="A36" s="1"/>
  <c r="A37" s="1"/>
  <c r="B44" i="19" l="1"/>
  <c r="B36" i="63" s="1"/>
  <c r="B44" i="22"/>
  <c r="B36" i="64" s="1"/>
  <c r="A11" i="8" l="1"/>
  <c r="A12" s="1"/>
  <c r="A13" l="1"/>
  <c r="A14" s="1"/>
  <c r="A15" s="1"/>
  <c r="A16" s="1"/>
  <c r="C18" s="1"/>
  <c r="C12"/>
  <c r="L221" i="58"/>
  <c r="K219"/>
  <c r="L219" s="1"/>
  <c r="K218"/>
  <c r="L218" s="1"/>
  <c r="D174"/>
  <c r="D173"/>
  <c r="H167"/>
  <c r="D165"/>
  <c r="D167" s="1"/>
  <c r="F167" s="1"/>
  <c r="F164"/>
  <c r="F163"/>
  <c r="F162"/>
  <c r="F161"/>
  <c r="F160"/>
  <c r="F159"/>
  <c r="I156"/>
  <c r="F155"/>
  <c r="H154"/>
  <c r="Q154" s="1"/>
  <c r="F154"/>
  <c r="D146"/>
  <c r="F146" s="1"/>
  <c r="F189" s="1"/>
  <c r="H145"/>
  <c r="H141"/>
  <c r="H164" s="1"/>
  <c r="D141"/>
  <c r="H140"/>
  <c r="Q140" s="1"/>
  <c r="D140"/>
  <c r="D183" s="1"/>
  <c r="H139"/>
  <c r="Q139" s="1"/>
  <c r="D139"/>
  <c r="D182" s="1"/>
  <c r="H138"/>
  <c r="H161" s="1"/>
  <c r="D138"/>
  <c r="D181" s="1"/>
  <c r="H137"/>
  <c r="H160" s="1"/>
  <c r="Q160" s="1"/>
  <c r="D137"/>
  <c r="H136"/>
  <c r="Q136" s="1"/>
  <c r="D136"/>
  <c r="D179" s="1"/>
  <c r="F133"/>
  <c r="F176" s="1"/>
  <c r="H132"/>
  <c r="Q132" s="1"/>
  <c r="F131"/>
  <c r="H130"/>
  <c r="Q130" s="1"/>
  <c r="F130"/>
  <c r="F173" s="1"/>
  <c r="D109"/>
  <c r="D120" s="1"/>
  <c r="D108"/>
  <c r="H102"/>
  <c r="D100"/>
  <c r="D102" s="1"/>
  <c r="F102" s="1"/>
  <c r="F99"/>
  <c r="F98"/>
  <c r="I95"/>
  <c r="K95" s="1"/>
  <c r="F94"/>
  <c r="H93"/>
  <c r="Q93" s="1"/>
  <c r="F93"/>
  <c r="D85"/>
  <c r="F85" s="1"/>
  <c r="F120" s="1"/>
  <c r="H84"/>
  <c r="H80"/>
  <c r="Q80" s="1"/>
  <c r="D80"/>
  <c r="D115" s="1"/>
  <c r="H79"/>
  <c r="Q79" s="1"/>
  <c r="D79"/>
  <c r="F76"/>
  <c r="F111" s="1"/>
  <c r="H75"/>
  <c r="Q75" s="1"/>
  <c r="F74"/>
  <c r="H73"/>
  <c r="I73" s="1"/>
  <c r="F73"/>
  <c r="D52"/>
  <c r="D51"/>
  <c r="H45"/>
  <c r="D42"/>
  <c r="F42" s="1"/>
  <c r="D41"/>
  <c r="D40"/>
  <c r="F40" s="1"/>
  <c r="F36"/>
  <c r="I36" s="1"/>
  <c r="K36" s="1"/>
  <c r="F35"/>
  <c r="H34"/>
  <c r="Q34" s="1"/>
  <c r="F34"/>
  <c r="H25"/>
  <c r="H85" s="1"/>
  <c r="I85" s="1"/>
  <c r="D25"/>
  <c r="D64" s="1"/>
  <c r="H24"/>
  <c r="H20"/>
  <c r="Q20" s="1"/>
  <c r="D20"/>
  <c r="F20" s="1"/>
  <c r="H19"/>
  <c r="D19"/>
  <c r="F19" s="1"/>
  <c r="H18"/>
  <c r="H40" s="1"/>
  <c r="I40" s="1"/>
  <c r="D18"/>
  <c r="I18" s="1"/>
  <c r="F15"/>
  <c r="H14"/>
  <c r="Q14" s="1"/>
  <c r="H13"/>
  <c r="H131" s="1"/>
  <c r="Q131" s="1"/>
  <c r="F13"/>
  <c r="F52" s="1"/>
  <c r="H12"/>
  <c r="Q12" s="1"/>
  <c r="F12"/>
  <c r="D93" i="57"/>
  <c r="D91"/>
  <c r="D92" s="1"/>
  <c r="H84"/>
  <c r="H81"/>
  <c r="Q81" s="1"/>
  <c r="D79"/>
  <c r="F79" s="1"/>
  <c r="D78"/>
  <c r="D77"/>
  <c r="F74"/>
  <c r="D73"/>
  <c r="F73" s="1"/>
  <c r="H72"/>
  <c r="Q72" s="1"/>
  <c r="F72"/>
  <c r="H64"/>
  <c r="D64"/>
  <c r="F64" s="1"/>
  <c r="F105" s="1"/>
  <c r="H63"/>
  <c r="H59"/>
  <c r="Q59" s="1"/>
  <c r="D59"/>
  <c r="F59" s="1"/>
  <c r="H58"/>
  <c r="H53" s="1"/>
  <c r="H73" s="1"/>
  <c r="Q73" s="1"/>
  <c r="D58"/>
  <c r="F58" s="1"/>
  <c r="D57"/>
  <c r="F54"/>
  <c r="D53"/>
  <c r="H52"/>
  <c r="I52" s="1"/>
  <c r="F52"/>
  <c r="H46"/>
  <c r="Q46" s="1"/>
  <c r="F46"/>
  <c r="F47" s="1"/>
  <c r="D35"/>
  <c r="D126" s="1"/>
  <c r="D34"/>
  <c r="H28"/>
  <c r="I28" s="1"/>
  <c r="K28" s="1"/>
  <c r="F28"/>
  <c r="H25"/>
  <c r="I25" s="1"/>
  <c r="F25"/>
  <c r="F24"/>
  <c r="H23"/>
  <c r="Q23" s="1"/>
  <c r="F23"/>
  <c r="H16"/>
  <c r="D16"/>
  <c r="F16" s="1"/>
  <c r="F116" s="1"/>
  <c r="H13"/>
  <c r="I13" s="1"/>
  <c r="F13"/>
  <c r="H12"/>
  <c r="I12" s="1"/>
  <c r="F12"/>
  <c r="F34" s="1"/>
  <c r="D51" i="56"/>
  <c r="E41"/>
  <c r="H41" s="1"/>
  <c r="D41"/>
  <c r="H37"/>
  <c r="I37" s="1"/>
  <c r="F37"/>
  <c r="H28"/>
  <c r="D28"/>
  <c r="F28" s="1"/>
  <c r="I28" s="1"/>
  <c r="K28" s="1"/>
  <c r="L28" s="1"/>
  <c r="F25"/>
  <c r="F24"/>
  <c r="H16"/>
  <c r="D16"/>
  <c r="F16" s="1"/>
  <c r="H13"/>
  <c r="Q13" s="1"/>
  <c r="F13"/>
  <c r="H12"/>
  <c r="I12" s="1"/>
  <c r="F12"/>
  <c r="O14" i="55"/>
  <c r="M14"/>
  <c r="G14"/>
  <c r="D14"/>
  <c r="A10"/>
  <c r="A11" s="1"/>
  <c r="A12" s="1"/>
  <c r="A13" s="1"/>
  <c r="A14" s="1"/>
  <c r="F108" i="58" l="1"/>
  <c r="H54" i="57"/>
  <c r="H74" s="1"/>
  <c r="I74" s="1"/>
  <c r="C16" i="8"/>
  <c r="F35" i="57"/>
  <c r="F26"/>
  <c r="F29" s="1"/>
  <c r="I137" i="58"/>
  <c r="Q13" i="57"/>
  <c r="Q18" i="58"/>
  <c r="I53" i="57"/>
  <c r="H74" i="58"/>
  <c r="I74" s="1"/>
  <c r="K74" s="1"/>
  <c r="H24" i="57"/>
  <c r="Q24" s="1"/>
  <c r="I16" i="56"/>
  <c r="K16" s="1"/>
  <c r="L16" s="1"/>
  <c r="K12" i="57"/>
  <c r="D96"/>
  <c r="K40" i="58"/>
  <c r="I19"/>
  <c r="F109"/>
  <c r="F136"/>
  <c r="F179" s="1"/>
  <c r="Q137"/>
  <c r="Q138"/>
  <c r="F140"/>
  <c r="F183" s="1"/>
  <c r="Q141"/>
  <c r="F59"/>
  <c r="F26" i="56"/>
  <c r="F30" s="1"/>
  <c r="K13" i="57"/>
  <c r="D80"/>
  <c r="D81" s="1"/>
  <c r="D100" s="1"/>
  <c r="F54" i="58"/>
  <c r="I141"/>
  <c r="F174"/>
  <c r="H159"/>
  <c r="Q159" s="1"/>
  <c r="F165"/>
  <c r="F14" i="56"/>
  <c r="D21" i="58"/>
  <c r="J14" i="55" s="1"/>
  <c r="F80" i="58"/>
  <c r="F115" s="1"/>
  <c r="I102"/>
  <c r="I138"/>
  <c r="H155"/>
  <c r="I155" s="1"/>
  <c r="A18" i="8"/>
  <c r="A17"/>
  <c r="I164" i="58"/>
  <c r="Q164"/>
  <c r="I161"/>
  <c r="Q161"/>
  <c r="F36" i="57"/>
  <c r="I13" i="56"/>
  <c r="K13" s="1"/>
  <c r="L13" s="1"/>
  <c r="H25"/>
  <c r="Q25" s="1"/>
  <c r="I23" i="57"/>
  <c r="F53"/>
  <c r="F60" s="1"/>
  <c r="I64"/>
  <c r="H78"/>
  <c r="Q78" s="1"/>
  <c r="Q19" i="58"/>
  <c r="I20"/>
  <c r="K20" s="1"/>
  <c r="F25"/>
  <c r="F64" s="1"/>
  <c r="H35"/>
  <c r="I35" s="1"/>
  <c r="K35" s="1"/>
  <c r="H42"/>
  <c r="I42" s="1"/>
  <c r="K42" s="1"/>
  <c r="I76"/>
  <c r="K76" s="1"/>
  <c r="F100"/>
  <c r="H98"/>
  <c r="Q98" s="1"/>
  <c r="I130"/>
  <c r="I133"/>
  <c r="K133" s="1"/>
  <c r="F137"/>
  <c r="F180" s="1"/>
  <c r="I139"/>
  <c r="F141"/>
  <c r="F184" s="1"/>
  <c r="D142"/>
  <c r="H146"/>
  <c r="I146" s="1"/>
  <c r="K146" s="1"/>
  <c r="I154"/>
  <c r="Q155"/>
  <c r="I159"/>
  <c r="H162"/>
  <c r="H163"/>
  <c r="F168"/>
  <c r="D180"/>
  <c r="D184"/>
  <c r="Q12" i="56"/>
  <c r="I41"/>
  <c r="F14" i="57"/>
  <c r="I16"/>
  <c r="K25"/>
  <c r="F93"/>
  <c r="F51" i="58"/>
  <c r="I13"/>
  <c r="F18"/>
  <c r="F57" s="1"/>
  <c r="I34"/>
  <c r="D58"/>
  <c r="I79"/>
  <c r="D81"/>
  <c r="D114"/>
  <c r="D116" s="1"/>
  <c r="I136"/>
  <c r="K136" s="1"/>
  <c r="F138"/>
  <c r="F181" s="1"/>
  <c r="I140"/>
  <c r="K140" s="1"/>
  <c r="H24" i="56"/>
  <c r="Q24" s="1"/>
  <c r="F98" i="57"/>
  <c r="I25" i="58"/>
  <c r="I64" s="1"/>
  <c r="K64" s="1"/>
  <c r="F79"/>
  <c r="F114" s="1"/>
  <c r="F139"/>
  <c r="F182" s="1"/>
  <c r="I57"/>
  <c r="K138"/>
  <c r="Q54" i="57"/>
  <c r="F18" i="56"/>
  <c r="F50"/>
  <c r="K74" i="57"/>
  <c r="K12" i="56"/>
  <c r="I14"/>
  <c r="K37"/>
  <c r="I43"/>
  <c r="I105" i="57"/>
  <c r="K64"/>
  <c r="K105" s="1"/>
  <c r="K14"/>
  <c r="K52"/>
  <c r="H11" i="55"/>
  <c r="I39" i="57"/>
  <c r="I25" i="56"/>
  <c r="K25" s="1"/>
  <c r="I116" i="57"/>
  <c r="Q12"/>
  <c r="K23"/>
  <c r="I24"/>
  <c r="K24" s="1"/>
  <c r="I34"/>
  <c r="Q52"/>
  <c r="I54"/>
  <c r="K54" s="1"/>
  <c r="H57"/>
  <c r="I59"/>
  <c r="K59" s="1"/>
  <c r="F121" i="58"/>
  <c r="F103"/>
  <c r="Q37" i="56"/>
  <c r="F41"/>
  <c r="F43" s="1"/>
  <c r="I49"/>
  <c r="F121" i="57"/>
  <c r="Q25"/>
  <c r="F39"/>
  <c r="F40" s="1"/>
  <c r="I46"/>
  <c r="I47" s="1"/>
  <c r="K47" s="1"/>
  <c r="L47" s="1"/>
  <c r="Q53"/>
  <c r="I58"/>
  <c r="K58" s="1"/>
  <c r="Q58"/>
  <c r="F91"/>
  <c r="I73"/>
  <c r="Q74"/>
  <c r="D97"/>
  <c r="F78"/>
  <c r="F97" s="1"/>
  <c r="D98"/>
  <c r="I81"/>
  <c r="D84"/>
  <c r="D24" i="58"/>
  <c r="D14"/>
  <c r="I184"/>
  <c r="K164"/>
  <c r="F18" i="57"/>
  <c r="D60"/>
  <c r="F92"/>
  <c r="K73" i="58"/>
  <c r="L11" i="55"/>
  <c r="I120" i="58"/>
  <c r="K120" s="1"/>
  <c r="K85"/>
  <c r="D119"/>
  <c r="D121" s="1"/>
  <c r="D212"/>
  <c r="I14" i="57"/>
  <c r="I18" s="1"/>
  <c r="G11" i="55"/>
  <c r="I72" i="57"/>
  <c r="I78"/>
  <c r="H79"/>
  <c r="F81"/>
  <c r="F100" s="1"/>
  <c r="I24" i="56"/>
  <c r="D11" i="55" s="1"/>
  <c r="I14"/>
  <c r="K16" i="57"/>
  <c r="L16" s="1"/>
  <c r="K19" i="58"/>
  <c r="D39" i="57"/>
  <c r="I12" i="58"/>
  <c r="Q13"/>
  <c r="I15"/>
  <c r="D57"/>
  <c r="H41"/>
  <c r="Q41" s="1"/>
  <c r="D59"/>
  <c r="Q73"/>
  <c r="I80"/>
  <c r="I93"/>
  <c r="I108" s="1"/>
  <c r="I111"/>
  <c r="K111" s="1"/>
  <c r="I131"/>
  <c r="K137"/>
  <c r="K155"/>
  <c r="I167"/>
  <c r="D190"/>
  <c r="Q40"/>
  <c r="I41"/>
  <c r="Q42"/>
  <c r="I59"/>
  <c r="K59" s="1"/>
  <c r="Q74"/>
  <c r="H99"/>
  <c r="I179"/>
  <c r="K179" s="1"/>
  <c r="I181"/>
  <c r="K181" s="1"/>
  <c r="F190"/>
  <c r="K13"/>
  <c r="K25"/>
  <c r="D43"/>
  <c r="I121"/>
  <c r="K159"/>
  <c r="I160"/>
  <c r="K161"/>
  <c r="F41"/>
  <c r="F43" s="1"/>
  <c r="H94"/>
  <c r="K102"/>
  <c r="K139"/>
  <c r="A10" i="43"/>
  <c r="A11" s="1"/>
  <c r="A12" s="1"/>
  <c r="A13" s="1"/>
  <c r="A14" s="1"/>
  <c r="A15" s="1"/>
  <c r="A16" s="1"/>
  <c r="A17" s="1"/>
  <c r="A18" s="1"/>
  <c r="A19" s="1"/>
  <c r="A20" s="1"/>
  <c r="A21" s="1"/>
  <c r="A22" s="1"/>
  <c r="A23" s="1"/>
  <c r="A24" s="1"/>
  <c r="A25" s="1"/>
  <c r="A26" s="1"/>
  <c r="A27" s="1"/>
  <c r="A28" s="1"/>
  <c r="A29" s="1"/>
  <c r="A30" s="1"/>
  <c r="A31" s="1"/>
  <c r="A32" s="1"/>
  <c r="D185" i="58" l="1"/>
  <c r="D213" s="1"/>
  <c r="I176"/>
  <c r="K176" s="1"/>
  <c r="A19" i="8"/>
  <c r="A20" s="1"/>
  <c r="A21" s="1"/>
  <c r="A22" s="1"/>
  <c r="A23" s="1"/>
  <c r="A24" s="1"/>
  <c r="K57" i="58"/>
  <c r="D99" i="57"/>
  <c r="K141" i="58"/>
  <c r="I26" i="57"/>
  <c r="I29" s="1"/>
  <c r="D75" i="58"/>
  <c r="L14" i="55"/>
  <c r="O11"/>
  <c r="I173" i="58"/>
  <c r="K173" s="1"/>
  <c r="K121"/>
  <c r="F82" i="57"/>
  <c r="F122" s="1"/>
  <c r="K26"/>
  <c r="K29" s="1"/>
  <c r="K79" i="58"/>
  <c r="I52"/>
  <c r="K52" s="1"/>
  <c r="Q162"/>
  <c r="I162"/>
  <c r="I189"/>
  <c r="K189" s="1"/>
  <c r="I98"/>
  <c r="K18"/>
  <c r="K154"/>
  <c r="I75"/>
  <c r="D60"/>
  <c r="D211" s="1"/>
  <c r="D214" s="1"/>
  <c r="I35" i="57"/>
  <c r="K35" s="1"/>
  <c r="D145" i="58"/>
  <c r="N14" i="55"/>
  <c r="D132" i="58"/>
  <c r="K41"/>
  <c r="F58"/>
  <c r="Q163"/>
  <c r="I163"/>
  <c r="I165" s="1"/>
  <c r="D84"/>
  <c r="Q35"/>
  <c r="K184"/>
  <c r="K34"/>
  <c r="K11" i="55"/>
  <c r="N11"/>
  <c r="K130" i="58"/>
  <c r="K53" i="57"/>
  <c r="I93"/>
  <c r="D127"/>
  <c r="D128" s="1"/>
  <c r="D217" i="58"/>
  <c r="D220" s="1"/>
  <c r="D222" s="1"/>
  <c r="I190"/>
  <c r="K190" s="1"/>
  <c r="K167"/>
  <c r="I51"/>
  <c r="K12"/>
  <c r="J11" i="55"/>
  <c r="I180" i="58"/>
  <c r="K180" s="1"/>
  <c r="K160"/>
  <c r="I43"/>
  <c r="K10" i="55" s="1"/>
  <c r="I97" i="57"/>
  <c r="K78"/>
  <c r="K97" s="1"/>
  <c r="F14" i="58"/>
  <c r="D53"/>
  <c r="I14"/>
  <c r="I100" i="57"/>
  <c r="K81"/>
  <c r="K100" s="1"/>
  <c r="K80" i="58"/>
  <c r="K15"/>
  <c r="I54"/>
  <c r="K54" s="1"/>
  <c r="I91" i="57"/>
  <c r="K72"/>
  <c r="I11" i="55"/>
  <c r="D63" i="58"/>
  <c r="F24"/>
  <c r="I24"/>
  <c r="I92" i="57"/>
  <c r="K73"/>
  <c r="F123"/>
  <c r="K116"/>
  <c r="K60"/>
  <c r="L12" i="56"/>
  <c r="K14"/>
  <c r="K131" i="58"/>
  <c r="I110"/>
  <c r="F101" i="57"/>
  <c r="I174" i="58"/>
  <c r="F126" i="57"/>
  <c r="O14"/>
  <c r="L14"/>
  <c r="K18"/>
  <c r="L18" s="1"/>
  <c r="K41" i="56"/>
  <c r="L41" s="1"/>
  <c r="K43"/>
  <c r="L43" s="1"/>
  <c r="L37"/>
  <c r="O39"/>
  <c r="K93" i="57"/>
  <c r="D45" i="58"/>
  <c r="K14" i="55"/>
  <c r="F84" i="57"/>
  <c r="F106" s="1"/>
  <c r="I84"/>
  <c r="I60"/>
  <c r="F49" i="56"/>
  <c r="F51" s="1"/>
  <c r="Q99" i="58"/>
  <c r="I99"/>
  <c r="K99" s="1"/>
  <c r="I26" i="56"/>
  <c r="I30" s="1"/>
  <c r="K24"/>
  <c r="K26" s="1"/>
  <c r="G10" i="55"/>
  <c r="K108" i="58"/>
  <c r="K93"/>
  <c r="M11" i="55"/>
  <c r="Q57" i="57"/>
  <c r="H77"/>
  <c r="Q77" s="1"/>
  <c r="K34"/>
  <c r="K36" s="1"/>
  <c r="I36"/>
  <c r="I40" s="1"/>
  <c r="K39"/>
  <c r="L39" s="1"/>
  <c r="I18" i="56"/>
  <c r="Q94" i="58"/>
  <c r="I94"/>
  <c r="I58"/>
  <c r="K58" s="1"/>
  <c r="I79" i="57"/>
  <c r="I82" s="1"/>
  <c r="Q79"/>
  <c r="D63"/>
  <c r="H14" i="55"/>
  <c r="I114" i="58"/>
  <c r="K114" s="1"/>
  <c r="K98"/>
  <c r="F84"/>
  <c r="I84"/>
  <c r="I81"/>
  <c r="A11" i="54"/>
  <c r="A12" s="1"/>
  <c r="A13" s="1"/>
  <c r="A14" s="1"/>
  <c r="K92" i="57" l="1"/>
  <c r="O10" i="55"/>
  <c r="O12" s="1"/>
  <c r="I168" i="58"/>
  <c r="C22" i="8"/>
  <c r="A25"/>
  <c r="A26" s="1"/>
  <c r="A27" s="1"/>
  <c r="A28" s="1"/>
  <c r="C26"/>
  <c r="D10" i="55"/>
  <c r="D12" s="1"/>
  <c r="K12"/>
  <c r="E14"/>
  <c r="E11"/>
  <c r="I121" i="57"/>
  <c r="I126" s="1"/>
  <c r="I145" i="58"/>
  <c r="F145"/>
  <c r="K162"/>
  <c r="I182"/>
  <c r="K182" s="1"/>
  <c r="K43"/>
  <c r="L43" s="1"/>
  <c r="I183"/>
  <c r="K183" s="1"/>
  <c r="K163"/>
  <c r="I132"/>
  <c r="F132"/>
  <c r="D110"/>
  <c r="F75"/>
  <c r="D223"/>
  <c r="I85" i="57"/>
  <c r="I10" i="55"/>
  <c r="I12" s="1"/>
  <c r="L10"/>
  <c r="L12" s="1"/>
  <c r="L26" i="56"/>
  <c r="K30"/>
  <c r="L30" s="1"/>
  <c r="K174" i="58"/>
  <c r="K91" i="57"/>
  <c r="K51" i="58"/>
  <c r="I119"/>
  <c r="K84"/>
  <c r="K86" s="1"/>
  <c r="I86"/>
  <c r="I122" i="57"/>
  <c r="K122" s="1"/>
  <c r="L122" s="1"/>
  <c r="H10" i="55"/>
  <c r="H12" s="1"/>
  <c r="L14" i="56"/>
  <c r="O14"/>
  <c r="K18"/>
  <c r="L18" s="1"/>
  <c r="I53" i="58"/>
  <c r="K14"/>
  <c r="K21" s="1"/>
  <c r="F86"/>
  <c r="F119"/>
  <c r="F122" s="1"/>
  <c r="F63" i="57"/>
  <c r="I63"/>
  <c r="K94" i="58"/>
  <c r="K100" s="1"/>
  <c r="K103" s="1"/>
  <c r="I109"/>
  <c r="I50" i="56"/>
  <c r="K40" i="57"/>
  <c r="L40" s="1"/>
  <c r="L36"/>
  <c r="G12" i="55"/>
  <c r="I106" i="57"/>
  <c r="K84"/>
  <c r="K106" s="1"/>
  <c r="I45" i="58"/>
  <c r="D65"/>
  <c r="F45"/>
  <c r="K49" i="56"/>
  <c r="K126" i="57"/>
  <c r="K24" i="58"/>
  <c r="K26" s="1"/>
  <c r="I63"/>
  <c r="I26"/>
  <c r="I100"/>
  <c r="I206" s="1"/>
  <c r="K121" i="57"/>
  <c r="I123"/>
  <c r="L60"/>
  <c r="F63" i="58"/>
  <c r="F26"/>
  <c r="F85" i="57"/>
  <c r="I115" i="58"/>
  <c r="K115" s="1"/>
  <c r="F53"/>
  <c r="F60" s="1"/>
  <c r="F21"/>
  <c r="I21"/>
  <c r="I98" i="57"/>
  <c r="I101" s="1"/>
  <c r="K79"/>
  <c r="K98" s="1"/>
  <c r="A15" i="54"/>
  <c r="A16" s="1"/>
  <c r="A17" s="1"/>
  <c r="A18" s="1"/>
  <c r="F199" i="58" l="1"/>
  <c r="A29" i="8"/>
  <c r="A30" s="1"/>
  <c r="C28"/>
  <c r="I147" i="58"/>
  <c r="I188"/>
  <c r="K145"/>
  <c r="K53"/>
  <c r="K60" s="1"/>
  <c r="F110"/>
  <c r="F81"/>
  <c r="F206" s="1"/>
  <c r="K206" s="1"/>
  <c r="K75"/>
  <c r="K81" s="1"/>
  <c r="F142"/>
  <c r="F175"/>
  <c r="F185" s="1"/>
  <c r="K165"/>
  <c r="I199"/>
  <c r="K199" s="1"/>
  <c r="K82" i="57"/>
  <c r="L82" s="1"/>
  <c r="I175" i="58"/>
  <c r="I142"/>
  <c r="K132"/>
  <c r="F147"/>
  <c r="F201" s="1"/>
  <c r="F188"/>
  <c r="F191" s="1"/>
  <c r="L126" i="57"/>
  <c r="K45" i="58"/>
  <c r="K46" s="1"/>
  <c r="I65"/>
  <c r="I66" s="1"/>
  <c r="I46"/>
  <c r="K50" i="56"/>
  <c r="L50" s="1"/>
  <c r="I51"/>
  <c r="F104" i="57"/>
  <c r="F107" s="1"/>
  <c r="F109" s="1"/>
  <c r="F65"/>
  <c r="I88" i="58"/>
  <c r="I200"/>
  <c r="I205"/>
  <c r="I211" s="1"/>
  <c r="I28"/>
  <c r="J10" i="55"/>
  <c r="L121" i="57"/>
  <c r="K123"/>
  <c r="L123" s="1"/>
  <c r="K63" i="58"/>
  <c r="K51" i="56"/>
  <c r="L51" s="1"/>
  <c r="K109" i="58"/>
  <c r="I116"/>
  <c r="L86"/>
  <c r="K88"/>
  <c r="F28"/>
  <c r="F205"/>
  <c r="F211" s="1"/>
  <c r="M10" i="55"/>
  <c r="M12" s="1"/>
  <c r="I103" i="58"/>
  <c r="L26"/>
  <c r="F65"/>
  <c r="F66" s="1"/>
  <c r="F68" s="1"/>
  <c r="F46"/>
  <c r="F200"/>
  <c r="F212" s="1"/>
  <c r="F88"/>
  <c r="I122"/>
  <c r="K119"/>
  <c r="K122" s="1"/>
  <c r="L122" s="1"/>
  <c r="O13"/>
  <c r="K28"/>
  <c r="L21"/>
  <c r="I104" i="57"/>
  <c r="I107" s="1"/>
  <c r="I109" s="1"/>
  <c r="I65"/>
  <c r="K63"/>
  <c r="I60" i="58"/>
  <c r="K101" i="57"/>
  <c r="A19" i="54"/>
  <c r="A20" s="1"/>
  <c r="A21" s="1"/>
  <c r="A22" s="1"/>
  <c r="I68" i="58" l="1"/>
  <c r="L88"/>
  <c r="K85" i="57"/>
  <c r="L85" s="1"/>
  <c r="A31" i="8"/>
  <c r="A32" s="1"/>
  <c r="C32"/>
  <c r="O54" i="57"/>
  <c r="I149" i="58"/>
  <c r="K142"/>
  <c r="N10" i="55"/>
  <c r="N12" s="1"/>
  <c r="I207" i="58"/>
  <c r="L165"/>
  <c r="K168"/>
  <c r="L168" s="1"/>
  <c r="O74"/>
  <c r="L81"/>
  <c r="F202"/>
  <c r="K175"/>
  <c r="K185" s="1"/>
  <c r="I185"/>
  <c r="F193"/>
  <c r="I191"/>
  <c r="K188"/>
  <c r="K191" s="1"/>
  <c r="L191" s="1"/>
  <c r="F213"/>
  <c r="F214" s="1"/>
  <c r="F207"/>
  <c r="F149"/>
  <c r="F116"/>
  <c r="F124" s="1"/>
  <c r="K110"/>
  <c r="K116" s="1"/>
  <c r="K147"/>
  <c r="L147" s="1"/>
  <c r="I201"/>
  <c r="F208"/>
  <c r="L60"/>
  <c r="L46"/>
  <c r="K211"/>
  <c r="K104" i="57"/>
  <c r="K107" s="1"/>
  <c r="L107" s="1"/>
  <c r="K65"/>
  <c r="I208" i="58"/>
  <c r="K205"/>
  <c r="I212"/>
  <c r="K212" s="1"/>
  <c r="K200"/>
  <c r="L185"/>
  <c r="K193"/>
  <c r="L193" s="1"/>
  <c r="I117" i="57"/>
  <c r="I67"/>
  <c r="F117"/>
  <c r="F67"/>
  <c r="L101"/>
  <c r="I124" i="58"/>
  <c r="J12" i="55"/>
  <c r="E10"/>
  <c r="E12" s="1"/>
  <c r="F217" i="58"/>
  <c r="F220" s="1"/>
  <c r="F222" s="1"/>
  <c r="K65"/>
  <c r="K66" s="1"/>
  <c r="I202"/>
  <c r="L28"/>
  <c r="A23" i="54"/>
  <c r="A24" s="1"/>
  <c r="A25" s="1"/>
  <c r="C23"/>
  <c r="A33" i="8" l="1"/>
  <c r="A34" s="1"/>
  <c r="A35" s="1"/>
  <c r="A36" s="1"/>
  <c r="A37" s="1"/>
  <c r="A38" s="1"/>
  <c r="C36"/>
  <c r="K124" i="58"/>
  <c r="L124" s="1"/>
  <c r="L116"/>
  <c r="K149"/>
  <c r="L149" s="1"/>
  <c r="L142"/>
  <c r="O131"/>
  <c r="K201"/>
  <c r="K202" s="1"/>
  <c r="I213"/>
  <c r="K213" s="1"/>
  <c r="K214" s="1"/>
  <c r="K207"/>
  <c r="K208" s="1"/>
  <c r="K109" i="57"/>
  <c r="L109" s="1"/>
  <c r="I193" i="58"/>
  <c r="I217" s="1"/>
  <c r="I220" s="1"/>
  <c r="I222" s="1"/>
  <c r="L66"/>
  <c r="K68"/>
  <c r="L68" s="1"/>
  <c r="I127" i="57"/>
  <c r="K117"/>
  <c r="K118" s="1"/>
  <c r="I118"/>
  <c r="K67"/>
  <c r="L67" s="1"/>
  <c r="L65"/>
  <c r="F127"/>
  <c r="F128" s="1"/>
  <c r="F223" i="58" s="1"/>
  <c r="F118" i="57"/>
  <c r="A26" i="54"/>
  <c r="A27" s="1"/>
  <c r="A28" s="1"/>
  <c r="C26"/>
  <c r="K217" i="58" l="1"/>
  <c r="L217" s="1"/>
  <c r="I214"/>
  <c r="K220"/>
  <c r="K127" i="57"/>
  <c r="I128"/>
  <c r="A29" i="54"/>
  <c r="A30" s="1"/>
  <c r="A31" s="1"/>
  <c r="C29"/>
  <c r="I223" i="58" l="1"/>
  <c r="L127" i="57"/>
  <c r="K128"/>
  <c r="L220" i="58"/>
  <c r="K222"/>
  <c r="A32" i="54"/>
  <c r="A33" s="1"/>
  <c r="A34" s="1"/>
  <c r="C32"/>
  <c r="L128" i="57" l="1"/>
  <c r="K223" i="58"/>
  <c r="A35" i="54"/>
  <c r="A36" s="1"/>
  <c r="A37" s="1"/>
  <c r="A38" s="1"/>
  <c r="C35"/>
  <c r="A39" l="1"/>
  <c r="A40" s="1"/>
  <c r="A41" s="1"/>
  <c r="C39"/>
  <c r="A42" l="1"/>
  <c r="A43" s="1"/>
  <c r="A44" s="1"/>
  <c r="C42"/>
  <c r="A45" l="1"/>
  <c r="A46" s="1"/>
  <c r="A47" s="1"/>
  <c r="C45"/>
  <c r="A48" l="1"/>
  <c r="A49" s="1"/>
  <c r="A50" s="1"/>
  <c r="C48"/>
  <c r="A51" l="1"/>
  <c r="A52" s="1"/>
  <c r="A53" s="1"/>
  <c r="C51"/>
  <c r="F15" i="8" l="1"/>
  <c r="R440" i="39" l="1"/>
  <c r="R441"/>
  <c r="R442"/>
  <c r="R443"/>
  <c r="R444"/>
  <c r="R445"/>
  <c r="R446"/>
  <c r="R447"/>
  <c r="R448"/>
  <c r="R449"/>
  <c r="R450"/>
  <c r="R451"/>
  <c r="R452"/>
  <c r="R453"/>
  <c r="R454"/>
  <c r="R455"/>
  <c r="R456"/>
  <c r="R457"/>
  <c r="C4" i="53"/>
  <c r="D4" s="1"/>
  <c r="E4" s="1"/>
  <c r="F4" s="1"/>
  <c r="G4" s="1"/>
  <c r="H4" s="1"/>
  <c r="I4" s="1"/>
  <c r="J4" s="1"/>
  <c r="K4" s="1"/>
  <c r="L4" s="1"/>
  <c r="M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X445" i="39" l="1"/>
  <c r="E100" i="46"/>
  <c r="E99"/>
  <c r="E98"/>
  <c r="E97"/>
  <c r="E96"/>
  <c r="E93"/>
  <c r="E87"/>
  <c r="E86"/>
  <c r="E85"/>
  <c r="E84"/>
  <c r="E83"/>
  <c r="E79"/>
  <c r="E74"/>
  <c r="E73"/>
  <c r="E70"/>
  <c r="E64"/>
  <c r="E60"/>
  <c r="E55"/>
  <c r="E54"/>
  <c r="E53"/>
  <c r="E50"/>
  <c r="E44"/>
  <c r="E43"/>
  <c r="E39"/>
  <c r="E33"/>
  <c r="E32"/>
  <c r="E31"/>
  <c r="E28"/>
  <c r="E22"/>
  <c r="E21"/>
  <c r="E18"/>
  <c r="E13"/>
  <c r="E10"/>
  <c r="E100" i="45"/>
  <c r="E99"/>
  <c r="E98"/>
  <c r="E97"/>
  <c r="E96"/>
  <c r="E93"/>
  <c r="E87"/>
  <c r="E86"/>
  <c r="E85"/>
  <c r="E84"/>
  <c r="E83"/>
  <c r="E79"/>
  <c r="E74"/>
  <c r="E73"/>
  <c r="E70"/>
  <c r="E64"/>
  <c r="E60"/>
  <c r="E55"/>
  <c r="E54"/>
  <c r="E53"/>
  <c r="E50"/>
  <c r="E44"/>
  <c r="E43"/>
  <c r="E39"/>
  <c r="E33"/>
  <c r="E32"/>
  <c r="E31"/>
  <c r="E28"/>
  <c r="E22"/>
  <c r="E21"/>
  <c r="E18"/>
  <c r="E13"/>
  <c r="E10"/>
  <c r="E97" i="44"/>
  <c r="E98"/>
  <c r="E99"/>
  <c r="E100"/>
  <c r="E96"/>
  <c r="E93"/>
  <c r="E84"/>
  <c r="E85"/>
  <c r="E86"/>
  <c r="E87"/>
  <c r="E83"/>
  <c r="E79"/>
  <c r="E74"/>
  <c r="E73"/>
  <c r="E70"/>
  <c r="E64"/>
  <c r="E60"/>
  <c r="E54"/>
  <c r="E55"/>
  <c r="E53"/>
  <c r="E50"/>
  <c r="E44"/>
  <c r="E43"/>
  <c r="E39"/>
  <c r="E32"/>
  <c r="E33"/>
  <c r="E31"/>
  <c r="E28"/>
  <c r="E22"/>
  <c r="E21"/>
  <c r="E18"/>
  <c r="G15" i="67" s="1"/>
  <c r="E13" i="44"/>
  <c r="E10"/>
  <c r="E34" i="46" l="1"/>
  <c r="E35" s="1"/>
  <c r="E34" i="45"/>
  <c r="E35" s="1"/>
  <c r="E56" i="46"/>
  <c r="E75"/>
  <c r="E56" i="45"/>
  <c r="E75"/>
  <c r="F79" i="46" l="1"/>
  <c r="F93" s="1"/>
  <c r="F60"/>
  <c r="F70" s="1"/>
  <c r="F50"/>
  <c r="F18"/>
  <c r="F28" s="1"/>
  <c r="F79" i="45"/>
  <c r="F93" s="1"/>
  <c r="F60"/>
  <c r="F70" s="1"/>
  <c r="F50"/>
  <c r="F18"/>
  <c r="F28" s="1"/>
  <c r="A10" i="46" l="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5"/>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 i="44"/>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G39" i="46"/>
  <c r="G50" i="45"/>
  <c r="G39"/>
  <c r="G28" i="46" l="1"/>
  <c r="G93"/>
  <c r="G70"/>
  <c r="G50"/>
  <c r="G18"/>
  <c r="G60"/>
  <c r="G79"/>
  <c r="G28" i="45"/>
  <c r="G93"/>
  <c r="G70"/>
  <c r="G18"/>
  <c r="G60"/>
  <c r="G79"/>
  <c r="D12" i="5"/>
  <c r="O70" i="46" l="1"/>
  <c r="O70" i="45"/>
  <c r="F18" i="44"/>
  <c r="G18" s="1"/>
  <c r="G39"/>
  <c r="F50"/>
  <c r="G50" s="1"/>
  <c r="F60"/>
  <c r="G60" s="1"/>
  <c r="F79"/>
  <c r="F93" s="1"/>
  <c r="G93" s="1"/>
  <c r="E34"/>
  <c r="E56"/>
  <c r="E75"/>
  <c r="E35" l="1"/>
  <c r="F70"/>
  <c r="F28"/>
  <c r="G79"/>
  <c r="G28" l="1"/>
  <c r="G70"/>
  <c r="O70" s="1"/>
  <c r="E136" i="42" l="1"/>
  <c r="F136"/>
  <c r="G136"/>
  <c r="H136"/>
  <c r="I136"/>
  <c r="J136"/>
  <c r="K136"/>
  <c r="L136"/>
  <c r="M136"/>
  <c r="N136"/>
  <c r="O136"/>
  <c r="P136"/>
  <c r="N123"/>
  <c r="O123" s="1"/>
  <c r="P123" s="1"/>
  <c r="D123"/>
  <c r="E123" s="1"/>
  <c r="F123" s="1"/>
  <c r="G123" s="1"/>
  <c r="H123" s="1"/>
  <c r="I123" s="1"/>
  <c r="J123" s="1"/>
  <c r="K123" s="1"/>
  <c r="L123" s="1"/>
  <c r="N122"/>
  <c r="O122" s="1"/>
  <c r="P122" s="1"/>
  <c r="D122"/>
  <c r="E122" s="1"/>
  <c r="F122" s="1"/>
  <c r="G122" s="1"/>
  <c r="H122" s="1"/>
  <c r="I122" s="1"/>
  <c r="J122" s="1"/>
  <c r="K122" s="1"/>
  <c r="L122" s="1"/>
  <c r="N121"/>
  <c r="O121" s="1"/>
  <c r="P121" s="1"/>
  <c r="D121"/>
  <c r="E121" s="1"/>
  <c r="F121" s="1"/>
  <c r="G121" s="1"/>
  <c r="H121" s="1"/>
  <c r="I121" s="1"/>
  <c r="J121" s="1"/>
  <c r="K121" s="1"/>
  <c r="L121" s="1"/>
  <c r="N120"/>
  <c r="O120" s="1"/>
  <c r="P120" s="1"/>
  <c r="D120"/>
  <c r="E120" s="1"/>
  <c r="F120" s="1"/>
  <c r="G120" s="1"/>
  <c r="H120" s="1"/>
  <c r="I120" s="1"/>
  <c r="J120" s="1"/>
  <c r="K120" s="1"/>
  <c r="L120" s="1"/>
  <c r="N119"/>
  <c r="O119" s="1"/>
  <c r="P119" s="1"/>
  <c r="D119"/>
  <c r="E119" s="1"/>
  <c r="F119" s="1"/>
  <c r="G119" s="1"/>
  <c r="H119" s="1"/>
  <c r="I119" s="1"/>
  <c r="J119" s="1"/>
  <c r="K119" s="1"/>
  <c r="N118"/>
  <c r="O118" s="1"/>
  <c r="P118" s="1"/>
  <c r="D118"/>
  <c r="E118" s="1"/>
  <c r="F118" s="1"/>
  <c r="G118" s="1"/>
  <c r="H118" s="1"/>
  <c r="I118" s="1"/>
  <c r="N117"/>
  <c r="O117" s="1"/>
  <c r="P117" s="1"/>
  <c r="D117"/>
  <c r="E117" s="1"/>
  <c r="F117" s="1"/>
  <c r="G117" s="1"/>
  <c r="H117" s="1"/>
  <c r="I117" s="1"/>
  <c r="J117" s="1"/>
  <c r="K117" s="1"/>
  <c r="L117" s="1"/>
  <c r="D104"/>
  <c r="D103"/>
  <c r="D102"/>
  <c r="D101"/>
  <c r="D100"/>
  <c r="E99"/>
  <c r="F99" s="1"/>
  <c r="G99" s="1"/>
  <c r="H99" s="1"/>
  <c r="I99" s="1"/>
  <c r="J99" s="1"/>
  <c r="K99" s="1"/>
  <c r="L99" s="1"/>
  <c r="M99" s="1"/>
  <c r="N99" s="1"/>
  <c r="O99" s="1"/>
  <c r="P99" s="1"/>
  <c r="D99"/>
  <c r="F98"/>
  <c r="G98" s="1"/>
  <c r="H98" s="1"/>
  <c r="I98" s="1"/>
  <c r="J98" s="1"/>
  <c r="K98" s="1"/>
  <c r="L98" s="1"/>
  <c r="M98" s="1"/>
  <c r="N98" s="1"/>
  <c r="O98" s="1"/>
  <c r="P98" s="1"/>
  <c r="D98"/>
  <c r="F83"/>
  <c r="G83" s="1"/>
  <c r="H83" s="1"/>
  <c r="I83" s="1"/>
  <c r="J83" s="1"/>
  <c r="K83" s="1"/>
  <c r="L83" s="1"/>
  <c r="M83" s="1"/>
  <c r="N83" s="1"/>
  <c r="O83" s="1"/>
  <c r="P83" s="1"/>
  <c r="D83"/>
  <c r="F82"/>
  <c r="G82" s="1"/>
  <c r="H82" s="1"/>
  <c r="I82" s="1"/>
  <c r="J82" s="1"/>
  <c r="K82" s="1"/>
  <c r="L82" s="1"/>
  <c r="M82" s="1"/>
  <c r="N82" s="1"/>
  <c r="O82" s="1"/>
  <c r="P82" s="1"/>
  <c r="D82"/>
  <c r="G81"/>
  <c r="H81" s="1"/>
  <c r="I81" s="1"/>
  <c r="J81" s="1"/>
  <c r="K81" s="1"/>
  <c r="L81" s="1"/>
  <c r="M81" s="1"/>
  <c r="N81" s="1"/>
  <c r="O81" s="1"/>
  <c r="P81" s="1"/>
  <c r="F81"/>
  <c r="D81"/>
  <c r="F80"/>
  <c r="G80" s="1"/>
  <c r="H80" s="1"/>
  <c r="I80" s="1"/>
  <c r="J80" s="1"/>
  <c r="K80" s="1"/>
  <c r="L80" s="1"/>
  <c r="M80" s="1"/>
  <c r="N80" s="1"/>
  <c r="O80" s="1"/>
  <c r="P80" s="1"/>
  <c r="D80"/>
  <c r="F79"/>
  <c r="G79" s="1"/>
  <c r="H79" s="1"/>
  <c r="I79" s="1"/>
  <c r="J79" s="1"/>
  <c r="K79" s="1"/>
  <c r="L79" s="1"/>
  <c r="M79" s="1"/>
  <c r="N79" s="1"/>
  <c r="O79" s="1"/>
  <c r="P79" s="1"/>
  <c r="D79"/>
  <c r="F78"/>
  <c r="G78" s="1"/>
  <c r="H78" s="1"/>
  <c r="I78" s="1"/>
  <c r="J78" s="1"/>
  <c r="K78" s="1"/>
  <c r="L78" s="1"/>
  <c r="M78" s="1"/>
  <c r="N78" s="1"/>
  <c r="O78" s="1"/>
  <c r="P78" s="1"/>
  <c r="D78"/>
  <c r="F77"/>
  <c r="G77" s="1"/>
  <c r="H77" s="1"/>
  <c r="I77" s="1"/>
  <c r="J77" s="1"/>
  <c r="K77" s="1"/>
  <c r="L77" s="1"/>
  <c r="M77" s="1"/>
  <c r="N77" s="1"/>
  <c r="O77" s="1"/>
  <c r="P77" s="1"/>
  <c r="D77"/>
  <c r="E60"/>
  <c r="C59"/>
  <c r="E58"/>
  <c r="C57"/>
  <c r="F52"/>
  <c r="F58" s="1"/>
  <c r="D52"/>
  <c r="D57" s="1"/>
  <c r="C47"/>
  <c r="C46"/>
  <c r="C45"/>
  <c r="C44"/>
  <c r="C43"/>
  <c r="E42"/>
  <c r="C41"/>
  <c r="E40"/>
  <c r="C39"/>
  <c r="E36"/>
  <c r="F33"/>
  <c r="G33" s="1"/>
  <c r="G47" s="1"/>
  <c r="D33"/>
  <c r="F32"/>
  <c r="G32" s="1"/>
  <c r="H32" s="1"/>
  <c r="I32" s="1"/>
  <c r="J32" s="1"/>
  <c r="K32" s="1"/>
  <c r="L32" s="1"/>
  <c r="M32" s="1"/>
  <c r="N32" s="1"/>
  <c r="O32" s="1"/>
  <c r="P32" s="1"/>
  <c r="D32"/>
  <c r="F31"/>
  <c r="G31" s="1"/>
  <c r="H31" s="1"/>
  <c r="I31" s="1"/>
  <c r="J31" s="1"/>
  <c r="K31" s="1"/>
  <c r="L31" s="1"/>
  <c r="M31" s="1"/>
  <c r="N31" s="1"/>
  <c r="O31" s="1"/>
  <c r="P31" s="1"/>
  <c r="D31"/>
  <c r="F30"/>
  <c r="G30" s="1"/>
  <c r="H30" s="1"/>
  <c r="I30" s="1"/>
  <c r="J30" s="1"/>
  <c r="K30" s="1"/>
  <c r="L30" s="1"/>
  <c r="M30" s="1"/>
  <c r="N30" s="1"/>
  <c r="O30" s="1"/>
  <c r="P30" s="1"/>
  <c r="D30"/>
  <c r="F29"/>
  <c r="G29" s="1"/>
  <c r="H29" s="1"/>
  <c r="I29" s="1"/>
  <c r="J29" s="1"/>
  <c r="K29" s="1"/>
  <c r="L29" s="1"/>
  <c r="M29" s="1"/>
  <c r="N29" s="1"/>
  <c r="O29" s="1"/>
  <c r="P29" s="1"/>
  <c r="D29"/>
  <c r="F28"/>
  <c r="G28" s="1"/>
  <c r="H28" s="1"/>
  <c r="I28" s="1"/>
  <c r="J28" s="1"/>
  <c r="K28" s="1"/>
  <c r="L28" s="1"/>
  <c r="M28" s="1"/>
  <c r="N28" s="1"/>
  <c r="O28" s="1"/>
  <c r="P28" s="1"/>
  <c r="D28"/>
  <c r="F27"/>
  <c r="G27" s="1"/>
  <c r="H27" s="1"/>
  <c r="I27" s="1"/>
  <c r="J27" s="1"/>
  <c r="K27" s="1"/>
  <c r="D27"/>
  <c r="F26"/>
  <c r="F38" s="1"/>
  <c r="D26"/>
  <c r="F25"/>
  <c r="G25" s="1"/>
  <c r="G37" s="1"/>
  <c r="D25"/>
  <c r="D37" s="1"/>
  <c r="F24"/>
  <c r="G24" s="1"/>
  <c r="H24" s="1"/>
  <c r="I24" s="1"/>
  <c r="J24" s="1"/>
  <c r="K24" s="1"/>
  <c r="L24" s="1"/>
  <c r="M24" s="1"/>
  <c r="D24"/>
  <c r="C20"/>
  <c r="D19"/>
  <c r="D18"/>
  <c r="E18" s="1"/>
  <c r="E45" s="1"/>
  <c r="D17"/>
  <c r="D16"/>
  <c r="F47"/>
  <c r="E47"/>
  <c r="D47"/>
  <c r="P12"/>
  <c r="O12"/>
  <c r="H12"/>
  <c r="G12"/>
  <c r="C132"/>
  <c r="O130"/>
  <c r="N129"/>
  <c r="M129"/>
  <c r="E38"/>
  <c r="E56"/>
  <c r="C37"/>
  <c r="H126"/>
  <c r="C55"/>
  <c r="D46" l="1"/>
  <c r="Q136"/>
  <c r="D55"/>
  <c r="G26"/>
  <c r="H26" s="1"/>
  <c r="I26" s="1"/>
  <c r="J26" s="1"/>
  <c r="K26" s="1"/>
  <c r="L26" s="1"/>
  <c r="M26" s="1"/>
  <c r="N26" s="1"/>
  <c r="N38" s="1"/>
  <c r="D45"/>
  <c r="L119"/>
  <c r="L128" s="1"/>
  <c r="K128"/>
  <c r="G39"/>
  <c r="D43"/>
  <c r="F18"/>
  <c r="F45" s="1"/>
  <c r="G41"/>
  <c r="E100"/>
  <c r="H25"/>
  <c r="I25" s="1"/>
  <c r="J25" s="1"/>
  <c r="K25" s="1"/>
  <c r="L25" s="1"/>
  <c r="M25" s="1"/>
  <c r="H33"/>
  <c r="G52"/>
  <c r="J118"/>
  <c r="I127"/>
  <c r="I36"/>
  <c r="K107"/>
  <c r="E19"/>
  <c r="F56"/>
  <c r="G126"/>
  <c r="N24"/>
  <c r="O24" s="1"/>
  <c r="P24" s="1"/>
  <c r="M36"/>
  <c r="L37"/>
  <c r="O26"/>
  <c r="P26" s="1"/>
  <c r="L27"/>
  <c r="M27" s="1"/>
  <c r="N27" s="1"/>
  <c r="O27" s="1"/>
  <c r="P27" s="1"/>
  <c r="P39" s="1"/>
  <c r="K39"/>
  <c r="M40"/>
  <c r="O41"/>
  <c r="I33"/>
  <c r="J33" s="1"/>
  <c r="K33" s="1"/>
  <c r="L33" s="1"/>
  <c r="H47"/>
  <c r="J36"/>
  <c r="H39"/>
  <c r="G18"/>
  <c r="I38"/>
  <c r="F126"/>
  <c r="F107"/>
  <c r="F55"/>
  <c r="F86"/>
  <c r="F12"/>
  <c r="J126"/>
  <c r="J107"/>
  <c r="J86"/>
  <c r="J12"/>
  <c r="N126"/>
  <c r="N107"/>
  <c r="N86"/>
  <c r="N12"/>
  <c r="D127"/>
  <c r="D108"/>
  <c r="D56"/>
  <c r="D87"/>
  <c r="H127"/>
  <c r="H108"/>
  <c r="H87"/>
  <c r="L108"/>
  <c r="L87"/>
  <c r="P127"/>
  <c r="P108"/>
  <c r="P87"/>
  <c r="F128"/>
  <c r="F57"/>
  <c r="F88"/>
  <c r="J128"/>
  <c r="J88"/>
  <c r="N128"/>
  <c r="N88"/>
  <c r="D129"/>
  <c r="D110"/>
  <c r="D58"/>
  <c r="D89"/>
  <c r="H129"/>
  <c r="H89"/>
  <c r="L129"/>
  <c r="L89"/>
  <c r="P129"/>
  <c r="P89"/>
  <c r="F130"/>
  <c r="F59"/>
  <c r="F90"/>
  <c r="F40"/>
  <c r="J130"/>
  <c r="J90"/>
  <c r="J40"/>
  <c r="N130"/>
  <c r="N90"/>
  <c r="N40"/>
  <c r="D131"/>
  <c r="D112"/>
  <c r="D91"/>
  <c r="D60"/>
  <c r="D41"/>
  <c r="H131"/>
  <c r="H41"/>
  <c r="H91"/>
  <c r="L131"/>
  <c r="L91"/>
  <c r="L41"/>
  <c r="P131"/>
  <c r="P41"/>
  <c r="P91"/>
  <c r="F132"/>
  <c r="F92"/>
  <c r="F61"/>
  <c r="F42"/>
  <c r="J132"/>
  <c r="J92"/>
  <c r="J42"/>
  <c r="N132"/>
  <c r="N92"/>
  <c r="N42"/>
  <c r="D12"/>
  <c r="L12"/>
  <c r="E17"/>
  <c r="D44"/>
  <c r="I47"/>
  <c r="J47"/>
  <c r="E16"/>
  <c r="I42"/>
  <c r="E126"/>
  <c r="E107"/>
  <c r="E86"/>
  <c r="E12"/>
  <c r="E55"/>
  <c r="I126"/>
  <c r="I107"/>
  <c r="I86"/>
  <c r="I12"/>
  <c r="M126"/>
  <c r="M107"/>
  <c r="M12"/>
  <c r="M86"/>
  <c r="C127"/>
  <c r="C108"/>
  <c r="C87"/>
  <c r="C56"/>
  <c r="G127"/>
  <c r="G108"/>
  <c r="G87"/>
  <c r="G56"/>
  <c r="K108"/>
  <c r="K87"/>
  <c r="O127"/>
  <c r="O108"/>
  <c r="O87"/>
  <c r="E128"/>
  <c r="E109"/>
  <c r="E88"/>
  <c r="E57"/>
  <c r="I128"/>
  <c r="I88"/>
  <c r="M128"/>
  <c r="M88"/>
  <c r="C129"/>
  <c r="C110"/>
  <c r="C89"/>
  <c r="C58"/>
  <c r="G129"/>
  <c r="G89"/>
  <c r="G58"/>
  <c r="K129"/>
  <c r="K89"/>
  <c r="O129"/>
  <c r="O89"/>
  <c r="E130"/>
  <c r="E90"/>
  <c r="E59"/>
  <c r="I130"/>
  <c r="I90"/>
  <c r="M130"/>
  <c r="M90"/>
  <c r="C131"/>
  <c r="C112"/>
  <c r="C91"/>
  <c r="C60"/>
  <c r="G131"/>
  <c r="G91"/>
  <c r="G60"/>
  <c r="K131"/>
  <c r="K91"/>
  <c r="O131"/>
  <c r="O91"/>
  <c r="E132"/>
  <c r="E92"/>
  <c r="E61"/>
  <c r="I132"/>
  <c r="I92"/>
  <c r="M132"/>
  <c r="M92"/>
  <c r="C12"/>
  <c r="K12"/>
  <c r="K47"/>
  <c r="D20"/>
  <c r="F36"/>
  <c r="N36"/>
  <c r="J38"/>
  <c r="D39"/>
  <c r="I40"/>
  <c r="K41"/>
  <c r="M42"/>
  <c r="D107"/>
  <c r="D126"/>
  <c r="L107"/>
  <c r="L86"/>
  <c r="P126"/>
  <c r="P107"/>
  <c r="P86"/>
  <c r="F108"/>
  <c r="F127"/>
  <c r="N108"/>
  <c r="N87"/>
  <c r="D128"/>
  <c r="D109"/>
  <c r="D88"/>
  <c r="H128"/>
  <c r="P88"/>
  <c r="F129"/>
  <c r="F89"/>
  <c r="J129"/>
  <c r="D111"/>
  <c r="D90"/>
  <c r="H130"/>
  <c r="H90"/>
  <c r="L90"/>
  <c r="L130"/>
  <c r="P130"/>
  <c r="P90"/>
  <c r="F91"/>
  <c r="J131"/>
  <c r="J91"/>
  <c r="N91"/>
  <c r="N131"/>
  <c r="D132"/>
  <c r="D92"/>
  <c r="H92"/>
  <c r="L132"/>
  <c r="L92"/>
  <c r="P92"/>
  <c r="P132"/>
  <c r="D36"/>
  <c r="H36"/>
  <c r="L36"/>
  <c r="P36"/>
  <c r="F37"/>
  <c r="D38"/>
  <c r="H38"/>
  <c r="L38"/>
  <c r="P38"/>
  <c r="F39"/>
  <c r="J39"/>
  <c r="N39"/>
  <c r="D40"/>
  <c r="H40"/>
  <c r="L40"/>
  <c r="P40"/>
  <c r="F41"/>
  <c r="J41"/>
  <c r="N41"/>
  <c r="D42"/>
  <c r="H42"/>
  <c r="L42"/>
  <c r="P42"/>
  <c r="D61"/>
  <c r="J87"/>
  <c r="N89"/>
  <c r="H107"/>
  <c r="G59"/>
  <c r="D86"/>
  <c r="H88"/>
  <c r="N127"/>
  <c r="D130"/>
  <c r="H132"/>
  <c r="H86"/>
  <c r="L88"/>
  <c r="J108"/>
  <c r="D113"/>
  <c r="C86"/>
  <c r="C126"/>
  <c r="C107"/>
  <c r="G86"/>
  <c r="G107"/>
  <c r="K86"/>
  <c r="K126"/>
  <c r="O86"/>
  <c r="O107"/>
  <c r="O126"/>
  <c r="E87"/>
  <c r="E127"/>
  <c r="E108"/>
  <c r="I87"/>
  <c r="I108"/>
  <c r="M87"/>
  <c r="M127"/>
  <c r="C88"/>
  <c r="C109"/>
  <c r="C128"/>
  <c r="G88"/>
  <c r="G128"/>
  <c r="K88"/>
  <c r="O88"/>
  <c r="O128"/>
  <c r="E89"/>
  <c r="E129"/>
  <c r="I89"/>
  <c r="I129"/>
  <c r="M89"/>
  <c r="C90"/>
  <c r="C130"/>
  <c r="G90"/>
  <c r="G130"/>
  <c r="K90"/>
  <c r="K130"/>
  <c r="O90"/>
  <c r="E91"/>
  <c r="E131"/>
  <c r="I91"/>
  <c r="I131"/>
  <c r="M91"/>
  <c r="M131"/>
  <c r="C92"/>
  <c r="C113"/>
  <c r="G92"/>
  <c r="G132"/>
  <c r="G61"/>
  <c r="K92"/>
  <c r="K132"/>
  <c r="O92"/>
  <c r="O132"/>
  <c r="C36"/>
  <c r="G36"/>
  <c r="K36"/>
  <c r="O36"/>
  <c r="E37"/>
  <c r="C38"/>
  <c r="G38"/>
  <c r="K38"/>
  <c r="O38"/>
  <c r="E39"/>
  <c r="I39"/>
  <c r="M39"/>
  <c r="C40"/>
  <c r="G40"/>
  <c r="K40"/>
  <c r="O40"/>
  <c r="E41"/>
  <c r="I41"/>
  <c r="M41"/>
  <c r="C42"/>
  <c r="G42"/>
  <c r="K42"/>
  <c r="O42"/>
  <c r="G55"/>
  <c r="D59"/>
  <c r="F60"/>
  <c r="C61"/>
  <c r="F87"/>
  <c r="J89"/>
  <c r="M108"/>
  <c r="C111"/>
  <c r="L126"/>
  <c r="P128"/>
  <c r="F131"/>
  <c r="M38" l="1"/>
  <c r="E68"/>
  <c r="D62"/>
  <c r="I37"/>
  <c r="H37"/>
  <c r="F68"/>
  <c r="C62"/>
  <c r="J37"/>
  <c r="D71"/>
  <c r="K37"/>
  <c r="N25"/>
  <c r="M37"/>
  <c r="E101"/>
  <c r="F100"/>
  <c r="H52"/>
  <c r="G57"/>
  <c r="G62" s="1"/>
  <c r="D69"/>
  <c r="D72"/>
  <c r="H133"/>
  <c r="E46"/>
  <c r="F19"/>
  <c r="K118"/>
  <c r="J127"/>
  <c r="G133"/>
  <c r="C133"/>
  <c r="C48"/>
  <c r="E62"/>
  <c r="C73"/>
  <c r="O133"/>
  <c r="C71"/>
  <c r="M68"/>
  <c r="O67"/>
  <c r="O93"/>
  <c r="G67"/>
  <c r="G93"/>
  <c r="D73"/>
  <c r="N68"/>
  <c r="P93"/>
  <c r="P67"/>
  <c r="C72"/>
  <c r="C70"/>
  <c r="E69"/>
  <c r="O68"/>
  <c r="K68"/>
  <c r="G68"/>
  <c r="C68"/>
  <c r="M93"/>
  <c r="M67"/>
  <c r="I133"/>
  <c r="E43"/>
  <c r="E20"/>
  <c r="F16"/>
  <c r="L68"/>
  <c r="N93"/>
  <c r="N67"/>
  <c r="J133"/>
  <c r="M33"/>
  <c r="L47"/>
  <c r="O39"/>
  <c r="C114"/>
  <c r="E133"/>
  <c r="F17"/>
  <c r="E44"/>
  <c r="F133"/>
  <c r="I68"/>
  <c r="K93"/>
  <c r="K67"/>
  <c r="D133"/>
  <c r="I93"/>
  <c r="I67"/>
  <c r="J93"/>
  <c r="J67"/>
  <c r="F93"/>
  <c r="F67"/>
  <c r="H93"/>
  <c r="H67"/>
  <c r="C69"/>
  <c r="P133"/>
  <c r="C93"/>
  <c r="C67"/>
  <c r="D67"/>
  <c r="D93"/>
  <c r="J68"/>
  <c r="D48"/>
  <c r="L93"/>
  <c r="L67"/>
  <c r="D114"/>
  <c r="L39"/>
  <c r="M133"/>
  <c r="E93"/>
  <c r="E67"/>
  <c r="D70"/>
  <c r="P68"/>
  <c r="H68"/>
  <c r="D68"/>
  <c r="N133"/>
  <c r="F62"/>
  <c r="H18"/>
  <c r="G45"/>
  <c r="E137" l="1"/>
  <c r="C74"/>
  <c r="G100"/>
  <c r="F109"/>
  <c r="F69" s="1"/>
  <c r="E110"/>
  <c r="E70" s="1"/>
  <c r="F101"/>
  <c r="E102"/>
  <c r="H61"/>
  <c r="H56"/>
  <c r="H60"/>
  <c r="H55"/>
  <c r="H58"/>
  <c r="I52"/>
  <c r="H57"/>
  <c r="H59"/>
  <c r="O25"/>
  <c r="N37"/>
  <c r="L118"/>
  <c r="L127" s="1"/>
  <c r="L133" s="1"/>
  <c r="K127"/>
  <c r="K133" s="1"/>
  <c r="E48"/>
  <c r="G19"/>
  <c r="F46"/>
  <c r="I18"/>
  <c r="H45"/>
  <c r="F43"/>
  <c r="F20"/>
  <c r="G16"/>
  <c r="D74"/>
  <c r="N33"/>
  <c r="M47"/>
  <c r="F44"/>
  <c r="G17"/>
  <c r="F137" l="1"/>
  <c r="G101"/>
  <c r="F110"/>
  <c r="F70" s="1"/>
  <c r="I58"/>
  <c r="I56"/>
  <c r="I61"/>
  <c r="J52"/>
  <c r="I59"/>
  <c r="I60"/>
  <c r="I57"/>
  <c r="I55"/>
  <c r="P25"/>
  <c r="P37" s="1"/>
  <c r="O37"/>
  <c r="H62"/>
  <c r="E111"/>
  <c r="E71" s="1"/>
  <c r="E103"/>
  <c r="F102"/>
  <c r="H100"/>
  <c r="G109"/>
  <c r="G69" s="1"/>
  <c r="G46"/>
  <c r="H19"/>
  <c r="G44"/>
  <c r="H17"/>
  <c r="I45"/>
  <c r="J18"/>
  <c r="H16"/>
  <c r="G43"/>
  <c r="G137" s="1"/>
  <c r="G20"/>
  <c r="O33"/>
  <c r="N47"/>
  <c r="F48"/>
  <c r="F111" l="1"/>
  <c r="F71" s="1"/>
  <c r="G102"/>
  <c r="E104"/>
  <c r="E112"/>
  <c r="E72" s="1"/>
  <c r="F103"/>
  <c r="I62"/>
  <c r="J60"/>
  <c r="J55"/>
  <c r="J58"/>
  <c r="J56"/>
  <c r="K52"/>
  <c r="J61"/>
  <c r="J57"/>
  <c r="J59"/>
  <c r="I100"/>
  <c r="H109"/>
  <c r="H69" s="1"/>
  <c r="H101"/>
  <c r="G110"/>
  <c r="G70" s="1"/>
  <c r="I19"/>
  <c r="H46"/>
  <c r="G48"/>
  <c r="H43"/>
  <c r="I16"/>
  <c r="H20"/>
  <c r="I17"/>
  <c r="H44"/>
  <c r="P33"/>
  <c r="P47" s="1"/>
  <c r="O47"/>
  <c r="J45"/>
  <c r="K18"/>
  <c r="H137" l="1"/>
  <c r="J62"/>
  <c r="J100"/>
  <c r="I109"/>
  <c r="I69" s="1"/>
  <c r="K58"/>
  <c r="K57"/>
  <c r="K60"/>
  <c r="L52"/>
  <c r="K55"/>
  <c r="K61"/>
  <c r="K56"/>
  <c r="K59"/>
  <c r="F104"/>
  <c r="E113"/>
  <c r="H102"/>
  <c r="G111"/>
  <c r="G71" s="1"/>
  <c r="I101"/>
  <c r="H110"/>
  <c r="H70" s="1"/>
  <c r="G103"/>
  <c r="F112"/>
  <c r="F72" s="1"/>
  <c r="J19"/>
  <c r="I46"/>
  <c r="L18"/>
  <c r="K45"/>
  <c r="I43"/>
  <c r="I20"/>
  <c r="J16"/>
  <c r="J17"/>
  <c r="I44"/>
  <c r="H48"/>
  <c r="I137" l="1"/>
  <c r="K62"/>
  <c r="J101"/>
  <c r="I110"/>
  <c r="I70" s="1"/>
  <c r="G104"/>
  <c r="F113"/>
  <c r="L56"/>
  <c r="L57"/>
  <c r="L55"/>
  <c r="L61"/>
  <c r="L59"/>
  <c r="L60"/>
  <c r="M52"/>
  <c r="L58"/>
  <c r="G112"/>
  <c r="G72" s="1"/>
  <c r="H103"/>
  <c r="I102"/>
  <c r="H111"/>
  <c r="H71" s="1"/>
  <c r="K100"/>
  <c r="J109"/>
  <c r="J69" s="1"/>
  <c r="E73"/>
  <c r="E114"/>
  <c r="K19"/>
  <c r="J46"/>
  <c r="I48"/>
  <c r="J44"/>
  <c r="K17"/>
  <c r="J43"/>
  <c r="J137" s="1"/>
  <c r="J20"/>
  <c r="K16"/>
  <c r="L45"/>
  <c r="M18"/>
  <c r="L62" l="1"/>
  <c r="E74"/>
  <c r="J102"/>
  <c r="I111"/>
  <c r="I71" s="1"/>
  <c r="M55"/>
  <c r="M60"/>
  <c r="M57"/>
  <c r="M58"/>
  <c r="M56"/>
  <c r="M59"/>
  <c r="M61"/>
  <c r="N52"/>
  <c r="H104"/>
  <c r="G113"/>
  <c r="I103"/>
  <c r="H112"/>
  <c r="H72" s="1"/>
  <c r="L100"/>
  <c r="K109"/>
  <c r="K69" s="1"/>
  <c r="K101"/>
  <c r="J110"/>
  <c r="J70" s="1"/>
  <c r="F73"/>
  <c r="F114"/>
  <c r="L19"/>
  <c r="K46"/>
  <c r="J48"/>
  <c r="K44"/>
  <c r="L17"/>
  <c r="M45"/>
  <c r="N18"/>
  <c r="K20"/>
  <c r="K43"/>
  <c r="K137" s="1"/>
  <c r="L16"/>
  <c r="N60" l="1"/>
  <c r="N61"/>
  <c r="O52"/>
  <c r="N57"/>
  <c r="N56"/>
  <c r="N58"/>
  <c r="N59"/>
  <c r="N55"/>
  <c r="L101"/>
  <c r="K110"/>
  <c r="K70" s="1"/>
  <c r="J103"/>
  <c r="I112"/>
  <c r="K102"/>
  <c r="J111"/>
  <c r="J71" s="1"/>
  <c r="G73"/>
  <c r="G114"/>
  <c r="F74"/>
  <c r="M100"/>
  <c r="L109"/>
  <c r="L69" s="1"/>
  <c r="I104"/>
  <c r="H113"/>
  <c r="M62"/>
  <c r="L46"/>
  <c r="M19"/>
  <c r="K48"/>
  <c r="N45"/>
  <c r="O18"/>
  <c r="L43"/>
  <c r="L137" s="1"/>
  <c r="L20"/>
  <c r="M16"/>
  <c r="M17"/>
  <c r="L44"/>
  <c r="N62" l="1"/>
  <c r="I72"/>
  <c r="N100"/>
  <c r="M109"/>
  <c r="M69" s="1"/>
  <c r="G74"/>
  <c r="J112"/>
  <c r="J72" s="1"/>
  <c r="K103"/>
  <c r="O57"/>
  <c r="O60"/>
  <c r="O59"/>
  <c r="O55"/>
  <c r="O61"/>
  <c r="O58"/>
  <c r="O56"/>
  <c r="P52"/>
  <c r="H73"/>
  <c r="H114"/>
  <c r="I113"/>
  <c r="I73" s="1"/>
  <c r="I74" s="1"/>
  <c r="J104"/>
  <c r="L102"/>
  <c r="K111"/>
  <c r="K71" s="1"/>
  <c r="M101"/>
  <c r="L110"/>
  <c r="L70" s="1"/>
  <c r="N19"/>
  <c r="M46"/>
  <c r="M43"/>
  <c r="M137" s="1"/>
  <c r="M20"/>
  <c r="N16"/>
  <c r="P18"/>
  <c r="P45" s="1"/>
  <c r="O45"/>
  <c r="L48"/>
  <c r="N17"/>
  <c r="M44"/>
  <c r="O62" l="1"/>
  <c r="K104"/>
  <c r="J113"/>
  <c r="P55"/>
  <c r="P60"/>
  <c r="P58"/>
  <c r="P56"/>
  <c r="P57"/>
  <c r="P59"/>
  <c r="P61"/>
  <c r="K112"/>
  <c r="K72" s="1"/>
  <c r="L103"/>
  <c r="N101"/>
  <c r="M110"/>
  <c r="M70" s="1"/>
  <c r="O100"/>
  <c r="N109"/>
  <c r="N69" s="1"/>
  <c r="I114"/>
  <c r="M102"/>
  <c r="L111"/>
  <c r="L71" s="1"/>
  <c r="H74"/>
  <c r="O19"/>
  <c r="N46"/>
  <c r="M48"/>
  <c r="N44"/>
  <c r="O17"/>
  <c r="N43"/>
  <c r="N20"/>
  <c r="O16"/>
  <c r="N137" l="1"/>
  <c r="O101"/>
  <c r="N110"/>
  <c r="N70" s="1"/>
  <c r="M103"/>
  <c r="L112"/>
  <c r="L72" s="1"/>
  <c r="P62"/>
  <c r="P100"/>
  <c r="P109" s="1"/>
  <c r="P69" s="1"/>
  <c r="O109"/>
  <c r="O69" s="1"/>
  <c r="J73"/>
  <c r="J114"/>
  <c r="N102"/>
  <c r="M111"/>
  <c r="M71" s="1"/>
  <c r="L104"/>
  <c r="K113"/>
  <c r="N48"/>
  <c r="P19"/>
  <c r="P46" s="1"/>
  <c r="O46"/>
  <c r="O44"/>
  <c r="P17"/>
  <c r="P44" s="1"/>
  <c r="O43"/>
  <c r="O137" s="1"/>
  <c r="P16"/>
  <c r="O20"/>
  <c r="M104" l="1"/>
  <c r="L113"/>
  <c r="J74"/>
  <c r="N103"/>
  <c r="M112"/>
  <c r="M72" s="1"/>
  <c r="N111"/>
  <c r="N71" s="1"/>
  <c r="O102"/>
  <c r="K73"/>
  <c r="K114"/>
  <c r="P101"/>
  <c r="P110" s="1"/>
  <c r="P70" s="1"/>
  <c r="O110"/>
  <c r="O70" s="1"/>
  <c r="O48"/>
  <c r="P43"/>
  <c r="P137" s="1"/>
  <c r="Q137" s="1"/>
  <c r="Q138" s="1"/>
  <c r="P20"/>
  <c r="P102" l="1"/>
  <c r="P111" s="1"/>
  <c r="P71" s="1"/>
  <c r="O111"/>
  <c r="O71" s="1"/>
  <c r="L73"/>
  <c r="L114"/>
  <c r="K74"/>
  <c r="O103"/>
  <c r="N112"/>
  <c r="N72" s="1"/>
  <c r="M113"/>
  <c r="N104"/>
  <c r="P48"/>
  <c r="O112" l="1"/>
  <c r="O72" s="1"/>
  <c r="P103"/>
  <c r="P112" s="1"/>
  <c r="P72" s="1"/>
  <c r="L74"/>
  <c r="O104"/>
  <c r="N113"/>
  <c r="N73" s="1"/>
  <c r="N74" s="1"/>
  <c r="M73"/>
  <c r="M114"/>
  <c r="M74" l="1"/>
  <c r="P104"/>
  <c r="P113" s="1"/>
  <c r="O113"/>
  <c r="N114"/>
  <c r="O73" l="1"/>
  <c r="O114"/>
  <c r="P73"/>
  <c r="P114"/>
  <c r="C4" i="4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P74" i="42" l="1"/>
  <c r="O74"/>
  <c r="BR705" i="40"/>
  <c r="BP697"/>
  <c r="BM709" s="1"/>
  <c r="BI697"/>
  <c r="BF709" s="1"/>
  <c r="BB697"/>
  <c r="AV697"/>
  <c r="AP697"/>
  <c r="AL709" s="1"/>
  <c r="AJ697"/>
  <c r="AD697"/>
  <c r="Z709" s="1"/>
  <c r="X697"/>
  <c r="R697"/>
  <c r="P709" s="1"/>
  <c r="M697"/>
  <c r="H697"/>
  <c r="E709" s="1"/>
  <c r="BP696"/>
  <c r="BI696"/>
  <c r="BD708" s="1"/>
  <c r="BB696"/>
  <c r="AV696"/>
  <c r="AS708" s="1"/>
  <c r="AP696"/>
  <c r="AJ696"/>
  <c r="AH708" s="1"/>
  <c r="AD696"/>
  <c r="X696"/>
  <c r="R696"/>
  <c r="M696"/>
  <c r="K708" s="1"/>
  <c r="H696"/>
  <c r="BP695"/>
  <c r="BN707" s="1"/>
  <c r="BI695"/>
  <c r="BB695"/>
  <c r="AX707" s="1"/>
  <c r="AV695"/>
  <c r="AP695"/>
  <c r="AL707" s="1"/>
  <c r="AJ695"/>
  <c r="AD695"/>
  <c r="Z707" s="1"/>
  <c r="X695"/>
  <c r="R695"/>
  <c r="P707" s="1"/>
  <c r="M695"/>
  <c r="J707" s="1"/>
  <c r="H695"/>
  <c r="BP694"/>
  <c r="BK706" s="1"/>
  <c r="BI694"/>
  <c r="BE706" s="1"/>
  <c r="BB694"/>
  <c r="AV694"/>
  <c r="AP694"/>
  <c r="AL706" s="1"/>
  <c r="AJ694"/>
  <c r="AF706" s="1"/>
  <c r="AD694"/>
  <c r="X694"/>
  <c r="U706" s="1"/>
  <c r="R694"/>
  <c r="M694"/>
  <c r="H694"/>
  <c r="BP693"/>
  <c r="BL705" s="1"/>
  <c r="BI693"/>
  <c r="BB693"/>
  <c r="AX705" s="1"/>
  <c r="AV693"/>
  <c r="AP693"/>
  <c r="AN705" s="1"/>
  <c r="AJ693"/>
  <c r="AD693"/>
  <c r="X693"/>
  <c r="R693"/>
  <c r="M693"/>
  <c r="H693"/>
  <c r="E705" s="1"/>
  <c r="BP692"/>
  <c r="BI692"/>
  <c r="BD704" s="1"/>
  <c r="BB692"/>
  <c r="AV692"/>
  <c r="AP692"/>
  <c r="AJ692"/>
  <c r="AG704" s="1"/>
  <c r="AD692"/>
  <c r="X692"/>
  <c r="U704" s="1"/>
  <c r="R692"/>
  <c r="M692"/>
  <c r="K704" s="1"/>
  <c r="H692"/>
  <c r="BP691"/>
  <c r="BN703" s="1"/>
  <c r="BI691"/>
  <c r="BE703" s="1"/>
  <c r="BB691"/>
  <c r="AX703" s="1"/>
  <c r="AV691"/>
  <c r="AP691"/>
  <c r="AL703" s="1"/>
  <c r="AJ691"/>
  <c r="AD691"/>
  <c r="Z703" s="1"/>
  <c r="X691"/>
  <c r="R691"/>
  <c r="O703" s="1"/>
  <c r="M691"/>
  <c r="J703" s="1"/>
  <c r="H691"/>
  <c r="F703" s="1"/>
  <c r="BP690"/>
  <c r="BI690"/>
  <c r="BD702" s="1"/>
  <c r="BB690"/>
  <c r="AV690"/>
  <c r="AS702" s="1"/>
  <c r="AP690"/>
  <c r="AL702" s="1"/>
  <c r="AJ690"/>
  <c r="AF702" s="1"/>
  <c r="AD690"/>
  <c r="X690"/>
  <c r="R690"/>
  <c r="M690"/>
  <c r="H690"/>
  <c r="BP689"/>
  <c r="BM701" s="1"/>
  <c r="BI689"/>
  <c r="BF701" s="1"/>
  <c r="BB689"/>
  <c r="AV689"/>
  <c r="AP689"/>
  <c r="AL701" s="1"/>
  <c r="AJ689"/>
  <c r="AD689"/>
  <c r="Z701" s="1"/>
  <c r="X689"/>
  <c r="R689"/>
  <c r="P701" s="1"/>
  <c r="M689"/>
  <c r="H689"/>
  <c r="E701" s="1"/>
  <c r="BP688"/>
  <c r="BI688"/>
  <c r="BD700" s="1"/>
  <c r="BB688"/>
  <c r="AV688"/>
  <c r="AR700" s="1"/>
  <c r="AP688"/>
  <c r="AJ688"/>
  <c r="AF700" s="1"/>
  <c r="AD688"/>
  <c r="X688"/>
  <c r="T700" s="1"/>
  <c r="R688"/>
  <c r="M688"/>
  <c r="K700" s="1"/>
  <c r="H688"/>
  <c r="BP687"/>
  <c r="BK699" s="1"/>
  <c r="BI687"/>
  <c r="BB687"/>
  <c r="AZ699" s="1"/>
  <c r="AV687"/>
  <c r="AP687"/>
  <c r="AN699" s="1"/>
  <c r="AJ687"/>
  <c r="AD687"/>
  <c r="AB699" s="1"/>
  <c r="X687"/>
  <c r="R687"/>
  <c r="P699" s="1"/>
  <c r="M687"/>
  <c r="J699" s="1"/>
  <c r="H687"/>
  <c r="E699" s="1"/>
  <c r="BP686"/>
  <c r="BK698" s="1"/>
  <c r="BI686"/>
  <c r="BD698" s="1"/>
  <c r="BB686"/>
  <c r="AY698" s="1"/>
  <c r="AV686"/>
  <c r="AT698" s="1"/>
  <c r="AP686"/>
  <c r="AM698" s="1"/>
  <c r="AJ686"/>
  <c r="AH698" s="1"/>
  <c r="AD686"/>
  <c r="AA698" s="1"/>
  <c r="X686"/>
  <c r="V698" s="1"/>
  <c r="R686"/>
  <c r="O698" s="1"/>
  <c r="M686"/>
  <c r="K698" s="1"/>
  <c r="H686"/>
  <c r="BP685"/>
  <c r="BI685"/>
  <c r="BB685"/>
  <c r="AV685"/>
  <c r="AP685"/>
  <c r="AJ685"/>
  <c r="AD685"/>
  <c r="X685"/>
  <c r="R685"/>
  <c r="M685"/>
  <c r="H685"/>
  <c r="BP684"/>
  <c r="BI684"/>
  <c r="BB684"/>
  <c r="AV684"/>
  <c r="AP684"/>
  <c r="AJ684"/>
  <c r="AD684"/>
  <c r="X684"/>
  <c r="R684"/>
  <c r="M684"/>
  <c r="H684"/>
  <c r="BP683"/>
  <c r="BI683"/>
  <c r="BB683"/>
  <c r="AV683"/>
  <c r="AP683"/>
  <c r="AJ683"/>
  <c r="AD683"/>
  <c r="X683"/>
  <c r="R683"/>
  <c r="M683"/>
  <c r="H683"/>
  <c r="BP682"/>
  <c r="BI682"/>
  <c r="BB682"/>
  <c r="AV682"/>
  <c r="AP682"/>
  <c r="AJ682"/>
  <c r="AD682"/>
  <c r="X682"/>
  <c r="R682"/>
  <c r="M682"/>
  <c r="H682"/>
  <c r="BP681"/>
  <c r="BI681"/>
  <c r="BB681"/>
  <c r="AV681"/>
  <c r="AP681"/>
  <c r="AJ681"/>
  <c r="AD681"/>
  <c r="X681"/>
  <c r="R681"/>
  <c r="M681"/>
  <c r="H681"/>
  <c r="BP680"/>
  <c r="BI680"/>
  <c r="BB680"/>
  <c r="AV680"/>
  <c r="AP680"/>
  <c r="AJ680"/>
  <c r="AD680"/>
  <c r="X680"/>
  <c r="R680"/>
  <c r="M680"/>
  <c r="H680"/>
  <c r="BP679"/>
  <c r="BI679"/>
  <c r="BB679"/>
  <c r="AV679"/>
  <c r="AP679"/>
  <c r="AJ679"/>
  <c r="AD679"/>
  <c r="X679"/>
  <c r="R679"/>
  <c r="M679"/>
  <c r="H679"/>
  <c r="BP678"/>
  <c r="BI678"/>
  <c r="BB678"/>
  <c r="AV678"/>
  <c r="AP678"/>
  <c r="AJ678"/>
  <c r="AD678"/>
  <c r="X678"/>
  <c r="R678"/>
  <c r="M678"/>
  <c r="H678"/>
  <c r="BP677"/>
  <c r="BI677"/>
  <c r="BB677"/>
  <c r="AV677"/>
  <c r="AP677"/>
  <c r="AJ677"/>
  <c r="AD677"/>
  <c r="X677"/>
  <c r="R677"/>
  <c r="M677"/>
  <c r="H677"/>
  <c r="BP676"/>
  <c r="BI676"/>
  <c r="BB676"/>
  <c r="AV676"/>
  <c r="AP676"/>
  <c r="AJ676"/>
  <c r="AD676"/>
  <c r="X676"/>
  <c r="R676"/>
  <c r="M676"/>
  <c r="H676"/>
  <c r="BP675"/>
  <c r="BI675"/>
  <c r="BB675"/>
  <c r="AV675"/>
  <c r="AP675"/>
  <c r="AJ675"/>
  <c r="AD675"/>
  <c r="X675"/>
  <c r="R675"/>
  <c r="M675"/>
  <c r="H675"/>
  <c r="BP674"/>
  <c r="BI674"/>
  <c r="BB674"/>
  <c r="AV674"/>
  <c r="AP674"/>
  <c r="AJ674"/>
  <c r="AD674"/>
  <c r="X674"/>
  <c r="R674"/>
  <c r="M674"/>
  <c r="H674"/>
  <c r="BP673"/>
  <c r="BI673"/>
  <c r="BB673"/>
  <c r="AV673"/>
  <c r="AP673"/>
  <c r="AJ673"/>
  <c r="AD673"/>
  <c r="X673"/>
  <c r="R673"/>
  <c r="M673"/>
  <c r="H673"/>
  <c r="BP672"/>
  <c r="BI672"/>
  <c r="BB672"/>
  <c r="AV672"/>
  <c r="AP672"/>
  <c r="AJ672"/>
  <c r="AD672"/>
  <c r="X672"/>
  <c r="R672"/>
  <c r="M672"/>
  <c r="H672"/>
  <c r="BP671"/>
  <c r="BI671"/>
  <c r="BB671"/>
  <c r="AV671"/>
  <c r="AP671"/>
  <c r="AJ671"/>
  <c r="AD671"/>
  <c r="X671"/>
  <c r="R671"/>
  <c r="M671"/>
  <c r="H671"/>
  <c r="BP670"/>
  <c r="BI670"/>
  <c r="BB670"/>
  <c r="AV670"/>
  <c r="AP670"/>
  <c r="AJ670"/>
  <c r="AD670"/>
  <c r="X670"/>
  <c r="R670"/>
  <c r="M670"/>
  <c r="H670"/>
  <c r="BP669"/>
  <c r="BI669"/>
  <c r="BB669"/>
  <c r="AV669"/>
  <c r="AP669"/>
  <c r="AJ669"/>
  <c r="AD669"/>
  <c r="X669"/>
  <c r="R669"/>
  <c r="M669"/>
  <c r="H669"/>
  <c r="BP668"/>
  <c r="BI668"/>
  <c r="BB668"/>
  <c r="AV668"/>
  <c r="AP668"/>
  <c r="AJ668"/>
  <c r="AD668"/>
  <c r="X668"/>
  <c r="R668"/>
  <c r="M668"/>
  <c r="H668"/>
  <c r="BP667"/>
  <c r="BI667"/>
  <c r="BB667"/>
  <c r="AV667"/>
  <c r="AP667"/>
  <c r="AJ667"/>
  <c r="AD667"/>
  <c r="X667"/>
  <c r="R667"/>
  <c r="M667"/>
  <c r="H667"/>
  <c r="BP666"/>
  <c r="BI666"/>
  <c r="BB666"/>
  <c r="AV666"/>
  <c r="AP666"/>
  <c r="AJ666"/>
  <c r="AD666"/>
  <c r="X666"/>
  <c r="R666"/>
  <c r="M666"/>
  <c r="H666"/>
  <c r="BP665"/>
  <c r="BI665"/>
  <c r="BB665"/>
  <c r="AV665"/>
  <c r="AP665"/>
  <c r="AJ665"/>
  <c r="AD665"/>
  <c r="X665"/>
  <c r="R665"/>
  <c r="M665"/>
  <c r="H665"/>
  <c r="BP664"/>
  <c r="BI664"/>
  <c r="BB664"/>
  <c r="AV664"/>
  <c r="AP664"/>
  <c r="AJ664"/>
  <c r="AD664"/>
  <c r="X664"/>
  <c r="R664"/>
  <c r="M664"/>
  <c r="H664"/>
  <c r="BP663"/>
  <c r="BI663"/>
  <c r="BB663"/>
  <c r="AV663"/>
  <c r="AP663"/>
  <c r="AJ663"/>
  <c r="AD663"/>
  <c r="X663"/>
  <c r="R663"/>
  <c r="M663"/>
  <c r="H663"/>
  <c r="BP662"/>
  <c r="BI662"/>
  <c r="BB662"/>
  <c r="AV662"/>
  <c r="AP662"/>
  <c r="AJ662"/>
  <c r="AD662"/>
  <c r="X662"/>
  <c r="R662"/>
  <c r="M662"/>
  <c r="H662"/>
  <c r="BP661"/>
  <c r="BI661"/>
  <c r="BB661"/>
  <c r="AV661"/>
  <c r="AP661"/>
  <c r="AJ661"/>
  <c r="AD661"/>
  <c r="X661"/>
  <c r="R661"/>
  <c r="M661"/>
  <c r="H661"/>
  <c r="BP660"/>
  <c r="BI660"/>
  <c r="BB660"/>
  <c r="AV660"/>
  <c r="AP660"/>
  <c r="AJ660"/>
  <c r="AD660"/>
  <c r="X660"/>
  <c r="R660"/>
  <c r="M660"/>
  <c r="H660"/>
  <c r="BP659"/>
  <c r="BI659"/>
  <c r="BB659"/>
  <c r="AV659"/>
  <c r="AP659"/>
  <c r="AJ659"/>
  <c r="AD659"/>
  <c r="X659"/>
  <c r="R659"/>
  <c r="M659"/>
  <c r="H659"/>
  <c r="BP658"/>
  <c r="BI658"/>
  <c r="BB658"/>
  <c r="AV658"/>
  <c r="AP658"/>
  <c r="AJ658"/>
  <c r="AD658"/>
  <c r="X658"/>
  <c r="R658"/>
  <c r="M658"/>
  <c r="H658"/>
  <c r="BP657"/>
  <c r="BI657"/>
  <c r="BB657"/>
  <c r="AV657"/>
  <c r="AP657"/>
  <c r="AJ657"/>
  <c r="AD657"/>
  <c r="X657"/>
  <c r="R657"/>
  <c r="M657"/>
  <c r="H657"/>
  <c r="BP656"/>
  <c r="BI656"/>
  <c r="BB656"/>
  <c r="AV656"/>
  <c r="AP656"/>
  <c r="AJ656"/>
  <c r="AD656"/>
  <c r="X656"/>
  <c r="R656"/>
  <c r="M656"/>
  <c r="H656"/>
  <c r="BP655"/>
  <c r="BI655"/>
  <c r="BB655"/>
  <c r="AV655"/>
  <c r="AP655"/>
  <c r="AJ655"/>
  <c r="AD655"/>
  <c r="X655"/>
  <c r="R655"/>
  <c r="M655"/>
  <c r="H655"/>
  <c r="BP654"/>
  <c r="BI654"/>
  <c r="BB654"/>
  <c r="AV654"/>
  <c r="AP654"/>
  <c r="AJ654"/>
  <c r="AD654"/>
  <c r="X654"/>
  <c r="R654"/>
  <c r="M654"/>
  <c r="H654"/>
  <c r="BP653"/>
  <c r="BI653"/>
  <c r="BB653"/>
  <c r="AV653"/>
  <c r="AP653"/>
  <c r="AJ653"/>
  <c r="AD653"/>
  <c r="X653"/>
  <c r="R653"/>
  <c r="M653"/>
  <c r="H653"/>
  <c r="BP652"/>
  <c r="BI652"/>
  <c r="BB652"/>
  <c r="AV652"/>
  <c r="AP652"/>
  <c r="AJ652"/>
  <c r="AD652"/>
  <c r="X652"/>
  <c r="R652"/>
  <c r="M652"/>
  <c r="H652"/>
  <c r="BP651"/>
  <c r="BI651"/>
  <c r="BB651"/>
  <c r="AV651"/>
  <c r="AP651"/>
  <c r="AJ651"/>
  <c r="AD651"/>
  <c r="X651"/>
  <c r="R651"/>
  <c r="M651"/>
  <c r="H651"/>
  <c r="BP650"/>
  <c r="BI650"/>
  <c r="BB650"/>
  <c r="AV650"/>
  <c r="AP650"/>
  <c r="AJ650"/>
  <c r="AD650"/>
  <c r="X650"/>
  <c r="R650"/>
  <c r="M650"/>
  <c r="H650"/>
  <c r="BP649"/>
  <c r="BI649"/>
  <c r="BB649"/>
  <c r="AV649"/>
  <c r="AP649"/>
  <c r="AJ649"/>
  <c r="AD649"/>
  <c r="X649"/>
  <c r="R649"/>
  <c r="M649"/>
  <c r="H649"/>
  <c r="BP648"/>
  <c r="BI648"/>
  <c r="BB648"/>
  <c r="AV648"/>
  <c r="AP648"/>
  <c r="AJ648"/>
  <c r="AD648"/>
  <c r="X648"/>
  <c r="R648"/>
  <c r="M648"/>
  <c r="H648"/>
  <c r="BP647"/>
  <c r="BI647"/>
  <c r="BB647"/>
  <c r="AV647"/>
  <c r="AP647"/>
  <c r="AJ647"/>
  <c r="AD647"/>
  <c r="X647"/>
  <c r="R647"/>
  <c r="M647"/>
  <c r="H647"/>
  <c r="BP646"/>
  <c r="BI646"/>
  <c r="BB646"/>
  <c r="AV646"/>
  <c r="AP646"/>
  <c r="AJ646"/>
  <c r="AD646"/>
  <c r="X646"/>
  <c r="R646"/>
  <c r="M646"/>
  <c r="H646"/>
  <c r="BP645"/>
  <c r="BI645"/>
  <c r="BB645"/>
  <c r="AV645"/>
  <c r="AP645"/>
  <c r="AJ645"/>
  <c r="AD645"/>
  <c r="X645"/>
  <c r="R645"/>
  <c r="M645"/>
  <c r="H645"/>
  <c r="BP644"/>
  <c r="BI644"/>
  <c r="BB644"/>
  <c r="AV644"/>
  <c r="AP644"/>
  <c r="AJ644"/>
  <c r="AD644"/>
  <c r="X644"/>
  <c r="R644"/>
  <c r="M644"/>
  <c r="H644"/>
  <c r="BP643"/>
  <c r="BI643"/>
  <c r="BB643"/>
  <c r="AV643"/>
  <c r="AP643"/>
  <c r="AJ643"/>
  <c r="AD643"/>
  <c r="X643"/>
  <c r="R643"/>
  <c r="M643"/>
  <c r="H643"/>
  <c r="BP642"/>
  <c r="BI642"/>
  <c r="BB642"/>
  <c r="AV642"/>
  <c r="AP642"/>
  <c r="AJ642"/>
  <c r="AD642"/>
  <c r="X642"/>
  <c r="R642"/>
  <c r="M642"/>
  <c r="H642"/>
  <c r="BP641"/>
  <c r="BI641"/>
  <c r="BB641"/>
  <c r="AV641"/>
  <c r="AP641"/>
  <c r="AJ641"/>
  <c r="AD641"/>
  <c r="X641"/>
  <c r="R641"/>
  <c r="M641"/>
  <c r="H641"/>
  <c r="BP640"/>
  <c r="BI640"/>
  <c r="BB640"/>
  <c r="AV640"/>
  <c r="AP640"/>
  <c r="AJ640"/>
  <c r="AD640"/>
  <c r="X640"/>
  <c r="R640"/>
  <c r="M640"/>
  <c r="H640"/>
  <c r="BP639"/>
  <c r="BI639"/>
  <c r="BB639"/>
  <c r="AV639"/>
  <c r="AP639"/>
  <c r="AJ639"/>
  <c r="AD639"/>
  <c r="X639"/>
  <c r="R639"/>
  <c r="M639"/>
  <c r="H639"/>
  <c r="BP638"/>
  <c r="BI638"/>
  <c r="BB638"/>
  <c r="AV638"/>
  <c r="AP638"/>
  <c r="AJ638"/>
  <c r="AD638"/>
  <c r="X638"/>
  <c r="R638"/>
  <c r="M638"/>
  <c r="H638"/>
  <c r="BP637"/>
  <c r="BI637"/>
  <c r="BB637"/>
  <c r="AV637"/>
  <c r="AP637"/>
  <c r="AJ637"/>
  <c r="AD637"/>
  <c r="X637"/>
  <c r="R637"/>
  <c r="M637"/>
  <c r="H637"/>
  <c r="BP636"/>
  <c r="BI636"/>
  <c r="BB636"/>
  <c r="AV636"/>
  <c r="AP636"/>
  <c r="AJ636"/>
  <c r="AD636"/>
  <c r="X636"/>
  <c r="R636"/>
  <c r="M636"/>
  <c r="H636"/>
  <c r="BP635"/>
  <c r="BI635"/>
  <c r="BB635"/>
  <c r="AV635"/>
  <c r="AP635"/>
  <c r="AJ635"/>
  <c r="AD635"/>
  <c r="X635"/>
  <c r="R635"/>
  <c r="M635"/>
  <c r="H635"/>
  <c r="BP634"/>
  <c r="BI634"/>
  <c r="BB634"/>
  <c r="AV634"/>
  <c r="AP634"/>
  <c r="AJ634"/>
  <c r="AD634"/>
  <c r="X634"/>
  <c r="R634"/>
  <c r="M634"/>
  <c r="H634"/>
  <c r="BP633"/>
  <c r="BI633"/>
  <c r="BB633"/>
  <c r="AV633"/>
  <c r="AP633"/>
  <c r="AJ633"/>
  <c r="AD633"/>
  <c r="X633"/>
  <c r="R633"/>
  <c r="M633"/>
  <c r="H633"/>
  <c r="BP632"/>
  <c r="BI632"/>
  <c r="BB632"/>
  <c r="AV632"/>
  <c r="AP632"/>
  <c r="AJ632"/>
  <c r="AD632"/>
  <c r="X632"/>
  <c r="R632"/>
  <c r="M632"/>
  <c r="H632"/>
  <c r="BP631"/>
  <c r="BI631"/>
  <c r="BB631"/>
  <c r="AV631"/>
  <c r="AP631"/>
  <c r="AJ631"/>
  <c r="AD631"/>
  <c r="X631"/>
  <c r="R631"/>
  <c r="M631"/>
  <c r="H631"/>
  <c r="BP630"/>
  <c r="BI630"/>
  <c r="BB630"/>
  <c r="AV630"/>
  <c r="AP630"/>
  <c r="AJ630"/>
  <c r="AD630"/>
  <c r="X630"/>
  <c r="R630"/>
  <c r="M630"/>
  <c r="H630"/>
  <c r="BP629"/>
  <c r="BI629"/>
  <c r="BB629"/>
  <c r="AV629"/>
  <c r="AP629"/>
  <c r="AJ629"/>
  <c r="AD629"/>
  <c r="X629"/>
  <c r="R629"/>
  <c r="M629"/>
  <c r="H629"/>
  <c r="BP628"/>
  <c r="BI628"/>
  <c r="BB628"/>
  <c r="AV628"/>
  <c r="AP628"/>
  <c r="AJ628"/>
  <c r="AD628"/>
  <c r="X628"/>
  <c r="R628"/>
  <c r="M628"/>
  <c r="H628"/>
  <c r="BP627"/>
  <c r="BI627"/>
  <c r="BB627"/>
  <c r="AV627"/>
  <c r="AP627"/>
  <c r="AJ627"/>
  <c r="AD627"/>
  <c r="X627"/>
  <c r="R627"/>
  <c r="M627"/>
  <c r="H627"/>
  <c r="BP626"/>
  <c r="BI626"/>
  <c r="BB626"/>
  <c r="AV626"/>
  <c r="AP626"/>
  <c r="AJ626"/>
  <c r="AD626"/>
  <c r="X626"/>
  <c r="R626"/>
  <c r="M626"/>
  <c r="H626"/>
  <c r="BP625"/>
  <c r="BI625"/>
  <c r="BB625"/>
  <c r="AV625"/>
  <c r="AP625"/>
  <c r="AJ625"/>
  <c r="AD625"/>
  <c r="X625"/>
  <c r="R625"/>
  <c r="M625"/>
  <c r="H625"/>
  <c r="BP624"/>
  <c r="BI624"/>
  <c r="BB624"/>
  <c r="AV624"/>
  <c r="AP624"/>
  <c r="AJ624"/>
  <c r="AD624"/>
  <c r="X624"/>
  <c r="R624"/>
  <c r="M624"/>
  <c r="H624"/>
  <c r="BP623"/>
  <c r="BI623"/>
  <c r="BB623"/>
  <c r="AV623"/>
  <c r="AP623"/>
  <c r="AJ623"/>
  <c r="AD623"/>
  <c r="X623"/>
  <c r="R623"/>
  <c r="M623"/>
  <c r="H623"/>
  <c r="BP622"/>
  <c r="BI622"/>
  <c r="BB622"/>
  <c r="AV622"/>
  <c r="AP622"/>
  <c r="AJ622"/>
  <c r="AD622"/>
  <c r="X622"/>
  <c r="R622"/>
  <c r="M622"/>
  <c r="H622"/>
  <c r="BP621"/>
  <c r="BI621"/>
  <c r="BB621"/>
  <c r="AV621"/>
  <c r="AP621"/>
  <c r="AJ621"/>
  <c r="AD621"/>
  <c r="X621"/>
  <c r="R621"/>
  <c r="M621"/>
  <c r="H621"/>
  <c r="BP620"/>
  <c r="BI620"/>
  <c r="BB620"/>
  <c r="AV620"/>
  <c r="AP620"/>
  <c r="AJ620"/>
  <c r="AD620"/>
  <c r="X620"/>
  <c r="R620"/>
  <c r="M620"/>
  <c r="H620"/>
  <c r="BP619"/>
  <c r="BI619"/>
  <c r="BB619"/>
  <c r="AV619"/>
  <c r="AP619"/>
  <c r="AJ619"/>
  <c r="AD619"/>
  <c r="X619"/>
  <c r="R619"/>
  <c r="M619"/>
  <c r="H619"/>
  <c r="BP618"/>
  <c r="BI618"/>
  <c r="BB618"/>
  <c r="AV618"/>
  <c r="AP618"/>
  <c r="AJ618"/>
  <c r="AD618"/>
  <c r="X618"/>
  <c r="R618"/>
  <c r="M618"/>
  <c r="H618"/>
  <c r="BP617"/>
  <c r="BI617"/>
  <c r="BB617"/>
  <c r="AV617"/>
  <c r="AP617"/>
  <c r="AJ617"/>
  <c r="AD617"/>
  <c r="X617"/>
  <c r="R617"/>
  <c r="M617"/>
  <c r="H617"/>
  <c r="BP616"/>
  <c r="BI616"/>
  <c r="BB616"/>
  <c r="AV616"/>
  <c r="AP616"/>
  <c r="AJ616"/>
  <c r="AD616"/>
  <c r="X616"/>
  <c r="R616"/>
  <c r="M616"/>
  <c r="H616"/>
  <c r="BP615"/>
  <c r="BI615"/>
  <c r="BB615"/>
  <c r="AV615"/>
  <c r="AP615"/>
  <c r="AJ615"/>
  <c r="AD615"/>
  <c r="X615"/>
  <c r="R615"/>
  <c r="M615"/>
  <c r="H615"/>
  <c r="BP614"/>
  <c r="BI614"/>
  <c r="BB614"/>
  <c r="AV614"/>
  <c r="AP614"/>
  <c r="AJ614"/>
  <c r="AD614"/>
  <c r="X614"/>
  <c r="R614"/>
  <c r="M614"/>
  <c r="H614"/>
  <c r="BP613"/>
  <c r="BI613"/>
  <c r="BB613"/>
  <c r="AV613"/>
  <c r="AP613"/>
  <c r="AJ613"/>
  <c r="AD613"/>
  <c r="X613"/>
  <c r="R613"/>
  <c r="M613"/>
  <c r="H613"/>
  <c r="BP612"/>
  <c r="BI612"/>
  <c r="BB612"/>
  <c r="AV612"/>
  <c r="AP612"/>
  <c r="AJ612"/>
  <c r="AD612"/>
  <c r="X612"/>
  <c r="R612"/>
  <c r="M612"/>
  <c r="H612"/>
  <c r="BP611"/>
  <c r="BI611"/>
  <c r="BB611"/>
  <c r="AV611"/>
  <c r="AP611"/>
  <c r="AJ611"/>
  <c r="AD611"/>
  <c r="X611"/>
  <c r="R611"/>
  <c r="M611"/>
  <c r="H611"/>
  <c r="BP610"/>
  <c r="BI610"/>
  <c r="BB610"/>
  <c r="AV610"/>
  <c r="AP610"/>
  <c r="AJ610"/>
  <c r="AD610"/>
  <c r="X610"/>
  <c r="R610"/>
  <c r="M610"/>
  <c r="H610"/>
  <c r="BP609"/>
  <c r="BI609"/>
  <c r="BB609"/>
  <c r="AV609"/>
  <c r="AP609"/>
  <c r="AJ609"/>
  <c r="AD609"/>
  <c r="X609"/>
  <c r="R609"/>
  <c r="M609"/>
  <c r="H609"/>
  <c r="BP608"/>
  <c r="BI608"/>
  <c r="BB608"/>
  <c r="AV608"/>
  <c r="AP608"/>
  <c r="AJ608"/>
  <c r="AD608"/>
  <c r="X608"/>
  <c r="R608"/>
  <c r="M608"/>
  <c r="H608"/>
  <c r="BP607"/>
  <c r="BI607"/>
  <c r="BB607"/>
  <c r="AV607"/>
  <c r="AP607"/>
  <c r="AJ607"/>
  <c r="AD607"/>
  <c r="X607"/>
  <c r="R607"/>
  <c r="M607"/>
  <c r="H607"/>
  <c r="BP606"/>
  <c r="BI606"/>
  <c r="BB606"/>
  <c r="AV606"/>
  <c r="AP606"/>
  <c r="AJ606"/>
  <c r="AD606"/>
  <c r="X606"/>
  <c r="R606"/>
  <c r="M606"/>
  <c r="H606"/>
  <c r="BP605"/>
  <c r="BI605"/>
  <c r="BB605"/>
  <c r="AV605"/>
  <c r="AP605"/>
  <c r="AJ605"/>
  <c r="AD605"/>
  <c r="X605"/>
  <c r="R605"/>
  <c r="M605"/>
  <c r="H605"/>
  <c r="BP604"/>
  <c r="BI604"/>
  <c r="BB604"/>
  <c r="AV604"/>
  <c r="AP604"/>
  <c r="AJ604"/>
  <c r="AD604"/>
  <c r="X604"/>
  <c r="R604"/>
  <c r="M604"/>
  <c r="H604"/>
  <c r="BP603"/>
  <c r="BI603"/>
  <c r="BB603"/>
  <c r="AV603"/>
  <c r="AP603"/>
  <c r="AJ603"/>
  <c r="AD603"/>
  <c r="X603"/>
  <c r="R603"/>
  <c r="M603"/>
  <c r="H603"/>
  <c r="BP602"/>
  <c r="BI602"/>
  <c r="BB602"/>
  <c r="AV602"/>
  <c r="AP602"/>
  <c r="AJ602"/>
  <c r="AD602"/>
  <c r="X602"/>
  <c r="R602"/>
  <c r="M602"/>
  <c r="H602"/>
  <c r="BP601"/>
  <c r="BI601"/>
  <c r="BB601"/>
  <c r="AV601"/>
  <c r="AP601"/>
  <c r="AJ601"/>
  <c r="AD601"/>
  <c r="X601"/>
  <c r="R601"/>
  <c r="M601"/>
  <c r="H601"/>
  <c r="BP600"/>
  <c r="BI600"/>
  <c r="BB600"/>
  <c r="AV600"/>
  <c r="AP600"/>
  <c r="AJ600"/>
  <c r="AD600"/>
  <c r="X600"/>
  <c r="R600"/>
  <c r="M600"/>
  <c r="H600"/>
  <c r="BP599"/>
  <c r="BI599"/>
  <c r="BB599"/>
  <c r="AV599"/>
  <c r="AP599"/>
  <c r="AJ599"/>
  <c r="AD599"/>
  <c r="X599"/>
  <c r="R599"/>
  <c r="M599"/>
  <c r="H599"/>
  <c r="BP598"/>
  <c r="BI598"/>
  <c r="BB598"/>
  <c r="AV598"/>
  <c r="AP598"/>
  <c r="AJ598"/>
  <c r="AD598"/>
  <c r="X598"/>
  <c r="R598"/>
  <c r="M598"/>
  <c r="H598"/>
  <c r="BP597"/>
  <c r="BI597"/>
  <c r="BB597"/>
  <c r="AV597"/>
  <c r="AP597"/>
  <c r="AJ597"/>
  <c r="AD597"/>
  <c r="X597"/>
  <c r="R597"/>
  <c r="M597"/>
  <c r="H597"/>
  <c r="BP596"/>
  <c r="BI596"/>
  <c r="BB596"/>
  <c r="AV596"/>
  <c r="AP596"/>
  <c r="AJ596"/>
  <c r="AD596"/>
  <c r="X596"/>
  <c r="R596"/>
  <c r="M596"/>
  <c r="H596"/>
  <c r="BP595"/>
  <c r="BI595"/>
  <c r="BB595"/>
  <c r="AV595"/>
  <c r="AP595"/>
  <c r="AJ595"/>
  <c r="AD595"/>
  <c r="X595"/>
  <c r="R595"/>
  <c r="M595"/>
  <c r="H595"/>
  <c r="BP594"/>
  <c r="BI594"/>
  <c r="BB594"/>
  <c r="AV594"/>
  <c r="AP594"/>
  <c r="AJ594"/>
  <c r="AD594"/>
  <c r="X594"/>
  <c r="R594"/>
  <c r="M594"/>
  <c r="H594"/>
  <c r="BP593"/>
  <c r="BI593"/>
  <c r="BB593"/>
  <c r="AV593"/>
  <c r="AP593"/>
  <c r="AJ593"/>
  <c r="AD593"/>
  <c r="X593"/>
  <c r="R593"/>
  <c r="M593"/>
  <c r="H593"/>
  <c r="BP592"/>
  <c r="BI592"/>
  <c r="BB592"/>
  <c r="AV592"/>
  <c r="AP592"/>
  <c r="AJ592"/>
  <c r="AD592"/>
  <c r="X592"/>
  <c r="R592"/>
  <c r="M592"/>
  <c r="H592"/>
  <c r="BP591"/>
  <c r="BI591"/>
  <c r="BB591"/>
  <c r="AV591"/>
  <c r="AP591"/>
  <c r="AJ591"/>
  <c r="AD591"/>
  <c r="X591"/>
  <c r="R591"/>
  <c r="M591"/>
  <c r="H591"/>
  <c r="BP590"/>
  <c r="BI590"/>
  <c r="BB590"/>
  <c r="AV590"/>
  <c r="AP590"/>
  <c r="AJ590"/>
  <c r="AD590"/>
  <c r="X590"/>
  <c r="R590"/>
  <c r="M590"/>
  <c r="H590"/>
  <c r="BP589"/>
  <c r="BI589"/>
  <c r="BB589"/>
  <c r="AV589"/>
  <c r="AP589"/>
  <c r="AJ589"/>
  <c r="AD589"/>
  <c r="X589"/>
  <c r="R589"/>
  <c r="M589"/>
  <c r="H589"/>
  <c r="BP588"/>
  <c r="BI588"/>
  <c r="BB588"/>
  <c r="AV588"/>
  <c r="AP588"/>
  <c r="AJ588"/>
  <c r="AD588"/>
  <c r="X588"/>
  <c r="R588"/>
  <c r="M588"/>
  <c r="H588"/>
  <c r="BP587"/>
  <c r="BI587"/>
  <c r="BB587"/>
  <c r="AV587"/>
  <c r="AP587"/>
  <c r="AJ587"/>
  <c r="AD587"/>
  <c r="X587"/>
  <c r="R587"/>
  <c r="M587"/>
  <c r="H587"/>
  <c r="BP586"/>
  <c r="BI586"/>
  <c r="BB586"/>
  <c r="AV586"/>
  <c r="AP586"/>
  <c r="AJ586"/>
  <c r="AD586"/>
  <c r="X586"/>
  <c r="R586"/>
  <c r="M586"/>
  <c r="H586"/>
  <c r="BP585"/>
  <c r="BI585"/>
  <c r="BB585"/>
  <c r="AV585"/>
  <c r="AP585"/>
  <c r="AJ585"/>
  <c r="AD585"/>
  <c r="X585"/>
  <c r="R585"/>
  <c r="M585"/>
  <c r="H585"/>
  <c r="BP584"/>
  <c r="BI584"/>
  <c r="BB584"/>
  <c r="AV584"/>
  <c r="AP584"/>
  <c r="AJ584"/>
  <c r="AD584"/>
  <c r="X584"/>
  <c r="R584"/>
  <c r="M584"/>
  <c r="H584"/>
  <c r="BP583"/>
  <c r="BI583"/>
  <c r="BB583"/>
  <c r="AV583"/>
  <c r="AP583"/>
  <c r="AJ583"/>
  <c r="AD583"/>
  <c r="X583"/>
  <c r="R583"/>
  <c r="M583"/>
  <c r="H583"/>
  <c r="BP582"/>
  <c r="BI582"/>
  <c r="BB582"/>
  <c r="AV582"/>
  <c r="AP582"/>
  <c r="AJ582"/>
  <c r="AD582"/>
  <c r="X582"/>
  <c r="R582"/>
  <c r="M582"/>
  <c r="H582"/>
  <c r="BP581"/>
  <c r="BI581"/>
  <c r="BB581"/>
  <c r="AV581"/>
  <c r="AP581"/>
  <c r="AJ581"/>
  <c r="AD581"/>
  <c r="X581"/>
  <c r="R581"/>
  <c r="M581"/>
  <c r="H581"/>
  <c r="BP580"/>
  <c r="BI580"/>
  <c r="BB580"/>
  <c r="AV580"/>
  <c r="AP580"/>
  <c r="AJ580"/>
  <c r="AD580"/>
  <c r="X580"/>
  <c r="R580"/>
  <c r="M580"/>
  <c r="H580"/>
  <c r="BP579"/>
  <c r="BI579"/>
  <c r="BB579"/>
  <c r="AV579"/>
  <c r="AP579"/>
  <c r="AJ579"/>
  <c r="AD579"/>
  <c r="X579"/>
  <c r="R579"/>
  <c r="M579"/>
  <c r="H579"/>
  <c r="BP578"/>
  <c r="BI578"/>
  <c r="BB578"/>
  <c r="AV578"/>
  <c r="AP578"/>
  <c r="AJ578"/>
  <c r="AD578"/>
  <c r="X578"/>
  <c r="R578"/>
  <c r="M578"/>
  <c r="H578"/>
  <c r="BP577"/>
  <c r="BI577"/>
  <c r="BB577"/>
  <c r="AV577"/>
  <c r="AP577"/>
  <c r="AJ577"/>
  <c r="AD577"/>
  <c r="X577"/>
  <c r="R577"/>
  <c r="M577"/>
  <c r="H577"/>
  <c r="BP576"/>
  <c r="BI576"/>
  <c r="BB576"/>
  <c r="AV576"/>
  <c r="AP576"/>
  <c r="AJ576"/>
  <c r="AD576"/>
  <c r="X576"/>
  <c r="R576"/>
  <c r="M576"/>
  <c r="H576"/>
  <c r="BP575"/>
  <c r="BI575"/>
  <c r="BB575"/>
  <c r="AV575"/>
  <c r="AP575"/>
  <c r="AJ575"/>
  <c r="AD575"/>
  <c r="X575"/>
  <c r="R575"/>
  <c r="M575"/>
  <c r="H575"/>
  <c r="BP574"/>
  <c r="BI574"/>
  <c r="BB574"/>
  <c r="AV574"/>
  <c r="AP574"/>
  <c r="AJ574"/>
  <c r="AD574"/>
  <c r="X574"/>
  <c r="R574"/>
  <c r="M574"/>
  <c r="H574"/>
  <c r="BP573"/>
  <c r="BI573"/>
  <c r="BB573"/>
  <c r="AV573"/>
  <c r="AP573"/>
  <c r="AJ573"/>
  <c r="AD573"/>
  <c r="X573"/>
  <c r="R573"/>
  <c r="M573"/>
  <c r="H573"/>
  <c r="BP572"/>
  <c r="BI572"/>
  <c r="BB572"/>
  <c r="AV572"/>
  <c r="AP572"/>
  <c r="AJ572"/>
  <c r="AD572"/>
  <c r="X572"/>
  <c r="R572"/>
  <c r="M572"/>
  <c r="H572"/>
  <c r="BP571"/>
  <c r="BI571"/>
  <c r="BB571"/>
  <c r="AV571"/>
  <c r="AP571"/>
  <c r="AJ571"/>
  <c r="AD571"/>
  <c r="X571"/>
  <c r="R571"/>
  <c r="M571"/>
  <c r="H571"/>
  <c r="BP570"/>
  <c r="BI570"/>
  <c r="BB570"/>
  <c r="AV570"/>
  <c r="AP570"/>
  <c r="AJ570"/>
  <c r="AD570"/>
  <c r="X570"/>
  <c r="R570"/>
  <c r="M570"/>
  <c r="H570"/>
  <c r="BP569"/>
  <c r="BI569"/>
  <c r="BB569"/>
  <c r="AV569"/>
  <c r="AP569"/>
  <c r="AJ569"/>
  <c r="AD569"/>
  <c r="X569"/>
  <c r="R569"/>
  <c r="M569"/>
  <c r="H569"/>
  <c r="BP568"/>
  <c r="BI568"/>
  <c r="BB568"/>
  <c r="AV568"/>
  <c r="AP568"/>
  <c r="AJ568"/>
  <c r="AD568"/>
  <c r="X568"/>
  <c r="R568"/>
  <c r="M568"/>
  <c r="H568"/>
  <c r="BP567"/>
  <c r="BI567"/>
  <c r="BB567"/>
  <c r="AV567"/>
  <c r="AP567"/>
  <c r="AJ567"/>
  <c r="AD567"/>
  <c r="X567"/>
  <c r="R567"/>
  <c r="M567"/>
  <c r="H567"/>
  <c r="BP566"/>
  <c r="BI566"/>
  <c r="BB566"/>
  <c r="AV566"/>
  <c r="AP566"/>
  <c r="AJ566"/>
  <c r="AD566"/>
  <c r="X566"/>
  <c r="R566"/>
  <c r="M566"/>
  <c r="H566"/>
  <c r="BP565"/>
  <c r="BI565"/>
  <c r="BB565"/>
  <c r="AV565"/>
  <c r="AP565"/>
  <c r="AJ565"/>
  <c r="AD565"/>
  <c r="X565"/>
  <c r="R565"/>
  <c r="M565"/>
  <c r="H565"/>
  <c r="BP564"/>
  <c r="BI564"/>
  <c r="BB564"/>
  <c r="AV564"/>
  <c r="AP564"/>
  <c r="AJ564"/>
  <c r="AD564"/>
  <c r="X564"/>
  <c r="R564"/>
  <c r="M564"/>
  <c r="H564"/>
  <c r="BP563"/>
  <c r="BI563"/>
  <c r="BB563"/>
  <c r="AV563"/>
  <c r="AP563"/>
  <c r="AJ563"/>
  <c r="AD563"/>
  <c r="X563"/>
  <c r="R563"/>
  <c r="M563"/>
  <c r="H563"/>
  <c r="BP562"/>
  <c r="BI562"/>
  <c r="BB562"/>
  <c r="AV562"/>
  <c r="AP562"/>
  <c r="AJ562"/>
  <c r="AD562"/>
  <c r="X562"/>
  <c r="R562"/>
  <c r="M562"/>
  <c r="H562"/>
  <c r="BP561"/>
  <c r="BI561"/>
  <c r="BB561"/>
  <c r="AV561"/>
  <c r="AP561"/>
  <c r="AJ561"/>
  <c r="AD561"/>
  <c r="X561"/>
  <c r="R561"/>
  <c r="M561"/>
  <c r="H561"/>
  <c r="BP560"/>
  <c r="BI560"/>
  <c r="BB560"/>
  <c r="AV560"/>
  <c r="AP560"/>
  <c r="AJ560"/>
  <c r="AD560"/>
  <c r="X560"/>
  <c r="R560"/>
  <c r="M560"/>
  <c r="H560"/>
  <c r="BP559"/>
  <c r="BI559"/>
  <c r="BB559"/>
  <c r="AV559"/>
  <c r="AP559"/>
  <c r="AJ559"/>
  <c r="AD559"/>
  <c r="X559"/>
  <c r="R559"/>
  <c r="M559"/>
  <c r="H559"/>
  <c r="BP558"/>
  <c r="BI558"/>
  <c r="BB558"/>
  <c r="AV558"/>
  <c r="AP558"/>
  <c r="AJ558"/>
  <c r="AD558"/>
  <c r="X558"/>
  <c r="R558"/>
  <c r="M558"/>
  <c r="H558"/>
  <c r="BP557"/>
  <c r="BI557"/>
  <c r="BB557"/>
  <c r="AV557"/>
  <c r="AP557"/>
  <c r="AJ557"/>
  <c r="AD557"/>
  <c r="X557"/>
  <c r="R557"/>
  <c r="M557"/>
  <c r="H557"/>
  <c r="BP556"/>
  <c r="BI556"/>
  <c r="BB556"/>
  <c r="AV556"/>
  <c r="AP556"/>
  <c r="AJ556"/>
  <c r="AD556"/>
  <c r="X556"/>
  <c r="R556"/>
  <c r="M556"/>
  <c r="H556"/>
  <c r="BP555"/>
  <c r="BI555"/>
  <c r="BB555"/>
  <c r="AV555"/>
  <c r="AP555"/>
  <c r="AJ555"/>
  <c r="AD555"/>
  <c r="X555"/>
  <c r="R555"/>
  <c r="M555"/>
  <c r="H555"/>
  <c r="BP554"/>
  <c r="BI554"/>
  <c r="BB554"/>
  <c r="AV554"/>
  <c r="AP554"/>
  <c r="AJ554"/>
  <c r="AD554"/>
  <c r="X554"/>
  <c r="R554"/>
  <c r="M554"/>
  <c r="H554"/>
  <c r="BP553"/>
  <c r="BI553"/>
  <c r="BB553"/>
  <c r="AV553"/>
  <c r="AP553"/>
  <c r="AJ553"/>
  <c r="AD553"/>
  <c r="X553"/>
  <c r="R553"/>
  <c r="M553"/>
  <c r="H553"/>
  <c r="BP552"/>
  <c r="BI552"/>
  <c r="BB552"/>
  <c r="AV552"/>
  <c r="AP552"/>
  <c r="AJ552"/>
  <c r="AD552"/>
  <c r="X552"/>
  <c r="R552"/>
  <c r="M552"/>
  <c r="H552"/>
  <c r="BP551"/>
  <c r="BI551"/>
  <c r="BB551"/>
  <c r="AV551"/>
  <c r="AP551"/>
  <c r="AJ551"/>
  <c r="AD551"/>
  <c r="X551"/>
  <c r="R551"/>
  <c r="M551"/>
  <c r="H551"/>
  <c r="BP550"/>
  <c r="BI550"/>
  <c r="BB550"/>
  <c r="AV550"/>
  <c r="AP550"/>
  <c r="AJ550"/>
  <c r="AD550"/>
  <c r="X550"/>
  <c r="R550"/>
  <c r="M550"/>
  <c r="H550"/>
  <c r="BP549"/>
  <c r="BI549"/>
  <c r="BB549"/>
  <c r="AV549"/>
  <c r="AP549"/>
  <c r="AJ549"/>
  <c r="AD549"/>
  <c r="X549"/>
  <c r="R549"/>
  <c r="M549"/>
  <c r="H549"/>
  <c r="BP548"/>
  <c r="BI548"/>
  <c r="BB548"/>
  <c r="AV548"/>
  <c r="AP548"/>
  <c r="AJ548"/>
  <c r="AD548"/>
  <c r="X548"/>
  <c r="R548"/>
  <c r="M548"/>
  <c r="H548"/>
  <c r="BP547"/>
  <c r="BI547"/>
  <c r="BB547"/>
  <c r="AV547"/>
  <c r="AP547"/>
  <c r="AJ547"/>
  <c r="AD547"/>
  <c r="X547"/>
  <c r="R547"/>
  <c r="M547"/>
  <c r="H547"/>
  <c r="BP546"/>
  <c r="BI546"/>
  <c r="BB546"/>
  <c r="AV546"/>
  <c r="AP546"/>
  <c r="AJ546"/>
  <c r="AD546"/>
  <c r="X546"/>
  <c r="R546"/>
  <c r="M546"/>
  <c r="H546"/>
  <c r="BP545"/>
  <c r="BI545"/>
  <c r="BB545"/>
  <c r="AV545"/>
  <c r="AP545"/>
  <c r="AJ545"/>
  <c r="AD545"/>
  <c r="X545"/>
  <c r="R545"/>
  <c r="M545"/>
  <c r="H545"/>
  <c r="BP544"/>
  <c r="BI544"/>
  <c r="BB544"/>
  <c r="AV544"/>
  <c r="AP544"/>
  <c r="AJ544"/>
  <c r="AD544"/>
  <c r="X544"/>
  <c r="R544"/>
  <c r="M544"/>
  <c r="H544"/>
  <c r="BP543"/>
  <c r="BI543"/>
  <c r="BB543"/>
  <c r="AV543"/>
  <c r="AP543"/>
  <c r="AJ543"/>
  <c r="AD543"/>
  <c r="X543"/>
  <c r="R543"/>
  <c r="M543"/>
  <c r="H543"/>
  <c r="BP542"/>
  <c r="BI542"/>
  <c r="BB542"/>
  <c r="AV542"/>
  <c r="AP542"/>
  <c r="AJ542"/>
  <c r="AD542"/>
  <c r="X542"/>
  <c r="R542"/>
  <c r="M542"/>
  <c r="H542"/>
  <c r="BP541"/>
  <c r="BI541"/>
  <c r="BB541"/>
  <c r="AV541"/>
  <c r="AP541"/>
  <c r="AJ541"/>
  <c r="AD541"/>
  <c r="X541"/>
  <c r="R541"/>
  <c r="M541"/>
  <c r="H541"/>
  <c r="BP540"/>
  <c r="BI540"/>
  <c r="BB540"/>
  <c r="AV540"/>
  <c r="AP540"/>
  <c r="AJ540"/>
  <c r="AD540"/>
  <c r="X540"/>
  <c r="R540"/>
  <c r="M540"/>
  <c r="H540"/>
  <c r="BP539"/>
  <c r="BI539"/>
  <c r="BB539"/>
  <c r="AV539"/>
  <c r="AP539"/>
  <c r="AJ539"/>
  <c r="AD539"/>
  <c r="X539"/>
  <c r="R539"/>
  <c r="M539"/>
  <c r="H539"/>
  <c r="BP538"/>
  <c r="BI538"/>
  <c r="BB538"/>
  <c r="AV538"/>
  <c r="AP538"/>
  <c r="AJ538"/>
  <c r="AD538"/>
  <c r="X538"/>
  <c r="R538"/>
  <c r="M538"/>
  <c r="H538"/>
  <c r="BP537"/>
  <c r="BI537"/>
  <c r="BB537"/>
  <c r="AV537"/>
  <c r="AP537"/>
  <c r="AJ537"/>
  <c r="AD537"/>
  <c r="X537"/>
  <c r="R537"/>
  <c r="M537"/>
  <c r="H537"/>
  <c r="BP536"/>
  <c r="BI536"/>
  <c r="BB536"/>
  <c r="AV536"/>
  <c r="AP536"/>
  <c r="AJ536"/>
  <c r="AD536"/>
  <c r="X536"/>
  <c r="R536"/>
  <c r="M536"/>
  <c r="H536"/>
  <c r="BP535"/>
  <c r="BI535"/>
  <c r="BB535"/>
  <c r="AV535"/>
  <c r="AP535"/>
  <c r="AJ535"/>
  <c r="AD535"/>
  <c r="X535"/>
  <c r="R535"/>
  <c r="M535"/>
  <c r="H535"/>
  <c r="BP534"/>
  <c r="BI534"/>
  <c r="BB534"/>
  <c r="AV534"/>
  <c r="AP534"/>
  <c r="AJ534"/>
  <c r="AD534"/>
  <c r="X534"/>
  <c r="R534"/>
  <c r="M534"/>
  <c r="H534"/>
  <c r="BP533"/>
  <c r="BI533"/>
  <c r="BB533"/>
  <c r="AV533"/>
  <c r="AP533"/>
  <c r="AJ533"/>
  <c r="AD533"/>
  <c r="X533"/>
  <c r="R533"/>
  <c r="M533"/>
  <c r="H533"/>
  <c r="BP532"/>
  <c r="BI532"/>
  <c r="BB532"/>
  <c r="AV532"/>
  <c r="AP532"/>
  <c r="AJ532"/>
  <c r="AD532"/>
  <c r="X532"/>
  <c r="R532"/>
  <c r="M532"/>
  <c r="H532"/>
  <c r="BP531"/>
  <c r="BI531"/>
  <c r="BB531"/>
  <c r="AV531"/>
  <c r="AP531"/>
  <c r="AJ531"/>
  <c r="AD531"/>
  <c r="X531"/>
  <c r="R531"/>
  <c r="M531"/>
  <c r="H531"/>
  <c r="BP530"/>
  <c r="BI530"/>
  <c r="BB530"/>
  <c r="AV530"/>
  <c r="AP530"/>
  <c r="AJ530"/>
  <c r="AD530"/>
  <c r="X530"/>
  <c r="R530"/>
  <c r="M530"/>
  <c r="H530"/>
  <c r="BP529"/>
  <c r="BI529"/>
  <c r="BB529"/>
  <c r="AV529"/>
  <c r="AP529"/>
  <c r="AJ529"/>
  <c r="AD529"/>
  <c r="X529"/>
  <c r="R529"/>
  <c r="M529"/>
  <c r="H529"/>
  <c r="BT529" s="1"/>
  <c r="BP528"/>
  <c r="BI528"/>
  <c r="BB528"/>
  <c r="AV528"/>
  <c r="AP528"/>
  <c r="AJ528"/>
  <c r="AD528"/>
  <c r="X528"/>
  <c r="R528"/>
  <c r="M528"/>
  <c r="H528"/>
  <c r="BT528" s="1"/>
  <c r="BP527"/>
  <c r="BI527"/>
  <c r="BB527"/>
  <c r="AV527"/>
  <c r="AP527"/>
  <c r="AJ527"/>
  <c r="AD527"/>
  <c r="X527"/>
  <c r="R527"/>
  <c r="M527"/>
  <c r="H527"/>
  <c r="BT527" s="1"/>
  <c r="BP526"/>
  <c r="BI526"/>
  <c r="BB526"/>
  <c r="AV526"/>
  <c r="AP526"/>
  <c r="AJ526"/>
  <c r="AD526"/>
  <c r="X526"/>
  <c r="R526"/>
  <c r="M526"/>
  <c r="H526"/>
  <c r="BT526" s="1"/>
  <c r="BP525"/>
  <c r="BI525"/>
  <c r="BB525"/>
  <c r="AV525"/>
  <c r="AP525"/>
  <c r="AJ525"/>
  <c r="AD525"/>
  <c r="X525"/>
  <c r="R525"/>
  <c r="M525"/>
  <c r="H525"/>
  <c r="BT525" s="1"/>
  <c r="BP524"/>
  <c r="BI524"/>
  <c r="BB524"/>
  <c r="AV524"/>
  <c r="AP524"/>
  <c r="AJ524"/>
  <c r="AD524"/>
  <c r="X524"/>
  <c r="R524"/>
  <c r="M524"/>
  <c r="H524"/>
  <c r="BT524" s="1"/>
  <c r="BP523"/>
  <c r="BI523"/>
  <c r="BB523"/>
  <c r="AV523"/>
  <c r="AP523"/>
  <c r="AJ523"/>
  <c r="AD523"/>
  <c r="X523"/>
  <c r="R523"/>
  <c r="M523"/>
  <c r="H523"/>
  <c r="BP522"/>
  <c r="BI522"/>
  <c r="BB522"/>
  <c r="AV522"/>
  <c r="AP522"/>
  <c r="AJ522"/>
  <c r="AD522"/>
  <c r="X522"/>
  <c r="R522"/>
  <c r="M522"/>
  <c r="H522"/>
  <c r="BT522" s="1"/>
  <c r="BP521"/>
  <c r="BI521"/>
  <c r="BB521"/>
  <c r="AV521"/>
  <c r="AP521"/>
  <c r="AJ521"/>
  <c r="AD521"/>
  <c r="X521"/>
  <c r="R521"/>
  <c r="M521"/>
  <c r="H521"/>
  <c r="BT521" s="1"/>
  <c r="BP520"/>
  <c r="BI520"/>
  <c r="BB520"/>
  <c r="AV520"/>
  <c r="AP520"/>
  <c r="AJ520"/>
  <c r="AD520"/>
  <c r="X520"/>
  <c r="R520"/>
  <c r="M520"/>
  <c r="H520"/>
  <c r="BT520" s="1"/>
  <c r="BP519"/>
  <c r="BI519"/>
  <c r="BB519"/>
  <c r="AV519"/>
  <c r="AP519"/>
  <c r="AJ519"/>
  <c r="AD519"/>
  <c r="X519"/>
  <c r="R519"/>
  <c r="M519"/>
  <c r="H519"/>
  <c r="BP518"/>
  <c r="BI518"/>
  <c r="BB518"/>
  <c r="AV518"/>
  <c r="AP518"/>
  <c r="AJ518"/>
  <c r="AD518"/>
  <c r="X518"/>
  <c r="R518"/>
  <c r="M518"/>
  <c r="H518"/>
  <c r="BT518" s="1"/>
  <c r="BP517"/>
  <c r="BI517"/>
  <c r="BB517"/>
  <c r="AV517"/>
  <c r="AP517"/>
  <c r="AJ517"/>
  <c r="AD517"/>
  <c r="X517"/>
  <c r="R517"/>
  <c r="M517"/>
  <c r="H517"/>
  <c r="BT517" s="1"/>
  <c r="BP516"/>
  <c r="BI516"/>
  <c r="BB516"/>
  <c r="AV516"/>
  <c r="AP516"/>
  <c r="AJ516"/>
  <c r="AD516"/>
  <c r="X516"/>
  <c r="R516"/>
  <c r="M516"/>
  <c r="H516"/>
  <c r="BT516" s="1"/>
  <c r="BP515"/>
  <c r="BI515"/>
  <c r="BB515"/>
  <c r="AV515"/>
  <c r="AP515"/>
  <c r="AJ515"/>
  <c r="AD515"/>
  <c r="X515"/>
  <c r="R515"/>
  <c r="M515"/>
  <c r="H515"/>
  <c r="BP514"/>
  <c r="BI514"/>
  <c r="BB514"/>
  <c r="AV514"/>
  <c r="AP514"/>
  <c r="AJ514"/>
  <c r="AD514"/>
  <c r="X514"/>
  <c r="R514"/>
  <c r="M514"/>
  <c r="H514"/>
  <c r="BT514" s="1"/>
  <c r="BP513"/>
  <c r="BI513"/>
  <c r="BB513"/>
  <c r="AV513"/>
  <c r="AP513"/>
  <c r="AJ513"/>
  <c r="AD513"/>
  <c r="X513"/>
  <c r="R513"/>
  <c r="M513"/>
  <c r="H513"/>
  <c r="BT513" s="1"/>
  <c r="BP512"/>
  <c r="BI512"/>
  <c r="BB512"/>
  <c r="AV512"/>
  <c r="AP512"/>
  <c r="AJ512"/>
  <c r="AD512"/>
  <c r="X512"/>
  <c r="R512"/>
  <c r="M512"/>
  <c r="H512"/>
  <c r="BT512" s="1"/>
  <c r="BP511"/>
  <c r="BI511"/>
  <c r="BB511"/>
  <c r="AV511"/>
  <c r="AP511"/>
  <c r="AJ511"/>
  <c r="AD511"/>
  <c r="X511"/>
  <c r="R511"/>
  <c r="M511"/>
  <c r="H511"/>
  <c r="BP510"/>
  <c r="BI510"/>
  <c r="BB510"/>
  <c r="AV510"/>
  <c r="AP510"/>
  <c r="AJ510"/>
  <c r="AD510"/>
  <c r="X510"/>
  <c r="R510"/>
  <c r="M510"/>
  <c r="H510"/>
  <c r="BT510" s="1"/>
  <c r="BP509"/>
  <c r="BI509"/>
  <c r="BB509"/>
  <c r="AV509"/>
  <c r="AP509"/>
  <c r="AJ509"/>
  <c r="AD509"/>
  <c r="X509"/>
  <c r="R509"/>
  <c r="M509"/>
  <c r="H509"/>
  <c r="BT509" s="1"/>
  <c r="BP508"/>
  <c r="BI508"/>
  <c r="BB508"/>
  <c r="AV508"/>
  <c r="AP508"/>
  <c r="AJ508"/>
  <c r="AD508"/>
  <c r="X508"/>
  <c r="R508"/>
  <c r="M508"/>
  <c r="H508"/>
  <c r="BT508" s="1"/>
  <c r="BP507"/>
  <c r="BI507"/>
  <c r="BB507"/>
  <c r="AV507"/>
  <c r="AP507"/>
  <c r="AJ507"/>
  <c r="AD507"/>
  <c r="X507"/>
  <c r="R507"/>
  <c r="M507"/>
  <c r="H507"/>
  <c r="BP506"/>
  <c r="BI506"/>
  <c r="BB506"/>
  <c r="AV506"/>
  <c r="AP506"/>
  <c r="AJ506"/>
  <c r="AD506"/>
  <c r="X506"/>
  <c r="R506"/>
  <c r="M506"/>
  <c r="H506"/>
  <c r="BT506" s="1"/>
  <c r="BP505"/>
  <c r="BI505"/>
  <c r="BB505"/>
  <c r="AV505"/>
  <c r="AP505"/>
  <c r="AJ505"/>
  <c r="AD505"/>
  <c r="X505"/>
  <c r="R505"/>
  <c r="M505"/>
  <c r="H505"/>
  <c r="BT505" s="1"/>
  <c r="BP504"/>
  <c r="BI504"/>
  <c r="BB504"/>
  <c r="AV504"/>
  <c r="AP504"/>
  <c r="AJ504"/>
  <c r="AD504"/>
  <c r="X504"/>
  <c r="R504"/>
  <c r="M504"/>
  <c r="H504"/>
  <c r="BT504" s="1"/>
  <c r="BP503"/>
  <c r="BI503"/>
  <c r="BB503"/>
  <c r="AV503"/>
  <c r="AP503"/>
  <c r="AJ503"/>
  <c r="AD503"/>
  <c r="X503"/>
  <c r="R503"/>
  <c r="M503"/>
  <c r="H503"/>
  <c r="BP502"/>
  <c r="BI502"/>
  <c r="BB502"/>
  <c r="AV502"/>
  <c r="AP502"/>
  <c r="AJ502"/>
  <c r="AD502"/>
  <c r="X502"/>
  <c r="R502"/>
  <c r="M502"/>
  <c r="H502"/>
  <c r="BT502" s="1"/>
  <c r="BP501"/>
  <c r="BI501"/>
  <c r="BB501"/>
  <c r="AV501"/>
  <c r="AP501"/>
  <c r="AJ501"/>
  <c r="AD501"/>
  <c r="X501"/>
  <c r="R501"/>
  <c r="M501"/>
  <c r="H501"/>
  <c r="BP500"/>
  <c r="BI500"/>
  <c r="BB500"/>
  <c r="AV500"/>
  <c r="AP500"/>
  <c r="AJ500"/>
  <c r="AD500"/>
  <c r="X500"/>
  <c r="R500"/>
  <c r="M500"/>
  <c r="H500"/>
  <c r="BT500" s="1"/>
  <c r="BP499"/>
  <c r="BI499"/>
  <c r="BB499"/>
  <c r="AV499"/>
  <c r="AP499"/>
  <c r="AJ499"/>
  <c r="AD499"/>
  <c r="X499"/>
  <c r="R499"/>
  <c r="M499"/>
  <c r="H499"/>
  <c r="BP498"/>
  <c r="BI498"/>
  <c r="BB498"/>
  <c r="AV498"/>
  <c r="AP498"/>
  <c r="AJ498"/>
  <c r="AD498"/>
  <c r="X498"/>
  <c r="R498"/>
  <c r="M498"/>
  <c r="H498"/>
  <c r="BT498" s="1"/>
  <c r="BP497"/>
  <c r="BI497"/>
  <c r="BB497"/>
  <c r="AV497"/>
  <c r="AP497"/>
  <c r="AJ497"/>
  <c r="AD497"/>
  <c r="X497"/>
  <c r="R497"/>
  <c r="M497"/>
  <c r="H497"/>
  <c r="BP496"/>
  <c r="BI496"/>
  <c r="BB496"/>
  <c r="AV496"/>
  <c r="AP496"/>
  <c r="AJ496"/>
  <c r="AD496"/>
  <c r="X496"/>
  <c r="R496"/>
  <c r="M496"/>
  <c r="H496"/>
  <c r="BT496" s="1"/>
  <c r="BP495"/>
  <c r="BI495"/>
  <c r="BB495"/>
  <c r="AV495"/>
  <c r="AP495"/>
  <c r="AJ495"/>
  <c r="AD495"/>
  <c r="X495"/>
  <c r="R495"/>
  <c r="M495"/>
  <c r="H495"/>
  <c r="BP494"/>
  <c r="BI494"/>
  <c r="BB494"/>
  <c r="AV494"/>
  <c r="AP494"/>
  <c r="AJ494"/>
  <c r="AD494"/>
  <c r="X494"/>
  <c r="R494"/>
  <c r="M494"/>
  <c r="H494"/>
  <c r="BT494" s="1"/>
  <c r="BP493"/>
  <c r="BI493"/>
  <c r="BB493"/>
  <c r="AV493"/>
  <c r="AP493"/>
  <c r="AJ493"/>
  <c r="AD493"/>
  <c r="X493"/>
  <c r="R493"/>
  <c r="M493"/>
  <c r="H493"/>
  <c r="BP492"/>
  <c r="BI492"/>
  <c r="BB492"/>
  <c r="AV492"/>
  <c r="AP492"/>
  <c r="AJ492"/>
  <c r="AD492"/>
  <c r="X492"/>
  <c r="R492"/>
  <c r="M492"/>
  <c r="H492"/>
  <c r="BT492" s="1"/>
  <c r="N14" i="23" s="1"/>
  <c r="BP491" i="40"/>
  <c r="BI491"/>
  <c r="BB491"/>
  <c r="AV491"/>
  <c r="AP491"/>
  <c r="AJ491"/>
  <c r="AD491"/>
  <c r="X491"/>
  <c r="R491"/>
  <c r="M491"/>
  <c r="H491"/>
  <c r="BP490"/>
  <c r="BI490"/>
  <c r="BB490"/>
  <c r="AV490"/>
  <c r="AP490"/>
  <c r="AJ490"/>
  <c r="AD490"/>
  <c r="X490"/>
  <c r="R490"/>
  <c r="M490"/>
  <c r="H490"/>
  <c r="BT490" s="1"/>
  <c r="L14" i="23" s="1"/>
  <c r="BP489" i="40"/>
  <c r="BI489"/>
  <c r="BB489"/>
  <c r="AV489"/>
  <c r="AP489"/>
  <c r="AJ489"/>
  <c r="AD489"/>
  <c r="X489"/>
  <c r="R489"/>
  <c r="M489"/>
  <c r="H489"/>
  <c r="BP488"/>
  <c r="BI488"/>
  <c r="BB488"/>
  <c r="AV488"/>
  <c r="AP488"/>
  <c r="AJ488"/>
  <c r="AD488"/>
  <c r="X488"/>
  <c r="R488"/>
  <c r="M488"/>
  <c r="H488"/>
  <c r="BT488" s="1"/>
  <c r="J14" i="23" s="1"/>
  <c r="BP487" i="40"/>
  <c r="BI487"/>
  <c r="BB487"/>
  <c r="AV487"/>
  <c r="AP487"/>
  <c r="AJ487"/>
  <c r="AD487"/>
  <c r="X487"/>
  <c r="R487"/>
  <c r="M487"/>
  <c r="H487"/>
  <c r="BP486"/>
  <c r="BI486"/>
  <c r="BB486"/>
  <c r="AV486"/>
  <c r="AP486"/>
  <c r="AJ486"/>
  <c r="AD486"/>
  <c r="X486"/>
  <c r="R486"/>
  <c r="M486"/>
  <c r="H486"/>
  <c r="BT486" s="1"/>
  <c r="H14" i="23" s="1"/>
  <c r="BP485" i="40"/>
  <c r="BI485"/>
  <c r="BB485"/>
  <c r="AV485"/>
  <c r="AP485"/>
  <c r="AJ485"/>
  <c r="AD485"/>
  <c r="X485"/>
  <c r="R485"/>
  <c r="M485"/>
  <c r="H485"/>
  <c r="BP484"/>
  <c r="BI484"/>
  <c r="BB484"/>
  <c r="AV484"/>
  <c r="AP484"/>
  <c r="AJ484"/>
  <c r="AD484"/>
  <c r="X484"/>
  <c r="R484"/>
  <c r="M484"/>
  <c r="H484"/>
  <c r="BT484" s="1"/>
  <c r="F14" i="23" s="1"/>
  <c r="BP483" i="40"/>
  <c r="BI483"/>
  <c r="BB483"/>
  <c r="AV483"/>
  <c r="AP483"/>
  <c r="AJ483"/>
  <c r="AD483"/>
  <c r="X483"/>
  <c r="R483"/>
  <c r="M483"/>
  <c r="H483"/>
  <c r="BP482"/>
  <c r="BI482"/>
  <c r="BB482"/>
  <c r="AV482"/>
  <c r="AP482"/>
  <c r="AJ482"/>
  <c r="AD482"/>
  <c r="X482"/>
  <c r="R482"/>
  <c r="M482"/>
  <c r="H482"/>
  <c r="BT482" s="1"/>
  <c r="D14" i="23" s="1"/>
  <c r="BP481" i="40"/>
  <c r="BI481"/>
  <c r="BB481"/>
  <c r="AV481"/>
  <c r="AP481"/>
  <c r="AJ481"/>
  <c r="AD481"/>
  <c r="X481"/>
  <c r="R481"/>
  <c r="M481"/>
  <c r="H481"/>
  <c r="BP480"/>
  <c r="BI480"/>
  <c r="BB480"/>
  <c r="AV480"/>
  <c r="AP480"/>
  <c r="AJ480"/>
  <c r="AD480"/>
  <c r="X480"/>
  <c r="R480"/>
  <c r="M480"/>
  <c r="H480"/>
  <c r="BT480" s="1"/>
  <c r="N14" i="20" s="1"/>
  <c r="BP479" i="40"/>
  <c r="BI479"/>
  <c r="BB479"/>
  <c r="AV479"/>
  <c r="AP479"/>
  <c r="AJ479"/>
  <c r="AD479"/>
  <c r="X479"/>
  <c r="R479"/>
  <c r="M479"/>
  <c r="H479"/>
  <c r="BP478"/>
  <c r="BI478"/>
  <c r="BB478"/>
  <c r="AV478"/>
  <c r="AP478"/>
  <c r="AJ478"/>
  <c r="AD478"/>
  <c r="X478"/>
  <c r="R478"/>
  <c r="M478"/>
  <c r="H478"/>
  <c r="BT478" s="1"/>
  <c r="L14" i="20" s="1"/>
  <c r="BP477" i="40"/>
  <c r="BI477"/>
  <c r="BB477"/>
  <c r="AV477"/>
  <c r="AP477"/>
  <c r="AJ477"/>
  <c r="AD477"/>
  <c r="X477"/>
  <c r="R477"/>
  <c r="M477"/>
  <c r="H477"/>
  <c r="BP476"/>
  <c r="BI476"/>
  <c r="BB476"/>
  <c r="AV476"/>
  <c r="AP476"/>
  <c r="AJ476"/>
  <c r="AD476"/>
  <c r="X476"/>
  <c r="R476"/>
  <c r="M476"/>
  <c r="H476"/>
  <c r="BT476" s="1"/>
  <c r="J14" i="20" s="1"/>
  <c r="BP475" i="40"/>
  <c r="BI475"/>
  <c r="BB475"/>
  <c r="AV475"/>
  <c r="AP475"/>
  <c r="AJ475"/>
  <c r="AD475"/>
  <c r="X475"/>
  <c r="R475"/>
  <c r="M475"/>
  <c r="H475"/>
  <c r="BT475" s="1"/>
  <c r="I14" i="20" s="1"/>
  <c r="BP474" i="40"/>
  <c r="BI474"/>
  <c r="BB474"/>
  <c r="AV474"/>
  <c r="AP474"/>
  <c r="AJ474"/>
  <c r="AD474"/>
  <c r="X474"/>
  <c r="R474"/>
  <c r="M474"/>
  <c r="H474"/>
  <c r="BT474" s="1"/>
  <c r="H14" i="20" s="1"/>
  <c r="BP473" i="40"/>
  <c r="BI473"/>
  <c r="BB473"/>
  <c r="AV473"/>
  <c r="AP473"/>
  <c r="AJ473"/>
  <c r="AD473"/>
  <c r="X473"/>
  <c r="R473"/>
  <c r="M473"/>
  <c r="H473"/>
  <c r="BP472"/>
  <c r="BI472"/>
  <c r="BB472"/>
  <c r="AV472"/>
  <c r="AP472"/>
  <c r="AJ472"/>
  <c r="AD472"/>
  <c r="X472"/>
  <c r="R472"/>
  <c r="M472"/>
  <c r="H472"/>
  <c r="BT472" s="1"/>
  <c r="F14" i="20" s="1"/>
  <c r="BP471" i="40"/>
  <c r="BI471"/>
  <c r="BB471"/>
  <c r="AV471"/>
  <c r="AP471"/>
  <c r="AJ471"/>
  <c r="AD471"/>
  <c r="X471"/>
  <c r="R471"/>
  <c r="M471"/>
  <c r="H471"/>
  <c r="BT471" s="1"/>
  <c r="E14" i="20" s="1"/>
  <c r="BP470" i="40"/>
  <c r="BI470"/>
  <c r="BB470"/>
  <c r="AV470"/>
  <c r="AP470"/>
  <c r="AJ470"/>
  <c r="AD470"/>
  <c r="X470"/>
  <c r="R470"/>
  <c r="M470"/>
  <c r="H470"/>
  <c r="BT470" s="1"/>
  <c r="BP469"/>
  <c r="BI469"/>
  <c r="BB469"/>
  <c r="AV469"/>
  <c r="AP469"/>
  <c r="AJ469"/>
  <c r="AD469"/>
  <c r="X469"/>
  <c r="R469"/>
  <c r="M469"/>
  <c r="H469"/>
  <c r="BP468"/>
  <c r="BI468"/>
  <c r="BB468"/>
  <c r="AV468"/>
  <c r="AP468"/>
  <c r="AJ468"/>
  <c r="AD468"/>
  <c r="X468"/>
  <c r="R468"/>
  <c r="M468"/>
  <c r="H468"/>
  <c r="BT468" s="1"/>
  <c r="N14" i="8" s="1"/>
  <c r="BP467" i="40"/>
  <c r="BI467"/>
  <c r="BB467"/>
  <c r="AV467"/>
  <c r="AP467"/>
  <c r="AJ467"/>
  <c r="AD467"/>
  <c r="X467"/>
  <c r="R467"/>
  <c r="M467"/>
  <c r="H467"/>
  <c r="BT467" s="1"/>
  <c r="M14" i="8" s="1"/>
  <c r="BP466" i="40"/>
  <c r="BI466"/>
  <c r="BB466"/>
  <c r="AV466"/>
  <c r="AP466"/>
  <c r="AJ466"/>
  <c r="AD466"/>
  <c r="X466"/>
  <c r="R466"/>
  <c r="M466"/>
  <c r="H466"/>
  <c r="BT466" s="1"/>
  <c r="L14" i="8" s="1"/>
  <c r="BP465" i="40"/>
  <c r="BI465"/>
  <c r="BB465"/>
  <c r="AV465"/>
  <c r="AP465"/>
  <c r="AJ465"/>
  <c r="AD465"/>
  <c r="X465"/>
  <c r="R465"/>
  <c r="M465"/>
  <c r="H465"/>
  <c r="BP464"/>
  <c r="BI464"/>
  <c r="BB464"/>
  <c r="AV464"/>
  <c r="AP464"/>
  <c r="AJ464"/>
  <c r="AD464"/>
  <c r="X464"/>
  <c r="R464"/>
  <c r="M464"/>
  <c r="H464"/>
  <c r="BT464" s="1"/>
  <c r="J14" i="8" s="1"/>
  <c r="BP463" i="40"/>
  <c r="BI463"/>
  <c r="BB463"/>
  <c r="AV463"/>
  <c r="AP463"/>
  <c r="AJ463"/>
  <c r="AD463"/>
  <c r="X463"/>
  <c r="R463"/>
  <c r="M463"/>
  <c r="H463"/>
  <c r="BP462"/>
  <c r="BI462"/>
  <c r="BB462"/>
  <c r="AV462"/>
  <c r="AP462"/>
  <c r="AJ462"/>
  <c r="AD462"/>
  <c r="X462"/>
  <c r="R462"/>
  <c r="M462"/>
  <c r="H462"/>
  <c r="BT462" s="1"/>
  <c r="BP461"/>
  <c r="BI461"/>
  <c r="BB461"/>
  <c r="AV461"/>
  <c r="AP461"/>
  <c r="AJ461"/>
  <c r="AD461"/>
  <c r="X461"/>
  <c r="R461"/>
  <c r="M461"/>
  <c r="H461"/>
  <c r="BT461" s="1"/>
  <c r="BP460"/>
  <c r="BI460"/>
  <c r="BB460"/>
  <c r="AV460"/>
  <c r="AP460"/>
  <c r="AJ460"/>
  <c r="AD460"/>
  <c r="X460"/>
  <c r="R460"/>
  <c r="M460"/>
  <c r="H460"/>
  <c r="BT460" s="1"/>
  <c r="D6" i="41" s="1"/>
  <c r="BP459" i="40"/>
  <c r="BI459"/>
  <c r="BB459"/>
  <c r="AV459"/>
  <c r="AP459"/>
  <c r="AJ459"/>
  <c r="AD459"/>
  <c r="X459"/>
  <c r="R459"/>
  <c r="M459"/>
  <c r="H459"/>
  <c r="BT459" s="1"/>
  <c r="C6" i="41" s="1"/>
  <c r="BP458" i="40"/>
  <c r="BI458"/>
  <c r="BB458"/>
  <c r="AV458"/>
  <c r="AP458"/>
  <c r="AJ458"/>
  <c r="AD458"/>
  <c r="X458"/>
  <c r="R458"/>
  <c r="M458"/>
  <c r="H458"/>
  <c r="BT458" s="1"/>
  <c r="BP457"/>
  <c r="BI457"/>
  <c r="BB457"/>
  <c r="AV457"/>
  <c r="AP457"/>
  <c r="AJ457"/>
  <c r="AD457"/>
  <c r="X457"/>
  <c r="R457"/>
  <c r="M457"/>
  <c r="H457"/>
  <c r="BP456"/>
  <c r="BI456"/>
  <c r="BB456"/>
  <c r="AV456"/>
  <c r="AP456"/>
  <c r="AJ456"/>
  <c r="AD456"/>
  <c r="X456"/>
  <c r="R456"/>
  <c r="M456"/>
  <c r="H456"/>
  <c r="BP455"/>
  <c r="BI455"/>
  <c r="BB455"/>
  <c r="AV455"/>
  <c r="AP455"/>
  <c r="AJ455"/>
  <c r="AD455"/>
  <c r="X455"/>
  <c r="R455"/>
  <c r="M455"/>
  <c r="H455"/>
  <c r="BP454"/>
  <c r="BI454"/>
  <c r="BB454"/>
  <c r="AV454"/>
  <c r="AP454"/>
  <c r="AJ454"/>
  <c r="AD454"/>
  <c r="X454"/>
  <c r="R454"/>
  <c r="M454"/>
  <c r="H454"/>
  <c r="BP453"/>
  <c r="BI453"/>
  <c r="BB453"/>
  <c r="AV453"/>
  <c r="AP453"/>
  <c r="AJ453"/>
  <c r="AD453"/>
  <c r="X453"/>
  <c r="R453"/>
  <c r="M453"/>
  <c r="H453"/>
  <c r="BP452"/>
  <c r="BI452"/>
  <c r="BB452"/>
  <c r="AV452"/>
  <c r="AP452"/>
  <c r="AJ452"/>
  <c r="AD452"/>
  <c r="X452"/>
  <c r="R452"/>
  <c r="M452"/>
  <c r="H452"/>
  <c r="BP451"/>
  <c r="BI451"/>
  <c r="BB451"/>
  <c r="AV451"/>
  <c r="AP451"/>
  <c r="AJ451"/>
  <c r="AD451"/>
  <c r="X451"/>
  <c r="R451"/>
  <c r="M451"/>
  <c r="H451"/>
  <c r="BP450"/>
  <c r="BI450"/>
  <c r="BB450"/>
  <c r="AV450"/>
  <c r="AP450"/>
  <c r="AJ450"/>
  <c r="AD450"/>
  <c r="X450"/>
  <c r="R450"/>
  <c r="M450"/>
  <c r="H450"/>
  <c r="BP449"/>
  <c r="BI449"/>
  <c r="BB449"/>
  <c r="AV449"/>
  <c r="AP449"/>
  <c r="AJ449"/>
  <c r="AD449"/>
  <c r="X449"/>
  <c r="R449"/>
  <c r="M449"/>
  <c r="H449"/>
  <c r="BP448"/>
  <c r="BI448"/>
  <c r="BB448"/>
  <c r="AV448"/>
  <c r="AP448"/>
  <c r="AJ448"/>
  <c r="AD448"/>
  <c r="X448"/>
  <c r="R448"/>
  <c r="M448"/>
  <c r="H448"/>
  <c r="BP447"/>
  <c r="BI447"/>
  <c r="BB447"/>
  <c r="AV447"/>
  <c r="AP447"/>
  <c r="AJ447"/>
  <c r="AD447"/>
  <c r="X447"/>
  <c r="R447"/>
  <c r="M447"/>
  <c r="H447"/>
  <c r="B447"/>
  <c r="B448" s="1"/>
  <c r="BP446"/>
  <c r="BI446"/>
  <c r="BB446"/>
  <c r="AV446"/>
  <c r="AP446"/>
  <c r="AJ446"/>
  <c r="AD446"/>
  <c r="X446"/>
  <c r="R446"/>
  <c r="M446"/>
  <c r="H446"/>
  <c r="C446"/>
  <c r="P709" i="3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R529"/>
  <c r="P529"/>
  <c r="S529" s="1"/>
  <c r="R528"/>
  <c r="P528"/>
  <c r="S528" s="1"/>
  <c r="R527"/>
  <c r="P527"/>
  <c r="S527" s="1"/>
  <c r="R526"/>
  <c r="P526"/>
  <c r="S526" s="1"/>
  <c r="R525"/>
  <c r="P525"/>
  <c r="S525" s="1"/>
  <c r="R524"/>
  <c r="P524"/>
  <c r="S524" s="1"/>
  <c r="R523"/>
  <c r="P523"/>
  <c r="S523" s="1"/>
  <c r="R522"/>
  <c r="P522"/>
  <c r="S522" s="1"/>
  <c r="R521"/>
  <c r="P521"/>
  <c r="S521" s="1"/>
  <c r="R520"/>
  <c r="P520"/>
  <c r="S520" s="1"/>
  <c r="R519"/>
  <c r="P519"/>
  <c r="S519" s="1"/>
  <c r="R518"/>
  <c r="P518"/>
  <c r="S518" s="1"/>
  <c r="R517"/>
  <c r="P517"/>
  <c r="S517" s="1"/>
  <c r="R516"/>
  <c r="P516"/>
  <c r="S516" s="1"/>
  <c r="R515"/>
  <c r="P515"/>
  <c r="S515" s="1"/>
  <c r="R514"/>
  <c r="P514"/>
  <c r="S514" s="1"/>
  <c r="R513"/>
  <c r="P513"/>
  <c r="S513" s="1"/>
  <c r="R512"/>
  <c r="P512"/>
  <c r="S512" s="1"/>
  <c r="R511"/>
  <c r="P511"/>
  <c r="S511" s="1"/>
  <c r="R510"/>
  <c r="P510"/>
  <c r="S510" s="1"/>
  <c r="R509"/>
  <c r="P509"/>
  <c r="S509" s="1"/>
  <c r="R508"/>
  <c r="P508"/>
  <c r="S508" s="1"/>
  <c r="R507"/>
  <c r="P507"/>
  <c r="S507" s="1"/>
  <c r="R506"/>
  <c r="P506"/>
  <c r="S506" s="1"/>
  <c r="R505"/>
  <c r="P505"/>
  <c r="S505" s="1"/>
  <c r="R504"/>
  <c r="P504"/>
  <c r="S504" s="1"/>
  <c r="R503"/>
  <c r="P503"/>
  <c r="S503" s="1"/>
  <c r="R502"/>
  <c r="P502"/>
  <c r="S502" s="1"/>
  <c r="R501"/>
  <c r="P501"/>
  <c r="S501" s="1"/>
  <c r="R500"/>
  <c r="P500"/>
  <c r="S500" s="1"/>
  <c r="R499"/>
  <c r="P499"/>
  <c r="S499" s="1"/>
  <c r="R498"/>
  <c r="P498"/>
  <c r="S498" s="1"/>
  <c r="R497"/>
  <c r="P497"/>
  <c r="S497" s="1"/>
  <c r="R496"/>
  <c r="P496"/>
  <c r="S496" s="1"/>
  <c r="R495"/>
  <c r="P495"/>
  <c r="S495" s="1"/>
  <c r="R494"/>
  <c r="P494"/>
  <c r="S494" s="1"/>
  <c r="R493"/>
  <c r="O10" i="23" s="1"/>
  <c r="P493" i="39"/>
  <c r="S493" s="1"/>
  <c r="O10" i="24" s="1"/>
  <c r="R492" i="39"/>
  <c r="N10" i="23" s="1"/>
  <c r="P492" i="39"/>
  <c r="S492" s="1"/>
  <c r="N10" i="24" s="1"/>
  <c r="R491" i="39"/>
  <c r="M10" i="23" s="1"/>
  <c r="P491" i="39"/>
  <c r="S491" s="1"/>
  <c r="M10" i="24" s="1"/>
  <c r="R490" i="39"/>
  <c r="L10" i="23" s="1"/>
  <c r="P490" i="39"/>
  <c r="S490" s="1"/>
  <c r="L10" i="24" s="1"/>
  <c r="R489" i="39"/>
  <c r="K10" i="23" s="1"/>
  <c r="P489" i="39"/>
  <c r="S489" s="1"/>
  <c r="K10" i="24" s="1"/>
  <c r="R488" i="39"/>
  <c r="J10" i="23" s="1"/>
  <c r="P488" i="39"/>
  <c r="S488" s="1"/>
  <c r="J10" i="24" s="1"/>
  <c r="R487" i="39"/>
  <c r="I10" i="23" s="1"/>
  <c r="P487" i="39"/>
  <c r="S487" s="1"/>
  <c r="I10" i="24" s="1"/>
  <c r="R486" i="39"/>
  <c r="H10" i="23" s="1"/>
  <c r="P486" i="39"/>
  <c r="S486" s="1"/>
  <c r="H10" i="24" s="1"/>
  <c r="R485" i="39"/>
  <c r="G10" i="23" s="1"/>
  <c r="P485" i="39"/>
  <c r="S485" s="1"/>
  <c r="G10" i="24" s="1"/>
  <c r="R484" i="39"/>
  <c r="F10" i="23" s="1"/>
  <c r="P484" i="39"/>
  <c r="S484" s="1"/>
  <c r="F10" i="24" s="1"/>
  <c r="R483" i="39"/>
  <c r="E10" i="23" s="1"/>
  <c r="P483" i="39"/>
  <c r="S483" s="1"/>
  <c r="E10" i="24" s="1"/>
  <c r="R482" i="39"/>
  <c r="P482"/>
  <c r="S482" s="1"/>
  <c r="R481"/>
  <c r="O10" i="20" s="1"/>
  <c r="P481" i="39"/>
  <c r="S481" s="1"/>
  <c r="O10" i="21" s="1"/>
  <c r="R480" i="39"/>
  <c r="N10" i="20" s="1"/>
  <c r="P480" i="39"/>
  <c r="S480" s="1"/>
  <c r="N10" i="21" s="1"/>
  <c r="R479" i="39"/>
  <c r="M10" i="20" s="1"/>
  <c r="P479" i="39"/>
  <c r="S479" s="1"/>
  <c r="M10" i="21" s="1"/>
  <c r="R478" i="39"/>
  <c r="L10" i="20" s="1"/>
  <c r="P478" i="39"/>
  <c r="S478" s="1"/>
  <c r="L10" i="21" s="1"/>
  <c r="R477" i="39"/>
  <c r="K10" i="20" s="1"/>
  <c r="P477" i="39"/>
  <c r="S477" s="1"/>
  <c r="K10" i="21" s="1"/>
  <c r="R476" i="39"/>
  <c r="J10" i="20" s="1"/>
  <c r="P476" i="39"/>
  <c r="S476" s="1"/>
  <c r="J10" i="21" s="1"/>
  <c r="R475" i="39"/>
  <c r="I10" i="20" s="1"/>
  <c r="P475" i="39"/>
  <c r="S475" s="1"/>
  <c r="I10" i="21" s="1"/>
  <c r="R474" i="39"/>
  <c r="H10" i="20" s="1"/>
  <c r="P474" i="39"/>
  <c r="S474" s="1"/>
  <c r="H10" i="21" s="1"/>
  <c r="R473" i="39"/>
  <c r="G10" i="20" s="1"/>
  <c r="P473" i="39"/>
  <c r="S473" s="1"/>
  <c r="G10" i="21" s="1"/>
  <c r="R472" i="39"/>
  <c r="F10" i="20" s="1"/>
  <c r="P472" i="39"/>
  <c r="S472" s="1"/>
  <c r="F10" i="21" s="1"/>
  <c r="R471" i="39"/>
  <c r="E10" i="20" s="1"/>
  <c r="P471" i="39"/>
  <c r="S471" s="1"/>
  <c r="E10" i="21" s="1"/>
  <c r="R470" i="39"/>
  <c r="P470"/>
  <c r="S470" s="1"/>
  <c r="R469"/>
  <c r="O10" i="8" s="1"/>
  <c r="P469" i="39"/>
  <c r="S469" s="1"/>
  <c r="O10" i="16" s="1"/>
  <c r="R468" i="39"/>
  <c r="N10" i="8" s="1"/>
  <c r="P468" i="39"/>
  <c r="S468" s="1"/>
  <c r="N10" i="16" s="1"/>
  <c r="R467" i="39"/>
  <c r="M10" i="8" s="1"/>
  <c r="P467" i="39"/>
  <c r="S467" s="1"/>
  <c r="M10" i="16" s="1"/>
  <c r="R466" i="39"/>
  <c r="L10" i="8" s="1"/>
  <c r="P466" i="39"/>
  <c r="S466" s="1"/>
  <c r="L10" i="16" s="1"/>
  <c r="R465" i="39"/>
  <c r="K10" i="8" s="1"/>
  <c r="P465" i="39"/>
  <c r="S465" s="1"/>
  <c r="K10" i="16" s="1"/>
  <c r="R464" i="39"/>
  <c r="J10" i="8" s="1"/>
  <c r="P464" i="39"/>
  <c r="S464" s="1"/>
  <c r="J10" i="16" s="1"/>
  <c r="R463" i="39"/>
  <c r="I10" i="8" s="1"/>
  <c r="P463" i="39"/>
  <c r="S463" s="1"/>
  <c r="I10" i="16" s="1"/>
  <c r="R462" i="39"/>
  <c r="P462"/>
  <c r="S462" s="1"/>
  <c r="R461"/>
  <c r="P461"/>
  <c r="S461" s="1"/>
  <c r="R460"/>
  <c r="P460"/>
  <c r="S460" s="1"/>
  <c r="R459"/>
  <c r="P459"/>
  <c r="S459" s="1"/>
  <c r="R458"/>
  <c r="P458"/>
  <c r="S458" s="1"/>
  <c r="P457"/>
  <c r="S457" s="1"/>
  <c r="P456"/>
  <c r="S456" s="1"/>
  <c r="P455"/>
  <c r="S455" s="1"/>
  <c r="P454"/>
  <c r="S454" s="1"/>
  <c r="P453"/>
  <c r="S453" s="1"/>
  <c r="P452"/>
  <c r="S452" s="1"/>
  <c r="P451"/>
  <c r="S451" s="1"/>
  <c r="P450"/>
  <c r="S450" s="1"/>
  <c r="P449"/>
  <c r="S449" s="1"/>
  <c r="P448"/>
  <c r="S448" s="1"/>
  <c r="P447"/>
  <c r="S447" s="1"/>
  <c r="B447"/>
  <c r="A447" s="1"/>
  <c r="C447" s="1"/>
  <c r="P446"/>
  <c r="S446" s="1"/>
  <c r="C446"/>
  <c r="P445"/>
  <c r="S445" s="1"/>
  <c r="P444"/>
  <c r="S444" s="1"/>
  <c r="P443"/>
  <c r="S443" s="1"/>
  <c r="P442"/>
  <c r="S442" s="1"/>
  <c r="P441"/>
  <c r="S441" s="1"/>
  <c r="P440"/>
  <c r="S440" s="1"/>
  <c r="P439"/>
  <c r="P438"/>
  <c r="P437"/>
  <c r="P436"/>
  <c r="P435"/>
  <c r="P434"/>
  <c r="P433"/>
  <c r="P432"/>
  <c r="P431"/>
  <c r="P430"/>
  <c r="P429"/>
  <c r="P428"/>
  <c r="P427"/>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7"/>
  <c r="P86"/>
  <c r="P85"/>
  <c r="P84"/>
  <c r="P83"/>
  <c r="P82"/>
  <c r="P81"/>
  <c r="P80"/>
  <c r="P79"/>
  <c r="P78"/>
  <c r="P77"/>
  <c r="P76"/>
  <c r="P75"/>
  <c r="P74"/>
  <c r="P73"/>
  <c r="P72"/>
  <c r="P71"/>
  <c r="P70"/>
  <c r="P69"/>
  <c r="P68"/>
  <c r="P67"/>
  <c r="P66"/>
  <c r="P65"/>
  <c r="P64"/>
  <c r="P63"/>
  <c r="P62"/>
  <c r="B6" i="41" l="1"/>
  <c r="H14" i="8"/>
  <c r="F6" i="41" s="1"/>
  <c r="F14" s="1"/>
  <c r="F37" s="1"/>
  <c r="D14" i="20"/>
  <c r="N6" i="41" s="1"/>
  <c r="N14" s="1"/>
  <c r="Y445" i="39"/>
  <c r="Y446"/>
  <c r="H10" i="16"/>
  <c r="Y461" i="39"/>
  <c r="H10" i="8"/>
  <c r="D10" i="23"/>
  <c r="X448" i="39"/>
  <c r="Z448" s="1"/>
  <c r="X449"/>
  <c r="Z449" s="1"/>
  <c r="E14" i="41"/>
  <c r="E37" s="1"/>
  <c r="X446" i="39"/>
  <c r="Z446" s="1"/>
  <c r="D10" i="21"/>
  <c r="Y447" i="39"/>
  <c r="AA447" s="1"/>
  <c r="D10" i="20"/>
  <c r="X447" i="39"/>
  <c r="Z447" s="1"/>
  <c r="D10" i="24"/>
  <c r="Y448" i="39"/>
  <c r="AA448" s="1"/>
  <c r="Y449"/>
  <c r="D14" i="41"/>
  <c r="D37" s="1"/>
  <c r="AF6"/>
  <c r="AF14" s="1"/>
  <c r="AJ6"/>
  <c r="AJ14" s="1"/>
  <c r="C14"/>
  <c r="C37" s="1"/>
  <c r="B14"/>
  <c r="B37" s="1"/>
  <c r="AD6"/>
  <c r="AD14" s="1"/>
  <c r="AH6"/>
  <c r="AH14" s="1"/>
  <c r="AB6"/>
  <c r="AB14" s="1"/>
  <c r="Z6"/>
  <c r="Z14" s="1"/>
  <c r="P6"/>
  <c r="P14" s="1"/>
  <c r="O6"/>
  <c r="O14" s="1"/>
  <c r="T6"/>
  <c r="T14" s="1"/>
  <c r="S6"/>
  <c r="S14" s="1"/>
  <c r="X6"/>
  <c r="X14" s="1"/>
  <c r="R6"/>
  <c r="R14" s="1"/>
  <c r="V6"/>
  <c r="V14" s="1"/>
  <c r="H6"/>
  <c r="H14" s="1"/>
  <c r="H37" s="1"/>
  <c r="L6"/>
  <c r="L14" s="1"/>
  <c r="L37" s="1"/>
  <c r="K6"/>
  <c r="K14" s="1"/>
  <c r="K37" s="1"/>
  <c r="J6"/>
  <c r="J14" s="1"/>
  <c r="J37" s="1"/>
  <c r="R26"/>
  <c r="BR670" i="40"/>
  <c r="BR674"/>
  <c r="BR678"/>
  <c r="BR682"/>
  <c r="D22" i="6"/>
  <c r="BR481" i="40"/>
  <c r="BU482"/>
  <c r="D14" i="24" s="1"/>
  <c r="BR489" i="40"/>
  <c r="BU490"/>
  <c r="L14" i="24" s="1"/>
  <c r="BR493" i="40"/>
  <c r="BU496"/>
  <c r="BR664"/>
  <c r="BR665"/>
  <c r="U26" i="41"/>
  <c r="AK26"/>
  <c r="X26"/>
  <c r="K26"/>
  <c r="AF26"/>
  <c r="AE26"/>
  <c r="S26"/>
  <c r="AB26"/>
  <c r="F26"/>
  <c r="V26"/>
  <c r="T26"/>
  <c r="D26"/>
  <c r="M26"/>
  <c r="AC26"/>
  <c r="AG26"/>
  <c r="N26"/>
  <c r="G26"/>
  <c r="W26"/>
  <c r="BR447" i="40"/>
  <c r="BR451"/>
  <c r="BR455"/>
  <c r="BU460"/>
  <c r="D19" i="41" s="1"/>
  <c r="BR462" i="40"/>
  <c r="BU464"/>
  <c r="J14" i="16" s="1"/>
  <c r="BU465" i="40"/>
  <c r="K14" i="16" s="1"/>
  <c r="BR466" i="40"/>
  <c r="BU468"/>
  <c r="N14" i="16" s="1"/>
  <c r="BU472" i="40"/>
  <c r="F14" i="21" s="1"/>
  <c r="BU473" i="40"/>
  <c r="G14" i="21" s="1"/>
  <c r="BR474" i="40"/>
  <c r="BU476"/>
  <c r="J14" i="21" s="1"/>
  <c r="BR478" i="40"/>
  <c r="BU503"/>
  <c r="BU507"/>
  <c r="BU511"/>
  <c r="BU515"/>
  <c r="BU519"/>
  <c r="BU523"/>
  <c r="BU527"/>
  <c r="BR563"/>
  <c r="BR566"/>
  <c r="BR567"/>
  <c r="BR570"/>
  <c r="BR571"/>
  <c r="BR574"/>
  <c r="BR575"/>
  <c r="BR578"/>
  <c r="BR579"/>
  <c r="BR582"/>
  <c r="BR583"/>
  <c r="BR586"/>
  <c r="BR587"/>
  <c r="BR590"/>
  <c r="BR591"/>
  <c r="BR594"/>
  <c r="BR595"/>
  <c r="BR610"/>
  <c r="BR614"/>
  <c r="BR618"/>
  <c r="BR619"/>
  <c r="BR622"/>
  <c r="BR623"/>
  <c r="BR626"/>
  <c r="BR627"/>
  <c r="BR630"/>
  <c r="BR631"/>
  <c r="BR634"/>
  <c r="BR635"/>
  <c r="BR638"/>
  <c r="BR639"/>
  <c r="BR642"/>
  <c r="BR643"/>
  <c r="BR646"/>
  <c r="BR647"/>
  <c r="BR650"/>
  <c r="BR651"/>
  <c r="BR446"/>
  <c r="BU459"/>
  <c r="C19" i="41" s="1"/>
  <c r="BU471" i="40"/>
  <c r="E14" i="21" s="1"/>
  <c r="X463" i="39"/>
  <c r="D22" i="22" s="1"/>
  <c r="BR448" i="40"/>
  <c r="BR449"/>
  <c r="BR450"/>
  <c r="BR452"/>
  <c r="BR453"/>
  <c r="BR457"/>
  <c r="BR483"/>
  <c r="BU484"/>
  <c r="F14" i="24" s="1"/>
  <c r="BR486" i="40"/>
  <c r="X462" i="39"/>
  <c r="D22" i="19" s="1"/>
  <c r="BR454" i="40"/>
  <c r="BR467"/>
  <c r="BR471"/>
  <c r="BR475"/>
  <c r="BR480"/>
  <c r="BU480"/>
  <c r="N14" i="21" s="1"/>
  <c r="BU478" i="40"/>
  <c r="L14" i="21" s="1"/>
  <c r="BR654" i="40"/>
  <c r="BR655"/>
  <c r="BR656"/>
  <c r="BR658"/>
  <c r="BR659"/>
  <c r="BR660"/>
  <c r="BR662"/>
  <c r="BR663"/>
  <c r="BR667"/>
  <c r="BR671"/>
  <c r="BR675"/>
  <c r="BR679"/>
  <c r="BR683"/>
  <c r="BR686"/>
  <c r="J698"/>
  <c r="AG698"/>
  <c r="BE698"/>
  <c r="O699"/>
  <c r="AM699"/>
  <c r="BN699"/>
  <c r="AG702"/>
  <c r="BL703"/>
  <c r="BD706"/>
  <c r="AM707"/>
  <c r="BR488"/>
  <c r="BR497"/>
  <c r="BU498"/>
  <c r="BR501"/>
  <c r="BU502"/>
  <c r="BU506"/>
  <c r="BU510"/>
  <c r="BU514"/>
  <c r="BU518"/>
  <c r="BU522"/>
  <c r="BU526"/>
  <c r="BR527"/>
  <c r="BR533"/>
  <c r="BR564"/>
  <c r="BR568"/>
  <c r="BR572"/>
  <c r="BR576"/>
  <c r="BR580"/>
  <c r="BR584"/>
  <c r="BR588"/>
  <c r="BR592"/>
  <c r="BR596"/>
  <c r="BR597"/>
  <c r="BR599"/>
  <c r="BR600"/>
  <c r="BR601"/>
  <c r="BR603"/>
  <c r="BR604"/>
  <c r="BR605"/>
  <c r="BR607"/>
  <c r="BR608"/>
  <c r="BR609"/>
  <c r="BR611"/>
  <c r="BR612"/>
  <c r="BR613"/>
  <c r="BR615"/>
  <c r="BR616"/>
  <c r="BR617"/>
  <c r="BR620"/>
  <c r="BR621"/>
  <c r="BR624"/>
  <c r="BR625"/>
  <c r="BR628"/>
  <c r="BR629"/>
  <c r="BR632"/>
  <c r="BR633"/>
  <c r="BR636"/>
  <c r="BR637"/>
  <c r="BR640"/>
  <c r="BR641"/>
  <c r="BR644"/>
  <c r="BR645"/>
  <c r="BR648"/>
  <c r="BR649"/>
  <c r="BR652"/>
  <c r="BR653"/>
  <c r="BR657"/>
  <c r="BR661"/>
  <c r="BF698"/>
  <c r="AA699"/>
  <c r="AY699"/>
  <c r="J700"/>
  <c r="P703"/>
  <c r="AN707"/>
  <c r="BR479"/>
  <c r="BR484"/>
  <c r="BR490"/>
  <c r="BR491"/>
  <c r="BR492"/>
  <c r="BR494"/>
  <c r="BR496"/>
  <c r="BU505"/>
  <c r="BU509"/>
  <c r="BU513"/>
  <c r="BU517"/>
  <c r="BU521"/>
  <c r="BU525"/>
  <c r="BU529"/>
  <c r="BR565"/>
  <c r="BR569"/>
  <c r="BR573"/>
  <c r="BR577"/>
  <c r="BR581"/>
  <c r="BR585"/>
  <c r="BR589"/>
  <c r="BR593"/>
  <c r="BR668"/>
  <c r="BR669"/>
  <c r="BR672"/>
  <c r="BR673"/>
  <c r="BR676"/>
  <c r="BR677"/>
  <c r="BR680"/>
  <c r="BR681"/>
  <c r="BR684"/>
  <c r="BR685"/>
  <c r="BR689"/>
  <c r="BR693"/>
  <c r="BR697"/>
  <c r="U698"/>
  <c r="AS698"/>
  <c r="BG698"/>
  <c r="AL699"/>
  <c r="BL699"/>
  <c r="BE702"/>
  <c r="AN703"/>
  <c r="F705"/>
  <c r="O707"/>
  <c r="BL707"/>
  <c r="BR456"/>
  <c r="BR458"/>
  <c r="BU462"/>
  <c r="BU463"/>
  <c r="I14" i="16" s="1"/>
  <c r="BU466" i="40"/>
  <c r="L14" i="16" s="1"/>
  <c r="BR468" i="40"/>
  <c r="BR469"/>
  <c r="BU469"/>
  <c r="O14" i="16" s="1"/>
  <c r="BU470" i="40"/>
  <c r="BU474"/>
  <c r="H14" i="21" s="1"/>
  <c r="BR476" i="40"/>
  <c r="BR477"/>
  <c r="BR482"/>
  <c r="BR485"/>
  <c r="BU488"/>
  <c r="J14" i="24" s="1"/>
  <c r="BR498" i="40"/>
  <c r="BR499"/>
  <c r="BR500"/>
  <c r="BR502"/>
  <c r="BR503"/>
  <c r="BU504"/>
  <c r="BR506"/>
  <c r="BR507"/>
  <c r="BU508"/>
  <c r="BR510"/>
  <c r="BR511"/>
  <c r="BU512"/>
  <c r="BR514"/>
  <c r="BR515"/>
  <c r="BU516"/>
  <c r="BR518"/>
  <c r="BR519"/>
  <c r="BU520"/>
  <c r="BR522"/>
  <c r="BR523"/>
  <c r="BU524"/>
  <c r="BR526"/>
  <c r="BU528"/>
  <c r="BR530"/>
  <c r="BR531"/>
  <c r="BR532"/>
  <c r="BR534"/>
  <c r="BR535"/>
  <c r="BR536"/>
  <c r="BR537"/>
  <c r="BR538"/>
  <c r="BR539"/>
  <c r="BR540"/>
  <c r="BR541"/>
  <c r="BR542"/>
  <c r="BR543"/>
  <c r="BR544"/>
  <c r="BR545"/>
  <c r="BR546"/>
  <c r="BR547"/>
  <c r="BR548"/>
  <c r="BR549"/>
  <c r="BR550"/>
  <c r="BR551"/>
  <c r="BR552"/>
  <c r="BR553"/>
  <c r="BR554"/>
  <c r="BR555"/>
  <c r="BR556"/>
  <c r="BR557"/>
  <c r="BR558"/>
  <c r="BR559"/>
  <c r="BR560"/>
  <c r="BR561"/>
  <c r="BR666"/>
  <c r="BM699"/>
  <c r="AG706"/>
  <c r="B449"/>
  <c r="BU458"/>
  <c r="BR463"/>
  <c r="BR464"/>
  <c r="BR465"/>
  <c r="BU467"/>
  <c r="M14" i="16" s="1"/>
  <c r="BR470" i="40"/>
  <c r="BR472"/>
  <c r="BR473"/>
  <c r="BU475"/>
  <c r="BU486"/>
  <c r="H14" i="24" s="1"/>
  <c r="BR487" i="40"/>
  <c r="BU494"/>
  <c r="BR495"/>
  <c r="A447"/>
  <c r="BR460"/>
  <c r="BR461"/>
  <c r="BT469"/>
  <c r="O14" i="8" s="1"/>
  <c r="BT477" i="40"/>
  <c r="BT479"/>
  <c r="M14" i="20" s="1"/>
  <c r="BT481" i="40"/>
  <c r="O14" i="20" s="1"/>
  <c r="BT483" i="40"/>
  <c r="E14" i="23" s="1"/>
  <c r="BT485" i="40"/>
  <c r="G14" i="23" s="1"/>
  <c r="BU487" i="40"/>
  <c r="I14" i="24" s="1"/>
  <c r="BU489" i="40"/>
  <c r="K14" i="24" s="1"/>
  <c r="BU492" i="40"/>
  <c r="N14" i="24" s="1"/>
  <c r="BT493" i="40"/>
  <c r="O14" i="23" s="1"/>
  <c r="BU495" i="40"/>
  <c r="BU497"/>
  <c r="BU500"/>
  <c r="BT501"/>
  <c r="BR459"/>
  <c r="BU461"/>
  <c r="BT463"/>
  <c r="I14" i="8" s="1"/>
  <c r="BT465" i="40"/>
  <c r="K14" i="8" s="1"/>
  <c r="BT473" i="40"/>
  <c r="D16" i="64" s="1"/>
  <c r="BU477" i="40"/>
  <c r="K14" i="21" s="1"/>
  <c r="BU479" i="40"/>
  <c r="M14" i="21" s="1"/>
  <c r="BU481" i="40"/>
  <c r="O14" i="21" s="1"/>
  <c r="BU483" i="40"/>
  <c r="E14" i="24" s="1"/>
  <c r="BU485" i="40"/>
  <c r="G14" i="24" s="1"/>
  <c r="BT489" i="40"/>
  <c r="K14" i="23" s="1"/>
  <c r="BU491" i="40"/>
  <c r="M14" i="24" s="1"/>
  <c r="BU493" i="40"/>
  <c r="O14" i="24" s="1"/>
  <c r="BT497" i="40"/>
  <c r="BU499"/>
  <c r="BU501"/>
  <c r="BT487"/>
  <c r="BT491"/>
  <c r="M14" i="23" s="1"/>
  <c r="BT495" i="40"/>
  <c r="BT499"/>
  <c r="BT503"/>
  <c r="BR504"/>
  <c r="BT507"/>
  <c r="BR508"/>
  <c r="BT511"/>
  <c r="BR512"/>
  <c r="BT515"/>
  <c r="BR516"/>
  <c r="BT519"/>
  <c r="BR520"/>
  <c r="BT523"/>
  <c r="BR524"/>
  <c r="BR528"/>
  <c r="BR505"/>
  <c r="BR509"/>
  <c r="BR513"/>
  <c r="BR517"/>
  <c r="BR521"/>
  <c r="BR525"/>
  <c r="BR529"/>
  <c r="BR598"/>
  <c r="BR602"/>
  <c r="BR606"/>
  <c r="BR562"/>
  <c r="P698"/>
  <c r="AB698"/>
  <c r="AN698"/>
  <c r="BL698"/>
  <c r="P700"/>
  <c r="AL700"/>
  <c r="AT701"/>
  <c r="E702"/>
  <c r="Z702"/>
  <c r="AX706"/>
  <c r="P708"/>
  <c r="AT709"/>
  <c r="AH699"/>
  <c r="AF699"/>
  <c r="BF699"/>
  <c r="BD699"/>
  <c r="E700"/>
  <c r="BR688"/>
  <c r="AY700"/>
  <c r="AZ700"/>
  <c r="AF703"/>
  <c r="AH703"/>
  <c r="AG703"/>
  <c r="E704"/>
  <c r="BR692"/>
  <c r="AA704"/>
  <c r="AB704"/>
  <c r="AZ704"/>
  <c r="AY704"/>
  <c r="AF707"/>
  <c r="AH707"/>
  <c r="AG707"/>
  <c r="BR696"/>
  <c r="E708"/>
  <c r="AB708"/>
  <c r="AA708"/>
  <c r="AY708"/>
  <c r="AZ708"/>
  <c r="U699"/>
  <c r="BG699"/>
  <c r="BM702"/>
  <c r="K699"/>
  <c r="F700"/>
  <c r="Z700"/>
  <c r="BD701"/>
  <c r="O702"/>
  <c r="AN704"/>
  <c r="AM706"/>
  <c r="BF707"/>
  <c r="BD709"/>
  <c r="V699"/>
  <c r="T699"/>
  <c r="AT699"/>
  <c r="AR699"/>
  <c r="BR687"/>
  <c r="BL700"/>
  <c r="BK700"/>
  <c r="BM700"/>
  <c r="AF701"/>
  <c r="AH701"/>
  <c r="BR690"/>
  <c r="F702"/>
  <c r="T703"/>
  <c r="V703"/>
  <c r="U703"/>
  <c r="AR703"/>
  <c r="AT703"/>
  <c r="AS703"/>
  <c r="BR691"/>
  <c r="BM704"/>
  <c r="BL704"/>
  <c r="BK704"/>
  <c r="AH705"/>
  <c r="AF705"/>
  <c r="BD705"/>
  <c r="BF705"/>
  <c r="E706"/>
  <c r="BR694"/>
  <c r="F706"/>
  <c r="T707"/>
  <c r="V707"/>
  <c r="U707"/>
  <c r="AR707"/>
  <c r="AT707"/>
  <c r="AS707"/>
  <c r="BR695"/>
  <c r="BL708"/>
  <c r="BK708"/>
  <c r="BM708"/>
  <c r="AF709"/>
  <c r="AH709"/>
  <c r="BR698"/>
  <c r="F698"/>
  <c r="E698"/>
  <c r="AZ698"/>
  <c r="AG699"/>
  <c r="AS699"/>
  <c r="V705"/>
  <c r="BM698"/>
  <c r="F699"/>
  <c r="Z699"/>
  <c r="AX699"/>
  <c r="O700"/>
  <c r="U700"/>
  <c r="AA700"/>
  <c r="AG700"/>
  <c r="AM700"/>
  <c r="AS700"/>
  <c r="BG700"/>
  <c r="K701"/>
  <c r="U701"/>
  <c r="T701"/>
  <c r="AM701"/>
  <c r="AY701"/>
  <c r="AZ701"/>
  <c r="BL701"/>
  <c r="J702"/>
  <c r="K702"/>
  <c r="V702"/>
  <c r="T702"/>
  <c r="AN702"/>
  <c r="AZ702"/>
  <c r="AY702"/>
  <c r="BK702"/>
  <c r="AB703"/>
  <c r="AZ703"/>
  <c r="BG703"/>
  <c r="BD703"/>
  <c r="J704"/>
  <c r="O704"/>
  <c r="AF704"/>
  <c r="AR704"/>
  <c r="AT704"/>
  <c r="BE704"/>
  <c r="BR704"/>
  <c r="O705"/>
  <c r="AA705"/>
  <c r="AB705"/>
  <c r="AL705"/>
  <c r="AS705"/>
  <c r="AR705"/>
  <c r="P706"/>
  <c r="AB706"/>
  <c r="AA706"/>
  <c r="AT706"/>
  <c r="AR706"/>
  <c r="BL706"/>
  <c r="BN706"/>
  <c r="E707"/>
  <c r="BR707"/>
  <c r="BE707"/>
  <c r="T708"/>
  <c r="V708"/>
  <c r="AG708"/>
  <c r="AL708"/>
  <c r="AM708"/>
  <c r="BG708"/>
  <c r="K709"/>
  <c r="U709"/>
  <c r="T709"/>
  <c r="AM709"/>
  <c r="AY709"/>
  <c r="AZ709"/>
  <c r="BL709"/>
  <c r="T698"/>
  <c r="Z698"/>
  <c r="AF698"/>
  <c r="AL698"/>
  <c r="AR698"/>
  <c r="AX698"/>
  <c r="BN698"/>
  <c r="BE699"/>
  <c r="V700"/>
  <c r="AB700"/>
  <c r="AH700"/>
  <c r="AN700"/>
  <c r="AT700"/>
  <c r="F701"/>
  <c r="AM703"/>
  <c r="BF704"/>
  <c r="J705"/>
  <c r="BE705"/>
  <c r="BG705"/>
  <c r="BR706"/>
  <c r="BF706"/>
  <c r="BG706"/>
  <c r="AA707"/>
  <c r="AY707"/>
  <c r="BM707"/>
  <c r="BK707"/>
  <c r="F709"/>
  <c r="BR699"/>
  <c r="BE700"/>
  <c r="BR700"/>
  <c r="O701"/>
  <c r="AA701"/>
  <c r="AB701"/>
  <c r="AS701"/>
  <c r="AR701"/>
  <c r="P702"/>
  <c r="AB702"/>
  <c r="AA702"/>
  <c r="AT702"/>
  <c r="AR702"/>
  <c r="BL702"/>
  <c r="BN702"/>
  <c r="E703"/>
  <c r="BR703"/>
  <c r="T704"/>
  <c r="V704"/>
  <c r="AL704"/>
  <c r="AM704"/>
  <c r="BG704"/>
  <c r="K705"/>
  <c r="U705"/>
  <c r="T705"/>
  <c r="AM705"/>
  <c r="AY705"/>
  <c r="AZ705"/>
  <c r="J706"/>
  <c r="K706"/>
  <c r="V706"/>
  <c r="T706"/>
  <c r="AN706"/>
  <c r="AZ706"/>
  <c r="AY706"/>
  <c r="AB707"/>
  <c r="AZ707"/>
  <c r="BG707"/>
  <c r="BD707"/>
  <c r="J708"/>
  <c r="O708"/>
  <c r="AF708"/>
  <c r="AR708"/>
  <c r="AT708"/>
  <c r="BE708"/>
  <c r="BR708"/>
  <c r="O709"/>
  <c r="AA709"/>
  <c r="AB709"/>
  <c r="AS709"/>
  <c r="AR709"/>
  <c r="BK701"/>
  <c r="BN701"/>
  <c r="BK705"/>
  <c r="BN705"/>
  <c r="BK709"/>
  <c r="BN709"/>
  <c r="BF700"/>
  <c r="J701"/>
  <c r="V701"/>
  <c r="AN701"/>
  <c r="AX701"/>
  <c r="BE701"/>
  <c r="BG701"/>
  <c r="BR701"/>
  <c r="BR702"/>
  <c r="U702"/>
  <c r="AM702"/>
  <c r="AX702"/>
  <c r="BF702"/>
  <c r="BG702"/>
  <c r="AA703"/>
  <c r="AY703"/>
  <c r="BF703"/>
  <c r="BM703"/>
  <c r="BK703"/>
  <c r="P704"/>
  <c r="AH704"/>
  <c r="AS704"/>
  <c r="P705"/>
  <c r="Z705"/>
  <c r="AT705"/>
  <c r="BM705"/>
  <c r="O706"/>
  <c r="Z706"/>
  <c r="AS706"/>
  <c r="BM706"/>
  <c r="F707"/>
  <c r="U708"/>
  <c r="AN708"/>
  <c r="BF708"/>
  <c r="J709"/>
  <c r="V709"/>
  <c r="AN709"/>
  <c r="AX709"/>
  <c r="BE709"/>
  <c r="BG709"/>
  <c r="BR709"/>
  <c r="AX700"/>
  <c r="BN700"/>
  <c r="AG701"/>
  <c r="AH702"/>
  <c r="K703"/>
  <c r="F704"/>
  <c r="Z704"/>
  <c r="AX704"/>
  <c r="BN704"/>
  <c r="AG705"/>
  <c r="AH706"/>
  <c r="K707"/>
  <c r="F708"/>
  <c r="Z708"/>
  <c r="AX708"/>
  <c r="BN708"/>
  <c r="AG709"/>
  <c r="P88" i="39"/>
  <c r="P257"/>
  <c r="P426"/>
  <c r="Y462"/>
  <c r="E22" i="19" s="1"/>
  <c r="E22" i="6"/>
  <c r="Y463" i="39"/>
  <c r="E22" i="22" s="1"/>
  <c r="B448" i="39"/>
  <c r="AA449" l="1"/>
  <c r="AA446"/>
  <c r="BY461" i="40"/>
  <c r="H14" i="16"/>
  <c r="F19" i="41" s="1"/>
  <c r="F27" s="1"/>
  <c r="BZ461" i="40"/>
  <c r="E16" i="63"/>
  <c r="B19" i="41"/>
  <c r="D16" i="63"/>
  <c r="D14" i="21"/>
  <c r="N19" i="41" s="1"/>
  <c r="N27" s="1"/>
  <c r="E16" i="64"/>
  <c r="E30" i="6"/>
  <c r="AI6" i="41"/>
  <c r="AI14" s="1"/>
  <c r="AC19"/>
  <c r="AC27" s="1"/>
  <c r="U19"/>
  <c r="U27" s="1"/>
  <c r="AG19"/>
  <c r="AG27" s="1"/>
  <c r="R19"/>
  <c r="R27" s="1"/>
  <c r="X19"/>
  <c r="X27" s="1"/>
  <c r="AB19"/>
  <c r="AB27" s="1"/>
  <c r="AH19"/>
  <c r="AK19"/>
  <c r="AK27" s="1"/>
  <c r="AA19"/>
  <c r="AE19"/>
  <c r="AE27" s="1"/>
  <c r="T19"/>
  <c r="T27" s="1"/>
  <c r="AI19"/>
  <c r="Y19"/>
  <c r="AK6"/>
  <c r="AK14" s="1"/>
  <c r="AD19"/>
  <c r="D27"/>
  <c r="Z19"/>
  <c r="AG6"/>
  <c r="AG14" s="1"/>
  <c r="W19"/>
  <c r="W27" s="1"/>
  <c r="AJ19"/>
  <c r="AF19"/>
  <c r="AF27" s="1"/>
  <c r="V19"/>
  <c r="V27" s="1"/>
  <c r="AC6"/>
  <c r="AC14" s="1"/>
  <c r="AA6"/>
  <c r="AA14" s="1"/>
  <c r="O19"/>
  <c r="Q19"/>
  <c r="P19"/>
  <c r="J19"/>
  <c r="L19"/>
  <c r="M19"/>
  <c r="M27" s="1"/>
  <c r="G19"/>
  <c r="G27" s="1"/>
  <c r="K19"/>
  <c r="K27" s="1"/>
  <c r="I19"/>
  <c r="H19"/>
  <c r="Y6"/>
  <c r="Y14" s="1"/>
  <c r="W6"/>
  <c r="W14" s="1"/>
  <c r="I6"/>
  <c r="I14" s="1"/>
  <c r="I37" s="1"/>
  <c r="G6"/>
  <c r="G14" s="1"/>
  <c r="G37" s="1"/>
  <c r="M6"/>
  <c r="M14" s="1"/>
  <c r="M37" s="1"/>
  <c r="P26"/>
  <c r="Q26"/>
  <c r="AJ26"/>
  <c r="O26"/>
  <c r="Y26"/>
  <c r="Z26"/>
  <c r="L26"/>
  <c r="AH26"/>
  <c r="E26"/>
  <c r="H26"/>
  <c r="AD26"/>
  <c r="C26"/>
  <c r="AI26"/>
  <c r="B26"/>
  <c r="I26"/>
  <c r="J26"/>
  <c r="AA26"/>
  <c r="BY463" i="40"/>
  <c r="D30" i="22" s="1"/>
  <c r="I14" i="23"/>
  <c r="D30" i="6"/>
  <c r="G14" i="20"/>
  <c r="BY462" i="40"/>
  <c r="D30" i="19" s="1"/>
  <c r="K14" i="20"/>
  <c r="BZ462" i="40"/>
  <c r="E30" i="19" s="1"/>
  <c r="I14" i="21"/>
  <c r="C447" i="40"/>
  <c r="BZ463"/>
  <c r="E30" i="22" s="1"/>
  <c r="A448" i="40"/>
  <c r="A449" s="1"/>
  <c r="C449" s="1"/>
  <c r="B450"/>
  <c r="A448" i="39"/>
  <c r="B449"/>
  <c r="J27" i="41" l="1"/>
  <c r="AD27"/>
  <c r="AH27"/>
  <c r="I27"/>
  <c r="Q27"/>
  <c r="AJ27"/>
  <c r="L27"/>
  <c r="AI27"/>
  <c r="C27"/>
  <c r="B27"/>
  <c r="Z27"/>
  <c r="Y27"/>
  <c r="AA27"/>
  <c r="AE6"/>
  <c r="AE14" s="1"/>
  <c r="S19"/>
  <c r="S27" s="1"/>
  <c r="O27"/>
  <c r="P27"/>
  <c r="H27"/>
  <c r="E27"/>
  <c r="Q6"/>
  <c r="Q14" s="1"/>
  <c r="U6"/>
  <c r="U14" s="1"/>
  <c r="C448" i="40"/>
  <c r="B451"/>
  <c r="A450"/>
  <c r="A449" i="39"/>
  <c r="C449" s="1"/>
  <c r="B450"/>
  <c r="C448"/>
  <c r="B452" i="40" l="1"/>
  <c r="A451"/>
  <c r="C450"/>
  <c r="A450" i="39"/>
  <c r="B451"/>
  <c r="C451" i="40" l="1"/>
  <c r="B453"/>
  <c r="A452"/>
  <c r="A451" i="39"/>
  <c r="C451" s="1"/>
  <c r="B452"/>
  <c r="C450"/>
  <c r="C452" i="40" l="1"/>
  <c r="A453"/>
  <c r="B454"/>
  <c r="A452" i="39"/>
  <c r="B453"/>
  <c r="A454" i="40" l="1"/>
  <c r="B455"/>
  <c r="C453"/>
  <c r="A453" i="39"/>
  <c r="C453" s="1"/>
  <c r="B454"/>
  <c r="C452"/>
  <c r="B456" i="40" l="1"/>
  <c r="A455"/>
  <c r="C454"/>
  <c r="A454" i="39"/>
  <c r="B455"/>
  <c r="C455" i="40" l="1"/>
  <c r="A456"/>
  <c r="C456" s="1"/>
  <c r="B457"/>
  <c r="A455" i="39"/>
  <c r="C455" s="1"/>
  <c r="B456"/>
  <c r="C454"/>
  <c r="B458" i="40" l="1"/>
  <c r="A457"/>
  <c r="C457" s="1"/>
  <c r="A456" i="39"/>
  <c r="B457"/>
  <c r="B459" i="40" l="1"/>
  <c r="A458"/>
  <c r="C458" s="1"/>
  <c r="A457" i="39"/>
  <c r="C457" s="1"/>
  <c r="B458"/>
  <c r="C456"/>
  <c r="B460" i="40" l="1"/>
  <c r="A459"/>
  <c r="C459" s="1"/>
  <c r="A458" i="39"/>
  <c r="C458" s="1"/>
  <c r="B459"/>
  <c r="B461" i="40" l="1"/>
  <c r="A460"/>
  <c r="C460" s="1"/>
  <c r="A459" i="39"/>
  <c r="C459" s="1"/>
  <c r="B460"/>
  <c r="B462" i="40" l="1"/>
  <c r="A461"/>
  <c r="C461" s="1"/>
  <c r="A460" i="39"/>
  <c r="C460" s="1"/>
  <c r="B461"/>
  <c r="B463" i="40" l="1"/>
  <c r="A462"/>
  <c r="C462" s="1"/>
  <c r="B462" i="39"/>
  <c r="A461"/>
  <c r="C461" s="1"/>
  <c r="B464" i="40" l="1"/>
  <c r="A463"/>
  <c r="C463" s="1"/>
  <c r="B463" i="39"/>
  <c r="A462"/>
  <c r="C462" s="1"/>
  <c r="B465" i="40" l="1"/>
  <c r="A464"/>
  <c r="C464" s="1"/>
  <c r="B464" i="39"/>
  <c r="A463"/>
  <c r="C463" s="1"/>
  <c r="B466" i="40" l="1"/>
  <c r="A465"/>
  <c r="C465" s="1"/>
  <c r="A464" i="39"/>
  <c r="C464" s="1"/>
  <c r="B465"/>
  <c r="B467" i="40" l="1"/>
  <c r="A466"/>
  <c r="C466" s="1"/>
  <c r="A465" i="39"/>
  <c r="C465" s="1"/>
  <c r="B466"/>
  <c r="A467" i="40" l="1"/>
  <c r="C467" s="1"/>
  <c r="B468"/>
  <c r="A466" i="39"/>
  <c r="C466" s="1"/>
  <c r="B467"/>
  <c r="B469" i="40" l="1"/>
  <c r="A468"/>
  <c r="C468" s="1"/>
  <c r="A467" i="39"/>
  <c r="C467" s="1"/>
  <c r="B468"/>
  <c r="B470" i="40" l="1"/>
  <c r="A469"/>
  <c r="C469" s="1"/>
  <c r="A468" i="39"/>
  <c r="C468" s="1"/>
  <c r="B469"/>
  <c r="B471" i="40" l="1"/>
  <c r="A470"/>
  <c r="C470" s="1"/>
  <c r="A469" i="39"/>
  <c r="C469" s="1"/>
  <c r="B470"/>
  <c r="A471" i="40" l="1"/>
  <c r="C471" s="1"/>
  <c r="B472"/>
  <c r="A470" i="39"/>
  <c r="C470" s="1"/>
  <c r="B471"/>
  <c r="B473" i="40" l="1"/>
  <c r="A472"/>
  <c r="C472" s="1"/>
  <c r="A471" i="39"/>
  <c r="C471" s="1"/>
  <c r="B472"/>
  <c r="B474" i="40" l="1"/>
  <c r="A473"/>
  <c r="C473" s="1"/>
  <c r="A472" i="39"/>
  <c r="C472" s="1"/>
  <c r="B473"/>
  <c r="B475" i="40" l="1"/>
  <c r="A474"/>
  <c r="C474" s="1"/>
  <c r="A473" i="39"/>
  <c r="C473" s="1"/>
  <c r="B474"/>
  <c r="A475" i="40" l="1"/>
  <c r="C475" s="1"/>
  <c r="B476"/>
  <c r="A474" i="39"/>
  <c r="C474" s="1"/>
  <c r="B475"/>
  <c r="B477" i="40" l="1"/>
  <c r="A476"/>
  <c r="C476" s="1"/>
  <c r="A475" i="39"/>
  <c r="C475" s="1"/>
  <c r="B476"/>
  <c r="B478" i="40" l="1"/>
  <c r="A477"/>
  <c r="C477" s="1"/>
  <c r="A476" i="39"/>
  <c r="C476" s="1"/>
  <c r="B477"/>
  <c r="A478" i="40" l="1"/>
  <c r="C478" s="1"/>
  <c r="B479"/>
  <c r="A477" i="39"/>
  <c r="C477" s="1"/>
  <c r="B478"/>
  <c r="B480" i="40" l="1"/>
  <c r="A479"/>
  <c r="C479" s="1"/>
  <c r="A478" i="39"/>
  <c r="C478" s="1"/>
  <c r="B479"/>
  <c r="A480" i="40" l="1"/>
  <c r="C480" s="1"/>
  <c r="B481"/>
  <c r="A479" i="39"/>
  <c r="C479" s="1"/>
  <c r="B480"/>
  <c r="A481" i="40" l="1"/>
  <c r="C481" s="1"/>
  <c r="B482"/>
  <c r="A480" i="39"/>
  <c r="C480" s="1"/>
  <c r="B481"/>
  <c r="A482" i="40" l="1"/>
  <c r="C482" s="1"/>
  <c r="B483"/>
  <c r="A481" i="39"/>
  <c r="C481" s="1"/>
  <c r="B482"/>
  <c r="B484" i="40" l="1"/>
  <c r="A483"/>
  <c r="C483" s="1"/>
  <c r="A482" i="39"/>
  <c r="C482" s="1"/>
  <c r="B483"/>
  <c r="A484" i="40" l="1"/>
  <c r="C484" s="1"/>
  <c r="B485"/>
  <c r="A483" i="39"/>
  <c r="C483" s="1"/>
  <c r="B484"/>
  <c r="A485" i="40" l="1"/>
  <c r="C485" s="1"/>
  <c r="B486"/>
  <c r="A484" i="39"/>
  <c r="C484" s="1"/>
  <c r="B485"/>
  <c r="A486" i="40" l="1"/>
  <c r="C486" s="1"/>
  <c r="B487"/>
  <c r="A485" i="39"/>
  <c r="C485" s="1"/>
  <c r="B486"/>
  <c r="B488" i="40" l="1"/>
  <c r="A487"/>
  <c r="C487" s="1"/>
  <c r="A486" i="39"/>
  <c r="C486" s="1"/>
  <c r="B487"/>
  <c r="B489" i="40" l="1"/>
  <c r="A488"/>
  <c r="C488" s="1"/>
  <c r="A487" i="39"/>
  <c r="C487" s="1"/>
  <c r="B488"/>
  <c r="A489" i="40" l="1"/>
  <c r="C489" s="1"/>
  <c r="B490"/>
  <c r="A488" i="39"/>
  <c r="C488" s="1"/>
  <c r="B489"/>
  <c r="A490" i="40" l="1"/>
  <c r="C490" s="1"/>
  <c r="B491"/>
  <c r="A489" i="39"/>
  <c r="C489" s="1"/>
  <c r="B490"/>
  <c r="B492" i="40" l="1"/>
  <c r="A491"/>
  <c r="C491" s="1"/>
  <c r="A490" i="39"/>
  <c r="C490" s="1"/>
  <c r="B491"/>
  <c r="B493" i="40" l="1"/>
  <c r="A492"/>
  <c r="C492" s="1"/>
  <c r="A491" i="39"/>
  <c r="C491" s="1"/>
  <c r="B492"/>
  <c r="A493" i="40" l="1"/>
  <c r="C493" s="1"/>
  <c r="B494"/>
  <c r="B493" i="39"/>
  <c r="A492"/>
  <c r="C492" s="1"/>
  <c r="A494" i="40" l="1"/>
  <c r="C494" s="1"/>
  <c r="B495"/>
  <c r="A493" i="39"/>
  <c r="C493" s="1"/>
  <c r="B494"/>
  <c r="B496" i="40" l="1"/>
  <c r="A495"/>
  <c r="C495" s="1"/>
  <c r="A494" i="39"/>
  <c r="C494" s="1"/>
  <c r="B495"/>
  <c r="B497" i="40" l="1"/>
  <c r="A496"/>
  <c r="C496" s="1"/>
  <c r="A495" i="39"/>
  <c r="C495" s="1"/>
  <c r="B496"/>
  <c r="A497" i="40" l="1"/>
  <c r="C497" s="1"/>
  <c r="B498"/>
  <c r="B497" i="39"/>
  <c r="A496"/>
  <c r="C496" s="1"/>
  <c r="A498" i="40" l="1"/>
  <c r="C498" s="1"/>
  <c r="B499"/>
  <c r="A497" i="39"/>
  <c r="C497" s="1"/>
  <c r="B498"/>
  <c r="B500" i="40" l="1"/>
  <c r="A499"/>
  <c r="C499" s="1"/>
  <c r="A498" i="39"/>
  <c r="C498" s="1"/>
  <c r="B499"/>
  <c r="B501" i="40" l="1"/>
  <c r="A500"/>
  <c r="C500" s="1"/>
  <c r="A499" i="39"/>
  <c r="C499" s="1"/>
  <c r="B500"/>
  <c r="A501" i="40" l="1"/>
  <c r="C501" s="1"/>
  <c r="B502"/>
  <c r="B501" i="39"/>
  <c r="A500"/>
  <c r="C500" s="1"/>
  <c r="B503" i="40" l="1"/>
  <c r="A502"/>
  <c r="C502" s="1"/>
  <c r="A501" i="39"/>
  <c r="C501" s="1"/>
  <c r="B502"/>
  <c r="B504" i="40" l="1"/>
  <c r="A503"/>
  <c r="C503" s="1"/>
  <c r="A502" i="39"/>
  <c r="C502" s="1"/>
  <c r="B503"/>
  <c r="A504" i="40" l="1"/>
  <c r="C504" s="1"/>
  <c r="B505"/>
  <c r="A503" i="39"/>
  <c r="C503" s="1"/>
  <c r="B504"/>
  <c r="A505" i="40" l="1"/>
  <c r="C505" s="1"/>
  <c r="B506"/>
  <c r="B505" i="39"/>
  <c r="A504"/>
  <c r="C504" s="1"/>
  <c r="B507" i="40" l="1"/>
  <c r="A506"/>
  <c r="C506" s="1"/>
  <c r="A505" i="39"/>
  <c r="C505" s="1"/>
  <c r="B506"/>
  <c r="B508" i="40" l="1"/>
  <c r="A507"/>
  <c r="C507" s="1"/>
  <c r="A506" i="39"/>
  <c r="C506" s="1"/>
  <c r="B507"/>
  <c r="A508" i="40" l="1"/>
  <c r="C508" s="1"/>
  <c r="B509"/>
  <c r="A507" i="39"/>
  <c r="C507" s="1"/>
  <c r="B508"/>
  <c r="A509" i="40" l="1"/>
  <c r="C509" s="1"/>
  <c r="B510"/>
  <c r="B509" i="39"/>
  <c r="A508"/>
  <c r="C508" s="1"/>
  <c r="B511" i="40" l="1"/>
  <c r="A510"/>
  <c r="C510" s="1"/>
  <c r="A509" i="39"/>
  <c r="C509" s="1"/>
  <c r="B510"/>
  <c r="B512" i="40" l="1"/>
  <c r="A511"/>
  <c r="C511" s="1"/>
  <c r="A510" i="39"/>
  <c r="C510" s="1"/>
  <c r="B511"/>
  <c r="A512" i="40" l="1"/>
  <c r="C512" s="1"/>
  <c r="B513"/>
  <c r="A511" i="39"/>
  <c r="C511" s="1"/>
  <c r="B512"/>
  <c r="A513" i="40" l="1"/>
  <c r="C513" s="1"/>
  <c r="B514"/>
  <c r="B513" i="39"/>
  <c r="A512"/>
  <c r="C512" s="1"/>
  <c r="B515" i="40" l="1"/>
  <c r="A514"/>
  <c r="C514" s="1"/>
  <c r="A513" i="39"/>
  <c r="C513" s="1"/>
  <c r="B514"/>
  <c r="B516" i="40" l="1"/>
  <c r="A515"/>
  <c r="C515" s="1"/>
  <c r="A514" i="39"/>
  <c r="C514" s="1"/>
  <c r="B515"/>
  <c r="A516" i="40" l="1"/>
  <c r="C516" s="1"/>
  <c r="B517"/>
  <c r="A515" i="39"/>
  <c r="C515" s="1"/>
  <c r="B516"/>
  <c r="A517" i="40" l="1"/>
  <c r="C517" s="1"/>
  <c r="B518"/>
  <c r="B517" i="39"/>
  <c r="A516"/>
  <c r="C516" s="1"/>
  <c r="B519" i="40" l="1"/>
  <c r="A518"/>
  <c r="C518" s="1"/>
  <c r="A517" i="39"/>
  <c r="C517" s="1"/>
  <c r="B518"/>
  <c r="B520" i="40" l="1"/>
  <c r="A519"/>
  <c r="C519" s="1"/>
  <c r="A518" i="39"/>
  <c r="C518" s="1"/>
  <c r="B519"/>
  <c r="A520" i="40" l="1"/>
  <c r="C520" s="1"/>
  <c r="B521"/>
  <c r="A519" i="39"/>
  <c r="C519" s="1"/>
  <c r="B520"/>
  <c r="A521" i="40" l="1"/>
  <c r="C521" s="1"/>
  <c r="B522"/>
  <c r="B521" i="39"/>
  <c r="A520"/>
  <c r="C520" s="1"/>
  <c r="B523" i="40" l="1"/>
  <c r="A522"/>
  <c r="C522" s="1"/>
  <c r="A521" i="39"/>
  <c r="C521" s="1"/>
  <c r="B522"/>
  <c r="B524" i="40" l="1"/>
  <c r="A523"/>
  <c r="C523" s="1"/>
  <c r="A522" i="39"/>
  <c r="C522" s="1"/>
  <c r="B523"/>
  <c r="A524" i="40" l="1"/>
  <c r="C524" s="1"/>
  <c r="B525"/>
  <c r="A523" i="39"/>
  <c r="C523" s="1"/>
  <c r="B524"/>
  <c r="A525" i="40" l="1"/>
  <c r="C525" s="1"/>
  <c r="B526"/>
  <c r="B525" i="39"/>
  <c r="A524"/>
  <c r="C524" s="1"/>
  <c r="B527" i="40" l="1"/>
  <c r="A526"/>
  <c r="C526" s="1"/>
  <c r="A525" i="39"/>
  <c r="C525" s="1"/>
  <c r="B526"/>
  <c r="B528" i="40" l="1"/>
  <c r="A527"/>
  <c r="C527" s="1"/>
  <c r="A526" i="39"/>
  <c r="C526" s="1"/>
  <c r="B527"/>
  <c r="A528" i="40" l="1"/>
  <c r="C528" s="1"/>
  <c r="B529"/>
  <c r="A527" i="39"/>
  <c r="C527" s="1"/>
  <c r="B528"/>
  <c r="A529" i="40" l="1"/>
  <c r="C529" s="1"/>
  <c r="B530"/>
  <c r="B529" i="39"/>
  <c r="A528"/>
  <c r="C528" s="1"/>
  <c r="B531" i="40" l="1"/>
  <c r="A530"/>
  <c r="C530" s="1"/>
  <c r="A529" i="39"/>
  <c r="C529" s="1"/>
  <c r="B530"/>
  <c r="B532" i="40" l="1"/>
  <c r="A531"/>
  <c r="C531" s="1"/>
  <c r="B531" i="39"/>
  <c r="A530"/>
  <c r="C530" s="1"/>
  <c r="B533" i="40" l="1"/>
  <c r="A532"/>
  <c r="C532" s="1"/>
  <c r="B532" i="39"/>
  <c r="A531"/>
  <c r="C531" s="1"/>
  <c r="B534" i="40" l="1"/>
  <c r="A533"/>
  <c r="C533" s="1"/>
  <c r="B533" i="39"/>
  <c r="A532"/>
  <c r="C532" s="1"/>
  <c r="B535" i="40" l="1"/>
  <c r="A534"/>
  <c r="C534" s="1"/>
  <c r="B534" i="39"/>
  <c r="A533"/>
  <c r="C533" s="1"/>
  <c r="B536" i="40" l="1"/>
  <c r="A535"/>
  <c r="C535" s="1"/>
  <c r="A534" i="39"/>
  <c r="C534" s="1"/>
  <c r="B535"/>
  <c r="B537" i="40" l="1"/>
  <c r="A536"/>
  <c r="C536" s="1"/>
  <c r="A535" i="39"/>
  <c r="C535" s="1"/>
  <c r="B536"/>
  <c r="B538" i="40" l="1"/>
  <c r="A537"/>
  <c r="C537" s="1"/>
  <c r="A536" i="39"/>
  <c r="C536" s="1"/>
  <c r="B537"/>
  <c r="B539" i="40" l="1"/>
  <c r="A538"/>
  <c r="C538" s="1"/>
  <c r="A537" i="39"/>
  <c r="C537" s="1"/>
  <c r="B538"/>
  <c r="B540" i="40" l="1"/>
  <c r="A539"/>
  <c r="C539" s="1"/>
  <c r="A538" i="39"/>
  <c r="C538" s="1"/>
  <c r="B539"/>
  <c r="B541" i="40" l="1"/>
  <c r="A540"/>
  <c r="C540" s="1"/>
  <c r="A539" i="39"/>
  <c r="C539" s="1"/>
  <c r="B540"/>
  <c r="B542" i="40" l="1"/>
  <c r="A541"/>
  <c r="C541" s="1"/>
  <c r="A540" i="39"/>
  <c r="C540" s="1"/>
  <c r="B541"/>
  <c r="B543" i="40" l="1"/>
  <c r="A542"/>
  <c r="C542" s="1"/>
  <c r="A541" i="39"/>
  <c r="C541" s="1"/>
  <c r="B542"/>
  <c r="B544" i="40" l="1"/>
  <c r="A543"/>
  <c r="C543" s="1"/>
  <c r="A542" i="39"/>
  <c r="C542" s="1"/>
  <c r="B543"/>
  <c r="B545" i="40" l="1"/>
  <c r="A544"/>
  <c r="C544" s="1"/>
  <c r="A543" i="39"/>
  <c r="C543" s="1"/>
  <c r="B544"/>
  <c r="B546" i="40" l="1"/>
  <c r="A545"/>
  <c r="C545" s="1"/>
  <c r="A544" i="39"/>
  <c r="C544" s="1"/>
  <c r="B545"/>
  <c r="B547" i="40" l="1"/>
  <c r="A546"/>
  <c r="C546" s="1"/>
  <c r="A545" i="39"/>
  <c r="C545" s="1"/>
  <c r="B546"/>
  <c r="B548" i="40" l="1"/>
  <c r="A547"/>
  <c r="C547" s="1"/>
  <c r="A546" i="39"/>
  <c r="C546" s="1"/>
  <c r="B547"/>
  <c r="B549" i="40" l="1"/>
  <c r="A548"/>
  <c r="C548" s="1"/>
  <c r="A547" i="39"/>
  <c r="C547" s="1"/>
  <c r="B548"/>
  <c r="B550" i="40" l="1"/>
  <c r="A549"/>
  <c r="C549" s="1"/>
  <c r="A548" i="39"/>
  <c r="C548" s="1"/>
  <c r="B549"/>
  <c r="B551" i="40" l="1"/>
  <c r="A550"/>
  <c r="C550" s="1"/>
  <c r="A549" i="39"/>
  <c r="C549" s="1"/>
  <c r="B550"/>
  <c r="B552" i="40" l="1"/>
  <c r="A551"/>
  <c r="C551" s="1"/>
  <c r="A550" i="39"/>
  <c r="C550" s="1"/>
  <c r="B551"/>
  <c r="B553" i="40" l="1"/>
  <c r="A552"/>
  <c r="C552" s="1"/>
  <c r="A551" i="39"/>
  <c r="C551" s="1"/>
  <c r="B552"/>
  <c r="B554" i="40" l="1"/>
  <c r="A553"/>
  <c r="C553" s="1"/>
  <c r="A552" i="39"/>
  <c r="C552" s="1"/>
  <c r="B553"/>
  <c r="B555" i="40" l="1"/>
  <c r="A554"/>
  <c r="C554" s="1"/>
  <c r="A553" i="39"/>
  <c r="C553" s="1"/>
  <c r="B554"/>
  <c r="B556" i="40" l="1"/>
  <c r="A555"/>
  <c r="C555" s="1"/>
  <c r="A554" i="39"/>
  <c r="C554" s="1"/>
  <c r="B555"/>
  <c r="B557" i="40" l="1"/>
  <c r="A556"/>
  <c r="C556" s="1"/>
  <c r="A555" i="39"/>
  <c r="C555" s="1"/>
  <c r="B556"/>
  <c r="B558" i="40" l="1"/>
  <c r="A557"/>
  <c r="C557" s="1"/>
  <c r="A556" i="39"/>
  <c r="C556" s="1"/>
  <c r="B557"/>
  <c r="B559" i="40" l="1"/>
  <c r="A558"/>
  <c r="C558" s="1"/>
  <c r="A557" i="39"/>
  <c r="C557" s="1"/>
  <c r="B558"/>
  <c r="B560" i="40" l="1"/>
  <c r="A559"/>
  <c r="C559" s="1"/>
  <c r="A558" i="39"/>
  <c r="C558" s="1"/>
  <c r="B559"/>
  <c r="B561" i="40" l="1"/>
  <c r="A560"/>
  <c r="C560" s="1"/>
  <c r="A559" i="39"/>
  <c r="C559" s="1"/>
  <c r="B560"/>
  <c r="B562" i="40" l="1"/>
  <c r="A561"/>
  <c r="C561" s="1"/>
  <c r="A560" i="39"/>
  <c r="C560" s="1"/>
  <c r="B561"/>
  <c r="B563" i="40" l="1"/>
  <c r="A562"/>
  <c r="C562" s="1"/>
  <c r="A561" i="39"/>
  <c r="C561" s="1"/>
  <c r="B562"/>
  <c r="A563" i="40" l="1"/>
  <c r="C563" s="1"/>
  <c r="B564"/>
  <c r="A562" i="39"/>
  <c r="C562" s="1"/>
  <c r="B563"/>
  <c r="B565" i="40" l="1"/>
  <c r="A564"/>
  <c r="C564" s="1"/>
  <c r="A563" i="39"/>
  <c r="C563" s="1"/>
  <c r="B564"/>
  <c r="A565" i="40" l="1"/>
  <c r="C565" s="1"/>
  <c r="B566"/>
  <c r="A564" i="39"/>
  <c r="C564" s="1"/>
  <c r="B565"/>
  <c r="B567" i="40" l="1"/>
  <c r="A566"/>
  <c r="C566" s="1"/>
  <c r="A565" i="39"/>
  <c r="C565" s="1"/>
  <c r="B566"/>
  <c r="A567" i="40" l="1"/>
  <c r="C567" s="1"/>
  <c r="B568"/>
  <c r="A566" i="39"/>
  <c r="C566" s="1"/>
  <c r="B567"/>
  <c r="B569" i="40" l="1"/>
  <c r="A568"/>
  <c r="C568" s="1"/>
  <c r="A567" i="39"/>
  <c r="C567" s="1"/>
  <c r="B568"/>
  <c r="A569" i="40" l="1"/>
  <c r="C569" s="1"/>
  <c r="B570"/>
  <c r="A568" i="39"/>
  <c r="C568" s="1"/>
  <c r="B569"/>
  <c r="B571" i="40" l="1"/>
  <c r="A570"/>
  <c r="C570" s="1"/>
  <c r="A569" i="39"/>
  <c r="C569" s="1"/>
  <c r="B570"/>
  <c r="A571" i="40" l="1"/>
  <c r="C571" s="1"/>
  <c r="B572"/>
  <c r="A570" i="39"/>
  <c r="C570" s="1"/>
  <c r="B571"/>
  <c r="B573" i="40" l="1"/>
  <c r="A572"/>
  <c r="C572" s="1"/>
  <c r="A571" i="39"/>
  <c r="C571" s="1"/>
  <c r="B572"/>
  <c r="A573" i="40" l="1"/>
  <c r="C573" s="1"/>
  <c r="B574"/>
  <c r="A572" i="39"/>
  <c r="C572" s="1"/>
  <c r="B573"/>
  <c r="B575" i="40" l="1"/>
  <c r="A574"/>
  <c r="C574" s="1"/>
  <c r="A573" i="39"/>
  <c r="C573" s="1"/>
  <c r="B574"/>
  <c r="A575" i="40" l="1"/>
  <c r="C575" s="1"/>
  <c r="B576"/>
  <c r="A574" i="39"/>
  <c r="C574" s="1"/>
  <c r="B575"/>
  <c r="B577" i="40" l="1"/>
  <c r="A576"/>
  <c r="C576" s="1"/>
  <c r="A575" i="39"/>
  <c r="C575" s="1"/>
  <c r="B576"/>
  <c r="A577" i="40" l="1"/>
  <c r="C577" s="1"/>
  <c r="B578"/>
  <c r="A576" i="39"/>
  <c r="C576" s="1"/>
  <c r="B577"/>
  <c r="B579" i="40" l="1"/>
  <c r="A578"/>
  <c r="C578" s="1"/>
  <c r="A577" i="39"/>
  <c r="C577" s="1"/>
  <c r="B578"/>
  <c r="A579" i="40" l="1"/>
  <c r="C579" s="1"/>
  <c r="B580"/>
  <c r="A578" i="39"/>
  <c r="C578" s="1"/>
  <c r="B579"/>
  <c r="B581" i="40" l="1"/>
  <c r="A580"/>
  <c r="C580" s="1"/>
  <c r="A579" i="39"/>
  <c r="C579" s="1"/>
  <c r="B580"/>
  <c r="A581" i="40" l="1"/>
  <c r="C581" s="1"/>
  <c r="B582"/>
  <c r="A580" i="39"/>
  <c r="C580" s="1"/>
  <c r="B581"/>
  <c r="B583" i="40" l="1"/>
  <c r="A582"/>
  <c r="C582" s="1"/>
  <c r="A581" i="39"/>
  <c r="C581" s="1"/>
  <c r="B582"/>
  <c r="A583" i="40" l="1"/>
  <c r="C583" s="1"/>
  <c r="B584"/>
  <c r="B583" i="39"/>
  <c r="A582"/>
  <c r="C582" s="1"/>
  <c r="B585" i="40" l="1"/>
  <c r="A584"/>
  <c r="C584" s="1"/>
  <c r="A583" i="39"/>
  <c r="C583" s="1"/>
  <c r="B584"/>
  <c r="A585" i="40" l="1"/>
  <c r="C585" s="1"/>
  <c r="B586"/>
  <c r="A584" i="39"/>
  <c r="C584" s="1"/>
  <c r="B585"/>
  <c r="B587" i="40" l="1"/>
  <c r="A586"/>
  <c r="C586" s="1"/>
  <c r="A585" i="39"/>
  <c r="C585" s="1"/>
  <c r="B586"/>
  <c r="A587" i="40" l="1"/>
  <c r="C587" s="1"/>
  <c r="B588"/>
  <c r="A586" i="39"/>
  <c r="C586" s="1"/>
  <c r="B587"/>
  <c r="B589" i="40" l="1"/>
  <c r="A588"/>
  <c r="C588" s="1"/>
  <c r="A587" i="39"/>
  <c r="C587" s="1"/>
  <c r="B588"/>
  <c r="A589" i="40" l="1"/>
  <c r="C589" s="1"/>
  <c r="B590"/>
  <c r="A588" i="39"/>
  <c r="C588" s="1"/>
  <c r="B589"/>
  <c r="B591" i="40" l="1"/>
  <c r="A590"/>
  <c r="C590" s="1"/>
  <c r="A589" i="39"/>
  <c r="C589" s="1"/>
  <c r="B590"/>
  <c r="A591" i="40" l="1"/>
  <c r="C591" s="1"/>
  <c r="B592"/>
  <c r="A590" i="39"/>
  <c r="C590" s="1"/>
  <c r="B591"/>
  <c r="B593" i="40" l="1"/>
  <c r="A592"/>
  <c r="C592" s="1"/>
  <c r="A591" i="39"/>
  <c r="C591" s="1"/>
  <c r="B592"/>
  <c r="A593" i="40" l="1"/>
  <c r="C593" s="1"/>
  <c r="B594"/>
  <c r="A592" i="39"/>
  <c r="C592" s="1"/>
  <c r="B593"/>
  <c r="B595" i="40" l="1"/>
  <c r="A594"/>
  <c r="C594" s="1"/>
  <c r="A593" i="39"/>
  <c r="C593" s="1"/>
  <c r="B594"/>
  <c r="A595" i="40" l="1"/>
  <c r="C595" s="1"/>
  <c r="B596"/>
  <c r="A594" i="39"/>
  <c r="C594" s="1"/>
  <c r="B595"/>
  <c r="B597" i="40" l="1"/>
  <c r="A596"/>
  <c r="C596" s="1"/>
  <c r="A595" i="39"/>
  <c r="C595" s="1"/>
  <c r="B596"/>
  <c r="A597" i="40" l="1"/>
  <c r="C597" s="1"/>
  <c r="B598"/>
  <c r="A596" i="39"/>
  <c r="C596" s="1"/>
  <c r="B597"/>
  <c r="A598" i="40" l="1"/>
  <c r="C598" s="1"/>
  <c r="B599"/>
  <c r="A597" i="39"/>
  <c r="C597" s="1"/>
  <c r="B598"/>
  <c r="B600" i="40" l="1"/>
  <c r="A599"/>
  <c r="C599" s="1"/>
  <c r="A598" i="39"/>
  <c r="C598" s="1"/>
  <c r="B599"/>
  <c r="B601" i="40" l="1"/>
  <c r="A600"/>
  <c r="C600" s="1"/>
  <c r="A599" i="39"/>
  <c r="C599" s="1"/>
  <c r="B600"/>
  <c r="A601" i="40" l="1"/>
  <c r="C601" s="1"/>
  <c r="B602"/>
  <c r="A600" i="39"/>
  <c r="C600" s="1"/>
  <c r="B601"/>
  <c r="A602" i="40" l="1"/>
  <c r="C602" s="1"/>
  <c r="B603"/>
  <c r="A601" i="39"/>
  <c r="C601" s="1"/>
  <c r="B602"/>
  <c r="B604" i="40" l="1"/>
  <c r="A603"/>
  <c r="C603" s="1"/>
  <c r="A602" i="39"/>
  <c r="C602" s="1"/>
  <c r="B603"/>
  <c r="B605" i="40" l="1"/>
  <c r="A604"/>
  <c r="C604" s="1"/>
  <c r="A603" i="39"/>
  <c r="C603" s="1"/>
  <c r="B604"/>
  <c r="B606" i="40" l="1"/>
  <c r="A605"/>
  <c r="C605" s="1"/>
  <c r="A604" i="39"/>
  <c r="C604" s="1"/>
  <c r="B605"/>
  <c r="B607" i="40" l="1"/>
  <c r="A606"/>
  <c r="C606" s="1"/>
  <c r="A605" i="39"/>
  <c r="C605" s="1"/>
  <c r="B606"/>
  <c r="B608" i="40" l="1"/>
  <c r="A607"/>
  <c r="C607" s="1"/>
  <c r="A606" i="39"/>
  <c r="C606" s="1"/>
  <c r="B607"/>
  <c r="B609" i="40" l="1"/>
  <c r="A608"/>
  <c r="C608" s="1"/>
  <c r="A607" i="39"/>
  <c r="C607" s="1"/>
  <c r="B608"/>
  <c r="B610" i="40" l="1"/>
  <c r="A609"/>
  <c r="C609" s="1"/>
  <c r="A608" i="39"/>
  <c r="C608" s="1"/>
  <c r="B609"/>
  <c r="B611" i="40" l="1"/>
  <c r="A610"/>
  <c r="C610" s="1"/>
  <c r="A609" i="39"/>
  <c r="C609" s="1"/>
  <c r="B610"/>
  <c r="B612" i="40" l="1"/>
  <c r="A611"/>
  <c r="C611" s="1"/>
  <c r="A610" i="39"/>
  <c r="C610" s="1"/>
  <c r="B611"/>
  <c r="B613" i="40" l="1"/>
  <c r="A612"/>
  <c r="C612" s="1"/>
  <c r="A611" i="39"/>
  <c r="C611" s="1"/>
  <c r="B612"/>
  <c r="B614" i="40" l="1"/>
  <c r="A613"/>
  <c r="C613" s="1"/>
  <c r="A612" i="39"/>
  <c r="C612" s="1"/>
  <c r="B613"/>
  <c r="B615" i="40" l="1"/>
  <c r="A614"/>
  <c r="C614" s="1"/>
  <c r="A613" i="39"/>
  <c r="C613" s="1"/>
  <c r="B614"/>
  <c r="B616" i="40" l="1"/>
  <c r="A615"/>
  <c r="C615" s="1"/>
  <c r="A614" i="39"/>
  <c r="C614" s="1"/>
  <c r="B615"/>
  <c r="B617" i="40" l="1"/>
  <c r="A616"/>
  <c r="C616" s="1"/>
  <c r="A615" i="39"/>
  <c r="C615" s="1"/>
  <c r="B616"/>
  <c r="B618" i="40" l="1"/>
  <c r="A617"/>
  <c r="C617" s="1"/>
  <c r="A616" i="39"/>
  <c r="C616" s="1"/>
  <c r="B617"/>
  <c r="B619" i="40" l="1"/>
  <c r="A618"/>
  <c r="C618" s="1"/>
  <c r="A617" i="39"/>
  <c r="C617" s="1"/>
  <c r="B618"/>
  <c r="B620" i="40" l="1"/>
  <c r="A619"/>
  <c r="C619" s="1"/>
  <c r="A618" i="39"/>
  <c r="C618" s="1"/>
  <c r="B619"/>
  <c r="B621" i="40" l="1"/>
  <c r="A620"/>
  <c r="C620" s="1"/>
  <c r="A619" i="39"/>
  <c r="C619" s="1"/>
  <c r="B620"/>
  <c r="B622" i="40" l="1"/>
  <c r="A621"/>
  <c r="C621" s="1"/>
  <c r="A620" i="39"/>
  <c r="C620" s="1"/>
  <c r="B621"/>
  <c r="B623" i="40" l="1"/>
  <c r="A622"/>
  <c r="C622" s="1"/>
  <c r="A621" i="39"/>
  <c r="C621" s="1"/>
  <c r="B622"/>
  <c r="B624" i="40" l="1"/>
  <c r="A623"/>
  <c r="C623" s="1"/>
  <c r="A622" i="39"/>
  <c r="C622" s="1"/>
  <c r="B623"/>
  <c r="B625" i="40" l="1"/>
  <c r="A624"/>
  <c r="C624" s="1"/>
  <c r="A623" i="39"/>
  <c r="C623" s="1"/>
  <c r="B624"/>
  <c r="B626" i="40" l="1"/>
  <c r="A625"/>
  <c r="C625" s="1"/>
  <c r="A624" i="39"/>
  <c r="C624" s="1"/>
  <c r="B625"/>
  <c r="B627" i="40" l="1"/>
  <c r="A626"/>
  <c r="C626" s="1"/>
  <c r="B626" i="39"/>
  <c r="A625"/>
  <c r="C625" s="1"/>
  <c r="B628" i="40" l="1"/>
  <c r="A627"/>
  <c r="C627" s="1"/>
  <c r="A626" i="39"/>
  <c r="C626" s="1"/>
  <c r="B627"/>
  <c r="B629" i="40" l="1"/>
  <c r="A628"/>
  <c r="C628" s="1"/>
  <c r="B628" i="39"/>
  <c r="A627"/>
  <c r="C627" s="1"/>
  <c r="B630" i="40" l="1"/>
  <c r="A629"/>
  <c r="C629" s="1"/>
  <c r="B629" i="39"/>
  <c r="A628"/>
  <c r="C628" s="1"/>
  <c r="B631" i="40" l="1"/>
  <c r="A630"/>
  <c r="C630" s="1"/>
  <c r="B630" i="39"/>
  <c r="A629"/>
  <c r="C629" s="1"/>
  <c r="B632" i="40" l="1"/>
  <c r="A631"/>
  <c r="C631" s="1"/>
  <c r="A630" i="39"/>
  <c r="C630" s="1"/>
  <c r="B631"/>
  <c r="B633" i="40" l="1"/>
  <c r="A632"/>
  <c r="C632" s="1"/>
  <c r="B632" i="39"/>
  <c r="A631"/>
  <c r="C631" s="1"/>
  <c r="B634" i="40" l="1"/>
  <c r="A633"/>
  <c r="C633" s="1"/>
  <c r="A632" i="39"/>
  <c r="C632" s="1"/>
  <c r="B633"/>
  <c r="B635" i="40" l="1"/>
  <c r="A634"/>
  <c r="C634" s="1"/>
  <c r="B634" i="39"/>
  <c r="A633"/>
  <c r="C633" s="1"/>
  <c r="B636" i="40" l="1"/>
  <c r="A635"/>
  <c r="C635" s="1"/>
  <c r="A634" i="39"/>
  <c r="C634" s="1"/>
  <c r="B635"/>
  <c r="B637" i="40" l="1"/>
  <c r="A636"/>
  <c r="C636" s="1"/>
  <c r="B636" i="39"/>
  <c r="A635"/>
  <c r="C635" s="1"/>
  <c r="B638" i="40" l="1"/>
  <c r="A637"/>
  <c r="C637" s="1"/>
  <c r="B637" i="39"/>
  <c r="A636"/>
  <c r="C636" s="1"/>
  <c r="B639" i="40" l="1"/>
  <c r="A638"/>
  <c r="C638" s="1"/>
  <c r="B638" i="39"/>
  <c r="A637"/>
  <c r="C637" s="1"/>
  <c r="B640" i="40" l="1"/>
  <c r="A639"/>
  <c r="C639" s="1"/>
  <c r="A638" i="39"/>
  <c r="C638" s="1"/>
  <c r="B639"/>
  <c r="B641" i="40" l="1"/>
  <c r="A640"/>
  <c r="C640" s="1"/>
  <c r="B640" i="39"/>
  <c r="A639"/>
  <c r="C639" s="1"/>
  <c r="B642" i="40" l="1"/>
  <c r="A641"/>
  <c r="C641" s="1"/>
  <c r="A640" i="39"/>
  <c r="C640" s="1"/>
  <c r="B641"/>
  <c r="B643" i="40" l="1"/>
  <c r="A642"/>
  <c r="C642" s="1"/>
  <c r="B642" i="39"/>
  <c r="A641"/>
  <c r="C641" s="1"/>
  <c r="B644" i="40" l="1"/>
  <c r="A643"/>
  <c r="C643" s="1"/>
  <c r="A642" i="39"/>
  <c r="C642" s="1"/>
  <c r="B643"/>
  <c r="B645" i="40" l="1"/>
  <c r="A644"/>
  <c r="C644" s="1"/>
  <c r="A643" i="39"/>
  <c r="C643" s="1"/>
  <c r="B644"/>
  <c r="B646" i="40" l="1"/>
  <c r="A645"/>
  <c r="C645" s="1"/>
  <c r="B645" i="39"/>
  <c r="A644"/>
  <c r="C644" s="1"/>
  <c r="B647" i="40" l="1"/>
  <c r="A646"/>
  <c r="C646" s="1"/>
  <c r="B646" i="39"/>
  <c r="A645"/>
  <c r="C645" s="1"/>
  <c r="B648" i="40" l="1"/>
  <c r="A647"/>
  <c r="C647" s="1"/>
  <c r="A646" i="39"/>
  <c r="C646" s="1"/>
  <c r="B647"/>
  <c r="B649" i="40" l="1"/>
  <c r="A648"/>
  <c r="C648" s="1"/>
  <c r="A647" i="39"/>
  <c r="C647" s="1"/>
  <c r="B648"/>
  <c r="B650" i="40" l="1"/>
  <c r="A649"/>
  <c r="C649" s="1"/>
  <c r="B649" i="39"/>
  <c r="A648"/>
  <c r="C648" s="1"/>
  <c r="B651" i="40" l="1"/>
  <c r="A650"/>
  <c r="C650" s="1"/>
  <c r="B650" i="39"/>
  <c r="A649"/>
  <c r="C649" s="1"/>
  <c r="B652" i="40" l="1"/>
  <c r="A651"/>
  <c r="C651" s="1"/>
  <c r="A650" i="39"/>
  <c r="C650" s="1"/>
  <c r="B651"/>
  <c r="B653" i="40" l="1"/>
  <c r="A652"/>
  <c r="C652" s="1"/>
  <c r="A651" i="39"/>
  <c r="C651" s="1"/>
  <c r="B652"/>
  <c r="B654" i="40" l="1"/>
  <c r="A653"/>
  <c r="C653" s="1"/>
  <c r="B653" i="39"/>
  <c r="A652"/>
  <c r="C652" s="1"/>
  <c r="B655" i="40" l="1"/>
  <c r="A654"/>
  <c r="C654" s="1"/>
  <c r="B654" i="39"/>
  <c r="A653"/>
  <c r="C653" s="1"/>
  <c r="B656" i="40" l="1"/>
  <c r="A655"/>
  <c r="C655" s="1"/>
  <c r="A654" i="39"/>
  <c r="C654" s="1"/>
  <c r="B655"/>
  <c r="B657" i="40" l="1"/>
  <c r="A656"/>
  <c r="C656" s="1"/>
  <c r="A655" i="39"/>
  <c r="C655" s="1"/>
  <c r="B656"/>
  <c r="B658" i="40" l="1"/>
  <c r="A657"/>
  <c r="C657" s="1"/>
  <c r="B657" i="39"/>
  <c r="A656"/>
  <c r="C656" s="1"/>
  <c r="B659" i="40" l="1"/>
  <c r="A658"/>
  <c r="C658" s="1"/>
  <c r="B658" i="39"/>
  <c r="A657"/>
  <c r="C657" s="1"/>
  <c r="B660" i="40" l="1"/>
  <c r="A659"/>
  <c r="C659" s="1"/>
  <c r="A658" i="39"/>
  <c r="C658" s="1"/>
  <c r="B659"/>
  <c r="B661" i="40" l="1"/>
  <c r="A660"/>
  <c r="C660" s="1"/>
  <c r="A659" i="39"/>
  <c r="C659" s="1"/>
  <c r="B660"/>
  <c r="B662" i="40" l="1"/>
  <c r="A661"/>
  <c r="C661" s="1"/>
  <c r="B661" i="39"/>
  <c r="A660"/>
  <c r="C660" s="1"/>
  <c r="B663" i="40" l="1"/>
  <c r="A662"/>
  <c r="C662" s="1"/>
  <c r="B662" i="39"/>
  <c r="A661"/>
  <c r="C661" s="1"/>
  <c r="B664" i="40" l="1"/>
  <c r="A663"/>
  <c r="C663" s="1"/>
  <c r="A662" i="39"/>
  <c r="C662" s="1"/>
  <c r="B663"/>
  <c r="A664" i="40" l="1"/>
  <c r="C664" s="1"/>
  <c r="B665"/>
  <c r="A663" i="39"/>
  <c r="C663" s="1"/>
  <c r="B664"/>
  <c r="A665" i="40" l="1"/>
  <c r="C665" s="1"/>
  <c r="B666"/>
  <c r="B665" i="39"/>
  <c r="A664"/>
  <c r="C664" s="1"/>
  <c r="B667" i="40" l="1"/>
  <c r="A666"/>
  <c r="C666" s="1"/>
  <c r="B666" i="39"/>
  <c r="A665"/>
  <c r="C665" s="1"/>
  <c r="B668" i="40" l="1"/>
  <c r="A667"/>
  <c r="C667" s="1"/>
  <c r="A666" i="39"/>
  <c r="C666" s="1"/>
  <c r="B667"/>
  <c r="A668" i="40" l="1"/>
  <c r="C668" s="1"/>
  <c r="B669"/>
  <c r="A667" i="39"/>
  <c r="C667" s="1"/>
  <c r="B668"/>
  <c r="A669" i="40" l="1"/>
  <c r="C669" s="1"/>
  <c r="B670"/>
  <c r="B669" i="39"/>
  <c r="A668"/>
  <c r="C668" s="1"/>
  <c r="B671" i="40" l="1"/>
  <c r="A670"/>
  <c r="C670" s="1"/>
  <c r="B670" i="39"/>
  <c r="A669"/>
  <c r="C669" s="1"/>
  <c r="B672" i="40" l="1"/>
  <c r="A671"/>
  <c r="C671" s="1"/>
  <c r="B671" i="39"/>
  <c r="A670"/>
  <c r="C670" s="1"/>
  <c r="A672" i="40" l="1"/>
  <c r="C672" s="1"/>
  <c r="B673"/>
  <c r="B672" i="39"/>
  <c r="A671"/>
  <c r="C671" s="1"/>
  <c r="A673" i="40" l="1"/>
  <c r="C673" s="1"/>
  <c r="B674"/>
  <c r="B673" i="39"/>
  <c r="A672"/>
  <c r="C672" s="1"/>
  <c r="B675" i="40" l="1"/>
  <c r="A674"/>
  <c r="C674" s="1"/>
  <c r="B674" i="39"/>
  <c r="A673"/>
  <c r="C673" s="1"/>
  <c r="B676" i="40" l="1"/>
  <c r="A675"/>
  <c r="C675" s="1"/>
  <c r="B675" i="39"/>
  <c r="A674"/>
  <c r="C674" s="1"/>
  <c r="A676" i="40" l="1"/>
  <c r="C676" s="1"/>
  <c r="B677"/>
  <c r="B676" i="39"/>
  <c r="A675"/>
  <c r="C675" s="1"/>
  <c r="A677" i="40" l="1"/>
  <c r="C677" s="1"/>
  <c r="B678"/>
  <c r="B677" i="39"/>
  <c r="A676"/>
  <c r="C676" s="1"/>
  <c r="B679" i="40" l="1"/>
  <c r="A678"/>
  <c r="C678" s="1"/>
  <c r="B678" i="39"/>
  <c r="A677"/>
  <c r="C677" s="1"/>
  <c r="B680" i="40" l="1"/>
  <c r="A679"/>
  <c r="C679" s="1"/>
  <c r="B679" i="39"/>
  <c r="A678"/>
  <c r="C678" s="1"/>
  <c r="A680" i="40" l="1"/>
  <c r="C680" s="1"/>
  <c r="B681"/>
  <c r="B680" i="39"/>
  <c r="A679"/>
  <c r="C679" s="1"/>
  <c r="A681" i="40" l="1"/>
  <c r="C681" s="1"/>
  <c r="B682"/>
  <c r="B681" i="39"/>
  <c r="A680"/>
  <c r="C680" s="1"/>
  <c r="B683" i="40" l="1"/>
  <c r="A682"/>
  <c r="C682" s="1"/>
  <c r="B682" i="39"/>
  <c r="A681"/>
  <c r="C681" s="1"/>
  <c r="B684" i="40" l="1"/>
  <c r="A683"/>
  <c r="C683" s="1"/>
  <c r="B683" i="39"/>
  <c r="A682"/>
  <c r="C682" s="1"/>
  <c r="A684" i="40" l="1"/>
  <c r="C684" s="1"/>
  <c r="B685"/>
  <c r="B684" i="39"/>
  <c r="A683"/>
  <c r="C683" s="1"/>
  <c r="A685" i="40" l="1"/>
  <c r="C685" s="1"/>
  <c r="B686"/>
  <c r="B685" i="39"/>
  <c r="A684"/>
  <c r="C684" s="1"/>
  <c r="B687" i="40" l="1"/>
  <c r="A686"/>
  <c r="C686" s="1"/>
  <c r="B686" i="39"/>
  <c r="A685"/>
  <c r="C685" s="1"/>
  <c r="A687" i="40" l="1"/>
  <c r="C687" s="1"/>
  <c r="B688"/>
  <c r="B687" i="39"/>
  <c r="A686"/>
  <c r="C686" s="1"/>
  <c r="B689" i="40" l="1"/>
  <c r="A688"/>
  <c r="C688" s="1"/>
  <c r="B688" i="39"/>
  <c r="A687"/>
  <c r="C687" s="1"/>
  <c r="B690" i="40" l="1"/>
  <c r="A689"/>
  <c r="C689" s="1"/>
  <c r="B689" i="39"/>
  <c r="A688"/>
  <c r="C688" s="1"/>
  <c r="B691" i="40" l="1"/>
  <c r="A690"/>
  <c r="C690" s="1"/>
  <c r="B690" i="39"/>
  <c r="A689"/>
  <c r="C689" s="1"/>
  <c r="A691" i="40" l="1"/>
  <c r="C691" s="1"/>
  <c r="B692"/>
  <c r="B691" i="39"/>
  <c r="A690"/>
  <c r="C690" s="1"/>
  <c r="B693" i="40" l="1"/>
  <c r="A692"/>
  <c r="C692" s="1"/>
  <c r="B692" i="39"/>
  <c r="A691"/>
  <c r="C691" s="1"/>
  <c r="B694" i="40" l="1"/>
  <c r="A693"/>
  <c r="C693" s="1"/>
  <c r="B693" i="39"/>
  <c r="A692"/>
  <c r="C692" s="1"/>
  <c r="B695" i="40" l="1"/>
  <c r="A694"/>
  <c r="C694" s="1"/>
  <c r="B694" i="39"/>
  <c r="A693"/>
  <c r="C693" s="1"/>
  <c r="A695" i="40" l="1"/>
  <c r="C695" s="1"/>
  <c r="B696"/>
  <c r="B695" i="39"/>
  <c r="A694"/>
  <c r="C694" s="1"/>
  <c r="B697" i="40" l="1"/>
  <c r="A696"/>
  <c r="C696" s="1"/>
  <c r="B696" i="39"/>
  <c r="A695"/>
  <c r="C695" s="1"/>
  <c r="B698" i="40" l="1"/>
  <c r="A697"/>
  <c r="C697" s="1"/>
  <c r="B697" i="39"/>
  <c r="A696"/>
  <c r="C696" s="1"/>
  <c r="B699" i="40" l="1"/>
  <c r="A698"/>
  <c r="C698" s="1"/>
  <c r="B698" i="39"/>
  <c r="A697"/>
  <c r="C697" s="1"/>
  <c r="B700" i="40" l="1"/>
  <c r="A699"/>
  <c r="C699" s="1"/>
  <c r="B699" i="39"/>
  <c r="A698"/>
  <c r="C698" s="1"/>
  <c r="B701" i="40" l="1"/>
  <c r="A700"/>
  <c r="C700" s="1"/>
  <c r="B700" i="39"/>
  <c r="A699"/>
  <c r="C699" s="1"/>
  <c r="B702" i="40" l="1"/>
  <c r="A701"/>
  <c r="C701" s="1"/>
  <c r="B701" i="39"/>
  <c r="A700"/>
  <c r="C700" s="1"/>
  <c r="B703" i="40" l="1"/>
  <c r="A702"/>
  <c r="C702" s="1"/>
  <c r="B702" i="39"/>
  <c r="A701"/>
  <c r="C701" s="1"/>
  <c r="A703" i="40" l="1"/>
  <c r="C703" s="1"/>
  <c r="B704"/>
  <c r="B703" i="39"/>
  <c r="A702"/>
  <c r="C702" s="1"/>
  <c r="B705" i="40" l="1"/>
  <c r="A704"/>
  <c r="C704" s="1"/>
  <c r="B704" i="39"/>
  <c r="A703"/>
  <c r="C703" s="1"/>
  <c r="B706" i="40" l="1"/>
  <c r="A705"/>
  <c r="C705" s="1"/>
  <c r="B705" i="39"/>
  <c r="A704"/>
  <c r="C704" s="1"/>
  <c r="B707" i="40" l="1"/>
  <c r="A706"/>
  <c r="C706" s="1"/>
  <c r="B706" i="39"/>
  <c r="A705"/>
  <c r="C705" s="1"/>
  <c r="B708" i="40" l="1"/>
  <c r="A707"/>
  <c r="C707" s="1"/>
  <c r="B707" i="39"/>
  <c r="A706"/>
  <c r="C706" s="1"/>
  <c r="B709" i="40" l="1"/>
  <c r="A708"/>
  <c r="C708" s="1"/>
  <c r="B708" i="39"/>
  <c r="A707"/>
  <c r="C707" s="1"/>
  <c r="A709" i="40" l="1"/>
  <c r="B709" i="39"/>
  <c r="A708"/>
  <c r="C708" s="1"/>
  <c r="C709" i="40" l="1"/>
  <c r="M10"/>
  <c r="AL13"/>
  <c r="BL42"/>
  <c r="BN11"/>
  <c r="AF9"/>
  <c r="BD9"/>
  <c r="H13"/>
  <c r="H12"/>
  <c r="AY10"/>
  <c r="AS34"/>
  <c r="BI57"/>
  <c r="AH44"/>
  <c r="AR43"/>
  <c r="AH28"/>
  <c r="H57"/>
  <c r="AZ40"/>
  <c r="M47"/>
  <c r="AN30"/>
  <c r="J18"/>
  <c r="J17"/>
  <c r="AZ15"/>
  <c r="AJ37"/>
  <c r="AH56"/>
  <c r="T53"/>
  <c r="O47"/>
  <c r="BG46"/>
  <c r="AX7"/>
  <c r="AP59"/>
  <c r="AY50"/>
  <c r="BM48"/>
  <c r="BB29"/>
  <c r="BB28"/>
  <c r="AD27"/>
  <c r="AL48"/>
  <c r="AV38"/>
  <c r="AT57"/>
  <c r="R57"/>
  <c r="AM42"/>
  <c r="AH35"/>
  <c r="BL53"/>
  <c r="BB60"/>
  <c r="AS44"/>
  <c r="BE23"/>
  <c r="BE22"/>
  <c r="AG21"/>
  <c r="V43"/>
  <c r="AX49"/>
  <c r="J33"/>
  <c r="AN51"/>
  <c r="AP52"/>
  <c r="BN45"/>
  <c r="K36"/>
  <c r="J55"/>
  <c r="Z53"/>
  <c r="AY48"/>
  <c r="BB36"/>
  <c r="AZ55"/>
  <c r="AL52"/>
  <c r="AG46"/>
  <c r="K46"/>
  <c r="BD12"/>
  <c r="E26"/>
  <c r="AJ23"/>
  <c r="BM20"/>
  <c r="X21"/>
  <c r="T23"/>
  <c r="T22"/>
  <c r="M37"/>
  <c r="BK41"/>
  <c r="AD47"/>
  <c r="AS32"/>
  <c r="BI55"/>
  <c r="AT36"/>
  <c r="AV43"/>
  <c r="AT20"/>
  <c r="AF59"/>
  <c r="AZ38"/>
  <c r="AY26"/>
  <c r="AY25"/>
  <c r="AA24"/>
  <c r="P46"/>
  <c r="U37"/>
  <c r="AX36"/>
  <c r="AH54"/>
  <c r="AJ55"/>
  <c r="BI48"/>
  <c r="E39"/>
  <c r="BR57"/>
  <c r="BP15"/>
  <c r="BP14"/>
  <c r="AS13"/>
  <c r="BR21"/>
  <c r="BD60"/>
  <c r="AB47"/>
  <c r="AL46"/>
  <c r="AB31"/>
  <c r="BP59"/>
  <c r="AT43"/>
  <c r="F50"/>
  <c r="AH33"/>
  <c r="BG13"/>
  <c r="BG12"/>
  <c r="AJ11"/>
  <c r="R46"/>
  <c r="P23"/>
  <c r="BE51"/>
  <c r="V41"/>
  <c r="BI41"/>
  <c r="BP34"/>
  <c r="T58"/>
  <c r="BF44"/>
  <c r="BN43"/>
  <c r="E37"/>
  <c r="BR55"/>
  <c r="AH45"/>
  <c r="AM36"/>
  <c r="V35"/>
  <c r="AZ53"/>
  <c r="BB54"/>
  <c r="BD43"/>
  <c r="AV12"/>
  <c r="X12"/>
  <c r="BG14"/>
  <c r="AD17"/>
  <c r="AN12"/>
  <c r="P12"/>
  <c r="AZ14"/>
  <c r="V17"/>
  <c r="K11"/>
  <c r="AJ12"/>
  <c r="AJ13"/>
  <c r="BL17"/>
  <c r="V19"/>
  <c r="V20"/>
  <c r="AZ11"/>
  <c r="J13"/>
  <c r="J14"/>
  <c r="O42"/>
  <c r="BG56"/>
  <c r="V57"/>
  <c r="X38"/>
  <c r="M48"/>
  <c r="K59"/>
  <c r="J58"/>
  <c r="K39"/>
  <c r="BK40"/>
  <c r="BF49"/>
  <c r="AB60"/>
  <c r="AD41"/>
  <c r="AF23"/>
  <c r="BD24"/>
  <c r="BD25"/>
  <c r="AJ32"/>
  <c r="BG33"/>
  <c r="BG34"/>
  <c r="X26"/>
  <c r="AV27"/>
  <c r="AV28"/>
  <c r="K55"/>
  <c r="J54"/>
  <c r="AZ35"/>
  <c r="BK36"/>
  <c r="BF45"/>
  <c r="AB56"/>
  <c r="AD37"/>
  <c r="AY37"/>
  <c r="BG53"/>
  <c r="O57"/>
  <c r="AN28"/>
  <c r="BP39"/>
  <c r="AV54"/>
  <c r="BI19"/>
  <c r="AA7"/>
  <c r="AA8"/>
  <c r="AX13"/>
  <c r="F15"/>
  <c r="BN14"/>
  <c r="AL7"/>
  <c r="BI8"/>
  <c r="AB52"/>
  <c r="BL33"/>
  <c r="F49"/>
  <c r="BL49"/>
  <c r="O53"/>
  <c r="AN24"/>
  <c r="BP35"/>
  <c r="AZ50"/>
  <c r="J51"/>
  <c r="AT32"/>
  <c r="BN41"/>
  <c r="BM52"/>
  <c r="BL51"/>
  <c r="AP12"/>
  <c r="BM13"/>
  <c r="BM14"/>
  <c r="AB19"/>
  <c r="E7"/>
  <c r="BB8"/>
  <c r="P13"/>
  <c r="AN14"/>
  <c r="AN15"/>
  <c r="AS43"/>
  <c r="X58"/>
  <c r="AZ58"/>
  <c r="BB39"/>
  <c r="E30"/>
  <c r="AV29"/>
  <c r="R32"/>
  <c r="BB34"/>
  <c r="E17"/>
  <c r="AV16"/>
  <c r="R19"/>
  <c r="AV21"/>
  <c r="AJ28"/>
  <c r="BG29"/>
  <c r="BG30"/>
  <c r="X22"/>
  <c r="AV23"/>
  <c r="AV24"/>
  <c r="R16"/>
  <c r="AP17"/>
  <c r="AP18"/>
  <c r="BR44"/>
  <c r="H54"/>
  <c r="AH25"/>
  <c r="F42"/>
  <c r="U50"/>
  <c r="AA56"/>
  <c r="AZ27"/>
  <c r="BI42"/>
  <c r="AZ43"/>
  <c r="M57"/>
  <c r="BK33"/>
  <c r="M45"/>
  <c r="AG25"/>
  <c r="BE26"/>
  <c r="AA28"/>
  <c r="AX34"/>
  <c r="BI36"/>
  <c r="AS21"/>
  <c r="AL28"/>
  <c r="BI29"/>
  <c r="BI30"/>
  <c r="AA52"/>
  <c r="AZ23"/>
  <c r="BI38"/>
  <c r="AZ39"/>
  <c r="M53"/>
  <c r="BK29"/>
  <c r="M41"/>
  <c r="AN40"/>
  <c r="H51"/>
  <c r="AH22"/>
  <c r="AJ45"/>
  <c r="BF42"/>
  <c r="BK51"/>
  <c r="AN9"/>
  <c r="BL10"/>
  <c r="BL11"/>
  <c r="U17"/>
  <c r="AS18"/>
  <c r="AS19"/>
  <c r="H11"/>
  <c r="AG12"/>
  <c r="AG13"/>
  <c r="BI50"/>
  <c r="AN36"/>
  <c r="T57"/>
  <c r="AH60"/>
  <c r="AJ41"/>
  <c r="BF38"/>
  <c r="F58"/>
  <c r="BE34"/>
  <c r="AP49"/>
  <c r="H44"/>
  <c r="Z60"/>
  <c r="AN21"/>
  <c r="BM29"/>
  <c r="X31"/>
  <c r="X32"/>
  <c r="BB23"/>
  <c r="K25"/>
  <c r="K26"/>
  <c r="AV17"/>
  <c r="E19"/>
  <c r="E20"/>
  <c r="AH46"/>
  <c r="AM55"/>
  <c r="BL26"/>
  <c r="AL43"/>
  <c r="R24"/>
  <c r="BG23"/>
  <c r="AD26"/>
  <c r="BM28"/>
  <c r="R11"/>
  <c r="BG10"/>
  <c r="AD13"/>
  <c r="BM15"/>
  <c r="AH12"/>
  <c r="BF13"/>
  <c r="BF14"/>
  <c r="O20"/>
  <c r="AT7"/>
  <c r="AT8"/>
  <c r="BP13"/>
  <c r="AA15"/>
  <c r="AA16"/>
  <c r="BI45"/>
  <c r="V45"/>
  <c r="BE55"/>
  <c r="P27"/>
  <c r="R50"/>
  <c r="AN47"/>
  <c r="AS56"/>
  <c r="BR27"/>
  <c r="AR44"/>
  <c r="P38"/>
  <c r="BK58"/>
  <c r="V30"/>
  <c r="E27"/>
  <c r="AD28"/>
  <c r="AD29"/>
  <c r="BG20"/>
  <c r="R22"/>
  <c r="R23"/>
  <c r="BB14"/>
  <c r="K16"/>
  <c r="K17"/>
  <c r="AN43"/>
  <c r="AS52"/>
  <c r="BR23"/>
  <c r="AR40"/>
  <c r="BE48"/>
  <c r="BK54"/>
  <c r="V26"/>
  <c r="AF41"/>
  <c r="V42"/>
  <c r="AX55"/>
  <c r="AG32"/>
  <c r="AX43"/>
  <c r="J43"/>
  <c r="T8"/>
  <c r="AR9"/>
  <c r="AS23"/>
  <c r="BP24"/>
  <c r="BP25"/>
  <c r="BI32"/>
  <c r="T34"/>
  <c r="T35"/>
  <c r="BK50"/>
  <c r="V22"/>
  <c r="AF37"/>
  <c r="V38"/>
  <c r="AX51"/>
  <c r="AG28"/>
  <c r="AX39"/>
  <c r="J39"/>
  <c r="BD59"/>
  <c r="BR20"/>
  <c r="E44"/>
  <c r="AB41"/>
  <c r="AR60"/>
  <c r="BL13"/>
  <c r="V15"/>
  <c r="V16"/>
  <c r="AZ7"/>
  <c r="J9"/>
  <c r="J10"/>
  <c r="AG15"/>
  <c r="BE16"/>
  <c r="BE17"/>
  <c r="Z47"/>
  <c r="AZ46"/>
  <c r="U57"/>
  <c r="AT28"/>
  <c r="AF26"/>
  <c r="F26"/>
  <c r="AR28"/>
  <c r="M31"/>
  <c r="AP28"/>
  <c r="R28"/>
  <c r="BB30"/>
  <c r="X33"/>
  <c r="BM16"/>
  <c r="X18"/>
  <c r="X19"/>
  <c r="BB10"/>
  <c r="K12"/>
  <c r="K13"/>
  <c r="AN17"/>
  <c r="BL18"/>
  <c r="BL19"/>
  <c r="BP47"/>
  <c r="AR52"/>
  <c r="AA29"/>
  <c r="K44"/>
  <c r="AS38"/>
  <c r="BI54"/>
  <c r="AS31"/>
  <c r="BM44"/>
  <c r="AY46"/>
  <c r="AP55"/>
  <c r="AX11"/>
  <c r="R47"/>
  <c r="T29"/>
  <c r="AR30"/>
  <c r="AR31"/>
  <c r="F23"/>
  <c r="AF24"/>
  <c r="AF25"/>
  <c r="K32"/>
  <c r="AJ33"/>
  <c r="AJ34"/>
  <c r="BM60"/>
  <c r="BL59"/>
  <c r="BM40"/>
  <c r="AY42"/>
  <c r="AP51"/>
  <c r="AX15"/>
  <c r="R43"/>
  <c r="AM43"/>
  <c r="AV59"/>
  <c r="BF52"/>
  <c r="AB34"/>
  <c r="BE45"/>
  <c r="AJ60"/>
  <c r="BE11"/>
  <c r="O13"/>
  <c r="O14"/>
  <c r="AL19"/>
  <c r="BB7"/>
  <c r="BP7"/>
  <c r="Z13"/>
  <c r="AX14"/>
  <c r="P58"/>
  <c r="R39"/>
  <c r="AM39"/>
  <c r="AV55"/>
  <c r="BP58"/>
  <c r="AB30"/>
  <c r="BE41"/>
  <c r="AJ56"/>
  <c r="BL56"/>
  <c r="BM37"/>
  <c r="BD47"/>
  <c r="BB58"/>
  <c r="AZ57"/>
  <c r="AD18"/>
  <c r="BB19"/>
  <c r="AV20"/>
  <c r="R12"/>
  <c r="AP13"/>
  <c r="AP14"/>
  <c r="BR18"/>
  <c r="AB20"/>
  <c r="AD8"/>
  <c r="AG49"/>
  <c r="F54"/>
  <c r="BE30"/>
  <c r="AP45"/>
  <c r="U12"/>
  <c r="AY9"/>
  <c r="O7"/>
  <c r="AM7"/>
  <c r="BF10"/>
  <c r="BF9"/>
  <c r="AH8"/>
  <c r="AZ30"/>
  <c r="AA59"/>
  <c r="E56"/>
  <c r="BK39"/>
  <c r="AP39"/>
  <c r="AN58"/>
  <c r="X52"/>
  <c r="AG43"/>
  <c r="AV41"/>
  <c r="BB16"/>
  <c r="BB15"/>
  <c r="AD14"/>
  <c r="K49"/>
  <c r="J26"/>
  <c r="AY54"/>
  <c r="P44"/>
  <c r="BD44"/>
  <c r="AB22"/>
  <c r="BP50"/>
  <c r="AZ47"/>
  <c r="BI46"/>
  <c r="M26"/>
  <c r="M25"/>
  <c r="BD23"/>
  <c r="BE44"/>
  <c r="X50"/>
  <c r="AN35"/>
  <c r="BD58"/>
  <c r="AN39"/>
  <c r="AP46"/>
  <c r="AN23"/>
  <c r="O52"/>
  <c r="AN44"/>
  <c r="BI12"/>
  <c r="AL11"/>
  <c r="AF12"/>
  <c r="BG54"/>
  <c r="BP45"/>
  <c r="R44"/>
  <c r="BK30"/>
  <c r="M54"/>
  <c r="U42"/>
  <c r="BB47"/>
  <c r="BP32"/>
  <c r="BE54"/>
  <c r="AZ45"/>
  <c r="AD48"/>
  <c r="AB25"/>
  <c r="BP53"/>
  <c r="AH43"/>
  <c r="F44"/>
  <c r="BE32"/>
  <c r="AX8"/>
  <c r="BK32"/>
  <c r="O28"/>
  <c r="O25"/>
  <c r="U7"/>
  <c r="M20"/>
  <c r="BD18"/>
  <c r="BE28"/>
  <c r="F52"/>
  <c r="AT38"/>
  <c r="BD37"/>
  <c r="AT22"/>
  <c r="U51"/>
  <c r="AM49"/>
  <c r="Z41"/>
  <c r="AZ24"/>
  <c r="V12"/>
  <c r="V11"/>
  <c r="BL9"/>
  <c r="P32"/>
  <c r="BE60"/>
  <c r="AJ57"/>
  <c r="AA41"/>
  <c r="E41"/>
  <c r="BR59"/>
  <c r="BB53"/>
  <c r="BK44"/>
  <c r="K43"/>
  <c r="BM23"/>
  <c r="BM22"/>
  <c r="AP21"/>
  <c r="AX42"/>
  <c r="AB33"/>
  <c r="BF51"/>
  <c r="AD51"/>
  <c r="AY36"/>
  <c r="AT29"/>
  <c r="U58"/>
  <c r="BM54"/>
  <c r="BE38"/>
  <c r="AF33"/>
  <c r="AF32"/>
  <c r="F31"/>
  <c r="AH37"/>
  <c r="BI43"/>
  <c r="V27"/>
  <c r="BK55"/>
  <c r="BF46"/>
  <c r="M40"/>
  <c r="BF30"/>
  <c r="AG59"/>
  <c r="AP57"/>
  <c r="BK42"/>
  <c r="AH31"/>
  <c r="H60"/>
  <c r="BB56"/>
  <c r="AS40"/>
  <c r="X40"/>
  <c r="V59"/>
  <c r="BR9"/>
  <c r="AH7"/>
  <c r="BE18"/>
  <c r="O19"/>
  <c r="AJ9"/>
  <c r="AJ8"/>
  <c r="J20"/>
  <c r="BG41"/>
  <c r="BF60"/>
  <c r="AR57"/>
  <c r="BL36"/>
  <c r="AL37"/>
  <c r="AS30"/>
  <c r="BI53"/>
  <c r="AH40"/>
  <c r="AR39"/>
  <c r="X28"/>
  <c r="X27"/>
  <c r="BM25"/>
  <c r="F47"/>
  <c r="R37"/>
  <c r="P56"/>
  <c r="BB55"/>
  <c r="H41"/>
  <c r="BR33"/>
  <c r="AH52"/>
  <c r="X59"/>
  <c r="O43"/>
  <c r="AA22"/>
  <c r="AA21"/>
  <c r="AF35"/>
  <c r="BF41"/>
  <c r="T48"/>
  <c r="AT31"/>
  <c r="U60"/>
  <c r="K51"/>
  <c r="AL44"/>
  <c r="P35"/>
  <c r="AT53"/>
  <c r="AS11"/>
  <c r="AS10"/>
  <c r="U9"/>
  <c r="O33"/>
  <c r="AF56"/>
  <c r="BR42"/>
  <c r="M42"/>
  <c r="BR26"/>
  <c r="AS55"/>
  <c r="V39"/>
  <c r="AX45"/>
  <c r="J29"/>
  <c r="V56"/>
  <c r="X57"/>
  <c r="Z46"/>
  <c r="AJ36"/>
  <c r="AH55"/>
  <c r="E55"/>
  <c r="AA40"/>
  <c r="BL28"/>
  <c r="F34"/>
  <c r="AL31"/>
  <c r="BN28"/>
  <c r="Z29"/>
  <c r="AL8"/>
  <c r="M7"/>
  <c r="AG31"/>
  <c r="AN50"/>
  <c r="AS41"/>
  <c r="BG39"/>
  <c r="BF58"/>
  <c r="BG59"/>
  <c r="BK37"/>
  <c r="AD43"/>
  <c r="AS28"/>
  <c r="AM14"/>
  <c r="AM13"/>
  <c r="O12"/>
  <c r="BN36"/>
  <c r="Z59"/>
  <c r="BL45"/>
  <c r="F45"/>
  <c r="BL29"/>
  <c r="AM58"/>
  <c r="P42"/>
  <c r="AR48"/>
  <c r="BR31"/>
  <c r="AD12"/>
  <c r="AD11"/>
  <c r="E10"/>
  <c r="BB44"/>
  <c r="AZ21"/>
  <c r="AL60"/>
  <c r="BF39"/>
  <c r="AF40"/>
  <c r="AM33"/>
  <c r="BD56"/>
  <c r="AB43"/>
  <c r="AL42"/>
  <c r="BD21"/>
  <c r="BD36"/>
  <c r="AV34"/>
  <c r="AG40"/>
  <c r="BM45"/>
  <c r="O31"/>
  <c r="AF54"/>
  <c r="BE49"/>
  <c r="R42"/>
  <c r="AY34"/>
  <c r="BN57"/>
  <c r="V37"/>
  <c r="AR46"/>
  <c r="AA35"/>
  <c r="AR58"/>
  <c r="P45"/>
  <c r="Z44"/>
  <c r="P29"/>
  <c r="BE57"/>
  <c r="U16"/>
  <c r="BK15"/>
  <c r="AG18"/>
  <c r="J7"/>
  <c r="F17"/>
  <c r="AX16"/>
  <c r="T19"/>
  <c r="BK7"/>
  <c r="AY14"/>
  <c r="H16"/>
  <c r="H17"/>
  <c r="AM8"/>
  <c r="BK9"/>
  <c r="BK10"/>
  <c r="T16"/>
  <c r="AR17"/>
  <c r="AR18"/>
  <c r="BM47"/>
  <c r="U48"/>
  <c r="Z54"/>
  <c r="AN57"/>
  <c r="AP38"/>
  <c r="AM50"/>
  <c r="M55"/>
  <c r="BK31"/>
  <c r="AV46"/>
  <c r="O41"/>
  <c r="AF57"/>
  <c r="O34"/>
  <c r="AJ15"/>
  <c r="BG16"/>
  <c r="BG17"/>
  <c r="X9"/>
  <c r="AV10"/>
  <c r="AV11"/>
  <c r="J16"/>
  <c r="AH17"/>
  <c r="AH18"/>
  <c r="AM46"/>
  <c r="M51"/>
  <c r="BK27"/>
  <c r="AV42"/>
  <c r="O37"/>
  <c r="AF53"/>
  <c r="O30"/>
  <c r="AJ43"/>
  <c r="U45"/>
  <c r="K54"/>
  <c r="M13"/>
  <c r="BB45"/>
  <c r="AR33"/>
  <c r="BN34"/>
  <c r="AL36"/>
  <c r="AF27"/>
  <c r="BD28"/>
  <c r="BD29"/>
  <c r="T21"/>
  <c r="AR22"/>
  <c r="AR23"/>
  <c r="AJ59"/>
  <c r="AH58"/>
  <c r="AJ39"/>
  <c r="U41"/>
  <c r="P50"/>
  <c r="AZ60"/>
  <c r="BB41"/>
  <c r="H42"/>
  <c r="R58"/>
  <c r="AB51"/>
  <c r="BL32"/>
  <c r="AA44"/>
  <c r="E59"/>
  <c r="O16"/>
  <c r="AM17"/>
  <c r="AM18"/>
  <c r="BP9"/>
  <c r="AA11"/>
  <c r="AA12"/>
  <c r="AX17"/>
  <c r="F19"/>
  <c r="F20"/>
  <c r="AD49"/>
  <c r="AY49"/>
  <c r="BD55"/>
  <c r="BR58"/>
  <c r="BF19"/>
  <c r="AH19"/>
  <c r="E9"/>
  <c r="AP11"/>
  <c r="AS20"/>
  <c r="U20"/>
  <c r="BL8"/>
  <c r="AH11"/>
  <c r="V18"/>
  <c r="AT19"/>
  <c r="AX20"/>
  <c r="J12"/>
  <c r="AH13"/>
  <c r="AH14"/>
  <c r="BE19"/>
  <c r="V7"/>
  <c r="V8"/>
  <c r="AA36"/>
  <c r="E51"/>
  <c r="AH51"/>
  <c r="BR32"/>
  <c r="Z42"/>
  <c r="X53"/>
  <c r="V52"/>
  <c r="BF33"/>
  <c r="AF50"/>
  <c r="BR43"/>
  <c r="AN54"/>
  <c r="F37"/>
  <c r="BG32"/>
  <c r="R34"/>
  <c r="R35"/>
  <c r="AV26"/>
  <c r="E28"/>
  <c r="E29"/>
  <c r="AP20"/>
  <c r="BG21"/>
  <c r="BG22"/>
  <c r="AB49"/>
  <c r="AG58"/>
  <c r="BF29"/>
  <c r="AF46"/>
  <c r="BR39"/>
  <c r="AY60"/>
  <c r="J32"/>
  <c r="T47"/>
  <c r="J48"/>
  <c r="AA51"/>
  <c r="AZ22"/>
  <c r="AL49"/>
  <c r="BL48"/>
  <c r="F14"/>
  <c r="AF15"/>
  <c r="AF16"/>
  <c r="BI7"/>
  <c r="T9"/>
  <c r="U23"/>
  <c r="AS24"/>
  <c r="AS25"/>
  <c r="AY56"/>
  <c r="J28"/>
  <c r="T43"/>
  <c r="J44"/>
  <c r="AL57"/>
  <c r="U34"/>
  <c r="AL45"/>
  <c r="BL44"/>
  <c r="AG55"/>
  <c r="BF26"/>
  <c r="BG49"/>
  <c r="P47"/>
  <c r="U56"/>
  <c r="AZ19"/>
  <c r="K8"/>
  <c r="K9"/>
  <c r="AN13"/>
  <c r="BL14"/>
  <c r="BL15"/>
  <c r="AB7"/>
  <c r="AZ8"/>
  <c r="AZ9"/>
  <c r="BE37"/>
  <c r="AJ52"/>
  <c r="BL52"/>
  <c r="AH34"/>
  <c r="BR13"/>
  <c r="AT13"/>
  <c r="P16"/>
  <c r="AZ18"/>
  <c r="BE14"/>
  <c r="AG14"/>
  <c r="BP16"/>
  <c r="AM19"/>
  <c r="BN16"/>
  <c r="Z18"/>
  <c r="Z19"/>
  <c r="BD10"/>
  <c r="M12"/>
  <c r="O26"/>
  <c r="BE27"/>
  <c r="AY30"/>
  <c r="V55"/>
  <c r="X36"/>
  <c r="AS36"/>
  <c r="BB52"/>
  <c r="H56"/>
  <c r="AH27"/>
  <c r="BK38"/>
  <c r="AP53"/>
  <c r="BR53"/>
  <c r="AP35"/>
  <c r="BI44"/>
  <c r="BG55"/>
  <c r="BF54"/>
  <c r="BF16"/>
  <c r="P18"/>
  <c r="P19"/>
  <c r="AT10"/>
  <c r="BR11"/>
  <c r="BR12"/>
  <c r="AA18"/>
  <c r="AY19"/>
  <c r="K7"/>
  <c r="T50"/>
  <c r="AT49"/>
  <c r="O60"/>
  <c r="AN31"/>
  <c r="BI40"/>
  <c r="BG51"/>
  <c r="BP60"/>
  <c r="AB32"/>
  <c r="BN48"/>
  <c r="AN42"/>
  <c r="J53"/>
  <c r="AT34"/>
  <c r="BN21"/>
  <c r="Z23"/>
  <c r="Z24"/>
  <c r="E31"/>
  <c r="AD32"/>
  <c r="AD33"/>
  <c r="BG24"/>
  <c r="R26"/>
  <c r="R27"/>
  <c r="BL47"/>
  <c r="BP56"/>
  <c r="AB28"/>
  <c r="BN44"/>
  <c r="AN38"/>
  <c r="U59"/>
  <c r="AT30"/>
  <c r="BD45"/>
  <c r="AT46"/>
  <c r="F60"/>
  <c r="V21"/>
  <c r="F48"/>
  <c r="AH47"/>
  <c r="AF18"/>
  <c r="BD19"/>
  <c r="R7"/>
  <c r="T12"/>
  <c r="AR13"/>
  <c r="BP27"/>
  <c r="AM32"/>
  <c r="AF7"/>
  <c r="AZ56"/>
  <c r="BB37"/>
  <c r="H38"/>
  <c r="R54"/>
  <c r="AM57"/>
  <c r="AJ18"/>
  <c r="K18"/>
  <c r="BD20"/>
  <c r="K23"/>
  <c r="AB18"/>
  <c r="BR17"/>
  <c r="AN20"/>
  <c r="K10"/>
  <c r="AM20"/>
  <c r="BR7"/>
  <c r="BR8"/>
  <c r="AA14"/>
  <c r="AY15"/>
  <c r="AY16"/>
  <c r="O8"/>
  <c r="AM9"/>
  <c r="AM10"/>
  <c r="F40"/>
  <c r="AH39"/>
  <c r="M60"/>
  <c r="AB21"/>
  <c r="AD44"/>
  <c r="AZ41"/>
  <c r="BN60"/>
  <c r="P22"/>
  <c r="BD38"/>
  <c r="BP46"/>
  <c r="H53"/>
  <c r="AH24"/>
  <c r="R21"/>
  <c r="AP22"/>
  <c r="AP23"/>
  <c r="K15"/>
  <c r="AJ16"/>
  <c r="AJ17"/>
  <c r="BM8"/>
  <c r="X10"/>
  <c r="X11"/>
  <c r="AZ37"/>
  <c r="BN56"/>
  <c r="AY33"/>
  <c r="AJ48"/>
  <c r="BP42"/>
  <c r="T59"/>
  <c r="AR36"/>
  <c r="X49"/>
  <c r="AH36"/>
  <c r="BM59"/>
  <c r="Z7"/>
  <c r="BI37"/>
  <c r="BP23"/>
  <c r="AA25"/>
  <c r="AA26"/>
  <c r="T33"/>
  <c r="AR34"/>
  <c r="AT35"/>
  <c r="F27"/>
  <c r="AF28"/>
  <c r="AF29"/>
  <c r="T55"/>
  <c r="BP31"/>
  <c r="X45"/>
  <c r="H47"/>
  <c r="BM55"/>
  <c r="Z11"/>
  <c r="AP47"/>
  <c r="BK47"/>
  <c r="BN53"/>
  <c r="P57"/>
  <c r="R38"/>
  <c r="O50"/>
  <c r="BD54"/>
  <c r="J8"/>
  <c r="AH9"/>
  <c r="AH10"/>
  <c r="BE15"/>
  <c r="O17"/>
  <c r="O18"/>
  <c r="AS9"/>
  <c r="BP10"/>
  <c r="BP11"/>
  <c r="AL41"/>
  <c r="BL40"/>
  <c r="AG51"/>
  <c r="BF22"/>
  <c r="AV8"/>
  <c r="J19"/>
  <c r="AN16"/>
  <c r="BL16"/>
  <c r="E21"/>
  <c r="K20"/>
  <c r="BB18"/>
  <c r="BD39"/>
  <c r="AH30"/>
  <c r="H59"/>
  <c r="AN48"/>
  <c r="M49"/>
  <c r="AZ26"/>
  <c r="AA55"/>
  <c r="E52"/>
  <c r="BK35"/>
  <c r="AX24"/>
  <c r="AX23"/>
  <c r="Z22"/>
  <c r="AA43"/>
  <c r="BG48"/>
  <c r="H34"/>
  <c r="Z57"/>
  <c r="J38"/>
  <c r="K45"/>
  <c r="J22"/>
  <c r="BI60"/>
  <c r="P40"/>
  <c r="AF11"/>
  <c r="F10"/>
  <c r="BI13"/>
  <c r="AD53"/>
  <c r="AM44"/>
  <c r="BB42"/>
  <c r="AG29"/>
  <c r="AX52"/>
  <c r="BE40"/>
  <c r="X46"/>
  <c r="AM31"/>
  <c r="AB9"/>
  <c r="AB8"/>
  <c r="E8"/>
  <c r="V29"/>
  <c r="BK57"/>
  <c r="AP54"/>
  <c r="AG38"/>
  <c r="K38"/>
  <c r="J57"/>
  <c r="BG50"/>
  <c r="BP41"/>
  <c r="R40"/>
  <c r="AX35"/>
  <c r="BI58"/>
  <c r="AS42"/>
  <c r="K48"/>
  <c r="AA33"/>
  <c r="AR56"/>
  <c r="AB37"/>
  <c r="E40"/>
  <c r="H18"/>
  <c r="AM15"/>
  <c r="BP12"/>
  <c r="AA13"/>
  <c r="AT16"/>
  <c r="AT15"/>
  <c r="V14"/>
  <c r="E36"/>
  <c r="BR54"/>
  <c r="BD51"/>
  <c r="AY45"/>
  <c r="AD45"/>
  <c r="M9"/>
  <c r="K58"/>
  <c r="U49"/>
  <c r="AJ47"/>
  <c r="AJ22"/>
  <c r="AJ21"/>
  <c r="R20"/>
  <c r="T41"/>
  <c r="BL31"/>
  <c r="AM60"/>
  <c r="BR49"/>
  <c r="AR50"/>
  <c r="P28"/>
  <c r="BE56"/>
  <c r="AJ53"/>
  <c r="AA37"/>
  <c r="BN31"/>
  <c r="BN30"/>
  <c r="AR29"/>
  <c r="AS50"/>
  <c r="AF42"/>
  <c r="BF25"/>
  <c r="AG54"/>
  <c r="AB45"/>
  <c r="AX38"/>
  <c r="AB29"/>
  <c r="BP57"/>
  <c r="AX19"/>
  <c r="AX18"/>
  <c r="Z17"/>
  <c r="AA27"/>
  <c r="AV60"/>
  <c r="P37"/>
  <c r="E50"/>
  <c r="P21"/>
  <c r="BN59"/>
  <c r="H48"/>
  <c r="BI39"/>
  <c r="V23"/>
  <c r="AS60"/>
  <c r="AJ51"/>
  <c r="AL40"/>
  <c r="P31"/>
  <c r="BE59"/>
  <c r="V49"/>
  <c r="BI49"/>
  <c r="J23"/>
  <c r="BG45"/>
  <c r="X20"/>
  <c r="BB17"/>
  <c r="R15"/>
  <c r="AP15"/>
  <c r="AV32"/>
  <c r="AV31"/>
  <c r="X30"/>
  <c r="H36"/>
  <c r="AP41"/>
  <c r="AN60"/>
  <c r="K60"/>
  <c r="AG45"/>
  <c r="BG37"/>
  <c r="BF56"/>
  <c r="AR53"/>
  <c r="AM47"/>
  <c r="BK20"/>
  <c r="Z35"/>
  <c r="BN33"/>
  <c r="AB40"/>
  <c r="BD46"/>
  <c r="P30"/>
  <c r="BE58"/>
  <c r="AZ49"/>
  <c r="F43"/>
  <c r="AZ33"/>
  <c r="P52"/>
  <c r="O10"/>
  <c r="O9"/>
  <c r="BE7"/>
  <c r="AY31"/>
  <c r="BN54"/>
  <c r="AN41"/>
  <c r="AX40"/>
  <c r="AN25"/>
  <c r="O54"/>
  <c r="BF37"/>
  <c r="T44"/>
  <c r="AT27"/>
  <c r="BG7"/>
  <c r="BR19"/>
  <c r="AT18"/>
  <c r="AD40"/>
  <c r="AB59"/>
  <c r="M56"/>
  <c r="H50"/>
  <c r="BB49"/>
  <c r="O29"/>
  <c r="AF52"/>
  <c r="BR38"/>
  <c r="M38"/>
  <c r="AZ31"/>
  <c r="AA60"/>
  <c r="AT39"/>
  <c r="F46"/>
  <c r="AH29"/>
  <c r="H58"/>
  <c r="BR48"/>
  <c r="BN37"/>
  <c r="Z20"/>
  <c r="BD17"/>
  <c r="T15"/>
  <c r="AR15"/>
  <c r="BK18"/>
  <c r="BK17"/>
  <c r="AM16"/>
  <c r="BL24"/>
  <c r="AM53"/>
  <c r="V50"/>
  <c r="AF49"/>
  <c r="V34"/>
  <c r="AZ52"/>
  <c r="AN46"/>
  <c r="AS37"/>
  <c r="BG35"/>
  <c r="BM10"/>
  <c r="BM9"/>
  <c r="AP8"/>
  <c r="X43"/>
  <c r="F36"/>
  <c r="F59"/>
  <c r="AB38"/>
  <c r="BN38"/>
  <c r="H32"/>
  <c r="Z55"/>
  <c r="BL41"/>
  <c r="F41"/>
  <c r="AR35"/>
  <c r="AP34"/>
  <c r="R33"/>
  <c r="BP38"/>
  <c r="AJ44"/>
  <c r="AY29"/>
  <c r="BN52"/>
  <c r="AA48"/>
  <c r="BB40"/>
  <c r="AZ59"/>
  <c r="AL56"/>
  <c r="AG50"/>
  <c r="F7"/>
  <c r="H31"/>
  <c r="U27"/>
  <c r="J49"/>
  <c r="O40"/>
  <c r="AD38"/>
  <c r="AB57"/>
  <c r="AD58"/>
  <c r="AG36"/>
  <c r="BM41"/>
  <c r="BL60"/>
  <c r="M59"/>
  <c r="BL39"/>
  <c r="AP42"/>
  <c r="H35"/>
  <c r="Z58"/>
  <c r="AT37"/>
  <c r="T38"/>
  <c r="BM7"/>
  <c r="BK28"/>
  <c r="AA34"/>
  <c r="F9"/>
  <c r="AR11"/>
  <c r="AF30"/>
  <c r="BN32"/>
  <c r="AL35"/>
  <c r="BK26"/>
  <c r="AS29"/>
  <c r="AS33"/>
  <c r="AY20"/>
  <c r="H22"/>
  <c r="H23"/>
  <c r="BN29"/>
  <c r="Z31"/>
  <c r="Z32"/>
  <c r="BE53"/>
  <c r="P25"/>
  <c r="Z40"/>
  <c r="P41"/>
  <c r="AR54"/>
  <c r="AA31"/>
  <c r="AR42"/>
  <c r="BR41"/>
  <c r="AM52"/>
  <c r="BL23"/>
  <c r="BM46"/>
  <c r="V44"/>
  <c r="AA53"/>
  <c r="H19"/>
  <c r="AG20"/>
  <c r="AN7"/>
  <c r="BK12"/>
  <c r="U14"/>
  <c r="U15"/>
  <c r="AR20"/>
  <c r="H8"/>
  <c r="H9"/>
  <c r="AR38"/>
  <c r="BR37"/>
  <c r="AX58"/>
  <c r="AG35"/>
  <c r="BM42"/>
  <c r="V40"/>
  <c r="AL59"/>
  <c r="AZ20"/>
  <c r="Z37"/>
  <c r="AM45"/>
  <c r="AS51"/>
  <c r="BR22"/>
  <c r="AP25"/>
  <c r="BM26"/>
  <c r="BM27"/>
  <c r="AJ19"/>
  <c r="BB20"/>
  <c r="BB21"/>
  <c r="X13"/>
  <c r="AV14"/>
  <c r="AV15"/>
  <c r="V36"/>
  <c r="AL55"/>
  <c r="U32"/>
  <c r="E47"/>
  <c r="AM41"/>
  <c r="BD57"/>
  <c r="AM34"/>
  <c r="BG47"/>
  <c r="AS49"/>
  <c r="AJ58"/>
  <c r="BD8"/>
  <c r="K50"/>
  <c r="BP29"/>
  <c r="X7"/>
  <c r="M8"/>
  <c r="O22"/>
  <c r="AM23"/>
  <c r="AM24"/>
  <c r="AF31"/>
  <c r="BD32"/>
  <c r="BD33"/>
  <c r="U55"/>
  <c r="AT26"/>
  <c r="BD41"/>
  <c r="AT42"/>
  <c r="F56"/>
  <c r="AG10"/>
  <c r="H10"/>
  <c r="AS12"/>
  <c r="O15"/>
  <c r="T11"/>
  <c r="BI10"/>
  <c r="AF13"/>
  <c r="BN15"/>
  <c r="BK8"/>
  <c r="U10"/>
  <c r="U11"/>
  <c r="AR16"/>
  <c r="BN17"/>
  <c r="BN18"/>
  <c r="AF10"/>
  <c r="BD11"/>
  <c r="K42"/>
  <c r="AG42"/>
  <c r="AP58"/>
  <c r="AZ51"/>
  <c r="V33"/>
  <c r="AY44"/>
  <c r="AD59"/>
  <c r="BF59"/>
  <c r="BG40"/>
  <c r="AX50"/>
  <c r="AR51"/>
  <c r="AT60"/>
  <c r="AV9"/>
  <c r="E11"/>
  <c r="E12"/>
  <c r="AH16"/>
  <c r="BF17"/>
  <c r="BF18"/>
  <c r="V10"/>
  <c r="AT11"/>
  <c r="AT12"/>
  <c r="AY40"/>
  <c r="AD55"/>
  <c r="BF55"/>
  <c r="BG36"/>
  <c r="AX46"/>
  <c r="AV57"/>
  <c r="AT56"/>
  <c r="AV37"/>
  <c r="AG39"/>
  <c r="AB48"/>
  <c r="BL58"/>
  <c r="BM39"/>
  <c r="BD27"/>
  <c r="M29"/>
  <c r="M30"/>
  <c r="AR21"/>
  <c r="BN22"/>
  <c r="BN23"/>
  <c r="AV30"/>
  <c r="E32"/>
  <c r="E33"/>
  <c r="AV53"/>
  <c r="AT52"/>
  <c r="P34"/>
  <c r="BD50"/>
  <c r="AB44"/>
  <c r="BL54"/>
  <c r="BM35"/>
  <c r="U36"/>
  <c r="AD52"/>
  <c r="AY55"/>
  <c r="J27"/>
  <c r="AM38"/>
  <c r="R53"/>
  <c r="AA10"/>
  <c r="AY11"/>
  <c r="AY12"/>
  <c r="F18"/>
  <c r="AF19"/>
  <c r="AF20"/>
  <c r="BI11"/>
  <c r="T13"/>
  <c r="AP43"/>
  <c r="BK43"/>
  <c r="E60"/>
  <c r="P53"/>
  <c r="AL18"/>
  <c r="M18"/>
  <c r="BI20"/>
  <c r="AA9"/>
  <c r="AS26"/>
  <c r="U33"/>
  <c r="AR7"/>
  <c r="AX30"/>
  <c r="F32"/>
  <c r="F33"/>
  <c r="AL24"/>
  <c r="BI25"/>
  <c r="BI26"/>
  <c r="AP33"/>
  <c r="BM34"/>
  <c r="AF36"/>
  <c r="Z52"/>
  <c r="H29"/>
  <c r="AD42"/>
  <c r="O44"/>
  <c r="E53"/>
  <c r="T14"/>
  <c r="AV44"/>
  <c r="BP44"/>
  <c r="F51"/>
  <c r="V54"/>
  <c r="J36"/>
  <c r="U47"/>
  <c r="BI51"/>
  <c r="AG7"/>
  <c r="BE8"/>
  <c r="BE9"/>
  <c r="M15"/>
  <c r="AL16"/>
  <c r="AL17"/>
  <c r="BN8"/>
  <c r="Z10"/>
  <c r="AT59"/>
  <c r="AV40"/>
  <c r="BP40"/>
  <c r="K57"/>
  <c r="AG60"/>
  <c r="BF31"/>
  <c r="U43"/>
  <c r="BM57"/>
  <c r="AB58"/>
  <c r="AD39"/>
  <c r="T49"/>
  <c r="R60"/>
  <c r="P59"/>
  <c r="E14"/>
  <c r="AD15"/>
  <c r="AD16"/>
  <c r="AD7"/>
  <c r="R9"/>
  <c r="R10"/>
  <c r="AT14"/>
  <c r="BR15"/>
  <c r="BR16"/>
  <c r="U39"/>
  <c r="BM53"/>
  <c r="AB54"/>
  <c r="Z36"/>
  <c r="T45"/>
  <c r="R56"/>
  <c r="P55"/>
  <c r="R36"/>
  <c r="BP37"/>
  <c r="BL46"/>
  <c r="AH57"/>
  <c r="AJ38"/>
  <c r="M32"/>
  <c r="AL33"/>
  <c r="AL34"/>
  <c r="BN25"/>
  <c r="Z27"/>
  <c r="Z28"/>
  <c r="E35"/>
  <c r="M21"/>
  <c r="M22"/>
  <c r="BD53"/>
  <c r="AM30"/>
  <c r="BG43"/>
  <c r="AS45"/>
  <c r="AJ54"/>
  <c r="P8"/>
  <c r="BF7"/>
  <c r="AB10"/>
  <c r="BL12"/>
  <c r="BP8"/>
  <c r="AS8"/>
  <c r="O11"/>
  <c r="AY13"/>
  <c r="M11"/>
  <c r="AL12"/>
  <c r="AM26"/>
  <c r="AM28"/>
  <c r="O32"/>
  <c r="BR35"/>
  <c r="AY21"/>
  <c r="AY22"/>
  <c r="AS59"/>
  <c r="BR30"/>
  <c r="M46"/>
  <c r="BR46"/>
  <c r="AF60"/>
  <c r="AT21"/>
  <c r="AF48"/>
  <c r="BF47"/>
  <c r="AA58"/>
  <c r="AZ29"/>
  <c r="F39"/>
  <c r="J50"/>
  <c r="O59"/>
  <c r="BR10"/>
  <c r="AB12"/>
  <c r="AB13"/>
  <c r="AY18"/>
  <c r="H20"/>
  <c r="P7"/>
  <c r="AM12"/>
  <c r="BK13"/>
  <c r="BK14"/>
  <c r="AF44"/>
  <c r="BF43"/>
  <c r="AA54"/>
  <c r="AZ25"/>
  <c r="BB48"/>
  <c r="J46"/>
  <c r="O55"/>
  <c r="AN26"/>
  <c r="M43"/>
  <c r="AZ36"/>
  <c r="AG57"/>
  <c r="BF28"/>
  <c r="AD31"/>
  <c r="BB32"/>
  <c r="BB33"/>
  <c r="R25"/>
  <c r="AP26"/>
  <c r="AP27"/>
  <c r="K19"/>
  <c r="AJ20"/>
  <c r="AD21"/>
  <c r="J42"/>
  <c r="O51"/>
  <c r="AN22"/>
  <c r="M39"/>
  <c r="AA47"/>
  <c r="AG53"/>
  <c r="BF24"/>
  <c r="BN39"/>
  <c r="BF40"/>
  <c r="T54"/>
  <c r="BP30"/>
  <c r="T42"/>
  <c r="AT41"/>
  <c r="AR12"/>
  <c r="BN13"/>
  <c r="AY28"/>
  <c r="BP33"/>
  <c r="BD7"/>
  <c r="BE21"/>
  <c r="O23"/>
  <c r="O24"/>
  <c r="BL50"/>
  <c r="AH32"/>
  <c r="AR47"/>
  <c r="AH48"/>
  <c r="AY51"/>
  <c r="BG31"/>
  <c r="X29"/>
  <c r="BB26"/>
  <c r="K27"/>
  <c r="F29"/>
  <c r="F28"/>
  <c r="AX26"/>
  <c r="AY47"/>
  <c r="AL39"/>
  <c r="BL22"/>
  <c r="AM51"/>
  <c r="AH42"/>
  <c r="AJ49"/>
  <c r="AH26"/>
  <c r="H55"/>
  <c r="BB51"/>
  <c r="BN9"/>
  <c r="AR8"/>
  <c r="Z15"/>
  <c r="BM51"/>
  <c r="H43"/>
  <c r="X41"/>
  <c r="V60"/>
  <c r="T51"/>
  <c r="AA39"/>
  <c r="BG44"/>
  <c r="H30"/>
  <c r="BL7"/>
  <c r="AJ7"/>
  <c r="AG19"/>
  <c r="BF27"/>
  <c r="AG56"/>
  <c r="K53"/>
  <c r="BP36"/>
  <c r="AV36"/>
  <c r="AT55"/>
  <c r="AH49"/>
  <c r="AM40"/>
  <c r="BB38"/>
  <c r="AV19"/>
  <c r="AV18"/>
  <c r="X17"/>
  <c r="Z38"/>
  <c r="BR28"/>
  <c r="AS57"/>
  <c r="J47"/>
  <c r="AX47"/>
  <c r="V25"/>
  <c r="BK53"/>
  <c r="AT50"/>
  <c r="BD49"/>
  <c r="BG42"/>
  <c r="F16"/>
  <c r="R51"/>
  <c r="AA42"/>
  <c r="AP40"/>
  <c r="AN59"/>
  <c r="AP60"/>
  <c r="AR49"/>
  <c r="AJ14"/>
  <c r="BM11"/>
  <c r="AD9"/>
  <c r="BB9"/>
  <c r="BG26"/>
  <c r="BG25"/>
  <c r="AJ24"/>
  <c r="AR45"/>
  <c r="BB35"/>
  <c r="AZ54"/>
  <c r="X54"/>
  <c r="AS39"/>
  <c r="AN32"/>
  <c r="BR50"/>
  <c r="BG57"/>
  <c r="AY41"/>
  <c r="AL30"/>
  <c r="AL29"/>
  <c r="M28"/>
  <c r="O49"/>
  <c r="BN40"/>
  <c r="AB24"/>
  <c r="BP52"/>
  <c r="BL43"/>
  <c r="T37"/>
  <c r="BL27"/>
  <c r="AM56"/>
  <c r="T18"/>
  <c r="T17"/>
  <c r="BI15"/>
  <c r="F8"/>
  <c r="R59"/>
  <c r="AA50"/>
  <c r="AP48"/>
  <c r="U35"/>
  <c r="AL58"/>
  <c r="AS46"/>
  <c r="AF38"/>
  <c r="BF21"/>
  <c r="P15"/>
  <c r="P14"/>
  <c r="BF12"/>
  <c r="J35"/>
  <c r="AN53"/>
  <c r="AD60"/>
  <c r="U44"/>
  <c r="BM43"/>
  <c r="AR10"/>
  <c r="AV56"/>
  <c r="BE47"/>
  <c r="E46"/>
  <c r="BL25"/>
  <c r="AM54"/>
  <c r="AG48"/>
  <c r="T40"/>
  <c r="AT23"/>
  <c r="U52"/>
  <c r="P43"/>
  <c r="T28"/>
  <c r="AX25"/>
  <c r="M23"/>
  <c r="AL23"/>
  <c r="U25"/>
  <c r="U24"/>
  <c r="BK22"/>
  <c r="AZ44"/>
  <c r="BE35"/>
  <c r="AN34"/>
  <c r="BR52"/>
  <c r="E54"/>
  <c r="AF47"/>
  <c r="AP37"/>
  <c r="AN56"/>
  <c r="AY8"/>
  <c r="AY7"/>
  <c r="T20"/>
  <c r="U30"/>
  <c r="AL53"/>
  <c r="J40"/>
  <c r="T39"/>
  <c r="J24"/>
  <c r="AY52"/>
  <c r="AB36"/>
  <c r="BD42"/>
  <c r="P26"/>
  <c r="AN19"/>
  <c r="AN18"/>
  <c r="P17"/>
  <c r="BM38"/>
  <c r="BL57"/>
  <c r="AX54"/>
  <c r="AS48"/>
  <c r="X48"/>
  <c r="AY27"/>
  <c r="BN50"/>
  <c r="AN37"/>
  <c r="AD50"/>
  <c r="R31"/>
  <c r="R30"/>
  <c r="BG28"/>
  <c r="BN49"/>
  <c r="K40"/>
  <c r="J59"/>
  <c r="AV58"/>
  <c r="BP43"/>
  <c r="AD36"/>
  <c r="AB55"/>
  <c r="M52"/>
  <c r="H46"/>
  <c r="BD40"/>
  <c r="AM29"/>
  <c r="BD52"/>
  <c r="AB39"/>
  <c r="AL38"/>
  <c r="AB23"/>
  <c r="BP51"/>
  <c r="J37"/>
  <c r="BF15"/>
  <c r="V13"/>
  <c r="AZ10"/>
  <c r="J11"/>
  <c r="X15"/>
  <c r="X14"/>
  <c r="BM12"/>
  <c r="AV47"/>
  <c r="AT24"/>
  <c r="U53"/>
  <c r="AZ42"/>
  <c r="Z43"/>
  <c r="BL20"/>
  <c r="AX59"/>
  <c r="V46"/>
  <c r="AF45"/>
  <c r="K34"/>
  <c r="K33"/>
  <c r="BB31"/>
  <c r="AM37"/>
  <c r="E43"/>
  <c r="U28"/>
  <c r="AL51"/>
  <c r="BK46"/>
  <c r="X39"/>
  <c r="V58"/>
  <c r="F55"/>
  <c r="BP48"/>
  <c r="U29"/>
  <c r="O27"/>
  <c r="BE25"/>
  <c r="AT47"/>
  <c r="AY38"/>
  <c r="BM36"/>
  <c r="BL55"/>
  <c r="BM56"/>
  <c r="Z50"/>
  <c r="AJ40"/>
  <c r="AH59"/>
  <c r="AG17"/>
  <c r="AG16"/>
  <c r="H15"/>
  <c r="AH23"/>
  <c r="H52"/>
  <c r="BF48"/>
  <c r="BN47"/>
  <c r="BF32"/>
  <c r="V51"/>
  <c r="J45"/>
  <c r="O36"/>
  <c r="BL34"/>
  <c r="BE29"/>
  <c r="F53"/>
  <c r="BE36"/>
  <c r="X42"/>
  <c r="AM27"/>
  <c r="BG60"/>
  <c r="O46"/>
  <c r="AZ34"/>
  <c r="M36"/>
  <c r="AJ35"/>
  <c r="BD22"/>
  <c r="Z25"/>
  <c r="BB22"/>
  <c r="AD22"/>
  <c r="BM24"/>
  <c r="AJ27"/>
  <c r="X34"/>
  <c r="BD35"/>
  <c r="AF21"/>
  <c r="K28"/>
  <c r="AJ29"/>
  <c r="AJ30"/>
  <c r="BM21"/>
  <c r="X23"/>
  <c r="X24"/>
  <c r="BF50"/>
  <c r="BK59"/>
  <c r="V31"/>
  <c r="BI47"/>
  <c r="AH41"/>
  <c r="BR51"/>
  <c r="AN33"/>
  <c r="AX48"/>
  <c r="AN49"/>
  <c r="BE52"/>
  <c r="P24"/>
  <c r="AS35"/>
  <c r="AB50"/>
  <c r="AX9"/>
  <c r="F11"/>
  <c r="H25"/>
  <c r="AG26"/>
  <c r="AS27"/>
  <c r="Z34"/>
  <c r="BF35"/>
  <c r="U21"/>
  <c r="O58"/>
  <c r="AN29"/>
  <c r="AX44"/>
  <c r="AN45"/>
  <c r="BN58"/>
  <c r="BI35"/>
  <c r="BN46"/>
  <c r="AB46"/>
  <c r="BK56"/>
  <c r="V28"/>
  <c r="AR37"/>
  <c r="AT48"/>
  <c r="AY57"/>
  <c r="AB15"/>
  <c r="AZ16"/>
  <c r="AZ17"/>
  <c r="P9"/>
  <c r="AN10"/>
  <c r="AN11"/>
  <c r="BK16"/>
  <c r="U18"/>
  <c r="U19"/>
  <c r="BN42"/>
  <c r="AB42"/>
  <c r="BK52"/>
  <c r="V24"/>
  <c r="X47"/>
  <c r="AT44"/>
  <c r="AY53"/>
  <c r="J25"/>
  <c r="AX41"/>
  <c r="BK49"/>
  <c r="BP55"/>
  <c r="AB27"/>
  <c r="BN35"/>
  <c r="BI21"/>
  <c r="BI22"/>
  <c r="AP29"/>
  <c r="BM30"/>
  <c r="BM31"/>
  <c r="AD23"/>
  <c r="BB24"/>
  <c r="BB25"/>
  <c r="R52"/>
  <c r="P51"/>
  <c r="AZ32"/>
  <c r="Z49"/>
  <c r="AS22"/>
  <c r="U22"/>
  <c r="BE24"/>
  <c r="AG27"/>
  <c r="BN24"/>
  <c r="AR24"/>
  <c r="M27"/>
  <c r="AX29"/>
  <c r="H21"/>
  <c r="AG22"/>
  <c r="AG23"/>
  <c r="Z30"/>
  <c r="AX31"/>
  <c r="AX32"/>
  <c r="M24"/>
  <c r="AL25"/>
  <c r="AL26"/>
  <c r="M58"/>
  <c r="BK34"/>
  <c r="R48"/>
  <c r="BP49"/>
  <c r="BG58"/>
  <c r="AF8"/>
  <c r="AJ50"/>
  <c r="BE50"/>
  <c r="BI56"/>
  <c r="J60"/>
  <c r="K41"/>
  <c r="AH38"/>
  <c r="AX57"/>
  <c r="U13"/>
  <c r="AS14"/>
  <c r="AS15"/>
  <c r="H7"/>
  <c r="AG8"/>
  <c r="AG9"/>
  <c r="BD14"/>
  <c r="M16"/>
  <c r="M17"/>
  <c r="AJ46"/>
  <c r="BE46"/>
  <c r="BI52"/>
  <c r="J56"/>
  <c r="K37"/>
  <c r="H49"/>
  <c r="AX53"/>
  <c r="AG30"/>
  <c r="R45"/>
  <c r="AY39"/>
  <c r="BN55"/>
  <c r="AY32"/>
  <c r="BG19"/>
  <c r="K21"/>
  <c r="K22"/>
  <c r="AV13"/>
  <c r="E15"/>
  <c r="E16"/>
  <c r="AH20"/>
  <c r="BG8"/>
  <c r="BG9"/>
  <c r="H45"/>
  <c r="BB59"/>
  <c r="P60"/>
  <c r="R41"/>
  <c r="AY35"/>
  <c r="BN51"/>
  <c r="BR60"/>
  <c r="E42"/>
  <c r="BE43"/>
  <c r="AV52"/>
  <c r="AR14"/>
  <c r="X44"/>
  <c r="AM22"/>
  <c r="BK23"/>
  <c r="BK24"/>
  <c r="BD31"/>
  <c r="M33"/>
  <c r="M34"/>
  <c r="AR25"/>
  <c r="BN26"/>
  <c r="BN27"/>
  <c r="AR59"/>
  <c r="BF20"/>
  <c r="AV49"/>
  <c r="BF36"/>
  <c r="T32"/>
  <c r="BI31"/>
  <c r="AF34"/>
  <c r="AM21"/>
  <c r="AD34"/>
  <c r="E34"/>
  <c r="Z21"/>
  <c r="BI23"/>
  <c r="AV22"/>
  <c r="E24"/>
  <c r="E25"/>
  <c r="AP16"/>
  <c r="BM17"/>
  <c r="BM18"/>
  <c r="AD10"/>
  <c r="BB11"/>
  <c r="BB12"/>
  <c r="P39"/>
  <c r="AF58"/>
  <c r="O35"/>
  <c r="BM49"/>
  <c r="AG44"/>
  <c r="AX60"/>
  <c r="BL21"/>
  <c r="BB50"/>
  <c r="BL37"/>
  <c r="Z51"/>
  <c r="H28"/>
  <c r="Z39"/>
  <c r="F35"/>
  <c r="BP20"/>
  <c r="BP21"/>
  <c r="BI28"/>
  <c r="T30"/>
  <c r="T31"/>
  <c r="AX22"/>
  <c r="F24"/>
  <c r="F25"/>
  <c r="AX56"/>
  <c r="AG33"/>
  <c r="BB46"/>
  <c r="AM48"/>
  <c r="AD57"/>
  <c r="BI9"/>
  <c r="E49"/>
  <c r="AA49"/>
  <c r="AF55"/>
  <c r="AT58"/>
  <c r="AV39"/>
  <c r="BR36"/>
  <c r="T56"/>
  <c r="AS17"/>
  <c r="BP18"/>
  <c r="BP19"/>
  <c r="AG11"/>
  <c r="BE12"/>
  <c r="BE13"/>
  <c r="M19"/>
  <c r="AL20"/>
  <c r="AS7"/>
  <c r="E45"/>
  <c r="AA45"/>
  <c r="AF51"/>
  <c r="AT54"/>
  <c r="AV35"/>
  <c r="AS47"/>
  <c r="T52"/>
  <c r="BP28"/>
  <c r="BB43"/>
  <c r="U38"/>
  <c r="AL54"/>
  <c r="U31"/>
  <c r="K24"/>
  <c r="AJ25"/>
  <c r="AJ26"/>
  <c r="E18"/>
  <c r="AD19"/>
  <c r="AD20"/>
  <c r="BG11"/>
  <c r="R13"/>
  <c r="R14"/>
  <c r="AT40"/>
  <c r="BI59"/>
  <c r="J21"/>
  <c r="AX37"/>
  <c r="BK45"/>
  <c r="AX12"/>
  <c r="Z12"/>
  <c r="BI14"/>
  <c r="AF17"/>
  <c r="BE20"/>
  <c r="AA23"/>
  <c r="BK25"/>
  <c r="BI24"/>
  <c r="T26"/>
  <c r="T27"/>
  <c r="BM33"/>
  <c r="X35"/>
  <c r="F21"/>
  <c r="BB27"/>
  <c r="K29"/>
  <c r="K30"/>
  <c r="AP56"/>
  <c r="AN55"/>
  <c r="AP36"/>
  <c r="AA38"/>
  <c r="V47"/>
  <c r="BF57"/>
  <c r="BG38"/>
  <c r="O39"/>
  <c r="X55"/>
  <c r="AS58"/>
  <c r="BR29"/>
  <c r="AG41"/>
  <c r="K56"/>
  <c r="AL15"/>
  <c r="BI16"/>
  <c r="BI17"/>
  <c r="Z9"/>
  <c r="AX10"/>
  <c r="AY24"/>
  <c r="H26"/>
  <c r="H27"/>
  <c r="BF53"/>
  <c r="AB35"/>
  <c r="AL50"/>
  <c r="X51"/>
  <c r="AS54"/>
  <c r="BR25"/>
  <c r="AG37"/>
  <c r="K52"/>
  <c r="AN52"/>
  <c r="J34"/>
  <c r="AF43"/>
  <c r="AD54"/>
  <c r="AB53"/>
  <c r="R8"/>
  <c r="AP9"/>
  <c r="AP10"/>
  <c r="BR14"/>
  <c r="AB16"/>
  <c r="AB17"/>
  <c r="BF8"/>
  <c r="P10"/>
  <c r="P11"/>
  <c r="BD48"/>
  <c r="P48"/>
  <c r="AY58"/>
  <c r="J30"/>
  <c r="AF39"/>
  <c r="AH50"/>
  <c r="AM59"/>
  <c r="BL30"/>
  <c r="AL47"/>
  <c r="J41"/>
  <c r="AT51"/>
  <c r="P33"/>
  <c r="Z26"/>
  <c r="AX27"/>
  <c r="AX28"/>
  <c r="AD35"/>
  <c r="AL21"/>
  <c r="AL22"/>
  <c r="R29"/>
  <c r="AP30"/>
  <c r="AP31"/>
  <c r="E58"/>
  <c r="BR56"/>
  <c r="E38"/>
  <c r="BE39"/>
  <c r="AZ48"/>
  <c r="AG24"/>
  <c r="BK21"/>
  <c r="BD34"/>
  <c r="M35"/>
  <c r="Z14"/>
  <c r="BN12"/>
  <c r="BN10"/>
  <c r="X56"/>
  <c r="AG47"/>
  <c r="AV45"/>
  <c r="AA32"/>
  <c r="AR55"/>
  <c r="AY43"/>
  <c r="R49"/>
  <c r="AG34"/>
  <c r="AA20"/>
  <c r="AA19"/>
  <c r="BP17"/>
  <c r="AB26"/>
  <c r="BP54"/>
  <c r="AV51"/>
  <c r="AM35"/>
  <c r="BL35"/>
  <c r="P54"/>
  <c r="BR47"/>
  <c r="H39"/>
  <c r="X37"/>
  <c r="R18"/>
  <c r="R17"/>
  <c r="BG15"/>
  <c r="AP50"/>
  <c r="AN27"/>
  <c r="O56"/>
  <c r="AT45"/>
  <c r="T46"/>
  <c r="BF23"/>
  <c r="AG52"/>
  <c r="P49"/>
  <c r="Z48"/>
  <c r="AR27"/>
  <c r="AR26"/>
  <c r="T25"/>
  <c r="U46"/>
  <c r="F38"/>
  <c r="AH21"/>
  <c r="T60"/>
  <c r="BR40"/>
  <c r="E48"/>
  <c r="BR24"/>
  <c r="AS53"/>
  <c r="BR45"/>
  <c r="H37"/>
  <c r="AT25"/>
  <c r="U54"/>
  <c r="BM50"/>
  <c r="M50"/>
  <c r="BR34"/>
  <c r="AH53"/>
  <c r="X60"/>
  <c r="AF22"/>
  <c r="K35"/>
  <c r="AP32"/>
  <c r="BM32"/>
  <c r="BI34"/>
  <c r="BI33"/>
  <c r="AL32"/>
  <c r="BL38"/>
  <c r="Z45"/>
  <c r="AZ28"/>
  <c r="AA57"/>
  <c r="V48"/>
  <c r="AR41"/>
  <c r="V32"/>
  <c r="BK60"/>
  <c r="BD16"/>
  <c r="BD15"/>
  <c r="AF14"/>
  <c r="AL9"/>
  <c r="BB57"/>
  <c r="BK48"/>
  <c r="K47"/>
  <c r="BE33"/>
  <c r="F57"/>
  <c r="O45"/>
  <c r="AV50"/>
  <c r="T36"/>
  <c r="AZ13"/>
  <c r="AZ12"/>
  <c r="AB11"/>
  <c r="AT33"/>
  <c r="J52"/>
  <c r="BM58"/>
  <c r="BE42"/>
  <c r="AJ42"/>
  <c r="F12"/>
  <c r="R55"/>
  <c r="AA46"/>
  <c r="AP44"/>
  <c r="AD25"/>
  <c r="AD24"/>
  <c r="E23"/>
  <c r="M44"/>
  <c r="BF34"/>
  <c r="V53"/>
  <c r="BG52"/>
  <c r="O38"/>
  <c r="J31"/>
  <c r="AY59"/>
  <c r="AD56"/>
  <c r="U40"/>
  <c r="AV48"/>
  <c r="T10"/>
  <c r="E57"/>
  <c r="O48"/>
  <c r="AD46"/>
  <c r="H33"/>
  <c r="Z56"/>
  <c r="H40"/>
  <c r="AV25"/>
  <c r="X25"/>
  <c r="BG27"/>
  <c r="AD30"/>
  <c r="BM19"/>
  <c r="AP19"/>
  <c r="E22"/>
  <c r="AP24"/>
  <c r="K14"/>
  <c r="BB13"/>
  <c r="X16"/>
  <c r="BG18"/>
  <c r="H24"/>
  <c r="AY23"/>
  <c r="U26"/>
  <c r="BE31"/>
  <c r="AH15"/>
  <c r="J15"/>
  <c r="AT17"/>
  <c r="P20"/>
  <c r="AT9"/>
  <c r="V9"/>
  <c r="BF11"/>
  <c r="AB14"/>
  <c r="AY17"/>
  <c r="AA17"/>
  <c r="BK19"/>
  <c r="AN8"/>
  <c r="AJ31"/>
  <c r="K31"/>
  <c r="AV33"/>
  <c r="BN20"/>
  <c r="BN19"/>
  <c r="AR19"/>
  <c r="U8"/>
  <c r="BE10"/>
  <c r="M14"/>
  <c r="BD13"/>
  <c r="Z16"/>
  <c r="BI18"/>
  <c r="Z8"/>
  <c r="BN7"/>
  <c r="AL10"/>
  <c r="F13"/>
  <c r="X8"/>
  <c r="AV7"/>
  <c r="AJ10"/>
  <c r="E13"/>
  <c r="AX33"/>
  <c r="Z33"/>
  <c r="P36"/>
  <c r="BP22"/>
  <c r="BI27"/>
  <c r="AL27"/>
  <c r="F30"/>
  <c r="AR32"/>
  <c r="F22"/>
  <c r="AX21"/>
  <c r="T24"/>
  <c r="BD26"/>
  <c r="AL14"/>
  <c r="BK11"/>
  <c r="AM11"/>
  <c r="H14"/>
  <c r="AS16"/>
  <c r="AA30"/>
  <c r="BD30"/>
  <c r="AP7"/>
  <c r="BP26"/>
  <c r="T7"/>
  <c r="AM25"/>
  <c r="O21"/>
  <c r="A709" i="39"/>
  <c r="C709" l="1"/>
  <c r="H34"/>
  <c r="E60"/>
  <c r="F53"/>
  <c r="O57"/>
  <c r="L50"/>
  <c r="F26"/>
  <c r="K29"/>
  <c r="H20"/>
  <c r="M50"/>
  <c r="F49"/>
  <c r="O53"/>
  <c r="L44"/>
  <c r="N16"/>
  <c r="F60"/>
  <c r="K12"/>
  <c r="E36"/>
  <c r="N39"/>
  <c r="K44"/>
  <c r="L30"/>
  <c r="E39"/>
  <c r="N34"/>
  <c r="K35"/>
  <c r="H49"/>
  <c r="I51"/>
  <c r="E8"/>
  <c r="O51"/>
  <c r="M29"/>
  <c r="J25"/>
  <c r="K31"/>
  <c r="H43"/>
  <c r="E42"/>
  <c r="F59"/>
  <c r="K42"/>
  <c r="E15"/>
  <c r="I58"/>
  <c r="G20"/>
  <c r="H29"/>
  <c r="M34"/>
  <c r="L51"/>
  <c r="I50"/>
  <c r="G16"/>
  <c r="K16"/>
  <c r="I19"/>
  <c r="J36"/>
  <c r="K15"/>
  <c r="L37"/>
  <c r="E41"/>
  <c r="O60"/>
  <c r="K8"/>
  <c r="H56"/>
  <c r="F27"/>
  <c r="M9"/>
  <c r="L15"/>
  <c r="I26"/>
  <c r="J51"/>
  <c r="O54"/>
  <c r="H18"/>
  <c r="I49"/>
  <c r="J42"/>
  <c r="G47"/>
  <c r="L34"/>
  <c r="J15"/>
  <c r="N58"/>
  <c r="K20"/>
  <c r="E40"/>
  <c r="J38"/>
  <c r="G43"/>
  <c r="L28"/>
  <c r="M53"/>
  <c r="J49"/>
  <c r="K55"/>
  <c r="I25"/>
  <c r="F29"/>
  <c r="O33"/>
  <c r="L14"/>
  <c r="K47"/>
  <c r="I17"/>
  <c r="E58"/>
  <c r="N13"/>
  <c r="K58"/>
  <c r="E31"/>
  <c r="N26"/>
  <c r="G38"/>
  <c r="H53"/>
  <c r="E54"/>
  <c r="I12"/>
  <c r="K54"/>
  <c r="M21"/>
  <c r="J17"/>
  <c r="O22"/>
  <c r="H31"/>
  <c r="M44"/>
  <c r="I10"/>
  <c r="G45"/>
  <c r="L35"/>
  <c r="M39"/>
  <c r="F54"/>
  <c r="K57"/>
  <c r="H54"/>
  <c r="N25"/>
  <c r="M10"/>
  <c r="L21"/>
  <c r="I30"/>
  <c r="F50"/>
  <c r="K53"/>
  <c r="H40"/>
  <c r="J16"/>
  <c r="F7"/>
  <c r="K14"/>
  <c r="M15"/>
  <c r="N40"/>
  <c r="G26"/>
  <c r="H35"/>
  <c r="M36"/>
  <c r="N53"/>
  <c r="G37"/>
  <c r="L55"/>
  <c r="E53"/>
  <c r="K9"/>
  <c r="H21"/>
  <c r="M32"/>
  <c r="N49"/>
  <c r="G33"/>
  <c r="L41"/>
  <c r="M43"/>
  <c r="N12"/>
  <c r="O13"/>
  <c r="I23"/>
  <c r="J40"/>
  <c r="K23"/>
  <c r="O19"/>
  <c r="I18"/>
  <c r="N32"/>
  <c r="G36"/>
  <c r="H22"/>
  <c r="E52"/>
  <c r="N55"/>
  <c r="K60"/>
  <c r="L54"/>
  <c r="N28"/>
  <c r="G32"/>
  <c r="H8"/>
  <c r="M42"/>
  <c r="F41"/>
  <c r="O45"/>
  <c r="L32"/>
  <c r="J19"/>
  <c r="E11"/>
  <c r="O55"/>
  <c r="K25"/>
  <c r="G19"/>
  <c r="I15"/>
  <c r="J32"/>
  <c r="K7"/>
  <c r="L23"/>
  <c r="M31"/>
  <c r="N56"/>
  <c r="G60"/>
  <c r="H58"/>
  <c r="J28"/>
  <c r="M8"/>
  <c r="L9"/>
  <c r="I22"/>
  <c r="F42"/>
  <c r="K45"/>
  <c r="H44"/>
  <c r="F19"/>
  <c r="N43"/>
  <c r="K48"/>
  <c r="L36"/>
  <c r="E59"/>
  <c r="N54"/>
  <c r="F8"/>
  <c r="M30"/>
  <c r="J34"/>
  <c r="G39"/>
  <c r="L22"/>
  <c r="E55"/>
  <c r="N50"/>
  <c r="K51"/>
  <c r="I21"/>
  <c r="N19"/>
  <c r="K24"/>
  <c r="O15"/>
  <c r="M45"/>
  <c r="J41"/>
  <c r="I59"/>
  <c r="O8"/>
  <c r="O59"/>
  <c r="E27"/>
  <c r="N22"/>
  <c r="O28"/>
  <c r="H39"/>
  <c r="E50"/>
  <c r="M11"/>
  <c r="K50"/>
  <c r="E23"/>
  <c r="N18"/>
  <c r="O14"/>
  <c r="H25"/>
  <c r="I35"/>
  <c r="J52"/>
  <c r="O35"/>
  <c r="M13"/>
  <c r="E57"/>
  <c r="J55"/>
  <c r="O58"/>
  <c r="H48"/>
  <c r="N21"/>
  <c r="O26"/>
  <c r="L7"/>
  <c r="E21"/>
  <c r="F46"/>
  <c r="K49"/>
  <c r="H42"/>
  <c r="N17"/>
  <c r="J58"/>
  <c r="F15"/>
  <c r="L58"/>
  <c r="J31"/>
  <c r="O34"/>
  <c r="H28"/>
  <c r="E56"/>
  <c r="L45"/>
  <c r="J23"/>
  <c r="K21"/>
  <c r="G15"/>
  <c r="I37"/>
  <c r="N35"/>
  <c r="K40"/>
  <c r="L24"/>
  <c r="J11"/>
  <c r="J57"/>
  <c r="G7"/>
  <c r="I33"/>
  <c r="J26"/>
  <c r="G31"/>
  <c r="L10"/>
  <c r="E47"/>
  <c r="N42"/>
  <c r="G54"/>
  <c r="E24"/>
  <c r="M48"/>
  <c r="G28"/>
  <c r="G49"/>
  <c r="I16"/>
  <c r="M59"/>
  <c r="G12"/>
  <c r="H23"/>
  <c r="I39"/>
  <c r="J56"/>
  <c r="O39"/>
  <c r="L59"/>
  <c r="M55"/>
  <c r="I9"/>
  <c r="H9"/>
  <c r="M24"/>
  <c r="N41"/>
  <c r="G25"/>
  <c r="G44"/>
  <c r="M49"/>
  <c r="J45"/>
  <c r="G46"/>
  <c r="E16"/>
  <c r="J12"/>
  <c r="G14"/>
  <c r="F13"/>
  <c r="I40"/>
  <c r="F36"/>
  <c r="G42"/>
  <c r="H59"/>
  <c r="M52"/>
  <c r="I7"/>
  <c r="G53"/>
  <c r="M25"/>
  <c r="J21"/>
  <c r="O32"/>
  <c r="H45"/>
  <c r="I27"/>
  <c r="J44"/>
  <c r="O27"/>
  <c r="L33"/>
  <c r="I38"/>
  <c r="F58"/>
  <c r="F10"/>
  <c r="E18"/>
  <c r="F35"/>
  <c r="O12"/>
  <c r="L27"/>
  <c r="I34"/>
  <c r="N48"/>
  <c r="G52"/>
  <c r="H46"/>
  <c r="J20"/>
  <c r="K13"/>
  <c r="L13"/>
  <c r="E25"/>
  <c r="I11"/>
  <c r="I28"/>
  <c r="F24"/>
  <c r="O24"/>
  <c r="H33"/>
  <c r="M40"/>
  <c r="N57"/>
  <c r="G41"/>
  <c r="E19"/>
  <c r="J13"/>
  <c r="K17"/>
  <c r="H27"/>
  <c r="I31"/>
  <c r="J48"/>
  <c r="O31"/>
  <c r="L47"/>
  <c r="M47"/>
  <c r="J7"/>
  <c r="H13"/>
  <c r="H50"/>
  <c r="F23"/>
  <c r="E9"/>
  <c r="G17"/>
  <c r="E17"/>
  <c r="N36"/>
  <c r="G40"/>
  <c r="H36"/>
  <c r="J10"/>
  <c r="N59"/>
  <c r="G9"/>
  <c r="L60"/>
  <c r="J27"/>
  <c r="O30"/>
  <c r="H14"/>
  <c r="M46"/>
  <c r="J50"/>
  <c r="G55"/>
  <c r="L46"/>
  <c r="O17"/>
  <c r="M38"/>
  <c r="N31"/>
  <c r="K36"/>
  <c r="L18"/>
  <c r="I52"/>
  <c r="F48"/>
  <c r="K59"/>
  <c r="I29"/>
  <c r="N27"/>
  <c r="K32"/>
  <c r="L12"/>
  <c r="E43"/>
  <c r="N38"/>
  <c r="O44"/>
  <c r="M14"/>
  <c r="J18"/>
  <c r="G22"/>
  <c r="G13"/>
  <c r="M17"/>
  <c r="J9"/>
  <c r="N10"/>
  <c r="H17"/>
  <c r="E30"/>
  <c r="F47"/>
  <c r="K30"/>
  <c r="L53"/>
  <c r="M51"/>
  <c r="I8"/>
  <c r="H11"/>
  <c r="M20"/>
  <c r="N37"/>
  <c r="G18"/>
  <c r="L31"/>
  <c r="E37"/>
  <c r="E12"/>
  <c r="G11"/>
  <c r="I46"/>
  <c r="L19"/>
  <c r="E29"/>
  <c r="J43"/>
  <c r="O46"/>
  <c r="H38"/>
  <c r="J14"/>
  <c r="N8"/>
  <c r="K22"/>
  <c r="M19"/>
  <c r="J39"/>
  <c r="O42"/>
  <c r="H24"/>
  <c r="I53"/>
  <c r="N51"/>
  <c r="K56"/>
  <c r="L48"/>
  <c r="F30"/>
  <c r="K33"/>
  <c r="G58"/>
  <c r="E28"/>
  <c r="F21"/>
  <c r="O25"/>
  <c r="K18"/>
  <c r="M41"/>
  <c r="J37"/>
  <c r="O48"/>
  <c r="M18"/>
  <c r="F17"/>
  <c r="K19"/>
  <c r="K10"/>
  <c r="I32"/>
  <c r="F28"/>
  <c r="G34"/>
  <c r="H47"/>
  <c r="I55"/>
  <c r="J54"/>
  <c r="G59"/>
  <c r="L52"/>
  <c r="F22"/>
  <c r="O18"/>
  <c r="G23"/>
  <c r="I41"/>
  <c r="F45"/>
  <c r="O49"/>
  <c r="L38"/>
  <c r="F18"/>
  <c r="N60"/>
  <c r="F12"/>
  <c r="E32"/>
  <c r="J30"/>
  <c r="G35"/>
  <c r="L16"/>
  <c r="I56"/>
  <c r="F52"/>
  <c r="O36"/>
  <c r="H51"/>
  <c r="I47"/>
  <c r="O10"/>
  <c r="O47"/>
  <c r="I20"/>
  <c r="F16"/>
  <c r="K27"/>
  <c r="H37"/>
  <c r="I43"/>
  <c r="J60"/>
  <c r="O43"/>
  <c r="L57"/>
  <c r="I54"/>
  <c r="M12"/>
  <c r="H15"/>
  <c r="E34"/>
  <c r="F51"/>
  <c r="K34"/>
  <c r="F33"/>
  <c r="O37"/>
  <c r="L20"/>
  <c r="I48"/>
  <c r="F44"/>
  <c r="G50"/>
  <c r="E20"/>
  <c r="N23"/>
  <c r="K28"/>
  <c r="O23"/>
  <c r="I44"/>
  <c r="F40"/>
  <c r="O40"/>
  <c r="H57"/>
  <c r="M56"/>
  <c r="N9"/>
  <c r="G57"/>
  <c r="E35"/>
  <c r="N30"/>
  <c r="N14"/>
  <c r="H19"/>
  <c r="E26"/>
  <c r="F43"/>
  <c r="K26"/>
  <c r="L39"/>
  <c r="I42"/>
  <c r="M7"/>
  <c r="O21"/>
  <c r="E22"/>
  <c r="F39"/>
  <c r="O20"/>
  <c r="L25"/>
  <c r="E33"/>
  <c r="N52"/>
  <c r="G56"/>
  <c r="H60"/>
  <c r="N29"/>
  <c r="N7"/>
  <c r="N44"/>
  <c r="G48"/>
  <c r="H32"/>
  <c r="M58"/>
  <c r="F57"/>
  <c r="F11"/>
  <c r="L56"/>
  <c r="J35"/>
  <c r="O38"/>
  <c r="H26"/>
  <c r="M54"/>
  <c r="N47"/>
  <c r="K52"/>
  <c r="L42"/>
  <c r="P42" s="1"/>
  <c r="N20"/>
  <c r="G8"/>
  <c r="H12"/>
  <c r="I45"/>
  <c r="J22"/>
  <c r="G27"/>
  <c r="G21"/>
  <c r="M37"/>
  <c r="J33"/>
  <c r="K39"/>
  <c r="H55"/>
  <c r="J8"/>
  <c r="K11"/>
  <c r="F9"/>
  <c r="M33"/>
  <c r="J29"/>
  <c r="G30"/>
  <c r="H41"/>
  <c r="E46"/>
  <c r="E10"/>
  <c r="K46"/>
  <c r="I24"/>
  <c r="F20"/>
  <c r="E38"/>
  <c r="F55"/>
  <c r="K38"/>
  <c r="L49"/>
  <c r="E49"/>
  <c r="E13"/>
  <c r="H7"/>
  <c r="M28"/>
  <c r="N45"/>
  <c r="G29"/>
  <c r="L43"/>
  <c r="E45"/>
  <c r="J59"/>
  <c r="F14"/>
  <c r="E14"/>
  <c r="F31"/>
  <c r="N11"/>
  <c r="L29"/>
  <c r="M35"/>
  <c r="F34"/>
  <c r="K37"/>
  <c r="H16"/>
  <c r="E48"/>
  <c r="J46"/>
  <c r="G51"/>
  <c r="L40"/>
  <c r="P40" s="1"/>
  <c r="N24"/>
  <c r="G24"/>
  <c r="H10"/>
  <c r="E44"/>
  <c r="F37"/>
  <c r="O41"/>
  <c r="L26"/>
  <c r="M57"/>
  <c r="J53"/>
  <c r="O9"/>
  <c r="M16"/>
  <c r="N33"/>
  <c r="G10"/>
  <c r="L17"/>
  <c r="P17" s="1"/>
  <c r="M27"/>
  <c r="J47"/>
  <c r="O50"/>
  <c r="H52"/>
  <c r="J24"/>
  <c r="E7"/>
  <c r="L11"/>
  <c r="M23"/>
  <c r="F38"/>
  <c r="K41"/>
  <c r="H30"/>
  <c r="I57"/>
  <c r="M60"/>
  <c r="O11"/>
  <c r="I14"/>
  <c r="I60"/>
  <c r="F56"/>
  <c r="O56"/>
  <c r="M26"/>
  <c r="F25"/>
  <c r="O29"/>
  <c r="L8"/>
  <c r="P8" s="1"/>
  <c r="E51"/>
  <c r="N46"/>
  <c r="O52"/>
  <c r="M22"/>
  <c r="N15"/>
  <c r="O16"/>
  <c r="O7"/>
  <c r="I36"/>
  <c r="F32"/>
  <c r="K43"/>
  <c r="I13"/>
  <c r="P43" l="1"/>
  <c r="P29"/>
  <c r="P56"/>
  <c r="P39"/>
  <c r="P52"/>
  <c r="P12"/>
  <c r="P46"/>
  <c r="P24"/>
  <c r="P58"/>
  <c r="P7"/>
  <c r="P23"/>
  <c r="P54"/>
  <c r="P35"/>
  <c r="P14"/>
  <c r="P51"/>
  <c r="P30"/>
  <c r="P26"/>
  <c r="P25"/>
  <c r="P38"/>
  <c r="P19"/>
  <c r="P53"/>
  <c r="P33"/>
  <c r="P10"/>
  <c r="P36"/>
  <c r="P9"/>
  <c r="P32"/>
  <c r="P21"/>
  <c r="P37"/>
  <c r="P49"/>
  <c r="P20"/>
  <c r="P16"/>
  <c r="P48"/>
  <c r="P31"/>
  <c r="P47"/>
  <c r="P27"/>
  <c r="P59"/>
  <c r="P22"/>
  <c r="P55"/>
  <c r="P34"/>
  <c r="P15"/>
  <c r="P50"/>
  <c r="P11"/>
  <c r="P57"/>
  <c r="P18"/>
  <c r="P60"/>
  <c r="P13"/>
  <c r="P45"/>
  <c r="P41"/>
  <c r="P28"/>
  <c r="P44"/>
  <c r="G5" i="33" l="1"/>
  <c r="E22" i="18" l="1"/>
  <c r="E23"/>
  <c r="E24"/>
  <c r="E21"/>
  <c r="E22" i="17"/>
  <c r="E23"/>
  <c r="E24"/>
  <c r="E21"/>
  <c r="P275" i="35" l="1"/>
  <c r="P204"/>
  <c r="P192"/>
  <c r="P191"/>
  <c r="P190"/>
  <c r="P186"/>
  <c r="P185"/>
  <c r="P181"/>
  <c r="C172"/>
  <c r="B172"/>
  <c r="C171"/>
  <c r="B171"/>
  <c r="C170"/>
  <c r="B170"/>
  <c r="C166"/>
  <c r="B166"/>
  <c r="O165"/>
  <c r="O199" s="1"/>
  <c r="N165"/>
  <c r="N199" s="1"/>
  <c r="M165"/>
  <c r="L165"/>
  <c r="K165"/>
  <c r="K199" s="1"/>
  <c r="J165"/>
  <c r="J199" s="1"/>
  <c r="I165"/>
  <c r="I199" s="1"/>
  <c r="H165"/>
  <c r="G165"/>
  <c r="F165"/>
  <c r="F199" s="1"/>
  <c r="E165"/>
  <c r="E199" s="1"/>
  <c r="D165"/>
  <c r="O136"/>
  <c r="N136"/>
  <c r="M136"/>
  <c r="L136"/>
  <c r="K136"/>
  <c r="J136"/>
  <c r="I136"/>
  <c r="H136"/>
  <c r="G136"/>
  <c r="F136"/>
  <c r="E136"/>
  <c r="D136"/>
  <c r="P135"/>
  <c r="P134"/>
  <c r="P133"/>
  <c r="O79"/>
  <c r="N79"/>
  <c r="M79"/>
  <c r="L79"/>
  <c r="K79"/>
  <c r="J79"/>
  <c r="I79"/>
  <c r="H79"/>
  <c r="G79"/>
  <c r="F79"/>
  <c r="E79"/>
  <c r="D79"/>
  <c r="P78"/>
  <c r="P77"/>
  <c r="O229"/>
  <c r="N229"/>
  <c r="M229"/>
  <c r="L229"/>
  <c r="K229"/>
  <c r="J229"/>
  <c r="I229"/>
  <c r="H229"/>
  <c r="G229"/>
  <c r="F229"/>
  <c r="E229"/>
  <c r="D229"/>
  <c r="P58"/>
  <c r="O227"/>
  <c r="N227"/>
  <c r="M227"/>
  <c r="L227"/>
  <c r="K227"/>
  <c r="J227"/>
  <c r="I227"/>
  <c r="H227"/>
  <c r="G227"/>
  <c r="F227"/>
  <c r="E227"/>
  <c r="D227"/>
  <c r="P56"/>
  <c r="P55"/>
  <c r="O228"/>
  <c r="N228"/>
  <c r="M228"/>
  <c r="L228"/>
  <c r="K228"/>
  <c r="J228"/>
  <c r="I228"/>
  <c r="H228"/>
  <c r="G228"/>
  <c r="F228"/>
  <c r="E228"/>
  <c r="D228"/>
  <c r="O226"/>
  <c r="M226"/>
  <c r="L226"/>
  <c r="K226"/>
  <c r="I226"/>
  <c r="H226"/>
  <c r="G226"/>
  <c r="E226"/>
  <c r="D226"/>
  <c r="N225"/>
  <c r="M225"/>
  <c r="L225"/>
  <c r="J225"/>
  <c r="I225"/>
  <c r="H225"/>
  <c r="F225"/>
  <c r="E225"/>
  <c r="D225"/>
  <c r="P51"/>
  <c r="P50"/>
  <c r="P49"/>
  <c r="P48"/>
  <c r="P47"/>
  <c r="P46"/>
  <c r="N224"/>
  <c r="M224"/>
  <c r="L224"/>
  <c r="J224"/>
  <c r="I224"/>
  <c r="H224"/>
  <c r="F224"/>
  <c r="E224"/>
  <c r="D224"/>
  <c r="O223"/>
  <c r="N223"/>
  <c r="M223"/>
  <c r="K223"/>
  <c r="J223"/>
  <c r="I223"/>
  <c r="G223"/>
  <c r="F223"/>
  <c r="E223"/>
  <c r="O222"/>
  <c r="N222"/>
  <c r="L222"/>
  <c r="K222"/>
  <c r="J222"/>
  <c r="H222"/>
  <c r="G222"/>
  <c r="F222"/>
  <c r="D222"/>
  <c r="P42"/>
  <c r="O220"/>
  <c r="N220"/>
  <c r="M220"/>
  <c r="L220"/>
  <c r="K220"/>
  <c r="J220"/>
  <c r="I220"/>
  <c r="H220"/>
  <c r="G220"/>
  <c r="F220"/>
  <c r="E220"/>
  <c r="D220"/>
  <c r="N219"/>
  <c r="M219"/>
  <c r="L219"/>
  <c r="J219"/>
  <c r="I219"/>
  <c r="H219"/>
  <c r="F219"/>
  <c r="E219"/>
  <c r="D219"/>
  <c r="O218"/>
  <c r="N218"/>
  <c r="M218"/>
  <c r="K218"/>
  <c r="J218"/>
  <c r="I218"/>
  <c r="G218"/>
  <c r="F218"/>
  <c r="E218"/>
  <c r="O221"/>
  <c r="M221"/>
  <c r="L221"/>
  <c r="K221"/>
  <c r="I221"/>
  <c r="H221"/>
  <c r="G221"/>
  <c r="E221"/>
  <c r="D221"/>
  <c r="P37"/>
  <c r="P36"/>
  <c r="O217"/>
  <c r="M60"/>
  <c r="M276" s="1"/>
  <c r="L217"/>
  <c r="K217"/>
  <c r="I60"/>
  <c r="I276" s="1"/>
  <c r="H217"/>
  <c r="G217"/>
  <c r="E60"/>
  <c r="E276" s="1"/>
  <c r="D217"/>
  <c r="N74"/>
  <c r="K74"/>
  <c r="K103" s="1"/>
  <c r="K115" s="1"/>
  <c r="K128" s="1"/>
  <c r="G74"/>
  <c r="O176"/>
  <c r="N176"/>
  <c r="M176"/>
  <c r="L176"/>
  <c r="K176"/>
  <c r="J176"/>
  <c r="I176"/>
  <c r="H176"/>
  <c r="G176"/>
  <c r="F176"/>
  <c r="E176"/>
  <c r="D176"/>
  <c r="O175"/>
  <c r="O210" s="1"/>
  <c r="O243" s="1"/>
  <c r="N175"/>
  <c r="N210" s="1"/>
  <c r="N243" s="1"/>
  <c r="M175"/>
  <c r="M210" s="1"/>
  <c r="M243" s="1"/>
  <c r="L175"/>
  <c r="L210" s="1"/>
  <c r="L243" s="1"/>
  <c r="K175"/>
  <c r="K210" s="1"/>
  <c r="K243" s="1"/>
  <c r="J175"/>
  <c r="J210" s="1"/>
  <c r="J243" s="1"/>
  <c r="I175"/>
  <c r="I210" s="1"/>
  <c r="I243" s="1"/>
  <c r="H175"/>
  <c r="H210" s="1"/>
  <c r="H243" s="1"/>
  <c r="G175"/>
  <c r="G210" s="1"/>
  <c r="G243" s="1"/>
  <c r="F175"/>
  <c r="F210" s="1"/>
  <c r="F243" s="1"/>
  <c r="E175"/>
  <c r="E210" s="1"/>
  <c r="E243" s="1"/>
  <c r="D175"/>
  <c r="O174"/>
  <c r="N174"/>
  <c r="M174"/>
  <c r="L174"/>
  <c r="K174"/>
  <c r="J174"/>
  <c r="I174"/>
  <c r="H174"/>
  <c r="G174"/>
  <c r="F174"/>
  <c r="E174"/>
  <c r="D174"/>
  <c r="O173"/>
  <c r="N173"/>
  <c r="M173"/>
  <c r="L173"/>
  <c r="K173"/>
  <c r="J173"/>
  <c r="I173"/>
  <c r="H173"/>
  <c r="G173"/>
  <c r="F173"/>
  <c r="E173"/>
  <c r="D173"/>
  <c r="H69"/>
  <c r="H97" s="1"/>
  <c r="H109" s="1"/>
  <c r="H122" s="1"/>
  <c r="M169"/>
  <c r="I169"/>
  <c r="E169"/>
  <c r="D32"/>
  <c r="O67"/>
  <c r="N168"/>
  <c r="M32"/>
  <c r="K32"/>
  <c r="J168"/>
  <c r="G32"/>
  <c r="F168"/>
  <c r="O172"/>
  <c r="N172"/>
  <c r="M172"/>
  <c r="L172"/>
  <c r="K172"/>
  <c r="J172"/>
  <c r="I172"/>
  <c r="H172"/>
  <c r="G172"/>
  <c r="F172"/>
  <c r="E172"/>
  <c r="D172"/>
  <c r="O171"/>
  <c r="N171"/>
  <c r="M171"/>
  <c r="L171"/>
  <c r="K171"/>
  <c r="J171"/>
  <c r="I171"/>
  <c r="H171"/>
  <c r="G171"/>
  <c r="F171"/>
  <c r="E171"/>
  <c r="D171"/>
  <c r="O170"/>
  <c r="N170"/>
  <c r="M170"/>
  <c r="L170"/>
  <c r="K170"/>
  <c r="J170"/>
  <c r="I170"/>
  <c r="H170"/>
  <c r="G170"/>
  <c r="F170"/>
  <c r="E170"/>
  <c r="D170"/>
  <c r="O66"/>
  <c r="K66"/>
  <c r="G66"/>
  <c r="G102" s="1"/>
  <c r="G114" s="1"/>
  <c r="G127" s="1"/>
  <c r="L73"/>
  <c r="H73"/>
  <c r="H101" s="1"/>
  <c r="H113" s="1"/>
  <c r="H126" s="1"/>
  <c r="D73"/>
  <c r="I72"/>
  <c r="P16"/>
  <c r="N71"/>
  <c r="N99" s="1"/>
  <c r="N111" s="1"/>
  <c r="N124" s="1"/>
  <c r="F71"/>
  <c r="F99" s="1"/>
  <c r="F111" s="1"/>
  <c r="F124" s="1"/>
  <c r="K70"/>
  <c r="K98" s="1"/>
  <c r="K110" s="1"/>
  <c r="K123" s="1"/>
  <c r="O167"/>
  <c r="O203" s="1"/>
  <c r="O237" s="1"/>
  <c r="N167"/>
  <c r="N203" s="1"/>
  <c r="N237" s="1"/>
  <c r="M167"/>
  <c r="M203" s="1"/>
  <c r="M237" s="1"/>
  <c r="L167"/>
  <c r="L203" s="1"/>
  <c r="L237" s="1"/>
  <c r="K167"/>
  <c r="K203" s="1"/>
  <c r="K237" s="1"/>
  <c r="J167"/>
  <c r="J203" s="1"/>
  <c r="J237" s="1"/>
  <c r="I167"/>
  <c r="I203" s="1"/>
  <c r="I237" s="1"/>
  <c r="H167"/>
  <c r="H203" s="1"/>
  <c r="H237" s="1"/>
  <c r="G167"/>
  <c r="G203" s="1"/>
  <c r="G237" s="1"/>
  <c r="F167"/>
  <c r="F203" s="1"/>
  <c r="F237" s="1"/>
  <c r="E167"/>
  <c r="E203" s="1"/>
  <c r="E237" s="1"/>
  <c r="D167"/>
  <c r="L65"/>
  <c r="I65"/>
  <c r="I96" s="1"/>
  <c r="I108" s="1"/>
  <c r="I121" s="1"/>
  <c r="M64"/>
  <c r="M95" s="1"/>
  <c r="M107" s="1"/>
  <c r="M120" s="1"/>
  <c r="I64"/>
  <c r="I95" s="1"/>
  <c r="I107" s="1"/>
  <c r="I120" s="1"/>
  <c r="F64"/>
  <c r="F95" s="1"/>
  <c r="F107" s="1"/>
  <c r="F120" s="1"/>
  <c r="O166"/>
  <c r="N166"/>
  <c r="M166"/>
  <c r="L166"/>
  <c r="K166"/>
  <c r="J166"/>
  <c r="I166"/>
  <c r="H166"/>
  <c r="G166"/>
  <c r="F166"/>
  <c r="E166"/>
  <c r="D166"/>
  <c r="L31"/>
  <c r="L273" s="1"/>
  <c r="J63"/>
  <c r="J94" s="1"/>
  <c r="J106" s="1"/>
  <c r="H63"/>
  <c r="D63"/>
  <c r="P9"/>
  <c r="H94" l="1"/>
  <c r="H106" s="1"/>
  <c r="I100"/>
  <c r="I112" s="1"/>
  <c r="I125" s="1"/>
  <c r="P228"/>
  <c r="L96"/>
  <c r="L108" s="1"/>
  <c r="L121" s="1"/>
  <c r="L101"/>
  <c r="L113" s="1"/>
  <c r="L126" s="1"/>
  <c r="K102"/>
  <c r="K114" s="1"/>
  <c r="K127" s="1"/>
  <c r="N103"/>
  <c r="N115" s="1"/>
  <c r="N128" s="1"/>
  <c r="P136"/>
  <c r="O102"/>
  <c r="O114" s="1"/>
  <c r="O127" s="1"/>
  <c r="P79"/>
  <c r="G103"/>
  <c r="G115" s="1"/>
  <c r="G128" s="1"/>
  <c r="D94"/>
  <c r="H119"/>
  <c r="D101"/>
  <c r="J119"/>
  <c r="P12"/>
  <c r="G65"/>
  <c r="G96" s="1"/>
  <c r="G108" s="1"/>
  <c r="G121" s="1"/>
  <c r="K65"/>
  <c r="K96" s="1"/>
  <c r="K108" s="1"/>
  <c r="K121" s="1"/>
  <c r="O65"/>
  <c r="O96" s="1"/>
  <c r="O108" s="1"/>
  <c r="O121" s="1"/>
  <c r="E70"/>
  <c r="E98" s="1"/>
  <c r="E110" s="1"/>
  <c r="E123" s="1"/>
  <c r="H71"/>
  <c r="H99" s="1"/>
  <c r="H111" s="1"/>
  <c r="H124" s="1"/>
  <c r="O72"/>
  <c r="O100" s="1"/>
  <c r="O112" s="1"/>
  <c r="O125" s="1"/>
  <c r="J73"/>
  <c r="J101" s="1"/>
  <c r="J113" s="1"/>
  <c r="J126" s="1"/>
  <c r="E66"/>
  <c r="E102" s="1"/>
  <c r="E114" s="1"/>
  <c r="E127" s="1"/>
  <c r="M66"/>
  <c r="M102" s="1"/>
  <c r="M114" s="1"/>
  <c r="M127" s="1"/>
  <c r="P20"/>
  <c r="E168"/>
  <c r="E208" s="1"/>
  <c r="E241" s="1"/>
  <c r="E67"/>
  <c r="L169"/>
  <c r="L209" s="1"/>
  <c r="L242" s="1"/>
  <c r="L68"/>
  <c r="P166"/>
  <c r="P11"/>
  <c r="G64"/>
  <c r="G95" s="1"/>
  <c r="G107" s="1"/>
  <c r="G120" s="1"/>
  <c r="K64"/>
  <c r="K95" s="1"/>
  <c r="K107" s="1"/>
  <c r="K120" s="1"/>
  <c r="O64"/>
  <c r="O95" s="1"/>
  <c r="O107" s="1"/>
  <c r="O120" s="1"/>
  <c r="F65"/>
  <c r="F96" s="1"/>
  <c r="F108" s="1"/>
  <c r="F121" s="1"/>
  <c r="J65"/>
  <c r="J96" s="1"/>
  <c r="J108" s="1"/>
  <c r="J121" s="1"/>
  <c r="N65"/>
  <c r="N96" s="1"/>
  <c r="N108" s="1"/>
  <c r="N121" s="1"/>
  <c r="D70"/>
  <c r="H70"/>
  <c r="H98" s="1"/>
  <c r="H110" s="1"/>
  <c r="H123" s="1"/>
  <c r="L70"/>
  <c r="L98" s="1"/>
  <c r="L110" s="1"/>
  <c r="L123" s="1"/>
  <c r="P15"/>
  <c r="G71"/>
  <c r="G99" s="1"/>
  <c r="G111" s="1"/>
  <c r="G124" s="1"/>
  <c r="K71"/>
  <c r="K99" s="1"/>
  <c r="K111" s="1"/>
  <c r="K124" s="1"/>
  <c r="O71"/>
  <c r="O99" s="1"/>
  <c r="O111" s="1"/>
  <c r="O124" s="1"/>
  <c r="F72"/>
  <c r="F100" s="1"/>
  <c r="F112" s="1"/>
  <c r="F125" s="1"/>
  <c r="J72"/>
  <c r="J100" s="1"/>
  <c r="J112" s="1"/>
  <c r="J125" s="1"/>
  <c r="N72"/>
  <c r="N100" s="1"/>
  <c r="N112" s="1"/>
  <c r="N125" s="1"/>
  <c r="E73"/>
  <c r="E101" s="1"/>
  <c r="E113" s="1"/>
  <c r="E126" s="1"/>
  <c r="I73"/>
  <c r="I101" s="1"/>
  <c r="I113" s="1"/>
  <c r="I126" s="1"/>
  <c r="M73"/>
  <c r="M101" s="1"/>
  <c r="M113" s="1"/>
  <c r="M126" s="1"/>
  <c r="D66"/>
  <c r="H66"/>
  <c r="H102" s="1"/>
  <c r="H114" s="1"/>
  <c r="H127" s="1"/>
  <c r="L66"/>
  <c r="L102" s="1"/>
  <c r="L114" s="1"/>
  <c r="L127" s="1"/>
  <c r="P19"/>
  <c r="D168"/>
  <c r="D67"/>
  <c r="H168"/>
  <c r="H208" s="1"/>
  <c r="H241" s="1"/>
  <c r="H67"/>
  <c r="L168"/>
  <c r="L208" s="1"/>
  <c r="L241" s="1"/>
  <c r="L67"/>
  <c r="P23"/>
  <c r="G169"/>
  <c r="G209" s="1"/>
  <c r="G242" s="1"/>
  <c r="G68"/>
  <c r="K169"/>
  <c r="K209" s="1"/>
  <c r="K242" s="1"/>
  <c r="K68"/>
  <c r="O169"/>
  <c r="O209" s="1"/>
  <c r="O242" s="1"/>
  <c r="O68"/>
  <c r="F69"/>
  <c r="F97" s="1"/>
  <c r="F109" s="1"/>
  <c r="F122" s="1"/>
  <c r="J69"/>
  <c r="J97" s="1"/>
  <c r="J109" s="1"/>
  <c r="J122" s="1"/>
  <c r="N69"/>
  <c r="N97" s="1"/>
  <c r="N109" s="1"/>
  <c r="N122" s="1"/>
  <c r="P174"/>
  <c r="P27"/>
  <c r="E74"/>
  <c r="E103" s="1"/>
  <c r="E115" s="1"/>
  <c r="E128" s="1"/>
  <c r="I74"/>
  <c r="I103" s="1"/>
  <c r="I115" s="1"/>
  <c r="I128" s="1"/>
  <c r="M74"/>
  <c r="M103" s="1"/>
  <c r="M115" s="1"/>
  <c r="M128" s="1"/>
  <c r="D31"/>
  <c r="D273" s="1"/>
  <c r="H31"/>
  <c r="H273" s="1"/>
  <c r="O32"/>
  <c r="F217"/>
  <c r="J217"/>
  <c r="N217"/>
  <c r="P220"/>
  <c r="P41"/>
  <c r="P45"/>
  <c r="P53"/>
  <c r="P227"/>
  <c r="P57"/>
  <c r="M63"/>
  <c r="M94" s="1"/>
  <c r="M106" s="1"/>
  <c r="E68"/>
  <c r="O168"/>
  <c r="O208" s="1"/>
  <c r="O241" s="1"/>
  <c r="P170"/>
  <c r="I168"/>
  <c r="I208" s="1"/>
  <c r="I241" s="1"/>
  <c r="I67"/>
  <c r="H169"/>
  <c r="H209" s="1"/>
  <c r="H242" s="1"/>
  <c r="H68"/>
  <c r="K69"/>
  <c r="K97" s="1"/>
  <c r="K109" s="1"/>
  <c r="K122" s="1"/>
  <c r="O69"/>
  <c r="O97" s="1"/>
  <c r="O109" s="1"/>
  <c r="O122" s="1"/>
  <c r="D210"/>
  <c r="P175"/>
  <c r="P28"/>
  <c r="F74"/>
  <c r="F103" s="1"/>
  <c r="F115" s="1"/>
  <c r="F128" s="1"/>
  <c r="J74"/>
  <c r="J103" s="1"/>
  <c r="J115" s="1"/>
  <c r="J128" s="1"/>
  <c r="E31"/>
  <c r="E273" s="1"/>
  <c r="I31"/>
  <c r="I273" s="1"/>
  <c r="M31"/>
  <c r="M273" s="1"/>
  <c r="H32"/>
  <c r="L32"/>
  <c r="P38"/>
  <c r="P54"/>
  <c r="F60"/>
  <c r="F276" s="1"/>
  <c r="J60"/>
  <c r="J276" s="1"/>
  <c r="N60"/>
  <c r="N276" s="1"/>
  <c r="E63"/>
  <c r="E94" s="1"/>
  <c r="E106" s="1"/>
  <c r="I63"/>
  <c r="I94" s="1"/>
  <c r="I106" s="1"/>
  <c r="N63"/>
  <c r="N94" s="1"/>
  <c r="N106" s="1"/>
  <c r="F67"/>
  <c r="I68"/>
  <c r="L69"/>
  <c r="L97" s="1"/>
  <c r="L109" s="1"/>
  <c r="L122" s="1"/>
  <c r="O70"/>
  <c r="O98" s="1"/>
  <c r="O110" s="1"/>
  <c r="O123" s="1"/>
  <c r="E72"/>
  <c r="E100" s="1"/>
  <c r="E112" s="1"/>
  <c r="E125" s="1"/>
  <c r="H64"/>
  <c r="H95" s="1"/>
  <c r="H107" s="1"/>
  <c r="H120" s="1"/>
  <c r="I70"/>
  <c r="I98" s="1"/>
  <c r="I110" s="1"/>
  <c r="I123" s="1"/>
  <c r="L71"/>
  <c r="L99" s="1"/>
  <c r="L111" s="1"/>
  <c r="L124" s="1"/>
  <c r="K72"/>
  <c r="K100" s="1"/>
  <c r="K112" s="1"/>
  <c r="K125" s="1"/>
  <c r="N73"/>
  <c r="N101" s="1"/>
  <c r="N113" s="1"/>
  <c r="N126" s="1"/>
  <c r="D169"/>
  <c r="D68"/>
  <c r="G69"/>
  <c r="G97" s="1"/>
  <c r="G109" s="1"/>
  <c r="G122" s="1"/>
  <c r="O63"/>
  <c r="O94" s="1"/>
  <c r="O106" s="1"/>
  <c r="P13"/>
  <c r="F70"/>
  <c r="F98" s="1"/>
  <c r="F110" s="1"/>
  <c r="F123" s="1"/>
  <c r="J70"/>
  <c r="J98" s="1"/>
  <c r="J110" s="1"/>
  <c r="J123" s="1"/>
  <c r="N70"/>
  <c r="N98" s="1"/>
  <c r="N110" s="1"/>
  <c r="N123" s="1"/>
  <c r="E71"/>
  <c r="E99" s="1"/>
  <c r="E111" s="1"/>
  <c r="E124" s="1"/>
  <c r="I71"/>
  <c r="I99" s="1"/>
  <c r="I111" s="1"/>
  <c r="I124" s="1"/>
  <c r="M71"/>
  <c r="M99" s="1"/>
  <c r="M111" s="1"/>
  <c r="M124" s="1"/>
  <c r="D72"/>
  <c r="H72"/>
  <c r="H100" s="1"/>
  <c r="H112" s="1"/>
  <c r="H125" s="1"/>
  <c r="L72"/>
  <c r="L100" s="1"/>
  <c r="L112" s="1"/>
  <c r="L125" s="1"/>
  <c r="P17"/>
  <c r="G73"/>
  <c r="G101" s="1"/>
  <c r="G113" s="1"/>
  <c r="G126" s="1"/>
  <c r="K73"/>
  <c r="K101" s="1"/>
  <c r="K113" s="1"/>
  <c r="K126" s="1"/>
  <c r="O73"/>
  <c r="O101" s="1"/>
  <c r="O113" s="1"/>
  <c r="O126" s="1"/>
  <c r="F66"/>
  <c r="F102" s="1"/>
  <c r="F114" s="1"/>
  <c r="F127" s="1"/>
  <c r="J66"/>
  <c r="J102" s="1"/>
  <c r="J114" s="1"/>
  <c r="J127" s="1"/>
  <c r="N66"/>
  <c r="N102" s="1"/>
  <c r="N114" s="1"/>
  <c r="N127" s="1"/>
  <c r="P171"/>
  <c r="P21"/>
  <c r="F208"/>
  <c r="F241" s="1"/>
  <c r="J208"/>
  <c r="J241" s="1"/>
  <c r="N208"/>
  <c r="N241" s="1"/>
  <c r="E209"/>
  <c r="E242" s="1"/>
  <c r="I209"/>
  <c r="I242" s="1"/>
  <c r="M209"/>
  <c r="M242" s="1"/>
  <c r="P25"/>
  <c r="P176"/>
  <c r="P29"/>
  <c r="F31"/>
  <c r="F273" s="1"/>
  <c r="J31"/>
  <c r="J273" s="1"/>
  <c r="N31"/>
  <c r="N273" s="1"/>
  <c r="E32"/>
  <c r="I32"/>
  <c r="P35"/>
  <c r="D218"/>
  <c r="H218"/>
  <c r="L218"/>
  <c r="P39"/>
  <c r="G219"/>
  <c r="K219"/>
  <c r="O219"/>
  <c r="P43"/>
  <c r="G225"/>
  <c r="K225"/>
  <c r="O225"/>
  <c r="F226"/>
  <c r="J226"/>
  <c r="N226"/>
  <c r="P229"/>
  <c r="P59"/>
  <c r="G60"/>
  <c r="G276" s="1"/>
  <c r="K60"/>
  <c r="K276" s="1"/>
  <c r="O60"/>
  <c r="O276" s="1"/>
  <c r="F63"/>
  <c r="F94" s="1"/>
  <c r="F106" s="1"/>
  <c r="D64"/>
  <c r="D65"/>
  <c r="J67"/>
  <c r="M68"/>
  <c r="O74"/>
  <c r="O103" s="1"/>
  <c r="O115" s="1"/>
  <c r="O128" s="1"/>
  <c r="L64"/>
  <c r="L95" s="1"/>
  <c r="L107" s="1"/>
  <c r="L120" s="1"/>
  <c r="M70"/>
  <c r="M98" s="1"/>
  <c r="M110" s="1"/>
  <c r="M123" s="1"/>
  <c r="D71"/>
  <c r="G72"/>
  <c r="G100" s="1"/>
  <c r="G112" s="1"/>
  <c r="G125" s="1"/>
  <c r="F73"/>
  <c r="F101" s="1"/>
  <c r="F113" s="1"/>
  <c r="F126" s="1"/>
  <c r="I66"/>
  <c r="I102" s="1"/>
  <c r="I114" s="1"/>
  <c r="I127" s="1"/>
  <c r="M168"/>
  <c r="M208" s="1"/>
  <c r="M241" s="1"/>
  <c r="M67"/>
  <c r="P24"/>
  <c r="L63"/>
  <c r="L94" s="1"/>
  <c r="L106" s="1"/>
  <c r="P10"/>
  <c r="J64"/>
  <c r="J95" s="1"/>
  <c r="J107" s="1"/>
  <c r="J120" s="1"/>
  <c r="N64"/>
  <c r="N95" s="1"/>
  <c r="N107" s="1"/>
  <c r="N120" s="1"/>
  <c r="E65"/>
  <c r="E96" s="1"/>
  <c r="E108" s="1"/>
  <c r="E121" s="1"/>
  <c r="M65"/>
  <c r="M96" s="1"/>
  <c r="M108" s="1"/>
  <c r="M121" s="1"/>
  <c r="D203"/>
  <c r="P167"/>
  <c r="P14"/>
  <c r="P18"/>
  <c r="P172"/>
  <c r="P22"/>
  <c r="G168"/>
  <c r="G208" s="1"/>
  <c r="G241" s="1"/>
  <c r="G67"/>
  <c r="K67"/>
  <c r="K168"/>
  <c r="K208" s="1"/>
  <c r="K241" s="1"/>
  <c r="F169"/>
  <c r="F209" s="1"/>
  <c r="F242" s="1"/>
  <c r="F68"/>
  <c r="J169"/>
  <c r="J209" s="1"/>
  <c r="J242" s="1"/>
  <c r="J68"/>
  <c r="N68"/>
  <c r="N169"/>
  <c r="N209" s="1"/>
  <c r="N242" s="1"/>
  <c r="E69"/>
  <c r="E97" s="1"/>
  <c r="E109" s="1"/>
  <c r="E122" s="1"/>
  <c r="I69"/>
  <c r="I97" s="1"/>
  <c r="I109" s="1"/>
  <c r="I122" s="1"/>
  <c r="M69"/>
  <c r="M97" s="1"/>
  <c r="M109" s="1"/>
  <c r="M122" s="1"/>
  <c r="P173"/>
  <c r="P26"/>
  <c r="D74"/>
  <c r="H74"/>
  <c r="H103" s="1"/>
  <c r="H115" s="1"/>
  <c r="H128" s="1"/>
  <c r="H148" s="1"/>
  <c r="L74"/>
  <c r="L103" s="1"/>
  <c r="L115" s="1"/>
  <c r="L128" s="1"/>
  <c r="P30"/>
  <c r="G31"/>
  <c r="G273" s="1"/>
  <c r="K31"/>
  <c r="K273" s="1"/>
  <c r="O31"/>
  <c r="O273" s="1"/>
  <c r="F32"/>
  <c r="J32"/>
  <c r="N32"/>
  <c r="E217"/>
  <c r="I217"/>
  <c r="M217"/>
  <c r="F221"/>
  <c r="J221"/>
  <c r="N221"/>
  <c r="P40"/>
  <c r="E222"/>
  <c r="I222"/>
  <c r="M222"/>
  <c r="D223"/>
  <c r="H223"/>
  <c r="L223"/>
  <c r="P44"/>
  <c r="G224"/>
  <c r="K224"/>
  <c r="O224"/>
  <c r="P52"/>
  <c r="D60"/>
  <c r="D276" s="1"/>
  <c r="H60"/>
  <c r="H276" s="1"/>
  <c r="L60"/>
  <c r="L276" s="1"/>
  <c r="G63"/>
  <c r="G94" s="1"/>
  <c r="G106" s="1"/>
  <c r="K63"/>
  <c r="K94" s="1"/>
  <c r="K106" s="1"/>
  <c r="E64"/>
  <c r="E95" s="1"/>
  <c r="E107" s="1"/>
  <c r="E120" s="1"/>
  <c r="H65"/>
  <c r="H96" s="1"/>
  <c r="H108" s="1"/>
  <c r="H121" s="1"/>
  <c r="N67"/>
  <c r="D69"/>
  <c r="G70"/>
  <c r="G98" s="1"/>
  <c r="G110" s="1"/>
  <c r="G123" s="1"/>
  <c r="J71"/>
  <c r="J99" s="1"/>
  <c r="J111" s="1"/>
  <c r="J124" s="1"/>
  <c r="M72"/>
  <c r="M100" s="1"/>
  <c r="M112" s="1"/>
  <c r="M125" s="1"/>
  <c r="D199"/>
  <c r="H199"/>
  <c r="L199"/>
  <c r="P165"/>
  <c r="G199"/>
  <c r="N262"/>
  <c r="J262"/>
  <c r="F261"/>
  <c r="O260"/>
  <c r="K260"/>
  <c r="L258"/>
  <c r="H258"/>
  <c r="D258"/>
  <c r="M262"/>
  <c r="I262"/>
  <c r="M261"/>
  <c r="I261"/>
  <c r="E261"/>
  <c r="N260"/>
  <c r="J260"/>
  <c r="F260"/>
  <c r="O258"/>
  <c r="K258"/>
  <c r="G258"/>
  <c r="L262"/>
  <c r="H261"/>
  <c r="D261"/>
  <c r="E260"/>
  <c r="N258"/>
  <c r="J258"/>
  <c r="F258"/>
  <c r="O262"/>
  <c r="K262"/>
  <c r="O261"/>
  <c r="G261"/>
  <c r="H260"/>
  <c r="D260"/>
  <c r="M258"/>
  <c r="I258"/>
  <c r="E258"/>
  <c r="O177"/>
  <c r="M199"/>
  <c r="D177" l="1"/>
  <c r="L260"/>
  <c r="N261"/>
  <c r="K144"/>
  <c r="K158" s="1"/>
  <c r="F177"/>
  <c r="H177"/>
  <c r="P225"/>
  <c r="P219"/>
  <c r="J177"/>
  <c r="L177"/>
  <c r="P226"/>
  <c r="I177"/>
  <c r="K261"/>
  <c r="I260"/>
  <c r="L261"/>
  <c r="M260"/>
  <c r="E177"/>
  <c r="M177"/>
  <c r="P222"/>
  <c r="P217"/>
  <c r="P31"/>
  <c r="P273" s="1"/>
  <c r="N177"/>
  <c r="P224"/>
  <c r="P223"/>
  <c r="P221"/>
  <c r="O230"/>
  <c r="O231" s="1"/>
  <c r="L230"/>
  <c r="L231" s="1"/>
  <c r="K145"/>
  <c r="K159" s="1"/>
  <c r="K230"/>
  <c r="K231" s="1"/>
  <c r="H230"/>
  <c r="H231" s="1"/>
  <c r="P32"/>
  <c r="K188"/>
  <c r="H194"/>
  <c r="H162"/>
  <c r="G260"/>
  <c r="J261"/>
  <c r="G177"/>
  <c r="D97"/>
  <c r="P69"/>
  <c r="K119"/>
  <c r="K116"/>
  <c r="E230"/>
  <c r="E231" s="1"/>
  <c r="D103"/>
  <c r="P74"/>
  <c r="M142"/>
  <c r="M148"/>
  <c r="E142"/>
  <c r="E148"/>
  <c r="D237"/>
  <c r="P237" s="1"/>
  <c r="P203"/>
  <c r="F116"/>
  <c r="F119"/>
  <c r="P218"/>
  <c r="D230"/>
  <c r="D231" s="1"/>
  <c r="D100"/>
  <c r="P72"/>
  <c r="N145"/>
  <c r="N143"/>
  <c r="N144"/>
  <c r="F145"/>
  <c r="F143"/>
  <c r="F144"/>
  <c r="D209"/>
  <c r="P169"/>
  <c r="E116"/>
  <c r="E119"/>
  <c r="K148"/>
  <c r="K142"/>
  <c r="M116"/>
  <c r="M119"/>
  <c r="N142"/>
  <c r="N148"/>
  <c r="F142"/>
  <c r="F148"/>
  <c r="D102"/>
  <c r="P66"/>
  <c r="P73"/>
  <c r="P63"/>
  <c r="P258"/>
  <c r="G119"/>
  <c r="G116"/>
  <c r="M143"/>
  <c r="M144"/>
  <c r="M145"/>
  <c r="P60"/>
  <c r="P276" s="1"/>
  <c r="G148"/>
  <c r="G142"/>
  <c r="G230"/>
  <c r="G231" s="1"/>
  <c r="D243"/>
  <c r="P243" s="1"/>
  <c r="P210"/>
  <c r="N230"/>
  <c r="N231" s="1"/>
  <c r="P67"/>
  <c r="L144"/>
  <c r="L143"/>
  <c r="L145"/>
  <c r="D98"/>
  <c r="P70"/>
  <c r="J146"/>
  <c r="J141"/>
  <c r="J155" s="1"/>
  <c r="J129"/>
  <c r="J130" s="1"/>
  <c r="J147"/>
  <c r="J139"/>
  <c r="J140"/>
  <c r="J154" s="1"/>
  <c r="H116"/>
  <c r="P199"/>
  <c r="M230"/>
  <c r="M231" s="1"/>
  <c r="I142"/>
  <c r="I148"/>
  <c r="L119"/>
  <c r="L116"/>
  <c r="D96"/>
  <c r="P65"/>
  <c r="J145"/>
  <c r="J143"/>
  <c r="J144"/>
  <c r="O119"/>
  <c r="O116"/>
  <c r="O145"/>
  <c r="O144"/>
  <c r="O143"/>
  <c r="N116"/>
  <c r="N119"/>
  <c r="O148"/>
  <c r="O142"/>
  <c r="J230"/>
  <c r="J231" s="1"/>
  <c r="J142"/>
  <c r="J148"/>
  <c r="D208"/>
  <c r="P168"/>
  <c r="K143"/>
  <c r="J116"/>
  <c r="H142"/>
  <c r="H140"/>
  <c r="H154" s="1"/>
  <c r="H147"/>
  <c r="H139"/>
  <c r="H141"/>
  <c r="H155" s="1"/>
  <c r="H129"/>
  <c r="H130" s="1"/>
  <c r="H146"/>
  <c r="K177"/>
  <c r="P262"/>
  <c r="G145"/>
  <c r="G144"/>
  <c r="G143"/>
  <c r="I230"/>
  <c r="I231" s="1"/>
  <c r="D99"/>
  <c r="P71"/>
  <c r="D95"/>
  <c r="P64"/>
  <c r="P68"/>
  <c r="I143"/>
  <c r="I144"/>
  <c r="I145"/>
  <c r="L148"/>
  <c r="L142"/>
  <c r="I116"/>
  <c r="I119"/>
  <c r="F230"/>
  <c r="F231" s="1"/>
  <c r="H144"/>
  <c r="H143"/>
  <c r="H145"/>
  <c r="E143"/>
  <c r="E144"/>
  <c r="E145"/>
  <c r="D113"/>
  <c r="P101"/>
  <c r="P94"/>
  <c r="D106"/>
  <c r="K189" l="1"/>
  <c r="P177"/>
  <c r="P230"/>
  <c r="P231" s="1"/>
  <c r="P261"/>
  <c r="P260"/>
  <c r="H188"/>
  <c r="H158"/>
  <c r="G141"/>
  <c r="G155" s="1"/>
  <c r="G129"/>
  <c r="G130" s="1"/>
  <c r="G140"/>
  <c r="G154" s="1"/>
  <c r="G146"/>
  <c r="G139"/>
  <c r="G147"/>
  <c r="F194"/>
  <c r="F162"/>
  <c r="M147"/>
  <c r="M139"/>
  <c r="M146"/>
  <c r="M140"/>
  <c r="M154" s="1"/>
  <c r="M141"/>
  <c r="M155" s="1"/>
  <c r="M129"/>
  <c r="M130" s="1"/>
  <c r="D242"/>
  <c r="P242" s="1"/>
  <c r="P209"/>
  <c r="D112"/>
  <c r="P100"/>
  <c r="M194"/>
  <c r="M162"/>
  <c r="P113"/>
  <c r="D126"/>
  <c r="P126" s="1"/>
  <c r="L194"/>
  <c r="L162"/>
  <c r="H182"/>
  <c r="H149"/>
  <c r="H150" s="1"/>
  <c r="H153"/>
  <c r="O187"/>
  <c r="O157"/>
  <c r="J182"/>
  <c r="J149"/>
  <c r="J150" s="1"/>
  <c r="J153"/>
  <c r="H267"/>
  <c r="H212"/>
  <c r="H245" s="1"/>
  <c r="D119"/>
  <c r="P106"/>
  <c r="E189"/>
  <c r="E159"/>
  <c r="H189"/>
  <c r="H159"/>
  <c r="I147"/>
  <c r="I139"/>
  <c r="I146"/>
  <c r="I140"/>
  <c r="I154" s="1"/>
  <c r="I141"/>
  <c r="I155" s="1"/>
  <c r="I129"/>
  <c r="I130" s="1"/>
  <c r="I189"/>
  <c r="I159"/>
  <c r="P99"/>
  <c r="D111"/>
  <c r="G188"/>
  <c r="G158"/>
  <c r="H183"/>
  <c r="H160"/>
  <c r="H201" s="1"/>
  <c r="H184"/>
  <c r="H161"/>
  <c r="K187"/>
  <c r="K157"/>
  <c r="J194"/>
  <c r="J162"/>
  <c r="O194"/>
  <c r="O162"/>
  <c r="O188"/>
  <c r="O158"/>
  <c r="J188"/>
  <c r="J158"/>
  <c r="I194"/>
  <c r="I162"/>
  <c r="J184"/>
  <c r="J161"/>
  <c r="J202" s="1"/>
  <c r="J236" s="1"/>
  <c r="L188"/>
  <c r="L158"/>
  <c r="G194"/>
  <c r="G162"/>
  <c r="M187"/>
  <c r="M157"/>
  <c r="P102"/>
  <c r="D114"/>
  <c r="N194"/>
  <c r="N162"/>
  <c r="F187"/>
  <c r="F157"/>
  <c r="N189"/>
  <c r="N159"/>
  <c r="E194"/>
  <c r="E162"/>
  <c r="K141"/>
  <c r="K155" s="1"/>
  <c r="K129"/>
  <c r="K130" s="1"/>
  <c r="K140"/>
  <c r="K154" s="1"/>
  <c r="K146"/>
  <c r="K147"/>
  <c r="K139"/>
  <c r="E188"/>
  <c r="E158"/>
  <c r="G189"/>
  <c r="G159"/>
  <c r="J193"/>
  <c r="J156"/>
  <c r="N146"/>
  <c r="N141"/>
  <c r="N155" s="1"/>
  <c r="N129"/>
  <c r="N130" s="1"/>
  <c r="N147"/>
  <c r="N139"/>
  <c r="N140"/>
  <c r="N154" s="1"/>
  <c r="O189"/>
  <c r="O159"/>
  <c r="J187"/>
  <c r="J157"/>
  <c r="D108"/>
  <c r="P96"/>
  <c r="I193"/>
  <c r="I156"/>
  <c r="P98"/>
  <c r="D110"/>
  <c r="N193"/>
  <c r="N156"/>
  <c r="K193"/>
  <c r="K156"/>
  <c r="F189"/>
  <c r="F159"/>
  <c r="E193"/>
  <c r="E156"/>
  <c r="P103"/>
  <c r="D115"/>
  <c r="K266"/>
  <c r="K207"/>
  <c r="K240" s="1"/>
  <c r="K265"/>
  <c r="K206"/>
  <c r="K239" s="1"/>
  <c r="H187"/>
  <c r="H157"/>
  <c r="L193"/>
  <c r="L156"/>
  <c r="P95"/>
  <c r="D107"/>
  <c r="H257"/>
  <c r="H202"/>
  <c r="H236" s="1"/>
  <c r="N188"/>
  <c r="N158"/>
  <c r="D109"/>
  <c r="P97"/>
  <c r="I188"/>
  <c r="I158"/>
  <c r="E187"/>
  <c r="E157"/>
  <c r="I187"/>
  <c r="I157"/>
  <c r="H193"/>
  <c r="H156"/>
  <c r="D241"/>
  <c r="P208"/>
  <c r="J189"/>
  <c r="J159"/>
  <c r="L189"/>
  <c r="L159"/>
  <c r="M189"/>
  <c r="M159"/>
  <c r="K194"/>
  <c r="K162"/>
  <c r="F146"/>
  <c r="F141"/>
  <c r="F155" s="1"/>
  <c r="F129"/>
  <c r="F130" s="1"/>
  <c r="F147"/>
  <c r="F139"/>
  <c r="F140"/>
  <c r="F154" s="1"/>
  <c r="G187"/>
  <c r="G157"/>
  <c r="O193"/>
  <c r="O156"/>
  <c r="O141"/>
  <c r="O155" s="1"/>
  <c r="O129"/>
  <c r="O130" s="1"/>
  <c r="O140"/>
  <c r="O154" s="1"/>
  <c r="O146"/>
  <c r="O147"/>
  <c r="O139"/>
  <c r="L140"/>
  <c r="L154" s="1"/>
  <c r="L147"/>
  <c r="L139"/>
  <c r="L141"/>
  <c r="L155" s="1"/>
  <c r="L129"/>
  <c r="L130" s="1"/>
  <c r="L146"/>
  <c r="J183"/>
  <c r="J160"/>
  <c r="J201" s="1"/>
  <c r="L187"/>
  <c r="L157"/>
  <c r="G193"/>
  <c r="G156"/>
  <c r="M188"/>
  <c r="M158"/>
  <c r="F193"/>
  <c r="F156"/>
  <c r="E147"/>
  <c r="E139"/>
  <c r="E146"/>
  <c r="E140"/>
  <c r="E154" s="1"/>
  <c r="E129"/>
  <c r="E130" s="1"/>
  <c r="E141"/>
  <c r="E155" s="1"/>
  <c r="F188"/>
  <c r="F158"/>
  <c r="N187"/>
  <c r="N157"/>
  <c r="M193"/>
  <c r="M156"/>
  <c r="J257" l="1"/>
  <c r="J235"/>
  <c r="H256"/>
  <c r="H235"/>
  <c r="M263"/>
  <c r="M211"/>
  <c r="M244" s="1"/>
  <c r="F265"/>
  <c r="F206"/>
  <c r="F239" s="1"/>
  <c r="E183"/>
  <c r="E160"/>
  <c r="E201" s="1"/>
  <c r="O149"/>
  <c r="O150" s="1"/>
  <c r="O182"/>
  <c r="O153"/>
  <c r="N149"/>
  <c r="N150" s="1"/>
  <c r="N182"/>
  <c r="N153"/>
  <c r="N183"/>
  <c r="N160"/>
  <c r="N201" s="1"/>
  <c r="G266"/>
  <c r="G207"/>
  <c r="G240" s="1"/>
  <c r="K149"/>
  <c r="K150" s="1"/>
  <c r="K182"/>
  <c r="K153"/>
  <c r="N266"/>
  <c r="N207"/>
  <c r="N240" s="1"/>
  <c r="N267"/>
  <c r="N212"/>
  <c r="N245" s="1"/>
  <c r="M264"/>
  <c r="M205"/>
  <c r="M238" s="1"/>
  <c r="L265"/>
  <c r="L206"/>
  <c r="L239" s="1"/>
  <c r="I267"/>
  <c r="I212"/>
  <c r="I245" s="1"/>
  <c r="O265"/>
  <c r="O206"/>
  <c r="O239" s="1"/>
  <c r="J267"/>
  <c r="J212"/>
  <c r="J245" s="1"/>
  <c r="G265"/>
  <c r="G206"/>
  <c r="G239" s="1"/>
  <c r="I266"/>
  <c r="I207"/>
  <c r="I240" s="1"/>
  <c r="H266"/>
  <c r="H207"/>
  <c r="H240" s="1"/>
  <c r="O264"/>
  <c r="O205"/>
  <c r="O238" s="1"/>
  <c r="H195"/>
  <c r="H196" s="1"/>
  <c r="D125"/>
  <c r="P125" s="1"/>
  <c r="P112"/>
  <c r="M184"/>
  <c r="M161"/>
  <c r="M257" s="1"/>
  <c r="G182"/>
  <c r="G149"/>
  <c r="G150" s="1"/>
  <c r="G153"/>
  <c r="F183"/>
  <c r="F160"/>
  <c r="F201" s="1"/>
  <c r="D122"/>
  <c r="P109"/>
  <c r="G264"/>
  <c r="G205"/>
  <c r="G238" s="1"/>
  <c r="K267"/>
  <c r="K212"/>
  <c r="K245" s="1"/>
  <c r="L266"/>
  <c r="L207"/>
  <c r="L240" s="1"/>
  <c r="I264"/>
  <c r="I205"/>
  <c r="I238" s="1"/>
  <c r="N265"/>
  <c r="N206"/>
  <c r="N239" s="1"/>
  <c r="N264"/>
  <c r="N205"/>
  <c r="N238" s="1"/>
  <c r="E182"/>
  <c r="E149"/>
  <c r="E150" s="1"/>
  <c r="E153"/>
  <c r="M265"/>
  <c r="M206"/>
  <c r="M239" s="1"/>
  <c r="L264"/>
  <c r="L205"/>
  <c r="L238" s="1"/>
  <c r="L182"/>
  <c r="L149"/>
  <c r="L150" s="1"/>
  <c r="L153"/>
  <c r="O184"/>
  <c r="O161"/>
  <c r="O257" s="1"/>
  <c r="O202"/>
  <c r="O236" s="1"/>
  <c r="P241"/>
  <c r="E184"/>
  <c r="E161"/>
  <c r="E257" s="1"/>
  <c r="L183"/>
  <c r="L160"/>
  <c r="L201" s="1"/>
  <c r="L184"/>
  <c r="L161"/>
  <c r="L202" s="1"/>
  <c r="L236" s="1"/>
  <c r="O183"/>
  <c r="O160"/>
  <c r="O201" s="1"/>
  <c r="O263"/>
  <c r="O211"/>
  <c r="O244" s="1"/>
  <c r="M266"/>
  <c r="M207"/>
  <c r="M240" s="1"/>
  <c r="J266"/>
  <c r="J207"/>
  <c r="J240" s="1"/>
  <c r="H263"/>
  <c r="H211"/>
  <c r="H244" s="1"/>
  <c r="H250" s="1"/>
  <c r="E264"/>
  <c r="E205"/>
  <c r="E238" s="1"/>
  <c r="D120"/>
  <c r="P120" s="1"/>
  <c r="P107"/>
  <c r="H264"/>
  <c r="H205"/>
  <c r="H238" s="1"/>
  <c r="E263"/>
  <c r="E211"/>
  <c r="E244" s="1"/>
  <c r="K263"/>
  <c r="K211"/>
  <c r="K244" s="1"/>
  <c r="K250" s="1"/>
  <c r="P110"/>
  <c r="D123"/>
  <c r="O266"/>
  <c r="O207"/>
  <c r="O240" s="1"/>
  <c r="N184"/>
  <c r="N161"/>
  <c r="J263"/>
  <c r="J211"/>
  <c r="J244" s="1"/>
  <c r="J250" s="1"/>
  <c r="K184"/>
  <c r="K161"/>
  <c r="K202" s="1"/>
  <c r="K236" s="1"/>
  <c r="K257"/>
  <c r="I183"/>
  <c r="I160"/>
  <c r="I201" s="1"/>
  <c r="D116"/>
  <c r="J255"/>
  <c r="J200"/>
  <c r="D13" i="54" s="1"/>
  <c r="J163" i="35"/>
  <c r="J178" s="1"/>
  <c r="J268" s="1"/>
  <c r="L267"/>
  <c r="L212"/>
  <c r="L245" s="1"/>
  <c r="M267"/>
  <c r="M212"/>
  <c r="M245" s="1"/>
  <c r="F267"/>
  <c r="F212"/>
  <c r="F245" s="1"/>
  <c r="G183"/>
  <c r="G160"/>
  <c r="G201" s="1"/>
  <c r="J256"/>
  <c r="P108"/>
  <c r="D121"/>
  <c r="P121" s="1"/>
  <c r="E265"/>
  <c r="E206"/>
  <c r="E239" s="1"/>
  <c r="K183"/>
  <c r="K160"/>
  <c r="K201" s="1"/>
  <c r="E267"/>
  <c r="E212"/>
  <c r="E245" s="1"/>
  <c r="F264"/>
  <c r="F205"/>
  <c r="F238" s="1"/>
  <c r="D127"/>
  <c r="P127" s="1"/>
  <c r="P114"/>
  <c r="G267"/>
  <c r="G212"/>
  <c r="G245" s="1"/>
  <c r="J265"/>
  <c r="J206"/>
  <c r="J239" s="1"/>
  <c r="O267"/>
  <c r="O212"/>
  <c r="O245" s="1"/>
  <c r="K264"/>
  <c r="K205"/>
  <c r="K238" s="1"/>
  <c r="D124"/>
  <c r="P124" s="1"/>
  <c r="P111"/>
  <c r="I182"/>
  <c r="I149"/>
  <c r="I150" s="1"/>
  <c r="I153"/>
  <c r="E266"/>
  <c r="E207"/>
  <c r="E240" s="1"/>
  <c r="P119"/>
  <c r="H255"/>
  <c r="H200"/>
  <c r="N13" i="54" s="1"/>
  <c r="H163" i="35"/>
  <c r="H178" s="1"/>
  <c r="H268" s="1"/>
  <c r="M183"/>
  <c r="M160"/>
  <c r="M201" s="1"/>
  <c r="H265"/>
  <c r="H206"/>
  <c r="H239" s="1"/>
  <c r="E256"/>
  <c r="F263"/>
  <c r="F211"/>
  <c r="F244" s="1"/>
  <c r="G263"/>
  <c r="G211"/>
  <c r="G244" s="1"/>
  <c r="F149"/>
  <c r="F150" s="1"/>
  <c r="F182"/>
  <c r="F153"/>
  <c r="F184"/>
  <c r="F161"/>
  <c r="F202" s="1"/>
  <c r="F236" s="1"/>
  <c r="I265"/>
  <c r="I206"/>
  <c r="I239" s="1"/>
  <c r="L263"/>
  <c r="L211"/>
  <c r="L244" s="1"/>
  <c r="D128"/>
  <c r="P128" s="1"/>
  <c r="P115"/>
  <c r="F266"/>
  <c r="F207"/>
  <c r="F240" s="1"/>
  <c r="N263"/>
  <c r="N211"/>
  <c r="N244" s="1"/>
  <c r="N250" s="1"/>
  <c r="I263"/>
  <c r="I211"/>
  <c r="I244" s="1"/>
  <c r="I250" s="1"/>
  <c r="J264"/>
  <c r="J205"/>
  <c r="J238" s="1"/>
  <c r="N256"/>
  <c r="N257"/>
  <c r="N202"/>
  <c r="N236" s="1"/>
  <c r="I184"/>
  <c r="I161"/>
  <c r="I202" s="1"/>
  <c r="I236" s="1"/>
  <c r="J195"/>
  <c r="J196" s="1"/>
  <c r="M182"/>
  <c r="M195" s="1"/>
  <c r="M149"/>
  <c r="M150" s="1"/>
  <c r="M153"/>
  <c r="G184"/>
  <c r="G161"/>
  <c r="G257" s="1"/>
  <c r="G250" l="1"/>
  <c r="O17" i="54"/>
  <c r="H17"/>
  <c r="F250" i="35"/>
  <c r="E17" i="54"/>
  <c r="N17"/>
  <c r="I17"/>
  <c r="F17"/>
  <c r="L17"/>
  <c r="D17"/>
  <c r="D147" i="35"/>
  <c r="L250"/>
  <c r="I257"/>
  <c r="K256"/>
  <c r="D141"/>
  <c r="K235"/>
  <c r="K215"/>
  <c r="O250"/>
  <c r="L195"/>
  <c r="L196" s="1"/>
  <c r="I256"/>
  <c r="N235"/>
  <c r="N215"/>
  <c r="E235"/>
  <c r="J215"/>
  <c r="M235"/>
  <c r="G235"/>
  <c r="I235"/>
  <c r="I215"/>
  <c r="P116"/>
  <c r="O235"/>
  <c r="O215"/>
  <c r="L235"/>
  <c r="L215"/>
  <c r="F235"/>
  <c r="F215"/>
  <c r="H215"/>
  <c r="P141"/>
  <c r="D155"/>
  <c r="I195"/>
  <c r="I196" s="1"/>
  <c r="M256"/>
  <c r="F257"/>
  <c r="M255"/>
  <c r="M200"/>
  <c r="G13" i="54" s="1"/>
  <c r="M163" i="35"/>
  <c r="M178" s="1"/>
  <c r="M268" s="1"/>
  <c r="F255"/>
  <c r="F163"/>
  <c r="F178" s="1"/>
  <c r="F268" s="1"/>
  <c r="F200"/>
  <c r="L13" i="54" s="1"/>
  <c r="D146" i="35"/>
  <c r="D139"/>
  <c r="D144"/>
  <c r="D143"/>
  <c r="D145"/>
  <c r="P123"/>
  <c r="E250"/>
  <c r="F256"/>
  <c r="E255"/>
  <c r="E200"/>
  <c r="K13" i="54" s="1"/>
  <c r="E163" i="35"/>
  <c r="E178" s="1"/>
  <c r="E268" s="1"/>
  <c r="L257"/>
  <c r="G255"/>
  <c r="G200"/>
  <c r="M13" i="54" s="1"/>
  <c r="G163" i="35"/>
  <c r="G178" s="1"/>
  <c r="G268" s="1"/>
  <c r="E202"/>
  <c r="E236" s="1"/>
  <c r="D184"/>
  <c r="P184" s="1"/>
  <c r="P147"/>
  <c r="D161"/>
  <c r="P161" s="1"/>
  <c r="I255"/>
  <c r="I200"/>
  <c r="O13" i="54" s="1"/>
  <c r="I163" i="35"/>
  <c r="I178" s="1"/>
  <c r="I268" s="1"/>
  <c r="J234"/>
  <c r="J213"/>
  <c r="J214" s="1"/>
  <c r="L255"/>
  <c r="L200"/>
  <c r="F13" i="54" s="1"/>
  <c r="L163" i="35"/>
  <c r="L178" s="1"/>
  <c r="L268" s="1"/>
  <c r="L256"/>
  <c r="M202"/>
  <c r="M236" s="1"/>
  <c r="N255"/>
  <c r="N163"/>
  <c r="N178" s="1"/>
  <c r="N268" s="1"/>
  <c r="N200"/>
  <c r="H13" i="54" s="1"/>
  <c r="F195" i="35"/>
  <c r="F196" s="1"/>
  <c r="M196"/>
  <c r="G256"/>
  <c r="H213"/>
  <c r="H214" s="1"/>
  <c r="H234"/>
  <c r="D129"/>
  <c r="D130" s="1"/>
  <c r="D140"/>
  <c r="E195"/>
  <c r="E196" s="1"/>
  <c r="D148"/>
  <c r="D142"/>
  <c r="P122"/>
  <c r="G202"/>
  <c r="G236" s="1"/>
  <c r="G195"/>
  <c r="G196" s="1"/>
  <c r="K255"/>
  <c r="K200"/>
  <c r="E13" i="54" s="1"/>
  <c r="K163" i="35"/>
  <c r="K178" s="1"/>
  <c r="K268" s="1"/>
  <c r="N195"/>
  <c r="N196" s="1"/>
  <c r="O255"/>
  <c r="O200"/>
  <c r="I13" i="54" s="1"/>
  <c r="O163" i="35"/>
  <c r="O178" s="1"/>
  <c r="O268" s="1"/>
  <c r="M250"/>
  <c r="K195"/>
  <c r="K196" s="1"/>
  <c r="O195"/>
  <c r="O196" s="1"/>
  <c r="O256"/>
  <c r="K17" i="54" l="1"/>
  <c r="G17"/>
  <c r="M17"/>
  <c r="M215" i="35"/>
  <c r="P129"/>
  <c r="P130" s="1"/>
  <c r="G215"/>
  <c r="E215"/>
  <c r="N234"/>
  <c r="N213"/>
  <c r="N214" s="1"/>
  <c r="D189"/>
  <c r="P189" s="1"/>
  <c r="P145"/>
  <c r="D159"/>
  <c r="D183"/>
  <c r="P183" s="1"/>
  <c r="P146"/>
  <c r="D160"/>
  <c r="P160" s="1"/>
  <c r="O234"/>
  <c r="O213"/>
  <c r="O214" s="1"/>
  <c r="K213"/>
  <c r="K214" s="1"/>
  <c r="K234"/>
  <c r="P140"/>
  <c r="D154"/>
  <c r="J249"/>
  <c r="J251" s="1"/>
  <c r="J246"/>
  <c r="J247" s="1"/>
  <c r="D187"/>
  <c r="P187" s="1"/>
  <c r="P143"/>
  <c r="D157"/>
  <c r="F234"/>
  <c r="F213"/>
  <c r="F214" s="1"/>
  <c r="M213"/>
  <c r="M214" s="1"/>
  <c r="M234"/>
  <c r="D193"/>
  <c r="P193" s="1"/>
  <c r="P142"/>
  <c r="D156"/>
  <c r="L234"/>
  <c r="L213"/>
  <c r="L214" s="1"/>
  <c r="D188"/>
  <c r="P188" s="1"/>
  <c r="P144"/>
  <c r="D158"/>
  <c r="D257"/>
  <c r="P257" s="1"/>
  <c r="D202"/>
  <c r="P155"/>
  <c r="P148"/>
  <c r="D194"/>
  <c r="P194" s="1"/>
  <c r="D162"/>
  <c r="H249"/>
  <c r="H251" s="1"/>
  <c r="H246"/>
  <c r="H247" s="1"/>
  <c r="I213"/>
  <c r="I214" s="1"/>
  <c r="I234"/>
  <c r="G234"/>
  <c r="G213"/>
  <c r="G214" s="1"/>
  <c r="E234"/>
  <c r="E213"/>
  <c r="E214" s="1"/>
  <c r="P139"/>
  <c r="D182"/>
  <c r="D149"/>
  <c r="D150" s="1"/>
  <c r="D153"/>
  <c r="J252" l="1"/>
  <c r="P149"/>
  <c r="P150" s="1"/>
  <c r="H252"/>
  <c r="F246"/>
  <c r="F247" s="1"/>
  <c r="F249"/>
  <c r="F251" s="1"/>
  <c r="K249"/>
  <c r="K251" s="1"/>
  <c r="K246"/>
  <c r="K247" s="1"/>
  <c r="D195"/>
  <c r="D196" s="1"/>
  <c r="P182"/>
  <c r="P195" s="1"/>
  <c r="D265"/>
  <c r="P265" s="1"/>
  <c r="P158"/>
  <c r="D206"/>
  <c r="L249"/>
  <c r="L251" s="1"/>
  <c r="L246"/>
  <c r="L247" s="1"/>
  <c r="M246"/>
  <c r="M247" s="1"/>
  <c r="M249"/>
  <c r="M251" s="1"/>
  <c r="D264"/>
  <c r="P264" s="1"/>
  <c r="D205"/>
  <c r="P157"/>
  <c r="E249"/>
  <c r="E251" s="1"/>
  <c r="E246"/>
  <c r="E247" s="1"/>
  <c r="G249"/>
  <c r="G251" s="1"/>
  <c r="G246"/>
  <c r="G247" s="1"/>
  <c r="D263"/>
  <c r="P263" s="1"/>
  <c r="D211"/>
  <c r="P156"/>
  <c r="D256"/>
  <c r="P256" s="1"/>
  <c r="D201"/>
  <c r="P154"/>
  <c r="D255"/>
  <c r="P255" s="1"/>
  <c r="D200"/>
  <c r="J13" i="54" s="1"/>
  <c r="P153" i="35"/>
  <c r="D163"/>
  <c r="D178" s="1"/>
  <c r="D268" s="1"/>
  <c r="P268" s="1"/>
  <c r="I246"/>
  <c r="I247" s="1"/>
  <c r="I249"/>
  <c r="I251" s="1"/>
  <c r="D267"/>
  <c r="P267" s="1"/>
  <c r="D212"/>
  <c r="D245" s="1"/>
  <c r="P245" s="1"/>
  <c r="P162"/>
  <c r="P212" s="1"/>
  <c r="P202"/>
  <c r="D236"/>
  <c r="P236" s="1"/>
  <c r="O249"/>
  <c r="O251" s="1"/>
  <c r="O246"/>
  <c r="O247" s="1"/>
  <c r="D266"/>
  <c r="P266" s="1"/>
  <c r="D207"/>
  <c r="P159"/>
  <c r="N249"/>
  <c r="N251" s="1"/>
  <c r="N246"/>
  <c r="N247" s="1"/>
  <c r="J17" i="54" l="1"/>
  <c r="D215" i="35"/>
  <c r="P215" s="1"/>
  <c r="P13" i="54"/>
  <c r="J14" s="1"/>
  <c r="M252" i="35"/>
  <c r="G252"/>
  <c r="K252"/>
  <c r="N252"/>
  <c r="P196"/>
  <c r="P163"/>
  <c r="P178" s="1"/>
  <c r="P201"/>
  <c r="D235"/>
  <c r="P235" s="1"/>
  <c r="I252"/>
  <c r="P200"/>
  <c r="D234"/>
  <c r="D213"/>
  <c r="D214" s="1"/>
  <c r="D238"/>
  <c r="P238" s="1"/>
  <c r="P205"/>
  <c r="D244"/>
  <c r="P211"/>
  <c r="L252"/>
  <c r="F252"/>
  <c r="O252"/>
  <c r="D240"/>
  <c r="P240" s="1"/>
  <c r="P207"/>
  <c r="E252"/>
  <c r="D239"/>
  <c r="P239" s="1"/>
  <c r="P206"/>
  <c r="P17" i="54" l="1"/>
  <c r="M14"/>
  <c r="D14"/>
  <c r="N14"/>
  <c r="H14"/>
  <c r="E14"/>
  <c r="L14"/>
  <c r="F14"/>
  <c r="G14"/>
  <c r="K14"/>
  <c r="O14"/>
  <c r="I14"/>
  <c r="P244" i="35"/>
  <c r="D250"/>
  <c r="P250" s="1"/>
  <c r="D249"/>
  <c r="P234"/>
  <c r="D246"/>
  <c r="D247" s="1"/>
  <c r="P213"/>
  <c r="P214" s="1"/>
  <c r="O18" i="54" l="1"/>
  <c r="E18"/>
  <c r="H18"/>
  <c r="F18"/>
  <c r="D18"/>
  <c r="I18"/>
  <c r="N18"/>
  <c r="L18"/>
  <c r="M18"/>
  <c r="G18"/>
  <c r="K18"/>
  <c r="J18"/>
  <c r="P14"/>
  <c r="D251" i="35"/>
  <c r="D252" s="1"/>
  <c r="P249"/>
  <c r="P251" s="1"/>
  <c r="P246"/>
  <c r="P247" s="1"/>
  <c r="P18" i="54" l="1"/>
  <c r="P252" i="35"/>
  <c r="H5" i="33" l="1"/>
  <c r="E12" i="5" s="1"/>
  <c r="O14" i="32" l="1"/>
  <c r="B16" i="62" s="1"/>
  <c r="F16" s="1"/>
  <c r="N14" i="32"/>
  <c r="B15" i="62" s="1"/>
  <c r="L14" i="32"/>
  <c r="B13" i="62" s="1"/>
  <c r="J14" i="32"/>
  <c r="B11" i="62" s="1"/>
  <c r="H14" i="32"/>
  <c r="B9" i="62" s="1"/>
  <c r="G14" i="32"/>
  <c r="B8" i="62" s="1"/>
  <c r="D14" i="32"/>
  <c r="A10"/>
  <c r="A11" s="1"/>
  <c r="A12" s="1"/>
  <c r="A13" s="1"/>
  <c r="A14" s="1"/>
  <c r="A15" s="1"/>
  <c r="A16" s="1"/>
  <c r="E221" i="31"/>
  <c r="E220"/>
  <c r="E219"/>
  <c r="E218"/>
  <c r="E217"/>
  <c r="E216"/>
  <c r="E215"/>
  <c r="E214"/>
  <c r="E213"/>
  <c r="E208"/>
  <c r="E204"/>
  <c r="E203"/>
  <c r="E202"/>
  <c r="E201"/>
  <c r="E200"/>
  <c r="E199"/>
  <c r="E198"/>
  <c r="E193"/>
  <c r="E192"/>
  <c r="E189"/>
  <c r="E184"/>
  <c r="E183"/>
  <c r="J178"/>
  <c r="L178" s="1"/>
  <c r="M178" s="1"/>
  <c r="E177"/>
  <c r="E175"/>
  <c r="E171"/>
  <c r="E170"/>
  <c r="L167"/>
  <c r="G177"/>
  <c r="E209"/>
  <c r="I164"/>
  <c r="G164"/>
  <c r="I163"/>
  <c r="G163"/>
  <c r="I162"/>
  <c r="G162"/>
  <c r="I161"/>
  <c r="G161"/>
  <c r="I157"/>
  <c r="G157"/>
  <c r="I156"/>
  <c r="J156" s="1"/>
  <c r="G156"/>
  <c r="I155"/>
  <c r="G155"/>
  <c r="I154"/>
  <c r="G154"/>
  <c r="I153"/>
  <c r="G153"/>
  <c r="I152"/>
  <c r="J152" s="1"/>
  <c r="G152"/>
  <c r="I151"/>
  <c r="G151"/>
  <c r="I147"/>
  <c r="G147"/>
  <c r="I146"/>
  <c r="G146"/>
  <c r="I145"/>
  <c r="G145"/>
  <c r="I144"/>
  <c r="G144"/>
  <c r="I143"/>
  <c r="G143"/>
  <c r="I142"/>
  <c r="J142" s="1"/>
  <c r="G142"/>
  <c r="F137"/>
  <c r="E137"/>
  <c r="G87" i="67" s="1"/>
  <c r="G88" s="1"/>
  <c r="F136" i="31"/>
  <c r="G136" s="1"/>
  <c r="F135"/>
  <c r="G135" s="1"/>
  <c r="F134"/>
  <c r="G134" s="1"/>
  <c r="F133"/>
  <c r="G133" s="1"/>
  <c r="F132"/>
  <c r="G132" s="1"/>
  <c r="L129"/>
  <c r="M129" s="1"/>
  <c r="I127"/>
  <c r="O127" s="1"/>
  <c r="G127"/>
  <c r="I122"/>
  <c r="E122"/>
  <c r="G76" i="67" s="1"/>
  <c r="G77" s="1"/>
  <c r="G90" s="1"/>
  <c r="I121" i="31"/>
  <c r="G121"/>
  <c r="I120"/>
  <c r="G120"/>
  <c r="I119"/>
  <c r="G119"/>
  <c r="I118"/>
  <c r="G118"/>
  <c r="I117"/>
  <c r="G117"/>
  <c r="L114"/>
  <c r="M114" s="1"/>
  <c r="I113"/>
  <c r="I30" s="1"/>
  <c r="E113"/>
  <c r="F112"/>
  <c r="I111"/>
  <c r="O111" s="1"/>
  <c r="G111"/>
  <c r="E107"/>
  <c r="F106"/>
  <c r="G106" s="1"/>
  <c r="F105"/>
  <c r="G105" s="1"/>
  <c r="M102"/>
  <c r="L102"/>
  <c r="I100"/>
  <c r="O100" s="1"/>
  <c r="G100"/>
  <c r="I95"/>
  <c r="E95"/>
  <c r="I94"/>
  <c r="O94" s="1"/>
  <c r="G94"/>
  <c r="L91"/>
  <c r="M91" s="1"/>
  <c r="I90"/>
  <c r="E90"/>
  <c r="G52" i="67" s="1"/>
  <c r="F89" i="31"/>
  <c r="F101" s="1"/>
  <c r="G101" s="1"/>
  <c r="M101" s="1"/>
  <c r="I88"/>
  <c r="O88" s="1"/>
  <c r="E88"/>
  <c r="E188" s="1"/>
  <c r="E84"/>
  <c r="F83"/>
  <c r="G83" s="1"/>
  <c r="F82"/>
  <c r="G82" s="1"/>
  <c r="F81"/>
  <c r="G81" s="1"/>
  <c r="L78"/>
  <c r="M78" s="1"/>
  <c r="F77"/>
  <c r="G77" s="1"/>
  <c r="I76"/>
  <c r="E76"/>
  <c r="E191" s="1"/>
  <c r="I71"/>
  <c r="E71"/>
  <c r="G37" i="67" s="1"/>
  <c r="G38" s="1"/>
  <c r="G48" s="1"/>
  <c r="I70" i="31"/>
  <c r="G70"/>
  <c r="I69"/>
  <c r="G69"/>
  <c r="L66"/>
  <c r="M66" s="1"/>
  <c r="I65"/>
  <c r="E65"/>
  <c r="G33" i="67" s="1"/>
  <c r="I64" i="31"/>
  <c r="I89" s="1"/>
  <c r="G64"/>
  <c r="I63"/>
  <c r="O63" s="1"/>
  <c r="E63"/>
  <c r="E187" s="1"/>
  <c r="F59"/>
  <c r="E58"/>
  <c r="F57"/>
  <c r="G57" s="1"/>
  <c r="F56"/>
  <c r="G56" s="1"/>
  <c r="F55"/>
  <c r="F51"/>
  <c r="I50"/>
  <c r="O50" s="1"/>
  <c r="E50"/>
  <c r="E190" s="1"/>
  <c r="I45"/>
  <c r="E45"/>
  <c r="G18" i="67" s="1"/>
  <c r="G19" s="1"/>
  <c r="I44" i="31"/>
  <c r="G44"/>
  <c r="F40"/>
  <c r="F52" s="1"/>
  <c r="G52" s="1"/>
  <c r="I38"/>
  <c r="O38" s="1"/>
  <c r="E38"/>
  <c r="E186" s="1"/>
  <c r="I34"/>
  <c r="O34" s="1"/>
  <c r="G34"/>
  <c r="G35" s="1"/>
  <c r="F30"/>
  <c r="G30" s="1"/>
  <c r="M30" s="1"/>
  <c r="F29"/>
  <c r="G29" s="1"/>
  <c r="M29" s="1"/>
  <c r="I28"/>
  <c r="J28" s="1"/>
  <c r="G28"/>
  <c r="I24"/>
  <c r="G24"/>
  <c r="I23"/>
  <c r="O23" s="1"/>
  <c r="E23"/>
  <c r="E185" s="1"/>
  <c r="E20"/>
  <c r="E197" s="1"/>
  <c r="I19"/>
  <c r="G19"/>
  <c r="F15"/>
  <c r="G15" s="1"/>
  <c r="F14"/>
  <c r="G14" s="1"/>
  <c r="I10"/>
  <c r="J10" s="1"/>
  <c r="G10"/>
  <c r="I9"/>
  <c r="O9" s="1"/>
  <c r="G9"/>
  <c r="G29" i="67" l="1"/>
  <c r="E59" i="31"/>
  <c r="G23" i="67" s="1"/>
  <c r="H15" i="65"/>
  <c r="E206" i="31"/>
  <c r="H18" i="65"/>
  <c r="I18" s="1"/>
  <c r="H46" i="67" s="1"/>
  <c r="H48" s="1"/>
  <c r="G95" i="31"/>
  <c r="G55" i="67"/>
  <c r="G56" s="1"/>
  <c r="G65" s="1"/>
  <c r="E207" i="31"/>
  <c r="H21" i="65"/>
  <c r="I21" s="1"/>
  <c r="H63" i="67" s="1"/>
  <c r="H65" s="1"/>
  <c r="G113" i="31"/>
  <c r="G69" i="67"/>
  <c r="E39" i="31"/>
  <c r="G39" s="1"/>
  <c r="J100"/>
  <c r="L100" s="1"/>
  <c r="M100" s="1"/>
  <c r="O30"/>
  <c r="L152"/>
  <c r="J95"/>
  <c r="L95" s="1"/>
  <c r="M95" s="1"/>
  <c r="O19"/>
  <c r="D12" i="43"/>
  <c r="J144" i="31"/>
  <c r="L144" s="1"/>
  <c r="D16" i="43"/>
  <c r="O24" i="31"/>
  <c r="F10" i="45"/>
  <c r="F10" i="46"/>
  <c r="F10" i="44"/>
  <c r="G65" i="31"/>
  <c r="E40" i="46"/>
  <c r="E40" i="45"/>
  <c r="E40" i="44"/>
  <c r="J69" i="31"/>
  <c r="L69" s="1"/>
  <c r="M69" s="1"/>
  <c r="F43" i="44"/>
  <c r="F43" i="45"/>
  <c r="F43" i="46"/>
  <c r="O71" i="31"/>
  <c r="F45" i="45"/>
  <c r="F55" s="1"/>
  <c r="G55" s="1"/>
  <c r="F45" i="44"/>
  <c r="F55" s="1"/>
  <c r="G55" s="1"/>
  <c r="F45" i="46"/>
  <c r="F55" s="1"/>
  <c r="G55" s="1"/>
  <c r="I83" i="31"/>
  <c r="J83" s="1"/>
  <c r="L83" s="1"/>
  <c r="M83" s="1"/>
  <c r="O122"/>
  <c r="F88" i="46"/>
  <c r="F101" s="1"/>
  <c r="F88" i="44"/>
  <c r="F101" s="1"/>
  <c r="F88" i="45"/>
  <c r="F101" s="1"/>
  <c r="O143" i="31"/>
  <c r="D15" i="43"/>
  <c r="E15" s="1"/>
  <c r="F15" s="1"/>
  <c r="G15" s="1"/>
  <c r="H15" s="1"/>
  <c r="I15" s="1"/>
  <c r="J145" i="31"/>
  <c r="L145" s="1"/>
  <c r="M145" s="1"/>
  <c r="D17" i="43"/>
  <c r="E17" s="1"/>
  <c r="F17" s="1"/>
  <c r="G17" s="1"/>
  <c r="H17" s="1"/>
  <c r="I17" s="1"/>
  <c r="O147" i="31"/>
  <c r="D19" i="43"/>
  <c r="E19" s="1"/>
  <c r="F19" s="1"/>
  <c r="G19" s="1"/>
  <c r="H19" s="1"/>
  <c r="I19" s="1"/>
  <c r="O152" i="31"/>
  <c r="D21" i="43"/>
  <c r="E21" s="1"/>
  <c r="F21" s="1"/>
  <c r="G21" s="1"/>
  <c r="H21" s="1"/>
  <c r="I21" s="1"/>
  <c r="O157" i="31"/>
  <c r="D26" i="43"/>
  <c r="O162" i="31"/>
  <c r="D28" i="43"/>
  <c r="I82" i="31"/>
  <c r="F44" i="45"/>
  <c r="F44" i="44"/>
  <c r="F44" i="46"/>
  <c r="O90" i="31"/>
  <c r="F61" i="45"/>
  <c r="F61" i="46"/>
  <c r="F61" i="44"/>
  <c r="O146" i="31"/>
  <c r="D18" i="43"/>
  <c r="O163" i="31"/>
  <c r="D29" i="43"/>
  <c r="E29" s="1"/>
  <c r="F29" s="1"/>
  <c r="G29" s="1"/>
  <c r="H29" s="1"/>
  <c r="I29" s="1"/>
  <c r="J44" i="31"/>
  <c r="F22" i="45"/>
  <c r="F22" i="46"/>
  <c r="F22" i="44"/>
  <c r="F40" i="46"/>
  <c r="F40" i="45"/>
  <c r="F40" i="44"/>
  <c r="G90" i="31"/>
  <c r="E61" i="44"/>
  <c r="E61" i="46"/>
  <c r="E61" i="45"/>
  <c r="F64"/>
  <c r="F64" i="46"/>
  <c r="F64" i="44"/>
  <c r="I106" i="31"/>
  <c r="J106" s="1"/>
  <c r="L106" s="1"/>
  <c r="M106" s="1"/>
  <c r="F65" i="46"/>
  <c r="F74" s="1"/>
  <c r="G74" s="1"/>
  <c r="F65" i="44"/>
  <c r="F74" s="1"/>
  <c r="G74" s="1"/>
  <c r="F65" i="45"/>
  <c r="F74" s="1"/>
  <c r="G74" s="1"/>
  <c r="O117" i="31"/>
  <c r="F83" i="45"/>
  <c r="F83" i="46"/>
  <c r="F83" i="44"/>
  <c r="F85" i="45"/>
  <c r="F85" i="44"/>
  <c r="F85" i="46"/>
  <c r="E101"/>
  <c r="E101" i="45"/>
  <c r="E101" i="44"/>
  <c r="O142" i="31"/>
  <c r="D14" i="43"/>
  <c r="O154" i="31"/>
  <c r="D23" i="43"/>
  <c r="E23" s="1"/>
  <c r="F23" s="1"/>
  <c r="G23" s="1"/>
  <c r="H23" s="1"/>
  <c r="I23" s="1"/>
  <c r="O156" i="31"/>
  <c r="D25" i="43"/>
  <c r="E25" s="1"/>
  <c r="F25" s="1"/>
  <c r="G25" s="1"/>
  <c r="H25" s="1"/>
  <c r="I25" s="1"/>
  <c r="O164" i="31"/>
  <c r="D30" i="43"/>
  <c r="G45" i="31"/>
  <c r="E23" i="44"/>
  <c r="E23" i="46"/>
  <c r="E23" i="45"/>
  <c r="O113" i="31"/>
  <c r="F80" i="45"/>
  <c r="F80" i="44"/>
  <c r="F80" i="46"/>
  <c r="O121" i="31"/>
  <c r="F87" i="45"/>
  <c r="F87" i="44"/>
  <c r="F87" i="46"/>
  <c r="O151" i="31"/>
  <c r="D20" i="43"/>
  <c r="O161" i="31"/>
  <c r="D27" i="43"/>
  <c r="E27" s="1"/>
  <c r="F27" s="1"/>
  <c r="G27" s="1"/>
  <c r="H27" s="1"/>
  <c r="I27" s="1"/>
  <c r="J19" i="31"/>
  <c r="O45"/>
  <c r="F23" i="45"/>
  <c r="F33" s="1"/>
  <c r="G33" s="1"/>
  <c r="F23" i="44"/>
  <c r="F33" s="1"/>
  <c r="G33" s="1"/>
  <c r="F23" i="46"/>
  <c r="F33" s="1"/>
  <c r="G33" s="1"/>
  <c r="G71" i="31"/>
  <c r="E45" i="46"/>
  <c r="E45" i="45"/>
  <c r="E45" i="44"/>
  <c r="E65" i="46"/>
  <c r="E65" i="45"/>
  <c r="E65" i="44"/>
  <c r="O95" i="31"/>
  <c r="J118"/>
  <c r="L118" s="1"/>
  <c r="M118" s="1"/>
  <c r="F84" i="46"/>
  <c r="F84" i="44"/>
  <c r="F84" i="45"/>
  <c r="J120" i="31"/>
  <c r="L120" s="1"/>
  <c r="M120" s="1"/>
  <c r="F86" i="45"/>
  <c r="F86" i="44"/>
  <c r="F86" i="46"/>
  <c r="G122" i="31"/>
  <c r="E88" i="44"/>
  <c r="E88" i="46"/>
  <c r="E88" i="45"/>
  <c r="G137" i="31"/>
  <c r="O153"/>
  <c r="D22" i="43"/>
  <c r="O155" i="31"/>
  <c r="D24" i="43"/>
  <c r="J163" i="31"/>
  <c r="L163" s="1"/>
  <c r="M163" s="1"/>
  <c r="E222"/>
  <c r="G59"/>
  <c r="I14" i="32"/>
  <c r="B10" i="62" s="1"/>
  <c r="F10" s="1"/>
  <c r="I29" i="31"/>
  <c r="J29" s="1"/>
  <c r="L29" s="1"/>
  <c r="M10"/>
  <c r="L10"/>
  <c r="J30"/>
  <c r="L30" s="1"/>
  <c r="L44"/>
  <c r="J65"/>
  <c r="G88"/>
  <c r="G89"/>
  <c r="J147"/>
  <c r="L147" s="1"/>
  <c r="M147" s="1"/>
  <c r="J161"/>
  <c r="L161" s="1"/>
  <c r="M161" s="1"/>
  <c r="J9"/>
  <c r="I14"/>
  <c r="J14" s="1"/>
  <c r="L14" s="1"/>
  <c r="M14" s="1"/>
  <c r="I57"/>
  <c r="O57" s="1"/>
  <c r="I59"/>
  <c r="O59" s="1"/>
  <c r="J70"/>
  <c r="L70" s="1"/>
  <c r="G76"/>
  <c r="G85" s="1"/>
  <c r="J111"/>
  <c r="J113"/>
  <c r="L113" s="1"/>
  <c r="M113" s="1"/>
  <c r="I133"/>
  <c r="J133" s="1"/>
  <c r="L133" s="1"/>
  <c r="M133" s="1"/>
  <c r="I137"/>
  <c r="O137" s="1"/>
  <c r="G148"/>
  <c r="J154"/>
  <c r="L154" s="1"/>
  <c r="M154" s="1"/>
  <c r="G165"/>
  <c r="K14" i="32"/>
  <c r="B12" i="62" s="1"/>
  <c r="F12" s="1"/>
  <c r="L19" i="31"/>
  <c r="M19" s="1"/>
  <c r="J23"/>
  <c r="J45"/>
  <c r="L45" s="1"/>
  <c r="M45" s="1"/>
  <c r="J76"/>
  <c r="J122"/>
  <c r="L156"/>
  <c r="M156" s="1"/>
  <c r="M14" i="32"/>
  <c r="B14" i="62" s="1"/>
  <c r="F14" s="1"/>
  <c r="D16" i="22"/>
  <c r="D16" i="19"/>
  <c r="D16" i="6"/>
  <c r="M70" i="31"/>
  <c r="L28"/>
  <c r="I101"/>
  <c r="O89"/>
  <c r="J89"/>
  <c r="G16"/>
  <c r="M44"/>
  <c r="G31"/>
  <c r="M31" s="1"/>
  <c r="J38"/>
  <c r="H16" i="32" s="1"/>
  <c r="G50" i="31"/>
  <c r="G63"/>
  <c r="G23"/>
  <c r="J24"/>
  <c r="L24" s="1"/>
  <c r="M24" s="1"/>
  <c r="J34"/>
  <c r="G40"/>
  <c r="J90"/>
  <c r="L90" s="1"/>
  <c r="M90" s="1"/>
  <c r="G11"/>
  <c r="G38"/>
  <c r="I39"/>
  <c r="I40"/>
  <c r="J50"/>
  <c r="I16" i="32" s="1"/>
  <c r="E51" i="31"/>
  <c r="I56"/>
  <c r="E172"/>
  <c r="E205"/>
  <c r="E210" s="1"/>
  <c r="J63"/>
  <c r="O82"/>
  <c r="O70"/>
  <c r="J71"/>
  <c r="J82"/>
  <c r="L82" s="1"/>
  <c r="M82" s="1"/>
  <c r="F128"/>
  <c r="G128" s="1"/>
  <c r="G112"/>
  <c r="I132"/>
  <c r="J117"/>
  <c r="L117" s="1"/>
  <c r="M117" s="1"/>
  <c r="I136"/>
  <c r="J121"/>
  <c r="L121" s="1"/>
  <c r="M121" s="1"/>
  <c r="M28"/>
  <c r="I112"/>
  <c r="I77"/>
  <c r="O64"/>
  <c r="O65"/>
  <c r="O76"/>
  <c r="G108"/>
  <c r="M152"/>
  <c r="O10"/>
  <c r="I15"/>
  <c r="O69"/>
  <c r="I81"/>
  <c r="J119"/>
  <c r="L119" s="1"/>
  <c r="M119" s="1"/>
  <c r="I134"/>
  <c r="M144"/>
  <c r="E194"/>
  <c r="O44"/>
  <c r="O28"/>
  <c r="I43"/>
  <c r="J64"/>
  <c r="L64" s="1"/>
  <c r="M64" s="1"/>
  <c r="I105"/>
  <c r="J94"/>
  <c r="L94" s="1"/>
  <c r="M94" s="1"/>
  <c r="O119"/>
  <c r="J88"/>
  <c r="O118"/>
  <c r="O120"/>
  <c r="J127"/>
  <c r="I135"/>
  <c r="J143"/>
  <c r="L143" s="1"/>
  <c r="M143" s="1"/>
  <c r="O145"/>
  <c r="J146"/>
  <c r="L146" s="1"/>
  <c r="M146" s="1"/>
  <c r="J151"/>
  <c r="J153"/>
  <c r="L153" s="1"/>
  <c r="M153" s="1"/>
  <c r="J155"/>
  <c r="L155" s="1"/>
  <c r="M155" s="1"/>
  <c r="J157"/>
  <c r="L157" s="1"/>
  <c r="M157" s="1"/>
  <c r="G158"/>
  <c r="G176" s="1"/>
  <c r="J162"/>
  <c r="L162" s="1"/>
  <c r="J164"/>
  <c r="L164" s="1"/>
  <c r="M164" s="1"/>
  <c r="M167"/>
  <c r="E173"/>
  <c r="E174"/>
  <c r="J177"/>
  <c r="L177" s="1"/>
  <c r="M177" s="1"/>
  <c r="O133"/>
  <c r="O144"/>
  <c r="L142"/>
  <c r="M142" s="1"/>
  <c r="H12" i="43" l="1"/>
  <c r="G94" i="67"/>
  <c r="I15" i="65"/>
  <c r="H25"/>
  <c r="L122" i="31"/>
  <c r="M122" s="1"/>
  <c r="J25"/>
  <c r="G10" i="32" s="1"/>
  <c r="C8" i="62" s="1"/>
  <c r="G8" s="1"/>
  <c r="E14" i="32"/>
  <c r="E24" i="43"/>
  <c r="F24" s="1"/>
  <c r="G24" s="1"/>
  <c r="H24" s="1"/>
  <c r="I24" s="1"/>
  <c r="E22"/>
  <c r="F22" s="1"/>
  <c r="G22" s="1"/>
  <c r="H22" s="1"/>
  <c r="I22" s="1"/>
  <c r="E28"/>
  <c r="F28" s="1"/>
  <c r="G28" s="1"/>
  <c r="H28" s="1"/>
  <c r="I28" s="1"/>
  <c r="E16"/>
  <c r="F16" s="1"/>
  <c r="G16" s="1"/>
  <c r="H16" s="1"/>
  <c r="I16" s="1"/>
  <c r="E12"/>
  <c r="F12" s="1"/>
  <c r="G12" s="1"/>
  <c r="E20"/>
  <c r="F20" s="1"/>
  <c r="G20" s="1"/>
  <c r="H20" s="1"/>
  <c r="I20" s="1"/>
  <c r="E30"/>
  <c r="F30" s="1"/>
  <c r="G30" s="1"/>
  <c r="H30" s="1"/>
  <c r="I30" s="1"/>
  <c r="E14"/>
  <c r="F14" s="1"/>
  <c r="G14" s="1"/>
  <c r="H14" s="1"/>
  <c r="I14" s="1"/>
  <c r="E18"/>
  <c r="F18" s="1"/>
  <c r="G18" s="1"/>
  <c r="H18" s="1"/>
  <c r="I18" s="1"/>
  <c r="E26"/>
  <c r="F26" s="1"/>
  <c r="G26" s="1"/>
  <c r="H26" s="1"/>
  <c r="I26" s="1"/>
  <c r="C21" i="62"/>
  <c r="E16" i="59" s="1"/>
  <c r="K11" i="32"/>
  <c r="K16"/>
  <c r="G139" i="31"/>
  <c r="J11"/>
  <c r="C6" i="62" s="1"/>
  <c r="G6" s="1"/>
  <c r="D16" i="32"/>
  <c r="L11"/>
  <c r="L16"/>
  <c r="J11"/>
  <c r="J16"/>
  <c r="G11"/>
  <c r="G16"/>
  <c r="O11"/>
  <c r="O16"/>
  <c r="L71" i="31"/>
  <c r="M71" s="1"/>
  <c r="N11" i="32"/>
  <c r="N16"/>
  <c r="M11"/>
  <c r="M16"/>
  <c r="G61" i="46"/>
  <c r="O106" i="31"/>
  <c r="O29"/>
  <c r="O83"/>
  <c r="O14"/>
  <c r="L65"/>
  <c r="M65" s="1"/>
  <c r="E66" i="46"/>
  <c r="G65"/>
  <c r="F100" i="45"/>
  <c r="G100" s="1"/>
  <c r="G87"/>
  <c r="F14"/>
  <c r="G14" s="1"/>
  <c r="O14" s="1"/>
  <c r="F35"/>
  <c r="G35" s="1"/>
  <c r="E24" i="44"/>
  <c r="G23"/>
  <c r="E102" i="46"/>
  <c r="G101"/>
  <c r="G83" i="44"/>
  <c r="F96"/>
  <c r="G96" s="1"/>
  <c r="G64"/>
  <c r="F73"/>
  <c r="G73" s="1"/>
  <c r="G76" s="1"/>
  <c r="F32" i="45"/>
  <c r="G32" s="1"/>
  <c r="G22"/>
  <c r="F54"/>
  <c r="G54" s="1"/>
  <c r="G44"/>
  <c r="F53" i="46"/>
  <c r="G53" s="1"/>
  <c r="G43"/>
  <c r="G40" i="44"/>
  <c r="F13"/>
  <c r="G13" s="1"/>
  <c r="G10"/>
  <c r="J59" i="31"/>
  <c r="E89" i="45"/>
  <c r="E80" s="1"/>
  <c r="G80" s="1"/>
  <c r="G88"/>
  <c r="F99" i="46"/>
  <c r="G99" s="1"/>
  <c r="G86"/>
  <c r="F97" i="45"/>
  <c r="G97" s="1"/>
  <c r="G84"/>
  <c r="E46" i="44"/>
  <c r="G45"/>
  <c r="F98" i="46"/>
  <c r="G98" s="1"/>
  <c r="G85"/>
  <c r="F96"/>
  <c r="G96" s="1"/>
  <c r="G83"/>
  <c r="F73"/>
  <c r="G73" s="1"/>
  <c r="G76" s="1"/>
  <c r="G64"/>
  <c r="G61" i="44"/>
  <c r="F53" i="45"/>
  <c r="G53" s="1"/>
  <c r="G43"/>
  <c r="G40"/>
  <c r="F13" i="46"/>
  <c r="G13" s="1"/>
  <c r="G10"/>
  <c r="E89"/>
  <c r="E80" s="1"/>
  <c r="G80" s="1"/>
  <c r="G88"/>
  <c r="F99" i="44"/>
  <c r="G99" s="1"/>
  <c r="G86"/>
  <c r="G84"/>
  <c r="F97"/>
  <c r="G97" s="1"/>
  <c r="E66"/>
  <c r="G65"/>
  <c r="E46" i="45"/>
  <c r="G45"/>
  <c r="F100" i="46"/>
  <c r="G100" s="1"/>
  <c r="G87"/>
  <c r="F14"/>
  <c r="G14" s="1"/>
  <c r="O14" s="1"/>
  <c r="F35"/>
  <c r="G35" s="1"/>
  <c r="E24" i="45"/>
  <c r="G23"/>
  <c r="E102" i="44"/>
  <c r="G101"/>
  <c r="F98"/>
  <c r="G98" s="1"/>
  <c r="G85"/>
  <c r="F96" i="45"/>
  <c r="G96" s="1"/>
  <c r="G83"/>
  <c r="F73"/>
  <c r="G73" s="1"/>
  <c r="G76" s="1"/>
  <c r="G64"/>
  <c r="F32" i="44"/>
  <c r="G32" s="1"/>
  <c r="G22"/>
  <c r="F54" i="46"/>
  <c r="G54" s="1"/>
  <c r="G44"/>
  <c r="F53" i="44"/>
  <c r="G53" s="1"/>
  <c r="G43"/>
  <c r="G40" i="46"/>
  <c r="F13" i="45"/>
  <c r="G13" s="1"/>
  <c r="G10"/>
  <c r="L165" i="31"/>
  <c r="M165" s="1"/>
  <c r="F21" i="46"/>
  <c r="F21" i="44"/>
  <c r="F21" i="45"/>
  <c r="L76" i="31"/>
  <c r="M76" s="1"/>
  <c r="J137"/>
  <c r="L137" s="1"/>
  <c r="M137" s="1"/>
  <c r="E89" i="44"/>
  <c r="E80" s="1"/>
  <c r="G80" s="1"/>
  <c r="G88"/>
  <c r="F99" i="45"/>
  <c r="G99" s="1"/>
  <c r="G86"/>
  <c r="F97" i="46"/>
  <c r="G97" s="1"/>
  <c r="G84"/>
  <c r="E66" i="45"/>
  <c r="G65"/>
  <c r="E46" i="46"/>
  <c r="G45"/>
  <c r="G87" i="44"/>
  <c r="F100"/>
  <c r="G100" s="1"/>
  <c r="F14"/>
  <c r="G14" s="1"/>
  <c r="O14" s="1"/>
  <c r="F35"/>
  <c r="E24" i="46"/>
  <c r="G23"/>
  <c r="E102" i="45"/>
  <c r="G101"/>
  <c r="F98"/>
  <c r="G98" s="1"/>
  <c r="G85"/>
  <c r="G61"/>
  <c r="F32" i="46"/>
  <c r="G32" s="1"/>
  <c r="G22"/>
  <c r="F54" i="44"/>
  <c r="G54" s="1"/>
  <c r="G44"/>
  <c r="E179" i="31"/>
  <c r="L59"/>
  <c r="M59" s="1"/>
  <c r="J57"/>
  <c r="L57" s="1"/>
  <c r="M57" s="1"/>
  <c r="G12" i="32"/>
  <c r="L9" i="31"/>
  <c r="D11" i="32"/>
  <c r="D30" i="5" s="1"/>
  <c r="D32" s="1"/>
  <c r="L111" i="31"/>
  <c r="M111" s="1"/>
  <c r="L89"/>
  <c r="M89" s="1"/>
  <c r="J31"/>
  <c r="L31" s="1"/>
  <c r="G97"/>
  <c r="G174" s="1"/>
  <c r="E16" i="6"/>
  <c r="E16" i="22"/>
  <c r="E16" i="19"/>
  <c r="L127" i="31"/>
  <c r="M127" s="1"/>
  <c r="O77"/>
  <c r="J77"/>
  <c r="O136"/>
  <c r="J136"/>
  <c r="L136" s="1"/>
  <c r="M136" s="1"/>
  <c r="G124"/>
  <c r="L50"/>
  <c r="M50" s="1"/>
  <c r="G170"/>
  <c r="J35"/>
  <c r="L35" s="1"/>
  <c r="M35" s="1"/>
  <c r="L34"/>
  <c r="M34" s="1"/>
  <c r="G73"/>
  <c r="M162"/>
  <c r="J81"/>
  <c r="L81" s="1"/>
  <c r="M81" s="1"/>
  <c r="O81"/>
  <c r="O112"/>
  <c r="I128"/>
  <c r="J112"/>
  <c r="I52"/>
  <c r="J40"/>
  <c r="L40" s="1"/>
  <c r="M40" s="1"/>
  <c r="O40"/>
  <c r="J73"/>
  <c r="J10" i="32" s="1"/>
  <c r="L63" i="31"/>
  <c r="M63" s="1"/>
  <c r="J56"/>
  <c r="L56" s="1"/>
  <c r="M56" s="1"/>
  <c r="O56"/>
  <c r="O39"/>
  <c r="I51"/>
  <c r="O51" s="1"/>
  <c r="J39"/>
  <c r="L39" s="1"/>
  <c r="M39" s="1"/>
  <c r="G25"/>
  <c r="L25" s="1"/>
  <c r="L38"/>
  <c r="J101"/>
  <c r="O101"/>
  <c r="J165"/>
  <c r="I55"/>
  <c r="O55" s="1"/>
  <c r="O43"/>
  <c r="L148"/>
  <c r="J158"/>
  <c r="L151"/>
  <c r="J135"/>
  <c r="L135" s="1"/>
  <c r="M135" s="1"/>
  <c r="O135"/>
  <c r="L88"/>
  <c r="M88" s="1"/>
  <c r="J97"/>
  <c r="L10" i="32" s="1"/>
  <c r="J105" i="31"/>
  <c r="L105" s="1"/>
  <c r="M105" s="1"/>
  <c r="O105"/>
  <c r="J148"/>
  <c r="J176" s="1"/>
  <c r="L176" s="1"/>
  <c r="M176" s="1"/>
  <c r="J134"/>
  <c r="L134" s="1"/>
  <c r="M134" s="1"/>
  <c r="O134"/>
  <c r="J15"/>
  <c r="O15"/>
  <c r="O132"/>
  <c r="J132"/>
  <c r="L132" s="1"/>
  <c r="M132" s="1"/>
  <c r="G51"/>
  <c r="G47"/>
  <c r="M38"/>
  <c r="L23"/>
  <c r="M23" s="1"/>
  <c r="I12" i="43" l="1"/>
  <c r="G36" i="46"/>
  <c r="H27" i="67"/>
  <c r="I25" i="65"/>
  <c r="G35" i="44"/>
  <c r="G36" i="45"/>
  <c r="L12" i="32"/>
  <c r="C13" i="62"/>
  <c r="G13" s="1"/>
  <c r="E16" i="32"/>
  <c r="J12"/>
  <c r="C11" i="62"/>
  <c r="G11" s="1"/>
  <c r="L6" i="53"/>
  <c r="J6"/>
  <c r="H6"/>
  <c r="F6"/>
  <c r="D6"/>
  <c r="Q6" s="1"/>
  <c r="D8" i="41" s="1"/>
  <c r="D35" s="1"/>
  <c r="B6" i="53"/>
  <c r="O6" s="1"/>
  <c r="B8" i="41" s="1"/>
  <c r="B35" s="1"/>
  <c r="M6" i="53"/>
  <c r="K6"/>
  <c r="I6"/>
  <c r="G6"/>
  <c r="E6"/>
  <c r="C6"/>
  <c r="P6" s="1"/>
  <c r="C8" i="41" s="1"/>
  <c r="C35" s="1"/>
  <c r="G57" i="44"/>
  <c r="D12" i="22"/>
  <c r="D12" i="19"/>
  <c r="D12" i="6"/>
  <c r="G25" i="46"/>
  <c r="G67"/>
  <c r="G36" i="44"/>
  <c r="G90" i="46"/>
  <c r="G67" i="45"/>
  <c r="G90" i="44"/>
  <c r="G57" i="45"/>
  <c r="G103"/>
  <c r="G67" i="44"/>
  <c r="G57" i="46"/>
  <c r="G103"/>
  <c r="F31" i="44"/>
  <c r="K31" s="1"/>
  <c r="Q31" s="1"/>
  <c r="K21"/>
  <c r="Q21" s="1"/>
  <c r="O13" i="45"/>
  <c r="G15"/>
  <c r="O15" s="1"/>
  <c r="G47"/>
  <c r="O13" i="44"/>
  <c r="G15"/>
  <c r="O15" s="1"/>
  <c r="E105"/>
  <c r="F31" i="45"/>
  <c r="K31" s="1"/>
  <c r="Q31" s="1"/>
  <c r="K21"/>
  <c r="Q21" s="1"/>
  <c r="J51" i="31"/>
  <c r="I11" i="32" s="1"/>
  <c r="E105" i="46"/>
  <c r="F31"/>
  <c r="K31" s="1"/>
  <c r="Q31" s="1"/>
  <c r="K21"/>
  <c r="Q21" s="1"/>
  <c r="G47"/>
  <c r="E105" i="45"/>
  <c r="G90"/>
  <c r="G47" i="44"/>
  <c r="G15" i="46"/>
  <c r="O15" s="1"/>
  <c r="O13"/>
  <c r="H11" i="32"/>
  <c r="G25" i="44"/>
  <c r="G103"/>
  <c r="G25" i="45"/>
  <c r="Q26" i="31"/>
  <c r="J171"/>
  <c r="L11"/>
  <c r="M11" s="1"/>
  <c r="M9"/>
  <c r="L101"/>
  <c r="J108"/>
  <c r="L97"/>
  <c r="L158"/>
  <c r="M158" s="1"/>
  <c r="M151"/>
  <c r="L73"/>
  <c r="L15"/>
  <c r="M15" s="1"/>
  <c r="J16"/>
  <c r="J47"/>
  <c r="H10" i="32" s="1"/>
  <c r="C9" i="62" s="1"/>
  <c r="G9" s="1"/>
  <c r="G60" i="31"/>
  <c r="G172" s="1"/>
  <c r="J52"/>
  <c r="O52"/>
  <c r="L112"/>
  <c r="M112" s="1"/>
  <c r="J124"/>
  <c r="N10" i="32" s="1"/>
  <c r="G173" i="31"/>
  <c r="G175"/>
  <c r="L77"/>
  <c r="M77" s="1"/>
  <c r="J85"/>
  <c r="J173" s="1"/>
  <c r="G171"/>
  <c r="M25"/>
  <c r="M148"/>
  <c r="J128"/>
  <c r="O128"/>
  <c r="H29" i="67" l="1"/>
  <c r="H94"/>
  <c r="D10" i="32"/>
  <c r="D12" s="1"/>
  <c r="C7" i="62"/>
  <c r="G7" s="1"/>
  <c r="D20" s="1"/>
  <c r="D10" i="59" s="1"/>
  <c r="N12" i="32"/>
  <c r="C15" i="62"/>
  <c r="G15" s="1"/>
  <c r="AN6" i="53"/>
  <c r="AZ6"/>
  <c r="AB6"/>
  <c r="S6"/>
  <c r="AE6"/>
  <c r="BC6"/>
  <c r="AQ6"/>
  <c r="AC6"/>
  <c r="BA6"/>
  <c r="AO6"/>
  <c r="Q145" i="31"/>
  <c r="AG6" i="53"/>
  <c r="U6"/>
  <c r="BE6"/>
  <c r="AS6"/>
  <c r="AW6"/>
  <c r="AK6"/>
  <c r="BI6"/>
  <c r="Y6"/>
  <c r="AA6"/>
  <c r="AY6"/>
  <c r="AM6"/>
  <c r="BJ6"/>
  <c r="Z6"/>
  <c r="AX6"/>
  <c r="AL6"/>
  <c r="BB6"/>
  <c r="R6"/>
  <c r="AD6"/>
  <c r="AP6"/>
  <c r="BF6"/>
  <c r="V6"/>
  <c r="AH6"/>
  <c r="AT6"/>
  <c r="AI6"/>
  <c r="W6"/>
  <c r="AU6"/>
  <c r="BG6"/>
  <c r="BD6"/>
  <c r="AR6"/>
  <c r="AF6"/>
  <c r="T6"/>
  <c r="X6"/>
  <c r="AV6"/>
  <c r="AJ6"/>
  <c r="BH6"/>
  <c r="G105" i="46"/>
  <c r="G105" i="45"/>
  <c r="G105" i="44"/>
  <c r="E11" i="32"/>
  <c r="E30" i="5" s="1"/>
  <c r="E32" s="1"/>
  <c r="L51" i="31"/>
  <c r="M51" s="1"/>
  <c r="G179"/>
  <c r="H12" i="32"/>
  <c r="L108" i="31"/>
  <c r="M108" s="1"/>
  <c r="M10" i="32"/>
  <c r="L85" i="31"/>
  <c r="M85" s="1"/>
  <c r="K10" i="32"/>
  <c r="L128" i="31"/>
  <c r="M128" s="1"/>
  <c r="J139"/>
  <c r="L47"/>
  <c r="L173"/>
  <c r="M173" s="1"/>
  <c r="J174"/>
  <c r="L174" s="1"/>
  <c r="M174" s="1"/>
  <c r="M73"/>
  <c r="L16"/>
  <c r="J170"/>
  <c r="L171"/>
  <c r="M171" s="1"/>
  <c r="L52"/>
  <c r="M52" s="1"/>
  <c r="J60"/>
  <c r="L124"/>
  <c r="Q91"/>
  <c r="M97"/>
  <c r="D10" i="5" l="1"/>
  <c r="D14" s="1"/>
  <c r="D14" i="59"/>
  <c r="D18"/>
  <c r="D22" s="1"/>
  <c r="M12" i="32"/>
  <c r="C14" i="62"/>
  <c r="G14" s="1"/>
  <c r="K12" i="32"/>
  <c r="C12" i="62"/>
  <c r="G12" s="1"/>
  <c r="L9" i="53"/>
  <c r="J9"/>
  <c r="H9"/>
  <c r="F9"/>
  <c r="D9"/>
  <c r="B9"/>
  <c r="M9"/>
  <c r="K9"/>
  <c r="I9"/>
  <c r="G9"/>
  <c r="E9"/>
  <c r="C9"/>
  <c r="AI8" i="41"/>
  <c r="J8"/>
  <c r="J35" s="1"/>
  <c r="I8"/>
  <c r="I35" s="1"/>
  <c r="E8"/>
  <c r="E35" s="1"/>
  <c r="AJ8"/>
  <c r="T8"/>
  <c r="AB8"/>
  <c r="K8"/>
  <c r="K35" s="1"/>
  <c r="V8"/>
  <c r="L8"/>
  <c r="L35" s="1"/>
  <c r="AF8"/>
  <c r="R8"/>
  <c r="AA8"/>
  <c r="G8"/>
  <c r="G35" s="1"/>
  <c r="AG8"/>
  <c r="AC8"/>
  <c r="Y8"/>
  <c r="Z8"/>
  <c r="P8"/>
  <c r="F8"/>
  <c r="F35" s="1"/>
  <c r="AE8"/>
  <c r="M8"/>
  <c r="M35" s="1"/>
  <c r="N8"/>
  <c r="W8"/>
  <c r="S8"/>
  <c r="AH8"/>
  <c r="U8"/>
  <c r="Q8"/>
  <c r="AK8"/>
  <c r="X8"/>
  <c r="H8"/>
  <c r="H35" s="1"/>
  <c r="AD8"/>
  <c r="O8"/>
  <c r="E12" i="22"/>
  <c r="E12" i="19"/>
  <c r="E12" i="6"/>
  <c r="L139" i="31"/>
  <c r="M139" s="1"/>
  <c r="O10" i="32"/>
  <c r="L60" i="31"/>
  <c r="M60" s="1"/>
  <c r="I10" i="32"/>
  <c r="C10" i="62" s="1"/>
  <c r="G10" s="1"/>
  <c r="Q66" i="31"/>
  <c r="Q12"/>
  <c r="M16"/>
  <c r="M47"/>
  <c r="J172"/>
  <c r="L172" s="1"/>
  <c r="M172" s="1"/>
  <c r="Q114"/>
  <c r="M124"/>
  <c r="J175"/>
  <c r="L175" s="1"/>
  <c r="M175" s="1"/>
  <c r="L170"/>
  <c r="M170" s="1"/>
  <c r="D24" i="5" l="1"/>
  <c r="O12" i="32"/>
  <c r="C16" i="62"/>
  <c r="G16" s="1"/>
  <c r="D21" s="1"/>
  <c r="E10" i="59" s="1"/>
  <c r="BB9" i="53"/>
  <c r="AD9"/>
  <c r="R9"/>
  <c r="AP9"/>
  <c r="BF9"/>
  <c r="AH9"/>
  <c r="V9"/>
  <c r="AT9"/>
  <c r="AX9"/>
  <c r="Z9"/>
  <c r="BJ9"/>
  <c r="AL9"/>
  <c r="Q9"/>
  <c r="D21" i="41" s="1"/>
  <c r="AO9" i="53"/>
  <c r="BA9"/>
  <c r="AC9"/>
  <c r="BE9"/>
  <c r="AG9"/>
  <c r="AS9"/>
  <c r="U9"/>
  <c r="AW9"/>
  <c r="Y9"/>
  <c r="BI9"/>
  <c r="AK9"/>
  <c r="P9"/>
  <c r="C21" i="41" s="1"/>
  <c r="AZ9" i="53"/>
  <c r="AB9"/>
  <c r="AN9"/>
  <c r="AF9"/>
  <c r="BD9"/>
  <c r="AR9"/>
  <c r="T9"/>
  <c r="X9"/>
  <c r="AV9"/>
  <c r="BH9"/>
  <c r="AJ9"/>
  <c r="O9"/>
  <c r="B21" i="41" s="1"/>
  <c r="AY9" i="53"/>
  <c r="AA9"/>
  <c r="AM9"/>
  <c r="S9"/>
  <c r="AQ9"/>
  <c r="AE9"/>
  <c r="BC9"/>
  <c r="BG9"/>
  <c r="AI9"/>
  <c r="AU9"/>
  <c r="W9"/>
  <c r="Q41" i="31"/>
  <c r="I12" i="32"/>
  <c r="E10"/>
  <c r="J179" i="31"/>
  <c r="D35" i="5" l="1"/>
  <c r="D20" i="6" s="1"/>
  <c r="D25" i="5"/>
  <c r="J21" i="41"/>
  <c r="V21"/>
  <c r="AD21"/>
  <c r="Z21"/>
  <c r="W21"/>
  <c r="AI21"/>
  <c r="G21"/>
  <c r="AA21"/>
  <c r="E18" i="59"/>
  <c r="E22" s="1"/>
  <c r="E14"/>
  <c r="AJ21" i="41"/>
  <c r="AF21"/>
  <c r="AK21"/>
  <c r="I21"/>
  <c r="E21"/>
  <c r="AH21"/>
  <c r="R21"/>
  <c r="F21"/>
  <c r="N21"/>
  <c r="K21"/>
  <c r="AE21"/>
  <c r="S21"/>
  <c r="O21"/>
  <c r="X21"/>
  <c r="L21"/>
  <c r="H21"/>
  <c r="T21"/>
  <c r="P21"/>
  <c r="AB21"/>
  <c r="Y21"/>
  <c r="M21"/>
  <c r="AG21"/>
  <c r="U21"/>
  <c r="AC21"/>
  <c r="Q21"/>
  <c r="E10" i="5"/>
  <c r="E14" s="1"/>
  <c r="E12" i="32"/>
  <c r="L179" i="31"/>
  <c r="M179" s="1"/>
  <c r="E24" i="5" l="1"/>
  <c r="E25" s="1"/>
  <c r="D26"/>
  <c r="D36"/>
  <c r="A11" i="24"/>
  <c r="E7"/>
  <c r="F7" s="1"/>
  <c r="G7" s="1"/>
  <c r="H7" s="1"/>
  <c r="I7" s="1"/>
  <c r="J7" s="1"/>
  <c r="K7" s="1"/>
  <c r="L7" s="1"/>
  <c r="M7" s="1"/>
  <c r="N7" s="1"/>
  <c r="O7" s="1"/>
  <c r="A11" i="23"/>
  <c r="E7"/>
  <c r="F7" s="1"/>
  <c r="G7" s="1"/>
  <c r="H7" s="1"/>
  <c r="I7" s="1"/>
  <c r="J7" s="1"/>
  <c r="K7" s="1"/>
  <c r="L7" s="1"/>
  <c r="M7" s="1"/>
  <c r="N7" s="1"/>
  <c r="O7" s="1"/>
  <c r="E10" i="22"/>
  <c r="E14" s="1"/>
  <c r="E18" s="1"/>
  <c r="D10"/>
  <c r="D14" s="1"/>
  <c r="D18" s="1"/>
  <c r="A10"/>
  <c r="A11" i="21"/>
  <c r="E7"/>
  <c r="F7" s="1"/>
  <c r="G7" s="1"/>
  <c r="H7" s="1"/>
  <c r="I7" s="1"/>
  <c r="J7" s="1"/>
  <c r="K7" s="1"/>
  <c r="L7" s="1"/>
  <c r="M7" s="1"/>
  <c r="N7" s="1"/>
  <c r="O7" s="1"/>
  <c r="A11" i="20"/>
  <c r="E7"/>
  <c r="F7" s="1"/>
  <c r="G7" s="1"/>
  <c r="H7" s="1"/>
  <c r="I7" s="1"/>
  <c r="J7" s="1"/>
  <c r="K7" s="1"/>
  <c r="L7" s="1"/>
  <c r="M7" s="1"/>
  <c r="N7" s="1"/>
  <c r="O7" s="1"/>
  <c r="E10" i="19"/>
  <c r="E14" s="1"/>
  <c r="E18" s="1"/>
  <c r="D10"/>
  <c r="D14" s="1"/>
  <c r="D18" s="1"/>
  <c r="A10"/>
  <c r="B44" i="18"/>
  <c r="B43"/>
  <c r="B42"/>
  <c r="B41"/>
  <c r="B40"/>
  <c r="B39"/>
  <c r="B38"/>
  <c r="B37"/>
  <c r="B36"/>
  <c r="B35"/>
  <c r="B34"/>
  <c r="B33"/>
  <c r="B32"/>
  <c r="B30"/>
  <c r="B29"/>
  <c r="B28"/>
  <c r="B27"/>
  <c r="B26"/>
  <c r="B25"/>
  <c r="B24"/>
  <c r="B23"/>
  <c r="B22"/>
  <c r="B21"/>
  <c r="B20"/>
  <c r="B19"/>
  <c r="B18"/>
  <c r="B17"/>
  <c r="B16"/>
  <c r="B15"/>
  <c r="B14"/>
  <c r="B13"/>
  <c r="B12"/>
  <c r="B11"/>
  <c r="B10"/>
  <c r="A10"/>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10" i="17"/>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B44"/>
  <c r="B42"/>
  <c r="B40"/>
  <c r="B38"/>
  <c r="B36"/>
  <c r="B34"/>
  <c r="B32"/>
  <c r="B30"/>
  <c r="B28"/>
  <c r="B26"/>
  <c r="B24"/>
  <c r="B22"/>
  <c r="B20"/>
  <c r="B18"/>
  <c r="B16"/>
  <c r="B14"/>
  <c r="B12"/>
  <c r="B10"/>
  <c r="B29"/>
  <c r="E35" i="5" l="1"/>
  <c r="E20" i="6" s="1"/>
  <c r="D27" i="5"/>
  <c r="D37"/>
  <c r="E26"/>
  <c r="E36"/>
  <c r="A12" i="20"/>
  <c r="C12"/>
  <c r="A12" i="24"/>
  <c r="C12"/>
  <c r="A12" i="21"/>
  <c r="C12"/>
  <c r="A12" i="23"/>
  <c r="C12"/>
  <c r="A11" i="22"/>
  <c r="A12" s="1"/>
  <c r="A13" s="1"/>
  <c r="A14" s="1"/>
  <c r="A11" i="19"/>
  <c r="A12" s="1"/>
  <c r="A13" s="1"/>
  <c r="A14" s="1"/>
  <c r="B11" i="17"/>
  <c r="B13"/>
  <c r="B15"/>
  <c r="B17"/>
  <c r="B19"/>
  <c r="B21"/>
  <c r="B23"/>
  <c r="B25"/>
  <c r="B27"/>
  <c r="B33"/>
  <c r="B35"/>
  <c r="B37"/>
  <c r="B39"/>
  <c r="B41"/>
  <c r="B43"/>
  <c r="D38" i="5" l="1"/>
  <c r="D28"/>
  <c r="D39" s="1"/>
  <c r="E27"/>
  <c r="E37"/>
  <c r="C14" i="19"/>
  <c r="C14" i="22"/>
  <c r="A13" i="24"/>
  <c r="A14" s="1"/>
  <c r="A13" i="21"/>
  <c r="A14" s="1"/>
  <c r="A13" i="20"/>
  <c r="A14" s="1"/>
  <c r="A13" i="23"/>
  <c r="A14" s="1"/>
  <c r="A15" i="22"/>
  <c r="A16" s="1"/>
  <c r="C18" s="1"/>
  <c r="A15" i="19"/>
  <c r="A16" s="1"/>
  <c r="C18" s="1"/>
  <c r="O26" i="16"/>
  <c r="N26"/>
  <c r="M26"/>
  <c r="L26"/>
  <c r="K26"/>
  <c r="J26"/>
  <c r="I26"/>
  <c r="H26"/>
  <c r="A11"/>
  <c r="E7"/>
  <c r="F7" s="1"/>
  <c r="G7" s="1"/>
  <c r="H7" s="1"/>
  <c r="I7" s="1"/>
  <c r="J7" s="1"/>
  <c r="K7" s="1"/>
  <c r="L7" s="1"/>
  <c r="M7" s="1"/>
  <c r="N7" s="1"/>
  <c r="O7" s="1"/>
  <c r="E28" i="5" l="1"/>
  <c r="E39" s="1"/>
  <c r="E38"/>
  <c r="A15" i="24"/>
  <c r="A16" s="1"/>
  <c r="A12" i="16"/>
  <c r="C12"/>
  <c r="A15" i="23"/>
  <c r="A16" s="1"/>
  <c r="A15" i="20"/>
  <c r="A16" s="1"/>
  <c r="A15" i="21"/>
  <c r="A16" s="1"/>
  <c r="A17" i="22"/>
  <c r="A18" s="1"/>
  <c r="A19" s="1"/>
  <c r="A20" s="1"/>
  <c r="A17" i="19"/>
  <c r="A18" s="1"/>
  <c r="A19" s="1"/>
  <c r="A20" s="1"/>
  <c r="E10" i="6"/>
  <c r="E14" s="1"/>
  <c r="E18" s="1"/>
  <c r="D10"/>
  <c r="D14" s="1"/>
  <c r="D18" s="1"/>
  <c r="A17" i="21" l="1"/>
  <c r="A18" s="1"/>
  <c r="C18"/>
  <c r="A17" i="20"/>
  <c r="A18" s="1"/>
  <c r="C18"/>
  <c r="A17" i="24"/>
  <c r="A18" s="1"/>
  <c r="C18"/>
  <c r="A17" i="23"/>
  <c r="A18" s="1"/>
  <c r="C18"/>
  <c r="C16" i="24"/>
  <c r="C16" i="21"/>
  <c r="C16" i="20"/>
  <c r="C16" i="23"/>
  <c r="A13" i="16"/>
  <c r="A14" s="1"/>
  <c r="A21" i="22"/>
  <c r="A22" s="1"/>
  <c r="A23" s="1"/>
  <c r="A24" s="1"/>
  <c r="A21" i="19"/>
  <c r="A22" s="1"/>
  <c r="A23" s="1"/>
  <c r="A24" s="1"/>
  <c r="A15" i="16" l="1"/>
  <c r="A16" s="1"/>
  <c r="C24" i="22"/>
  <c r="C24" i="19"/>
  <c r="A25" i="22"/>
  <c r="A26" s="1"/>
  <c r="A27" s="1"/>
  <c r="A28" s="1"/>
  <c r="A25" i="19"/>
  <c r="A26" s="1"/>
  <c r="A27" s="1"/>
  <c r="A28" s="1"/>
  <c r="L26" i="8"/>
  <c r="H26"/>
  <c r="E7"/>
  <c r="F7" s="1"/>
  <c r="G7" s="1"/>
  <c r="H7" s="1"/>
  <c r="I7" s="1"/>
  <c r="J7" s="1"/>
  <c r="K7" s="1"/>
  <c r="L7" s="1"/>
  <c r="M7" s="1"/>
  <c r="N7" s="1"/>
  <c r="O7" s="1"/>
  <c r="C28" i="19" l="1"/>
  <c r="C28" i="22"/>
  <c r="A17" i="16"/>
  <c r="A18" s="1"/>
  <c r="C18"/>
  <c r="A19" i="20"/>
  <c r="A20" s="1"/>
  <c r="A21" s="1"/>
  <c r="A22" s="1"/>
  <c r="A23" s="1"/>
  <c r="A24" s="1"/>
  <c r="A19" i="24"/>
  <c r="A20" s="1"/>
  <c r="A21" s="1"/>
  <c r="A22" s="1"/>
  <c r="A23" s="1"/>
  <c r="A24" s="1"/>
  <c r="A19" i="23"/>
  <c r="A20" s="1"/>
  <c r="A21" s="1"/>
  <c r="A22" s="1"/>
  <c r="A23" s="1"/>
  <c r="A24" s="1"/>
  <c r="A19" i="21"/>
  <c r="A20" s="1"/>
  <c r="A21" s="1"/>
  <c r="A22" s="1"/>
  <c r="A23" s="1"/>
  <c r="A24" s="1"/>
  <c r="C16" i="16"/>
  <c r="A29" i="22"/>
  <c r="A30" s="1"/>
  <c r="A29" i="19"/>
  <c r="A30" s="1"/>
  <c r="K26" i="8"/>
  <c r="O26"/>
  <c r="I26"/>
  <c r="M26"/>
  <c r="J26"/>
  <c r="N26"/>
  <c r="C32" i="19" l="1"/>
  <c r="C22" i="24"/>
  <c r="C22" i="23"/>
  <c r="C22" i="21"/>
  <c r="C22" i="20"/>
  <c r="A25" i="24"/>
  <c r="A26" s="1"/>
  <c r="A27" s="1"/>
  <c r="A28" s="1"/>
  <c r="C26"/>
  <c r="A31" i="22"/>
  <c r="A32" s="1"/>
  <c r="C34" s="1"/>
  <c r="A31" i="19"/>
  <c r="A32" s="1"/>
  <c r="C32" i="22"/>
  <c r="A25" i="21"/>
  <c r="A26" s="1"/>
  <c r="A27" s="1"/>
  <c r="A28" s="1"/>
  <c r="C26"/>
  <c r="A25" i="23"/>
  <c r="A26" s="1"/>
  <c r="A27" s="1"/>
  <c r="A28" s="1"/>
  <c r="C26"/>
  <c r="A25" i="20"/>
  <c r="A26" s="1"/>
  <c r="A27" s="1"/>
  <c r="A28" s="1"/>
  <c r="C26"/>
  <c r="A33" i="22"/>
  <c r="A34" s="1"/>
  <c r="B11" i="41"/>
  <c r="B36" s="1"/>
  <c r="B38" s="1"/>
  <c r="A29" i="23" l="1"/>
  <c r="A30" s="1"/>
  <c r="C28"/>
  <c r="A33" i="19"/>
  <c r="A34" s="1"/>
  <c r="C34"/>
  <c r="A29" i="24"/>
  <c r="A30" s="1"/>
  <c r="C28"/>
  <c r="A29" i="20"/>
  <c r="A30" s="1"/>
  <c r="C28"/>
  <c r="A29" i="21"/>
  <c r="A30" s="1"/>
  <c r="C28"/>
  <c r="A19" i="16"/>
  <c r="A20" s="1"/>
  <c r="A21" s="1"/>
  <c r="A22" s="1"/>
  <c r="A23" s="1"/>
  <c r="A24" s="1"/>
  <c r="C22"/>
  <c r="A35" i="22"/>
  <c r="A36" s="1"/>
  <c r="B16" i="41"/>
  <c r="D16" i="8"/>
  <c r="A10" i="6"/>
  <c r="A10" i="5"/>
  <c r="B24" i="41"/>
  <c r="A11" i="5" l="1"/>
  <c r="A37" i="22"/>
  <c r="A38" s="1"/>
  <c r="A39" s="1"/>
  <c r="A40" s="1"/>
  <c r="C40"/>
  <c r="A25" i="16"/>
  <c r="A26" s="1"/>
  <c r="A27" s="1"/>
  <c r="A28" s="1"/>
  <c r="C26"/>
  <c r="A31" i="20"/>
  <c r="A32" s="1"/>
  <c r="C32"/>
  <c r="A35" i="19"/>
  <c r="A36" s="1"/>
  <c r="A31" i="21"/>
  <c r="A32" s="1"/>
  <c r="C32"/>
  <c r="A31" i="24"/>
  <c r="A32" s="1"/>
  <c r="C32"/>
  <c r="A31" i="23"/>
  <c r="A32" s="1"/>
  <c r="C32"/>
  <c r="P22" i="54"/>
  <c r="E23" s="1"/>
  <c r="B29" i="41"/>
  <c r="F12" i="8"/>
  <c r="E12"/>
  <c r="E16"/>
  <c r="C11" i="41"/>
  <c r="C36" s="1"/>
  <c r="C38" s="1"/>
  <c r="F16" i="8"/>
  <c r="D11" i="41"/>
  <c r="D36" s="1"/>
  <c r="D38" s="1"/>
  <c r="D16" i="16"/>
  <c r="A11" i="6"/>
  <c r="A12" s="1"/>
  <c r="A13" s="1"/>
  <c r="A14" s="1"/>
  <c r="P38" i="54"/>
  <c r="E18" i="8" l="1"/>
  <c r="A41" i="22"/>
  <c r="A42" s="1"/>
  <c r="A43" s="1"/>
  <c r="A44" s="1"/>
  <c r="A45" s="1"/>
  <c r="C42"/>
  <c r="I23" i="54"/>
  <c r="I11" i="8" s="1"/>
  <c r="I12" s="1"/>
  <c r="F18"/>
  <c r="A37" i="19"/>
  <c r="A38" s="1"/>
  <c r="A39" s="1"/>
  <c r="A40" s="1"/>
  <c r="C40"/>
  <c r="N23" i="54"/>
  <c r="N11" i="8" s="1"/>
  <c r="N12" s="1"/>
  <c r="D23" i="54"/>
  <c r="G23"/>
  <c r="G12" i="8" s="1"/>
  <c r="K23" i="54"/>
  <c r="K11" i="8" s="1"/>
  <c r="K12" s="1"/>
  <c r="J23" i="54"/>
  <c r="J11" i="8" s="1"/>
  <c r="J12" s="1"/>
  <c r="H23" i="54"/>
  <c r="H11" i="8" s="1"/>
  <c r="H12" s="1"/>
  <c r="O23" i="54"/>
  <c r="O11" i="8" s="1"/>
  <c r="O12" s="1"/>
  <c r="L23" i="54"/>
  <c r="L11" i="8" s="1"/>
  <c r="L12" s="1"/>
  <c r="F23" i="54"/>
  <c r="M23"/>
  <c r="M11" i="8" s="1"/>
  <c r="M12" s="1"/>
  <c r="A33" i="23"/>
  <c r="A34" s="1"/>
  <c r="A35" s="1"/>
  <c r="A36" s="1"/>
  <c r="A37" s="1"/>
  <c r="A38" s="1"/>
  <c r="C36"/>
  <c r="A33" i="21"/>
  <c r="A34" s="1"/>
  <c r="A35" s="1"/>
  <c r="A36" s="1"/>
  <c r="A33" i="20"/>
  <c r="A34" s="1"/>
  <c r="A35" s="1"/>
  <c r="A36" s="1"/>
  <c r="A37" s="1"/>
  <c r="A38" s="1"/>
  <c r="A33" i="24"/>
  <c r="A34" s="1"/>
  <c r="A35" s="1"/>
  <c r="A36" s="1"/>
  <c r="A29" i="16"/>
  <c r="A30" s="1"/>
  <c r="C28"/>
  <c r="P25" i="54"/>
  <c r="M26" s="1"/>
  <c r="M11" i="20" s="1"/>
  <c r="A15" i="6"/>
  <c r="A16" s="1"/>
  <c r="A17" s="1"/>
  <c r="A18" s="1"/>
  <c r="A19" s="1"/>
  <c r="A20" s="1"/>
  <c r="C14"/>
  <c r="D16" i="41"/>
  <c r="C16"/>
  <c r="H39" i="54"/>
  <c r="H11" i="16" s="1"/>
  <c r="H12" s="1"/>
  <c r="F39" i="54"/>
  <c r="O39"/>
  <c r="O11" i="16" s="1"/>
  <c r="O12" s="1"/>
  <c r="L39" i="54"/>
  <c r="L11" i="16" s="1"/>
  <c r="L12" s="1"/>
  <c r="I39" i="54"/>
  <c r="I11" i="16" s="1"/>
  <c r="I12" s="1"/>
  <c r="J39" i="54"/>
  <c r="J11" i="16" s="1"/>
  <c r="J12" s="1"/>
  <c r="D39" i="54"/>
  <c r="M39"/>
  <c r="M11" i="16" s="1"/>
  <c r="M12" s="1"/>
  <c r="E39" i="54"/>
  <c r="K39"/>
  <c r="N39"/>
  <c r="N11" i="16" s="1"/>
  <c r="N12" s="1"/>
  <c r="G39" i="54"/>
  <c r="G12" i="16" s="1"/>
  <c r="D10" i="17"/>
  <c r="D11"/>
  <c r="F12" i="16"/>
  <c r="E12"/>
  <c r="D20" i="19"/>
  <c r="D24" s="1"/>
  <c r="E16" i="16"/>
  <c r="C24" i="41"/>
  <c r="F16" i="16"/>
  <c r="D24" i="41"/>
  <c r="D24" i="6"/>
  <c r="D28" s="1"/>
  <c r="P41" i="54"/>
  <c r="D12" i="16"/>
  <c r="D18" s="1"/>
  <c r="P28" i="54"/>
  <c r="A41" i="19" l="1"/>
  <c r="A42" s="1"/>
  <c r="A43" s="1"/>
  <c r="A44" s="1"/>
  <c r="A45" s="1"/>
  <c r="C42"/>
  <c r="C36" i="21"/>
  <c r="E18" i="16"/>
  <c r="F18"/>
  <c r="C36" i="24"/>
  <c r="C36" i="20"/>
  <c r="A12" i="5"/>
  <c r="C14" s="1"/>
  <c r="J26" i="54"/>
  <c r="J11" i="20" s="1"/>
  <c r="J12" s="1"/>
  <c r="D26" i="54"/>
  <c r="D11" i="20" s="1"/>
  <c r="D12" s="1"/>
  <c r="G26" i="54"/>
  <c r="G11" i="20" s="1"/>
  <c r="G12" s="1"/>
  <c r="N26" i="54"/>
  <c r="N11" i="20" s="1"/>
  <c r="N12" s="1"/>
  <c r="O26" i="54"/>
  <c r="O11" i="20" s="1"/>
  <c r="O12" s="1"/>
  <c r="E26" i="54"/>
  <c r="E11" i="20" s="1"/>
  <c r="E12" s="1"/>
  <c r="P23" i="54"/>
  <c r="I26"/>
  <c r="I11" i="20" s="1"/>
  <c r="I12" s="1"/>
  <c r="F26" i="54"/>
  <c r="F11" i="20" s="1"/>
  <c r="F12" s="1"/>
  <c r="K26" i="54"/>
  <c r="K11" i="20" s="1"/>
  <c r="K12" s="1"/>
  <c r="L26" i="54"/>
  <c r="L11" i="20" s="1"/>
  <c r="L12" s="1"/>
  <c r="H26" i="54"/>
  <c r="H11" i="20" s="1"/>
  <c r="C18" i="6"/>
  <c r="A31" i="16"/>
  <c r="A32" s="1"/>
  <c r="C32"/>
  <c r="A21" i="6"/>
  <c r="A22" s="1"/>
  <c r="A23" s="1"/>
  <c r="A24" s="1"/>
  <c r="D29" i="41"/>
  <c r="C29"/>
  <c r="P39" i="54"/>
  <c r="K11" i="16"/>
  <c r="K12" s="1"/>
  <c r="K29" i="54"/>
  <c r="K11" i="23" s="1"/>
  <c r="E29" i="54"/>
  <c r="E11" i="23" s="1"/>
  <c r="L29" i="54"/>
  <c r="L11" i="23" s="1"/>
  <c r="M29" i="54"/>
  <c r="M11" i="23" s="1"/>
  <c r="G29" i="54"/>
  <c r="G11" i="23" s="1"/>
  <c r="H29" i="54"/>
  <c r="H11" i="23" s="1"/>
  <c r="J29" i="54"/>
  <c r="J11" i="23" s="1"/>
  <c r="O29" i="54"/>
  <c r="O11" i="23" s="1"/>
  <c r="I29" i="54"/>
  <c r="I11" i="23" s="1"/>
  <c r="N29" i="54"/>
  <c r="N11" i="23" s="1"/>
  <c r="F29" i="54"/>
  <c r="F11" i="23" s="1"/>
  <c r="D29" i="54"/>
  <c r="O42"/>
  <c r="O11" i="21" s="1"/>
  <c r="D42" i="54"/>
  <c r="D11" i="21" s="1"/>
  <c r="K42" i="54"/>
  <c r="K11" i="21" s="1"/>
  <c r="H42" i="54"/>
  <c r="H11" i="21" s="1"/>
  <c r="L42" i="54"/>
  <c r="L11" i="21" s="1"/>
  <c r="I42" i="54"/>
  <c r="I11" i="21" s="1"/>
  <c r="M42" i="54"/>
  <c r="M11" i="21" s="1"/>
  <c r="E42" i="54"/>
  <c r="E11" i="21" s="1"/>
  <c r="N42" i="54"/>
  <c r="N11" i="21" s="1"/>
  <c r="G42" i="54"/>
  <c r="F42"/>
  <c r="F11" i="21" s="1"/>
  <c r="J42" i="54"/>
  <c r="J11" i="21" s="1"/>
  <c r="D32" i="6"/>
  <c r="D10" i="18"/>
  <c r="D11"/>
  <c r="E24" i="6"/>
  <c r="E28" s="1"/>
  <c r="P44" i="54"/>
  <c r="H12" i="20"/>
  <c r="M12"/>
  <c r="E20" i="19"/>
  <c r="E24" s="1"/>
  <c r="E20" i="22"/>
  <c r="E24" s="1"/>
  <c r="D20"/>
  <c r="D24" s="1"/>
  <c r="D12" i="8"/>
  <c r="D18" s="1"/>
  <c r="P31" i="54"/>
  <c r="A13" i="5" l="1"/>
  <c r="P12" i="16"/>
  <c r="A14" i="5"/>
  <c r="P26" i="54"/>
  <c r="A33" i="16"/>
  <c r="A34" s="1"/>
  <c r="A35" s="1"/>
  <c r="A36" s="1"/>
  <c r="C36"/>
  <c r="C24" i="6"/>
  <c r="D34"/>
  <c r="G16" i="8"/>
  <c r="G18" s="1"/>
  <c r="H15"/>
  <c r="F10" i="41" s="1"/>
  <c r="F11" s="1"/>
  <c r="F36" s="1"/>
  <c r="F38" s="1"/>
  <c r="A25" i="6"/>
  <c r="A26" s="1"/>
  <c r="E32" i="54"/>
  <c r="M32"/>
  <c r="D32"/>
  <c r="N32"/>
  <c r="I32"/>
  <c r="G32"/>
  <c r="J32"/>
  <c r="O32"/>
  <c r="K32"/>
  <c r="H32"/>
  <c r="F32"/>
  <c r="L32"/>
  <c r="L45"/>
  <c r="L11" i="24" s="1"/>
  <c r="L12" s="1"/>
  <c r="M45" i="54"/>
  <c r="M11" i="24" s="1"/>
  <c r="M12" s="1"/>
  <c r="J45" i="54"/>
  <c r="J11" i="24" s="1"/>
  <c r="J12" s="1"/>
  <c r="D45" i="54"/>
  <c r="H45"/>
  <c r="H11" i="24" s="1"/>
  <c r="H12" s="1"/>
  <c r="O45" i="54"/>
  <c r="O11" i="24" s="1"/>
  <c r="O12" s="1"/>
  <c r="I45" i="54"/>
  <c r="I11" i="24" s="1"/>
  <c r="I12" s="1"/>
  <c r="G45" i="54"/>
  <c r="G11" i="24" s="1"/>
  <c r="G12" s="1"/>
  <c r="K45" i="54"/>
  <c r="K11" i="24" s="1"/>
  <c r="K12" s="1"/>
  <c r="F45" i="54"/>
  <c r="F11" i="24" s="1"/>
  <c r="F12" s="1"/>
  <c r="N45" i="54"/>
  <c r="N11" i="24" s="1"/>
  <c r="N12" s="1"/>
  <c r="E45" i="54"/>
  <c r="E11" i="24" s="1"/>
  <c r="E12" s="1"/>
  <c r="D11" i="23"/>
  <c r="D12" s="1"/>
  <c r="P29" i="54"/>
  <c r="P42"/>
  <c r="G11" i="21"/>
  <c r="G12" s="1"/>
  <c r="D15" i="20"/>
  <c r="D16" s="1"/>
  <c r="D18" s="1"/>
  <c r="E32" i="6"/>
  <c r="E34" s="1"/>
  <c r="P12" i="20"/>
  <c r="D9" i="18"/>
  <c r="F9" s="1"/>
  <c r="D9" i="17"/>
  <c r="F9" s="1"/>
  <c r="P12" i="8"/>
  <c r="D30" i="20"/>
  <c r="D38" s="1"/>
  <c r="F12" i="21"/>
  <c r="J12"/>
  <c r="N12"/>
  <c r="D12"/>
  <c r="K12"/>
  <c r="O12"/>
  <c r="H12"/>
  <c r="L12"/>
  <c r="M12"/>
  <c r="E12"/>
  <c r="I12"/>
  <c r="O12" i="23"/>
  <c r="I12"/>
  <c r="N12"/>
  <c r="M12"/>
  <c r="E12"/>
  <c r="G12"/>
  <c r="H12"/>
  <c r="L12"/>
  <c r="K12"/>
  <c r="F12"/>
  <c r="J12"/>
  <c r="P34" i="54"/>
  <c r="A15" i="5" l="1"/>
  <c r="A16" s="1"/>
  <c r="A17" s="1"/>
  <c r="A18" s="1"/>
  <c r="A19" s="1"/>
  <c r="A20" s="1"/>
  <c r="A21" s="1"/>
  <c r="A22" s="1"/>
  <c r="A27" i="6"/>
  <c r="A28" s="1"/>
  <c r="A29" s="1"/>
  <c r="A30" s="1"/>
  <c r="C28"/>
  <c r="E11" i="41"/>
  <c r="G15" i="20"/>
  <c r="G16" s="1"/>
  <c r="G18" s="1"/>
  <c r="E20" i="63"/>
  <c r="D24" i="59"/>
  <c r="D20" i="63"/>
  <c r="F15" i="20"/>
  <c r="P10" i="41" s="1"/>
  <c r="P11" s="1"/>
  <c r="N10"/>
  <c r="N11" s="1"/>
  <c r="N16" s="1"/>
  <c r="H15" i="16"/>
  <c r="F23" i="41" s="1"/>
  <c r="F24" s="1"/>
  <c r="F29" s="1"/>
  <c r="H34" i="16" s="1"/>
  <c r="H30" i="8"/>
  <c r="K30" s="1"/>
  <c r="E15" i="20"/>
  <c r="O10" i="41" s="1"/>
  <c r="O11" s="1"/>
  <c r="H16" i="8"/>
  <c r="F16" i="41"/>
  <c r="H34" i="8" s="1"/>
  <c r="M35" i="54"/>
  <c r="J35"/>
  <c r="L35"/>
  <c r="I35"/>
  <c r="G35"/>
  <c r="D35"/>
  <c r="E35"/>
  <c r="N35"/>
  <c r="F35"/>
  <c r="H35"/>
  <c r="K35"/>
  <c r="O35"/>
  <c r="D11" i="24"/>
  <c r="D12" s="1"/>
  <c r="P45" i="54"/>
  <c r="P50"/>
  <c r="P47"/>
  <c r="P32"/>
  <c r="D15" i="21"/>
  <c r="N23" i="41" s="1"/>
  <c r="N24" s="1"/>
  <c r="J15" i="8"/>
  <c r="H10" i="41" s="1"/>
  <c r="H11" s="1"/>
  <c r="H36" s="1"/>
  <c r="H38" s="1"/>
  <c r="N15" i="8"/>
  <c r="N16" s="1"/>
  <c r="N18" s="1"/>
  <c r="K15"/>
  <c r="K16" s="1"/>
  <c r="K18" s="1"/>
  <c r="O15"/>
  <c r="M10" i="41" s="1"/>
  <c r="M11" s="1"/>
  <c r="M36" s="1"/>
  <c r="M38" s="1"/>
  <c r="L15" i="8"/>
  <c r="J10" i="41" s="1"/>
  <c r="J11" s="1"/>
  <c r="J36" s="1"/>
  <c r="J38" s="1"/>
  <c r="I15" i="8"/>
  <c r="I16" s="1"/>
  <c r="I18" s="1"/>
  <c r="M15"/>
  <c r="M16" s="1"/>
  <c r="M18" s="1"/>
  <c r="P12" i="23"/>
  <c r="P12" i="21"/>
  <c r="D16"/>
  <c r="D18" s="1"/>
  <c r="G30" i="20"/>
  <c r="E30"/>
  <c r="F30"/>
  <c r="D32"/>
  <c r="F10" i="18"/>
  <c r="G10" s="1"/>
  <c r="G9"/>
  <c r="F10" i="17"/>
  <c r="F11" s="1"/>
  <c r="G9"/>
  <c r="C24" i="5" l="1"/>
  <c r="E16" i="41"/>
  <c r="E36"/>
  <c r="E38" s="1"/>
  <c r="P12" i="24"/>
  <c r="Q10" i="41"/>
  <c r="Q11" s="1"/>
  <c r="Q16" s="1"/>
  <c r="G34" i="20" s="1"/>
  <c r="H18" i="8"/>
  <c r="D13" i="17" s="1"/>
  <c r="C32" i="6"/>
  <c r="F16" i="20"/>
  <c r="E15" i="21"/>
  <c r="E16" s="1"/>
  <c r="E18" s="1"/>
  <c r="E16" i="20"/>
  <c r="G32" i="8"/>
  <c r="I30"/>
  <c r="I38" s="1"/>
  <c r="J16"/>
  <c r="H38"/>
  <c r="D26" i="59"/>
  <c r="D28" s="1"/>
  <c r="D30" s="1"/>
  <c r="D32" s="1"/>
  <c r="D34" s="1"/>
  <c r="H16" i="16"/>
  <c r="G15" i="21"/>
  <c r="Q23" i="41" s="1"/>
  <c r="Q24" s="1"/>
  <c r="O30" i="8"/>
  <c r="O38" s="1"/>
  <c r="N30"/>
  <c r="N38" s="1"/>
  <c r="J15" i="16"/>
  <c r="H23" i="41" s="1"/>
  <c r="H24" s="1"/>
  <c r="D34" i="20"/>
  <c r="D36" s="1"/>
  <c r="E24" i="59"/>
  <c r="A31" i="6"/>
  <c r="A32" s="1"/>
  <c r="A33" s="1"/>
  <c r="A34" s="1"/>
  <c r="L15" i="16"/>
  <c r="J23" i="41" s="1"/>
  <c r="J24" s="1"/>
  <c r="M15" i="16"/>
  <c r="K23" i="41" s="1"/>
  <c r="K24" s="1"/>
  <c r="K15" i="16"/>
  <c r="I23" i="41" s="1"/>
  <c r="I24" s="1"/>
  <c r="F15" i="21"/>
  <c r="P23" i="41" s="1"/>
  <c r="P24" s="1"/>
  <c r="O16" i="8"/>
  <c r="L10" i="41"/>
  <c r="L11" s="1"/>
  <c r="H32" i="8"/>
  <c r="H36" s="1"/>
  <c r="L30"/>
  <c r="L38" s="1"/>
  <c r="M30"/>
  <c r="M38" s="1"/>
  <c r="J30"/>
  <c r="J38" s="1"/>
  <c r="I15" i="16"/>
  <c r="G23" i="41" s="1"/>
  <c r="G24" s="1"/>
  <c r="O15" i="16"/>
  <c r="M23" i="41" s="1"/>
  <c r="M24" s="1"/>
  <c r="N15" i="16"/>
  <c r="L23" i="41" s="1"/>
  <c r="L24" s="1"/>
  <c r="G32" i="16"/>
  <c r="H30"/>
  <c r="E24" i="41"/>
  <c r="E29" s="1"/>
  <c r="G16" i="16"/>
  <c r="G18" s="1"/>
  <c r="G10" i="41"/>
  <c r="G11" s="1"/>
  <c r="L16" i="8"/>
  <c r="K10" i="41"/>
  <c r="K11" s="1"/>
  <c r="I10"/>
  <c r="I11" s="1"/>
  <c r="F32" i="20"/>
  <c r="F38"/>
  <c r="G32"/>
  <c r="G38"/>
  <c r="E32"/>
  <c r="E38"/>
  <c r="K32" i="8"/>
  <c r="K38"/>
  <c r="N29" i="41"/>
  <c r="P16"/>
  <c r="F34" i="20" s="1"/>
  <c r="J16" i="41"/>
  <c r="L34" i="8" s="1"/>
  <c r="O16" i="41"/>
  <c r="E34" i="20" s="1"/>
  <c r="M16" i="41"/>
  <c r="O34" i="8" s="1"/>
  <c r="H16" i="41"/>
  <c r="J34" i="8" s="1"/>
  <c r="H48" i="54"/>
  <c r="O48"/>
  <c r="L48"/>
  <c r="D48"/>
  <c r="I48"/>
  <c r="E48"/>
  <c r="J48"/>
  <c r="F48"/>
  <c r="G48"/>
  <c r="K48"/>
  <c r="N48"/>
  <c r="M48"/>
  <c r="E51"/>
  <c r="F51"/>
  <c r="I51"/>
  <c r="M51"/>
  <c r="O51"/>
  <c r="D51"/>
  <c r="J51"/>
  <c r="N51"/>
  <c r="H51"/>
  <c r="L51"/>
  <c r="K51"/>
  <c r="G51"/>
  <c r="P35"/>
  <c r="D30" i="21"/>
  <c r="D32" s="1"/>
  <c r="D24" i="17"/>
  <c r="D19"/>
  <c r="D14"/>
  <c r="D16"/>
  <c r="D18"/>
  <c r="G10"/>
  <c r="E20" i="16"/>
  <c r="D20"/>
  <c r="H9" i="18"/>
  <c r="H10" s="1"/>
  <c r="F11"/>
  <c r="G11" s="1"/>
  <c r="D20" i="8"/>
  <c r="H9" i="17"/>
  <c r="G11"/>
  <c r="O23" i="41" l="1"/>
  <c r="O24" s="1"/>
  <c r="D36" i="6"/>
  <c r="D38" s="1"/>
  <c r="F10" i="67"/>
  <c r="I10" s="1"/>
  <c r="C34" i="6"/>
  <c r="N32" i="8"/>
  <c r="I32"/>
  <c r="I16" i="41"/>
  <c r="K34" i="8" s="1"/>
  <c r="K36" s="1"/>
  <c r="I36" i="41"/>
  <c r="I38" s="1"/>
  <c r="K16"/>
  <c r="M34" i="8" s="1"/>
  <c r="K36" i="41"/>
  <c r="K38" s="1"/>
  <c r="G16"/>
  <c r="I34" i="8" s="1"/>
  <c r="G36" i="41"/>
  <c r="G38" s="1"/>
  <c r="L16"/>
  <c r="N34" i="8" s="1"/>
  <c r="N36" s="1"/>
  <c r="L36" i="41"/>
  <c r="L38" s="1"/>
  <c r="E18" i="20"/>
  <c r="D22" i="17" s="1"/>
  <c r="F18" i="20"/>
  <c r="D23" i="17" s="1"/>
  <c r="H18" i="16"/>
  <c r="D13" i="18" s="1"/>
  <c r="L18" i="8"/>
  <c r="D17" i="17" s="1"/>
  <c r="O18" i="8"/>
  <c r="D20" i="17" s="1"/>
  <c r="J18" i="8"/>
  <c r="D15" i="17" s="1"/>
  <c r="O16" i="16"/>
  <c r="O18" s="1"/>
  <c r="D20" i="18" s="1"/>
  <c r="L32" i="8"/>
  <c r="L36" s="1"/>
  <c r="F16" i="21"/>
  <c r="J16" i="16"/>
  <c r="M16"/>
  <c r="O32" i="8"/>
  <c r="O36" s="1"/>
  <c r="L16" i="16"/>
  <c r="N16"/>
  <c r="G16" i="21"/>
  <c r="I16" i="16"/>
  <c r="K16"/>
  <c r="J32" i="8"/>
  <c r="J36" s="1"/>
  <c r="E26" i="59"/>
  <c r="E28" s="1"/>
  <c r="E30" s="1"/>
  <c r="E32" s="1"/>
  <c r="E34" s="1"/>
  <c r="E36" i="6" s="1"/>
  <c r="E40" s="1"/>
  <c r="E42" s="1"/>
  <c r="D34" i="21"/>
  <c r="D36" s="1"/>
  <c r="M32" i="8"/>
  <c r="P51" i="54"/>
  <c r="F30" i="21"/>
  <c r="F32" s="1"/>
  <c r="G30"/>
  <c r="G32" s="1"/>
  <c r="P16" i="8"/>
  <c r="A35" i="6"/>
  <c r="A36" s="1"/>
  <c r="E30" i="21"/>
  <c r="E32" s="1"/>
  <c r="E36" i="20"/>
  <c r="G36"/>
  <c r="F36"/>
  <c r="P29" i="41"/>
  <c r="F34" i="21" s="1"/>
  <c r="L29" i="41"/>
  <c r="N34" i="16" s="1"/>
  <c r="J29" i="41"/>
  <c r="L34" i="16" s="1"/>
  <c r="M29" i="41"/>
  <c r="O34" i="16" s="1"/>
  <c r="K29" i="41"/>
  <c r="M34" i="16" s="1"/>
  <c r="G29" i="41"/>
  <c r="I34" i="16" s="1"/>
  <c r="O29" i="41"/>
  <c r="E34" i="21" s="1"/>
  <c r="H29" i="41"/>
  <c r="J34" i="16" s="1"/>
  <c r="Q29" i="41"/>
  <c r="G34" i="21" s="1"/>
  <c r="I29" i="41"/>
  <c r="K34" i="16" s="1"/>
  <c r="P48" i="54"/>
  <c r="K30" i="16"/>
  <c r="K32" s="1"/>
  <c r="O30"/>
  <c r="O32" s="1"/>
  <c r="L30"/>
  <c r="L32" s="1"/>
  <c r="I30"/>
  <c r="I32" s="1"/>
  <c r="M30"/>
  <c r="M32" s="1"/>
  <c r="J30"/>
  <c r="J32" s="1"/>
  <c r="N30"/>
  <c r="N32" s="1"/>
  <c r="H32"/>
  <c r="H36" s="1"/>
  <c r="D22" i="18"/>
  <c r="D21" i="17"/>
  <c r="D22" i="16"/>
  <c r="E22" s="1"/>
  <c r="D12" i="18"/>
  <c r="F12" s="1"/>
  <c r="G12" s="1"/>
  <c r="D12" i="17"/>
  <c r="F12" s="1"/>
  <c r="F13" s="1"/>
  <c r="D22" i="8"/>
  <c r="E20"/>
  <c r="H10" i="17"/>
  <c r="H11" s="1"/>
  <c r="F20" i="16"/>
  <c r="H11" i="18"/>
  <c r="F20" i="8"/>
  <c r="J10" i="67" l="1"/>
  <c r="I36" i="8"/>
  <c r="P34"/>
  <c r="D10" i="63"/>
  <c r="D18" s="1"/>
  <c r="D22" s="1"/>
  <c r="M36" i="8"/>
  <c r="G18" i="21"/>
  <c r="D24" i="18" s="1"/>
  <c r="F18" i="21"/>
  <c r="D23" i="18" s="1"/>
  <c r="I18" i="16"/>
  <c r="D14" i="18" s="1"/>
  <c r="N18" i="16"/>
  <c r="D19" i="18" s="1"/>
  <c r="M18" i="16"/>
  <c r="D18" i="18" s="1"/>
  <c r="K18" i="16"/>
  <c r="D16" i="18" s="1"/>
  <c r="L18" i="16"/>
  <c r="D17" i="18" s="1"/>
  <c r="J18" i="16"/>
  <c r="D15" i="18" s="1"/>
  <c r="P18" i="8"/>
  <c r="A37" i="6"/>
  <c r="A38" s="1"/>
  <c r="A39" s="1"/>
  <c r="A40" s="1"/>
  <c r="C40"/>
  <c r="P16" i="16"/>
  <c r="E38" i="6"/>
  <c r="P32" i="8"/>
  <c r="E10" i="63"/>
  <c r="E36" i="21"/>
  <c r="F36"/>
  <c r="G36"/>
  <c r="J36" i="16"/>
  <c r="K36"/>
  <c r="I36"/>
  <c r="P34"/>
  <c r="N36"/>
  <c r="L36"/>
  <c r="O36"/>
  <c r="M36"/>
  <c r="P32"/>
  <c r="D21" i="18"/>
  <c r="F22" i="16"/>
  <c r="G12" i="17"/>
  <c r="H12" s="1"/>
  <c r="E22" i="8"/>
  <c r="G20" i="16"/>
  <c r="F13" i="18"/>
  <c r="G13" s="1"/>
  <c r="H12"/>
  <c r="G13" i="17"/>
  <c r="F14"/>
  <c r="G14" s="1"/>
  <c r="A41" i="6" l="1"/>
  <c r="A42" s="1"/>
  <c r="A43" s="1"/>
  <c r="A44" s="1"/>
  <c r="A45" s="1"/>
  <c r="C42"/>
  <c r="P36" i="8"/>
  <c r="P18" i="16"/>
  <c r="I85" i="44"/>
  <c r="K85" s="1"/>
  <c r="I50"/>
  <c r="K50" s="1"/>
  <c r="I99"/>
  <c r="K99" s="1"/>
  <c r="I60"/>
  <c r="K60" s="1"/>
  <c r="I18"/>
  <c r="K18" s="1"/>
  <c r="I83"/>
  <c r="K83" s="1"/>
  <c r="I44"/>
  <c r="K44" s="1"/>
  <c r="I97"/>
  <c r="K97" s="1"/>
  <c r="I54"/>
  <c r="K54" s="1"/>
  <c r="I14"/>
  <c r="K14" s="1"/>
  <c r="Q14" s="1"/>
  <c r="I93"/>
  <c r="K93" s="1"/>
  <c r="I55"/>
  <c r="K55" s="1"/>
  <c r="I13"/>
  <c r="K13" s="1"/>
  <c r="I74"/>
  <c r="K74" s="1"/>
  <c r="I28"/>
  <c r="K28" s="1"/>
  <c r="I100"/>
  <c r="K100" s="1"/>
  <c r="I73"/>
  <c r="K73" s="1"/>
  <c r="I35"/>
  <c r="K35" s="1"/>
  <c r="Q35" s="1"/>
  <c r="F23" i="67" s="1"/>
  <c r="I23" s="1"/>
  <c r="I86" i="44"/>
  <c r="K86" s="1"/>
  <c r="I43"/>
  <c r="K43" s="1"/>
  <c r="Q43" s="1"/>
  <c r="F35" i="67" s="1"/>
  <c r="I35" s="1"/>
  <c r="I98" i="44"/>
  <c r="K98" s="1"/>
  <c r="I64"/>
  <c r="K64" s="1"/>
  <c r="I32"/>
  <c r="K32" s="1"/>
  <c r="I84"/>
  <c r="K84" s="1"/>
  <c r="I39"/>
  <c r="K39" s="1"/>
  <c r="I96"/>
  <c r="K96" s="1"/>
  <c r="I61"/>
  <c r="K61" s="1"/>
  <c r="I22"/>
  <c r="K22" s="1"/>
  <c r="I80"/>
  <c r="K80" s="1"/>
  <c r="I33"/>
  <c r="K33" s="1"/>
  <c r="I70"/>
  <c r="K70" s="1"/>
  <c r="I79"/>
  <c r="K79" s="1"/>
  <c r="I40"/>
  <c r="K40" s="1"/>
  <c r="I88"/>
  <c r="K88" s="1"/>
  <c r="I45"/>
  <c r="K45" s="1"/>
  <c r="I10"/>
  <c r="K10" s="1"/>
  <c r="I87"/>
  <c r="K87" s="1"/>
  <c r="I53"/>
  <c r="K53" s="1"/>
  <c r="I101"/>
  <c r="K101" s="1"/>
  <c r="I65"/>
  <c r="K65" s="1"/>
  <c r="I23"/>
  <c r="K23" s="1"/>
  <c r="D12" i="63"/>
  <c r="D14" s="1"/>
  <c r="E12"/>
  <c r="E14" s="1"/>
  <c r="E18"/>
  <c r="E22" s="1"/>
  <c r="P36" i="16"/>
  <c r="G22"/>
  <c r="G20" i="8"/>
  <c r="F22"/>
  <c r="H13" i="18"/>
  <c r="H13" i="17"/>
  <c r="H14" s="1"/>
  <c r="H20" i="16"/>
  <c r="F14" i="18"/>
  <c r="G14" s="1"/>
  <c r="I20" i="8"/>
  <c r="F15" i="17"/>
  <c r="G15" s="1"/>
  <c r="H20" i="8"/>
  <c r="A23" i="5" l="1"/>
  <c r="A24" s="1"/>
  <c r="Q23" i="44"/>
  <c r="F18" i="67" s="1"/>
  <c r="I18" s="1"/>
  <c r="L23" i="44"/>
  <c r="L101"/>
  <c r="N101" s="1"/>
  <c r="O101" s="1"/>
  <c r="Q101"/>
  <c r="F87" i="67" s="1"/>
  <c r="I87" s="1"/>
  <c r="L87" i="44"/>
  <c r="N87" s="1"/>
  <c r="O87" s="1"/>
  <c r="Q87"/>
  <c r="F75" i="67" s="1"/>
  <c r="I75" s="1"/>
  <c r="L45" i="44"/>
  <c r="N45" s="1"/>
  <c r="O45" s="1"/>
  <c r="Q45"/>
  <c r="F37" i="67" s="1"/>
  <c r="I37" s="1"/>
  <c r="L40" i="44"/>
  <c r="N40" s="1"/>
  <c r="O40" s="1"/>
  <c r="Q40"/>
  <c r="F33" i="67" s="1"/>
  <c r="I33" s="1"/>
  <c r="L70" i="44"/>
  <c r="Q70"/>
  <c r="F59" i="67" s="1"/>
  <c r="I59" s="1"/>
  <c r="L80" i="44"/>
  <c r="N80" s="1"/>
  <c r="O80" s="1"/>
  <c r="Q80"/>
  <c r="F69" i="67" s="1"/>
  <c r="I69" s="1"/>
  <c r="Q61" i="44"/>
  <c r="F52" i="67" s="1"/>
  <c r="I52" s="1"/>
  <c r="L61" i="44"/>
  <c r="N61" s="1"/>
  <c r="O61" s="1"/>
  <c r="L39"/>
  <c r="Q39"/>
  <c r="F32" i="67" s="1"/>
  <c r="I32" s="1"/>
  <c r="Q32" i="44"/>
  <c r="F25" i="67" s="1"/>
  <c r="I25" s="1"/>
  <c r="L32" i="44"/>
  <c r="N32" s="1"/>
  <c r="O32" s="1"/>
  <c r="Q98"/>
  <c r="F84" i="67" s="1"/>
  <c r="I84" s="1"/>
  <c r="L98" i="44"/>
  <c r="N98" s="1"/>
  <c r="O98" s="1"/>
  <c r="Q86"/>
  <c r="F74" i="67" s="1"/>
  <c r="I74" s="1"/>
  <c r="L86" i="44"/>
  <c r="N86" s="1"/>
  <c r="O86" s="1"/>
  <c r="L73"/>
  <c r="N73" s="1"/>
  <c r="O73" s="1"/>
  <c r="Q73"/>
  <c r="F61" i="67" s="1"/>
  <c r="I61" s="1"/>
  <c r="Q28" i="44"/>
  <c r="F22" i="67" s="1"/>
  <c r="I22" s="1"/>
  <c r="L28" i="44"/>
  <c r="L13"/>
  <c r="Q13"/>
  <c r="Q93"/>
  <c r="F80" i="67" s="1"/>
  <c r="I80" s="1"/>
  <c r="L93" i="44"/>
  <c r="Q54"/>
  <c r="F44" i="67" s="1"/>
  <c r="I44" s="1"/>
  <c r="L54" i="44"/>
  <c r="N54" s="1"/>
  <c r="O54" s="1"/>
  <c r="Q44"/>
  <c r="F36" i="67" s="1"/>
  <c r="I36" s="1"/>
  <c r="L44" i="44"/>
  <c r="N44" s="1"/>
  <c r="O44" s="1"/>
  <c r="Q18"/>
  <c r="F15" i="67" s="1"/>
  <c r="I15" s="1"/>
  <c r="L18" i="44"/>
  <c r="L99"/>
  <c r="N99" s="1"/>
  <c r="O99" s="1"/>
  <c r="Q99"/>
  <c r="F85" i="67" s="1"/>
  <c r="I85" s="1"/>
  <c r="Q85" i="44"/>
  <c r="F73" i="67" s="1"/>
  <c r="I73" s="1"/>
  <c r="L85" i="44"/>
  <c r="N85" s="1"/>
  <c r="O85" s="1"/>
  <c r="Q65"/>
  <c r="F55" i="67" s="1"/>
  <c r="I55" s="1"/>
  <c r="L65" i="44"/>
  <c r="N65" s="1"/>
  <c r="O65" s="1"/>
  <c r="Q53"/>
  <c r="F43" i="67" s="1"/>
  <c r="I43" s="1"/>
  <c r="L53" i="44"/>
  <c r="N53" s="1"/>
  <c r="O53" s="1"/>
  <c r="Q10"/>
  <c r="F12" i="67" s="1"/>
  <c r="I12" s="1"/>
  <c r="L10" i="44"/>
  <c r="Q88"/>
  <c r="F76" i="67" s="1"/>
  <c r="I76" s="1"/>
  <c r="L88" i="44"/>
  <c r="N88" s="1"/>
  <c r="O88" s="1"/>
  <c r="Q79"/>
  <c r="F68" i="67" s="1"/>
  <c r="I68" s="1"/>
  <c r="L79" i="44"/>
  <c r="L33"/>
  <c r="N33" s="1"/>
  <c r="O33" s="1"/>
  <c r="Q33"/>
  <c r="F26" i="67" s="1"/>
  <c r="I26" s="1"/>
  <c r="Q22" i="44"/>
  <c r="F17" i="67" s="1"/>
  <c r="I17" s="1"/>
  <c r="L22" i="44"/>
  <c r="N22" s="1"/>
  <c r="O22" s="1"/>
  <c r="L96"/>
  <c r="N96" s="1"/>
  <c r="O96" s="1"/>
  <c r="Q96"/>
  <c r="F82" i="67" s="1"/>
  <c r="I82" s="1"/>
  <c r="L84" i="44"/>
  <c r="N84" s="1"/>
  <c r="O84" s="1"/>
  <c r="Q84"/>
  <c r="F72" i="67" s="1"/>
  <c r="I72" s="1"/>
  <c r="L64" i="44"/>
  <c r="N64" s="1"/>
  <c r="O64" s="1"/>
  <c r="Q64"/>
  <c r="F54" i="67" s="1"/>
  <c r="I54" s="1"/>
  <c r="L43" i="44"/>
  <c r="N43" s="1"/>
  <c r="O43" s="1"/>
  <c r="L35"/>
  <c r="N35" s="1"/>
  <c r="O35" s="1"/>
  <c r="L100"/>
  <c r="N100" s="1"/>
  <c r="O100" s="1"/>
  <c r="Q100"/>
  <c r="F86" i="67" s="1"/>
  <c r="I86" s="1"/>
  <c r="Q74" i="44"/>
  <c r="F62" i="67" s="1"/>
  <c r="I62" s="1"/>
  <c r="L74" i="44"/>
  <c r="N74" s="1"/>
  <c r="O74" s="1"/>
  <c r="L55"/>
  <c r="N55" s="1"/>
  <c r="O55" s="1"/>
  <c r="Q55"/>
  <c r="F45" i="67" s="1"/>
  <c r="I45" s="1"/>
  <c r="L14" i="44"/>
  <c r="N14" s="1"/>
  <c r="Q97"/>
  <c r="F83" i="67" s="1"/>
  <c r="I83" s="1"/>
  <c r="L97" i="44"/>
  <c r="N97" s="1"/>
  <c r="O97" s="1"/>
  <c r="Q83"/>
  <c r="F71" i="67" s="1"/>
  <c r="I71" s="1"/>
  <c r="L83" i="44"/>
  <c r="N83" s="1"/>
  <c r="O83" s="1"/>
  <c r="Q60"/>
  <c r="F51" i="67" s="1"/>
  <c r="I51" s="1"/>
  <c r="I56" s="1"/>
  <c r="L60" i="44"/>
  <c r="L50"/>
  <c r="Q50"/>
  <c r="F41" i="67" s="1"/>
  <c r="I41" s="1"/>
  <c r="H22" i="16"/>
  <c r="G22" i="8"/>
  <c r="H22" s="1"/>
  <c r="I22" s="1"/>
  <c r="I20" i="16"/>
  <c r="F15" i="18"/>
  <c r="G15" s="1"/>
  <c r="H14"/>
  <c r="J20" i="8"/>
  <c r="F16" i="17"/>
  <c r="F17" s="1"/>
  <c r="H15"/>
  <c r="I27" i="67" l="1"/>
  <c r="J27" s="1"/>
  <c r="J56"/>
  <c r="N23" i="44"/>
  <c r="O23" s="1"/>
  <c r="I77" i="67"/>
  <c r="I46"/>
  <c r="J46" s="1"/>
  <c r="I38"/>
  <c r="I63"/>
  <c r="J63" s="1"/>
  <c r="J12"/>
  <c r="I19"/>
  <c r="I88"/>
  <c r="J88" s="1"/>
  <c r="C25" i="5"/>
  <c r="A25"/>
  <c r="N50" i="44"/>
  <c r="O50" s="1"/>
  <c r="L57"/>
  <c r="N57" s="1"/>
  <c r="O57" s="1"/>
  <c r="L15"/>
  <c r="N15" s="1"/>
  <c r="N13"/>
  <c r="L47"/>
  <c r="N47" s="1"/>
  <c r="O47" s="1"/>
  <c r="N39"/>
  <c r="O39" s="1"/>
  <c r="N70"/>
  <c r="L76"/>
  <c r="N76" s="1"/>
  <c r="O76" s="1"/>
  <c r="L67"/>
  <c r="N67" s="1"/>
  <c r="O67" s="1"/>
  <c r="N60"/>
  <c r="O60" s="1"/>
  <c r="N79"/>
  <c r="O79" s="1"/>
  <c r="L90"/>
  <c r="N90" s="1"/>
  <c r="O90" s="1"/>
  <c r="N10"/>
  <c r="L25"/>
  <c r="N25" s="1"/>
  <c r="O25" s="1"/>
  <c r="N18"/>
  <c r="O18" s="1"/>
  <c r="L103"/>
  <c r="N103" s="1"/>
  <c r="O103" s="1"/>
  <c r="N93"/>
  <c r="O93" s="1"/>
  <c r="L36"/>
  <c r="N36" s="1"/>
  <c r="O36" s="1"/>
  <c r="N28"/>
  <c r="O28" s="1"/>
  <c r="I22" i="16"/>
  <c r="J22" i="8"/>
  <c r="G16" i="17"/>
  <c r="H15" i="18"/>
  <c r="J20" i="16"/>
  <c r="F16" i="18"/>
  <c r="G17" i="17"/>
  <c r="F18"/>
  <c r="G18" s="1"/>
  <c r="J19" i="67" l="1"/>
  <c r="I29"/>
  <c r="J29" s="1"/>
  <c r="J38"/>
  <c r="I48"/>
  <c r="J48" s="1"/>
  <c r="J77"/>
  <c r="I90"/>
  <c r="J90" s="1"/>
  <c r="I94"/>
  <c r="J94" s="1"/>
  <c r="I65"/>
  <c r="J65" s="1"/>
  <c r="C26" i="5"/>
  <c r="J22" i="16"/>
  <c r="A26" i="5"/>
  <c r="L105" i="44"/>
  <c r="O10"/>
  <c r="N105"/>
  <c r="O105" s="1"/>
  <c r="H16" i="17"/>
  <c r="H17" s="1"/>
  <c r="H18" s="1"/>
  <c r="K20" i="8"/>
  <c r="K22" s="1"/>
  <c r="F17" i="18"/>
  <c r="G17" s="1"/>
  <c r="G16"/>
  <c r="L20" i="8"/>
  <c r="M20"/>
  <c r="F19" i="17"/>
  <c r="G19" s="1"/>
  <c r="C27" i="5" l="1"/>
  <c r="A27"/>
  <c r="L22" i="8"/>
  <c r="M22" s="1"/>
  <c r="K20" i="16"/>
  <c r="K22" s="1"/>
  <c r="H16" i="18"/>
  <c r="H17" s="1"/>
  <c r="L20" i="16"/>
  <c r="F18" i="18"/>
  <c r="G18" s="1"/>
  <c r="H19" i="17"/>
  <c r="N20" i="8"/>
  <c r="F20" i="17"/>
  <c r="C28" i="5" l="1"/>
  <c r="A28"/>
  <c r="L22" i="16"/>
  <c r="N22" i="8"/>
  <c r="M20" i="16"/>
  <c r="F19" i="18"/>
  <c r="G19" s="1"/>
  <c r="H18"/>
  <c r="F21" i="17"/>
  <c r="G21" s="1"/>
  <c r="D20" i="20" s="1"/>
  <c r="G20" i="17"/>
  <c r="A29" i="5" l="1"/>
  <c r="A30" s="1"/>
  <c r="M22" i="16"/>
  <c r="H19" i="18"/>
  <c r="F20"/>
  <c r="G20" s="1"/>
  <c r="N20" i="16"/>
  <c r="O20" i="8"/>
  <c r="H20" i="17"/>
  <c r="H21" s="1"/>
  <c r="F22"/>
  <c r="A31" i="5" l="1"/>
  <c r="A32" s="1"/>
  <c r="C32"/>
  <c r="N22" i="16"/>
  <c r="O22" i="8"/>
  <c r="D26" i="19" s="1"/>
  <c r="D28" s="1"/>
  <c r="P20" i="8"/>
  <c r="H20" i="18"/>
  <c r="O20" i="16"/>
  <c r="P20" s="1"/>
  <c r="F21" i="18"/>
  <c r="G21" s="1"/>
  <c r="D20" i="21" s="1"/>
  <c r="F23" i="17"/>
  <c r="G22"/>
  <c r="A33" i="5" l="1"/>
  <c r="A34" s="1"/>
  <c r="A35" s="1"/>
  <c r="A36" s="1"/>
  <c r="A37" s="1"/>
  <c r="A38" s="1"/>
  <c r="A39" s="1"/>
  <c r="A40" s="1"/>
  <c r="A41" s="1"/>
  <c r="A42" s="1"/>
  <c r="C35"/>
  <c r="C36"/>
  <c r="C37"/>
  <c r="C38"/>
  <c r="C39"/>
  <c r="D32" i="19"/>
  <c r="O22" i="16"/>
  <c r="H24" i="20"/>
  <c r="M24" s="1"/>
  <c r="D22"/>
  <c r="H21" i="18"/>
  <c r="H22" i="17"/>
  <c r="E20" i="20"/>
  <c r="F22" i="18"/>
  <c r="G22" s="1"/>
  <c r="F24" i="17"/>
  <c r="G24" s="1"/>
  <c r="G20" i="20" s="1"/>
  <c r="G23" i="17"/>
  <c r="D34" i="19" l="1"/>
  <c r="D15" i="23"/>
  <c r="Z10" i="41" s="1"/>
  <c r="Z11" s="1"/>
  <c r="H15" i="20"/>
  <c r="R10" i="41" s="1"/>
  <c r="R11" s="1"/>
  <c r="H24" i="21"/>
  <c r="O24" s="1"/>
  <c r="I24" i="20"/>
  <c r="I26" s="1"/>
  <c r="E22"/>
  <c r="O24"/>
  <c r="D24" i="23" s="1"/>
  <c r="H26" i="20"/>
  <c r="L24"/>
  <c r="L26" s="1"/>
  <c r="K24"/>
  <c r="K26" s="1"/>
  <c r="N24"/>
  <c r="N26" s="1"/>
  <c r="J24"/>
  <c r="J26" s="1"/>
  <c r="D30" i="23"/>
  <c r="M26" i="20"/>
  <c r="H22" i="18"/>
  <c r="E20" i="21"/>
  <c r="H23" i="17"/>
  <c r="H24" s="1"/>
  <c r="F20" i="20"/>
  <c r="E26" i="19"/>
  <c r="E28" s="1"/>
  <c r="D22" i="21"/>
  <c r="F23" i="18"/>
  <c r="F24" s="1"/>
  <c r="H30" i="20" l="1"/>
  <c r="H38" s="1"/>
  <c r="D24" i="63"/>
  <c r="E30" i="23"/>
  <c r="D38"/>
  <c r="R16" i="41"/>
  <c r="Z16"/>
  <c r="D34" i="23" s="1"/>
  <c r="O26" i="20"/>
  <c r="P26" s="1"/>
  <c r="D16" i="23"/>
  <c r="D18" s="1"/>
  <c r="G15"/>
  <c r="G16" s="1"/>
  <c r="G18" s="1"/>
  <c r="K15" i="20"/>
  <c r="K16" s="1"/>
  <c r="K18" s="1"/>
  <c r="J15"/>
  <c r="J16" s="1"/>
  <c r="J18" s="1"/>
  <c r="F15" i="23"/>
  <c r="AB10" i="41" s="1"/>
  <c r="AB11" s="1"/>
  <c r="M15" i="20"/>
  <c r="M16" s="1"/>
  <c r="M18" s="1"/>
  <c r="N15"/>
  <c r="N16" s="1"/>
  <c r="N18" s="1"/>
  <c r="L15"/>
  <c r="L16" s="1"/>
  <c r="L18" s="1"/>
  <c r="I15"/>
  <c r="I16" s="1"/>
  <c r="I18" s="1"/>
  <c r="H16"/>
  <c r="H18" s="1"/>
  <c r="O15"/>
  <c r="Y10" i="41" s="1"/>
  <c r="Y11" s="1"/>
  <c r="E25" i="17"/>
  <c r="M24" i="21"/>
  <c r="M26" s="1"/>
  <c r="E30" i="18" s="1"/>
  <c r="E15" i="23"/>
  <c r="E16" s="1"/>
  <c r="E18" s="1"/>
  <c r="K24" i="21"/>
  <c r="K26" s="1"/>
  <c r="E28" i="18" s="1"/>
  <c r="H26" i="21"/>
  <c r="N24"/>
  <c r="N26" s="1"/>
  <c r="E31" i="18" s="1"/>
  <c r="L24" i="21"/>
  <c r="L26" s="1"/>
  <c r="E29" i="18" s="1"/>
  <c r="E32" i="19"/>
  <c r="J24" i="21"/>
  <c r="J26" s="1"/>
  <c r="E27" i="18" s="1"/>
  <c r="F22" i="20"/>
  <c r="G22" s="1"/>
  <c r="F30" i="23"/>
  <c r="D32"/>
  <c r="G30"/>
  <c r="E27" i="17"/>
  <c r="E29"/>
  <c r="E31"/>
  <c r="E26"/>
  <c r="E30"/>
  <c r="E28"/>
  <c r="E22" i="21"/>
  <c r="G23" i="18"/>
  <c r="D24" i="24"/>
  <c r="O26" i="21"/>
  <c r="G24" i="18"/>
  <c r="G20" i="21" s="1"/>
  <c r="D26" i="23"/>
  <c r="E24"/>
  <c r="E26" s="1"/>
  <c r="F24"/>
  <c r="F26" s="1"/>
  <c r="G24"/>
  <c r="G26" s="1"/>
  <c r="N30" i="20" l="1"/>
  <c r="N38" s="1"/>
  <c r="L30"/>
  <c r="L32" s="1"/>
  <c r="H34"/>
  <c r="O30"/>
  <c r="O32" s="1"/>
  <c r="I30"/>
  <c r="I38" s="1"/>
  <c r="K30"/>
  <c r="K38" s="1"/>
  <c r="M30"/>
  <c r="M32" s="1"/>
  <c r="J30"/>
  <c r="J32" s="1"/>
  <c r="H32"/>
  <c r="D26" i="63"/>
  <c r="D28" s="1"/>
  <c r="D30" s="1"/>
  <c r="D32" s="1"/>
  <c r="D34" s="1"/>
  <c r="G32" i="23"/>
  <c r="G38"/>
  <c r="F32"/>
  <c r="F38"/>
  <c r="E32"/>
  <c r="E38"/>
  <c r="F16"/>
  <c r="Y16" i="41"/>
  <c r="O34" i="20" s="1"/>
  <c r="AB16" i="41"/>
  <c r="F34" i="23" s="1"/>
  <c r="D36"/>
  <c r="O16" i="20"/>
  <c r="U10" i="41"/>
  <c r="U11" s="1"/>
  <c r="X10"/>
  <c r="X11" s="1"/>
  <c r="E32" i="17"/>
  <c r="T10" i="41"/>
  <c r="T11" s="1"/>
  <c r="W10"/>
  <c r="W11" s="1"/>
  <c r="AC10"/>
  <c r="AC11" s="1"/>
  <c r="S10"/>
  <c r="S11" s="1"/>
  <c r="V10"/>
  <c r="V11" s="1"/>
  <c r="D34" i="17"/>
  <c r="D36"/>
  <c r="E25" i="18"/>
  <c r="AA10" i="41"/>
  <c r="AA11" s="1"/>
  <c r="D30" i="17"/>
  <c r="D29"/>
  <c r="D31"/>
  <c r="D26"/>
  <c r="D27"/>
  <c r="D28"/>
  <c r="E34" i="19"/>
  <c r="D15" i="24"/>
  <c r="Z23" i="41" s="1"/>
  <c r="Z24" s="1"/>
  <c r="H15" i="21"/>
  <c r="N15" s="1"/>
  <c r="E34" i="17"/>
  <c r="E36"/>
  <c r="E35"/>
  <c r="E33"/>
  <c r="H23" i="18"/>
  <c r="H24" s="1"/>
  <c r="F20" i="21"/>
  <c r="E32" i="18"/>
  <c r="D26" i="24"/>
  <c r="F24"/>
  <c r="F26" s="1"/>
  <c r="G24"/>
  <c r="G26" s="1"/>
  <c r="E24"/>
  <c r="E26" s="1"/>
  <c r="L38" i="20" l="1"/>
  <c r="N32"/>
  <c r="F18" i="23"/>
  <c r="D35" i="17" s="1"/>
  <c r="P16" i="20"/>
  <c r="O18"/>
  <c r="P18" s="1"/>
  <c r="I32"/>
  <c r="K32"/>
  <c r="J38"/>
  <c r="O38"/>
  <c r="H36"/>
  <c r="F36" i="23"/>
  <c r="D36" i="19"/>
  <c r="D38" s="1"/>
  <c r="M38" i="20"/>
  <c r="E24" i="63"/>
  <c r="E26" s="1"/>
  <c r="E28" s="1"/>
  <c r="E30" s="1"/>
  <c r="E32" s="1"/>
  <c r="E34" s="1"/>
  <c r="D30" i="24"/>
  <c r="D32" s="1"/>
  <c r="O36" i="20"/>
  <c r="Z29" i="41"/>
  <c r="D34" i="24" s="1"/>
  <c r="S16" i="41"/>
  <c r="AA16"/>
  <c r="E34" i="23" s="1"/>
  <c r="E36" s="1"/>
  <c r="AC16" i="41"/>
  <c r="G34" i="23" s="1"/>
  <c r="G36" s="1"/>
  <c r="W16" i="41"/>
  <c r="M34" i="20" s="1"/>
  <c r="M36" s="1"/>
  <c r="X16" i="41"/>
  <c r="N34" i="20" s="1"/>
  <c r="N36" s="1"/>
  <c r="V16" i="41"/>
  <c r="L34" i="20" s="1"/>
  <c r="L36" s="1"/>
  <c r="T16" i="41"/>
  <c r="J34" i="20" s="1"/>
  <c r="J36" s="1"/>
  <c r="U16" i="41"/>
  <c r="K34" i="20" s="1"/>
  <c r="H30" i="21"/>
  <c r="J30" s="1"/>
  <c r="J32" s="1"/>
  <c r="D33" i="17"/>
  <c r="F22" i="21"/>
  <c r="G22" s="1"/>
  <c r="K15"/>
  <c r="U23" i="41" s="1"/>
  <c r="U24" s="1"/>
  <c r="D25" i="17"/>
  <c r="H16" i="21"/>
  <c r="H18" s="1"/>
  <c r="I15"/>
  <c r="I16" s="1"/>
  <c r="I18" s="1"/>
  <c r="G15" i="24"/>
  <c r="AC23" i="41" s="1"/>
  <c r="AC24" s="1"/>
  <c r="E15" i="24"/>
  <c r="E16" s="1"/>
  <c r="E18" s="1"/>
  <c r="O15" i="21"/>
  <c r="O16" s="1"/>
  <c r="O18" s="1"/>
  <c r="J15"/>
  <c r="T23" i="41" s="1"/>
  <c r="T24" s="1"/>
  <c r="F15" i="24"/>
  <c r="F16" s="1"/>
  <c r="F18" s="1"/>
  <c r="R23" i="41"/>
  <c r="R24" s="1"/>
  <c r="M15" i="21"/>
  <c r="M16" s="1"/>
  <c r="M18" s="1"/>
  <c r="L15"/>
  <c r="L16" s="1"/>
  <c r="L18" s="1"/>
  <c r="D16" i="24"/>
  <c r="D18" s="1"/>
  <c r="E33" i="18"/>
  <c r="E35"/>
  <c r="E34"/>
  <c r="E36"/>
  <c r="N16" i="21"/>
  <c r="N18" s="1"/>
  <c r="X23" i="41"/>
  <c r="X24" s="1"/>
  <c r="I24" i="21"/>
  <c r="I26" s="1"/>
  <c r="P26" s="1"/>
  <c r="D32" i="17" l="1"/>
  <c r="P32" i="20"/>
  <c r="D12" i="64" s="1"/>
  <c r="K36" i="20"/>
  <c r="D20" i="64"/>
  <c r="E36" i="19"/>
  <c r="F30" i="24"/>
  <c r="F32" s="1"/>
  <c r="E30"/>
  <c r="E32" s="1"/>
  <c r="G30"/>
  <c r="G32" s="1"/>
  <c r="I34" i="20"/>
  <c r="I36" s="1"/>
  <c r="D10" i="64"/>
  <c r="D36" i="24"/>
  <c r="AC29" i="41"/>
  <c r="G34" i="24" s="1"/>
  <c r="U29" i="41"/>
  <c r="K34" i="21" s="1"/>
  <c r="X29" i="41"/>
  <c r="N34" i="21" s="1"/>
  <c r="T29" i="41"/>
  <c r="J34" i="21" s="1"/>
  <c r="J36" s="1"/>
  <c r="R29" i="41"/>
  <c r="S23"/>
  <c r="S24" s="1"/>
  <c r="K16" i="21"/>
  <c r="H32"/>
  <c r="M30"/>
  <c r="M32" s="1"/>
  <c r="N30"/>
  <c r="N32" s="1"/>
  <c r="O30"/>
  <c r="O32" s="1"/>
  <c r="I30"/>
  <c r="I32" s="1"/>
  <c r="L30"/>
  <c r="L32" s="1"/>
  <c r="K30"/>
  <c r="K32" s="1"/>
  <c r="D35" i="18"/>
  <c r="D34"/>
  <c r="D31"/>
  <c r="D26"/>
  <c r="D29"/>
  <c r="D30"/>
  <c r="D32"/>
  <c r="V23" i="41"/>
  <c r="V24" s="1"/>
  <c r="F25" i="17"/>
  <c r="J16" i="21"/>
  <c r="J18" s="1"/>
  <c r="G16" i="24"/>
  <c r="G18" s="1"/>
  <c r="Y23" i="41"/>
  <c r="Y24" s="1"/>
  <c r="W23"/>
  <c r="W24" s="1"/>
  <c r="AA23"/>
  <c r="AA24" s="1"/>
  <c r="AB23"/>
  <c r="AB24" s="1"/>
  <c r="E26" i="18"/>
  <c r="K18" i="21" l="1"/>
  <c r="P18" s="1"/>
  <c r="E40" i="19"/>
  <c r="E42" s="1"/>
  <c r="E20" i="64"/>
  <c r="E38" i="19"/>
  <c r="G36" i="24"/>
  <c r="P34" i="20"/>
  <c r="P36" s="1"/>
  <c r="H34" i="21"/>
  <c r="H36" s="1"/>
  <c r="D18" i="64"/>
  <c r="D22" s="1"/>
  <c r="D14"/>
  <c r="AB29" i="41"/>
  <c r="F34" i="24" s="1"/>
  <c r="F36" s="1"/>
  <c r="V29" i="41"/>
  <c r="L34" i="21" s="1"/>
  <c r="L36" s="1"/>
  <c r="Y29" i="41"/>
  <c r="O34" i="21" s="1"/>
  <c r="O36" s="1"/>
  <c r="S29" i="41"/>
  <c r="I34" i="21" s="1"/>
  <c r="AA29" i="41"/>
  <c r="E34" i="24" s="1"/>
  <c r="E36" s="1"/>
  <c r="W29" i="41"/>
  <c r="M34" i="21" s="1"/>
  <c r="M36" s="1"/>
  <c r="K36"/>
  <c r="N36"/>
  <c r="P16"/>
  <c r="P32"/>
  <c r="E12" i="64" s="1"/>
  <c r="D36" i="18"/>
  <c r="D27"/>
  <c r="G25" i="17"/>
  <c r="F26"/>
  <c r="D28" i="18" l="1"/>
  <c r="I33" i="45"/>
  <c r="K33" s="1"/>
  <c r="Q33" s="1"/>
  <c r="I22"/>
  <c r="K22" s="1"/>
  <c r="Q22" s="1"/>
  <c r="I87"/>
  <c r="K87" s="1"/>
  <c r="L87" s="1"/>
  <c r="N87" s="1"/>
  <c r="O87" s="1"/>
  <c r="I85"/>
  <c r="K85" s="1"/>
  <c r="L85" s="1"/>
  <c r="N85" s="1"/>
  <c r="O85" s="1"/>
  <c r="I23"/>
  <c r="K23" s="1"/>
  <c r="Q23" s="1"/>
  <c r="I14"/>
  <c r="K14" s="1"/>
  <c r="Q14" s="1"/>
  <c r="I61"/>
  <c r="K61" s="1"/>
  <c r="L61" s="1"/>
  <c r="N61" s="1"/>
  <c r="O61" s="1"/>
  <c r="I83"/>
  <c r="K83" s="1"/>
  <c r="Q83" s="1"/>
  <c r="I45"/>
  <c r="K45" s="1"/>
  <c r="Q45" s="1"/>
  <c r="I40"/>
  <c r="K40" s="1"/>
  <c r="Q40" s="1"/>
  <c r="I96"/>
  <c r="K96" s="1"/>
  <c r="L96" s="1"/>
  <c r="N96" s="1"/>
  <c r="O96" s="1"/>
  <c r="I39"/>
  <c r="K39" s="1"/>
  <c r="Q39" s="1"/>
  <c r="I65"/>
  <c r="K65" s="1"/>
  <c r="Q65" s="1"/>
  <c r="I100"/>
  <c r="K100" s="1"/>
  <c r="Q100" s="1"/>
  <c r="I43"/>
  <c r="K43" s="1"/>
  <c r="Q43" s="1"/>
  <c r="I54"/>
  <c r="K54" s="1"/>
  <c r="Q54" s="1"/>
  <c r="I86"/>
  <c r="K86" s="1"/>
  <c r="Q86" s="1"/>
  <c r="I35"/>
  <c r="K35" s="1"/>
  <c r="Q35" s="1"/>
  <c r="I32"/>
  <c r="K32" s="1"/>
  <c r="Q32" s="1"/>
  <c r="I60"/>
  <c r="K60" s="1"/>
  <c r="Q60" s="1"/>
  <c r="I88"/>
  <c r="K88" s="1"/>
  <c r="Q88" s="1"/>
  <c r="I73"/>
  <c r="K73" s="1"/>
  <c r="Q73" s="1"/>
  <c r="I80"/>
  <c r="K80" s="1"/>
  <c r="Q80" s="1"/>
  <c r="I79"/>
  <c r="K79" s="1"/>
  <c r="L79" s="1"/>
  <c r="N79" s="1"/>
  <c r="O79" s="1"/>
  <c r="I50"/>
  <c r="K50" s="1"/>
  <c r="L50" s="1"/>
  <c r="N50" s="1"/>
  <c r="O50" s="1"/>
  <c r="I44"/>
  <c r="K44" s="1"/>
  <c r="L44" s="1"/>
  <c r="N44" s="1"/>
  <c r="O44" s="1"/>
  <c r="I93"/>
  <c r="K93" s="1"/>
  <c r="Q93" s="1"/>
  <c r="I98"/>
  <c r="K98" s="1"/>
  <c r="L98" s="1"/>
  <c r="N98" s="1"/>
  <c r="O98" s="1"/>
  <c r="I10"/>
  <c r="K10" s="1"/>
  <c r="Q10" s="1"/>
  <c r="I55"/>
  <c r="K55" s="1"/>
  <c r="Q55" s="1"/>
  <c r="I99"/>
  <c r="K99" s="1"/>
  <c r="L99" s="1"/>
  <c r="N99" s="1"/>
  <c r="O99" s="1"/>
  <c r="I28"/>
  <c r="K28" s="1"/>
  <c r="L28" s="1"/>
  <c r="N28" s="1"/>
  <c r="O28" s="1"/>
  <c r="I64"/>
  <c r="K64" s="1"/>
  <c r="L64" s="1"/>
  <c r="N64" s="1"/>
  <c r="O64" s="1"/>
  <c r="I101"/>
  <c r="K101" s="1"/>
  <c r="L101" s="1"/>
  <c r="N101" s="1"/>
  <c r="O101" s="1"/>
  <c r="I74"/>
  <c r="K74" s="1"/>
  <c r="Q74" s="1"/>
  <c r="I70"/>
  <c r="K70" s="1"/>
  <c r="L70" s="1"/>
  <c r="N70" s="1"/>
  <c r="I97"/>
  <c r="K97" s="1"/>
  <c r="Q97" s="1"/>
  <c r="I53"/>
  <c r="K53" s="1"/>
  <c r="Q53" s="1"/>
  <c r="I84"/>
  <c r="K84" s="1"/>
  <c r="L84" s="1"/>
  <c r="N84" s="1"/>
  <c r="O84" s="1"/>
  <c r="I13"/>
  <c r="K13" s="1"/>
  <c r="L13" s="1"/>
  <c r="N13" s="1"/>
  <c r="I18"/>
  <c r="K18" s="1"/>
  <c r="L18" s="1"/>
  <c r="N18" s="1"/>
  <c r="O18" s="1"/>
  <c r="E10" i="64"/>
  <c r="P34" i="21"/>
  <c r="P36" s="1"/>
  <c r="I36"/>
  <c r="D33" i="18"/>
  <c r="D25"/>
  <c r="G26" i="17"/>
  <c r="I20" i="20" s="1"/>
  <c r="F27" i="17"/>
  <c r="H20" i="20"/>
  <c r="H25" i="17"/>
  <c r="L35" i="45" l="1"/>
  <c r="N35" s="1"/>
  <c r="O35" s="1"/>
  <c r="Q61"/>
  <c r="L74"/>
  <c r="N74" s="1"/>
  <c r="O74" s="1"/>
  <c r="L80"/>
  <c r="N80" s="1"/>
  <c r="O80" s="1"/>
  <c r="L45"/>
  <c r="N45" s="1"/>
  <c r="O45" s="1"/>
  <c r="L86"/>
  <c r="N86" s="1"/>
  <c r="O86" s="1"/>
  <c r="Q87"/>
  <c r="L88"/>
  <c r="N88" s="1"/>
  <c r="O88" s="1"/>
  <c r="Q18"/>
  <c r="L32"/>
  <c r="N32" s="1"/>
  <c r="O32" s="1"/>
  <c r="L33"/>
  <c r="N33" s="1"/>
  <c r="O33" s="1"/>
  <c r="Q96"/>
  <c r="Q28"/>
  <c r="L22"/>
  <c r="N22" s="1"/>
  <c r="O22" s="1"/>
  <c r="L73"/>
  <c r="N73" s="1"/>
  <c r="O73" s="1"/>
  <c r="Q79"/>
  <c r="Q70"/>
  <c r="L93"/>
  <c r="N93" s="1"/>
  <c r="O93" s="1"/>
  <c r="L97"/>
  <c r="N97" s="1"/>
  <c r="O97" s="1"/>
  <c r="Q64"/>
  <c r="Q84"/>
  <c r="L43"/>
  <c r="N43" s="1"/>
  <c r="O43" s="1"/>
  <c r="L65"/>
  <c r="N65" s="1"/>
  <c r="O65" s="1"/>
  <c r="L23"/>
  <c r="N23" s="1"/>
  <c r="O23" s="1"/>
  <c r="L10"/>
  <c r="N10" s="1"/>
  <c r="O10" s="1"/>
  <c r="Q99"/>
  <c r="Q50"/>
  <c r="L40"/>
  <c r="N40" s="1"/>
  <c r="O40" s="1"/>
  <c r="L14"/>
  <c r="N14" s="1"/>
  <c r="L39"/>
  <c r="N39" s="1"/>
  <c r="O39" s="1"/>
  <c r="Q98"/>
  <c r="L54"/>
  <c r="N54" s="1"/>
  <c r="O54" s="1"/>
  <c r="Q44"/>
  <c r="L55"/>
  <c r="N55" s="1"/>
  <c r="O55" s="1"/>
  <c r="L53"/>
  <c r="N53" s="1"/>
  <c r="O53" s="1"/>
  <c r="L100"/>
  <c r="N100" s="1"/>
  <c r="O100" s="1"/>
  <c r="L60"/>
  <c r="N60" s="1"/>
  <c r="O60" s="1"/>
  <c r="Q13"/>
  <c r="Q101"/>
  <c r="L83"/>
  <c r="N83" s="1"/>
  <c r="O83" s="1"/>
  <c r="Q85"/>
  <c r="E18" i="64"/>
  <c r="E22" s="1"/>
  <c r="E14"/>
  <c r="F25" i="18"/>
  <c r="H22" i="20"/>
  <c r="I22" s="1"/>
  <c r="H28"/>
  <c r="I28" s="1"/>
  <c r="G27" i="17"/>
  <c r="J20" i="20" s="1"/>
  <c r="F28" i="17"/>
  <c r="H26"/>
  <c r="L76" i="45" l="1"/>
  <c r="N76" s="1"/>
  <c r="O76" s="1"/>
  <c r="L15"/>
  <c r="N15" s="1"/>
  <c r="L36"/>
  <c r="N36" s="1"/>
  <c r="O36" s="1"/>
  <c r="L25"/>
  <c r="N25" s="1"/>
  <c r="O25" s="1"/>
  <c r="L47"/>
  <c r="N47" s="1"/>
  <c r="O47" s="1"/>
  <c r="L57"/>
  <c r="N57" s="1"/>
  <c r="O57" s="1"/>
  <c r="L90"/>
  <c r="N90" s="1"/>
  <c r="O90" s="1"/>
  <c r="L103"/>
  <c r="N103" s="1"/>
  <c r="O103" s="1"/>
  <c r="L67"/>
  <c r="N67" s="1"/>
  <c r="O67" s="1"/>
  <c r="G25" i="18"/>
  <c r="F26"/>
  <c r="J28" i="20"/>
  <c r="H27" i="17"/>
  <c r="J22" i="20"/>
  <c r="G28" i="17"/>
  <c r="K20" i="20" s="1"/>
  <c r="F29" i="17"/>
  <c r="N105" i="45" l="1"/>
  <c r="O105" s="1"/>
  <c r="L105"/>
  <c r="G26" i="18"/>
  <c r="I20" i="21" s="1"/>
  <c r="F27" i="18"/>
  <c r="G27" s="1"/>
  <c r="J20" i="21" s="1"/>
  <c r="H20"/>
  <c r="H25" i="18"/>
  <c r="K28" i="20"/>
  <c r="K22"/>
  <c r="G29" i="17"/>
  <c r="L20" i="20" s="1"/>
  <c r="F30" i="17"/>
  <c r="H28"/>
  <c r="H26" i="18" l="1"/>
  <c r="H27" s="1"/>
  <c r="H22" i="21"/>
  <c r="I22" s="1"/>
  <c r="J22" s="1"/>
  <c r="H28"/>
  <c r="I28" s="1"/>
  <c r="J28" s="1"/>
  <c r="F28" i="18"/>
  <c r="G28" s="1"/>
  <c r="K20" i="21" s="1"/>
  <c r="L28" i="20"/>
  <c r="L22"/>
  <c r="G30" i="17"/>
  <c r="M20" i="20" s="1"/>
  <c r="F31" i="17"/>
  <c r="H29"/>
  <c r="F29" i="18" l="1"/>
  <c r="G29" s="1"/>
  <c r="L20" i="21" s="1"/>
  <c r="K28"/>
  <c r="H28" i="18"/>
  <c r="K22" i="21"/>
  <c r="M28" i="20"/>
  <c r="G31" i="17"/>
  <c r="N20" i="20" s="1"/>
  <c r="F32" i="17"/>
  <c r="M22" i="20"/>
  <c r="H30" i="17"/>
  <c r="N28" i="20" l="1"/>
  <c r="H29" i="18"/>
  <c r="L28" i="21"/>
  <c r="L22"/>
  <c r="F30" i="18"/>
  <c r="N22" i="20"/>
  <c r="G32" i="17"/>
  <c r="O20" i="20" s="1"/>
  <c r="P20" s="1"/>
  <c r="F33" i="17"/>
  <c r="H31"/>
  <c r="F31" i="18" l="1"/>
  <c r="G31" s="1"/>
  <c r="N20" i="21" s="1"/>
  <c r="G30" i="18"/>
  <c r="G33" i="17"/>
  <c r="D20" i="23" s="1"/>
  <c r="F34" i="17"/>
  <c r="O22" i="20"/>
  <c r="H32" i="17"/>
  <c r="O28" i="20"/>
  <c r="M20" i="21" l="1"/>
  <c r="H30" i="18"/>
  <c r="H31" s="1"/>
  <c r="F32"/>
  <c r="G32" s="1"/>
  <c r="O20" i="21" s="1"/>
  <c r="H33" i="17"/>
  <c r="G34"/>
  <c r="E20" i="23" s="1"/>
  <c r="F35" i="17"/>
  <c r="D26" i="22"/>
  <c r="D28" s="1"/>
  <c r="H24" i="23"/>
  <c r="D28"/>
  <c r="D22"/>
  <c r="P20" i="21" l="1"/>
  <c r="E28" i="23"/>
  <c r="D32" i="22"/>
  <c r="F33" i="18"/>
  <c r="G33" s="1"/>
  <c r="D20" i="24" s="1"/>
  <c r="H32" i="18"/>
  <c r="M22" i="21"/>
  <c r="N22" s="1"/>
  <c r="O22" s="1"/>
  <c r="M28"/>
  <c r="N28" s="1"/>
  <c r="O28" s="1"/>
  <c r="E22" i="23"/>
  <c r="G35" i="17"/>
  <c r="F20" i="23" s="1"/>
  <c r="F36" i="17"/>
  <c r="K24" i="23"/>
  <c r="K26" s="1"/>
  <c r="E40" i="17" s="1"/>
  <c r="H26" i="23"/>
  <c r="O24"/>
  <c r="O26" s="1"/>
  <c r="E44" i="17" s="1"/>
  <c r="M24" i="23"/>
  <c r="M26" s="1"/>
  <c r="E42" i="17" s="1"/>
  <c r="J24" i="23"/>
  <c r="J26" s="1"/>
  <c r="E39" i="17" s="1"/>
  <c r="L24" i="23"/>
  <c r="L26" s="1"/>
  <c r="E41" i="17" s="1"/>
  <c r="I24" i="23"/>
  <c r="I26" s="1"/>
  <c r="E38" i="17" s="1"/>
  <c r="N24" i="23"/>
  <c r="N26" s="1"/>
  <c r="E43" i="17" s="1"/>
  <c r="H34"/>
  <c r="H35" l="1"/>
  <c r="E37"/>
  <c r="P26" i="23"/>
  <c r="H15"/>
  <c r="AD10" i="41" s="1"/>
  <c r="AD11" s="1"/>
  <c r="D34" i="22"/>
  <c r="D22" i="24"/>
  <c r="H33" i="18"/>
  <c r="H24" i="24"/>
  <c r="E26" i="22"/>
  <c r="E28" s="1"/>
  <c r="D28" i="24"/>
  <c r="F34" i="18"/>
  <c r="G34" s="1"/>
  <c r="E20" i="24" s="1"/>
  <c r="F22" i="23"/>
  <c r="F28"/>
  <c r="G36" i="17"/>
  <c r="G20" i="23" s="1"/>
  <c r="H30" l="1"/>
  <c r="N30" s="1"/>
  <c r="D24" i="64"/>
  <c r="D26" s="1"/>
  <c r="D28" s="1"/>
  <c r="D30" s="1"/>
  <c r="D32" s="1"/>
  <c r="D34" s="1"/>
  <c r="D36" i="22" s="1"/>
  <c r="D38" s="1"/>
  <c r="AD16" i="41"/>
  <c r="H34" i="23" s="1"/>
  <c r="E22" i="24"/>
  <c r="N15" i="23"/>
  <c r="N16" s="1"/>
  <c r="N18" s="1"/>
  <c r="L15"/>
  <c r="L16" s="1"/>
  <c r="L18" s="1"/>
  <c r="I15"/>
  <c r="I16" s="1"/>
  <c r="I18" s="1"/>
  <c r="K15"/>
  <c r="AG10" i="41" s="1"/>
  <c r="AG11" s="1"/>
  <c r="H16" i="23"/>
  <c r="H18" s="1"/>
  <c r="J15"/>
  <c r="J16" s="1"/>
  <c r="J18" s="1"/>
  <c r="M15"/>
  <c r="M16" s="1"/>
  <c r="M18" s="1"/>
  <c r="O15"/>
  <c r="AK10" i="41" s="1"/>
  <c r="AK11" s="1"/>
  <c r="E32" i="22"/>
  <c r="E34" s="1"/>
  <c r="E28" i="24"/>
  <c r="I24"/>
  <c r="I26" s="1"/>
  <c r="E38" i="18" s="1"/>
  <c r="J24" i="24"/>
  <c r="J26" s="1"/>
  <c r="E39" i="18" s="1"/>
  <c r="L24" i="24"/>
  <c r="L26" s="1"/>
  <c r="E41" i="18" s="1"/>
  <c r="O24" i="24"/>
  <c r="O26" s="1"/>
  <c r="E44" i="18" s="1"/>
  <c r="K24" i="24"/>
  <c r="K26" s="1"/>
  <c r="E40" i="18" s="1"/>
  <c r="H26" i="24"/>
  <c r="M24"/>
  <c r="M26" s="1"/>
  <c r="E42" i="18" s="1"/>
  <c r="N24" i="24"/>
  <c r="N26" s="1"/>
  <c r="E43" i="18" s="1"/>
  <c r="F35"/>
  <c r="G35" s="1"/>
  <c r="F20" i="24" s="1"/>
  <c r="H34" i="18"/>
  <c r="G22" i="23"/>
  <c r="G28"/>
  <c r="H36" i="17"/>
  <c r="H38" i="23" l="1"/>
  <c r="AJ10" i="41"/>
  <c r="AJ11" s="1"/>
  <c r="AJ16" s="1"/>
  <c r="N34" i="23" s="1"/>
  <c r="AE10" i="41"/>
  <c r="AE11" s="1"/>
  <c r="AE16" s="1"/>
  <c r="I34" i="23" s="1"/>
  <c r="H32"/>
  <c r="H36" s="1"/>
  <c r="L30"/>
  <c r="L38" s="1"/>
  <c r="J30"/>
  <c r="J38" s="1"/>
  <c r="K16"/>
  <c r="K30"/>
  <c r="K38" s="1"/>
  <c r="M30"/>
  <c r="M38" s="1"/>
  <c r="O30"/>
  <c r="O38" s="1"/>
  <c r="I30"/>
  <c r="I38" s="1"/>
  <c r="N32"/>
  <c r="N38"/>
  <c r="AK16" i="41"/>
  <c r="O34" i="23" s="1"/>
  <c r="AG16" i="41"/>
  <c r="K34" i="23" s="1"/>
  <c r="O16"/>
  <c r="O18" s="1"/>
  <c r="AF10" i="41"/>
  <c r="AF11" s="1"/>
  <c r="AH10"/>
  <c r="AH11" s="1"/>
  <c r="E37" i="18"/>
  <c r="P26" i="24"/>
  <c r="D39" i="17"/>
  <c r="D43"/>
  <c r="D41"/>
  <c r="D42"/>
  <c r="D38"/>
  <c r="AI10" i="41"/>
  <c r="AI11" s="1"/>
  <c r="H15" i="24"/>
  <c r="AD23" i="41" s="1"/>
  <c r="AD24" s="1"/>
  <c r="F22" i="24"/>
  <c r="F28"/>
  <c r="F36" i="18"/>
  <c r="G36" s="1"/>
  <c r="G20" i="24" s="1"/>
  <c r="H35" i="18"/>
  <c r="K32" i="23" l="1"/>
  <c r="J32"/>
  <c r="M32"/>
  <c r="K18"/>
  <c r="P18" s="1"/>
  <c r="I32"/>
  <c r="I36" s="1"/>
  <c r="L32"/>
  <c r="P16"/>
  <c r="O32"/>
  <c r="O36" s="1"/>
  <c r="E24" i="64"/>
  <c r="E26" s="1"/>
  <c r="E28" s="1"/>
  <c r="E30" s="1"/>
  <c r="E32" s="1"/>
  <c r="E34" s="1"/>
  <c r="E36" i="22" s="1"/>
  <c r="E40" s="1"/>
  <c r="E42" s="1"/>
  <c r="N36" i="23"/>
  <c r="K36"/>
  <c r="AD29" i="41"/>
  <c r="H34" i="24" s="1"/>
  <c r="AH16" i="41"/>
  <c r="L34" i="23" s="1"/>
  <c r="AI16" i="41"/>
  <c r="M34" i="23" s="1"/>
  <c r="AF16" i="41"/>
  <c r="J34" i="23" s="1"/>
  <c r="D44" i="17"/>
  <c r="H30" i="24"/>
  <c r="N30" s="1"/>
  <c r="N32" s="1"/>
  <c r="K15"/>
  <c r="AG23" i="41" s="1"/>
  <c r="AG24" s="1"/>
  <c r="H16" i="24"/>
  <c r="H18" s="1"/>
  <c r="I15"/>
  <c r="I16" s="1"/>
  <c r="I18" s="1"/>
  <c r="O15"/>
  <c r="O16" s="1"/>
  <c r="O18" s="1"/>
  <c r="M15"/>
  <c r="M16" s="1"/>
  <c r="M18" s="1"/>
  <c r="N15"/>
  <c r="N16" s="1"/>
  <c r="N18" s="1"/>
  <c r="L15"/>
  <c r="AH23" i="41" s="1"/>
  <c r="AH24" s="1"/>
  <c r="J15" i="24"/>
  <c r="AF23" i="41" s="1"/>
  <c r="AF24" s="1"/>
  <c r="H36" i="18"/>
  <c r="G28" i="24"/>
  <c r="G22"/>
  <c r="M36" i="23" l="1"/>
  <c r="E38" i="22"/>
  <c r="D40" i="17"/>
  <c r="L36" i="23"/>
  <c r="P32"/>
  <c r="AF29" i="41"/>
  <c r="J34" i="24" s="1"/>
  <c r="AH29" i="41"/>
  <c r="L34" i="24" s="1"/>
  <c r="AG29" i="41"/>
  <c r="K34" i="24" s="1"/>
  <c r="J36" i="23"/>
  <c r="P34"/>
  <c r="D44" i="18"/>
  <c r="D38"/>
  <c r="D43"/>
  <c r="D42"/>
  <c r="D37" i="17"/>
  <c r="AJ23" i="41"/>
  <c r="AJ24" s="1"/>
  <c r="H32" i="24"/>
  <c r="H36" s="1"/>
  <c r="I30"/>
  <c r="I32" s="1"/>
  <c r="AE23" i="41"/>
  <c r="AE24" s="1"/>
  <c r="K16" i="24"/>
  <c r="K18" s="1"/>
  <c r="L30"/>
  <c r="L32" s="1"/>
  <c r="J30"/>
  <c r="J32" s="1"/>
  <c r="K30"/>
  <c r="K32" s="1"/>
  <c r="O30"/>
  <c r="O32" s="1"/>
  <c r="AK23" i="41"/>
  <c r="AK24" s="1"/>
  <c r="M30" i="24"/>
  <c r="M32" s="1"/>
  <c r="J16"/>
  <c r="J18" s="1"/>
  <c r="L16"/>
  <c r="L18" s="1"/>
  <c r="AI23" i="41"/>
  <c r="AI24" s="1"/>
  <c r="P18" i="24" l="1"/>
  <c r="P36" i="23"/>
  <c r="I98" i="46"/>
  <c r="K98" s="1"/>
  <c r="I14"/>
  <c r="K14" s="1"/>
  <c r="I86"/>
  <c r="K86" s="1"/>
  <c r="I18"/>
  <c r="K18" s="1"/>
  <c r="I39"/>
  <c r="K39" s="1"/>
  <c r="I22"/>
  <c r="K22" s="1"/>
  <c r="I43"/>
  <c r="K43" s="1"/>
  <c r="I85"/>
  <c r="K85" s="1"/>
  <c r="I54"/>
  <c r="K54" s="1"/>
  <c r="I40"/>
  <c r="K40" s="1"/>
  <c r="I96"/>
  <c r="K96" s="1"/>
  <c r="I93"/>
  <c r="K93" s="1"/>
  <c r="I45"/>
  <c r="K45" s="1"/>
  <c r="I97"/>
  <c r="K97" s="1"/>
  <c r="I65"/>
  <c r="K65" s="1"/>
  <c r="I64"/>
  <c r="K64" s="1"/>
  <c r="I100"/>
  <c r="K100" s="1"/>
  <c r="I10"/>
  <c r="K10" s="1"/>
  <c r="I79"/>
  <c r="K79" s="1"/>
  <c r="I28"/>
  <c r="K28" s="1"/>
  <c r="I83"/>
  <c r="K83" s="1"/>
  <c r="I13"/>
  <c r="K13" s="1"/>
  <c r="I73"/>
  <c r="K73" s="1"/>
  <c r="I33"/>
  <c r="K33" s="1"/>
  <c r="I99"/>
  <c r="K99" s="1"/>
  <c r="I74"/>
  <c r="K74" s="1"/>
  <c r="I60"/>
  <c r="K60" s="1"/>
  <c r="I23"/>
  <c r="K23" s="1"/>
  <c r="I88"/>
  <c r="K88" s="1"/>
  <c r="I80"/>
  <c r="K80" s="1"/>
  <c r="I44"/>
  <c r="K44" s="1"/>
  <c r="I101"/>
  <c r="K101" s="1"/>
  <c r="I70"/>
  <c r="K70" s="1"/>
  <c r="I55"/>
  <c r="K55" s="1"/>
  <c r="I32"/>
  <c r="K32" s="1"/>
  <c r="I61"/>
  <c r="K61" s="1"/>
  <c r="I84"/>
  <c r="K84" s="1"/>
  <c r="I87"/>
  <c r="K87" s="1"/>
  <c r="I35"/>
  <c r="K35" s="1"/>
  <c r="I53"/>
  <c r="K53" s="1"/>
  <c r="I50"/>
  <c r="K50" s="1"/>
  <c r="K36" i="24"/>
  <c r="AE29" i="41"/>
  <c r="I34" i="24" s="1"/>
  <c r="J36"/>
  <c r="AI29" i="41"/>
  <c r="M34" i="24" s="1"/>
  <c r="M36" s="1"/>
  <c r="AK29" i="41"/>
  <c r="O34" i="24" s="1"/>
  <c r="O36" s="1"/>
  <c r="L36"/>
  <c r="AJ29" i="41"/>
  <c r="N34" i="24" s="1"/>
  <c r="N36" s="1"/>
  <c r="P16"/>
  <c r="P32"/>
  <c r="D39" i="18"/>
  <c r="D41"/>
  <c r="D40"/>
  <c r="F37" i="17"/>
  <c r="Q53" i="46" l="1"/>
  <c r="L53"/>
  <c r="N53" s="1"/>
  <c r="O53" s="1"/>
  <c r="L61"/>
  <c r="N61" s="1"/>
  <c r="O61" s="1"/>
  <c r="Q61"/>
  <c r="L101"/>
  <c r="N101" s="1"/>
  <c r="O101" s="1"/>
  <c r="Q101"/>
  <c r="Q23"/>
  <c r="L23"/>
  <c r="N23" s="1"/>
  <c r="O23" s="1"/>
  <c r="Q33"/>
  <c r="L33"/>
  <c r="N33" s="1"/>
  <c r="O33" s="1"/>
  <c r="Q28"/>
  <c r="L28"/>
  <c r="L64"/>
  <c r="N64" s="1"/>
  <c r="O64" s="1"/>
  <c r="Q64"/>
  <c r="Q93"/>
  <c r="L93"/>
  <c r="Q85"/>
  <c r="L85"/>
  <c r="N85" s="1"/>
  <c r="O85" s="1"/>
  <c r="L18"/>
  <c r="Q18"/>
  <c r="Q35"/>
  <c r="L35"/>
  <c r="N35" s="1"/>
  <c r="O35" s="1"/>
  <c r="L32"/>
  <c r="N32" s="1"/>
  <c r="O32" s="1"/>
  <c r="Q32"/>
  <c r="L44"/>
  <c r="N44" s="1"/>
  <c r="O44" s="1"/>
  <c r="Q44"/>
  <c r="L60"/>
  <c r="Q60"/>
  <c r="L73"/>
  <c r="N73" s="1"/>
  <c r="O73" s="1"/>
  <c r="Q73"/>
  <c r="Q79"/>
  <c r="L79"/>
  <c r="L65"/>
  <c r="N65" s="1"/>
  <c r="O65" s="1"/>
  <c r="Q65"/>
  <c r="Q96"/>
  <c r="L96"/>
  <c r="N96" s="1"/>
  <c r="O96" s="1"/>
  <c r="L43"/>
  <c r="N43" s="1"/>
  <c r="O43" s="1"/>
  <c r="Q43"/>
  <c r="Q86"/>
  <c r="L86"/>
  <c r="N86" s="1"/>
  <c r="O86" s="1"/>
  <c r="L87"/>
  <c r="N87" s="1"/>
  <c r="O87" s="1"/>
  <c r="Q87"/>
  <c r="L55"/>
  <c r="N55" s="1"/>
  <c r="O55" s="1"/>
  <c r="Q55"/>
  <c r="L80"/>
  <c r="N80" s="1"/>
  <c r="O80" s="1"/>
  <c r="Q80"/>
  <c r="Q74"/>
  <c r="L74"/>
  <c r="N74" s="1"/>
  <c r="O74" s="1"/>
  <c r="L13"/>
  <c r="Q13"/>
  <c r="Q10"/>
  <c r="L10"/>
  <c r="N10" s="1"/>
  <c r="O10" s="1"/>
  <c r="Q97"/>
  <c r="L97"/>
  <c r="N97" s="1"/>
  <c r="O97" s="1"/>
  <c r="L40"/>
  <c r="N40" s="1"/>
  <c r="O40" s="1"/>
  <c r="Q40"/>
  <c r="Q22"/>
  <c r="L22"/>
  <c r="N22" s="1"/>
  <c r="O22" s="1"/>
  <c r="L14"/>
  <c r="N14" s="1"/>
  <c r="Q14"/>
  <c r="L50"/>
  <c r="Q50"/>
  <c r="L84"/>
  <c r="N84" s="1"/>
  <c r="O84" s="1"/>
  <c r="Q84"/>
  <c r="L70"/>
  <c r="Q70"/>
  <c r="L88"/>
  <c r="N88" s="1"/>
  <c r="O88" s="1"/>
  <c r="Q88"/>
  <c r="L99"/>
  <c r="N99" s="1"/>
  <c r="O99" s="1"/>
  <c r="Q99"/>
  <c r="Q83"/>
  <c r="L83"/>
  <c r="N83" s="1"/>
  <c r="O83" s="1"/>
  <c r="Q100"/>
  <c r="L100"/>
  <c r="N100" s="1"/>
  <c r="O100" s="1"/>
  <c r="Q45"/>
  <c r="L45"/>
  <c r="N45" s="1"/>
  <c r="O45" s="1"/>
  <c r="Q54"/>
  <c r="L54"/>
  <c r="N54" s="1"/>
  <c r="O54" s="1"/>
  <c r="L39"/>
  <c r="Q39"/>
  <c r="Q98"/>
  <c r="L98"/>
  <c r="N98" s="1"/>
  <c r="O98" s="1"/>
  <c r="I36" i="24"/>
  <c r="P34"/>
  <c r="P36" s="1"/>
  <c r="D37" i="18"/>
  <c r="G37" i="17"/>
  <c r="F38"/>
  <c r="F39" s="1"/>
  <c r="L90" i="46" l="1"/>
  <c r="N90" s="1"/>
  <c r="O90" s="1"/>
  <c r="N79"/>
  <c r="O79" s="1"/>
  <c r="L103"/>
  <c r="N103" s="1"/>
  <c r="O103" s="1"/>
  <c r="N93"/>
  <c r="O93" s="1"/>
  <c r="L36"/>
  <c r="N36" s="1"/>
  <c r="O36" s="1"/>
  <c r="N28"/>
  <c r="O28" s="1"/>
  <c r="L47"/>
  <c r="N47" s="1"/>
  <c r="O47" s="1"/>
  <c r="N39"/>
  <c r="O39" s="1"/>
  <c r="N60"/>
  <c r="O60" s="1"/>
  <c r="L67"/>
  <c r="N67" s="1"/>
  <c r="O67" s="1"/>
  <c r="L25"/>
  <c r="N18"/>
  <c r="O18" s="1"/>
  <c r="L76"/>
  <c r="N76" s="1"/>
  <c r="O76" s="1"/>
  <c r="N70"/>
  <c r="N50"/>
  <c r="O50" s="1"/>
  <c r="L57"/>
  <c r="N57" s="1"/>
  <c r="O57" s="1"/>
  <c r="L15"/>
  <c r="N15" s="1"/>
  <c r="N13"/>
  <c r="F37" i="18"/>
  <c r="G38" i="17"/>
  <c r="I20" i="23" s="1"/>
  <c r="G39" i="17"/>
  <c r="J20" i="23" s="1"/>
  <c r="F40" i="17"/>
  <c r="H20" i="23"/>
  <c r="H37" i="17"/>
  <c r="N25" i="46" l="1"/>
  <c r="L105"/>
  <c r="F38" i="18"/>
  <c r="G37"/>
  <c r="H38" i="17"/>
  <c r="H39" s="1"/>
  <c r="H28" i="23"/>
  <c r="I28" s="1"/>
  <c r="J28" s="1"/>
  <c r="H22"/>
  <c r="I22" s="1"/>
  <c r="J22" s="1"/>
  <c r="G40" i="17"/>
  <c r="K20" i="23" s="1"/>
  <c r="F41" i="17"/>
  <c r="O25" i="46" l="1"/>
  <c r="N105"/>
  <c r="O105" s="1"/>
  <c r="H20" i="24"/>
  <c r="H37" i="18"/>
  <c r="F39"/>
  <c r="F40" s="1"/>
  <c r="G38"/>
  <c r="I20" i="24" s="1"/>
  <c r="H40" i="17"/>
  <c r="G41"/>
  <c r="L20" i="23" s="1"/>
  <c r="F42" i="17"/>
  <c r="K22" i="23"/>
  <c r="K28"/>
  <c r="H38" i="18" l="1"/>
  <c r="G40"/>
  <c r="K20" i="24" s="1"/>
  <c r="F41" i="18"/>
  <c r="G39"/>
  <c r="J20" i="24" s="1"/>
  <c r="H28"/>
  <c r="I28" s="1"/>
  <c r="H22"/>
  <c r="I22" s="1"/>
  <c r="L28" i="23"/>
  <c r="H41" i="17"/>
  <c r="L22" i="23"/>
  <c r="G42" i="17"/>
  <c r="M20" i="23" s="1"/>
  <c r="F43" i="17"/>
  <c r="F44" s="1"/>
  <c r="G44" s="1"/>
  <c r="O20" i="23" s="1"/>
  <c r="J28" i="24" l="1"/>
  <c r="K28" s="1"/>
  <c r="J22"/>
  <c r="K22" s="1"/>
  <c r="G41" i="18"/>
  <c r="L20" i="24" s="1"/>
  <c r="F42" i="18"/>
  <c r="H39"/>
  <c r="H40" s="1"/>
  <c r="M28" i="23"/>
  <c r="M22"/>
  <c r="G43" i="17"/>
  <c r="N20" i="23" s="1"/>
  <c r="H42" i="17"/>
  <c r="L28" i="24" l="1"/>
  <c r="H41" i="18"/>
  <c r="F43"/>
  <c r="F44" s="1"/>
  <c r="G44" s="1"/>
  <c r="O20" i="24" s="1"/>
  <c r="L22"/>
  <c r="G42" i="18"/>
  <c r="M20" i="24" s="1"/>
  <c r="H43" i="17"/>
  <c r="H44" s="1"/>
  <c r="N28" i="23"/>
  <c r="O28" s="1"/>
  <c r="N22"/>
  <c r="O22" s="1"/>
  <c r="P20"/>
  <c r="M28" i="24" l="1"/>
  <c r="G43" i="18"/>
  <c r="N20" i="24" s="1"/>
  <c r="M22"/>
  <c r="H42" i="18"/>
  <c r="N28" i="24" l="1"/>
  <c r="O28" s="1"/>
  <c r="N22"/>
  <c r="O22" s="1"/>
  <c r="P20"/>
  <c r="H43" i="18"/>
  <c r="H44" s="1"/>
</calcChain>
</file>

<file path=xl/comments1.xml><?xml version="1.0" encoding="utf-8"?>
<comments xmlns="http://schemas.openxmlformats.org/spreadsheetml/2006/main">
  <authors>
    <author>jphelp</author>
  </authors>
  <commentList>
    <comment ref="J30" authorId="0">
      <text>
        <r>
          <rPr>
            <b/>
            <sz val="8"/>
            <color indexed="81"/>
            <rFont val="Tahoma"/>
            <family val="2"/>
          </rPr>
          <t>jphelp:</t>
        </r>
        <r>
          <rPr>
            <sz val="8"/>
            <color indexed="81"/>
            <rFont val="Tahoma"/>
            <family val="2"/>
          </rPr>
          <t xml:space="preserve">
Manual entry to align Schedule 137 expenses with revenue, work order 49500012. (01/13)</t>
        </r>
      </text>
    </comment>
    <comment ref="D34" authorId="0">
      <text>
        <r>
          <rPr>
            <b/>
            <sz val="8"/>
            <color indexed="81"/>
            <rFont val="Tahoma"/>
            <family val="2"/>
          </rPr>
          <t>Kelly Xu:</t>
        </r>
        <r>
          <rPr>
            <sz val="8"/>
            <color indexed="81"/>
            <rFont val="Tahoma"/>
            <family val="2"/>
          </rPr>
          <t xml:space="preserve">
Cost of gas in income statement. This is 101 component = total - 106 portion
</t>
        </r>
      </text>
    </comment>
    <comment ref="C79"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Puget Sound Energy</author>
  </authors>
  <commentList>
    <comment ref="B9" authorId="0">
      <text>
        <r>
          <rPr>
            <b/>
            <sz val="10"/>
            <color indexed="81"/>
            <rFont val="Tahoma"/>
            <family val="2"/>
          </rPr>
          <t>Kelly Xu:</t>
        </r>
        <r>
          <rPr>
            <sz val="10"/>
            <color indexed="81"/>
            <rFont val="Tahoma"/>
            <family val="2"/>
          </rPr>
          <t xml:space="preserve">
Therms from the A11a report.</t>
        </r>
      </text>
    </comment>
    <comment ref="B76" authorId="1">
      <text>
        <r>
          <rPr>
            <b/>
            <sz val="9"/>
            <color indexed="81"/>
            <rFont val="Tahoma"/>
            <family val="2"/>
          </rPr>
          <t>Puget Sound Energy:</t>
        </r>
        <r>
          <rPr>
            <sz val="9"/>
            <color indexed="81"/>
            <rFont val="Tahoma"/>
            <family val="2"/>
          </rPr>
          <t xml:space="preserve">
Normal HDD based on system model run with four-year ending June 30, 2012</t>
        </r>
      </text>
    </comment>
    <comment ref="B132" authorId="1">
      <text>
        <r>
          <rPr>
            <b/>
            <sz val="9"/>
            <color indexed="81"/>
            <rFont val="Tahoma"/>
            <family val="2"/>
          </rPr>
          <t>Puget Sound Energy:</t>
        </r>
        <r>
          <rPr>
            <sz val="9"/>
            <color indexed="81"/>
            <rFont val="Tahoma"/>
            <family val="2"/>
          </rPr>
          <t xml:space="preserve">
System total based on system model run with four-year ending June 30, 2012. </t>
        </r>
      </text>
    </comment>
  </commentList>
</comments>
</file>

<file path=xl/comments3.xml><?xml version="1.0" encoding="utf-8"?>
<comments xmlns="http://schemas.openxmlformats.org/spreadsheetml/2006/main">
  <authors>
    <author>Janet Phelps</author>
    <author>Kelly Xu</author>
  </authors>
  <commentList>
    <comment ref="C16" authorId="0">
      <text>
        <r>
          <rPr>
            <b/>
            <sz val="8"/>
            <color indexed="81"/>
            <rFont val="Tahoma"/>
            <family val="2"/>
          </rPr>
          <t xml:space="preserve">JPhelp:
</t>
        </r>
        <r>
          <rPr>
            <sz val="8"/>
            <color indexed="81"/>
            <rFont val="Tahoma"/>
            <family val="2"/>
          </rPr>
          <t xml:space="preserve">
The Contracted Demands for schedule 41,85,86,87 are provided by Energy Accounting in the Gas Cost file.  It is the actual demand the customers were billed. Amounts are for August 2012. 
</t>
        </r>
      </text>
    </comment>
    <comment ref="C77" authorId="1">
      <text>
        <r>
          <rPr>
            <b/>
            <sz val="8"/>
            <color indexed="81"/>
            <rFont val="Tahoma"/>
            <family val="2"/>
          </rPr>
          <t>Kelly Xu:</t>
        </r>
        <r>
          <rPr>
            <sz val="8"/>
            <color indexed="81"/>
            <rFont val="Tahoma"/>
            <family val="2"/>
          </rPr>
          <t xml:space="preserve">
Current Schedule 106 rates from trcker filing, Exhibit Tracker-3.</t>
        </r>
      </text>
    </comment>
    <comment ref="C98" authorId="1">
      <text>
        <r>
          <rPr>
            <b/>
            <sz val="8"/>
            <color indexed="81"/>
            <rFont val="Tahoma"/>
            <family val="2"/>
          </rPr>
          <t>Kelly Xu:</t>
        </r>
        <r>
          <rPr>
            <sz val="8"/>
            <color indexed="81"/>
            <rFont val="Tahoma"/>
            <family val="2"/>
          </rPr>
          <t xml:space="preserve">
Current Schedule 106 rates from trcker filing, Exhibit Tracker-3.</t>
        </r>
      </text>
    </comment>
    <comment ref="C117" authorId="1">
      <text>
        <r>
          <rPr>
            <b/>
            <sz val="8"/>
            <color indexed="81"/>
            <rFont val="Tahoma"/>
            <family val="2"/>
          </rPr>
          <t>Kelly Xu:</t>
        </r>
        <r>
          <rPr>
            <sz val="8"/>
            <color indexed="81"/>
            <rFont val="Tahoma"/>
            <family val="2"/>
          </rPr>
          <t xml:space="preserve">
Current Schedule 106 rates from trcker filing, Exhibit Tracker-3. (07/07)</t>
        </r>
      </text>
    </comment>
  </commentList>
</comments>
</file>

<file path=xl/comments4.xml><?xml version="1.0" encoding="utf-8"?>
<comments xmlns="http://schemas.openxmlformats.org/spreadsheetml/2006/main">
  <authors>
    <author>jphelp</author>
  </authors>
  <commentList>
    <comment ref="F5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7"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6"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sharedStrings.xml><?xml version="1.0" encoding="utf-8"?>
<sst xmlns="http://schemas.openxmlformats.org/spreadsheetml/2006/main" count="2935" uniqueCount="769">
  <si>
    <t>Residential</t>
  </si>
  <si>
    <t>(n)</t>
  </si>
  <si>
    <t>(m)</t>
  </si>
  <si>
    <t>(l)</t>
  </si>
  <si>
    <t>(k)</t>
  </si>
  <si>
    <t>(j)</t>
  </si>
  <si>
    <t>(i)</t>
  </si>
  <si>
    <t>(h)</t>
  </si>
  <si>
    <t>(g)</t>
  </si>
  <si>
    <t>(f)</t>
  </si>
  <si>
    <t>(e)</t>
  </si>
  <si>
    <t>(d)</t>
  </si>
  <si>
    <t>(c)</t>
  </si>
  <si>
    <t>(b)</t>
  </si>
  <si>
    <t>(a)</t>
  </si>
  <si>
    <t>Source</t>
  </si>
  <si>
    <t>Line No.</t>
  </si>
  <si>
    <t>Decoupling Filing</t>
  </si>
  <si>
    <t>Puget Sound Energy</t>
  </si>
  <si>
    <t>K-Factor</t>
  </si>
  <si>
    <t>Test Year Customers</t>
  </si>
  <si>
    <t>Total Proforma Test Year Revenue</t>
  </si>
  <si>
    <t>Non-Residential Schedules*</t>
  </si>
  <si>
    <t>Input</t>
  </si>
  <si>
    <t xml:space="preserve">  - Effective January 1, 2014</t>
  </si>
  <si>
    <t xml:space="preserve">  - Effective January 1, 2015</t>
  </si>
  <si>
    <t xml:space="preserve">  - Effective January 1, 2016</t>
  </si>
  <si>
    <t>F2012</t>
  </si>
  <si>
    <t>Forecasted Rate Year Customer Count</t>
  </si>
  <si>
    <t>Deferral</t>
  </si>
  <si>
    <t>Interest on Deferral</t>
  </si>
  <si>
    <t>Cumulative Deferral</t>
  </si>
  <si>
    <t>Deferral Amortization</t>
  </si>
  <si>
    <t>Cumulative Deferral Net of Amortization</t>
  </si>
  <si>
    <t>Rate Year - May 1, 2014 through April 30, 2015</t>
  </si>
  <si>
    <t>Rate Year - May 1, 2015 through April 30, 2016</t>
  </si>
  <si>
    <t>Data for Development of Annual Fixed Cost Rates</t>
  </si>
  <si>
    <t>Non-Residential</t>
  </si>
  <si>
    <t>Schedule 31</t>
  </si>
  <si>
    <t>Schedule 41</t>
  </si>
  <si>
    <t>Schedule 85</t>
  </si>
  <si>
    <t>Schedule 86</t>
  </si>
  <si>
    <t>Schedule 87</t>
  </si>
  <si>
    <t>Total Proforma Margin Revenue</t>
  </si>
  <si>
    <t>Net Proforma Margin Revenue</t>
  </si>
  <si>
    <t>(2)-(3)-(4)</t>
  </si>
  <si>
    <t>Test Year Sales (Therms)</t>
  </si>
  <si>
    <t xml:space="preserve">Billing </t>
  </si>
  <si>
    <t>Target</t>
  </si>
  <si>
    <t>Description</t>
  </si>
  <si>
    <t>Units</t>
  </si>
  <si>
    <t>Determinants</t>
  </si>
  <si>
    <t>Rates</t>
  </si>
  <si>
    <t>Revenues</t>
  </si>
  <si>
    <t>Percent</t>
  </si>
  <si>
    <t>Basic Charge</t>
  </si>
  <si>
    <t>Bills</t>
  </si>
  <si>
    <t>Delivery Charge</t>
  </si>
  <si>
    <t>Therms</t>
  </si>
  <si>
    <t>Mantles</t>
  </si>
  <si>
    <t>Change</t>
  </si>
  <si>
    <t>Procurement Charge</t>
  </si>
  <si>
    <t>Demand</t>
  </si>
  <si>
    <t>Minimum Bill</t>
  </si>
  <si>
    <t>Demand Charge</t>
  </si>
  <si>
    <t>Delivery Charge:</t>
  </si>
  <si>
    <t>First 900 therms</t>
  </si>
  <si>
    <t>in minimum bills</t>
  </si>
  <si>
    <t>Next 4,100 therms</t>
  </si>
  <si>
    <t>All over 5,000 therms</t>
  </si>
  <si>
    <t>Total Volume</t>
  </si>
  <si>
    <t>Total</t>
  </si>
  <si>
    <t>Minimum Bills</t>
  </si>
  <si>
    <t>First 25,000 Therms</t>
  </si>
  <si>
    <t>Next 25,000 Therms</t>
  </si>
  <si>
    <t>All over 50,000 Therms</t>
  </si>
  <si>
    <t>Next 50,000 Therms</t>
  </si>
  <si>
    <t>First 1,000 therms</t>
  </si>
  <si>
    <t>All over 1,000 therms</t>
  </si>
  <si>
    <t xml:space="preserve"> </t>
  </si>
  <si>
    <t>Next 100,000 therms</t>
  </si>
  <si>
    <t>Next 300,000 therms</t>
  </si>
  <si>
    <t>All over 500,000 therms</t>
  </si>
  <si>
    <t>Check</t>
  </si>
  <si>
    <t>Schedule 85T</t>
  </si>
  <si>
    <t>Schedule 86T</t>
  </si>
  <si>
    <t>Schedule 87T</t>
  </si>
  <si>
    <t>Schedule 41T</t>
  </si>
  <si>
    <t>Calendar Year 2013</t>
  </si>
  <si>
    <t>Forecasted Customers</t>
  </si>
  <si>
    <t>Development of Deferrals - Residential</t>
  </si>
  <si>
    <t>Development of Deferrals - Non-Residential</t>
  </si>
  <si>
    <t>Interest Rate</t>
  </si>
  <si>
    <t>Month</t>
  </si>
  <si>
    <t xml:space="preserve">Deferral </t>
  </si>
  <si>
    <t>Amortization</t>
  </si>
  <si>
    <t>Deferral Balance w/ No Interest</t>
  </si>
  <si>
    <t>Interest</t>
  </si>
  <si>
    <t>Total Deferred Balance</t>
  </si>
  <si>
    <t>Forecasted Therms</t>
  </si>
  <si>
    <t>Average Monthly Bill Impact (@ 68 therms)</t>
  </si>
  <si>
    <t>Deferral, Amortization &amp; Interest Summary - Non-Residential</t>
  </si>
  <si>
    <t>Deferral, Amortization &amp; Interest Summary - Residential</t>
  </si>
  <si>
    <t>Calendar Year 2014</t>
  </si>
  <si>
    <t>Calendar Year 2015</t>
  </si>
  <si>
    <t>Current and Proposed Rates Applicable to ERF by Rate Schedule</t>
  </si>
  <si>
    <t>Current Applicable to ERF</t>
  </si>
  <si>
    <t>Proposed Applicable to ERF</t>
  </si>
  <si>
    <t>Proposed ERF</t>
  </si>
  <si>
    <t>Revenue</t>
  </si>
  <si>
    <t>Adjusting Rates</t>
  </si>
  <si>
    <t>Schedule 23 Residential</t>
  </si>
  <si>
    <t>target 23/53/16</t>
  </si>
  <si>
    <t>Total Margin Revenue</t>
  </si>
  <si>
    <t>over(under)</t>
  </si>
  <si>
    <t>Schedule 53 Residential Propane</t>
  </si>
  <si>
    <t>change</t>
  </si>
  <si>
    <t>Schedule 16 Gas Lights</t>
  </si>
  <si>
    <t>Schedule 31 Commercial &amp; Industrial - Sales</t>
  </si>
  <si>
    <t>target 31/31T/61</t>
  </si>
  <si>
    <t>Schedule 31 Commercial &amp; Industrial - Transportation</t>
  </si>
  <si>
    <t>Schedule 61 Standby &amp; Auxiliary Heating</t>
  </si>
  <si>
    <t>Schedule 41 Large Volume High Load Factor - Sales</t>
  </si>
  <si>
    <t>target 41/41T</t>
  </si>
  <si>
    <t>Schedule 41 Large Volume High Load Factor - Transportation</t>
  </si>
  <si>
    <t>Schedule 85 Interruptible - Sales</t>
  </si>
  <si>
    <t>target</t>
  </si>
  <si>
    <t>Schedule 85 Interruptible - Transportation</t>
  </si>
  <si>
    <t>Schedule 86 Limited Interruptible - Sales</t>
  </si>
  <si>
    <t>Schedule 86 Limited Interruptible - Transportation</t>
  </si>
  <si>
    <t>Schedule 87 Non-exclusive Interruptible - Sales</t>
  </si>
  <si>
    <t>Schedule 87 Non-exclusive Interruptible - Transportation</t>
  </si>
  <si>
    <t>Schedule 71 - Residential Water Heater Rental Service</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</si>
  <si>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</si>
  <si>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</si>
  <si>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</si>
  <si>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</si>
  <si>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</si>
  <si>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</si>
  <si>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</si>
  <si>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</si>
  <si>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</si>
  <si>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</si>
  <si>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</si>
  <si>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</si>
  <si>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Schedule 72 - Large Volume Water Heater Rental Service</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</si>
  <si>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</si>
  <si>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</si>
  <si>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</si>
  <si>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</si>
  <si>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</si>
  <si>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</si>
  <si>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</si>
  <si>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</si>
  <si>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</si>
  <si>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</si>
  <si>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</si>
  <si>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</si>
  <si>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</si>
  <si>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</si>
  <si>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Schedule 74 - Gas Conversion Burner Rental Service</t>
  </si>
  <si>
    <t>74G-A</t>
  </si>
  <si>
    <t xml:space="preserve">45,000 to 400,000 Standard Models </t>
  </si>
  <si>
    <t>74G-B</t>
  </si>
  <si>
    <t xml:space="preserve">401,000 to 700,000 Standard Models </t>
  </si>
  <si>
    <t>74G-C</t>
  </si>
  <si>
    <t xml:space="preserve">701,000 to 1,300,000 Standard Models </t>
  </si>
  <si>
    <t>74G-D</t>
  </si>
  <si>
    <t xml:space="preserve">45,000 to 400,000 Conservation Models </t>
  </si>
  <si>
    <t>Contracts</t>
  </si>
  <si>
    <t>Total Therms and Margin Revenue By Rate Class</t>
  </si>
  <si>
    <t>Residential (16,23,53)</t>
  </si>
  <si>
    <t>Commercial &amp; Industrial (31,31T,61)</t>
  </si>
  <si>
    <t>Large Volume (41,41T)</t>
  </si>
  <si>
    <t>Interruptible (85, 85T)</t>
  </si>
  <si>
    <t>Limited Interruptible (86, 86T)</t>
  </si>
  <si>
    <t>Non-exclusive Interruptible (87,87T)</t>
  </si>
  <si>
    <t>Rentals</t>
  </si>
  <si>
    <t>Other Revenue</t>
  </si>
  <si>
    <t xml:space="preserve">Total  </t>
  </si>
  <si>
    <t>Summary of Billing Determinants</t>
  </si>
  <si>
    <t>Bills (basic charges) by rate schedule (1)</t>
  </si>
  <si>
    <t xml:space="preserve">Residential </t>
  </si>
  <si>
    <t>Residential propane</t>
  </si>
  <si>
    <t>Commercial &amp; industrial</t>
  </si>
  <si>
    <t>Large volume</t>
  </si>
  <si>
    <t xml:space="preserve">Interruptible </t>
  </si>
  <si>
    <t>Limited interruptible</t>
  </si>
  <si>
    <t>Non exclusive interruptible</t>
  </si>
  <si>
    <t xml:space="preserve">Transportation - large volume </t>
  </si>
  <si>
    <t>41T</t>
  </si>
  <si>
    <t>Transportation - interrupt with firm option</t>
  </si>
  <si>
    <t>85T</t>
  </si>
  <si>
    <t>Transportation - limited interrupt with firm option</t>
  </si>
  <si>
    <t>86T</t>
  </si>
  <si>
    <t xml:space="preserve">Transportation - non-exclus inter/firm option </t>
  </si>
  <si>
    <t>87T</t>
  </si>
  <si>
    <t>Total bills (Basic charges)</t>
  </si>
  <si>
    <t>Volume (therms) by rate schedule</t>
  </si>
  <si>
    <t xml:space="preserve">Residential gas lights </t>
  </si>
  <si>
    <t>Total volume (sales and transportation)</t>
  </si>
  <si>
    <t>Billed demand by rate schedule (1)</t>
  </si>
  <si>
    <t>Standby &amp; auxiliary heating</t>
  </si>
  <si>
    <t xml:space="preserve">Transportation - limited interrupt with firm option </t>
  </si>
  <si>
    <t>(1) Total bills and billed demand from contracts are not included.</t>
  </si>
  <si>
    <t>2013 Expedited Rate Case - Initial Filing</t>
  </si>
  <si>
    <t>Test Year Ended June 2012</t>
  </si>
  <si>
    <t>(d) = Σ (e thru m)</t>
  </si>
  <si>
    <t>UG-130138 WP</t>
  </si>
  <si>
    <t>Natural Gas Customers</t>
  </si>
  <si>
    <t>Commercial Firm</t>
  </si>
  <si>
    <t>Industrial Firm</t>
  </si>
  <si>
    <t>Interruptible</t>
  </si>
  <si>
    <t>Total Non-Residential</t>
  </si>
  <si>
    <t>Quarterly Statement of Operations</t>
  </si>
  <si>
    <t>12 Months ending June 2012</t>
  </si>
  <si>
    <t>Commercial Interruptible</t>
  </si>
  <si>
    <t>Industrial Interruptible</t>
  </si>
  <si>
    <t>Transportation</t>
  </si>
  <si>
    <t>Weather Normalization of Volume</t>
  </si>
  <si>
    <t>Rate Class</t>
  </si>
  <si>
    <t>Rate Sch.</t>
  </si>
  <si>
    <t>Residential lamps</t>
  </si>
  <si>
    <t>Propane</t>
  </si>
  <si>
    <t>General service - commercial</t>
  </si>
  <si>
    <t>Large volume - commercial</t>
  </si>
  <si>
    <t>Emergency Compressed Nature Gas Service</t>
  </si>
  <si>
    <t>Interruptible with firm option - com</t>
  </si>
  <si>
    <t>Limited interrupt w/ firm option - com</t>
  </si>
  <si>
    <t>Non-exclus interrupt/firm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</si>
  <si>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</si>
  <si>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</si>
  <si>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</si>
  <si>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</si>
  <si>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</si>
  <si>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</si>
  <si>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</si>
  <si>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</si>
  <si>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</si>
  <si>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</si>
  <si>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</si>
  <si>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</si>
  <si>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Special contracts - ind</t>
  </si>
  <si>
    <t>Total sales &amp; transportation volume</t>
  </si>
  <si>
    <t>Subtotal transportation</t>
  </si>
  <si>
    <t>Customer Counts</t>
  </si>
  <si>
    <t>Standby &amp; auxiliary heating - res</t>
  </si>
  <si>
    <t xml:space="preserve">General service - commercial </t>
  </si>
  <si>
    <t xml:space="preserve">Large volume - commercial </t>
  </si>
  <si>
    <t>Standby &amp; auxiliary heating - com</t>
  </si>
  <si>
    <t>Non-excl interrupt w/ firm option - com</t>
  </si>
  <si>
    <t>Standby &amp; auxiliary heating - ind</t>
  </si>
  <si>
    <t>Usage Per Customer (Therms)</t>
  </si>
  <si>
    <t>Weather Data</t>
  </si>
  <si>
    <t>Actual heating degree days (HDD)</t>
  </si>
  <si>
    <t>Normal heating degree days (HDD)</t>
  </si>
  <si>
    <t>Difference (actual - normal HDD)</t>
  </si>
  <si>
    <t>Weather Normalization Coefficients</t>
  </si>
  <si>
    <t>Weather Normalized Usage per Customer (Therms)</t>
  </si>
  <si>
    <t>Weather Normalized Volume - Rate Class Analysis (Therms)</t>
  </si>
  <si>
    <t>Total weather normalized portion of volume</t>
  </si>
  <si>
    <t>Weather Adjustment to Volume - Rate Class Analysis (Therms)</t>
  </si>
  <si>
    <t>Total adjustment</t>
  </si>
  <si>
    <t>Percent change</t>
  </si>
  <si>
    <t>Weather Adjustment by Group - System Level Analysis (Therms)</t>
  </si>
  <si>
    <t>Firm</t>
  </si>
  <si>
    <t>Weather Adjustment to Volume - System Level Analysis Spread to Rate Classes (Therms)</t>
  </si>
  <si>
    <t>Weather Normalized Volume - System Level Analysis (Therms)</t>
  </si>
  <si>
    <t>Residential lights</t>
  </si>
  <si>
    <t>Total other volume</t>
  </si>
  <si>
    <t>Total weather normalized volume</t>
  </si>
  <si>
    <t>Weather Adjustment by Rate Class (Therms)</t>
  </si>
  <si>
    <t>Residential (16)</t>
  </si>
  <si>
    <t>Residential (23,53)</t>
  </si>
  <si>
    <t>Commercial &amp; industrial (31)</t>
  </si>
  <si>
    <t>Large volume (41)</t>
  </si>
  <si>
    <t>Compressed natural gas (50)</t>
  </si>
  <si>
    <t>Standby &amp; auxiliary heating (61)</t>
  </si>
  <si>
    <t>Interruptible (85)</t>
  </si>
  <si>
    <t>Limited interruptible (86)</t>
  </si>
  <si>
    <t>Non exclusive interruptible (87)</t>
  </si>
  <si>
    <t>Trans. large volume (41T)</t>
  </si>
  <si>
    <t>Trans. interrupt with firm option (85T)</t>
  </si>
  <si>
    <t>Trans. limited interrupt w/ firm option - ind (86T)</t>
  </si>
  <si>
    <t>Trans. non-exclus inter w/firm option (87T)</t>
  </si>
  <si>
    <t>Summary of Weather Normalized Volume by Rate Class (Therms)</t>
  </si>
  <si>
    <t>Trans. limited interrupt w/ firm option (86T)</t>
  </si>
  <si>
    <t>Total sales and transport volume</t>
  </si>
  <si>
    <t>Summary of Customer Counts by Rate Groups</t>
  </si>
  <si>
    <t xml:space="preserve">Residential (16,23,53) </t>
  </si>
  <si>
    <t>Standby service (61)</t>
  </si>
  <si>
    <t>Total customer counts</t>
  </si>
  <si>
    <t>Summary of Weather Normalized Volume by Rate Groups (Therms)</t>
  </si>
  <si>
    <t>Total sales volume</t>
  </si>
  <si>
    <t>Total transportation volume</t>
  </si>
  <si>
    <t>Weather Normalized Usage Per Customer (Therms)</t>
  </si>
  <si>
    <t>Residential &amp; residential propane</t>
  </si>
  <si>
    <t>General service - commercial &amp; industrial</t>
  </si>
  <si>
    <t xml:space="preserve">Large volume </t>
  </si>
  <si>
    <t xml:space="preserve">Interruptible with firm option </t>
  </si>
  <si>
    <t xml:space="preserve">Limited interrupt w/ firm option </t>
  </si>
  <si>
    <t xml:space="preserve">Non-exclus interrupt/firm option </t>
  </si>
  <si>
    <t>Conditioned &amp; Calendarized Volume Net of Restating Adjustments (Therms)</t>
  </si>
  <si>
    <t>SC</t>
  </si>
  <si>
    <t>CDARS calendar therms plus Schedule 16 less adj</t>
  </si>
  <si>
    <t>CLX customer counts less 98 less adj</t>
  </si>
  <si>
    <t>Quarterly Report</t>
  </si>
  <si>
    <t>Transportation*</t>
  </si>
  <si>
    <t>*Adjusted for Contracts</t>
  </si>
  <si>
    <t>Expedited Rate Filing - Gas</t>
  </si>
  <si>
    <t>Test Year Ended June 30, 2012</t>
  </si>
  <si>
    <t>Expedited Rate Filing (ERF)</t>
  </si>
  <si>
    <t>Calculation</t>
  </si>
  <si>
    <t>F2012 Gas Load Forecast</t>
  </si>
  <si>
    <t>Sales by Customer Rate Schedule (Therms)</t>
  </si>
  <si>
    <t>Weather Normalized</t>
  </si>
  <si>
    <t>Net of Conservation</t>
  </si>
  <si>
    <t>Year</t>
  </si>
  <si>
    <t>Date</t>
  </si>
  <si>
    <t>T2_23</t>
  </si>
  <si>
    <t>T2_53</t>
  </si>
  <si>
    <t>T5_31</t>
  </si>
  <si>
    <t>T5_41</t>
  </si>
  <si>
    <t>Commercial</t>
  </si>
  <si>
    <t>T4_31</t>
  </si>
  <si>
    <t>T4_41</t>
  </si>
  <si>
    <t>Industrial</t>
  </si>
  <si>
    <t>T26_85</t>
  </si>
  <si>
    <t>T26_86</t>
  </si>
  <si>
    <t>T26_87</t>
  </si>
  <si>
    <t>T27_85</t>
  </si>
  <si>
    <t>T27_86</t>
  </si>
  <si>
    <t>T27_87</t>
  </si>
  <si>
    <t>Commercial Large Volume</t>
  </si>
  <si>
    <t>T66_85</t>
  </si>
  <si>
    <t>T66_86</t>
  </si>
  <si>
    <t>T66_87</t>
  </si>
  <si>
    <t>T67_85</t>
  </si>
  <si>
    <t>T67_86</t>
  </si>
  <si>
    <t>T67_87</t>
  </si>
  <si>
    <t>Industrial Large Volume</t>
  </si>
  <si>
    <t>T30_41</t>
  </si>
  <si>
    <t>T30_85</t>
  </si>
  <si>
    <t>T30_87</t>
  </si>
  <si>
    <t>Commercial Interruptible Transport</t>
  </si>
  <si>
    <t>T32_41</t>
  </si>
  <si>
    <t>T32_85</t>
  </si>
  <si>
    <t>T32_87</t>
  </si>
  <si>
    <t>Commercial Firm Transport</t>
  </si>
  <si>
    <t>T70_41</t>
  </si>
  <si>
    <t>T70_85</t>
  </si>
  <si>
    <t>T70_87</t>
  </si>
  <si>
    <t>T70_99</t>
  </si>
  <si>
    <t>Industrial Interruptible Transport</t>
  </si>
  <si>
    <t>T72_41</t>
  </si>
  <si>
    <t>T72_85</t>
  </si>
  <si>
    <t>T72_87</t>
  </si>
  <si>
    <t>T72_99</t>
  </si>
  <si>
    <t>Industrial Firm Transport</t>
  </si>
  <si>
    <t>Rate YR</t>
  </si>
  <si>
    <t>Customers</t>
  </si>
  <si>
    <t>Large Volume customers are a subset of the respective Interruptible category. Firm Transport customers are a subset of the respective Interruptible Transport category. Total accounts for this and does not double count.</t>
  </si>
  <si>
    <t>Annual Average, Not Year-End</t>
  </si>
  <si>
    <t>For Decoupling - Average Customer Count</t>
  </si>
  <si>
    <t>For Decoupling - Sales</t>
  </si>
  <si>
    <t>Gas Revenue - Projected</t>
  </si>
  <si>
    <t>2013-2015</t>
  </si>
  <si>
    <t>Delivery Rate</t>
  </si>
  <si>
    <t>PGA Revenues</t>
  </si>
  <si>
    <t>Total Revenues</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</si>
  <si>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</si>
  <si>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</si>
  <si>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</si>
  <si>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</si>
  <si>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</si>
  <si>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</si>
  <si>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</si>
  <si>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</si>
  <si>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</si>
  <si>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Total Sales</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</si>
  <si>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</si>
  <si>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</si>
  <si>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</si>
  <si>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</si>
  <si>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</si>
  <si>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</si>
  <si>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</si>
  <si>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</si>
  <si>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</si>
  <si>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</si>
  <si>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</si>
  <si>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</si>
  <si>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</si>
  <si>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</si>
  <si>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</si>
  <si>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</si>
  <si>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</si>
  <si>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</si>
  <si>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</si>
  <si>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</si>
  <si>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</si>
  <si>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</si>
  <si>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</si>
  <si>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</si>
  <si>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</si>
  <si>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</si>
  <si>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Commodity Surcharge (Refund) Amortization Rates (Schedule 106-A)</t>
  </si>
  <si>
    <t>Non-Residential PGA Recoveries</t>
  </si>
  <si>
    <t>Non-Residential PGA Volume</t>
  </si>
  <si>
    <t>Non-Residential PGA Average Rate</t>
  </si>
  <si>
    <t>*Assumed current 2/1/13 PGA rates for the forecasted period</t>
  </si>
  <si>
    <t>Projected Revenue</t>
  </si>
  <si>
    <t>Rate Schedule</t>
  </si>
  <si>
    <t>UG-130138 Rate</t>
  </si>
  <si>
    <t xml:space="preserve">General Gas Lighting &amp; Street Lighting </t>
  </si>
  <si>
    <t>* Only if rates from PSE's next general rate case have not yet gone into effect.</t>
  </si>
  <si>
    <t>** Only if rates from PSE's next general rate case have not yet gone into effect.</t>
  </si>
  <si>
    <t xml:space="preserve">  - Effective January 1, 2017**</t>
  </si>
  <si>
    <t>2013 ERF (UG-130138)</t>
  </si>
  <si>
    <t>ERF UG-130138</t>
  </si>
  <si>
    <t>Proposed Rates w/ Sch 139</t>
  </si>
  <si>
    <t>Schedule 139</t>
  </si>
  <si>
    <t>Adder %</t>
  </si>
  <si>
    <t>Proposed 139</t>
  </si>
  <si>
    <t>Development of Schedule 139 Rate by Rate Schedule</t>
  </si>
  <si>
    <t>No.</t>
  </si>
  <si>
    <t>Line</t>
  </si>
  <si>
    <t>Development of Delivery Cost Energy Rate and Rate Change - Natural Gas</t>
  </si>
  <si>
    <t>Development of Allowed Delivery Revenue Per Customer - Natural Gas</t>
  </si>
  <si>
    <t>Less: Basic &amp; Minimum Charge Revenue</t>
  </si>
  <si>
    <t xml:space="preserve">(i) </t>
  </si>
  <si>
    <t>** For residential customers, this is the Schedule 139 rate.</t>
  </si>
  <si>
    <t>Deferral Amortization Rate ($/Therm)</t>
  </si>
  <si>
    <t>Schedule 139 Rate</t>
  </si>
  <si>
    <t xml:space="preserve">Monthly Rate Impact </t>
  </si>
  <si>
    <t xml:space="preserve">Schedule 139 Revenues </t>
  </si>
  <si>
    <t>Basic Charge Revenue Only</t>
  </si>
  <si>
    <t>Growth-Res</t>
  </si>
  <si>
    <t>Growth-NonRes</t>
  </si>
  <si>
    <t>Jul11-Jun12</t>
  </si>
  <si>
    <t>Average Customer Count</t>
  </si>
  <si>
    <t>YR</t>
  </si>
  <si>
    <t>Jan13-Dec13</t>
  </si>
  <si>
    <t>Jan14-Dec14</t>
  </si>
  <si>
    <t>Jan15-Dec15</t>
  </si>
  <si>
    <t>Res Growth %</t>
  </si>
  <si>
    <t>Non-Res Growth %</t>
  </si>
  <si>
    <t>For BSC Growth %</t>
  </si>
  <si>
    <t>Test Year</t>
  </si>
  <si>
    <t>Rate Years</t>
  </si>
  <si>
    <t xml:space="preserve">Test Year Volumetric Delivery Revenue </t>
  </si>
  <si>
    <t>Less: Test Year Basic &amp; Minimum Charge Revenue</t>
  </si>
  <si>
    <t>(o)</t>
  </si>
  <si>
    <t>(25) x 68</t>
  </si>
  <si>
    <t>Jan16-Dec16</t>
  </si>
  <si>
    <t>Development of Monthly Allowed Delivery Revenue Per Customer - Natural Gas</t>
  </si>
  <si>
    <t>Jan</t>
  </si>
  <si>
    <t>Feb</t>
  </si>
  <si>
    <t>Mar</t>
  </si>
  <si>
    <t>Apr</t>
  </si>
  <si>
    <t>May</t>
  </si>
  <si>
    <t>Jun</t>
  </si>
  <si>
    <t>Jul</t>
  </si>
  <si>
    <t>Aug</t>
  </si>
  <si>
    <t>Sep</t>
  </si>
  <si>
    <t>Oct</t>
  </si>
  <si>
    <t>Nov</t>
  </si>
  <si>
    <t>Dec</t>
  </si>
  <si>
    <t>TOTAL</t>
  </si>
  <si>
    <t>Gas Sales</t>
  </si>
  <si>
    <t xml:space="preserve"> - Weather-Normalized Therm Sales</t>
  </si>
  <si>
    <t xml:space="preserve">  - % of Annual Total</t>
  </si>
  <si>
    <t>% of (C(o):R(4))</t>
  </si>
  <si>
    <t>Non-Residential*</t>
  </si>
  <si>
    <t>% of (C(o):R(8))</t>
  </si>
  <si>
    <t>Forecasted Basic and Min Charge</t>
  </si>
  <si>
    <t>2011 Natural Gas General Rate Case - Compliance Filing</t>
  </si>
  <si>
    <t>Test Year Ended December 2010</t>
  </si>
  <si>
    <t>(d) = Σ (e thru i)</t>
  </si>
  <si>
    <t>2011 GRC (UG-111049)</t>
  </si>
  <si>
    <t>UG-111049 WP</t>
  </si>
  <si>
    <t>* Excludes equivalent transportation schedules &amp; Schs. 16 &amp; 61.</t>
  </si>
  <si>
    <t>2011 Gas General Rate Case - Compliance Filing</t>
  </si>
  <si>
    <t>Current and Proposed Rates by Rate Schedule</t>
  </si>
  <si>
    <t>Current</t>
  </si>
  <si>
    <t>Proposed</t>
  </si>
  <si>
    <t xml:space="preserve">Difference </t>
  </si>
  <si>
    <t>Resulting</t>
  </si>
  <si>
    <t>$</t>
  </si>
  <si>
    <t>%</t>
  </si>
  <si>
    <t>Increase</t>
  </si>
  <si>
    <t>Schedule 23</t>
  </si>
  <si>
    <t>TARGET 23/53</t>
  </si>
  <si>
    <t>over (under)</t>
  </si>
  <si>
    <t>Gas Revenue (Schedule 101) (1)</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</si>
  <si>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</si>
  <si>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</si>
  <si>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</si>
  <si>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</si>
  <si>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</si>
  <si>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</si>
  <si>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</si>
  <si>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</si>
  <si>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</si>
  <si>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</si>
  <si>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</si>
  <si>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Actual Schedule 101 rates effective November 1, 2011 including revenue adjustment factor (RAF).</t>
  </si>
  <si>
    <t>Schedule 31 - Sales</t>
  </si>
  <si>
    <t>TARGET 31/31T</t>
  </si>
  <si>
    <t>Schedule 31 - Transportation</t>
  </si>
  <si>
    <t>Gas Balancing Service Charge</t>
  </si>
  <si>
    <t>Schedule 31 - Total</t>
  </si>
  <si>
    <t>Schedule 61</t>
  </si>
  <si>
    <t>Schedule 41 - Sales</t>
  </si>
  <si>
    <t>TARGET 41/41T</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</si>
  <si>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</si>
  <si>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</si>
  <si>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</si>
  <si>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</si>
  <si>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</si>
  <si>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</si>
  <si>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</si>
  <si>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</si>
  <si>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</si>
  <si>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</si>
  <si>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</si>
  <si>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</si>
  <si>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</si>
  <si>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</si>
  <si>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</si>
  <si>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</si>
  <si>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</si>
  <si>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</si>
  <si>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</si>
  <si>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</si>
  <si>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</si>
  <si>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</si>
  <si>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</si>
  <si>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</si>
  <si>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</si>
  <si>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</si>
  <si>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</si>
  <si>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</si>
  <si>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</si>
  <si>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</si>
  <si>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Pro Forma Total</t>
  </si>
  <si>
    <t xml:space="preserve">Rate Impact </t>
  </si>
  <si>
    <t>Workpapers</t>
  </si>
  <si>
    <t>Page 1 &amp; 2</t>
  </si>
  <si>
    <t>Test Year Allowed Delivery Revenue</t>
  </si>
  <si>
    <t>Test Year Base Sales (Therms)</t>
  </si>
  <si>
    <t>Plus: Deferred Balance at End of Calendar Year 2012</t>
  </si>
  <si>
    <t>Forecasted Rate Year Base Sales (Therms)</t>
  </si>
  <si>
    <t>Delivery Revenue Per Unit ($/Therm)</t>
  </si>
  <si>
    <t>Work Paper</t>
  </si>
  <si>
    <t>Less: Schedule 139 Revenues</t>
  </si>
  <si>
    <t>(2) - (4)</t>
  </si>
  <si>
    <t>Average Rate ($/Therm)</t>
  </si>
  <si>
    <t>(2) / (8)</t>
  </si>
  <si>
    <t>(10) + (12)</t>
  </si>
  <si>
    <t>(16) - (12)</t>
  </si>
  <si>
    <t>% Change to Revenues</t>
  </si>
  <si>
    <t>(18) / (14)</t>
  </si>
  <si>
    <t>% above 3% Maximum</t>
  </si>
  <si>
    <t>(14) x (22)</t>
  </si>
  <si>
    <t>(16) - (24)</t>
  </si>
  <si>
    <t>** Includes gas cost for Non-Residential transportation customers</t>
  </si>
  <si>
    <t>Reconciliation of Revenue at Actual Rates by Rate Schedule</t>
  </si>
  <si>
    <t>Reconciliation of Test Year Revenue</t>
  </si>
  <si>
    <t>Remove</t>
  </si>
  <si>
    <t>Restated</t>
  </si>
  <si>
    <t>Income</t>
  </si>
  <si>
    <t>Transfer</t>
  </si>
  <si>
    <t>Other</t>
  </si>
  <si>
    <t>Restating</t>
  </si>
  <si>
    <t>Weather</t>
  </si>
  <si>
    <t>Normalized</t>
  </si>
  <si>
    <t>Statement</t>
  </si>
  <si>
    <t>Municipal</t>
  </si>
  <si>
    <t>New Customer</t>
  </si>
  <si>
    <t>Conservation</t>
  </si>
  <si>
    <t>Low Income</t>
  </si>
  <si>
    <t>Merger Credit</t>
  </si>
  <si>
    <t>Carbon Offset</t>
  </si>
  <si>
    <t>Customer</t>
  </si>
  <si>
    <t>Normalization</t>
  </si>
  <si>
    <t>Revenue at</t>
  </si>
  <si>
    <t>Taxes</t>
  </si>
  <si>
    <t>Revenue (1)</t>
  </si>
  <si>
    <t>Sch. 120</t>
  </si>
  <si>
    <t>Sch. 129</t>
  </si>
  <si>
    <t>Sch. 132</t>
  </si>
  <si>
    <t>Sch. 137</t>
  </si>
  <si>
    <t>Sch. 106</t>
  </si>
  <si>
    <t>Adjustments</t>
  </si>
  <si>
    <t>Adjustment</t>
  </si>
  <si>
    <t>Actual Rates</t>
  </si>
  <si>
    <t>A</t>
  </si>
  <si>
    <t>B</t>
  </si>
  <si>
    <t>C</t>
  </si>
  <si>
    <t>D</t>
  </si>
  <si>
    <t>E</t>
  </si>
  <si>
    <t>F</t>
  </si>
  <si>
    <t>G</t>
  </si>
  <si>
    <t>H</t>
  </si>
  <si>
    <t>I</t>
  </si>
  <si>
    <t>J</t>
  </si>
  <si>
    <t>K</t>
  </si>
  <si>
    <t>L</t>
  </si>
  <si>
    <t>M</t>
  </si>
  <si>
    <t>N</t>
  </si>
  <si>
    <t>Transportation - large volume (41T)</t>
  </si>
  <si>
    <t>Transportation - interruptible (85T)</t>
  </si>
  <si>
    <t>Total revenue from sales/transport</t>
  </si>
  <si>
    <t>Other operating revenue</t>
  </si>
  <si>
    <t>Total other operating revenue</t>
  </si>
  <si>
    <t>Total operating revenue</t>
  </si>
  <si>
    <t>Gas cost (Schedule 101)</t>
  </si>
  <si>
    <t>Gas revenue (Schedule 101)</t>
  </si>
  <si>
    <t>Restated Gas Costs (Schedule 101) &amp; Margin</t>
  </si>
  <si>
    <t>Sch. 101</t>
  </si>
  <si>
    <t>Margin at</t>
  </si>
  <si>
    <t>Gas Revenue</t>
  </si>
  <si>
    <t>Gas Cost</t>
  </si>
  <si>
    <t>O</t>
  </si>
  <si>
    <t>P</t>
  </si>
  <si>
    <t>Q</t>
  </si>
  <si>
    <t>Transportation - limited interruptible (86T)</t>
  </si>
  <si>
    <t>(1)</t>
  </si>
  <si>
    <t>New customer revenue (Rule 7) is transferred from revenue from sales to other operating revenue.</t>
  </si>
  <si>
    <t>Check RAF</t>
  </si>
  <si>
    <t>Residential (23)</t>
  </si>
  <si>
    <t>Residential (53)</t>
  </si>
  <si>
    <t>Transportation - non exclusive interrupt (87T)</t>
  </si>
  <si>
    <t>2013 ERF Data</t>
  </si>
  <si>
    <t>Schedule</t>
  </si>
  <si>
    <t>Margin</t>
  </si>
  <si>
    <t>Gas Cost $/Therm</t>
  </si>
  <si>
    <t>Calculated Transport Schedule Gas Cost</t>
  </si>
  <si>
    <t>Normalized Volumes (Therms)</t>
  </si>
  <si>
    <t>Total Normalized Revenues</t>
  </si>
  <si>
    <t>Volumes</t>
  </si>
  <si>
    <t>ERF Normalized Revenues**</t>
  </si>
  <si>
    <t>Adjusted ERF Normalized Revenues</t>
  </si>
  <si>
    <t>ERF Base Sales (Therms)</t>
  </si>
  <si>
    <t>Average Rate Including Schedule 139 ($/Therm)</t>
  </si>
  <si>
    <t>Forecasted CBR Normalized Revenues**</t>
  </si>
  <si>
    <t>Forecasted CBR Base Sales (Therms)</t>
  </si>
  <si>
    <t>PGA Rate (101)*</t>
  </si>
  <si>
    <t>3% Rate Test - 12 Months ending June 31, 2012</t>
  </si>
  <si>
    <t>3% Rate Test - 12 Months ending December 31, 2013</t>
  </si>
  <si>
    <t>3% Rate Test - 12 Months ending December 31, 2014</t>
  </si>
  <si>
    <t>JAP-15</t>
  </si>
  <si>
    <t>JAP-19</t>
  </si>
  <si>
    <t>Page 1</t>
  </si>
  <si>
    <t>JAP-17</t>
  </si>
  <si>
    <t>Page 4</t>
  </si>
  <si>
    <t>Page 3</t>
  </si>
  <si>
    <t>JAP-19/JAP-23</t>
  </si>
  <si>
    <t>Page 6 &amp; 7</t>
  </si>
  <si>
    <t>Page 9</t>
  </si>
  <si>
    <t>Page 8</t>
  </si>
  <si>
    <t>Page 3 &amp; 8</t>
  </si>
  <si>
    <t>Page 2</t>
  </si>
  <si>
    <t>Effective Jan 1, 2014</t>
  </si>
  <si>
    <t>Effective Jan 1, 2015</t>
  </si>
  <si>
    <t>Effective Jan 1, 2016</t>
  </si>
  <si>
    <t>Effective Jan 1, 2017*</t>
  </si>
  <si>
    <t>Basic &amp; Minimum Service Charge Revenue - Projected</t>
  </si>
  <si>
    <t>Basic &amp; Min Charge Revenue</t>
  </si>
  <si>
    <t>K-Factor Adjusted Volumetric Delivery Revenue Per Customer</t>
  </si>
  <si>
    <t>Allowed Volumetric Delivery Revenue</t>
  </si>
  <si>
    <t>Monthly Actual Volumetric Delivery Revenue</t>
  </si>
  <si>
    <t>Monthly Allowed Volumetric Delivery RPC</t>
  </si>
  <si>
    <t>2013 Allowed Volumetric Delivery Revenue Per Customer</t>
  </si>
  <si>
    <t>Forecasted Rate Year Allowed Volumetric Delivery Revenue</t>
  </si>
  <si>
    <t>2014 Allowed Volumetric Delivery Revenue Per Customer</t>
  </si>
  <si>
    <t>2015 Allowed Volumetric Delivery Revenue Per Customer</t>
  </si>
  <si>
    <t>Test Year Volumetric Delivery Revenue Per Unit ($/Therm)</t>
  </si>
  <si>
    <t>Annual Allowed Volumetric Delivery Revenue Per Customer</t>
  </si>
  <si>
    <t>Monthly Allowed Volumetric Delivery Revenue Per Customer (RPC)</t>
  </si>
  <si>
    <t xml:space="preserve">  - 2013 Allowed Volumetric Delivery RPC</t>
  </si>
  <si>
    <t xml:space="preserve">  - 2013 Monthly Allowed Volumetric Delivery RPC</t>
  </si>
  <si>
    <t xml:space="preserve">  - 2014 Allowed Volumetric Delivery RPC</t>
  </si>
  <si>
    <t xml:space="preserve">  - 2015 Allowed Volumetric Delivery RPC</t>
  </si>
  <si>
    <t xml:space="preserve">  - 2016 Allowed Volumetric Delivery RPC</t>
  </si>
  <si>
    <t xml:space="preserve">  - 2017 Allowed Volumetric Delivery RPC</t>
  </si>
  <si>
    <t xml:space="preserve">  - 2014 Monthly Allowed Volumetric Delivery RPC</t>
  </si>
  <si>
    <t xml:space="preserve">  - 2015 Monthly Allowed Volumetric Delivery RPC</t>
  </si>
  <si>
    <t xml:space="preserve">  - 2016 Monthly Allowed Volumetric Delivery RPC</t>
  </si>
  <si>
    <t xml:space="preserve">  - 2017 Monthly Allowed Volumetric Delivery RPC</t>
  </si>
  <si>
    <t>Test Year Basic &amp; Minimum Charge Revenue Per Customer</t>
  </si>
  <si>
    <t>Rate Year Volumetric Delivery Revenue Per Unit ($/Therm)</t>
  </si>
  <si>
    <t>Change in Volumetric Delivery Revenue Per Unit ($/Therm)</t>
  </si>
  <si>
    <t>Rate Year Change in Volumetric Delivery Revenue</t>
  </si>
  <si>
    <t>Post-Rate Test Change in Volumetric Delivery Revenue Per Unit ($/Therm)**</t>
  </si>
  <si>
    <t>Post-Rate Test Deferred Balance to Recover/(Refund)</t>
  </si>
  <si>
    <t>Change from Rate Year Volumetric Delivery Revenue Per Unit</t>
  </si>
  <si>
    <t>Proposed Volumetric Delivery Revenue per Unit ($/Therm)</t>
  </si>
  <si>
    <t>Incremental Change in Volumetric Delivery Revenue per Unit ($/Therm)</t>
  </si>
  <si>
    <t>Adjust Volumetric Delivery Revenue per Unit ($/Therm)</t>
  </si>
  <si>
    <t>Post-Rate Test Volumetric Delivery Revenue per Unit ($/Therm)</t>
  </si>
  <si>
    <t>Plus: Current Volumetric Delivery Revenue per Unit ($/Therm)</t>
  </si>
  <si>
    <t>Estimated Recoverable Volumetric Delivery Revenue</t>
  </si>
  <si>
    <t>Test Year Volumetric Delivery Revenue Per Customer</t>
  </si>
  <si>
    <t>Plus: Deferred Balance at End of Calendar Year 2013</t>
  </si>
  <si>
    <t>Plus: Deferred Balance at End of Calendar Year 2014</t>
  </si>
  <si>
    <t>Volumetric Delivery Revenues</t>
  </si>
  <si>
    <t>Basic &amp; Minimum Charge Revenue</t>
  </si>
  <si>
    <t>Volumetric Delivery Revenue</t>
  </si>
  <si>
    <t>Test Year Basic &amp; Minimum Charge Revenue</t>
  </si>
  <si>
    <t>Development of Annual Gas Lights &amp; Water Heater Rental Surcharge Rates</t>
  </si>
  <si>
    <t>Schedule 139 Rate Plan Charge</t>
  </si>
  <si>
    <t>UG-111049</t>
  </si>
  <si>
    <t>Rate</t>
  </si>
  <si>
    <t>Volume</t>
  </si>
  <si>
    <t>(Therms) (1)</t>
  </si>
  <si>
    <t>(Therms) (2)</t>
  </si>
  <si>
    <t>Current Rates</t>
  </si>
  <si>
    <t>23/53</t>
  </si>
  <si>
    <t>Customer Class</t>
  </si>
  <si>
    <t>Current Rates (2)</t>
  </si>
  <si>
    <t>First 25,000 therms</t>
  </si>
  <si>
    <t>Next 25,000 therms</t>
  </si>
  <si>
    <t>Over 50,000 therms</t>
  </si>
  <si>
    <t>Next 50,000 therms</t>
  </si>
  <si>
    <t>Over 500,000 therms</t>
  </si>
  <si>
    <t>(2)</t>
  </si>
  <si>
    <t>Impacts By Rate Schedule</t>
  </si>
  <si>
    <t>Decoupling</t>
  </si>
  <si>
    <t>ERF</t>
  </si>
  <si>
    <t xml:space="preserve">Proposed </t>
  </si>
  <si>
    <t>Margin Rate</t>
  </si>
  <si>
    <t>$/Therm</t>
  </si>
  <si>
    <t>2012 PGA</t>
  </si>
  <si>
    <t>Trans. Interruptible</t>
  </si>
  <si>
    <t>Limited Interruptible</t>
  </si>
  <si>
    <t>Trans. Limited Interruptible</t>
  </si>
  <si>
    <t>Trans. Non Exclusive Interrupt.</t>
  </si>
  <si>
    <t>Non Exclusive Interruptible</t>
  </si>
  <si>
    <t xml:space="preserve">(1) Weather normalized volume and revenue at final rates for the 12 months ended December 2010 from 2011 General Rate Case (UG-111049) compliance filing.  </t>
  </si>
  <si>
    <t>(2) Weather normalized volume for year ending June 30, 2012 from the 2013 Expedited Rate Filing.</t>
  </si>
  <si>
    <t>Estimated Revenue at Current Rates</t>
  </si>
  <si>
    <t>#</t>
  </si>
  <si>
    <t>Over 1,000 therms</t>
  </si>
  <si>
    <t>YE June 2012 (1)</t>
  </si>
  <si>
    <t>Weather normalized therms for year ending June 30, 2012, based on 2013 Expedited Rate Filing.</t>
  </si>
  <si>
    <t>Trans. Large volume</t>
  </si>
  <si>
    <t>Large volume - Trans.</t>
  </si>
  <si>
    <t>Interruptible - Trans.</t>
  </si>
  <si>
    <t>Weather normalized revenue for 12 months ending June 30, 2012 assuming current rates (effective May 14, 2012 and 2012 Purchased Gas Adjustment).</t>
  </si>
  <si>
    <t>Large Volume Total</t>
  </si>
  <si>
    <t>41/41T</t>
  </si>
  <si>
    <t>Interruptible Total</t>
  </si>
  <si>
    <t>85/85T</t>
  </si>
  <si>
    <t>Limited Interruptible - Trans.</t>
  </si>
  <si>
    <t>Limited Interruptible Total</t>
  </si>
  <si>
    <t>86/86T</t>
  </si>
  <si>
    <t>Non-Exclusive Interruptible Total</t>
  </si>
  <si>
    <t>87/87T</t>
  </si>
  <si>
    <t>71/72/74</t>
  </si>
  <si>
    <t>901 to 5,000 therms</t>
  </si>
  <si>
    <t>Over 5,000 therms</t>
  </si>
  <si>
    <t>* Includes Schedules 31, 31T, 41, 41T, 85, 85T, 86, 86T, 87 and 87T.  Rates for special contract customers are governed by thier contracts.</t>
  </si>
  <si>
    <t>Effective May 1, 2013</t>
  </si>
  <si>
    <t xml:space="preserve">  - Effective May 1, 2013</t>
  </si>
  <si>
    <t xml:space="preserve">Rate Year - May 1, 2013 through April 30, 2014 </t>
  </si>
  <si>
    <t>Rate Year - May 1, 2013 through April 30, 2014</t>
  </si>
  <si>
    <t>Decoupling Filing - Sch. 139 Rate Change May 1, 2013</t>
  </si>
</sst>
</file>

<file path=xl/styles.xml><?xml version="1.0" encoding="utf-8"?>
<styleSheet xmlns="http://schemas.openxmlformats.org/spreadsheetml/2006/main">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409]mmm\-yy;@"/>
    <numFmt numFmtId="167" formatCode="_(* #,##0.00000_);_(* \(#,##0.00000\);_(* &quot;-&quot;??_);_(@_)"/>
    <numFmt numFmtId="168" formatCode="0.000000"/>
    <numFmt numFmtId="169" formatCode="0.0000000"/>
    <numFmt numFmtId="170" formatCode="d\.mmm\.yy"/>
    <numFmt numFmtId="171" formatCode="#."/>
    <numFmt numFmtId="172" formatCode="_-* #,##0.00\ &quot;DM&quot;_-;\-* #,##0.00\ &quot;DM&quot;_-;_-* &quot;-&quot;??\ &quot;DM&quot;_-;_-@_-"/>
    <numFmt numFmtId="173" formatCode="_(* ###0_);_(* \(###0\);_(* &quot;-&quot;_);_(@_)"/>
    <numFmt numFmtId="174" formatCode="mmmm\ d\,\ yyyy"/>
    <numFmt numFmtId="175" formatCode="[Blue]#,##0_);[Magenta]\(#,##0\)"/>
    <numFmt numFmtId="176" formatCode="_([$€-2]* #,##0.00_);_([$€-2]* \(#,##0.00\);_([$€-2]* &quot;-&quot;??_)"/>
    <numFmt numFmtId="177" formatCode="0.00_)"/>
    <numFmt numFmtId="178" formatCode="&quot;$&quot;#,##0;\-&quot;$&quot;#,##0"/>
    <numFmt numFmtId="179" formatCode="_(&quot;$&quot;* #,##0.000000_);_(&quot;$&quot;* \(#,##0.000000\);_(&quot;$&quot;* &quot;-&quot;??????_);_(@_)"/>
    <numFmt numFmtId="180" formatCode="#,##0.00\ ;\(#,##0.00\)"/>
    <numFmt numFmtId="181" formatCode="0000000"/>
    <numFmt numFmtId="182" formatCode="0.0000%"/>
    <numFmt numFmtId="183" formatCode="_(&quot;$&quot;* #,##0.0000_);_(&quot;$&quot;* \(#,##0.0000\);_(&quot;$&quot;* &quot;-&quot;????_);_(@_)"/>
    <numFmt numFmtId="184" formatCode="_(* #,##0.0_);_(* \(#,##0.0\);_(* &quot;-&quot;_);_(@_)"/>
    <numFmt numFmtId="185" formatCode="_(&quot;$&quot;* #,##0.000_);_(&quot;$&quot;* \(#,##0.000\);_(&quot;$&quot;* &quot;-&quot;??_);_(@_)"/>
    <numFmt numFmtId="186" formatCode="0.000%"/>
    <numFmt numFmtId="187" formatCode="[$-409]d\-mmm\-yy;@"/>
    <numFmt numFmtId="188" formatCode="&quot;$&quot;#,##0.00"/>
    <numFmt numFmtId="189" formatCode="_(&quot;$&quot;* #,##0.00000_);_(&quot;$&quot;* \(#,##0.00000\);_(&quot;$&quot;* &quot;-&quot;??_);_(@_)"/>
    <numFmt numFmtId="190" formatCode="&quot;$&quot;#,##0.00\ ;\(&quot;$&quot;#,##0.00\)"/>
    <numFmt numFmtId="191" formatCode="&quot;$&quot;#,##0\ ;\(&quot;$&quot;#,##0\)"/>
    <numFmt numFmtId="192" formatCode="&quot;$&quot;#,##0.00000"/>
    <numFmt numFmtId="193" formatCode="0.0%"/>
    <numFmt numFmtId="194" formatCode="&quot;$&quot;#,##0.00000\ ;\(&quot;$&quot;#,##0.00000\)"/>
    <numFmt numFmtId="195" formatCode="&quot;$&quot;#,##0.0000\ ;\(&quot;$&quot;#,##0.0000\)"/>
    <numFmt numFmtId="196" formatCode="&quot;$&quot;#,##0.00000_);\(&quot;$&quot;#,##0.00000\)"/>
    <numFmt numFmtId="197" formatCode="0.0000"/>
    <numFmt numFmtId="198" formatCode="0.00000"/>
    <numFmt numFmtId="199" formatCode="_(&quot;$&quot;* #,##0.00000_);_(&quot;$&quot;* \(#,##0.00000\);_(&quot;$&quot;* &quot;-&quot;?????_);_(@_)"/>
    <numFmt numFmtId="200" formatCode="#,##0.00000"/>
    <numFmt numFmtId="201" formatCode="#,##0.0"/>
    <numFmt numFmtId="202" formatCode="&quot;$&quot;#,##0"/>
    <numFmt numFmtId="203" formatCode="&quot;$&quot;#,##0.000\ ;\(&quot;$&quot;#,##0.000\)"/>
    <numFmt numFmtId="204" formatCode="_(* #,##0.000_);_(* \(#,##0.000\);_(* &quot;-&quot;??_);_(@_)"/>
    <numFmt numFmtId="205" formatCode="_(&quot;$&quot;* #,##0.000000_);_(&quot;$&quot;* \(#,##0.000000\);_(&quot;$&quot;* &quot;-&quot;_);_(@_)"/>
    <numFmt numFmtId="206" formatCode="_(* #,##0.000000_);_(* \(#,##0.000000\);_(* &quot;-&quot;_);_(@_)"/>
    <numFmt numFmtId="207" formatCode="_(* #,##0.00000_);_(* \(#,##0.00000\);_(* &quot;-&quot;_);_(@_)"/>
    <numFmt numFmtId="208" formatCode="_(&quot;$&quot;* #,##0.00000000_);_(&quot;$&quot;* \(#,##0.00000000\);_(&quot;$&quot;* &quot;-&quot;??_);_(@_)"/>
    <numFmt numFmtId="209" formatCode="_(&quot;$&quot;* #,##0.0000_);_(&quot;$&quot;* \(#,##0.0000\);_(&quot;$&quot;* &quot;-&quot;??_);_(@_)"/>
    <numFmt numFmtId="210" formatCode="0000"/>
    <numFmt numFmtId="211" formatCode="000000"/>
    <numFmt numFmtId="212" formatCode="_(&quot;$&quot;* #,##0.0_);_(&quot;$&quot;* \(#,##0.0\);_(&quot;$&quot;* &quot;-&quot;??_);_(@_)"/>
  </numFmts>
  <fonts count="134">
    <font>
      <sz val="11"/>
      <color theme="1"/>
      <name val="Calibri"/>
      <family val="2"/>
      <scheme val="minor"/>
    </font>
    <font>
      <sz val="10"/>
      <name val="Arial"/>
      <family val="2"/>
    </font>
    <font>
      <b/>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sz val="10"/>
      <name val="MS Sans Serif"/>
      <family val="2"/>
    </font>
    <font>
      <sz val="12"/>
      <name val="Arial"/>
      <family val="2"/>
    </font>
    <font>
      <sz val="10"/>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7"/>
      <name val="Small Fonts"/>
      <family val="2"/>
    </font>
    <font>
      <b/>
      <i/>
      <sz val="16"/>
      <name val="Helv"/>
    </font>
    <font>
      <sz val="8"/>
      <name val="Helv"/>
    </font>
    <font>
      <sz val="10"/>
      <name val="Geneva"/>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10"/>
      <name val="Calibri"/>
      <family val="2"/>
      <scheme val="minor"/>
    </font>
    <font>
      <b/>
      <sz val="11"/>
      <color theme="0"/>
      <name val="Calibri"/>
      <family val="2"/>
      <scheme val="minor"/>
    </font>
    <font>
      <sz val="10"/>
      <color theme="1"/>
      <name val="Calibri"/>
      <family val="2"/>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19"/>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i/>
      <u/>
      <sz val="10"/>
      <color theme="1"/>
      <name val="Arial"/>
      <family val="2"/>
    </font>
    <font>
      <sz val="10"/>
      <name val="Arial"/>
      <family val="2"/>
    </font>
    <font>
      <sz val="12"/>
      <name val="Helv"/>
    </font>
    <font>
      <b/>
      <sz val="10"/>
      <name val="Helv"/>
    </font>
    <font>
      <b/>
      <i/>
      <sz val="10"/>
      <name val="Helv"/>
    </font>
    <font>
      <i/>
      <sz val="10"/>
      <name val="Helv"/>
    </font>
    <font>
      <sz val="10"/>
      <color rgb="FFFF0000"/>
      <name val="Arial"/>
      <family val="2"/>
    </font>
    <font>
      <sz val="10"/>
      <color indexed="21"/>
      <name val="Arial"/>
      <family val="2"/>
    </font>
    <font>
      <b/>
      <sz val="10"/>
      <color theme="1"/>
      <name val="Arial"/>
      <family val="2"/>
    </font>
    <font>
      <b/>
      <sz val="10"/>
      <color theme="1"/>
      <name val="Calibri"/>
      <family val="2"/>
    </font>
    <font>
      <b/>
      <sz val="11"/>
      <color rgb="FF009999"/>
      <name val="Calibri"/>
      <family val="2"/>
      <scheme val="minor"/>
    </font>
    <font>
      <b/>
      <sz val="11"/>
      <name val="Calibri"/>
      <family val="2"/>
      <scheme val="minor"/>
    </font>
    <font>
      <sz val="11"/>
      <name val="Calibri"/>
      <family val="2"/>
      <scheme val="minor"/>
    </font>
    <font>
      <sz val="11"/>
      <color indexed="12"/>
      <name val="Calibri"/>
      <family val="2"/>
      <scheme val="minor"/>
    </font>
    <font>
      <sz val="11"/>
      <color rgb="FF0000FF"/>
      <name val="Calibri"/>
      <family val="2"/>
      <scheme val="minor"/>
    </font>
    <font>
      <sz val="11"/>
      <color rgb="FF009999"/>
      <name val="Calibri"/>
      <family val="2"/>
      <scheme val="minor"/>
    </font>
    <font>
      <sz val="11"/>
      <color rgb="FF006699"/>
      <name val="Calibri"/>
      <family val="2"/>
      <scheme val="minor"/>
    </font>
    <font>
      <sz val="10"/>
      <color rgb="FF0000FF"/>
      <name val="Arial"/>
      <family val="2"/>
    </font>
    <font>
      <b/>
      <sz val="10"/>
      <color indexed="81"/>
      <name val="Tahoma"/>
      <family val="2"/>
    </font>
    <font>
      <sz val="10"/>
      <color indexed="81"/>
      <name val="Tahoma"/>
      <family val="2"/>
    </font>
    <font>
      <b/>
      <sz val="9"/>
      <color indexed="81"/>
      <name val="Tahoma"/>
      <family val="2"/>
    </font>
    <font>
      <sz val="9"/>
      <color indexed="81"/>
      <name val="Tahoma"/>
      <family val="2"/>
    </font>
    <font>
      <sz val="10"/>
      <color rgb="FF008080"/>
      <name val="Arial"/>
      <family val="2"/>
    </font>
    <font>
      <sz val="24"/>
      <color theme="1"/>
      <name val="Calibri"/>
      <family val="2"/>
    </font>
    <font>
      <sz val="16"/>
      <color theme="1"/>
      <name val="Calibri"/>
      <family val="2"/>
    </font>
    <font>
      <u/>
      <sz val="10"/>
      <color indexed="12"/>
      <name val="Arial"/>
      <family val="2"/>
    </font>
    <font>
      <sz val="22"/>
      <color theme="1"/>
      <name val="Calibri"/>
      <family val="2"/>
    </font>
    <font>
      <u/>
      <sz val="11"/>
      <color theme="1"/>
      <name val="Calibri"/>
      <family val="2"/>
      <scheme val="minor"/>
    </font>
    <font>
      <sz val="10"/>
      <color indexed="57"/>
      <name val="Arial"/>
      <family val="2"/>
    </font>
    <font>
      <b/>
      <sz val="8"/>
      <color indexed="81"/>
      <name val="Tahoma"/>
      <family val="2"/>
    </font>
    <font>
      <sz val="8"/>
      <color indexed="81"/>
      <name val="Tahoma"/>
      <family val="2"/>
    </font>
    <font>
      <b/>
      <sz val="11"/>
      <color theme="1"/>
      <name val="Arial"/>
      <family val="2"/>
    </font>
    <font>
      <sz val="11"/>
      <color theme="1"/>
      <name val="Arial"/>
      <family val="2"/>
    </font>
    <font>
      <b/>
      <u/>
      <sz val="10"/>
      <color theme="1"/>
      <name val="Arial"/>
      <family val="2"/>
    </font>
    <font>
      <i/>
      <u/>
      <sz val="10"/>
      <color theme="1"/>
      <name val="Arial"/>
      <family val="2"/>
    </font>
    <font>
      <b/>
      <sz val="10"/>
      <color indexed="21"/>
      <name val="Arial"/>
      <family val="2"/>
    </font>
    <font>
      <sz val="10"/>
      <color indexed="9"/>
      <name val="Arial"/>
      <family val="2"/>
    </font>
    <font>
      <sz val="10"/>
      <name val="Arial"/>
      <family val="2"/>
    </font>
    <font>
      <sz val="10"/>
      <color theme="1"/>
      <name val="Arial"/>
      <family val="2"/>
    </font>
    <font>
      <sz val="8"/>
      <name val="Antique Olive"/>
      <family val="2"/>
    </font>
    <font>
      <sz val="8"/>
      <name val="Geneva"/>
      <family val="2"/>
    </font>
    <font>
      <b/>
      <sz val="11"/>
      <name val="Arial"/>
      <family val="2"/>
    </font>
    <font>
      <b/>
      <sz val="18"/>
      <name val="Arial"/>
      <family val="2"/>
    </font>
    <font>
      <b/>
      <sz val="8"/>
      <name val="Times New Roman"/>
      <family val="1"/>
    </font>
    <font>
      <b/>
      <sz val="10"/>
      <color indexed="10"/>
      <name val="Arial"/>
      <family val="2"/>
    </font>
    <font>
      <b/>
      <sz val="12"/>
      <color indexed="60"/>
      <name val="Arial"/>
      <family val="2"/>
    </font>
  </fonts>
  <fills count="10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9"/>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indexed="8"/>
      </patternFill>
    </fill>
    <fill>
      <patternFill patternType="lightGray">
        <fgColor indexed="8"/>
        <bgColor indexed="8"/>
      </patternFill>
    </fill>
    <fill>
      <patternFill patternType="solid">
        <fgColor indexed="20"/>
      </patternFill>
    </fill>
    <fill>
      <patternFill patternType="solid">
        <fgColor indexed="46"/>
        <bgColor indexed="64"/>
      </patternFill>
    </fill>
    <fill>
      <patternFill patternType="solid">
        <fgColor indexed="27"/>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right/>
      <top style="hair">
        <color indexed="64"/>
      </top>
      <bottom/>
      <diagonal/>
    </border>
    <border>
      <left/>
      <right/>
      <top style="thin">
        <color indexed="62"/>
      </top>
      <bottom style="double">
        <color indexed="62"/>
      </bottom>
      <diagonal/>
    </border>
    <border>
      <left/>
      <right/>
      <top style="double">
        <color indexed="64"/>
      </top>
      <bottom/>
      <diagonal/>
    </border>
    <border>
      <left/>
      <right/>
      <top style="thin">
        <color indexed="56"/>
      </top>
      <bottom style="double">
        <color indexed="56"/>
      </bottom>
      <diagonal/>
    </border>
    <border>
      <left/>
      <right/>
      <top style="double">
        <color indexed="8"/>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54"/>
      </left>
      <right/>
      <top style="thin">
        <color indexed="5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6322">
    <xf numFmtId="0" fontId="0"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9"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3" fillId="0" borderId="0"/>
    <xf numFmtId="0" fontId="3"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0" fontId="3"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67" fillId="76" borderId="0" applyNumberFormat="0" applyBorder="0" applyAlignment="0" applyProtection="0"/>
    <xf numFmtId="0" fontId="67"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7" fillId="77" borderId="0" applyNumberFormat="0" applyBorder="0" applyAlignment="0" applyProtection="0"/>
    <xf numFmtId="0" fontId="67"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7" fillId="78" borderId="0" applyNumberFormat="0" applyBorder="0" applyAlignment="0" applyProtection="0"/>
    <xf numFmtId="0" fontId="67"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79" borderId="0" applyNumberFormat="0" applyBorder="0" applyAlignment="0" applyProtection="0"/>
    <xf numFmtId="0" fontId="67" fillId="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0" borderId="0" applyNumberFormat="0" applyBorder="0" applyAlignment="0" applyProtection="0"/>
    <xf numFmtId="0" fontId="67" fillId="10"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67" fillId="81" borderId="0" applyNumberFormat="0" applyBorder="0" applyAlignment="0" applyProtection="0"/>
    <xf numFmtId="0" fontId="67" fillId="5"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67" fillId="82" borderId="0" applyNumberFormat="0" applyBorder="0" applyAlignment="0" applyProtection="0"/>
    <xf numFmtId="0" fontId="67" fillId="23"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67" fillId="83" borderId="0" applyNumberFormat="0" applyBorder="0" applyAlignment="0" applyProtection="0"/>
    <xf numFmtId="0" fontId="67" fillId="15"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 fillId="3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67" fillId="84" borderId="0" applyNumberFormat="0" applyBorder="0" applyAlignment="0" applyProtection="0"/>
    <xf numFmtId="0" fontId="67" fillId="1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3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67" fillId="85" borderId="0" applyNumberFormat="0" applyBorder="0" applyAlignment="0" applyProtection="0"/>
    <xf numFmtId="0" fontId="67"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5" fillId="21"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5" fillId="17"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4" fillId="33" borderId="0" applyNumberFormat="0" applyBorder="0" applyAlignment="0" applyProtection="0"/>
    <xf numFmtId="0" fontId="4" fillId="26"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67" fillId="87" borderId="0" applyNumberFormat="0" applyBorder="0" applyAlignment="0" applyProtection="0"/>
    <xf numFmtId="0" fontId="67" fillId="2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8" fillId="88" borderId="0" applyNumberFormat="0" applyBorder="0" applyAlignment="0" applyProtection="0"/>
    <xf numFmtId="0" fontId="68" fillId="8" borderId="0" applyNumberFormat="0" applyBorder="0" applyAlignment="0" applyProtection="0"/>
    <xf numFmtId="170" fontId="7" fillId="0" borderId="0" applyFill="0" applyBorder="0" applyAlignment="0"/>
    <xf numFmtId="170" fontId="7" fillId="0" borderId="0" applyFill="0" applyBorder="0" applyAlignment="0"/>
    <xf numFmtId="41" fontId="1" fillId="36" borderId="0"/>
    <xf numFmtId="0" fontId="8" fillId="35" borderId="1" applyNumberFormat="0" applyAlignment="0" applyProtection="0"/>
    <xf numFmtId="0" fontId="69" fillId="89" borderId="30" applyNumberFormat="0" applyAlignment="0" applyProtection="0"/>
    <xf numFmtId="0" fontId="70" fillId="37" borderId="30" applyNumberFormat="0" applyAlignment="0" applyProtection="0"/>
    <xf numFmtId="41" fontId="1" fillId="36" borderId="0"/>
    <xf numFmtId="0" fontId="69" fillId="89" borderId="30" applyNumberFormat="0" applyAlignment="0" applyProtection="0"/>
    <xf numFmtId="0" fontId="70" fillId="37" borderId="30" applyNumberFormat="0" applyAlignment="0" applyProtection="0"/>
    <xf numFmtId="41" fontId="1" fillId="36" borderId="0"/>
    <xf numFmtId="41" fontId="1" fillId="36" borderId="0"/>
    <xf numFmtId="41" fontId="1" fillId="36" borderId="0"/>
    <xf numFmtId="41" fontId="1" fillId="36" borderId="0"/>
    <xf numFmtId="41" fontId="1" fillId="36" borderId="0"/>
    <xf numFmtId="0" fontId="9" fillId="38" borderId="2" applyNumberFormat="0" applyAlignment="0" applyProtection="0"/>
    <xf numFmtId="0" fontId="9" fillId="38" borderId="2" applyNumberFormat="0" applyAlignment="0" applyProtection="0"/>
    <xf numFmtId="0" fontId="71" fillId="90" borderId="31" applyNumberFormat="0" applyAlignment="0" applyProtection="0"/>
    <xf numFmtId="41" fontId="1" fillId="39" borderId="0"/>
    <xf numFmtId="41" fontId="1" fillId="39"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2" fillId="0" borderId="0" applyFill="0" applyBorder="0" applyAlignment="0" applyProtection="0"/>
    <xf numFmtId="0" fontId="13" fillId="0" borderId="0"/>
    <xf numFmtId="0" fontId="13" fillId="0" borderId="0"/>
    <xf numFmtId="0" fontId="14" fillId="0" borderId="0"/>
    <xf numFmtId="0" fontId="15" fillId="0" borderId="0"/>
    <xf numFmtId="3" fontId="16" fillId="0" borderId="0" applyFont="0" applyFill="0" applyBorder="0" applyAlignment="0" applyProtection="0"/>
    <xf numFmtId="3" fontId="16"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71" fontId="18" fillId="0" borderId="0">
      <protection locked="0"/>
    </xf>
    <xf numFmtId="0" fontId="14" fillId="0" borderId="0"/>
    <xf numFmtId="0" fontId="15" fillId="0" borderId="0"/>
    <xf numFmtId="0" fontId="19" fillId="0" borderId="0" applyNumberFormat="0" applyAlignment="0">
      <alignment horizontal="left"/>
    </xf>
    <xf numFmtId="0" fontId="19" fillId="0" borderId="0" applyNumberFormat="0" applyAlignment="0">
      <alignment horizontal="left"/>
    </xf>
    <xf numFmtId="0" fontId="20" fillId="0" borderId="0" applyNumberFormat="0" applyAlignment="0"/>
    <xf numFmtId="0" fontId="20" fillId="0" borderId="0" applyNumberFormat="0" applyAlignment="0"/>
    <xf numFmtId="0" fontId="13" fillId="0" borderId="0"/>
    <xf numFmtId="0" fontId="14" fillId="0" borderId="0"/>
    <xf numFmtId="0" fontId="15" fillId="0" borderId="0"/>
    <xf numFmtId="0" fontId="13" fillId="0" borderId="0"/>
    <xf numFmtId="0" fontId="14" fillId="0" borderId="0"/>
    <xf numFmtId="0" fontId="1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8"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3" fillId="0" borderId="0" applyFont="0" applyFill="0" applyBorder="0" applyAlignment="0" applyProtection="0"/>
    <xf numFmtId="44" fontId="21" fillId="0" borderId="0" applyFont="0" applyFill="0" applyBorder="0" applyAlignment="0" applyProtection="0"/>
    <xf numFmtId="8" fontId="13"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7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6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12" fillId="0" borderId="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2"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6" fillId="0" borderId="0" applyFont="0" applyFill="0" applyBorder="0" applyAlignment="0" applyProtection="0"/>
    <xf numFmtId="0" fontId="22"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5" fontId="24" fillId="0" borderId="0"/>
    <xf numFmtId="168" fontId="1" fillId="0" borderId="0"/>
    <xf numFmtId="168" fontId="1" fillId="0" borderId="0"/>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176" fontId="1"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0" fontId="74" fillId="0" borderId="0" applyNumberFormat="0" applyFill="0" applyBorder="0" applyAlignment="0" applyProtection="0"/>
    <xf numFmtId="2" fontId="12" fillId="0" borderId="0" applyFill="0" applyBorder="0" applyAlignment="0" applyProtection="0"/>
    <xf numFmtId="2" fontId="16" fillId="0" borderId="0" applyFont="0" applyFill="0" applyBorder="0" applyAlignment="0" applyProtection="0"/>
    <xf numFmtId="0" fontId="13" fillId="0" borderId="0"/>
    <xf numFmtId="0" fontId="26" fillId="6" borderId="0" applyNumberFormat="0" applyBorder="0" applyAlignment="0" applyProtection="0"/>
    <xf numFmtId="0" fontId="26" fillId="6" borderId="0" applyNumberFormat="0" applyBorder="0" applyAlignment="0" applyProtection="0"/>
    <xf numFmtId="0" fontId="75" fillId="91" borderId="0" applyNumberFormat="0" applyBorder="0" applyAlignment="0" applyProtection="0"/>
    <xf numFmtId="0" fontId="75" fillId="10"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38" fontId="27" fillId="39" borderId="0" applyNumberFormat="0" applyBorder="0" applyAlignment="0" applyProtection="0"/>
    <xf numFmtId="0" fontId="28" fillId="0" borderId="3" applyNumberFormat="0" applyAlignment="0" applyProtection="0">
      <alignment horizontal="left"/>
    </xf>
    <xf numFmtId="0" fontId="28" fillId="0" borderId="3" applyNumberFormat="0" applyAlignment="0" applyProtection="0">
      <alignment horizontal="left"/>
    </xf>
    <xf numFmtId="0" fontId="28" fillId="0" borderId="4">
      <alignment horizontal="left"/>
    </xf>
    <xf numFmtId="0" fontId="28" fillId="0" borderId="4">
      <alignment horizontal="left"/>
    </xf>
    <xf numFmtId="0" fontId="16" fillId="0" borderId="0" applyNumberFormat="0" applyFill="0" applyBorder="0" applyAlignment="0" applyProtection="0"/>
    <xf numFmtId="0" fontId="29" fillId="0" borderId="5"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76" fillId="0" borderId="32" applyNumberFormat="0" applyFill="0" applyAlignment="0" applyProtection="0"/>
    <xf numFmtId="0" fontId="30" fillId="0" borderId="6" applyNumberFormat="0" applyFill="0" applyAlignment="0" applyProtection="0"/>
    <xf numFmtId="0" fontId="31" fillId="0" borderId="0" applyNumberFormat="0" applyFill="0" applyBorder="0" applyAlignment="0" applyProtection="0"/>
    <xf numFmtId="0" fontId="16" fillId="0" borderId="0" applyNumberFormat="0" applyFill="0" applyBorder="0" applyAlignment="0" applyProtection="0"/>
    <xf numFmtId="0" fontId="32" fillId="0" borderId="7"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77" fillId="0" borderId="33" applyNumberFormat="0" applyFill="0" applyAlignment="0" applyProtection="0"/>
    <xf numFmtId="0" fontId="33" fillId="0" borderId="8" applyNumberFormat="0" applyFill="0" applyAlignment="0" applyProtection="0"/>
    <xf numFmtId="0" fontId="27"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78" fillId="0" borderId="34" applyNumberFormat="0" applyFill="0" applyAlignment="0" applyProtection="0"/>
    <xf numFmtId="0" fontId="35" fillId="0" borderId="1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8" fillId="0" borderId="0" applyNumberFormat="0" applyFill="0" applyBorder="0" applyAlignment="0" applyProtection="0"/>
    <xf numFmtId="0" fontId="35" fillId="0" borderId="0" applyNumberFormat="0" applyFill="0" applyBorder="0" applyAlignment="0" applyProtection="0"/>
    <xf numFmtId="38" fontId="36" fillId="0" borderId="0"/>
    <xf numFmtId="40" fontId="36" fillId="0" borderId="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10" fontId="27" fillId="36" borderId="11" applyNumberFormat="0" applyBorder="0" applyAlignment="0" applyProtection="0"/>
    <xf numFmtId="0" fontId="37" fillId="9" borderId="1" applyNumberFormat="0" applyAlignment="0" applyProtection="0"/>
    <xf numFmtId="0" fontId="37" fillId="9" borderId="1" applyNumberFormat="0" applyAlignment="0" applyProtection="0"/>
    <xf numFmtId="0" fontId="79" fillId="92" borderId="30" applyNumberFormat="0" applyAlignment="0" applyProtection="0"/>
    <xf numFmtId="0" fontId="79" fillId="12" borderId="30" applyNumberFormat="0" applyAlignment="0" applyProtection="0"/>
    <xf numFmtId="0" fontId="79" fillId="92" borderId="30" applyNumberFormat="0" applyAlignment="0" applyProtection="0"/>
    <xf numFmtId="0" fontId="79" fillId="12" borderId="30"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0" fontId="37" fillId="9" borderId="1" applyNumberFormat="0" applyAlignment="0" applyProtection="0"/>
    <xf numFmtId="41" fontId="38" fillId="43" borderId="12">
      <alignment horizontal="left"/>
      <protection locked="0"/>
    </xf>
    <xf numFmtId="10" fontId="38" fillId="43" borderId="12">
      <alignment horizontal="right"/>
      <protection locked="0"/>
    </xf>
    <xf numFmtId="41" fontId="38" fillId="43" borderId="12">
      <alignment horizontal="left"/>
      <protection locked="0"/>
    </xf>
    <xf numFmtId="0" fontId="27" fillId="39" borderId="0"/>
    <xf numFmtId="0" fontId="27" fillId="39" borderId="0"/>
    <xf numFmtId="0" fontId="27" fillId="39" borderId="0"/>
    <xf numFmtId="3" fontId="39" fillId="0" borderId="0" applyFill="0" applyBorder="0" applyAlignment="0" applyProtection="0"/>
    <xf numFmtId="0" fontId="40" fillId="0" borderId="13" applyNumberFormat="0" applyFill="0" applyAlignment="0" applyProtection="0"/>
    <xf numFmtId="0" fontId="40" fillId="0" borderId="13" applyNumberFormat="0" applyFill="0" applyAlignment="0" applyProtection="0"/>
    <xf numFmtId="0" fontId="80" fillId="0" borderId="35" applyNumberFormat="0" applyFill="0" applyAlignment="0" applyProtection="0"/>
    <xf numFmtId="0" fontId="41" fillId="0" borderId="14" applyNumberFormat="0" applyFill="0" applyAlignment="0" applyProtection="0"/>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5"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44" fontId="2" fillId="0" borderId="16" applyNumberFormat="0" applyFont="0" applyAlignment="0">
      <alignment horizontal="center"/>
    </xf>
    <xf numFmtId="0" fontId="42" fillId="12" borderId="0" applyNumberFormat="0" applyBorder="0" applyAlignment="0" applyProtection="0"/>
    <xf numFmtId="0" fontId="42" fillId="12" borderId="0" applyNumberFormat="0" applyBorder="0" applyAlignment="0" applyProtection="0"/>
    <xf numFmtId="0" fontId="81" fillId="93" borderId="0" applyNumberFormat="0" applyBorder="0" applyAlignment="0" applyProtection="0"/>
    <xf numFmtId="0" fontId="82" fillId="93" borderId="0" applyNumberFormat="0" applyBorder="0" applyAlignment="0" applyProtection="0"/>
    <xf numFmtId="37" fontId="43" fillId="0" borderId="0"/>
    <xf numFmtId="37" fontId="43" fillId="0" borderId="0"/>
    <xf numFmtId="177" fontId="44" fillId="0" borderId="0"/>
    <xf numFmtId="178" fontId="1" fillId="0" borderId="0"/>
    <xf numFmtId="178" fontId="1" fillId="0" borderId="0"/>
    <xf numFmtId="178" fontId="1" fillId="0" borderId="0"/>
    <xf numFmtId="178" fontId="1" fillId="0" borderId="0"/>
    <xf numFmtId="178" fontId="1" fillId="0" borderId="0"/>
    <xf numFmtId="178" fontId="1" fillId="0" borderId="0"/>
    <xf numFmtId="179" fontId="45" fillId="0" borderId="0"/>
    <xf numFmtId="179" fontId="45" fillId="0" borderId="0"/>
    <xf numFmtId="177" fontId="44" fillId="0" borderId="0"/>
    <xf numFmtId="177" fontId="44" fillId="0" borderId="0"/>
    <xf numFmtId="180" fontId="1" fillId="0" borderId="0"/>
    <xf numFmtId="181" fontId="4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8" fontId="45"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78" fontId="45" fillId="0" borderId="0">
      <alignment horizontal="left" wrapText="1"/>
    </xf>
    <xf numFmtId="0" fontId="1" fillId="0" borderId="0"/>
    <xf numFmtId="168" fontId="1" fillId="0" borderId="0">
      <alignment horizontal="left" wrapText="1"/>
    </xf>
    <xf numFmtId="178" fontId="45" fillId="0" borderId="0">
      <alignment horizontal="left" wrapText="1"/>
    </xf>
    <xf numFmtId="168" fontId="1" fillId="0" borderId="0">
      <alignment horizontal="left" wrapText="1"/>
    </xf>
    <xf numFmtId="178" fontId="45" fillId="0" borderId="0">
      <alignment horizontal="left" wrapText="1"/>
    </xf>
    <xf numFmtId="178" fontId="45" fillId="0" borderId="0">
      <alignment horizontal="left" wrapText="1"/>
    </xf>
    <xf numFmtId="168" fontId="1" fillId="0" borderId="0">
      <alignment horizontal="left" wrapText="1"/>
    </xf>
    <xf numFmtId="0" fontId="72" fillId="0" borderId="0"/>
    <xf numFmtId="0" fontId="1" fillId="0" borderId="0"/>
    <xf numFmtId="0" fontId="4" fillId="0" borderId="0"/>
    <xf numFmtId="0" fontId="4" fillId="0" borderId="0"/>
    <xf numFmtId="0" fontId="1" fillId="0" borderId="0"/>
    <xf numFmtId="0" fontId="11" fillId="0" borderId="0"/>
    <xf numFmtId="0" fontId="4" fillId="0" borderId="0"/>
    <xf numFmtId="0" fontId="11" fillId="0" borderId="0"/>
    <xf numFmtId="0" fontId="4" fillId="0" borderId="0"/>
    <xf numFmtId="0" fontId="11" fillId="0" borderId="0"/>
    <xf numFmtId="0" fontId="4" fillId="0" borderId="0"/>
    <xf numFmtId="0" fontId="11" fillId="0" borderId="0"/>
    <xf numFmtId="0" fontId="1" fillId="0" borderId="0"/>
    <xf numFmtId="0" fontId="1" fillId="0" borderId="0"/>
    <xf numFmtId="0" fontId="1" fillId="0" borderId="0"/>
    <xf numFmtId="0" fontId="1" fillId="0" borderId="0"/>
    <xf numFmtId="0" fontId="1" fillId="0" borderId="0"/>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0" fontId="1" fillId="0" borderId="0"/>
    <xf numFmtId="182" fontId="1" fillId="0" borderId="0">
      <alignment horizontal="left" wrapText="1"/>
    </xf>
    <xf numFmtId="182" fontId="1" fillId="0" borderId="0">
      <alignment horizontal="left" wrapText="1"/>
    </xf>
    <xf numFmtId="182"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168" fontId="45"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0" fontId="1" fillId="0" borderId="0"/>
    <xf numFmtId="168" fontId="1" fillId="0" borderId="0">
      <alignment horizontal="left" wrapText="1"/>
    </xf>
    <xf numFmtId="0" fontId="1" fillId="0" borderId="0"/>
    <xf numFmtId="168" fontId="1" fillId="0" borderId="0">
      <alignment horizontal="left" wrapText="1"/>
    </xf>
    <xf numFmtId="0" fontId="73" fillId="0" borderId="0"/>
    <xf numFmtId="168" fontId="1" fillId="0" borderId="0">
      <alignment horizontal="left" wrapText="1"/>
    </xf>
    <xf numFmtId="168" fontId="1" fillId="0" borderId="0">
      <alignment horizontal="left" wrapText="1"/>
    </xf>
    <xf numFmtId="39" fontId="47" fillId="0" borderId="0" applyNumberFormat="0" applyFill="0" applyBorder="0" applyAlignment="0" applyProtection="0"/>
    <xf numFmtId="39" fontId="47" fillId="0" borderId="0" applyNumberFormat="0" applyFill="0" applyBorder="0" applyAlignment="0" applyProtection="0"/>
    <xf numFmtId="39" fontId="47" fillId="0" borderId="0" applyNumberFormat="0" applyFill="0" applyBorder="0" applyAlignment="0" applyProtection="0"/>
    <xf numFmtId="168" fontId="1" fillId="0" borderId="0">
      <alignment horizontal="left" wrapText="1"/>
    </xf>
    <xf numFmtId="39" fontId="47" fillId="0" borderId="0" applyNumberFormat="0" applyFill="0" applyBorder="0" applyAlignment="0" applyProtection="0"/>
    <xf numFmtId="168" fontId="1" fillId="0" borderId="0">
      <alignment horizontal="left" wrapText="1"/>
    </xf>
    <xf numFmtId="0" fontId="11" fillId="0" borderId="0"/>
    <xf numFmtId="0" fontId="11" fillId="0" borderId="0"/>
    <xf numFmtId="0" fontId="11" fillId="0" borderId="0"/>
    <xf numFmtId="0" fontId="11" fillId="0" borderId="0"/>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66" fillId="0" borderId="0"/>
    <xf numFmtId="0" fontId="66" fillId="0" borderId="0"/>
    <xf numFmtId="0" fontId="66" fillId="0" borderId="0"/>
    <xf numFmtId="0" fontId="66" fillId="0" borderId="0"/>
    <xf numFmtId="0" fontId="66" fillId="0" borderId="0"/>
    <xf numFmtId="168" fontId="45" fillId="0" borderId="0">
      <alignment horizontal="left" wrapText="1"/>
    </xf>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0" fontId="1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0" borderId="0"/>
    <xf numFmtId="0" fontId="1" fillId="0" borderId="0"/>
    <xf numFmtId="0" fontId="1" fillId="0"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0" fontId="4" fillId="7" borderId="17" applyNumberFormat="0" applyFont="0" applyAlignment="0" applyProtection="0"/>
    <xf numFmtId="0" fontId="4" fillId="94" borderId="36" applyNumberFormat="0" applyFont="0" applyAlignment="0" applyProtection="0"/>
    <xf numFmtId="0" fontId="4"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94" borderId="36" applyNumberFormat="0" applyFont="0" applyAlignment="0" applyProtection="0"/>
    <xf numFmtId="0" fontId="1"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 fillId="7" borderId="17" applyNumberFormat="0" applyFont="0" applyAlignment="0" applyProtection="0"/>
    <xf numFmtId="0" fontId="48" fillId="35" borderId="18" applyNumberFormat="0" applyAlignment="0" applyProtection="0"/>
    <xf numFmtId="0" fontId="48" fillId="35" borderId="18" applyNumberFormat="0" applyAlignment="0" applyProtection="0"/>
    <xf numFmtId="0" fontId="83" fillId="89" borderId="37" applyNumberFormat="0" applyAlignment="0" applyProtection="0"/>
    <xf numFmtId="0" fontId="83" fillId="37" borderId="37" applyNumberFormat="0" applyAlignment="0" applyProtection="0"/>
    <xf numFmtId="0" fontId="13" fillId="0" borderId="0"/>
    <xf numFmtId="0" fontId="13" fillId="0" borderId="0"/>
    <xf numFmtId="0" fontId="14" fillId="0" borderId="0"/>
    <xf numFmtId="0" fontId="15" fillId="0" borderId="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73" fillId="0" borderId="0" applyFont="0" applyFill="0" applyBorder="0" applyAlignment="0" applyProtection="0"/>
    <xf numFmtId="9" fontId="21" fillId="0" borderId="0" applyFont="0" applyFill="0" applyBorder="0" applyAlignment="0" applyProtection="0"/>
    <xf numFmtId="10" fontId="1" fillId="0" borderId="12"/>
    <xf numFmtId="9" fontId="21" fillId="0" borderId="0" applyFont="0" applyFill="0" applyBorder="0" applyAlignment="0" applyProtection="0"/>
    <xf numFmtId="10" fontId="1" fillId="0" borderId="12"/>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4"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0" fontId="1" fillId="0" borderId="12"/>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1" fillId="0" borderId="12"/>
    <xf numFmtId="9" fontId="10"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10" fontId="1" fillId="0" borderId="12"/>
    <xf numFmtId="9" fontId="66" fillId="0" borderId="0" applyFont="0" applyFill="0" applyBorder="0" applyAlignment="0" applyProtection="0"/>
    <xf numFmtId="9" fontId="10"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 fillId="44" borderId="12"/>
    <xf numFmtId="41" fontId="1" fillId="44" borderId="12"/>
    <xf numFmtId="0" fontId="11" fillId="0" borderId="0" applyNumberFormat="0" applyFont="0" applyFill="0" applyBorder="0" applyAlignment="0" applyProtection="0">
      <alignment horizontal="left"/>
    </xf>
    <xf numFmtId="0" fontId="11" fillId="0" borderId="0" applyNumberFormat="0" applyFont="0" applyFill="0" applyBorder="0" applyAlignment="0" applyProtection="0">
      <alignment horizontal="left"/>
    </xf>
    <xf numFmtId="15" fontId="11" fillId="0" borderId="0" applyFont="0" applyFill="0" applyBorder="0" applyAlignment="0" applyProtection="0"/>
    <xf numFmtId="15"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0" fontId="49" fillId="0" borderId="19">
      <alignment horizontal="center"/>
    </xf>
    <xf numFmtId="0" fontId="49" fillId="0" borderId="19">
      <alignment horizontal="center"/>
    </xf>
    <xf numFmtId="3" fontId="11" fillId="0" borderId="0" applyFont="0" applyFill="0" applyBorder="0" applyAlignment="0" applyProtection="0"/>
    <xf numFmtId="3" fontId="11" fillId="0" borderId="0" applyFont="0" applyFill="0" applyBorder="0" applyAlignment="0" applyProtection="0"/>
    <xf numFmtId="0" fontId="11" fillId="45" borderId="0" applyNumberFormat="0" applyFont="0" applyBorder="0" applyAlignment="0" applyProtection="0"/>
    <xf numFmtId="0" fontId="11" fillId="45" borderId="0" applyNumberFormat="0" applyFont="0" applyBorder="0" applyAlignment="0" applyProtection="0"/>
    <xf numFmtId="0" fontId="14" fillId="0" borderId="0"/>
    <xf numFmtId="0" fontId="15" fillId="0" borderId="0"/>
    <xf numFmtId="3" fontId="50" fillId="0" borderId="0" applyFill="0" applyBorder="0" applyAlignment="0" applyProtection="0"/>
    <xf numFmtId="0" fontId="51" fillId="0" borderId="0"/>
    <xf numFmtId="0" fontId="52" fillId="0" borderId="0"/>
    <xf numFmtId="3" fontId="50" fillId="0" borderId="0" applyFill="0" applyBorder="0" applyAlignment="0" applyProtection="0"/>
    <xf numFmtId="42" fontId="1" fillId="36" borderId="0"/>
    <xf numFmtId="42" fontId="1" fillId="36" borderId="0"/>
    <xf numFmtId="42" fontId="1" fillId="36" borderId="20">
      <alignment vertical="center"/>
    </xf>
    <xf numFmtId="42" fontId="1" fillId="36" borderId="20">
      <alignment vertical="center"/>
    </xf>
    <xf numFmtId="0" fontId="2" fillId="36" borderId="21" applyNumberFormat="0">
      <alignment horizontal="center" vertical="center" wrapText="1"/>
    </xf>
    <xf numFmtId="0" fontId="2" fillId="36" borderId="21" applyNumberFormat="0">
      <alignment horizontal="center" vertical="center" wrapText="1"/>
    </xf>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0"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183" fontId="1" fillId="36" borderId="0"/>
    <xf numFmtId="42" fontId="1" fillId="36" borderId="0"/>
    <xf numFmtId="164" fontId="36" fillId="0" borderId="0" applyBorder="0" applyAlignment="0"/>
    <xf numFmtId="164" fontId="36" fillId="0" borderId="0" applyBorder="0" applyAlignment="0"/>
    <xf numFmtId="42" fontId="1" fillId="36" borderId="22">
      <alignment horizontal="left"/>
    </xf>
    <xf numFmtId="42" fontId="1" fillId="36" borderId="22">
      <alignment horizontal="left"/>
    </xf>
    <xf numFmtId="183" fontId="53" fillId="36" borderId="22">
      <alignment horizontal="left"/>
    </xf>
    <xf numFmtId="164" fontId="36" fillId="0" borderId="0" applyBorder="0" applyAlignment="0"/>
    <xf numFmtId="14" fontId="45" fillId="0" borderId="0" applyNumberFormat="0" applyFill="0" applyBorder="0" applyAlignment="0" applyProtection="0">
      <alignment horizontal="lef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184" fontId="1" fillId="0" borderId="0" applyFont="0" applyFill="0" applyAlignment="0">
      <alignment horizontal="right"/>
    </xf>
    <xf numFmtId="4" fontId="54" fillId="43" borderId="18" applyNumberFormat="0" applyProtection="0">
      <alignment vertical="center"/>
    </xf>
    <xf numFmtId="4" fontId="55" fillId="43" borderId="18" applyNumberFormat="0" applyProtection="0">
      <alignment vertical="center"/>
    </xf>
    <xf numFmtId="4" fontId="54" fillId="43" borderId="18" applyNumberFormat="0" applyProtection="0">
      <alignment horizontal="left" vertical="center" indent="1"/>
    </xf>
    <xf numFmtId="4" fontId="54" fillId="43"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47" borderId="18" applyNumberFormat="0" applyProtection="0">
      <alignment horizontal="right" vertical="center"/>
    </xf>
    <xf numFmtId="4" fontId="54" fillId="48" borderId="18" applyNumberFormat="0" applyProtection="0">
      <alignment horizontal="right" vertical="center"/>
    </xf>
    <xf numFmtId="4" fontId="54" fillId="49" borderId="18" applyNumberFormat="0" applyProtection="0">
      <alignment horizontal="right" vertical="center"/>
    </xf>
    <xf numFmtId="4" fontId="54" fillId="50" borderId="18" applyNumberFormat="0" applyProtection="0">
      <alignment horizontal="right" vertical="center"/>
    </xf>
    <xf numFmtId="4" fontId="54" fillId="51" borderId="18" applyNumberFormat="0" applyProtection="0">
      <alignment horizontal="right" vertical="center"/>
    </xf>
    <xf numFmtId="4" fontId="54" fillId="52" borderId="18" applyNumberFormat="0" applyProtection="0">
      <alignment horizontal="right" vertical="center"/>
    </xf>
    <xf numFmtId="4" fontId="54" fillId="53" borderId="18" applyNumberFormat="0" applyProtection="0">
      <alignment horizontal="right" vertical="center"/>
    </xf>
    <xf numFmtId="4" fontId="54" fillId="54" borderId="18" applyNumberFormat="0" applyProtection="0">
      <alignment horizontal="right" vertical="center"/>
    </xf>
    <xf numFmtId="4" fontId="54" fillId="55" borderId="18" applyNumberFormat="0" applyProtection="0">
      <alignment horizontal="right" vertical="center"/>
    </xf>
    <xf numFmtId="4" fontId="56" fillId="56" borderId="18" applyNumberFormat="0" applyProtection="0">
      <alignment horizontal="left" vertical="center" indent="1"/>
    </xf>
    <xf numFmtId="4" fontId="54" fillId="57" borderId="23" applyNumberFormat="0" applyProtection="0">
      <alignment horizontal="left" vertical="center" indent="1"/>
    </xf>
    <xf numFmtId="4" fontId="57" fillId="58" borderId="0"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4" fontId="54" fillId="57" borderId="18" applyNumberFormat="0" applyProtection="0">
      <alignment horizontal="left" vertical="center" indent="1"/>
    </xf>
    <xf numFmtId="4" fontId="54"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59"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60"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39"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37" borderId="11" applyNumberFormat="0">
      <protection locked="0"/>
    </xf>
    <xf numFmtId="0" fontId="1" fillId="37" borderId="11" applyNumberFormat="0">
      <protection locked="0"/>
    </xf>
    <xf numFmtId="4" fontId="54" fillId="61" borderId="18" applyNumberFormat="0" applyProtection="0">
      <alignment vertical="center"/>
    </xf>
    <xf numFmtId="4" fontId="55" fillId="61" borderId="18" applyNumberFormat="0" applyProtection="0">
      <alignment vertical="center"/>
    </xf>
    <xf numFmtId="4" fontId="54" fillId="61" borderId="18" applyNumberFormat="0" applyProtection="0">
      <alignment horizontal="left" vertical="center" indent="1"/>
    </xf>
    <xf numFmtId="4" fontId="54" fillId="61" borderId="18" applyNumberFormat="0" applyProtection="0">
      <alignment horizontal="left" vertical="center" indent="1"/>
    </xf>
    <xf numFmtId="4" fontId="54" fillId="57" borderId="18" applyNumberFormat="0" applyProtection="0">
      <alignment horizontal="right" vertical="center"/>
    </xf>
    <xf numFmtId="4" fontId="55" fillId="57" borderId="18" applyNumberFormat="0" applyProtection="0">
      <alignment horizontal="right" vertical="center"/>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1" fillId="46" borderId="18" applyNumberFormat="0" applyProtection="0">
      <alignment horizontal="left" vertical="center" indent="1"/>
    </xf>
    <xf numFmtId="0" fontId="58" fillId="0" borderId="0"/>
    <xf numFmtId="4" fontId="59" fillId="57" borderId="18" applyNumberFormat="0" applyProtection="0">
      <alignment horizontal="right" vertical="center"/>
    </xf>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39" fontId="1" fillId="62" borderId="0"/>
    <xf numFmtId="0" fontId="60" fillId="0" borderId="0" applyNumberFormat="0" applyFill="0" applyBorder="0" applyAlignment="0" applyProtection="0"/>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27" fillId="0" borderId="24"/>
    <xf numFmtId="38" fontId="36" fillId="0" borderId="22"/>
    <xf numFmtId="39" fontId="45" fillId="63"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85" fontId="1" fillId="0" borderId="0">
      <alignment horizontal="left" wrapText="1"/>
    </xf>
    <xf numFmtId="185" fontId="1" fillId="0" borderId="0">
      <alignment horizontal="left" wrapText="1"/>
    </xf>
    <xf numFmtId="186" fontId="1" fillId="0" borderId="0">
      <alignment horizontal="left" wrapText="1"/>
    </xf>
    <xf numFmtId="186" fontId="1" fillId="0" borderId="0">
      <alignment horizontal="left" wrapText="1"/>
    </xf>
    <xf numFmtId="187" fontId="1" fillId="0" borderId="0">
      <alignment horizontal="left" wrapText="1"/>
    </xf>
    <xf numFmtId="40" fontId="61" fillId="0" borderId="0" applyBorder="0">
      <alignment horizontal="right"/>
    </xf>
    <xf numFmtId="41" fontId="62" fillId="36"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0" fontId="84" fillId="0" borderId="0" applyNumberFormat="0" applyFill="0" applyBorder="0" applyAlignment="0" applyProtection="0"/>
    <xf numFmtId="0" fontId="60" fillId="0" borderId="0" applyNumberFormat="0" applyFill="0" applyBorder="0" applyAlignment="0" applyProtection="0"/>
    <xf numFmtId="188" fontId="64" fillId="36" borderId="0">
      <alignment horizontal="left" vertical="center"/>
    </xf>
    <xf numFmtId="0" fontId="2" fillId="36" borderId="0">
      <alignment horizontal="left" wrapText="1"/>
    </xf>
    <xf numFmtId="0" fontId="2" fillId="36" borderId="0">
      <alignment horizontal="left" wrapText="1"/>
    </xf>
    <xf numFmtId="0" fontId="65" fillId="0" borderId="0">
      <alignment horizontal="left" vertical="center"/>
    </xf>
    <xf numFmtId="0" fontId="16" fillId="0" borderId="26" applyNumberFormat="0" applyFont="0" applyFill="0" applyAlignment="0" applyProtection="0"/>
    <xf numFmtId="0" fontId="23" fillId="0" borderId="25"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0" fontId="85" fillId="0" borderId="38" applyNumberFormat="0" applyFill="0" applyAlignment="0" applyProtection="0"/>
    <xf numFmtId="0" fontId="85" fillId="0" borderId="27" applyNumberFormat="0" applyFill="0" applyAlignment="0" applyProtection="0"/>
    <xf numFmtId="41" fontId="2" fillId="36" borderId="0">
      <alignment horizontal="left"/>
    </xf>
    <xf numFmtId="0" fontId="14" fillId="0" borderId="28"/>
    <xf numFmtId="0" fontId="15" fillId="0" borderId="28"/>
    <xf numFmtId="0" fontId="41" fillId="0" borderId="0" applyNumberFormat="0" applyFill="0" applyBorder="0" applyAlignment="0" applyProtection="0"/>
    <xf numFmtId="0" fontId="41" fillId="0" borderId="0" applyNumberFormat="0" applyFill="0" applyBorder="0" applyAlignment="0" applyProtection="0"/>
    <xf numFmtId="0" fontId="86" fillId="0" borderId="0" applyNumberForma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43" fontId="89" fillId="0" borderId="0" applyFont="0" applyFill="0" applyBorder="0" applyAlignment="0" applyProtection="0"/>
    <xf numFmtId="43" fontId="8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0" borderId="0"/>
    <xf numFmtId="0" fontId="1" fillId="0" borderId="0"/>
    <xf numFmtId="0" fontId="66" fillId="0" borderId="0"/>
    <xf numFmtId="0" fontId="89" fillId="0" borderId="0"/>
    <xf numFmtId="0" fontId="66" fillId="0" borderId="0"/>
    <xf numFmtId="0" fontId="66" fillId="0" borderId="0"/>
    <xf numFmtId="0" fontId="66" fillId="0" borderId="0"/>
    <xf numFmtId="9" fontId="89" fillId="0" borderId="0" applyFont="0" applyFill="0" applyBorder="0" applyAlignment="0" applyProtection="0"/>
    <xf numFmtId="9" fontId="66" fillId="0" borderId="0" applyFont="0" applyFill="0" applyBorder="0" applyAlignment="0" applyProtection="0"/>
    <xf numFmtId="0" fontId="90" fillId="96" borderId="0"/>
    <xf numFmtId="0" fontId="91" fillId="96" borderId="39"/>
    <xf numFmtId="0" fontId="92" fillId="97" borderId="40"/>
    <xf numFmtId="0" fontId="93" fillId="96" borderId="41"/>
    <xf numFmtId="0" fontId="36" fillId="32" borderId="42" applyBorder="0"/>
    <xf numFmtId="0" fontId="27" fillId="98" borderId="11"/>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183" fontId="1" fillId="0" borderId="0">
      <alignment horizontal="left" wrapText="1"/>
    </xf>
    <xf numFmtId="0" fontId="1" fillId="0" borderId="0" applyNumberFormat="0" applyBorder="0" applyAlignment="0"/>
    <xf numFmtId="0" fontId="90" fillId="0" borderId="0"/>
    <xf numFmtId="0" fontId="91" fillId="96" borderId="0"/>
    <xf numFmtId="0" fontId="1" fillId="0" borderId="0"/>
    <xf numFmtId="0" fontId="113" fillId="0" borderId="0" applyNumberFormat="0" applyFill="0" applyBorder="0" applyAlignment="0" applyProtection="0">
      <alignment vertical="top"/>
      <protection locked="0"/>
    </xf>
    <xf numFmtId="0" fontId="125" fillId="0" borderId="0"/>
    <xf numFmtId="44" fontId="125" fillId="0" borderId="0" applyFont="0" applyFill="0" applyBorder="0" applyAlignment="0" applyProtection="0"/>
    <xf numFmtId="9" fontId="125" fillId="0" borderId="0" applyFont="0" applyFill="0" applyBorder="0" applyAlignment="0" applyProtection="0"/>
    <xf numFmtId="43" fontId="125" fillId="0" borderId="0" applyFont="0" applyFill="0" applyBorder="0" applyAlignment="0" applyProtection="0"/>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25"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167" fontId="1" fillId="0" borderId="0">
      <alignment horizontal="left" wrapText="1"/>
    </xf>
    <xf numFmtId="210" fontId="127" fillId="0" borderId="0">
      <alignment horizontal="left"/>
    </xf>
    <xf numFmtId="211" fontId="128" fillId="0" borderId="0">
      <alignment horizontal="left"/>
    </xf>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79"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3"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5"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7"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28" fillId="0" borderId="0" applyFont="0" applyFill="0" applyBorder="0" applyAlignment="0" applyProtection="0">
      <alignment horizontal="right"/>
    </xf>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41" fontId="125" fillId="36" borderId="0"/>
    <xf numFmtId="41" fontId="1" fillId="36" borderId="0"/>
    <xf numFmtId="0" fontId="69" fillId="89" borderId="30" applyNumberFormat="0" applyAlignment="0" applyProtection="0"/>
    <xf numFmtId="0" fontId="69" fillId="89" borderId="30" applyNumberFormat="0" applyAlignment="0" applyProtection="0"/>
    <xf numFmtId="0" fontId="69" fillId="89" borderId="30"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71" fillId="90" borderId="31" applyNumberFormat="0" applyAlignment="0" applyProtection="0"/>
    <xf numFmtId="0" fontId="90" fillId="0" borderId="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212" fontId="129" fillId="0" borderId="0" applyNumberFormat="0" applyFill="0" applyBorder="0" applyProtection="0">
      <alignment horizontal="right"/>
    </xf>
    <xf numFmtId="14" fontId="2" fillId="100" borderId="19">
      <alignment horizontal="center" vertical="center" wrapText="1"/>
    </xf>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130" fillId="0" borderId="0" applyNumberFormat="0" applyFill="0" applyBorder="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28" fillId="0" borderId="0" applyNumberFormat="0" applyFill="0" applyBorder="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79" fillId="92" borderId="30" applyNumberFormat="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0" fillId="0" borderId="35" applyNumberFormat="0" applyFill="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66" fillId="0" borderId="0"/>
    <xf numFmtId="0" fontId="66" fillId="0" borderId="0"/>
    <xf numFmtId="0" fontId="1" fillId="0" borderId="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66" fillId="94" borderId="36" applyNumberFormat="0" applyFon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83" fillId="89" borderId="37" applyNumberFormat="0" applyAlignment="0" applyProtection="0"/>
    <xf numFmtId="0" fontId="90" fillId="0" borderId="0"/>
    <xf numFmtId="193" fontId="1" fillId="0" borderId="0" applyFont="0" applyFill="0" applyBorder="0" applyAlignment="0" applyProtection="0"/>
    <xf numFmtId="0" fontId="131" fillId="0" borderId="0"/>
    <xf numFmtId="0" fontId="132" fillId="0" borderId="0" applyFill="0" applyBorder="0" applyProtection="0">
      <alignment horizontal="left" vertical="top"/>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88" fontId="133" fillId="0" borderId="0">
      <alignment horizontal="left" vertical="center"/>
    </xf>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125" fillId="0" borderId="26" applyNumberFormat="0" applyFont="0" applyFill="0" applyAlignment="0" applyProtection="0"/>
    <xf numFmtId="0" fontId="1" fillId="0" borderId="26" applyNumberFormat="0" applyFont="0" applyFill="0" applyAlignment="0" applyProtection="0"/>
    <xf numFmtId="0" fontId="85" fillId="0" borderId="38" applyNumberFormat="0" applyFill="0" applyAlignment="0" applyProtection="0"/>
    <xf numFmtId="0" fontId="85" fillId="0" borderId="38" applyNumberFormat="0" applyFill="0" applyAlignment="0" applyProtection="0"/>
    <xf numFmtId="0" fontId="85" fillId="0" borderId="38"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cellStyleXfs>
  <cellXfs count="977">
    <xf numFmtId="0" fontId="0" fillId="0" borderId="0" xfId="0"/>
    <xf numFmtId="0" fontId="87" fillId="0" borderId="0" xfId="3013" applyFont="1"/>
    <xf numFmtId="0" fontId="87" fillId="0" borderId="0" xfId="3013" applyFont="1" applyAlignment="1">
      <alignment horizontal="center"/>
    </xf>
    <xf numFmtId="0" fontId="72" fillId="0" borderId="0" xfId="3013"/>
    <xf numFmtId="3" fontId="87" fillId="0" borderId="0" xfId="3013" applyNumberFormat="1" applyFont="1"/>
    <xf numFmtId="165" fontId="87" fillId="0" borderId="0" xfId="2763" applyNumberFormat="1" applyFont="1"/>
    <xf numFmtId="0" fontId="88" fillId="0" borderId="0" xfId="3013" applyFont="1" applyAlignment="1">
      <alignment horizontal="left"/>
    </xf>
    <xf numFmtId="41" fontId="2" fillId="36" borderId="21" xfId="3527" applyNumberFormat="1" applyFont="1" applyFill="1" applyBorder="1">
      <alignment horizontal="center" vertical="center" wrapText="1"/>
    </xf>
    <xf numFmtId="0" fontId="87" fillId="0" borderId="21" xfId="3013" applyFont="1" applyBorder="1"/>
    <xf numFmtId="43" fontId="72" fillId="0" borderId="0" xfId="3013" applyNumberFormat="1"/>
    <xf numFmtId="0" fontId="2" fillId="0" borderId="0" xfId="3013" applyFont="1" applyAlignment="1"/>
    <xf numFmtId="41" fontId="2" fillId="95" borderId="21" xfId="3527" applyNumberFormat="1" applyFont="1" applyFill="1" applyBorder="1">
      <alignment horizontal="center" vertical="center" wrapText="1"/>
    </xf>
    <xf numFmtId="0" fontId="87" fillId="95" borderId="21" xfId="3013" applyFont="1" applyFill="1" applyBorder="1"/>
    <xf numFmtId="0" fontId="87" fillId="95" borderId="0" xfId="3013" applyFont="1" applyFill="1"/>
    <xf numFmtId="0" fontId="87" fillId="95" borderId="0" xfId="3013" applyFont="1" applyFill="1" applyAlignment="1">
      <alignment horizontal="center"/>
    </xf>
    <xf numFmtId="0" fontId="88" fillId="95" borderId="0" xfId="3013" applyFont="1" applyFill="1" applyAlignment="1">
      <alignment horizontal="left"/>
    </xf>
    <xf numFmtId="165" fontId="87" fillId="95" borderId="0" xfId="2763" applyNumberFormat="1" applyFont="1" applyFill="1"/>
    <xf numFmtId="165" fontId="87" fillId="95" borderId="0" xfId="3013" applyNumberFormat="1" applyFont="1" applyFill="1"/>
    <xf numFmtId="164" fontId="87" fillId="95" borderId="0" xfId="2687" applyNumberFormat="1" applyFont="1" applyFill="1" applyBorder="1"/>
    <xf numFmtId="44" fontId="87" fillId="95" borderId="0" xfId="2763" applyNumberFormat="1" applyFont="1" applyFill="1" applyBorder="1"/>
    <xf numFmtId="0" fontId="72" fillId="95" borderId="0" xfId="3013" applyFill="1"/>
    <xf numFmtId="44" fontId="87" fillId="95" borderId="0" xfId="2763" applyNumberFormat="1" applyFont="1" applyFill="1"/>
    <xf numFmtId="165" fontId="72" fillId="95" borderId="0" xfId="3013" applyNumberFormat="1" applyFill="1"/>
    <xf numFmtId="43" fontId="72" fillId="95" borderId="0" xfId="3013" applyNumberFormat="1" applyFill="1"/>
    <xf numFmtId="44" fontId="72" fillId="0" borderId="0" xfId="3013" applyNumberFormat="1"/>
    <xf numFmtId="3" fontId="87" fillId="95" borderId="21" xfId="3013" applyNumberFormat="1" applyFont="1" applyFill="1" applyBorder="1"/>
    <xf numFmtId="44" fontId="87" fillId="95" borderId="0" xfId="3013" applyNumberFormat="1" applyFont="1" applyFill="1"/>
    <xf numFmtId="165" fontId="87" fillId="95" borderId="0" xfId="3013" applyNumberFormat="1" applyFont="1" applyFill="1" applyBorder="1"/>
    <xf numFmtId="0" fontId="72" fillId="95" borderId="0" xfId="3013" applyFill="1" applyBorder="1"/>
    <xf numFmtId="164" fontId="87" fillId="95" borderId="0" xfId="3694" applyNumberFormat="1" applyFont="1" applyFill="1" applyBorder="1"/>
    <xf numFmtId="166" fontId="87" fillId="0" borderId="0" xfId="3013" applyNumberFormat="1" applyFont="1" applyBorder="1" applyAlignment="1">
      <alignment horizontal="center"/>
    </xf>
    <xf numFmtId="165" fontId="87" fillId="0" borderId="0" xfId="3013" applyNumberFormat="1" applyFont="1"/>
    <xf numFmtId="165" fontId="87" fillId="0" borderId="0" xfId="2762" applyNumberFormat="1" applyFont="1"/>
    <xf numFmtId="44" fontId="87" fillId="0" borderId="0" xfId="2762" applyFont="1"/>
    <xf numFmtId="41" fontId="2" fillId="36" borderId="21" xfId="3527" applyNumberFormat="1" applyFont="1" applyFill="1">
      <alignment horizontal="center" vertical="center" wrapText="1"/>
    </xf>
    <xf numFmtId="165" fontId="87" fillId="0" borderId="0" xfId="2763" applyNumberFormat="1" applyFont="1" applyBorder="1"/>
    <xf numFmtId="165" fontId="87" fillId="0" borderId="0" xfId="2762" applyNumberFormat="1" applyFont="1" applyBorder="1"/>
    <xf numFmtId="3" fontId="72" fillId="0" borderId="0" xfId="3013" applyNumberFormat="1"/>
    <xf numFmtId="193" fontId="1" fillId="0" borderId="0" xfId="3373" applyNumberFormat="1" applyFont="1" applyFill="1" applyBorder="1"/>
    <xf numFmtId="0" fontId="72" fillId="0" borderId="0" xfId="3013" applyAlignment="1">
      <alignment horizontal="center"/>
    </xf>
    <xf numFmtId="0" fontId="2" fillId="0" borderId="0" xfId="3013" applyFont="1" applyAlignment="1">
      <alignment horizontal="center"/>
    </xf>
    <xf numFmtId="0" fontId="98" fillId="0" borderId="0" xfId="0" applyFont="1" applyAlignment="1">
      <alignment horizontal="centerContinuous"/>
    </xf>
    <xf numFmtId="0" fontId="99" fillId="0" borderId="0" xfId="3014" applyFont="1" applyAlignment="1">
      <alignment horizontal="centerContinuous"/>
    </xf>
    <xf numFmtId="191" fontId="100" fillId="0" borderId="0" xfId="3014" applyNumberFormat="1" applyFont="1" applyAlignment="1">
      <alignment horizontal="centerContinuous"/>
    </xf>
    <xf numFmtId="0" fontId="100" fillId="0" borderId="0" xfId="3014" applyFont="1" applyAlignment="1"/>
    <xf numFmtId="192" fontId="100" fillId="0" borderId="0" xfId="3014" applyNumberFormat="1" applyFont="1" applyAlignment="1"/>
    <xf numFmtId="0" fontId="100" fillId="0" borderId="0" xfId="3014" applyFont="1"/>
    <xf numFmtId="0" fontId="0" fillId="0" borderId="0" xfId="0" applyFont="1"/>
    <xf numFmtId="0" fontId="99" fillId="0" borderId="0" xfId="3776" applyFont="1" applyAlignment="1">
      <alignment horizontal="centerContinuous"/>
    </xf>
    <xf numFmtId="191" fontId="100" fillId="0" borderId="0" xfId="3014" applyNumberFormat="1" applyFont="1" applyBorder="1" applyAlignment="1">
      <alignment horizontal="centerContinuous"/>
    </xf>
    <xf numFmtId="0" fontId="100" fillId="0" borderId="0" xfId="3014" applyFont="1" applyBorder="1" applyAlignment="1"/>
    <xf numFmtId="0" fontId="99" fillId="0" borderId="0" xfId="3014" applyFont="1" applyBorder="1" applyAlignment="1">
      <alignment horizontal="centerContinuous"/>
    </xf>
    <xf numFmtId="191" fontId="99" fillId="0" borderId="0" xfId="3014" applyNumberFormat="1" applyFont="1" applyAlignment="1">
      <alignment horizontal="centerContinuous"/>
    </xf>
    <xf numFmtId="0" fontId="99" fillId="0" borderId="0" xfId="3014" applyFont="1" applyAlignment="1"/>
    <xf numFmtId="192" fontId="99" fillId="0" borderId="0" xfId="3014" applyNumberFormat="1" applyFont="1" applyAlignment="1"/>
    <xf numFmtId="0" fontId="99" fillId="0" borderId="0" xfId="3014" applyFont="1"/>
    <xf numFmtId="0" fontId="100" fillId="0" borderId="0" xfId="0" applyFont="1"/>
    <xf numFmtId="0" fontId="100" fillId="0" borderId="0" xfId="0" applyFont="1" applyBorder="1" applyAlignment="1">
      <alignment horizontal="center"/>
    </xf>
    <xf numFmtId="0" fontId="100" fillId="0" borderId="0" xfId="0" applyFont="1" applyFill="1" applyBorder="1" applyAlignment="1">
      <alignment horizontal="center"/>
    </xf>
    <xf numFmtId="0" fontId="100" fillId="0" borderId="21" xfId="0" applyFont="1" applyBorder="1" applyAlignment="1">
      <alignment horizontal="centerContinuous"/>
    </xf>
    <xf numFmtId="190" fontId="100" fillId="0" borderId="21" xfId="0" applyNumberFormat="1" applyFont="1" applyBorder="1" applyAlignment="1">
      <alignment horizontal="centerContinuous"/>
    </xf>
    <xf numFmtId="190" fontId="100" fillId="0" borderId="0" xfId="0" applyNumberFormat="1" applyFont="1" applyBorder="1" applyAlignment="1"/>
    <xf numFmtId="0" fontId="100" fillId="0" borderId="0" xfId="0" applyFont="1" applyAlignment="1"/>
    <xf numFmtId="0" fontId="100" fillId="0" borderId="0" xfId="0" applyFont="1" applyBorder="1" applyAlignment="1">
      <alignment horizontal="left"/>
    </xf>
    <xf numFmtId="0" fontId="100" fillId="0" borderId="21" xfId="0" applyFont="1" applyBorder="1"/>
    <xf numFmtId="0" fontId="100" fillId="0" borderId="21" xfId="0" applyFont="1" applyBorder="1" applyAlignment="1">
      <alignment horizontal="center"/>
    </xf>
    <xf numFmtId="0" fontId="100" fillId="0" borderId="21" xfId="0" applyFont="1" applyFill="1" applyBorder="1" applyAlignment="1">
      <alignment horizontal="center"/>
    </xf>
    <xf numFmtId="190" fontId="100" fillId="0" borderId="21" xfId="0" applyNumberFormat="1" applyFont="1" applyBorder="1" applyAlignment="1">
      <alignment horizontal="center"/>
    </xf>
    <xf numFmtId="186" fontId="100" fillId="0" borderId="0" xfId="0" applyNumberFormat="1" applyFont="1" applyBorder="1" applyAlignment="1"/>
    <xf numFmtId="0" fontId="100" fillId="0" borderId="4" xfId="0" applyFont="1" applyBorder="1" applyAlignment="1">
      <alignment horizontal="center"/>
    </xf>
    <xf numFmtId="0" fontId="100" fillId="0" borderId="4" xfId="0" applyFont="1" applyBorder="1" applyAlignment="1"/>
    <xf numFmtId="0" fontId="100" fillId="0" borderId="0" xfId="0" applyFont="1" applyBorder="1" applyAlignment="1"/>
    <xf numFmtId="0" fontId="99" fillId="0" borderId="0" xfId="0" applyFont="1" applyBorder="1" applyProtection="1">
      <protection locked="0"/>
    </xf>
    <xf numFmtId="0" fontId="100" fillId="0" borderId="0" xfId="0" applyFont="1" applyFill="1" applyBorder="1"/>
    <xf numFmtId="191" fontId="100" fillId="0" borderId="0" xfId="0" applyNumberFormat="1" applyFont="1" applyBorder="1"/>
    <xf numFmtId="191" fontId="100" fillId="0" borderId="0" xfId="0" applyNumberFormat="1" applyFont="1" applyBorder="1" applyAlignment="1"/>
    <xf numFmtId="0" fontId="100" fillId="0" borderId="0" xfId="0" applyFont="1" applyFill="1" applyBorder="1" applyProtection="1">
      <protection locked="0"/>
    </xf>
    <xf numFmtId="3" fontId="101" fillId="0" borderId="0" xfId="0" applyNumberFormat="1" applyFont="1" applyFill="1" applyBorder="1"/>
    <xf numFmtId="190" fontId="102" fillId="0" borderId="0" xfId="0" applyNumberFormat="1" applyFont="1" applyFill="1" applyBorder="1"/>
    <xf numFmtId="190" fontId="100" fillId="0" borderId="0" xfId="0" applyNumberFormat="1" applyFont="1" applyFill="1" applyBorder="1"/>
    <xf numFmtId="191" fontId="100" fillId="0" borderId="0" xfId="0" applyNumberFormat="1" applyFont="1" applyAlignment="1"/>
    <xf numFmtId="193" fontId="100" fillId="0" borderId="0" xfId="3696" applyNumberFormat="1" applyFont="1" applyAlignment="1"/>
    <xf numFmtId="7" fontId="100" fillId="0" borderId="0" xfId="0" applyNumberFormat="1" applyFont="1" applyAlignment="1"/>
    <xf numFmtId="0" fontId="100" fillId="0" borderId="11" xfId="0" applyFont="1" applyBorder="1" applyAlignment="1">
      <alignment horizontal="center"/>
    </xf>
    <xf numFmtId="0" fontId="100" fillId="0" borderId="0" xfId="0" applyFont="1" applyBorder="1"/>
    <xf numFmtId="194" fontId="102" fillId="0" borderId="0" xfId="0" applyNumberFormat="1" applyFont="1" applyFill="1" applyBorder="1"/>
    <xf numFmtId="194" fontId="100" fillId="0" borderId="0" xfId="0" applyNumberFormat="1" applyFont="1" applyFill="1" applyBorder="1"/>
    <xf numFmtId="196" fontId="100" fillId="0" borderId="0" xfId="0" applyNumberFormat="1" applyFont="1" applyAlignment="1"/>
    <xf numFmtId="42" fontId="103" fillId="0" borderId="43" xfId="0" applyNumberFormat="1" applyFont="1" applyBorder="1" applyAlignment="1"/>
    <xf numFmtId="0" fontId="100" fillId="0" borderId="0" xfId="0" applyFont="1" applyBorder="1" applyProtection="1">
      <protection locked="0"/>
    </xf>
    <xf numFmtId="3" fontId="100" fillId="0" borderId="0" xfId="0" applyNumberFormat="1" applyFont="1" applyFill="1" applyBorder="1"/>
    <xf numFmtId="191" fontId="100" fillId="0" borderId="22" xfId="0" applyNumberFormat="1" applyFont="1" applyBorder="1"/>
    <xf numFmtId="0" fontId="100" fillId="0" borderId="44" xfId="0" applyFont="1" applyBorder="1" applyAlignment="1">
      <alignment horizontal="center"/>
    </xf>
    <xf numFmtId="186" fontId="100" fillId="0" borderId="0" xfId="3440" applyNumberFormat="1" applyFont="1" applyBorder="1"/>
    <xf numFmtId="191" fontId="100" fillId="0" borderId="43" xfId="0" applyNumberFormat="1" applyFont="1" applyBorder="1"/>
    <xf numFmtId="0" fontId="99" fillId="0" borderId="0" xfId="0" applyFont="1" applyFill="1" applyBorder="1" applyProtection="1">
      <protection locked="0"/>
    </xf>
    <xf numFmtId="0" fontId="100" fillId="0" borderId="0" xfId="0" applyFont="1" applyFill="1"/>
    <xf numFmtId="191" fontId="100" fillId="0" borderId="0" xfId="0" applyNumberFormat="1" applyFont="1" applyFill="1" applyBorder="1"/>
    <xf numFmtId="191" fontId="100" fillId="0" borderId="0" xfId="0" applyNumberFormat="1" applyFont="1" applyFill="1" applyBorder="1" applyAlignment="1">
      <alignment horizontal="right"/>
    </xf>
    <xf numFmtId="186" fontId="102" fillId="0" borderId="44" xfId="3696" applyNumberFormat="1" applyFont="1" applyBorder="1"/>
    <xf numFmtId="0" fontId="99" fillId="0" borderId="0" xfId="0" applyFont="1" applyFill="1" applyBorder="1"/>
    <xf numFmtId="3" fontId="100" fillId="0" borderId="0" xfId="0" applyNumberFormat="1" applyFont="1" applyFill="1" applyBorder="1" applyAlignment="1" applyProtection="1">
      <alignment horizontal="left"/>
      <protection locked="0"/>
    </xf>
    <xf numFmtId="195" fontId="100" fillId="0" borderId="0" xfId="0" applyNumberFormat="1" applyFont="1" applyBorder="1" applyAlignment="1">
      <alignment horizontal="right"/>
    </xf>
    <xf numFmtId="0" fontId="104" fillId="0" borderId="0" xfId="0" applyFont="1" applyBorder="1"/>
    <xf numFmtId="0" fontId="99" fillId="0" borderId="0" xfId="3776" applyFont="1" applyBorder="1" applyProtection="1">
      <protection locked="0"/>
    </xf>
    <xf numFmtId="0" fontId="100" fillId="0" borderId="0" xfId="3776" applyFont="1"/>
    <xf numFmtId="0" fontId="100" fillId="0" borderId="0" xfId="3776" applyFont="1" applyBorder="1" applyProtection="1">
      <protection locked="0"/>
    </xf>
    <xf numFmtId="0" fontId="100" fillId="0" borderId="0" xfId="3776" applyFont="1" applyFill="1" applyBorder="1"/>
    <xf numFmtId="0" fontId="104" fillId="0" borderId="0" xfId="3776" applyFont="1" applyFill="1" applyBorder="1"/>
    <xf numFmtId="191" fontId="100" fillId="0" borderId="0" xfId="3776" applyNumberFormat="1" applyFont="1" applyBorder="1"/>
    <xf numFmtId="193" fontId="100" fillId="0" borderId="0" xfId="3776" applyNumberFormat="1" applyFont="1" applyBorder="1" applyAlignment="1">
      <alignment horizontal="left"/>
    </xf>
    <xf numFmtId="0" fontId="100" fillId="0" borderId="0" xfId="3776" applyFont="1" applyFill="1" applyBorder="1" applyProtection="1">
      <protection locked="0"/>
    </xf>
    <xf numFmtId="3" fontId="101" fillId="0" borderId="0" xfId="3776" applyNumberFormat="1" applyFont="1" applyFill="1" applyBorder="1"/>
    <xf numFmtId="191" fontId="100" fillId="0" borderId="0" xfId="3776" applyNumberFormat="1" applyFont="1" applyFill="1" applyBorder="1"/>
    <xf numFmtId="0" fontId="100" fillId="0" borderId="0" xfId="3776" applyFont="1" applyBorder="1"/>
    <xf numFmtId="194" fontId="102" fillId="0" borderId="0" xfId="3776" applyNumberFormat="1" applyFont="1" applyFill="1" applyBorder="1"/>
    <xf numFmtId="3" fontId="100" fillId="0" borderId="0" xfId="3776" applyNumberFormat="1" applyFont="1" applyFill="1" applyBorder="1"/>
    <xf numFmtId="3" fontId="104" fillId="0" borderId="0" xfId="3776" applyNumberFormat="1" applyFont="1" applyFill="1" applyBorder="1"/>
    <xf numFmtId="191" fontId="100" fillId="0" borderId="22" xfId="3776" applyNumberFormat="1" applyFont="1" applyFill="1" applyBorder="1"/>
    <xf numFmtId="0" fontId="99" fillId="0" borderId="0" xfId="3776" applyFont="1" applyFill="1" applyBorder="1" applyProtection="1">
      <protection locked="0"/>
    </xf>
    <xf numFmtId="194" fontId="100" fillId="0" borderId="0" xfId="3776" applyNumberFormat="1" applyFont="1" applyFill="1" applyBorder="1"/>
    <xf numFmtId="9" fontId="100" fillId="0" borderId="0" xfId="3776" applyNumberFormat="1" applyFont="1" applyFill="1" applyBorder="1"/>
    <xf numFmtId="191" fontId="100" fillId="0" borderId="0" xfId="3776" applyNumberFormat="1" applyFont="1" applyBorder="1" applyAlignment="1">
      <alignment horizontal="right"/>
    </xf>
    <xf numFmtId="190" fontId="102" fillId="0" borderId="0" xfId="3776" applyNumberFormat="1" applyFont="1" applyFill="1" applyBorder="1"/>
    <xf numFmtId="190" fontId="100" fillId="0" borderId="0" xfId="3776" applyNumberFormat="1" applyFont="1" applyFill="1" applyBorder="1"/>
    <xf numFmtId="191" fontId="100" fillId="0" borderId="22" xfId="3776" applyNumberFormat="1" applyFont="1" applyBorder="1"/>
    <xf numFmtId="3" fontId="102" fillId="0" borderId="22" xfId="3776" applyNumberFormat="1" applyFont="1" applyFill="1" applyBorder="1"/>
    <xf numFmtId="191" fontId="100" fillId="0" borderId="22" xfId="3776" applyNumberFormat="1" applyFont="1" applyBorder="1" applyAlignment="1">
      <alignment horizontal="right"/>
    </xf>
    <xf numFmtId="0" fontId="100" fillId="0" borderId="0" xfId="3776" applyFont="1" applyFill="1"/>
    <xf numFmtId="193" fontId="100" fillId="0" borderId="0" xfId="3776" applyNumberFormat="1" applyFont="1" applyFill="1" applyBorder="1" applyAlignment="1">
      <alignment horizontal="left"/>
    </xf>
    <xf numFmtId="3" fontId="100" fillId="0" borderId="22" xfId="3776" applyNumberFormat="1" applyFont="1" applyFill="1" applyBorder="1"/>
    <xf numFmtId="189" fontId="100" fillId="0" borderId="0" xfId="2766" applyNumberFormat="1" applyFont="1" applyFill="1" applyBorder="1"/>
    <xf numFmtId="190" fontId="100" fillId="0" borderId="0" xfId="3776" applyNumberFormat="1" applyFont="1" applyBorder="1" applyAlignment="1">
      <alignment horizontal="right"/>
    </xf>
    <xf numFmtId="186" fontId="100" fillId="0" borderId="0" xfId="3776" applyNumberFormat="1" applyFont="1" applyBorder="1" applyAlignment="1">
      <alignment horizontal="left"/>
    </xf>
    <xf numFmtId="191" fontId="102" fillId="0" borderId="0" xfId="3776" applyNumberFormat="1" applyFont="1" applyBorder="1"/>
    <xf numFmtId="42" fontId="103" fillId="0" borderId="0" xfId="0" applyNumberFormat="1" applyFont="1" applyBorder="1" applyAlignment="1"/>
    <xf numFmtId="191" fontId="102" fillId="0" borderId="0" xfId="3776" applyNumberFormat="1" applyFont="1" applyBorder="1" applyAlignment="1">
      <alignment horizontal="right"/>
    </xf>
    <xf numFmtId="186" fontId="102" fillId="0" borderId="0" xfId="3696" applyNumberFormat="1" applyFont="1" applyBorder="1"/>
    <xf numFmtId="194" fontId="101" fillId="0" borderId="0" xfId="3776" applyNumberFormat="1" applyFont="1" applyFill="1" applyBorder="1"/>
    <xf numFmtId="191" fontId="100" fillId="0" borderId="0" xfId="3776" applyNumberFormat="1" applyFont="1" applyFill="1" applyBorder="1" applyAlignment="1">
      <alignment horizontal="right"/>
    </xf>
    <xf numFmtId="164" fontId="100" fillId="0" borderId="0" xfId="3694" applyNumberFormat="1" applyFont="1"/>
    <xf numFmtId="191" fontId="100" fillId="0" borderId="22" xfId="3776" applyNumberFormat="1" applyFont="1" applyFill="1" applyBorder="1" applyAlignment="1">
      <alignment horizontal="right"/>
    </xf>
    <xf numFmtId="0" fontId="0" fillId="0" borderId="0" xfId="0" applyFont="1" applyBorder="1"/>
    <xf numFmtId="0" fontId="0" fillId="0" borderId="0" xfId="0" applyFont="1" applyFill="1" applyBorder="1"/>
    <xf numFmtId="164" fontId="101" fillId="0" borderId="0" xfId="0" applyNumberFormat="1" applyFont="1" applyFill="1" applyBorder="1"/>
    <xf numFmtId="190" fontId="102" fillId="0" borderId="0" xfId="3776" applyNumberFormat="1" applyFont="1" applyBorder="1" applyAlignment="1">
      <alignment horizontal="right"/>
    </xf>
    <xf numFmtId="190" fontId="100" fillId="0" borderId="0" xfId="3776" applyNumberFormat="1" applyFont="1" applyFill="1" applyBorder="1" applyAlignment="1">
      <alignment horizontal="right"/>
    </xf>
    <xf numFmtId="191" fontId="0" fillId="0" borderId="22" xfId="0" applyNumberFormat="1" applyFont="1" applyBorder="1"/>
    <xf numFmtId="0" fontId="99" fillId="0" borderId="0" xfId="3776" applyFont="1" applyFill="1"/>
    <xf numFmtId="164" fontId="103" fillId="0" borderId="0" xfId="0" applyNumberFormat="1" applyFont="1" applyFill="1" applyBorder="1"/>
    <xf numFmtId="191" fontId="103" fillId="0" borderId="0" xfId="0" applyNumberFormat="1" applyFont="1" applyBorder="1"/>
    <xf numFmtId="191" fontId="0" fillId="0" borderId="0" xfId="0" applyNumberFormat="1" applyFont="1"/>
    <xf numFmtId="3" fontId="0" fillId="0" borderId="0" xfId="0" applyNumberFormat="1" applyFont="1" applyBorder="1"/>
    <xf numFmtId="0" fontId="100" fillId="0" borderId="0" xfId="0" applyFont="1" applyAlignment="1">
      <alignment horizontal="left"/>
    </xf>
    <xf numFmtId="191" fontId="0" fillId="0" borderId="0" xfId="0" applyNumberFormat="1" applyFont="1" applyBorder="1"/>
    <xf numFmtId="0" fontId="100" fillId="0" borderId="0" xfId="0" applyFont="1" applyFill="1" applyBorder="1" applyAlignment="1">
      <alignment horizontal="left"/>
    </xf>
    <xf numFmtId="0" fontId="100" fillId="0" borderId="0" xfId="0" applyFont="1" applyFill="1" applyAlignment="1">
      <alignment horizontal="left"/>
    </xf>
    <xf numFmtId="0" fontId="0" fillId="0" borderId="22" xfId="0" applyFont="1" applyBorder="1"/>
    <xf numFmtId="3" fontId="0" fillId="0" borderId="22" xfId="0" applyNumberFormat="1" applyFont="1" applyBorder="1"/>
    <xf numFmtId="0" fontId="100" fillId="0" borderId="22" xfId="0" applyFont="1" applyBorder="1"/>
    <xf numFmtId="0" fontId="85" fillId="0" borderId="0" xfId="0" applyFont="1"/>
    <xf numFmtId="0" fontId="0" fillId="0" borderId="0" xfId="0" applyFont="1" applyBorder="1" applyAlignment="1">
      <alignment horizontal="left"/>
    </xf>
    <xf numFmtId="0" fontId="0" fillId="0" borderId="0" xfId="0" applyFont="1" applyBorder="1" applyAlignment="1">
      <alignment horizontal="right"/>
    </xf>
    <xf numFmtId="3" fontId="0" fillId="0" borderId="0" xfId="0" applyNumberFormat="1" applyFont="1" applyFill="1" applyBorder="1"/>
    <xf numFmtId="0" fontId="0" fillId="0" borderId="0" xfId="0" applyFont="1" applyFill="1" applyBorder="1" applyAlignment="1">
      <alignment horizontal="left"/>
    </xf>
    <xf numFmtId="0" fontId="0" fillId="0" borderId="45" xfId="0" applyBorder="1"/>
    <xf numFmtId="0" fontId="0" fillId="0" borderId="46" xfId="0" applyFont="1" applyBorder="1"/>
    <xf numFmtId="3" fontId="0" fillId="0" borderId="46" xfId="0" applyNumberFormat="1" applyFont="1" applyBorder="1"/>
    <xf numFmtId="37" fontId="0" fillId="0" borderId="46" xfId="0" applyNumberFormat="1" applyFont="1" applyBorder="1"/>
    <xf numFmtId="37" fontId="0" fillId="0" borderId="47" xfId="0" applyNumberFormat="1" applyFont="1" applyBorder="1"/>
    <xf numFmtId="37" fontId="0" fillId="0" borderId="0" xfId="0" applyNumberFormat="1" applyFont="1" applyBorder="1"/>
    <xf numFmtId="0" fontId="0" fillId="0" borderId="0" xfId="0" applyAlignment="1">
      <alignment horizontal="left"/>
    </xf>
    <xf numFmtId="164" fontId="0" fillId="0" borderId="0" xfId="2687" applyNumberFormat="1" applyFont="1"/>
    <xf numFmtId="0" fontId="0" fillId="0" borderId="0" xfId="0" applyAlignment="1">
      <alignment horizontal="left" wrapText="1"/>
    </xf>
    <xf numFmtId="0" fontId="0" fillId="0" borderId="21" xfId="0" applyBorder="1" applyAlignment="1">
      <alignment horizontal="center" wrapText="1"/>
    </xf>
    <xf numFmtId="0" fontId="1" fillId="0" borderId="0" xfId="3779" applyAlignment="1">
      <alignment horizontal="centerContinuous"/>
    </xf>
    <xf numFmtId="0" fontId="1" fillId="0" borderId="0" xfId="3779"/>
    <xf numFmtId="0" fontId="2" fillId="0" borderId="0" xfId="3779" applyFont="1" applyAlignment="1">
      <alignment horizontal="centerContinuous"/>
    </xf>
    <xf numFmtId="0" fontId="1" fillId="0" borderId="0" xfId="3779" applyFill="1" applyAlignment="1">
      <alignment horizontal="centerContinuous"/>
    </xf>
    <xf numFmtId="0" fontId="1" fillId="0" borderId="21" xfId="3779" applyBorder="1" applyAlignment="1">
      <alignment horizontal="center"/>
    </xf>
    <xf numFmtId="0" fontId="1" fillId="0" borderId="21" xfId="3779" applyFill="1" applyBorder="1" applyAlignment="1">
      <alignment horizontal="center"/>
    </xf>
    <xf numFmtId="0" fontId="1" fillId="0" borderId="0" xfId="3779" applyFill="1" applyBorder="1" applyAlignment="1">
      <alignment horizontal="center"/>
    </xf>
    <xf numFmtId="0" fontId="2" fillId="0" borderId="0" xfId="3779" applyFont="1"/>
    <xf numFmtId="0" fontId="2" fillId="0" borderId="0" xfId="3779" applyFont="1" applyAlignment="1">
      <alignment horizontal="right"/>
    </xf>
    <xf numFmtId="4" fontId="1" fillId="0" borderId="0" xfId="3779" applyNumberFormat="1" applyFill="1"/>
    <xf numFmtId="4" fontId="1" fillId="0" borderId="0" xfId="3779" applyNumberFormat="1"/>
    <xf numFmtId="0" fontId="1" fillId="0" borderId="0" xfId="3779" applyFont="1" applyFill="1"/>
    <xf numFmtId="0" fontId="1" fillId="0" borderId="0" xfId="3779" applyFont="1" applyFill="1" applyAlignment="1">
      <alignment horizontal="right"/>
    </xf>
    <xf numFmtId="3" fontId="105" fillId="0" borderId="0" xfId="3779" applyNumberFormat="1" applyFont="1" applyFill="1"/>
    <xf numFmtId="3" fontId="1" fillId="0" borderId="0" xfId="3779" applyNumberFormat="1" applyFill="1"/>
    <xf numFmtId="0" fontId="1" fillId="0" borderId="0" xfId="3779" applyFill="1"/>
    <xf numFmtId="3" fontId="95" fillId="0" borderId="0" xfId="3779" applyNumberFormat="1" applyFont="1" applyFill="1"/>
    <xf numFmtId="0" fontId="1" fillId="0" borderId="0" xfId="3779" applyAlignment="1">
      <alignment horizontal="right"/>
    </xf>
    <xf numFmtId="3" fontId="1" fillId="0" borderId="0" xfId="3779" applyNumberFormat="1" applyFill="1" applyBorder="1"/>
    <xf numFmtId="3" fontId="1" fillId="0" borderId="0" xfId="3779" applyNumberFormat="1"/>
    <xf numFmtId="3" fontId="38" fillId="0" borderId="0" xfId="3779" applyNumberFormat="1" applyFont="1" applyFill="1"/>
    <xf numFmtId="0" fontId="1" fillId="0" borderId="0" xfId="3779" applyFill="1" applyAlignment="1">
      <alignment horizontal="right"/>
    </xf>
    <xf numFmtId="3" fontId="1" fillId="0" borderId="0" xfId="3779" applyNumberFormat="1" applyBorder="1"/>
    <xf numFmtId="3" fontId="1" fillId="0" borderId="22" xfId="3779" applyNumberFormat="1" applyFill="1" applyBorder="1"/>
    <xf numFmtId="168" fontId="38" fillId="0" borderId="0" xfId="3779" applyNumberFormat="1" applyFont="1" applyFill="1"/>
    <xf numFmtId="197" fontId="38" fillId="0" borderId="0" xfId="3779" applyNumberFormat="1" applyFont="1" applyFill="1"/>
    <xf numFmtId="0" fontId="2" fillId="0" borderId="0" xfId="3779" applyFont="1" applyFill="1"/>
    <xf numFmtId="9" fontId="1" fillId="0" borderId="0" xfId="3373" applyFont="1" applyFill="1" applyBorder="1"/>
    <xf numFmtId="3" fontId="1" fillId="0" borderId="0" xfId="3373" applyNumberFormat="1" applyFont="1" applyFill="1" applyBorder="1"/>
    <xf numFmtId="0" fontId="1" fillId="0" borderId="0" xfId="3779" applyAlignment="1">
      <alignment horizontal="left"/>
    </xf>
    <xf numFmtId="0" fontId="1" fillId="0" borderId="0" xfId="3779" applyFill="1" applyBorder="1" applyAlignment="1">
      <alignment horizontal="left"/>
    </xf>
    <xf numFmtId="0" fontId="1" fillId="0" borderId="0" xfId="3779" applyFont="1" applyBorder="1" applyAlignment="1">
      <alignment horizontal="left"/>
    </xf>
    <xf numFmtId="0" fontId="1" fillId="0" borderId="0" xfId="3779" applyFont="1" applyFill="1" applyBorder="1" applyAlignment="1">
      <alignment horizontal="left"/>
    </xf>
    <xf numFmtId="3" fontId="1" fillId="0" borderId="22" xfId="3779" applyNumberFormat="1" applyBorder="1"/>
    <xf numFmtId="0" fontId="2" fillId="0" borderId="0" xfId="3779" applyFont="1" applyAlignment="1">
      <alignment horizontal="left"/>
    </xf>
    <xf numFmtId="3" fontId="1" fillId="0" borderId="0" xfId="3779" applyNumberFormat="1" applyFill="1" applyAlignment="1"/>
    <xf numFmtId="0" fontId="1" fillId="0" borderId="49" xfId="3779" applyBorder="1"/>
    <xf numFmtId="3" fontId="95" fillId="0" borderId="49" xfId="3779" applyNumberFormat="1" applyFont="1" applyBorder="1"/>
    <xf numFmtId="3" fontId="95" fillId="0" borderId="50" xfId="3779" applyNumberFormat="1" applyFont="1" applyBorder="1"/>
    <xf numFmtId="3" fontId="95" fillId="0" borderId="0" xfId="3779" applyNumberFormat="1" applyFont="1" applyBorder="1"/>
    <xf numFmtId="3" fontId="1" fillId="0" borderId="51" xfId="3779" applyNumberFormat="1" applyBorder="1"/>
    <xf numFmtId="3" fontId="1" fillId="0" borderId="52" xfId="3779" applyNumberFormat="1" applyBorder="1"/>
    <xf numFmtId="0" fontId="1" fillId="0" borderId="51" xfId="3779" applyBorder="1"/>
    <xf numFmtId="0" fontId="1" fillId="0" borderId="0" xfId="3779" applyBorder="1"/>
    <xf numFmtId="0" fontId="1" fillId="0" borderId="53" xfId="3779" applyFont="1" applyBorder="1"/>
    <xf numFmtId="0" fontId="1" fillId="0" borderId="54" xfId="3779" applyBorder="1"/>
    <xf numFmtId="3" fontId="1" fillId="0" borderId="54" xfId="3779" applyNumberFormat="1" applyBorder="1"/>
    <xf numFmtId="3" fontId="1" fillId="0" borderId="55" xfId="3779" applyNumberFormat="1" applyBorder="1"/>
    <xf numFmtId="0" fontId="110" fillId="0" borderId="0" xfId="3779" applyFont="1" applyAlignment="1">
      <alignment horizontal="centerContinuous"/>
    </xf>
    <xf numFmtId="0" fontId="1" fillId="0" borderId="0" xfId="3779" applyFont="1" applyAlignment="1">
      <alignment horizontal="centerContinuous"/>
    </xf>
    <xf numFmtId="166" fontId="1" fillId="0" borderId="21" xfId="3257" applyNumberFormat="1" applyFill="1" applyBorder="1" applyAlignment="1">
      <alignment horizontal="center" wrapText="1"/>
    </xf>
    <xf numFmtId="3" fontId="94" fillId="0" borderId="0" xfId="3779" applyNumberFormat="1" applyFont="1" applyFill="1"/>
    <xf numFmtId="0" fontId="1" fillId="0" borderId="0" xfId="3257" applyFill="1"/>
    <xf numFmtId="0" fontId="1" fillId="0" borderId="0" xfId="3779" applyFill="1" applyBorder="1"/>
    <xf numFmtId="0" fontId="0" fillId="0" borderId="0" xfId="3779" applyFont="1" applyFill="1" applyBorder="1" applyAlignment="1">
      <alignment horizontal="right"/>
    </xf>
    <xf numFmtId="3" fontId="95" fillId="0" borderId="0" xfId="3779" applyNumberFormat="1" applyFont="1" applyFill="1" applyBorder="1"/>
    <xf numFmtId="0" fontId="1" fillId="0" borderId="0" xfId="3257" applyFont="1" applyFill="1"/>
    <xf numFmtId="0" fontId="1" fillId="0" borderId="0" xfId="3257" applyFont="1" applyFill="1" applyAlignment="1">
      <alignment horizontal="right"/>
    </xf>
    <xf numFmtId="3" fontId="110" fillId="0" borderId="0" xfId="3779" applyNumberFormat="1" applyFont="1" applyFill="1"/>
    <xf numFmtId="0" fontId="1" fillId="0" borderId="0" xfId="3257" applyAlignment="1">
      <alignment horizontal="right"/>
    </xf>
    <xf numFmtId="3" fontId="110" fillId="0" borderId="0" xfId="3779" applyNumberFormat="1" applyFont="1" applyFill="1" applyBorder="1"/>
    <xf numFmtId="0" fontId="0" fillId="0" borderId="0" xfId="3779" applyFont="1" applyBorder="1" applyAlignment="1">
      <alignment horizontal="right"/>
    </xf>
    <xf numFmtId="198" fontId="38" fillId="0" borderId="0" xfId="3779" applyNumberFormat="1" applyFont="1" applyFill="1" applyBorder="1"/>
    <xf numFmtId="168" fontId="38" fillId="0" borderId="0" xfId="3779" applyNumberFormat="1" applyFont="1" applyFill="1" applyBorder="1"/>
    <xf numFmtId="0" fontId="1" fillId="0" borderId="0" xfId="3779" applyBorder="1" applyAlignment="1">
      <alignment horizontal="left"/>
    </xf>
    <xf numFmtId="0" fontId="1" fillId="0" borderId="0" xfId="3779" applyBorder="1" applyAlignment="1">
      <alignment horizontal="right"/>
    </xf>
    <xf numFmtId="0" fontId="0" fillId="0" borderId="48" xfId="3779" applyFont="1" applyBorder="1"/>
    <xf numFmtId="0" fontId="0" fillId="0" borderId="51" xfId="3779" applyFont="1" applyBorder="1"/>
    <xf numFmtId="3" fontId="110" fillId="0" borderId="0" xfId="3779" applyNumberFormat="1" applyFont="1" applyBorder="1"/>
    <xf numFmtId="0" fontId="96" fillId="95" borderId="21" xfId="3013" applyFont="1" applyFill="1" applyBorder="1" applyAlignment="1">
      <alignment vertical="center"/>
    </xf>
    <xf numFmtId="0" fontId="96" fillId="95" borderId="21" xfId="3013" applyFont="1" applyFill="1" applyBorder="1" applyAlignment="1">
      <alignment horizontal="center" vertical="center"/>
    </xf>
    <xf numFmtId="166" fontId="96" fillId="95" borderId="21" xfId="3013" applyNumberFormat="1" applyFont="1" applyFill="1" applyBorder="1" applyAlignment="1">
      <alignment horizontal="center" vertical="center"/>
    </xf>
    <xf numFmtId="164" fontId="87" fillId="95" borderId="0" xfId="2687" applyNumberFormat="1" applyFont="1" applyFill="1"/>
    <xf numFmtId="165" fontId="87" fillId="95" borderId="0" xfId="2762" applyNumberFormat="1" applyFont="1" applyFill="1"/>
    <xf numFmtId="186" fontId="87" fillId="95" borderId="0" xfId="3411" applyNumberFormat="1" applyFont="1" applyFill="1"/>
    <xf numFmtId="189" fontId="87" fillId="95" borderId="0" xfId="3013" applyNumberFormat="1" applyFont="1" applyFill="1"/>
    <xf numFmtId="0" fontId="87" fillId="95" borderId="0" xfId="0" applyFont="1" applyFill="1" applyAlignment="1">
      <alignment horizontal="center"/>
    </xf>
    <xf numFmtId="0" fontId="96" fillId="95" borderId="21" xfId="3013" applyFont="1" applyFill="1" applyBorder="1" applyAlignment="1">
      <alignment horizontal="center" vertical="center" wrapText="1"/>
    </xf>
    <xf numFmtId="166" fontId="87" fillId="0" borderId="0" xfId="3013" applyNumberFormat="1" applyFont="1"/>
    <xf numFmtId="164" fontId="94" fillId="0" borderId="0" xfId="2687" applyNumberFormat="1" applyFont="1"/>
    <xf numFmtId="44" fontId="94" fillId="0" borderId="0" xfId="3013" applyNumberFormat="1" applyFont="1"/>
    <xf numFmtId="165" fontId="94" fillId="0" borderId="0" xfId="3013" applyNumberFormat="1" applyFont="1"/>
    <xf numFmtId="0" fontId="94" fillId="0" borderId="0" xfId="3013" applyFont="1"/>
    <xf numFmtId="189" fontId="94" fillId="0" borderId="0" xfId="3013" applyNumberFormat="1" applyFont="1"/>
    <xf numFmtId="189" fontId="87" fillId="95" borderId="29" xfId="3695" applyNumberFormat="1" applyFont="1" applyFill="1" applyBorder="1"/>
    <xf numFmtId="189" fontId="87" fillId="95" borderId="0" xfId="2762" applyNumberFormat="1" applyFont="1" applyFill="1"/>
    <xf numFmtId="0" fontId="111" fillId="0" borderId="0" xfId="3013" applyFont="1"/>
    <xf numFmtId="0" fontId="112" fillId="0" borderId="0" xfId="3013" applyFont="1"/>
    <xf numFmtId="0" fontId="97" fillId="0" borderId="21" xfId="3013" applyFont="1" applyBorder="1" applyAlignment="1"/>
    <xf numFmtId="14" fontId="72" fillId="0" borderId="0" xfId="3013" applyNumberFormat="1"/>
    <xf numFmtId="164" fontId="72" fillId="0" borderId="0" xfId="3013" applyNumberFormat="1"/>
    <xf numFmtId="0" fontId="72" fillId="0" borderId="56" xfId="3013" applyBorder="1"/>
    <xf numFmtId="0" fontId="72" fillId="0" borderId="57" xfId="3013" applyBorder="1"/>
    <xf numFmtId="0" fontId="72" fillId="0" borderId="58" xfId="3013" applyBorder="1"/>
    <xf numFmtId="0" fontId="72" fillId="0" borderId="59" xfId="3013" applyBorder="1"/>
    <xf numFmtId="0" fontId="72" fillId="0" borderId="0" xfId="3013" applyBorder="1"/>
    <xf numFmtId="0" fontId="72" fillId="0" borderId="60" xfId="3013" applyBorder="1"/>
    <xf numFmtId="0" fontId="72" fillId="0" borderId="0" xfId="3013" applyBorder="1" applyAlignment="1">
      <alignment horizontal="center"/>
    </xf>
    <xf numFmtId="164" fontId="72" fillId="0" borderId="0" xfId="3013" applyNumberFormat="1" applyBorder="1"/>
    <xf numFmtId="0" fontId="72" fillId="0" borderId="59" xfId="3013" applyBorder="1" applyAlignment="1">
      <alignment horizontal="center"/>
    </xf>
    <xf numFmtId="0" fontId="72" fillId="0" borderId="60" xfId="3013" applyBorder="1" applyAlignment="1">
      <alignment horizontal="center"/>
    </xf>
    <xf numFmtId="164" fontId="72" fillId="0" borderId="60" xfId="3013" applyNumberFormat="1" applyBorder="1"/>
    <xf numFmtId="166" fontId="87" fillId="0" borderId="21" xfId="3013" applyNumberFormat="1" applyFont="1" applyFill="1" applyBorder="1" applyAlignment="1">
      <alignment horizontal="center"/>
    </xf>
    <xf numFmtId="166" fontId="87" fillId="0" borderId="21" xfId="3013" applyNumberFormat="1" applyFont="1" applyFill="1" applyBorder="1" applyAlignment="1">
      <alignment horizontal="center" vertical="center"/>
    </xf>
    <xf numFmtId="164" fontId="0" fillId="0" borderId="0" xfId="3694" applyNumberFormat="1" applyFont="1"/>
    <xf numFmtId="189" fontId="0" fillId="0" borderId="0" xfId="3695" applyNumberFormat="1" applyFont="1"/>
    <xf numFmtId="165" fontId="0" fillId="0" borderId="0" xfId="3695" applyNumberFormat="1" applyFont="1"/>
    <xf numFmtId="0" fontId="115" fillId="0" borderId="0" xfId="0" applyFont="1" applyAlignment="1">
      <alignment horizontal="center"/>
    </xf>
    <xf numFmtId="0" fontId="2" fillId="0" borderId="0" xfId="2940" applyFont="1" applyFill="1"/>
    <xf numFmtId="0" fontId="1" fillId="0" borderId="0" xfId="2940" applyFont="1" applyFill="1"/>
    <xf numFmtId="17" fontId="1" fillId="0" borderId="21" xfId="2666" applyNumberFormat="1" applyFont="1" applyFill="1" applyBorder="1" applyAlignment="1">
      <alignment horizontal="center"/>
    </xf>
    <xf numFmtId="37" fontId="95" fillId="0" borderId="0" xfId="2940" applyNumberFormat="1" applyFont="1" applyFill="1"/>
    <xf numFmtId="37" fontId="110" fillId="0" borderId="0" xfId="2940" applyNumberFormat="1" applyFont="1" applyFill="1"/>
    <xf numFmtId="164" fontId="1" fillId="0" borderId="4" xfId="2666" applyNumberFormat="1" applyFont="1" applyFill="1" applyBorder="1"/>
    <xf numFmtId="164" fontId="116" fillId="0" borderId="0" xfId="2940" applyNumberFormat="1" applyFont="1" applyFill="1"/>
    <xf numFmtId="164" fontId="38" fillId="0" borderId="0" xfId="2940" applyNumberFormat="1" applyFont="1" applyFill="1"/>
    <xf numFmtId="164" fontId="1" fillId="0" borderId="0" xfId="2940" applyNumberFormat="1" applyFont="1" applyFill="1"/>
    <xf numFmtId="164" fontId="1" fillId="0" borderId="22" xfId="2940" applyNumberFormat="1" applyFont="1" applyFill="1" applyBorder="1"/>
    <xf numFmtId="199" fontId="38" fillId="0" borderId="63" xfId="2940" applyNumberFormat="1" applyFont="1" applyFill="1" applyBorder="1"/>
    <xf numFmtId="199" fontId="1" fillId="0" borderId="0" xfId="2940" applyNumberFormat="1" applyFont="1" applyFill="1"/>
    <xf numFmtId="199" fontId="38" fillId="0" borderId="43" xfId="2940" applyNumberFormat="1" applyFont="1" applyFill="1" applyBorder="1"/>
    <xf numFmtId="199" fontId="38" fillId="0" borderId="44" xfId="2940" applyNumberFormat="1" applyFont="1" applyFill="1" applyBorder="1"/>
    <xf numFmtId="165" fontId="1" fillId="0" borderId="0" xfId="2747" applyNumberFormat="1" applyFont="1" applyFill="1"/>
    <xf numFmtId="0" fontId="1" fillId="99" borderId="0" xfId="2940" applyFont="1" applyFill="1"/>
    <xf numFmtId="165" fontId="1" fillId="99" borderId="4" xfId="2747" applyNumberFormat="1" applyFont="1" applyFill="1" applyBorder="1"/>
    <xf numFmtId="0" fontId="2" fillId="0" borderId="0" xfId="2940" applyFont="1" applyFill="1" applyAlignment="1">
      <alignment vertical="center"/>
    </xf>
    <xf numFmtId="199" fontId="38" fillId="0" borderId="11" xfId="2940" applyNumberFormat="1" applyFont="1" applyFill="1" applyBorder="1"/>
    <xf numFmtId="165" fontId="1" fillId="0" borderId="0" xfId="2940" applyNumberFormat="1" applyFont="1" applyFill="1"/>
    <xf numFmtId="165" fontId="1" fillId="0" borderId="4" xfId="2747" applyNumberFormat="1" applyFont="1" applyFill="1" applyBorder="1"/>
    <xf numFmtId="189" fontId="38" fillId="0" borderId="63" xfId="2747" applyNumberFormat="1" applyFont="1" applyFill="1" applyBorder="1"/>
    <xf numFmtId="189" fontId="1" fillId="0" borderId="0" xfId="2940" applyNumberFormat="1" applyFont="1" applyFill="1"/>
    <xf numFmtId="189" fontId="38" fillId="0" borderId="63" xfId="2940" applyNumberFormat="1" applyFont="1" applyFill="1" applyBorder="1"/>
    <xf numFmtId="189" fontId="38" fillId="0" borderId="43" xfId="2940" applyNumberFormat="1" applyFont="1" applyFill="1" applyBorder="1"/>
    <xf numFmtId="189" fontId="38" fillId="0" borderId="44" xfId="2940" applyNumberFormat="1" applyFont="1" applyFill="1" applyBorder="1"/>
    <xf numFmtId="167" fontId="1" fillId="0" borderId="0" xfId="2940" applyNumberFormat="1" applyFont="1" applyFill="1"/>
    <xf numFmtId="189" fontId="38" fillId="0" borderId="43" xfId="2747" applyNumberFormat="1" applyFont="1" applyFill="1" applyBorder="1"/>
    <xf numFmtId="189" fontId="1" fillId="0" borderId="43" xfId="2940" applyNumberFormat="1" applyFont="1" applyFill="1" applyBorder="1"/>
    <xf numFmtId="189" fontId="38" fillId="0" borderId="44" xfId="2747" applyNumberFormat="1" applyFont="1" applyFill="1" applyBorder="1"/>
    <xf numFmtId="189" fontId="1" fillId="0" borderId="44" xfId="2940" applyNumberFormat="1" applyFont="1" applyFill="1" applyBorder="1"/>
    <xf numFmtId="37" fontId="1" fillId="0" borderId="0" xfId="2940" applyNumberFormat="1" applyFont="1" applyFill="1"/>
    <xf numFmtId="0" fontId="120" fillId="95" borderId="0" xfId="0" applyFont="1" applyFill="1" applyAlignment="1">
      <alignment horizontal="center"/>
    </xf>
    <xf numFmtId="0" fontId="87" fillId="0" borderId="0" xfId="3013" applyFont="1" applyFill="1"/>
    <xf numFmtId="0" fontId="87" fillId="0" borderId="0" xfId="3013" applyFont="1" applyFill="1" applyAlignment="1">
      <alignment horizontal="center"/>
    </xf>
    <xf numFmtId="44" fontId="87" fillId="0" borderId="0" xfId="2763" applyNumberFormat="1" applyFont="1" applyFill="1"/>
    <xf numFmtId="41" fontId="2" fillId="0" borderId="0" xfId="3527" applyNumberFormat="1" applyFont="1" applyFill="1" applyBorder="1">
      <alignment horizontal="center" vertical="center" wrapText="1"/>
    </xf>
    <xf numFmtId="44" fontId="87" fillId="0" borderId="0" xfId="3013" applyNumberFormat="1" applyFont="1"/>
    <xf numFmtId="165" fontId="87" fillId="0" borderId="0" xfId="3013" applyNumberFormat="1" applyFont="1" applyFill="1"/>
    <xf numFmtId="43" fontId="87" fillId="0" borderId="0" xfId="3013" applyNumberFormat="1" applyFont="1" applyFill="1"/>
    <xf numFmtId="43" fontId="87" fillId="0" borderId="0" xfId="3013" applyNumberFormat="1" applyFont="1"/>
    <xf numFmtId="0" fontId="87" fillId="95" borderId="21" xfId="3013" applyFont="1" applyFill="1" applyBorder="1" applyAlignment="1">
      <alignment horizontal="center" wrapText="1"/>
    </xf>
    <xf numFmtId="0" fontId="87" fillId="95" borderId="0" xfId="3013" applyFont="1" applyFill="1" applyBorder="1" applyAlignment="1">
      <alignment horizontal="center" wrapText="1"/>
    </xf>
    <xf numFmtId="166" fontId="87" fillId="95" borderId="0" xfId="3013" applyNumberFormat="1" applyFont="1" applyFill="1" applyAlignment="1">
      <alignment horizontal="left"/>
    </xf>
    <xf numFmtId="165" fontId="87" fillId="95" borderId="0" xfId="3013" applyNumberFormat="1" applyFont="1" applyFill="1" applyBorder="1" applyAlignment="1">
      <alignment horizontal="center" wrapText="1"/>
    </xf>
    <xf numFmtId="166" fontId="87" fillId="0" borderId="0" xfId="3013" applyNumberFormat="1" applyFont="1" applyAlignment="1">
      <alignment horizontal="left"/>
    </xf>
    <xf numFmtId="10" fontId="87" fillId="95" borderId="0" xfId="3411" applyNumberFormat="1" applyFont="1" applyFill="1" applyAlignment="1">
      <alignment horizontal="center"/>
    </xf>
    <xf numFmtId="10" fontId="87" fillId="0" borderId="0" xfId="3411" applyNumberFormat="1" applyFont="1" applyAlignment="1">
      <alignment horizontal="center"/>
    </xf>
    <xf numFmtId="0" fontId="87" fillId="95" borderId="0" xfId="3013" applyFont="1" applyFill="1" applyAlignment="1">
      <alignment horizontal="left"/>
    </xf>
    <xf numFmtId="197" fontId="87" fillId="95" borderId="0" xfId="3013" applyNumberFormat="1" applyFont="1" applyFill="1" applyAlignment="1">
      <alignment horizontal="center"/>
    </xf>
    <xf numFmtId="165" fontId="87" fillId="95" borderId="0" xfId="3695" applyNumberFormat="1" applyFont="1" applyFill="1"/>
    <xf numFmtId="186" fontId="87" fillId="95" borderId="0" xfId="3696" applyNumberFormat="1" applyFont="1" applyFill="1"/>
    <xf numFmtId="9" fontId="100" fillId="0" borderId="0" xfId="3696" applyFont="1" applyBorder="1" applyAlignment="1">
      <alignment horizontal="center"/>
    </xf>
    <xf numFmtId="37" fontId="100" fillId="0" borderId="0" xfId="0" applyNumberFormat="1" applyFont="1" applyBorder="1"/>
    <xf numFmtId="186" fontId="100" fillId="0" borderId="0" xfId="3696" applyNumberFormat="1" applyFont="1" applyBorder="1"/>
    <xf numFmtId="0" fontId="99" fillId="0" borderId="0" xfId="0" applyFont="1" applyAlignment="1">
      <alignment horizontal="center"/>
    </xf>
    <xf numFmtId="186" fontId="100" fillId="0" borderId="0" xfId="3696" applyNumberFormat="1" applyFont="1" applyAlignment="1"/>
    <xf numFmtId="186" fontId="100" fillId="0" borderId="0" xfId="3776" applyNumberFormat="1" applyFont="1"/>
    <xf numFmtId="186" fontId="100" fillId="0" borderId="0" xfId="3776" applyNumberFormat="1" applyFont="1" applyFill="1"/>
    <xf numFmtId="41" fontId="2" fillId="95" borderId="0" xfId="3527" applyNumberFormat="1" applyFont="1" applyFill="1" applyBorder="1">
      <alignment horizontal="center" vertical="center" wrapText="1"/>
    </xf>
    <xf numFmtId="190" fontId="100" fillId="0" borderId="0" xfId="0" applyNumberFormat="1" applyFont="1" applyBorder="1" applyAlignment="1">
      <alignment horizontal="center"/>
    </xf>
    <xf numFmtId="0" fontId="0" fillId="95" borderId="0" xfId="3013" applyFont="1" applyFill="1" applyAlignment="1">
      <alignment horizontal="center"/>
    </xf>
    <xf numFmtId="9" fontId="100" fillId="0" borderId="21" xfId="3696" applyFont="1" applyBorder="1" applyAlignment="1">
      <alignment horizontal="center"/>
    </xf>
    <xf numFmtId="186" fontId="100" fillId="0" borderId="0" xfId="0" applyNumberFormat="1" applyFont="1" applyBorder="1" applyAlignment="1">
      <alignment horizontal="center"/>
    </xf>
    <xf numFmtId="0" fontId="100" fillId="0" borderId="0" xfId="0" applyFont="1" applyAlignment="1">
      <alignment horizontal="center"/>
    </xf>
    <xf numFmtId="188" fontId="87" fillId="95" borderId="0" xfId="3695" applyNumberFormat="1" applyFont="1" applyFill="1" applyAlignment="1">
      <alignment horizontal="center"/>
    </xf>
    <xf numFmtId="0" fontId="72" fillId="0" borderId="61" xfId="3013" applyBorder="1"/>
    <xf numFmtId="0" fontId="72" fillId="0" borderId="19" xfId="3013" applyBorder="1"/>
    <xf numFmtId="0" fontId="72" fillId="0" borderId="62" xfId="3013" applyBorder="1"/>
    <xf numFmtId="189" fontId="87" fillId="0" borderId="0" xfId="3013" applyNumberFormat="1" applyFont="1"/>
    <xf numFmtId="44" fontId="87" fillId="0" borderId="0" xfId="3695" applyFont="1"/>
    <xf numFmtId="165" fontId="87" fillId="0" borderId="0" xfId="3695" applyNumberFormat="1" applyFont="1"/>
    <xf numFmtId="10" fontId="87" fillId="0" borderId="0" xfId="3696" applyNumberFormat="1" applyFont="1"/>
    <xf numFmtId="10" fontId="87" fillId="95" borderId="0" xfId="3411" applyNumberFormat="1" applyFont="1" applyFill="1"/>
    <xf numFmtId="10" fontId="72" fillId="0" borderId="0" xfId="3696" applyNumberFormat="1" applyFont="1"/>
    <xf numFmtId="165" fontId="87" fillId="95" borderId="21" xfId="3695" applyNumberFormat="1" applyFont="1" applyFill="1" applyBorder="1"/>
    <xf numFmtId="165" fontId="87" fillId="95" borderId="21" xfId="3013" applyNumberFormat="1" applyFont="1" applyFill="1" applyBorder="1"/>
    <xf numFmtId="164" fontId="87" fillId="95" borderId="21" xfId="2687" applyNumberFormat="1" applyFont="1" applyFill="1" applyBorder="1"/>
    <xf numFmtId="164" fontId="94" fillId="95" borderId="0" xfId="2687" applyNumberFormat="1" applyFont="1" applyFill="1"/>
    <xf numFmtId="44" fontId="94" fillId="95" borderId="0" xfId="3013" applyNumberFormat="1" applyFont="1" applyFill="1"/>
    <xf numFmtId="164" fontId="87" fillId="95" borderId="21" xfId="3694" applyNumberFormat="1" applyFont="1" applyFill="1" applyBorder="1"/>
    <xf numFmtId="41" fontId="2" fillId="95" borderId="21" xfId="3527" applyNumberFormat="1" applyFont="1" applyFill="1" applyBorder="1" applyAlignment="1">
      <alignment horizontal="center" vertical="center" wrapText="1"/>
    </xf>
    <xf numFmtId="166" fontId="2" fillId="95" borderId="21" xfId="3527" applyNumberFormat="1" applyFont="1" applyFill="1" applyBorder="1">
      <alignment horizontal="center" vertical="center" wrapText="1"/>
    </xf>
    <xf numFmtId="0" fontId="121" fillId="95" borderId="0" xfId="3013" applyFont="1" applyFill="1"/>
    <xf numFmtId="3" fontId="87" fillId="95" borderId="0" xfId="3013" applyNumberFormat="1" applyFont="1" applyFill="1"/>
    <xf numFmtId="0" fontId="122" fillId="95" borderId="0" xfId="3013" applyFont="1" applyFill="1"/>
    <xf numFmtId="164" fontId="1" fillId="95" borderId="0" xfId="2688" applyNumberFormat="1" applyFont="1" applyFill="1" applyBorder="1"/>
    <xf numFmtId="3" fontId="1" fillId="95" borderId="0" xfId="3013" applyNumberFormat="1" applyFont="1" applyFill="1"/>
    <xf numFmtId="0" fontId="1" fillId="95" borderId="0" xfId="3013" quotePrefix="1" applyFont="1" applyFill="1" applyAlignment="1">
      <alignment horizontal="center"/>
    </xf>
    <xf numFmtId="10" fontId="1" fillId="95" borderId="0" xfId="3411" applyNumberFormat="1" applyFont="1" applyFill="1"/>
    <xf numFmtId="0" fontId="1" fillId="95" borderId="0" xfId="3013" applyFont="1" applyFill="1" applyAlignment="1">
      <alignment horizontal="center"/>
    </xf>
    <xf numFmtId="0" fontId="1" fillId="95" borderId="0" xfId="3013" applyFont="1" applyFill="1"/>
    <xf numFmtId="0" fontId="87" fillId="95" borderId="0" xfId="3013" quotePrefix="1" applyFont="1" applyFill="1" applyAlignment="1">
      <alignment horizontal="center"/>
    </xf>
    <xf numFmtId="44" fontId="87" fillId="95" borderId="0" xfId="2762" applyFont="1" applyFill="1" applyAlignment="1">
      <alignment horizontal="center"/>
    </xf>
    <xf numFmtId="164" fontId="87" fillId="95" borderId="0" xfId="2687" applyNumberFormat="1" applyFont="1" applyFill="1" applyAlignment="1">
      <alignment horizontal="center"/>
    </xf>
    <xf numFmtId="0" fontId="2" fillId="0" borderId="0" xfId="3013" applyFont="1" applyAlignment="1">
      <alignment horizontal="center"/>
    </xf>
    <xf numFmtId="0" fontId="2" fillId="0" borderId="0" xfId="2940" applyFont="1" applyAlignment="1">
      <alignment horizontal="centerContinuous"/>
    </xf>
    <xf numFmtId="0" fontId="1" fillId="0" borderId="0" xfId="2940" applyFont="1" applyFill="1" applyAlignment="1">
      <alignment horizontal="centerContinuous"/>
    </xf>
    <xf numFmtId="0" fontId="1" fillId="0" borderId="0" xfId="2940" applyFont="1" applyAlignment="1">
      <alignment horizontal="centerContinuous"/>
    </xf>
    <xf numFmtId="3" fontId="1" fillId="0" borderId="0" xfId="2940" applyNumberFormat="1" applyFont="1" applyBorder="1" applyAlignment="1">
      <alignment horizontal="centerContinuous"/>
    </xf>
    <xf numFmtId="190" fontId="1" fillId="0" borderId="0" xfId="2940" applyNumberFormat="1" applyFont="1" applyAlignment="1">
      <alignment horizontal="centerContinuous"/>
    </xf>
    <xf numFmtId="190" fontId="1" fillId="0" borderId="0" xfId="2940" applyNumberFormat="1" applyFont="1" applyBorder="1" applyAlignment="1">
      <alignment horizontal="centerContinuous"/>
    </xf>
    <xf numFmtId="191" fontId="1" fillId="0" borderId="0" xfId="2940" applyNumberFormat="1" applyFont="1" applyAlignment="1">
      <alignment horizontal="centerContinuous"/>
    </xf>
    <xf numFmtId="192" fontId="1" fillId="0" borderId="0" xfId="2940" applyNumberFormat="1" applyFont="1" applyAlignment="1">
      <alignment horizontal="centerContinuous"/>
    </xf>
    <xf numFmtId="0" fontId="1" fillId="0" borderId="0" xfId="2940" applyFont="1"/>
    <xf numFmtId="0" fontId="2" fillId="0" borderId="0" xfId="2940" applyFont="1" applyFill="1" applyAlignment="1">
      <alignment horizontal="centerContinuous"/>
    </xf>
    <xf numFmtId="0" fontId="123" fillId="0" borderId="0" xfId="2940" applyFont="1" applyAlignment="1">
      <alignment horizontal="centerContinuous"/>
    </xf>
    <xf numFmtId="0" fontId="2" fillId="0" borderId="0" xfId="3776" applyFont="1" applyAlignment="1">
      <alignment horizontal="centerContinuous"/>
    </xf>
    <xf numFmtId="191" fontId="1" fillId="0" borderId="0" xfId="2940" applyNumberFormat="1" applyFont="1" applyBorder="1" applyAlignment="1">
      <alignment horizontal="centerContinuous"/>
    </xf>
    <xf numFmtId="0" fontId="1" fillId="0" borderId="0" xfId="2940" applyFont="1" applyBorder="1" applyAlignment="1">
      <alignment horizontal="centerContinuous"/>
    </xf>
    <xf numFmtId="0" fontId="2" fillId="0" borderId="0" xfId="2940" applyFont="1"/>
    <xf numFmtId="3" fontId="1" fillId="0" borderId="0" xfId="2940" applyNumberFormat="1" applyFont="1" applyBorder="1"/>
    <xf numFmtId="190" fontId="1" fillId="0" borderId="0" xfId="2940" applyNumberFormat="1" applyFont="1"/>
    <xf numFmtId="190" fontId="1" fillId="0" borderId="0" xfId="2940" applyNumberFormat="1" applyFont="1" applyBorder="1"/>
    <xf numFmtId="191" fontId="1" fillId="0" borderId="0" xfId="2940" applyNumberFormat="1" applyFont="1" applyAlignment="1">
      <alignment horizontal="right"/>
    </xf>
    <xf numFmtId="191" fontId="1" fillId="0" borderId="0" xfId="2940" applyNumberFormat="1" applyFont="1" applyBorder="1" applyAlignment="1">
      <alignment horizontal="right"/>
    </xf>
    <xf numFmtId="0" fontId="1" fillId="0" borderId="0" xfId="2940" applyFont="1" applyBorder="1"/>
    <xf numFmtId="192" fontId="1" fillId="0" borderId="0" xfId="2940" applyNumberFormat="1" applyFont="1"/>
    <xf numFmtId="0" fontId="1" fillId="0" borderId="64" xfId="2940" applyFont="1" applyBorder="1" applyAlignment="1">
      <alignment horizontal="center"/>
    </xf>
    <xf numFmtId="0" fontId="1" fillId="0" borderId="22" xfId="2940" applyFont="1" applyBorder="1" applyAlignment="1">
      <alignment horizontal="center"/>
    </xf>
    <xf numFmtId="0" fontId="1" fillId="0" borderId="22" xfId="2940" applyFont="1" applyFill="1" applyBorder="1" applyAlignment="1">
      <alignment horizontal="center"/>
    </xf>
    <xf numFmtId="0" fontId="1" fillId="0" borderId="4" xfId="2940" applyFont="1" applyBorder="1" applyAlignment="1">
      <alignment horizontal="centerContinuous"/>
    </xf>
    <xf numFmtId="190" fontId="1" fillId="0" borderId="4" xfId="2940" applyNumberFormat="1" applyFont="1" applyBorder="1" applyAlignment="1">
      <alignment horizontal="centerContinuous"/>
    </xf>
    <xf numFmtId="0" fontId="1" fillId="0" borderId="22" xfId="2940" applyFont="1" applyBorder="1" applyAlignment="1">
      <alignment horizontal="left"/>
    </xf>
    <xf numFmtId="190" fontId="1" fillId="0" borderId="22" xfId="2940" applyNumberFormat="1" applyFont="1" applyBorder="1" applyAlignment="1">
      <alignment horizontal="left"/>
    </xf>
    <xf numFmtId="190" fontId="1" fillId="0" borderId="65" xfId="2940" applyNumberFormat="1" applyFont="1" applyBorder="1" applyAlignment="1">
      <alignment horizontal="centerContinuous"/>
    </xf>
    <xf numFmtId="190" fontId="1" fillId="0" borderId="0" xfId="2940" applyNumberFormat="1" applyFont="1" applyBorder="1" applyAlignment="1">
      <alignment horizontal="left"/>
    </xf>
    <xf numFmtId="0" fontId="1" fillId="0" borderId="0" xfId="3776" applyBorder="1" applyAlignment="1">
      <alignment horizontal="center"/>
    </xf>
    <xf numFmtId="192" fontId="1" fillId="0" borderId="0" xfId="2940" applyNumberFormat="1" applyFont="1" applyBorder="1" applyAlignment="1">
      <alignment horizontal="center"/>
    </xf>
    <xf numFmtId="0" fontId="1" fillId="0" borderId="66" xfId="2940" applyFont="1" applyBorder="1" applyAlignment="1">
      <alignment horizontal="center"/>
    </xf>
    <xf numFmtId="0" fontId="1" fillId="0" borderId="21" xfId="2940" applyFont="1" applyBorder="1" applyAlignment="1">
      <alignment horizontal="center"/>
    </xf>
    <xf numFmtId="0" fontId="1" fillId="0" borderId="21" xfId="2940" applyFont="1" applyFill="1" applyBorder="1" applyAlignment="1">
      <alignment horizontal="center"/>
    </xf>
    <xf numFmtId="190" fontId="1" fillId="0" borderId="21" xfId="2940" applyNumberFormat="1" applyFont="1" applyBorder="1" applyAlignment="1">
      <alignment horizontal="center"/>
    </xf>
    <xf numFmtId="186" fontId="1" fillId="0" borderId="67" xfId="2940" applyNumberFormat="1" applyFont="1" applyBorder="1" applyAlignment="1">
      <alignment horizontal="center"/>
    </xf>
    <xf numFmtId="186" fontId="1" fillId="0" borderId="0" xfId="2940" applyNumberFormat="1" applyFont="1" applyBorder="1" applyAlignment="1">
      <alignment horizontal="center"/>
    </xf>
    <xf numFmtId="0" fontId="1" fillId="0" borderId="21" xfId="3776" applyBorder="1" applyAlignment="1">
      <alignment horizontal="center"/>
    </xf>
    <xf numFmtId="192" fontId="1" fillId="0" borderId="21" xfId="2940" applyNumberFormat="1" applyFont="1" applyBorder="1" applyAlignment="1">
      <alignment horizontal="center"/>
    </xf>
    <xf numFmtId="0" fontId="1" fillId="0" borderId="0" xfId="2940" applyFont="1" applyFill="1" applyBorder="1"/>
    <xf numFmtId="0" fontId="2" fillId="0" borderId="68" xfId="2940" applyFont="1" applyBorder="1" applyProtection="1">
      <protection locked="0"/>
    </xf>
    <xf numFmtId="0" fontId="2" fillId="0" borderId="22" xfId="2940" applyFont="1" applyBorder="1" applyProtection="1">
      <protection locked="0"/>
    </xf>
    <xf numFmtId="0" fontId="1" fillId="0" borderId="22" xfId="2940" applyFont="1" applyFill="1" applyBorder="1"/>
    <xf numFmtId="0" fontId="1" fillId="0" borderId="22" xfId="2940" applyFont="1" applyBorder="1"/>
    <xf numFmtId="3" fontId="1" fillId="0" borderId="22" xfId="2940" applyNumberFormat="1" applyFont="1" applyBorder="1"/>
    <xf numFmtId="191" fontId="1" fillId="0" borderId="22" xfId="2940" applyNumberFormat="1" applyFont="1" applyBorder="1"/>
    <xf numFmtId="193" fontId="1" fillId="0" borderId="69" xfId="3373" applyNumberFormat="1" applyFont="1" applyBorder="1" applyAlignment="1">
      <alignment horizontal="right"/>
    </xf>
    <xf numFmtId="0" fontId="1" fillId="0" borderId="70" xfId="2940" applyFont="1" applyBorder="1"/>
    <xf numFmtId="3" fontId="1" fillId="0" borderId="0" xfId="2940" applyNumberFormat="1" applyFont="1" applyBorder="1" applyProtection="1">
      <protection locked="0"/>
    </xf>
    <xf numFmtId="191" fontId="1" fillId="0" borderId="0" xfId="2940" applyNumberFormat="1" applyFont="1" applyBorder="1"/>
    <xf numFmtId="193" fontId="1" fillId="0" borderId="71" xfId="3373" applyNumberFormat="1" applyFont="1" applyBorder="1" applyAlignment="1">
      <alignment horizontal="right"/>
    </xf>
    <xf numFmtId="0" fontId="1" fillId="0" borderId="63" xfId="2940" applyFont="1" applyBorder="1" applyAlignment="1">
      <alignment horizontal="center"/>
    </xf>
    <xf numFmtId="0" fontId="1" fillId="0" borderId="70" xfId="2940" applyFont="1" applyFill="1" applyBorder="1" applyProtection="1">
      <protection locked="0"/>
    </xf>
    <xf numFmtId="0" fontId="1" fillId="0" borderId="0" xfId="2940" applyFont="1" applyFill="1" applyBorder="1" applyProtection="1">
      <protection locked="0"/>
    </xf>
    <xf numFmtId="3" fontId="38" fillId="0" borderId="0" xfId="2940" applyNumberFormat="1" applyFont="1" applyFill="1" applyBorder="1"/>
    <xf numFmtId="190" fontId="38" fillId="0" borderId="0" xfId="2940" applyNumberFormat="1" applyFont="1" applyFill="1" applyBorder="1"/>
    <xf numFmtId="190" fontId="94" fillId="0" borderId="0" xfId="2940" applyNumberFormat="1" applyFont="1" applyFill="1" applyBorder="1"/>
    <xf numFmtId="193" fontId="1" fillId="0" borderId="71" xfId="3373" applyNumberFormat="1" applyFont="1" applyBorder="1"/>
    <xf numFmtId="191" fontId="95" fillId="0" borderId="43" xfId="2940" applyNumberFormat="1" applyFont="1" applyFill="1" applyBorder="1" applyAlignment="1">
      <alignment horizontal="center"/>
    </xf>
    <xf numFmtId="186" fontId="1" fillId="0" borderId="0" xfId="3373" applyNumberFormat="1" applyFont="1" applyBorder="1"/>
    <xf numFmtId="3" fontId="38" fillId="0" borderId="0" xfId="2940" applyNumberFormat="1" applyFont="1" applyBorder="1"/>
    <xf numFmtId="194" fontId="38" fillId="0" borderId="0" xfId="2940" applyNumberFormat="1" applyFont="1" applyFill="1" applyBorder="1"/>
    <xf numFmtId="194" fontId="1" fillId="0" borderId="0" xfId="2940" applyNumberFormat="1" applyFont="1" applyFill="1" applyBorder="1"/>
    <xf numFmtId="191" fontId="1" fillId="0" borderId="43" xfId="2940" applyNumberFormat="1" applyFont="1" applyBorder="1" applyAlignment="1">
      <alignment horizontal="center"/>
    </xf>
    <xf numFmtId="0" fontId="2" fillId="0" borderId="70" xfId="2940" applyFont="1" applyBorder="1"/>
    <xf numFmtId="0" fontId="1" fillId="0" borderId="0" xfId="2940" applyFont="1" applyBorder="1" applyProtection="1">
      <protection locked="0"/>
    </xf>
    <xf numFmtId="3" fontId="1" fillId="0" borderId="0" xfId="2940" applyNumberFormat="1" applyFont="1" applyFill="1" applyBorder="1"/>
    <xf numFmtId="193" fontId="1" fillId="0" borderId="69" xfId="3373" applyNumberFormat="1" applyFont="1" applyBorder="1"/>
    <xf numFmtId="191" fontId="1" fillId="0" borderId="44" xfId="2940" applyNumberFormat="1" applyFont="1" applyBorder="1" applyAlignment="1">
      <alignment horizontal="center"/>
    </xf>
    <xf numFmtId="192" fontId="1" fillId="0" borderId="0" xfId="2940" applyNumberFormat="1" applyFont="1" applyFill="1" applyBorder="1" applyAlignment="1">
      <alignment horizontal="center"/>
    </xf>
    <xf numFmtId="0" fontId="2" fillId="0" borderId="0" xfId="2940" applyFont="1" applyBorder="1"/>
    <xf numFmtId="194" fontId="1" fillId="0" borderId="0" xfId="2940" applyNumberFormat="1" applyFont="1" applyBorder="1"/>
    <xf numFmtId="191" fontId="2" fillId="0" borderId="0" xfId="2940" applyNumberFormat="1" applyFont="1" applyBorder="1"/>
    <xf numFmtId="9" fontId="1" fillId="0" borderId="0" xfId="3373" applyFont="1" applyBorder="1" applyAlignment="1">
      <alignment horizontal="center"/>
    </xf>
    <xf numFmtId="192" fontId="1" fillId="0" borderId="0" xfId="2940" applyNumberFormat="1" applyFont="1" applyBorder="1"/>
    <xf numFmtId="182" fontId="38" fillId="0" borderId="11" xfId="3373" applyNumberFormat="1" applyFont="1" applyFill="1" applyBorder="1" applyAlignment="1">
      <alignment horizontal="center"/>
    </xf>
    <xf numFmtId="0" fontId="1" fillId="0" borderId="0" xfId="2940" applyFont="1" applyBorder="1" applyAlignment="1">
      <alignment horizontal="center"/>
    </xf>
    <xf numFmtId="182" fontId="38" fillId="0" borderId="0" xfId="3373" applyNumberFormat="1" applyFont="1" applyFill="1" applyBorder="1" applyAlignment="1">
      <alignment horizontal="center"/>
    </xf>
    <xf numFmtId="200" fontId="1" fillId="0" borderId="0" xfId="2940" applyNumberFormat="1" applyFont="1" applyFill="1" applyBorder="1"/>
    <xf numFmtId="0" fontId="1" fillId="0" borderId="70" xfId="2940" applyFont="1" applyBorder="1" applyProtection="1">
      <protection locked="0"/>
    </xf>
    <xf numFmtId="194" fontId="1" fillId="0" borderId="0" xfId="2940" applyNumberFormat="1" applyFont="1"/>
    <xf numFmtId="191" fontId="1" fillId="0" borderId="0" xfId="2940" applyNumberFormat="1" applyFont="1" applyFill="1" applyBorder="1"/>
    <xf numFmtId="191" fontId="1" fillId="0" borderId="0" xfId="2747" applyNumberFormat="1" applyFont="1" applyBorder="1"/>
    <xf numFmtId="0" fontId="1" fillId="0" borderId="66" xfId="2940" applyFont="1" applyFill="1" applyBorder="1"/>
    <xf numFmtId="0" fontId="1" fillId="0" borderId="21" xfId="2940" applyFont="1" applyFill="1" applyBorder="1"/>
    <xf numFmtId="191" fontId="1" fillId="0" borderId="21" xfId="2940" applyNumberFormat="1" applyFont="1" applyFill="1" applyBorder="1"/>
    <xf numFmtId="3" fontId="1" fillId="0" borderId="21" xfId="2940" applyNumberFormat="1" applyFont="1" applyFill="1" applyBorder="1"/>
    <xf numFmtId="193" fontId="1" fillId="0" borderId="67" xfId="3373" applyNumberFormat="1" applyFont="1" applyFill="1" applyBorder="1"/>
    <xf numFmtId="191" fontId="1" fillId="0" borderId="0" xfId="2940" applyNumberFormat="1" applyFont="1" applyFill="1"/>
    <xf numFmtId="0" fontId="2" fillId="0" borderId="68" xfId="2940" applyFont="1" applyFill="1" applyBorder="1" applyProtection="1">
      <protection locked="0"/>
    </xf>
    <xf numFmtId="0" fontId="2" fillId="0" borderId="22" xfId="2940" applyFont="1" applyFill="1" applyBorder="1" applyProtection="1">
      <protection locked="0"/>
    </xf>
    <xf numFmtId="0" fontId="124" fillId="0" borderId="22" xfId="2940" applyFont="1" applyBorder="1"/>
    <xf numFmtId="191" fontId="124" fillId="0" borderId="22" xfId="2940" applyNumberFormat="1" applyFont="1" applyBorder="1"/>
    <xf numFmtId="0" fontId="1" fillId="0" borderId="70" xfId="2940" applyFont="1" applyFill="1" applyBorder="1"/>
    <xf numFmtId="3" fontId="1" fillId="0" borderId="0" xfId="2940" applyNumberFormat="1" applyFont="1" applyFill="1" applyBorder="1" applyProtection="1">
      <protection locked="0"/>
    </xf>
    <xf numFmtId="193" fontId="1" fillId="0" borderId="71" xfId="3373" applyNumberFormat="1" applyFont="1" applyFill="1" applyBorder="1" applyAlignment="1">
      <alignment horizontal="right"/>
    </xf>
    <xf numFmtId="191" fontId="1" fillId="0" borderId="0" xfId="2940" applyNumberFormat="1" applyFont="1" applyFill="1" applyBorder="1" applyAlignment="1">
      <alignment horizontal="right"/>
    </xf>
    <xf numFmtId="192" fontId="1" fillId="0" borderId="0" xfId="2940" applyNumberFormat="1" applyFont="1" applyFill="1" applyBorder="1"/>
    <xf numFmtId="190" fontId="1" fillId="0" borderId="0" xfId="2940" applyNumberFormat="1" applyFont="1" applyFill="1" applyBorder="1"/>
    <xf numFmtId="191" fontId="95" fillId="0" borderId="0" xfId="2940" applyNumberFormat="1" applyFont="1" applyFill="1" applyBorder="1" applyAlignment="1">
      <alignment horizontal="center"/>
    </xf>
    <xf numFmtId="193" fontId="1" fillId="0" borderId="71" xfId="3373" applyNumberFormat="1" applyFont="1" applyFill="1" applyBorder="1"/>
    <xf numFmtId="191" fontId="1" fillId="0" borderId="0" xfId="2940" applyNumberFormat="1" applyFont="1" applyBorder="1" applyAlignment="1">
      <alignment horizontal="center"/>
    </xf>
    <xf numFmtId="0" fontId="2" fillId="0" borderId="70" xfId="2940" applyFont="1" applyFill="1" applyBorder="1"/>
    <xf numFmtId="0" fontId="2" fillId="0" borderId="0" xfId="2940" applyFont="1" applyFill="1" applyBorder="1"/>
    <xf numFmtId="191" fontId="2" fillId="0" borderId="0" xfId="2940" applyNumberFormat="1" applyFont="1" applyFill="1" applyBorder="1"/>
    <xf numFmtId="0" fontId="1" fillId="0" borderId="0" xfId="2940" applyFont="1" applyFill="1" applyBorder="1" applyAlignment="1">
      <alignment horizontal="center"/>
    </xf>
    <xf numFmtId="194" fontId="1" fillId="0" borderId="0" xfId="2940" applyNumberFormat="1" applyFont="1" applyBorder="1" applyAlignment="1">
      <alignment horizontal="center"/>
    </xf>
    <xf numFmtId="186" fontId="1" fillId="0" borderId="0" xfId="3373" applyNumberFormat="1" applyFont="1" applyFill="1" applyBorder="1"/>
    <xf numFmtId="194" fontId="1" fillId="0" borderId="0" xfId="2940" applyNumberFormat="1" applyFont="1" applyFill="1" applyAlignment="1">
      <alignment horizontal="center"/>
    </xf>
    <xf numFmtId="191" fontId="124" fillId="0" borderId="0" xfId="2940" applyNumberFormat="1" applyFont="1" applyFill="1" applyBorder="1"/>
    <xf numFmtId="0" fontId="124" fillId="0" borderId="0" xfId="2940" applyFont="1" applyFill="1" applyBorder="1"/>
    <xf numFmtId="3" fontId="1" fillId="0" borderId="0" xfId="2940" applyNumberFormat="1" applyFont="1" applyBorder="1" applyAlignment="1" applyProtection="1">
      <alignment horizontal="center"/>
      <protection locked="0"/>
    </xf>
    <xf numFmtId="0" fontId="1" fillId="0" borderId="63" xfId="2940" applyFont="1" applyFill="1" applyBorder="1" applyAlignment="1">
      <alignment horizontal="center"/>
    </xf>
    <xf numFmtId="3" fontId="1" fillId="0" borderId="0" xfId="2940" applyNumberFormat="1" applyFont="1" applyFill="1" applyBorder="1" applyAlignment="1" applyProtection="1">
      <alignment horizontal="center"/>
      <protection locked="0"/>
    </xf>
    <xf numFmtId="195" fontId="1" fillId="0" borderId="0" xfId="2940" applyNumberFormat="1" applyFont="1" applyBorder="1" applyAlignment="1">
      <alignment horizontal="right"/>
    </xf>
    <xf numFmtId="191" fontId="1" fillId="0" borderId="0" xfId="2940" applyNumberFormat="1" applyFill="1" applyBorder="1"/>
    <xf numFmtId="194" fontId="38" fillId="0" borderId="0" xfId="2940" applyNumberFormat="1" applyFont="1" applyBorder="1"/>
    <xf numFmtId="201" fontId="1" fillId="0" borderId="0" xfId="2940" applyNumberFormat="1" applyFont="1" applyBorder="1"/>
    <xf numFmtId="193" fontId="1" fillId="0" borderId="71" xfId="3373" applyNumberFormat="1" applyFont="1" applyBorder="1" applyAlignment="1">
      <alignment horizontal="center"/>
    </xf>
    <xf numFmtId="194" fontId="1" fillId="0" borderId="0" xfId="2940" applyNumberFormat="1" applyFont="1" applyAlignment="1">
      <alignment horizontal="center"/>
    </xf>
    <xf numFmtId="0" fontId="1" fillId="0" borderId="0" xfId="2940" applyFont="1" applyAlignment="1">
      <alignment horizontal="center"/>
    </xf>
    <xf numFmtId="0" fontId="2" fillId="0" borderId="66" xfId="2940" applyFont="1" applyBorder="1"/>
    <xf numFmtId="0" fontId="2" fillId="0" borderId="21" xfId="2940" applyFont="1" applyBorder="1"/>
    <xf numFmtId="0" fontId="1" fillId="0" borderId="21" xfId="2940" applyFont="1" applyBorder="1"/>
    <xf numFmtId="191" fontId="2" fillId="0" borderId="21" xfId="2940" applyNumberFormat="1" applyFont="1" applyBorder="1"/>
    <xf numFmtId="3" fontId="1" fillId="0" borderId="21" xfId="2940" applyNumberFormat="1" applyFont="1" applyBorder="1"/>
    <xf numFmtId="190" fontId="1" fillId="0" borderId="21" xfId="2940" applyNumberFormat="1" applyFont="1" applyBorder="1"/>
    <xf numFmtId="193" fontId="1" fillId="0" borderId="67" xfId="3373" applyNumberFormat="1" applyFont="1" applyBorder="1" applyAlignment="1">
      <alignment horizontal="right"/>
    </xf>
    <xf numFmtId="3" fontId="1" fillId="0" borderId="21" xfId="3776" applyNumberFormat="1" applyFont="1" applyFill="1" applyBorder="1" applyAlignment="1">
      <alignment horizontal="center"/>
    </xf>
    <xf numFmtId="191" fontId="1" fillId="0" borderId="0" xfId="2940" applyNumberFormat="1" applyFont="1"/>
    <xf numFmtId="193" fontId="1" fillId="0" borderId="0" xfId="3373" applyNumberFormat="1" applyFont="1"/>
    <xf numFmtId="3" fontId="1" fillId="0" borderId="0" xfId="2940" applyNumberFormat="1" applyFont="1" applyFill="1"/>
    <xf numFmtId="44" fontId="1" fillId="0" borderId="0" xfId="2940" applyNumberFormat="1" applyFont="1"/>
    <xf numFmtId="191" fontId="38" fillId="0" borderId="0" xfId="2940" applyNumberFormat="1" applyFont="1"/>
    <xf numFmtId="0" fontId="1" fillId="0" borderId="0" xfId="2940"/>
    <xf numFmtId="0" fontId="1" fillId="0" borderId="0" xfId="3776"/>
    <xf numFmtId="0" fontId="1" fillId="0" borderId="0" xfId="3776" applyAlignment="1">
      <alignment horizontal="centerContinuous"/>
    </xf>
    <xf numFmtId="190" fontId="1" fillId="0" borderId="0" xfId="3776" applyNumberFormat="1" applyAlignment="1">
      <alignment horizontal="centerContinuous"/>
    </xf>
    <xf numFmtId="3" fontId="1" fillId="0" borderId="0" xfId="3776" applyNumberFormat="1" applyFill="1" applyAlignment="1">
      <alignment horizontal="centerContinuous"/>
    </xf>
    <xf numFmtId="0" fontId="1" fillId="0" borderId="0" xfId="3776" applyFill="1" applyAlignment="1">
      <alignment horizontal="centerContinuous"/>
    </xf>
    <xf numFmtId="193" fontId="1" fillId="0" borderId="0" xfId="3776" applyNumberFormat="1" applyAlignment="1">
      <alignment horizontal="centerContinuous"/>
    </xf>
    <xf numFmtId="186" fontId="1" fillId="0" borderId="0" xfId="3776" applyNumberFormat="1" applyAlignment="1">
      <alignment horizontal="centerContinuous"/>
    </xf>
    <xf numFmtId="192" fontId="1" fillId="0" borderId="0" xfId="3776" applyNumberFormat="1" applyAlignment="1">
      <alignment horizontal="centerContinuous"/>
    </xf>
    <xf numFmtId="186" fontId="1" fillId="0" borderId="0" xfId="3776" applyNumberFormat="1" applyBorder="1" applyAlignment="1">
      <alignment horizontal="centerContinuous"/>
    </xf>
    <xf numFmtId="0" fontId="1" fillId="0" borderId="0" xfId="3776" applyBorder="1" applyAlignment="1">
      <alignment horizontal="centerContinuous"/>
    </xf>
    <xf numFmtId="0" fontId="1" fillId="0" borderId="0" xfId="3776" applyAlignment="1"/>
    <xf numFmtId="190" fontId="1" fillId="0" borderId="0" xfId="3776" applyNumberFormat="1" applyAlignment="1"/>
    <xf numFmtId="3" fontId="1" fillId="0" borderId="21" xfId="3776" applyNumberFormat="1" applyFill="1" applyBorder="1" applyAlignment="1"/>
    <xf numFmtId="0" fontId="1" fillId="0" borderId="0" xfId="3776" applyFill="1" applyAlignment="1"/>
    <xf numFmtId="193" fontId="1" fillId="0" borderId="0" xfId="3776" applyNumberFormat="1" applyAlignment="1"/>
    <xf numFmtId="186" fontId="1" fillId="0" borderId="0" xfId="3776" applyNumberFormat="1" applyAlignment="1">
      <alignment horizontal="left"/>
    </xf>
    <xf numFmtId="186" fontId="1" fillId="0" borderId="0" xfId="3776" applyNumberFormat="1" applyBorder="1"/>
    <xf numFmtId="0" fontId="1" fillId="0" borderId="0" xfId="3776" applyBorder="1"/>
    <xf numFmtId="192" fontId="1" fillId="0" borderId="0" xfId="3776" applyNumberFormat="1"/>
    <xf numFmtId="0" fontId="1" fillId="0" borderId="64" xfId="3776" applyBorder="1" applyAlignment="1">
      <alignment horizontal="center"/>
    </xf>
    <xf numFmtId="0" fontId="1" fillId="0" borderId="22" xfId="3776" applyBorder="1" applyAlignment="1">
      <alignment horizontal="center"/>
    </xf>
    <xf numFmtId="0" fontId="1" fillId="0" borderId="22" xfId="3776" applyFill="1" applyBorder="1" applyAlignment="1">
      <alignment horizontal="center"/>
    </xf>
    <xf numFmtId="190" fontId="1" fillId="0" borderId="4" xfId="3776" applyNumberFormat="1" applyBorder="1" applyAlignment="1">
      <alignment horizontal="centerContinuous"/>
    </xf>
    <xf numFmtId="0" fontId="1" fillId="0" borderId="0" xfId="3776" applyFill="1" applyBorder="1" applyAlignment="1">
      <alignment horizontal="center"/>
    </xf>
    <xf numFmtId="0" fontId="1" fillId="0" borderId="4" xfId="3776" applyFill="1" applyBorder="1" applyAlignment="1">
      <alignment horizontal="centerContinuous"/>
    </xf>
    <xf numFmtId="190" fontId="1" fillId="0" borderId="22" xfId="3776" applyNumberFormat="1" applyBorder="1" applyAlignment="1">
      <alignment horizontal="left"/>
    </xf>
    <xf numFmtId="190" fontId="1" fillId="0" borderId="0" xfId="3776" applyNumberFormat="1" applyBorder="1" applyAlignment="1">
      <alignment horizontal="left"/>
    </xf>
    <xf numFmtId="0" fontId="1" fillId="0" borderId="66" xfId="3776" applyBorder="1" applyAlignment="1">
      <alignment horizontal="center"/>
    </xf>
    <xf numFmtId="0" fontId="1" fillId="0" borderId="21" xfId="3776" applyFill="1" applyBorder="1" applyAlignment="1">
      <alignment horizontal="center"/>
    </xf>
    <xf numFmtId="190" fontId="1" fillId="0" borderId="21" xfId="3776" applyNumberFormat="1" applyBorder="1" applyAlignment="1">
      <alignment horizontal="center"/>
    </xf>
    <xf numFmtId="193" fontId="1" fillId="0" borderId="67" xfId="3776" applyNumberFormat="1" applyBorder="1" applyAlignment="1">
      <alignment horizontal="center"/>
    </xf>
    <xf numFmtId="186" fontId="1" fillId="0" borderId="0" xfId="3776" applyNumberFormat="1" applyBorder="1" applyAlignment="1">
      <alignment horizontal="left"/>
    </xf>
    <xf numFmtId="186" fontId="1" fillId="0" borderId="0" xfId="3776" applyNumberFormat="1" applyBorder="1" applyAlignment="1">
      <alignment horizontal="center"/>
    </xf>
    <xf numFmtId="190" fontId="1" fillId="0" borderId="0" xfId="3776" applyNumberFormat="1" applyBorder="1" applyAlignment="1">
      <alignment horizontal="center"/>
    </xf>
    <xf numFmtId="193" fontId="1" fillId="0" borderId="0" xfId="3776" applyNumberFormat="1" applyBorder="1" applyAlignment="1">
      <alignment horizontal="center"/>
    </xf>
    <xf numFmtId="192" fontId="1" fillId="0" borderId="0" xfId="3776" applyNumberFormat="1" applyBorder="1"/>
    <xf numFmtId="0" fontId="2" fillId="0" borderId="68" xfId="3776" applyFont="1" applyBorder="1" applyProtection="1">
      <protection locked="0"/>
    </xf>
    <xf numFmtId="0" fontId="1" fillId="0" borderId="22" xfId="3776" applyBorder="1" applyProtection="1">
      <protection locked="0"/>
    </xf>
    <xf numFmtId="0" fontId="1" fillId="0" borderId="22" xfId="3776" applyBorder="1"/>
    <xf numFmtId="191" fontId="1" fillId="0" borderId="22" xfId="3776" applyNumberFormat="1" applyBorder="1"/>
    <xf numFmtId="3" fontId="1" fillId="0" borderId="22" xfId="3776" applyNumberFormat="1" applyFill="1" applyBorder="1"/>
    <xf numFmtId="0" fontId="1" fillId="0" borderId="22" xfId="3776" applyFill="1" applyBorder="1"/>
    <xf numFmtId="193" fontId="1" fillId="0" borderId="69" xfId="3776" applyNumberFormat="1" applyBorder="1"/>
    <xf numFmtId="193" fontId="1" fillId="0" borderId="0" xfId="3776" applyNumberFormat="1" applyBorder="1" applyAlignment="1">
      <alignment horizontal="left"/>
    </xf>
    <xf numFmtId="0" fontId="1" fillId="0" borderId="70" xfId="3776" applyBorder="1"/>
    <xf numFmtId="3" fontId="1" fillId="0" borderId="0" xfId="3776" applyNumberFormat="1" applyBorder="1"/>
    <xf numFmtId="191" fontId="1" fillId="0" borderId="0" xfId="3776" applyNumberFormat="1" applyBorder="1"/>
    <xf numFmtId="3" fontId="1" fillId="0" borderId="0" xfId="3776" applyNumberFormat="1" applyFill="1" applyBorder="1"/>
    <xf numFmtId="0" fontId="1" fillId="0" borderId="0" xfId="3776" applyFill="1" applyBorder="1"/>
    <xf numFmtId="193" fontId="1" fillId="0" borderId="71" xfId="3776" applyNumberFormat="1" applyBorder="1"/>
    <xf numFmtId="0" fontId="0" fillId="0" borderId="63" xfId="3776" applyFont="1" applyBorder="1" applyAlignment="1">
      <alignment horizontal="center"/>
    </xf>
    <xf numFmtId="0" fontId="1" fillId="0" borderId="70" xfId="3776" applyFill="1" applyBorder="1" applyProtection="1">
      <protection locked="0"/>
    </xf>
    <xf numFmtId="0" fontId="1" fillId="0" borderId="0" xfId="3776" applyFill="1" applyBorder="1" applyProtection="1">
      <protection locked="0"/>
    </xf>
    <xf numFmtId="3" fontId="38" fillId="0" borderId="0" xfId="3776" applyNumberFormat="1" applyFont="1" applyFill="1" applyBorder="1"/>
    <xf numFmtId="190" fontId="38" fillId="0" borderId="0" xfId="3776" applyNumberFormat="1" applyFont="1" applyFill="1" applyBorder="1"/>
    <xf numFmtId="191" fontId="1" fillId="0" borderId="0" xfId="3776" applyNumberFormat="1" applyFill="1" applyBorder="1"/>
    <xf numFmtId="191" fontId="95" fillId="0" borderId="43" xfId="3776" applyNumberFormat="1" applyFont="1" applyFill="1" applyBorder="1" applyAlignment="1">
      <alignment horizontal="center"/>
    </xf>
    <xf numFmtId="0" fontId="1" fillId="0" borderId="0" xfId="3776" applyFont="1" applyBorder="1"/>
    <xf numFmtId="194" fontId="38" fillId="0" borderId="0" xfId="3776" applyNumberFormat="1" applyFont="1" applyFill="1" applyBorder="1"/>
    <xf numFmtId="194" fontId="1" fillId="0" borderId="0" xfId="3776" applyNumberFormat="1" applyFont="1" applyFill="1" applyBorder="1"/>
    <xf numFmtId="191" fontId="1" fillId="0" borderId="43" xfId="3776" applyNumberFormat="1" applyFont="1" applyBorder="1" applyAlignment="1">
      <alignment horizontal="center"/>
    </xf>
    <xf numFmtId="0" fontId="1" fillId="0" borderId="0" xfId="3776" applyBorder="1" applyProtection="1">
      <protection locked="0"/>
    </xf>
    <xf numFmtId="191" fontId="1" fillId="0" borderId="22" xfId="3776" applyNumberFormat="1" applyFill="1" applyBorder="1"/>
    <xf numFmtId="191" fontId="1" fillId="0" borderId="44" xfId="3776" applyNumberFormat="1" applyFill="1" applyBorder="1" applyAlignment="1">
      <alignment horizontal="center"/>
    </xf>
    <xf numFmtId="10" fontId="38" fillId="0" borderId="0" xfId="3776" applyNumberFormat="1" applyFont="1" applyFill="1" applyBorder="1" applyAlignment="1">
      <alignment horizontal="center"/>
    </xf>
    <xf numFmtId="0" fontId="1" fillId="0" borderId="0" xfId="3776" applyBorder="1" applyAlignment="1">
      <alignment horizontal="center" wrapText="1"/>
    </xf>
    <xf numFmtId="192" fontId="1" fillId="0" borderId="0" xfId="3776" applyNumberFormat="1" applyBorder="1" applyAlignment="1">
      <alignment horizontal="center" wrapText="1"/>
    </xf>
    <xf numFmtId="182" fontId="38" fillId="0" borderId="11" xfId="3373" applyNumberFormat="1" applyFont="1" applyFill="1" applyBorder="1"/>
    <xf numFmtId="194" fontId="1" fillId="0" borderId="0" xfId="3776" applyNumberFormat="1" applyBorder="1"/>
    <xf numFmtId="201" fontId="1" fillId="0" borderId="0" xfId="3776" applyNumberFormat="1" applyFill="1" applyBorder="1"/>
    <xf numFmtId="200" fontId="1" fillId="0" borderId="0" xfId="3776" applyNumberFormat="1" applyFill="1" applyBorder="1"/>
    <xf numFmtId="0" fontId="1" fillId="0" borderId="70" xfId="3776" applyBorder="1" applyProtection="1">
      <protection locked="0"/>
    </xf>
    <xf numFmtId="9" fontId="1" fillId="0" borderId="0" xfId="3776" applyNumberFormat="1" applyFill="1" applyBorder="1"/>
    <xf numFmtId="42" fontId="1" fillId="0" borderId="0" xfId="3776" applyNumberFormat="1" applyBorder="1" applyAlignment="1">
      <alignment horizontal="right"/>
    </xf>
    <xf numFmtId="0" fontId="1" fillId="0" borderId="66" xfId="3776" applyBorder="1"/>
    <xf numFmtId="0" fontId="1" fillId="0" borderId="21" xfId="3776" applyBorder="1" applyProtection="1">
      <protection locked="0"/>
    </xf>
    <xf numFmtId="0" fontId="1" fillId="0" borderId="21" xfId="3776" applyFill="1" applyBorder="1"/>
    <xf numFmtId="190" fontId="1" fillId="0" borderId="21" xfId="3776" applyNumberFormat="1" applyFill="1" applyBorder="1" applyAlignment="1">
      <alignment horizontal="center"/>
    </xf>
    <xf numFmtId="191" fontId="1" fillId="0" borderId="21" xfId="3776" applyNumberFormat="1" applyFill="1" applyBorder="1" applyAlignment="1">
      <alignment horizontal="center"/>
    </xf>
    <xf numFmtId="9" fontId="1" fillId="0" borderId="21" xfId="3776" applyNumberFormat="1" applyFill="1" applyBorder="1"/>
    <xf numFmtId="191" fontId="1" fillId="0" borderId="21" xfId="3776" applyNumberFormat="1" applyFill="1" applyBorder="1"/>
    <xf numFmtId="191" fontId="1" fillId="0" borderId="21" xfId="3776" applyNumberFormat="1" applyBorder="1"/>
    <xf numFmtId="193" fontId="1" fillId="0" borderId="67" xfId="3776" applyNumberFormat="1" applyBorder="1"/>
    <xf numFmtId="191" fontId="1" fillId="0" borderId="0" xfId="3776" applyNumberFormat="1" applyBorder="1" applyAlignment="1">
      <alignment horizontal="right"/>
    </xf>
    <xf numFmtId="193" fontId="1" fillId="0" borderId="0" xfId="3776" applyNumberFormat="1" applyBorder="1"/>
    <xf numFmtId="0" fontId="2" fillId="0" borderId="68" xfId="3776" applyFont="1" applyFill="1" applyBorder="1" applyProtection="1">
      <protection locked="0"/>
    </xf>
    <xf numFmtId="0" fontId="1" fillId="0" borderId="70" xfId="3776" applyFont="1" applyFill="1" applyBorder="1" applyProtection="1">
      <protection locked="0"/>
    </xf>
    <xf numFmtId="194" fontId="95" fillId="0" borderId="0" xfId="3776" applyNumberFormat="1" applyFont="1" applyFill="1" applyBorder="1"/>
    <xf numFmtId="0" fontId="1" fillId="0" borderId="70" xfId="3776" applyFont="1" applyFill="1" applyBorder="1"/>
    <xf numFmtId="3" fontId="1" fillId="0" borderId="0" xfId="3776" applyNumberFormat="1" applyFont="1" applyFill="1" applyBorder="1"/>
    <xf numFmtId="186" fontId="1" fillId="0" borderId="0" xfId="3776" applyNumberFormat="1"/>
    <xf numFmtId="3" fontId="1" fillId="0" borderId="0" xfId="3776" applyNumberFormat="1" applyFill="1" applyBorder="1" applyProtection="1">
      <protection locked="0"/>
    </xf>
    <xf numFmtId="190" fontId="1" fillId="0" borderId="0" xfId="3776" applyNumberFormat="1" applyFill="1" applyBorder="1"/>
    <xf numFmtId="0" fontId="1" fillId="0" borderId="66" xfId="3776" applyFill="1" applyBorder="1"/>
    <xf numFmtId="0" fontId="1" fillId="0" borderId="21" xfId="3776" applyBorder="1"/>
    <xf numFmtId="190" fontId="1" fillId="0" borderId="21" xfId="3776" applyNumberFormat="1" applyBorder="1"/>
    <xf numFmtId="0" fontId="1" fillId="0" borderId="70" xfId="3776" applyFill="1" applyBorder="1"/>
    <xf numFmtId="186" fontId="1" fillId="0" borderId="71" xfId="3776" applyNumberFormat="1" applyBorder="1"/>
    <xf numFmtId="0" fontId="0" fillId="0" borderId="69" xfId="3776" applyFont="1" applyFill="1" applyBorder="1" applyAlignment="1">
      <alignment horizontal="center"/>
    </xf>
    <xf numFmtId="191" fontId="95" fillId="0" borderId="71" xfId="3776" applyNumberFormat="1" applyFont="1" applyFill="1" applyBorder="1" applyAlignment="1">
      <alignment horizontal="center"/>
    </xf>
    <xf numFmtId="193" fontId="1" fillId="0" borderId="71" xfId="3776" applyNumberFormat="1" applyBorder="1" applyAlignment="1">
      <alignment horizontal="center"/>
    </xf>
    <xf numFmtId="186" fontId="1" fillId="0" borderId="71" xfId="3776" applyNumberFormat="1" applyBorder="1" applyAlignment="1">
      <alignment horizontal="center"/>
    </xf>
    <xf numFmtId="191" fontId="1" fillId="0" borderId="43" xfId="3776" applyNumberFormat="1" applyFont="1" applyFill="1" applyBorder="1" applyAlignment="1">
      <alignment horizontal="center"/>
    </xf>
    <xf numFmtId="190" fontId="95" fillId="0" borderId="0" xfId="3776" applyNumberFormat="1" applyFont="1" applyFill="1" applyBorder="1"/>
    <xf numFmtId="191" fontId="1" fillId="0" borderId="67" xfId="3776" applyNumberFormat="1" applyFill="1" applyBorder="1" applyAlignment="1">
      <alignment horizontal="center"/>
    </xf>
    <xf numFmtId="190" fontId="1" fillId="0" borderId="0" xfId="3776" applyNumberFormat="1" applyBorder="1" applyAlignment="1">
      <alignment horizontal="right"/>
    </xf>
    <xf numFmtId="191" fontId="1" fillId="0" borderId="0" xfId="3776" applyNumberFormat="1" applyBorder="1" applyAlignment="1">
      <alignment horizontal="center"/>
    </xf>
    <xf numFmtId="182" fontId="38" fillId="0" borderId="22" xfId="3776" applyNumberFormat="1" applyFont="1" applyFill="1" applyBorder="1" applyAlignment="1">
      <alignment horizontal="center"/>
    </xf>
    <xf numFmtId="10" fontId="1" fillId="0" borderId="0" xfId="3776" applyNumberFormat="1" applyFill="1" applyBorder="1" applyAlignment="1">
      <alignment horizontal="center"/>
    </xf>
    <xf numFmtId="0" fontId="1" fillId="0" borderId="0" xfId="3776" applyFill="1"/>
    <xf numFmtId="192" fontId="1" fillId="0" borderId="0" xfId="3776" applyNumberFormat="1" applyFont="1" applyFill="1"/>
    <xf numFmtId="194" fontId="1" fillId="0" borderId="0" xfId="3776" applyNumberFormat="1" applyFill="1" applyBorder="1"/>
    <xf numFmtId="191" fontId="1" fillId="0" borderId="0" xfId="3776" applyNumberFormat="1" applyFont="1" applyBorder="1"/>
    <xf numFmtId="194" fontId="1" fillId="0" borderId="0" xfId="3776" applyNumberFormat="1" applyFill="1" applyBorder="1" applyAlignment="1">
      <alignment horizontal="center"/>
    </xf>
    <xf numFmtId="191" fontId="1" fillId="0" borderId="22" xfId="3776" applyNumberFormat="1" applyBorder="1" applyAlignment="1">
      <alignment horizontal="right"/>
    </xf>
    <xf numFmtId="202" fontId="1" fillId="0" borderId="0" xfId="3776" applyNumberFormat="1"/>
    <xf numFmtId="194" fontId="1" fillId="0" borderId="0" xfId="3776" applyNumberFormat="1" applyFill="1" applyAlignment="1">
      <alignment horizontal="center"/>
    </xf>
    <xf numFmtId="0" fontId="1" fillId="0" borderId="0" xfId="3776" applyFill="1" applyAlignment="1">
      <alignment horizontal="center"/>
    </xf>
    <xf numFmtId="192" fontId="1" fillId="0" borderId="0" xfId="3776" applyNumberFormat="1" applyFill="1" applyAlignment="1">
      <alignment horizontal="center"/>
    </xf>
    <xf numFmtId="190" fontId="1" fillId="0" borderId="0" xfId="3776" applyNumberFormat="1" applyFill="1" applyAlignment="1">
      <alignment horizontal="center"/>
    </xf>
    <xf numFmtId="190" fontId="1" fillId="0" borderId="0" xfId="3776" applyNumberFormat="1" applyFont="1" applyFill="1" applyBorder="1"/>
    <xf numFmtId="2" fontId="1" fillId="0" borderId="0" xfId="3776" applyNumberFormat="1" applyFill="1"/>
    <xf numFmtId="0" fontId="1" fillId="0" borderId="70" xfId="3776" applyFont="1" applyBorder="1" applyProtection="1">
      <protection locked="0"/>
    </xf>
    <xf numFmtId="190" fontId="1" fillId="0" borderId="0" xfId="3776" applyNumberFormat="1" applyBorder="1"/>
    <xf numFmtId="192" fontId="1" fillId="0" borderId="0" xfId="3776" applyNumberFormat="1" applyFill="1"/>
    <xf numFmtId="193" fontId="1" fillId="0" borderId="67" xfId="3776" applyNumberFormat="1" applyFill="1" applyBorder="1"/>
    <xf numFmtId="193" fontId="1" fillId="0" borderId="0" xfId="3776" applyNumberFormat="1" applyFill="1" applyBorder="1" applyAlignment="1">
      <alignment horizontal="left"/>
    </xf>
    <xf numFmtId="186" fontId="1" fillId="0" borderId="0" xfId="3776" applyNumberFormat="1" applyFill="1" applyBorder="1"/>
    <xf numFmtId="191" fontId="1" fillId="0" borderId="0" xfId="3776" applyNumberFormat="1" applyFill="1" applyBorder="1" applyAlignment="1">
      <alignment horizontal="center"/>
    </xf>
    <xf numFmtId="193" fontId="1" fillId="0" borderId="0" xfId="3776" applyNumberFormat="1" applyFill="1" applyBorder="1"/>
    <xf numFmtId="0" fontId="1" fillId="0" borderId="0" xfId="3776" applyFont="1" applyFill="1" applyBorder="1" applyProtection="1">
      <protection locked="0"/>
    </xf>
    <xf numFmtId="0" fontId="1" fillId="0" borderId="0" xfId="3776" applyFont="1" applyFill="1" applyBorder="1"/>
    <xf numFmtId="193" fontId="1" fillId="0" borderId="71" xfId="3776" applyNumberFormat="1" applyFill="1" applyBorder="1"/>
    <xf numFmtId="189" fontId="38" fillId="0" borderId="0" xfId="2747" applyNumberFormat="1" applyFont="1" applyBorder="1"/>
    <xf numFmtId="189" fontId="95" fillId="0" borderId="0" xfId="2747" applyNumberFormat="1" applyFont="1" applyFill="1" applyBorder="1"/>
    <xf numFmtId="0" fontId="1" fillId="0" borderId="0" xfId="3776" applyFont="1" applyFill="1"/>
    <xf numFmtId="8" fontId="1" fillId="0" borderId="0" xfId="3776" applyNumberFormat="1" applyFont="1" applyBorder="1"/>
    <xf numFmtId="8" fontId="1" fillId="0" borderId="0" xfId="3776" applyNumberFormat="1" applyBorder="1"/>
    <xf numFmtId="0" fontId="1" fillId="0" borderId="70" xfId="3776" applyFont="1" applyBorder="1"/>
    <xf numFmtId="3" fontId="1" fillId="0" borderId="21" xfId="3776" applyNumberFormat="1" applyFont="1" applyFill="1" applyBorder="1"/>
    <xf numFmtId="0" fontId="1" fillId="0" borderId="21" xfId="3776" applyFont="1" applyFill="1" applyBorder="1"/>
    <xf numFmtId="191" fontId="1" fillId="0" borderId="21" xfId="3776" applyNumberFormat="1" applyFont="1" applyFill="1" applyBorder="1"/>
    <xf numFmtId="191" fontId="1" fillId="0" borderId="0" xfId="3776" applyNumberFormat="1" applyFont="1" applyFill="1" applyBorder="1"/>
    <xf numFmtId="191" fontId="1" fillId="0" borderId="0" xfId="3776" applyNumberFormat="1"/>
    <xf numFmtId="3" fontId="1" fillId="0" borderId="0" xfId="3776" applyNumberFormat="1" applyFill="1"/>
    <xf numFmtId="193" fontId="1" fillId="0" borderId="0" xfId="3776" applyNumberFormat="1"/>
    <xf numFmtId="0" fontId="2" fillId="0" borderId="0" xfId="3776" applyFont="1"/>
    <xf numFmtId="191" fontId="1" fillId="0" borderId="21" xfId="3776" applyNumberFormat="1" applyFont="1" applyBorder="1" applyAlignment="1">
      <alignment horizontal="center"/>
    </xf>
    <xf numFmtId="194" fontId="1" fillId="0" borderId="0" xfId="3776" applyNumberFormat="1" applyAlignment="1">
      <alignment horizontal="center"/>
    </xf>
    <xf numFmtId="0" fontId="1" fillId="0" borderId="0" xfId="3776" applyAlignment="1">
      <alignment horizontal="center"/>
    </xf>
    <xf numFmtId="192" fontId="1" fillId="0" borderId="0" xfId="3776" applyNumberFormat="1" applyAlignment="1">
      <alignment horizontal="center"/>
    </xf>
    <xf numFmtId="3" fontId="1" fillId="0" borderId="0" xfId="3776" applyNumberFormat="1"/>
    <xf numFmtId="202" fontId="1" fillId="0" borderId="0" xfId="3776" applyNumberFormat="1" applyFill="1"/>
    <xf numFmtId="193" fontId="1" fillId="0" borderId="0" xfId="3776" applyNumberFormat="1" applyAlignment="1">
      <alignment horizontal="left"/>
    </xf>
    <xf numFmtId="0" fontId="1" fillId="0" borderId="0" xfId="3776" applyFont="1"/>
    <xf numFmtId="202" fontId="1" fillId="0" borderId="0" xfId="3776" applyNumberFormat="1" applyBorder="1"/>
    <xf numFmtId="202" fontId="1" fillId="0" borderId="0" xfId="3776" applyNumberFormat="1" applyAlignment="1">
      <alignment horizontal="left"/>
    </xf>
    <xf numFmtId="202" fontId="1" fillId="0" borderId="22" xfId="3776" applyNumberFormat="1" applyBorder="1"/>
    <xf numFmtId="3" fontId="1" fillId="0" borderId="22" xfId="3776" applyNumberFormat="1" applyBorder="1"/>
    <xf numFmtId="190" fontId="1" fillId="0" borderId="0" xfId="3776" applyNumberFormat="1"/>
    <xf numFmtId="194" fontId="1" fillId="0" borderId="0" xfId="3776" applyNumberFormat="1" applyAlignment="1">
      <alignment horizontal="centerContinuous"/>
    </xf>
    <xf numFmtId="3" fontId="1" fillId="0" borderId="0" xfId="3776" applyNumberFormat="1" applyFill="1" applyBorder="1" applyAlignment="1">
      <alignment horizontal="centerContinuous"/>
    </xf>
    <xf numFmtId="190" fontId="1" fillId="0" borderId="0" xfId="3776" applyNumberFormat="1" applyFill="1" applyAlignment="1">
      <alignment horizontal="centerContinuous"/>
    </xf>
    <xf numFmtId="0" fontId="59" fillId="0" borderId="0" xfId="3776" applyFont="1" applyBorder="1" applyAlignment="1">
      <alignment horizontal="left"/>
    </xf>
    <xf numFmtId="186" fontId="1" fillId="0" borderId="0" xfId="3776" applyNumberFormat="1" applyBorder="1" applyAlignment="1">
      <alignment horizontal="right"/>
    </xf>
    <xf numFmtId="3" fontId="1" fillId="0" borderId="22" xfId="3776" applyNumberFormat="1" applyFill="1" applyBorder="1" applyAlignment="1">
      <alignment horizontal="center"/>
    </xf>
    <xf numFmtId="190" fontId="1" fillId="0" borderId="4" xfId="3776" applyNumberFormat="1" applyFill="1" applyBorder="1" applyAlignment="1">
      <alignment horizontal="centerContinuous"/>
    </xf>
    <xf numFmtId="3" fontId="1" fillId="0" borderId="21" xfId="3776" applyNumberFormat="1" applyBorder="1" applyAlignment="1">
      <alignment horizontal="center"/>
    </xf>
    <xf numFmtId="3" fontId="1" fillId="0" borderId="21" xfId="3776" applyNumberFormat="1" applyFill="1" applyBorder="1" applyAlignment="1">
      <alignment horizontal="center"/>
    </xf>
    <xf numFmtId="194" fontId="1" fillId="0" borderId="21" xfId="3776" applyNumberFormat="1" applyBorder="1" applyAlignment="1">
      <alignment horizontal="center"/>
    </xf>
    <xf numFmtId="186" fontId="1" fillId="0" borderId="67" xfId="3776" applyNumberFormat="1" applyBorder="1" applyAlignment="1">
      <alignment horizontal="center"/>
    </xf>
    <xf numFmtId="186" fontId="1" fillId="0" borderId="71" xfId="3776" applyNumberFormat="1" applyBorder="1" applyAlignment="1">
      <alignment horizontal="right"/>
    </xf>
    <xf numFmtId="0" fontId="1" fillId="0" borderId="22" xfId="3776" applyFont="1" applyBorder="1" applyProtection="1">
      <protection locked="0"/>
    </xf>
    <xf numFmtId="194" fontId="1" fillId="0" borderId="22" xfId="3776" applyNumberFormat="1" applyBorder="1"/>
    <xf numFmtId="3" fontId="1" fillId="0" borderId="22" xfId="3776" applyNumberFormat="1" applyFill="1" applyBorder="1" applyProtection="1">
      <protection locked="0"/>
    </xf>
    <xf numFmtId="190" fontId="1" fillId="0" borderId="22" xfId="3776" applyNumberFormat="1" applyFill="1" applyBorder="1"/>
    <xf numFmtId="190" fontId="1" fillId="0" borderId="22" xfId="3776" applyNumberFormat="1" applyBorder="1" applyAlignment="1">
      <alignment horizontal="right"/>
    </xf>
    <xf numFmtId="193" fontId="1" fillId="0" borderId="69" xfId="3776" applyNumberFormat="1" applyBorder="1" applyAlignment="1">
      <alignment horizontal="right"/>
    </xf>
    <xf numFmtId="193" fontId="1" fillId="0" borderId="71" xfId="3776" applyNumberFormat="1" applyBorder="1" applyAlignment="1">
      <alignment horizontal="right"/>
    </xf>
    <xf numFmtId="0" fontId="1" fillId="0" borderId="0" xfId="3776" applyFont="1" applyBorder="1" applyProtection="1">
      <protection locked="0"/>
    </xf>
    <xf numFmtId="186" fontId="1" fillId="0" borderId="0" xfId="3776" applyNumberFormat="1" applyFont="1" applyBorder="1" applyAlignment="1">
      <alignment horizontal="left"/>
    </xf>
    <xf numFmtId="190" fontId="94" fillId="0" borderId="0" xfId="3776" applyNumberFormat="1" applyFont="1" applyFill="1" applyBorder="1"/>
    <xf numFmtId="191" fontId="1" fillId="0" borderId="44" xfId="3776" applyNumberFormat="1" applyBorder="1" applyAlignment="1">
      <alignment horizontal="center"/>
    </xf>
    <xf numFmtId="191" fontId="38" fillId="0" borderId="0" xfId="3776" applyNumberFormat="1" applyFont="1" applyFill="1" applyBorder="1" applyAlignment="1">
      <alignment horizontal="right"/>
    </xf>
    <xf numFmtId="10" fontId="1" fillId="0" borderId="0" xfId="3776" applyNumberFormat="1" applyBorder="1" applyAlignment="1">
      <alignment horizontal="center"/>
    </xf>
    <xf numFmtId="9" fontId="38" fillId="0" borderId="0" xfId="3373" applyFont="1" applyFill="1" applyBorder="1"/>
    <xf numFmtId="193" fontId="1" fillId="0" borderId="69" xfId="3776" applyNumberFormat="1" applyFill="1" applyBorder="1" applyAlignment="1">
      <alignment horizontal="right"/>
    </xf>
    <xf numFmtId="194" fontId="1" fillId="0" borderId="0" xfId="3776" applyNumberFormat="1" applyFont="1" applyFill="1" applyAlignment="1">
      <alignment horizontal="center"/>
    </xf>
    <xf numFmtId="190" fontId="1" fillId="0" borderId="0" xfId="3776" applyNumberFormat="1" applyAlignment="1">
      <alignment horizontal="center"/>
    </xf>
    <xf numFmtId="3" fontId="1" fillId="0" borderId="0" xfId="3776" applyNumberFormat="1" applyFill="1" applyBorder="1" applyAlignment="1">
      <alignment horizontal="right"/>
    </xf>
    <xf numFmtId="3" fontId="1" fillId="0" borderId="0" xfId="3776" applyNumberFormat="1" applyFill="1" applyBorder="1" applyAlignment="1">
      <alignment horizontal="center"/>
    </xf>
    <xf numFmtId="193" fontId="1" fillId="0" borderId="0" xfId="3776" applyNumberFormat="1" applyFont="1" applyFill="1" applyBorder="1" applyAlignment="1">
      <alignment horizontal="left"/>
    </xf>
    <xf numFmtId="3" fontId="1" fillId="0" borderId="21" xfId="3776" applyNumberFormat="1" applyFill="1" applyBorder="1"/>
    <xf numFmtId="194" fontId="1" fillId="0" borderId="21" xfId="3776" applyNumberFormat="1" applyBorder="1"/>
    <xf numFmtId="190" fontId="1" fillId="0" borderId="21" xfId="3776" applyNumberFormat="1" applyFill="1" applyBorder="1"/>
    <xf numFmtId="190" fontId="1" fillId="0" borderId="21" xfId="3776" applyNumberFormat="1" applyBorder="1" applyAlignment="1">
      <alignment horizontal="right"/>
    </xf>
    <xf numFmtId="191" fontId="1" fillId="0" borderId="0" xfId="3776" applyNumberFormat="1" applyFill="1" applyBorder="1" applyAlignment="1">
      <alignment horizontal="right"/>
    </xf>
    <xf numFmtId="190" fontId="1" fillId="0" borderId="0" xfId="3776" applyNumberFormat="1" applyFill="1" applyBorder="1" applyAlignment="1">
      <alignment horizontal="right"/>
    </xf>
    <xf numFmtId="0" fontId="2" fillId="0" borderId="0" xfId="3776" applyFont="1" applyFill="1" applyBorder="1" applyProtection="1">
      <protection locked="0"/>
    </xf>
    <xf numFmtId="191" fontId="38" fillId="0" borderId="0" xfId="3776" applyNumberFormat="1" applyFont="1" applyBorder="1" applyAlignment="1">
      <alignment horizontal="right"/>
    </xf>
    <xf numFmtId="191" fontId="1" fillId="0" borderId="0" xfId="3776" applyNumberFormat="1" applyFont="1" applyBorder="1" applyAlignment="1">
      <alignment horizontal="right"/>
    </xf>
    <xf numFmtId="191" fontId="1" fillId="0" borderId="0" xfId="3776" applyNumberFormat="1" applyFont="1" applyFill="1" applyBorder="1" applyProtection="1">
      <protection locked="0"/>
    </xf>
    <xf numFmtId="191" fontId="1" fillId="0" borderId="21" xfId="3776" applyNumberFormat="1" applyBorder="1" applyAlignment="1">
      <alignment horizontal="right"/>
    </xf>
    <xf numFmtId="193" fontId="1" fillId="0" borderId="71" xfId="3776" applyNumberFormat="1" applyFill="1" applyBorder="1" applyAlignment="1">
      <alignment horizontal="right"/>
    </xf>
    <xf numFmtId="186" fontId="1" fillId="0" borderId="0" xfId="3776" applyNumberFormat="1" applyFill="1" applyBorder="1" applyAlignment="1">
      <alignment horizontal="left"/>
    </xf>
    <xf numFmtId="191" fontId="1" fillId="0" borderId="0" xfId="3776" applyNumberFormat="1" applyFont="1" applyFill="1" applyBorder="1" applyAlignment="1">
      <alignment horizontal="right"/>
    </xf>
    <xf numFmtId="191" fontId="1" fillId="0" borderId="22" xfId="3776" applyNumberFormat="1" applyFill="1" applyBorder="1" applyAlignment="1">
      <alignment horizontal="right"/>
    </xf>
    <xf numFmtId="193" fontId="1" fillId="0" borderId="71" xfId="3776" applyNumberFormat="1" applyFont="1" applyFill="1" applyBorder="1" applyAlignment="1">
      <alignment horizontal="right"/>
    </xf>
    <xf numFmtId="194" fontId="1" fillId="0" borderId="21" xfId="3776" applyNumberFormat="1" applyFill="1" applyBorder="1"/>
    <xf numFmtId="191" fontId="1" fillId="0" borderId="21" xfId="3776" applyNumberFormat="1" applyFill="1" applyBorder="1" applyAlignment="1">
      <alignment horizontal="right"/>
    </xf>
    <xf numFmtId="190" fontId="1" fillId="0" borderId="21" xfId="3776" applyNumberFormat="1" applyFill="1" applyBorder="1" applyAlignment="1">
      <alignment horizontal="right"/>
    </xf>
    <xf numFmtId="186" fontId="1" fillId="0" borderId="71" xfId="3776" applyNumberFormat="1" applyFont="1" applyBorder="1" applyAlignment="1">
      <alignment horizontal="left"/>
    </xf>
    <xf numFmtId="0" fontId="0" fillId="0" borderId="71" xfId="3776" applyFont="1" applyBorder="1" applyAlignment="1">
      <alignment horizontal="center"/>
    </xf>
    <xf numFmtId="190" fontId="38" fillId="0" borderId="0" xfId="3776" applyNumberFormat="1" applyFont="1" applyBorder="1" applyAlignment="1">
      <alignment horizontal="right"/>
    </xf>
    <xf numFmtId="194" fontId="1" fillId="0" borderId="0" xfId="3776" applyNumberFormat="1" applyBorder="1" applyAlignment="1">
      <alignment horizontal="center"/>
    </xf>
    <xf numFmtId="194" fontId="1" fillId="0" borderId="21" xfId="3776" applyNumberFormat="1" applyFill="1" applyBorder="1" applyAlignment="1">
      <alignment horizontal="right"/>
    </xf>
    <xf numFmtId="193" fontId="1" fillId="0" borderId="67" xfId="3776" applyNumberFormat="1" applyBorder="1" applyAlignment="1">
      <alignment horizontal="right"/>
    </xf>
    <xf numFmtId="194" fontId="1" fillId="0" borderId="0" xfId="3776" applyNumberFormat="1" applyFill="1" applyBorder="1" applyAlignment="1">
      <alignment horizontal="right"/>
    </xf>
    <xf numFmtId="193" fontId="1" fillId="0" borderId="0" xfId="3776" applyNumberFormat="1" applyBorder="1" applyAlignment="1">
      <alignment horizontal="right"/>
    </xf>
    <xf numFmtId="193" fontId="1" fillId="0" borderId="0" xfId="3776" applyNumberFormat="1" applyFill="1" applyBorder="1" applyAlignment="1">
      <alignment horizontal="right"/>
    </xf>
    <xf numFmtId="0" fontId="1" fillId="0" borderId="69" xfId="3776" applyBorder="1" applyAlignment="1">
      <alignment horizontal="center"/>
    </xf>
    <xf numFmtId="191" fontId="95" fillId="0" borderId="71" xfId="3776" applyNumberFormat="1" applyFont="1" applyBorder="1" applyAlignment="1">
      <alignment horizontal="center"/>
    </xf>
    <xf numFmtId="191" fontId="1" fillId="0" borderId="71" xfId="3776" applyNumberFormat="1" applyFont="1" applyBorder="1" applyAlignment="1">
      <alignment horizontal="center"/>
    </xf>
    <xf numFmtId="186" fontId="1" fillId="0" borderId="71" xfId="3776" applyNumberFormat="1" applyBorder="1" applyAlignment="1">
      <alignment horizontal="left"/>
    </xf>
    <xf numFmtId="191" fontId="1" fillId="0" borderId="67" xfId="3776" applyNumberFormat="1" applyBorder="1" applyAlignment="1">
      <alignment horizontal="center"/>
    </xf>
    <xf numFmtId="194" fontId="59" fillId="0" borderId="0" xfId="3776" applyNumberFormat="1" applyFont="1" applyFill="1" applyBorder="1"/>
    <xf numFmtId="4" fontId="1" fillId="0" borderId="0" xfId="3776" applyNumberFormat="1" applyBorder="1" applyAlignment="1">
      <alignment horizontal="center"/>
    </xf>
    <xf numFmtId="3" fontId="1" fillId="0" borderId="0" xfId="3776" applyNumberFormat="1" applyBorder="1" applyAlignment="1">
      <alignment horizontal="center"/>
    </xf>
    <xf numFmtId="203" fontId="1" fillId="0" borderId="0" xfId="3776" applyNumberFormat="1" applyFill="1" applyBorder="1" applyAlignment="1">
      <alignment horizontal="center"/>
    </xf>
    <xf numFmtId="191" fontId="1" fillId="0" borderId="0" xfId="3776" applyNumberFormat="1" applyFont="1" applyBorder="1" applyAlignment="1">
      <alignment horizontal="center"/>
    </xf>
    <xf numFmtId="0" fontId="1" fillId="0" borderId="0" xfId="3776" applyFont="1" applyBorder="1" applyAlignment="1">
      <alignment horizontal="center"/>
    </xf>
    <xf numFmtId="3" fontId="1" fillId="0" borderId="22" xfId="3776" applyNumberFormat="1" applyFont="1" applyFill="1" applyBorder="1"/>
    <xf numFmtId="193" fontId="1" fillId="0" borderId="0" xfId="3373" applyNumberFormat="1" applyFont="1" applyBorder="1"/>
    <xf numFmtId="182" fontId="38" fillId="0" borderId="0" xfId="3373" applyNumberFormat="1" applyFont="1" applyFill="1" applyBorder="1"/>
    <xf numFmtId="191" fontId="1" fillId="0" borderId="71" xfId="2666" applyNumberFormat="1" applyFont="1" applyBorder="1" applyAlignment="1">
      <alignment horizontal="right"/>
    </xf>
    <xf numFmtId="3" fontId="38" fillId="0" borderId="21" xfId="3776" applyNumberFormat="1" applyFont="1" applyFill="1" applyBorder="1"/>
    <xf numFmtId="0" fontId="1" fillId="0" borderId="22" xfId="3776" applyFont="1" applyFill="1" applyBorder="1" applyProtection="1">
      <protection locked="0"/>
    </xf>
    <xf numFmtId="194" fontId="1" fillId="0" borderId="22" xfId="3776" applyNumberFormat="1" applyFill="1" applyBorder="1"/>
    <xf numFmtId="190" fontId="1" fillId="0" borderId="22" xfId="3776" applyNumberFormat="1" applyFill="1" applyBorder="1" applyAlignment="1">
      <alignment horizontal="right"/>
    </xf>
    <xf numFmtId="193" fontId="1" fillId="0" borderId="71" xfId="3776" applyNumberFormat="1" applyFill="1" applyBorder="1" applyAlignment="1">
      <alignment horizontal="center"/>
    </xf>
    <xf numFmtId="193" fontId="1" fillId="0" borderId="69" xfId="3776" applyNumberFormat="1" applyFill="1" applyBorder="1"/>
    <xf numFmtId="5" fontId="1" fillId="0" borderId="0" xfId="3776" applyNumberFormat="1" applyBorder="1"/>
    <xf numFmtId="5" fontId="1" fillId="0" borderId="0" xfId="3776" applyNumberFormat="1" applyFill="1" applyBorder="1"/>
    <xf numFmtId="5" fontId="1" fillId="0" borderId="22" xfId="3776" applyNumberFormat="1" applyBorder="1"/>
    <xf numFmtId="5" fontId="1" fillId="0" borderId="0" xfId="3776" applyNumberFormat="1"/>
    <xf numFmtId="5" fontId="1" fillId="0" borderId="0" xfId="3776" applyNumberFormat="1" applyFill="1" applyBorder="1" applyAlignment="1">
      <alignment horizontal="center"/>
    </xf>
    <xf numFmtId="5" fontId="1" fillId="0" borderId="0" xfId="3776" applyNumberFormat="1" applyFill="1"/>
    <xf numFmtId="186" fontId="1" fillId="0" borderId="0" xfId="3776" applyNumberFormat="1" applyAlignment="1">
      <alignment horizontal="right"/>
    </xf>
    <xf numFmtId="190" fontId="1" fillId="0" borderId="0" xfId="3776" applyNumberFormat="1" applyFont="1"/>
    <xf numFmtId="3" fontId="95" fillId="0" borderId="0" xfId="3776" applyNumberFormat="1" applyFont="1"/>
    <xf numFmtId="5" fontId="95" fillId="0" borderId="0" xfId="3776" applyNumberFormat="1" applyFont="1"/>
    <xf numFmtId="5" fontId="1" fillId="0" borderId="0" xfId="3776" applyNumberFormat="1" applyFont="1"/>
    <xf numFmtId="193" fontId="1" fillId="0" borderId="0" xfId="3776" applyNumberFormat="1" applyAlignment="1">
      <alignment horizontal="right"/>
    </xf>
    <xf numFmtId="3" fontId="95" fillId="0" borderId="0" xfId="3776" applyNumberFormat="1" applyFont="1" applyFill="1"/>
    <xf numFmtId="5" fontId="1" fillId="0" borderId="22" xfId="3776" applyNumberFormat="1" applyFont="1" applyBorder="1"/>
    <xf numFmtId="190" fontId="1" fillId="0" borderId="0" xfId="3776" applyNumberFormat="1" applyFont="1" applyFill="1"/>
    <xf numFmtId="42" fontId="95" fillId="0" borderId="0" xfId="3776" applyNumberFormat="1" applyFont="1"/>
    <xf numFmtId="3" fontId="1" fillId="0" borderId="0" xfId="3776" applyNumberFormat="1" applyFont="1" applyFill="1"/>
    <xf numFmtId="194" fontId="1" fillId="0" borderId="0" xfId="3776" applyNumberFormat="1"/>
    <xf numFmtId="190" fontId="1" fillId="0" borderId="0" xfId="3776" applyNumberFormat="1" applyFill="1"/>
    <xf numFmtId="0" fontId="72" fillId="95" borderId="0" xfId="3013" applyFill="1" applyAlignment="1">
      <alignment horizontal="center"/>
    </xf>
    <xf numFmtId="0" fontId="87" fillId="95" borderId="0" xfId="3013" applyFont="1" applyFill="1" applyAlignment="1">
      <alignment horizontal="center" wrapText="1"/>
    </xf>
    <xf numFmtId="0" fontId="0" fillId="0" borderId="0" xfId="0" applyAlignment="1">
      <alignment horizontal="center"/>
    </xf>
    <xf numFmtId="204" fontId="87" fillId="95" borderId="0" xfId="2687" applyNumberFormat="1" applyFont="1" applyFill="1" applyAlignment="1">
      <alignment horizontal="center"/>
    </xf>
    <xf numFmtId="186" fontId="87" fillId="0" borderId="0" xfId="3696" applyNumberFormat="1" applyFont="1"/>
    <xf numFmtId="189" fontId="87" fillId="95" borderId="0" xfId="3695" applyNumberFormat="1" applyFont="1" applyFill="1"/>
    <xf numFmtId="189" fontId="87" fillId="95" borderId="21" xfId="3695" applyNumberFormat="1" applyFont="1" applyFill="1" applyBorder="1"/>
    <xf numFmtId="10" fontId="87" fillId="95" borderId="0" xfId="3696" applyNumberFormat="1" applyFont="1" applyFill="1"/>
    <xf numFmtId="10" fontId="87" fillId="95" borderId="0" xfId="3696" applyNumberFormat="1" applyFont="1" applyFill="1" applyBorder="1"/>
    <xf numFmtId="189" fontId="87" fillId="95" borderId="0" xfId="3695" applyNumberFormat="1" applyFont="1" applyFill="1" applyBorder="1"/>
    <xf numFmtId="189" fontId="72" fillId="95" borderId="0" xfId="3695" applyNumberFormat="1" applyFont="1" applyFill="1"/>
    <xf numFmtId="0" fontId="0" fillId="95" borderId="0" xfId="0" applyFill="1"/>
    <xf numFmtId="43" fontId="0" fillId="0" borderId="0" xfId="3694" applyFont="1"/>
    <xf numFmtId="0" fontId="1" fillId="0" borderId="0" xfId="2940" applyAlignment="1">
      <alignment horizontal="centerContinuous"/>
    </xf>
    <xf numFmtId="0" fontId="1" fillId="0" borderId="0" xfId="2940" applyBorder="1" applyAlignment="1">
      <alignment horizontal="centerContinuous"/>
    </xf>
    <xf numFmtId="0" fontId="1" fillId="0" borderId="0" xfId="2940" applyBorder="1" applyAlignment="1">
      <alignment horizontal="left"/>
    </xf>
    <xf numFmtId="0" fontId="1" fillId="0" borderId="0" xfId="2940" applyFill="1" applyAlignment="1">
      <alignment horizontal="centerContinuous"/>
    </xf>
    <xf numFmtId="41" fontId="1" fillId="0" borderId="0" xfId="2940" applyNumberFormat="1" applyFill="1" applyAlignment="1">
      <alignment horizontal="left"/>
    </xf>
    <xf numFmtId="0" fontId="2" fillId="0" borderId="0" xfId="2940" applyFont="1" applyBorder="1" applyAlignment="1">
      <alignment horizontal="left"/>
    </xf>
    <xf numFmtId="0" fontId="1" fillId="0" borderId="0" xfId="2940" applyFill="1" applyAlignment="1"/>
    <xf numFmtId="0" fontId="1" fillId="0" borderId="0" xfId="2940" applyAlignment="1"/>
    <xf numFmtId="0" fontId="1" fillId="0" borderId="0" xfId="2940" applyBorder="1" applyAlignment="1"/>
    <xf numFmtId="0" fontId="1" fillId="0" borderId="0" xfId="2940" applyBorder="1"/>
    <xf numFmtId="0" fontId="1" fillId="0" borderId="0" xfId="2940" applyFill="1"/>
    <xf numFmtId="0" fontId="1" fillId="0" borderId="0" xfId="2940" applyFill="1" applyAlignment="1">
      <alignment horizontal="center"/>
    </xf>
    <xf numFmtId="0" fontId="1" fillId="0" borderId="0" xfId="2940" applyAlignment="1">
      <alignment horizontal="center"/>
    </xf>
    <xf numFmtId="42" fontId="1" fillId="0" borderId="0" xfId="2940" applyNumberFormat="1"/>
    <xf numFmtId="0" fontId="1" fillId="0" borderId="0" xfId="2940" applyBorder="1" applyAlignment="1">
      <alignment horizontal="center"/>
    </xf>
    <xf numFmtId="0" fontId="1" fillId="0" borderId="0" xfId="2940" applyFill="1" applyBorder="1" applyAlignment="1">
      <alignment horizontal="center"/>
    </xf>
    <xf numFmtId="0" fontId="1" fillId="0" borderId="0" xfId="2940" applyAlignment="1">
      <alignment horizontal="left"/>
    </xf>
    <xf numFmtId="0" fontId="1" fillId="0" borderId="21" xfId="2940" applyBorder="1" applyAlignment="1">
      <alignment horizontal="center"/>
    </xf>
    <xf numFmtId="0" fontId="1" fillId="0" borderId="21" xfId="2940" applyFill="1" applyBorder="1" applyAlignment="1">
      <alignment horizontal="center"/>
    </xf>
    <xf numFmtId="0" fontId="1" fillId="0" borderId="48" xfId="2940" applyFill="1" applyBorder="1" applyAlignment="1">
      <alignment horizontal="center"/>
    </xf>
    <xf numFmtId="0" fontId="1" fillId="0" borderId="49" xfId="2940" applyFill="1" applyBorder="1" applyAlignment="1">
      <alignment horizontal="center"/>
    </xf>
    <xf numFmtId="0" fontId="1" fillId="0" borderId="50" xfId="2940" applyFill="1" applyBorder="1" applyAlignment="1">
      <alignment horizontal="center"/>
    </xf>
    <xf numFmtId="0" fontId="1" fillId="0" borderId="51" xfId="2940" applyFill="1" applyBorder="1" applyAlignment="1">
      <alignment horizontal="center"/>
    </xf>
    <xf numFmtId="0" fontId="1" fillId="0" borderId="52" xfId="2940" applyBorder="1" applyAlignment="1"/>
    <xf numFmtId="0" fontId="1" fillId="0" borderId="0" xfId="2940" applyBorder="1" applyAlignment="1">
      <alignment horizontal="right"/>
    </xf>
    <xf numFmtId="42" fontId="1" fillId="0" borderId="0" xfId="2940" applyNumberFormat="1" applyBorder="1" applyAlignment="1">
      <alignment horizontal="center"/>
    </xf>
    <xf numFmtId="42" fontId="95" fillId="0" borderId="0" xfId="2940" applyNumberFormat="1" applyFont="1" applyFill="1" applyBorder="1" applyAlignment="1">
      <alignment horizontal="center"/>
    </xf>
    <xf numFmtId="42" fontId="95" fillId="0" borderId="0" xfId="2940" applyNumberFormat="1" applyFont="1" applyBorder="1" applyAlignment="1">
      <alignment horizontal="center"/>
    </xf>
    <xf numFmtId="37" fontId="1" fillId="0" borderId="51" xfId="2940" applyNumberFormat="1" applyBorder="1"/>
    <xf numFmtId="37" fontId="1" fillId="0" borderId="0" xfId="2940" applyNumberFormat="1" applyBorder="1"/>
    <xf numFmtId="37" fontId="1" fillId="0" borderId="52" xfId="2940" applyNumberFormat="1" applyBorder="1"/>
    <xf numFmtId="41" fontId="1" fillId="0" borderId="0" xfId="2940" applyNumberFormat="1" applyBorder="1" applyAlignment="1">
      <alignment horizontal="center"/>
    </xf>
    <xf numFmtId="41" fontId="95" fillId="0" borderId="0" xfId="2940" applyNumberFormat="1" applyFont="1" applyFill="1" applyBorder="1" applyAlignment="1">
      <alignment horizontal="center"/>
    </xf>
    <xf numFmtId="41" fontId="95" fillId="0" borderId="0" xfId="2940" applyNumberFormat="1" applyFont="1" applyBorder="1" applyAlignment="1">
      <alignment horizontal="center"/>
    </xf>
    <xf numFmtId="42" fontId="1" fillId="0" borderId="22" xfId="2940" applyNumberFormat="1" applyFill="1" applyBorder="1"/>
    <xf numFmtId="42" fontId="1" fillId="0" borderId="22" xfId="2940" applyNumberFormat="1" applyBorder="1"/>
    <xf numFmtId="42" fontId="1" fillId="0" borderId="0" xfId="2940" applyNumberFormat="1" applyFill="1" applyBorder="1"/>
    <xf numFmtId="42" fontId="1" fillId="0" borderId="0" xfId="2940" applyNumberFormat="1" applyBorder="1"/>
    <xf numFmtId="42" fontId="1" fillId="0" borderId="0" xfId="2940" applyNumberFormat="1" applyFill="1"/>
    <xf numFmtId="0" fontId="1" fillId="0" borderId="51" xfId="2940" applyBorder="1"/>
    <xf numFmtId="0" fontId="1" fillId="0" borderId="52" xfId="2940" applyBorder="1"/>
    <xf numFmtId="41" fontId="38" fillId="0" borderId="0" xfId="2940" applyNumberFormat="1" applyFont="1" applyFill="1" applyBorder="1" applyAlignment="1">
      <alignment horizontal="center"/>
    </xf>
    <xf numFmtId="42" fontId="95" fillId="0" borderId="0" xfId="2940" applyNumberFormat="1" applyFont="1" applyFill="1"/>
    <xf numFmtId="42" fontId="95" fillId="0" borderId="0" xfId="2940" applyNumberFormat="1" applyFont="1" applyFill="1" applyBorder="1"/>
    <xf numFmtId="42" fontId="1" fillId="0" borderId="52" xfId="2940" applyNumberFormat="1" applyFill="1" applyBorder="1"/>
    <xf numFmtId="42" fontId="38" fillId="0" borderId="0" xfId="2940" applyNumberFormat="1" applyFont="1" applyFill="1"/>
    <xf numFmtId="41" fontId="95" fillId="0" borderId="0" xfId="2940" applyNumberFormat="1" applyFont="1" applyFill="1"/>
    <xf numFmtId="41" fontId="1" fillId="0" borderId="0" xfId="2940" applyNumberFormat="1" applyFont="1"/>
    <xf numFmtId="42" fontId="1" fillId="0" borderId="22" xfId="2940" applyNumberFormat="1" applyFont="1" applyFill="1" applyBorder="1"/>
    <xf numFmtId="42" fontId="1" fillId="0" borderId="0" xfId="2940" applyNumberFormat="1" applyFont="1" applyFill="1" applyBorder="1"/>
    <xf numFmtId="0" fontId="1" fillId="0" borderId="52" xfId="2940" applyFill="1" applyBorder="1"/>
    <xf numFmtId="42" fontId="38" fillId="0" borderId="0" xfId="2940" applyNumberFormat="1" applyFont="1" applyFill="1" applyBorder="1"/>
    <xf numFmtId="37" fontId="1" fillId="0" borderId="53" xfId="2940" applyNumberFormat="1" applyBorder="1"/>
    <xf numFmtId="37" fontId="1" fillId="0" borderId="54" xfId="2940" applyNumberFormat="1" applyBorder="1"/>
    <xf numFmtId="0" fontId="1" fillId="0" borderId="55" xfId="2940" applyFill="1" applyBorder="1"/>
    <xf numFmtId="205" fontId="1" fillId="0" borderId="0" xfId="2940" applyNumberFormat="1" applyBorder="1"/>
    <xf numFmtId="41" fontId="1" fillId="0" borderId="0" xfId="2940" applyNumberFormat="1" applyFill="1"/>
    <xf numFmtId="41" fontId="1" fillId="0" borderId="0" xfId="2940" applyNumberFormat="1"/>
    <xf numFmtId="41" fontId="1" fillId="0" borderId="0" xfId="2940" applyNumberFormat="1" applyBorder="1"/>
    <xf numFmtId="37" fontId="1" fillId="0" borderId="0" xfId="2940" applyNumberFormat="1"/>
    <xf numFmtId="0" fontId="2" fillId="0" borderId="0" xfId="2940" applyFont="1" applyAlignment="1">
      <alignment horizontal="left" wrapText="1"/>
    </xf>
    <xf numFmtId="42" fontId="1" fillId="0" borderId="0" xfId="2940" applyNumberFormat="1" applyFont="1" applyBorder="1"/>
    <xf numFmtId="41" fontId="1" fillId="0" borderId="0" xfId="2940" applyNumberFormat="1" applyFont="1" applyBorder="1"/>
    <xf numFmtId="0" fontId="1" fillId="0" borderId="0" xfId="2940" quotePrefix="1" applyAlignment="1">
      <alignment vertical="top"/>
    </xf>
    <xf numFmtId="0" fontId="1" fillId="0" borderId="0" xfId="2940" applyAlignment="1">
      <alignment vertical="top"/>
    </xf>
    <xf numFmtId="0" fontId="1" fillId="0" borderId="0" xfId="2940" applyFill="1" applyAlignment="1">
      <alignment vertical="top"/>
    </xf>
    <xf numFmtId="0" fontId="1" fillId="0" borderId="0" xfId="2940" applyFill="1" applyAlignment="1">
      <alignment vertical="top" wrapText="1"/>
    </xf>
    <xf numFmtId="0" fontId="1" fillId="0" borderId="48" xfId="2940" applyBorder="1"/>
    <xf numFmtId="42" fontId="1" fillId="0" borderId="49" xfId="2940" applyNumberFormat="1" applyBorder="1"/>
    <xf numFmtId="42" fontId="1" fillId="0" borderId="49" xfId="2940" applyNumberFormat="1" applyFill="1" applyBorder="1"/>
    <xf numFmtId="42" fontId="1" fillId="0" borderId="50" xfId="2940" applyNumberFormat="1" applyBorder="1"/>
    <xf numFmtId="42" fontId="1" fillId="0" borderId="52" xfId="2940" applyNumberFormat="1" applyBorder="1"/>
    <xf numFmtId="0" fontId="1" fillId="0" borderId="53" xfId="2940" applyBorder="1"/>
    <xf numFmtId="0" fontId="1" fillId="0" borderId="54" xfId="2940" applyFill="1" applyBorder="1"/>
    <xf numFmtId="0" fontId="1" fillId="0" borderId="54" xfId="2940" applyBorder="1"/>
    <xf numFmtId="206" fontId="1" fillId="0" borderId="54" xfId="2940" applyNumberFormat="1" applyBorder="1"/>
    <xf numFmtId="206" fontId="1" fillId="0" borderId="55" xfId="2940" applyNumberFormat="1" applyBorder="1"/>
    <xf numFmtId="207" fontId="1" fillId="0" borderId="0" xfId="2940" applyNumberFormat="1" applyBorder="1"/>
    <xf numFmtId="42" fontId="38" fillId="0" borderId="0" xfId="2940" applyNumberFormat="1" applyFont="1" applyFill="1" applyBorder="1" applyAlignment="1">
      <alignment horizontal="center"/>
    </xf>
    <xf numFmtId="41" fontId="105" fillId="0" borderId="0" xfId="2940" applyNumberFormat="1" applyFont="1" applyFill="1"/>
    <xf numFmtId="0" fontId="1" fillId="0" borderId="0" xfId="2940" applyFill="1" applyBorder="1" applyAlignment="1">
      <alignment horizontal="left"/>
    </xf>
    <xf numFmtId="0" fontId="2" fillId="0" borderId="0" xfId="2940" applyFont="1" applyAlignment="1">
      <alignment horizontal="left"/>
    </xf>
    <xf numFmtId="3" fontId="0" fillId="0" borderId="0" xfId="0" applyNumberFormat="1"/>
    <xf numFmtId="165" fontId="0" fillId="0" borderId="0" xfId="0" applyNumberFormat="1"/>
    <xf numFmtId="165" fontId="87" fillId="95" borderId="0" xfId="3695" applyNumberFormat="1" applyFont="1" applyFill="1" applyBorder="1"/>
    <xf numFmtId="208" fontId="87" fillId="95" borderId="21" xfId="3695" applyNumberFormat="1" applyFont="1" applyFill="1" applyBorder="1"/>
    <xf numFmtId="0" fontId="85" fillId="0" borderId="21" xfId="0" applyFont="1" applyBorder="1"/>
    <xf numFmtId="166" fontId="96" fillId="0" borderId="21" xfId="3013" applyNumberFormat="1" applyFont="1" applyFill="1" applyBorder="1" applyAlignment="1">
      <alignment horizontal="center"/>
    </xf>
    <xf numFmtId="166" fontId="96" fillId="0" borderId="21" xfId="3013" applyNumberFormat="1" applyFont="1" applyFill="1" applyBorder="1" applyAlignment="1">
      <alignment horizontal="center" vertical="center"/>
    </xf>
    <xf numFmtId="188" fontId="87" fillId="95" borderId="0" xfId="3013" applyNumberFormat="1" applyFont="1" applyFill="1" applyAlignment="1">
      <alignment horizontal="center"/>
    </xf>
    <xf numFmtId="0" fontId="126" fillId="0" borderId="0" xfId="3781" applyFont="1" applyAlignment="1">
      <alignment horizontal="centerContinuous"/>
    </xf>
    <xf numFmtId="0" fontId="126" fillId="0" borderId="0" xfId="3781" applyFont="1" applyAlignment="1"/>
    <xf numFmtId="0" fontId="126" fillId="0" borderId="0" xfId="3781" applyFont="1"/>
    <xf numFmtId="0" fontId="126" fillId="0" borderId="0" xfId="3781" applyFont="1" applyAlignment="1">
      <alignment horizontal="center"/>
    </xf>
    <xf numFmtId="0" fontId="126" fillId="0" borderId="0" xfId="3781" applyFont="1" applyFill="1" applyAlignment="1">
      <alignment horizontal="center"/>
    </xf>
    <xf numFmtId="0" fontId="87" fillId="0" borderId="0" xfId="3781" applyFont="1" applyAlignment="1">
      <alignment horizontal="center"/>
    </xf>
    <xf numFmtId="0" fontId="126" fillId="0" borderId="0" xfId="3781" applyFont="1" applyBorder="1" applyAlignment="1">
      <alignment horizontal="center"/>
    </xf>
    <xf numFmtId="0" fontId="126" fillId="0" borderId="0" xfId="3781" applyFont="1" applyFill="1" applyBorder="1" applyAlignment="1">
      <alignment horizontal="center"/>
    </xf>
    <xf numFmtId="0" fontId="126" fillId="0" borderId="21" xfId="3781" applyFont="1" applyBorder="1"/>
    <xf numFmtId="0" fontId="126" fillId="0" borderId="21" xfId="3781" applyFont="1" applyBorder="1" applyAlignment="1">
      <alignment horizontal="center"/>
    </xf>
    <xf numFmtId="0" fontId="126" fillId="0" borderId="21" xfId="3781" applyFont="1" applyFill="1" applyBorder="1" applyAlignment="1">
      <alignment horizontal="center"/>
    </xf>
    <xf numFmtId="0" fontId="87" fillId="0" borderId="21" xfId="3781" applyFont="1" applyBorder="1" applyAlignment="1">
      <alignment horizontal="center"/>
    </xf>
    <xf numFmtId="0" fontId="126" fillId="0" borderId="0" xfId="3781" applyFont="1" applyBorder="1"/>
    <xf numFmtId="186" fontId="66" fillId="0" borderId="0" xfId="3783" applyNumberFormat="1" applyFont="1"/>
    <xf numFmtId="199" fontId="87" fillId="0" borderId="0" xfId="3781" applyNumberFormat="1" applyFont="1"/>
    <xf numFmtId="3" fontId="87" fillId="0" borderId="0" xfId="3781" applyNumberFormat="1" applyFont="1"/>
    <xf numFmtId="165" fontId="126" fillId="0" borderId="0" xfId="3782" applyNumberFormat="1" applyFont="1"/>
    <xf numFmtId="10" fontId="126" fillId="0" borderId="0" xfId="3783" applyNumberFormat="1" applyFont="1"/>
    <xf numFmtId="165" fontId="126" fillId="0" borderId="0" xfId="3781" applyNumberFormat="1" applyFont="1"/>
    <xf numFmtId="0" fontId="87" fillId="0" borderId="0" xfId="3781" applyFont="1"/>
    <xf numFmtId="165" fontId="87" fillId="0" borderId="0" xfId="3782" applyNumberFormat="1" applyFont="1"/>
    <xf numFmtId="3" fontId="87" fillId="0" borderId="21" xfId="3781" applyNumberFormat="1" applyFont="1" applyBorder="1"/>
    <xf numFmtId="165" fontId="66" fillId="0" borderId="0" xfId="3782" applyNumberFormat="1" applyFont="1"/>
    <xf numFmtId="10" fontId="66" fillId="0" borderId="0" xfId="3783" applyNumberFormat="1" applyFont="1"/>
    <xf numFmtId="165" fontId="126" fillId="0" borderId="21" xfId="3782" applyNumberFormat="1" applyFont="1" applyBorder="1"/>
    <xf numFmtId="3" fontId="126" fillId="0" borderId="0" xfId="3781" applyNumberFormat="1" applyFont="1"/>
    <xf numFmtId="0" fontId="126" fillId="0" borderId="0" xfId="3781" quotePrefix="1" applyFont="1" applyFill="1" applyAlignment="1">
      <alignment vertical="top"/>
    </xf>
    <xf numFmtId="0" fontId="87" fillId="0" borderId="0" xfId="3781" applyFont="1" applyFill="1"/>
    <xf numFmtId="0" fontId="126" fillId="0" borderId="0" xfId="3781" applyFont="1" applyFill="1" applyAlignment="1">
      <alignment wrapText="1"/>
    </xf>
    <xf numFmtId="0" fontId="126" fillId="0" borderId="0" xfId="3781" applyFont="1" applyAlignment="1">
      <alignment wrapText="1"/>
    </xf>
    <xf numFmtId="0" fontId="87" fillId="0" borderId="0" xfId="3781" applyFont="1" applyBorder="1" applyAlignment="1">
      <alignment horizontal="center"/>
    </xf>
    <xf numFmtId="0" fontId="87" fillId="0" borderId="21" xfId="3781" applyFont="1" applyFill="1" applyBorder="1" applyAlignment="1">
      <alignment horizontal="center"/>
    </xf>
    <xf numFmtId="0" fontId="126" fillId="0" borderId="0" xfId="3781" applyFont="1" applyAlignment="1">
      <alignment horizontal="left"/>
    </xf>
    <xf numFmtId="42" fontId="87" fillId="0" borderId="0" xfId="3781" applyNumberFormat="1" applyFont="1" applyFill="1"/>
    <xf numFmtId="189" fontId="126" fillId="0" borderId="0" xfId="3781" applyNumberFormat="1" applyFont="1"/>
    <xf numFmtId="42" fontId="126" fillId="0" borderId="0" xfId="3781" applyNumberFormat="1" applyFont="1"/>
    <xf numFmtId="44" fontId="126" fillId="0" borderId="0" xfId="3782" applyFont="1"/>
    <xf numFmtId="9" fontId="66" fillId="0" borderId="0" xfId="3783" applyFont="1"/>
    <xf numFmtId="0" fontId="126" fillId="0" borderId="0" xfId="3781" applyFont="1" applyFill="1" applyBorder="1" applyAlignment="1"/>
    <xf numFmtId="3" fontId="87" fillId="0" borderId="0" xfId="3781" applyNumberFormat="1" applyFont="1" applyFill="1"/>
    <xf numFmtId="193" fontId="126" fillId="0" borderId="0" xfId="3783" applyNumberFormat="1" applyFont="1"/>
    <xf numFmtId="0" fontId="126" fillId="0" borderId="0" xfId="3781" applyFont="1" applyFill="1" applyBorder="1" applyAlignment="1">
      <alignment horizontal="left"/>
    </xf>
    <xf numFmtId="3" fontId="87" fillId="0" borderId="0" xfId="3014" applyNumberFormat="1" applyFont="1"/>
    <xf numFmtId="0" fontId="126" fillId="0" borderId="0" xfId="3781" applyFont="1" applyFill="1"/>
    <xf numFmtId="0" fontId="126" fillId="0" borderId="0" xfId="3781" applyFont="1" applyBorder="1" applyAlignment="1"/>
    <xf numFmtId="3" fontId="87" fillId="0" borderId="0" xfId="3014" applyNumberFormat="1" applyFont="1" applyBorder="1"/>
    <xf numFmtId="42" fontId="87" fillId="0" borderId="0" xfId="3781" applyNumberFormat="1" applyFont="1" applyFill="1" applyBorder="1"/>
    <xf numFmtId="189" fontId="126" fillId="0" borderId="0" xfId="3781" applyNumberFormat="1" applyFont="1" applyBorder="1"/>
    <xf numFmtId="3" fontId="87" fillId="0" borderId="0" xfId="3781" applyNumberFormat="1" applyFont="1" applyBorder="1"/>
    <xf numFmtId="42" fontId="126" fillId="0" borderId="0" xfId="3781" applyNumberFormat="1" applyFont="1" applyBorder="1"/>
    <xf numFmtId="3" fontId="126" fillId="0" borderId="0" xfId="3781" applyNumberFormat="1" applyFont="1" applyFill="1" applyBorder="1"/>
    <xf numFmtId="42" fontId="126" fillId="0" borderId="0" xfId="3781" applyNumberFormat="1" applyFont="1" applyFill="1" applyBorder="1"/>
    <xf numFmtId="3" fontId="126" fillId="0" borderId="0" xfId="3781" applyNumberFormat="1" applyFont="1" applyBorder="1"/>
    <xf numFmtId="3" fontId="87" fillId="0" borderId="0" xfId="3781" applyNumberFormat="1" applyFont="1" applyFill="1" applyBorder="1"/>
    <xf numFmtId="0" fontId="126" fillId="0" borderId="22" xfId="3781" applyFont="1" applyBorder="1" applyAlignment="1">
      <alignment horizontal="left"/>
    </xf>
    <xf numFmtId="3" fontId="126" fillId="0" borderId="22" xfId="3781" applyNumberFormat="1" applyFont="1" applyBorder="1"/>
    <xf numFmtId="41" fontId="126" fillId="0" borderId="0" xfId="3781" applyNumberFormat="1" applyFont="1" applyBorder="1"/>
    <xf numFmtId="0" fontId="126" fillId="0" borderId="0" xfId="3781" applyFont="1" applyFill="1" applyAlignment="1">
      <alignment horizontal="left"/>
    </xf>
    <xf numFmtId="42" fontId="87" fillId="0" borderId="0" xfId="3781" applyNumberFormat="1" applyFont="1" applyBorder="1"/>
    <xf numFmtId="0" fontId="126" fillId="0" borderId="0" xfId="3781" applyFont="1" applyFill="1" applyBorder="1"/>
    <xf numFmtId="164" fontId="126" fillId="0" borderId="0" xfId="3784" applyNumberFormat="1" applyFont="1" applyFill="1" applyBorder="1"/>
    <xf numFmtId="164" fontId="87" fillId="0" borderId="0" xfId="3784" applyNumberFormat="1" applyFont="1" applyFill="1" applyBorder="1"/>
    <xf numFmtId="204" fontId="126" fillId="0" borderId="0" xfId="3784" applyNumberFormat="1" applyFont="1" applyFill="1" applyBorder="1"/>
    <xf numFmtId="164" fontId="126" fillId="0" borderId="0" xfId="3784" applyNumberFormat="1" applyFont="1" applyBorder="1"/>
    <xf numFmtId="164" fontId="126" fillId="0" borderId="0" xfId="3781" applyNumberFormat="1" applyFont="1" applyBorder="1"/>
    <xf numFmtId="165" fontId="126" fillId="0" borderId="0" xfId="3782" applyNumberFormat="1" applyFont="1" applyFill="1" applyBorder="1"/>
    <xf numFmtId="165" fontId="126" fillId="0" borderId="0" xfId="3781" applyNumberFormat="1" applyFont="1" applyFill="1" applyBorder="1"/>
    <xf numFmtId="165" fontId="126" fillId="0" borderId="0" xfId="3782" applyNumberFormat="1" applyFont="1" applyBorder="1"/>
    <xf numFmtId="165" fontId="126" fillId="0" borderId="0" xfId="3782" applyNumberFormat="1" applyFont="1" applyFill="1" applyBorder="1" applyAlignment="1">
      <alignment horizontal="center"/>
    </xf>
    <xf numFmtId="209" fontId="126" fillId="0" borderId="0" xfId="3782" applyNumberFormat="1" applyFont="1" applyBorder="1"/>
    <xf numFmtId="164" fontId="126" fillId="0" borderId="0" xfId="3784" applyNumberFormat="1" applyFont="1"/>
    <xf numFmtId="189" fontId="126" fillId="0" borderId="21" xfId="3781" applyNumberFormat="1" applyFont="1" applyBorder="1"/>
    <xf numFmtId="0" fontId="87" fillId="0" borderId="0" xfId="3781" applyFont="1" applyAlignment="1">
      <alignment wrapText="1"/>
    </xf>
    <xf numFmtId="42" fontId="126" fillId="0" borderId="21" xfId="3781" applyNumberFormat="1" applyFont="1" applyBorder="1"/>
    <xf numFmtId="0" fontId="96" fillId="0" borderId="0" xfId="3781" applyFont="1" applyAlignment="1">
      <alignment horizontal="centerContinuous"/>
    </xf>
    <xf numFmtId="44" fontId="87" fillId="95" borderId="0" xfId="3695" applyFont="1" applyFill="1"/>
    <xf numFmtId="0" fontId="2" fillId="95" borderId="0" xfId="3013" applyFont="1" applyFill="1" applyAlignment="1">
      <alignment horizontal="center"/>
    </xf>
    <xf numFmtId="0" fontId="0" fillId="95" borderId="0" xfId="0" applyFill="1" applyAlignment="1"/>
    <xf numFmtId="0" fontId="96" fillId="95" borderId="19" xfId="3013" quotePrefix="1" applyFont="1" applyFill="1" applyBorder="1" applyAlignment="1">
      <alignment horizontal="center"/>
    </xf>
    <xf numFmtId="0" fontId="96" fillId="95" borderId="19" xfId="3013" applyFont="1" applyFill="1" applyBorder="1" applyAlignment="1">
      <alignment horizontal="center"/>
    </xf>
    <xf numFmtId="0" fontId="99" fillId="0" borderId="0" xfId="0" applyFont="1" applyAlignment="1">
      <alignment horizontal="center"/>
    </xf>
    <xf numFmtId="0" fontId="0" fillId="0" borderId="0" xfId="0" applyAlignment="1">
      <alignment horizontal="center"/>
    </xf>
    <xf numFmtId="0" fontId="96" fillId="95" borderId="0" xfId="3013" applyFont="1" applyFill="1" applyAlignment="1">
      <alignment horizontal="center"/>
    </xf>
    <xf numFmtId="0" fontId="96" fillId="95" borderId="0" xfId="0" applyFont="1" applyFill="1" applyAlignment="1">
      <alignment horizontal="center"/>
    </xf>
    <xf numFmtId="0" fontId="119" fillId="95" borderId="0" xfId="0" applyFont="1" applyFill="1" applyAlignment="1">
      <alignment horizontal="center"/>
    </xf>
    <xf numFmtId="0" fontId="96" fillId="0" borderId="0" xfId="3781" applyFont="1" applyAlignment="1">
      <alignment horizontal="center"/>
    </xf>
    <xf numFmtId="0" fontId="126" fillId="0" borderId="21" xfId="3781" applyFont="1" applyBorder="1" applyAlignment="1">
      <alignment horizontal="center"/>
    </xf>
    <xf numFmtId="0" fontId="87" fillId="0" borderId="0" xfId="3781" applyFont="1" applyFill="1" applyAlignment="1">
      <alignment wrapText="1"/>
    </xf>
    <xf numFmtId="0" fontId="126" fillId="0" borderId="0" xfId="3781" applyFont="1" applyAlignment="1">
      <alignment wrapText="1"/>
    </xf>
    <xf numFmtId="0" fontId="87" fillId="0" borderId="0" xfId="3781" applyFont="1" applyAlignment="1">
      <alignment horizontal="left" wrapText="1"/>
    </xf>
    <xf numFmtId="0" fontId="87" fillId="95" borderId="0" xfId="0" applyFont="1" applyFill="1" applyAlignment="1"/>
    <xf numFmtId="0" fontId="2" fillId="0" borderId="0" xfId="3013" applyFont="1" applyAlignment="1">
      <alignment horizontal="center"/>
    </xf>
    <xf numFmtId="0" fontId="38" fillId="0" borderId="0" xfId="2940" applyFont="1" applyAlignment="1">
      <alignment horizontal="center"/>
    </xf>
    <xf numFmtId="0" fontId="2" fillId="0" borderId="0" xfId="2940" applyFont="1" applyAlignment="1">
      <alignment horizontal="left" wrapText="1"/>
    </xf>
    <xf numFmtId="0" fontId="97" fillId="0" borderId="21" xfId="3013" applyFont="1" applyBorder="1" applyAlignment="1">
      <alignment horizontal="left"/>
    </xf>
    <xf numFmtId="0" fontId="114" fillId="0" borderId="0" xfId="3013" applyFont="1" applyAlignment="1">
      <alignment horizontal="center" textRotation="90"/>
    </xf>
    <xf numFmtId="190" fontId="1" fillId="0" borderId="4" xfId="3776" applyNumberFormat="1" applyBorder="1" applyAlignment="1">
      <alignment horizontal="center"/>
    </xf>
    <xf numFmtId="190" fontId="1" fillId="0" borderId="65" xfId="3776" applyNumberFormat="1" applyBorder="1" applyAlignment="1">
      <alignment horizontal="center"/>
    </xf>
  </cellXfs>
  <cellStyles count="6322">
    <cellStyle name="_x0013_" xfId="1"/>
    <cellStyle name="_x0013_ 2" xfId="2"/>
    <cellStyle name="_(C) 2007 CB Weather Adjust" xfId="3697"/>
    <cellStyle name="_(C) 2007 CB Weather Adjust (2)" xfId="3698"/>
    <cellStyle name="_09GRC Gas Transport For Review" xfId="3"/>
    <cellStyle name="_09GRC Gas Transport For Review 2" xfId="4"/>
    <cellStyle name="_09GRC Gas Transport For Review_Book4" xfId="5"/>
    <cellStyle name="_09GRC Gas Transport For Review_Book4 2" xfId="6"/>
    <cellStyle name="_x0013__16.07E Wild Horse Wind Expansionwrkingfile" xfId="7"/>
    <cellStyle name="_x0013__16.07E Wild Horse Wind Expansionwrkingfile 2" xfId="8"/>
    <cellStyle name="_x0013__16.07E Wild Horse Wind Expansionwrkingfile SF" xfId="9"/>
    <cellStyle name="_x0013__16.07E Wild Horse Wind Expansionwrkingfile SF 2" xfId="10"/>
    <cellStyle name="_x0013__16.37E Wild Horse Expansion DeferralRevwrkingfile SF" xfId="11"/>
    <cellStyle name="_x0013__16.37E Wild Horse Expansion DeferralRevwrkingfile SF 2" xfId="12"/>
    <cellStyle name="_2.01G Temp Normalization(C)" xfId="3699"/>
    <cellStyle name="_2.05G Pass-Through Revenue and Expenses" xfId="3700"/>
    <cellStyle name="_2.11G Interest on Customer Deposits" xfId="3701"/>
    <cellStyle name="_4.01E Temp Normalization" xfId="3702"/>
    <cellStyle name="_4.03G Lease Everett Delta" xfId="3703"/>
    <cellStyle name="_4.04G Pass-Through Revenue and ExpensesWFMI" xfId="3704"/>
    <cellStyle name="_4.06E Pass Throughs" xfId="13"/>
    <cellStyle name="_4.06E Pass Throughs 2" xfId="14"/>
    <cellStyle name="_4.06E Pass Throughs 2 2" xfId="15"/>
    <cellStyle name="_4.06E Pass Throughs 3" xfId="16"/>
    <cellStyle name="_4.06E Pass Throughs 3 2" xfId="17"/>
    <cellStyle name="_4.06E Pass Throughs 3 3" xfId="18"/>
    <cellStyle name="_4.06E Pass Throughs 3 4" xfId="19"/>
    <cellStyle name="_4.06E Pass Throughs 4" xfId="20"/>
    <cellStyle name="_4.06E Pass Throughs_04 07E Wild Horse Wind Expansion (C) (2)" xfId="21"/>
    <cellStyle name="_4.06E Pass Throughs_04 07E Wild Horse Wind Expansion (C) (2) 2" xfId="22"/>
    <cellStyle name="_4.06E Pass Throughs_04 07E Wild Horse Wind Expansion (C) (2)_Adj Bench DR 3 for Initial Briefs (Electric)" xfId="23"/>
    <cellStyle name="_4.06E Pass Throughs_04 07E Wild Horse Wind Expansion (C) (2)_Adj Bench DR 3 for Initial Briefs (Electric) 2" xfId="24"/>
    <cellStyle name="_4.06E Pass Throughs_04 07E Wild Horse Wind Expansion (C) (2)_Electric Rev Req Model (2009 GRC) " xfId="25"/>
    <cellStyle name="_4.06E Pass Throughs_04 07E Wild Horse Wind Expansion (C) (2)_Electric Rev Req Model (2009 GRC)  2" xfId="26"/>
    <cellStyle name="_4.06E Pass Throughs_04 07E Wild Horse Wind Expansion (C) (2)_Electric Rev Req Model (2009 GRC) Rebuttal" xfId="27"/>
    <cellStyle name="_4.06E Pass Throughs_04 07E Wild Horse Wind Expansion (C) (2)_Electric Rev Req Model (2009 GRC) Rebuttal 2" xfId="28"/>
    <cellStyle name="_4.06E Pass Throughs_04 07E Wild Horse Wind Expansion (C) (2)_Electric Rev Req Model (2009 GRC) Rebuttal REmoval of New  WH Solar AdjustMI" xfId="29"/>
    <cellStyle name="_4.06E Pass Throughs_04 07E Wild Horse Wind Expansion (C) (2)_Electric Rev Req Model (2009 GRC) Rebuttal REmoval of New  WH Solar AdjustMI 2" xfId="30"/>
    <cellStyle name="_4.06E Pass Throughs_04 07E Wild Horse Wind Expansion (C) (2)_Electric Rev Req Model (2009 GRC) Revised 01-18-2010" xfId="31"/>
    <cellStyle name="_4.06E Pass Throughs_04 07E Wild Horse Wind Expansion (C) (2)_Electric Rev Req Model (2009 GRC) Revised 01-18-2010 2" xfId="32"/>
    <cellStyle name="_4.06E Pass Throughs_04 07E Wild Horse Wind Expansion (C) (2)_Final Order Electric EXHIBIT A-1" xfId="33"/>
    <cellStyle name="_4.06E Pass Throughs_04 07E Wild Horse Wind Expansion (C) (2)_Final Order Electric EXHIBIT A-1 2" xfId="34"/>
    <cellStyle name="_4.06E Pass Throughs_04 07E Wild Horse Wind Expansion (C) (2)_TENASKA REGULATORY ASSET" xfId="35"/>
    <cellStyle name="_4.06E Pass Throughs_04 07E Wild Horse Wind Expansion (C) (2)_TENASKA REGULATORY ASSET 2" xfId="36"/>
    <cellStyle name="_4.06E Pass Throughs_16.37E Wild Horse Expansion DeferralRevwrkingfile SF" xfId="37"/>
    <cellStyle name="_4.06E Pass Throughs_16.37E Wild Horse Expansion DeferralRevwrkingfile SF 2" xfId="38"/>
    <cellStyle name="_4.06E Pass Throughs_4 31 Regulatory Assets and Liabilities  7 06- Exhibit D" xfId="39"/>
    <cellStyle name="_4.06E Pass Throughs_4 31 Regulatory Assets and Liabilities  7 06- Exhibit D 2" xfId="40"/>
    <cellStyle name="_4.06E Pass Throughs_4 32 Regulatory Assets and Liabilities  7 06- Exhibit D" xfId="41"/>
    <cellStyle name="_4.06E Pass Throughs_4 32 Regulatory Assets and Liabilities  7 06- Exhibit D 2" xfId="42"/>
    <cellStyle name="_4.06E Pass Throughs_Book2" xfId="43"/>
    <cellStyle name="_4.06E Pass Throughs_Book2 2" xfId="44"/>
    <cellStyle name="_4.06E Pass Throughs_Book2_Adj Bench DR 3 for Initial Briefs (Electric)" xfId="45"/>
    <cellStyle name="_4.06E Pass Throughs_Book2_Adj Bench DR 3 for Initial Briefs (Electric) 2" xfId="46"/>
    <cellStyle name="_4.06E Pass Throughs_Book2_Electric Rev Req Model (2009 GRC) Rebuttal" xfId="47"/>
    <cellStyle name="_4.06E Pass Throughs_Book2_Electric Rev Req Model (2009 GRC) Rebuttal 2" xfId="48"/>
    <cellStyle name="_4.06E Pass Throughs_Book2_Electric Rev Req Model (2009 GRC) Rebuttal REmoval of New  WH Solar AdjustMI" xfId="49"/>
    <cellStyle name="_4.06E Pass Throughs_Book2_Electric Rev Req Model (2009 GRC) Rebuttal REmoval of New  WH Solar AdjustMI 2" xfId="50"/>
    <cellStyle name="_4.06E Pass Throughs_Book2_Electric Rev Req Model (2009 GRC) Revised 01-18-2010" xfId="51"/>
    <cellStyle name="_4.06E Pass Throughs_Book2_Electric Rev Req Model (2009 GRC) Revised 01-18-2010 2" xfId="52"/>
    <cellStyle name="_4.06E Pass Throughs_Book2_Final Order Electric EXHIBIT A-1" xfId="53"/>
    <cellStyle name="_4.06E Pass Throughs_Book2_Final Order Electric EXHIBIT A-1 2" xfId="54"/>
    <cellStyle name="_4.06E Pass Throughs_Book4" xfId="55"/>
    <cellStyle name="_4.06E Pass Throughs_Book4 2" xfId="56"/>
    <cellStyle name="_4.06E Pass Throughs_Book9" xfId="57"/>
    <cellStyle name="_4.06E Pass Throughs_Book9 2" xfId="58"/>
    <cellStyle name="_4.06E Pass Throughs_DWH-08 (Rate Spread &amp; Design Workpapers)" xfId="3785"/>
    <cellStyle name="_4.06E Pass Throughs_Final 2008 PTC Rate Design Workpapers 10.27.08" xfId="3786"/>
    <cellStyle name="_4.06E Pass Throughs_INPUTS" xfId="59"/>
    <cellStyle name="_4.06E Pass Throughs_INPUTS 2" xfId="60"/>
    <cellStyle name="_4.06E Pass Throughs_Power Costs - Comparison bx Rbtl-Staff-Jt-PC" xfId="61"/>
    <cellStyle name="_4.06E Pass Throughs_Power Costs - Comparison bx Rbtl-Staff-Jt-PC 2" xfId="62"/>
    <cellStyle name="_4.06E Pass Throughs_Power Costs - Comparison bx Rbtl-Staff-Jt-PC_Adj Bench DR 3 for Initial Briefs (Electric)" xfId="63"/>
    <cellStyle name="_4.06E Pass Throughs_Power Costs - Comparison bx Rbtl-Staff-Jt-PC_Adj Bench DR 3 for Initial Briefs (Electric) 2" xfId="64"/>
    <cellStyle name="_4.06E Pass Throughs_Power Costs - Comparison bx Rbtl-Staff-Jt-PC_Electric Rev Req Model (2009 GRC) Rebuttal" xfId="65"/>
    <cellStyle name="_4.06E Pass Throughs_Power Costs - Comparison bx Rbtl-Staff-Jt-PC_Electric Rev Req Model (2009 GRC) Rebuttal 2" xfId="66"/>
    <cellStyle name="_4.06E Pass Throughs_Power Costs - Comparison bx Rbtl-Staff-Jt-PC_Electric Rev Req Model (2009 GRC) Rebuttal REmoval of New  WH Solar AdjustMI" xfId="67"/>
    <cellStyle name="_4.06E Pass Throughs_Power Costs - Comparison bx Rbtl-Staff-Jt-PC_Electric Rev Req Model (2009 GRC) Rebuttal REmoval of New  WH Solar AdjustMI 2" xfId="68"/>
    <cellStyle name="_4.06E Pass Throughs_Power Costs - Comparison bx Rbtl-Staff-Jt-PC_Electric Rev Req Model (2009 GRC) Revised 01-18-2010" xfId="69"/>
    <cellStyle name="_4.06E Pass Throughs_Power Costs - Comparison bx Rbtl-Staff-Jt-PC_Electric Rev Req Model (2009 GRC) Revised 01-18-2010 2" xfId="70"/>
    <cellStyle name="_4.06E Pass Throughs_Power Costs - Comparison bx Rbtl-Staff-Jt-PC_Final Order Electric EXHIBIT A-1" xfId="71"/>
    <cellStyle name="_4.06E Pass Throughs_Power Costs - Comparison bx Rbtl-Staff-Jt-PC_Final Order Electric EXHIBIT A-1 2" xfId="72"/>
    <cellStyle name="_4.06E Pass Throughs_Production Adj 4.37" xfId="73"/>
    <cellStyle name="_4.06E Pass Throughs_Production Adj 4.37 2" xfId="74"/>
    <cellStyle name="_4.06E Pass Throughs_Purchased Power Adj 4.03" xfId="75"/>
    <cellStyle name="_4.06E Pass Throughs_Purchased Power Adj 4.03 2" xfId="76"/>
    <cellStyle name="_4.06E Pass Throughs_Rebuttal Power Costs" xfId="77"/>
    <cellStyle name="_4.06E Pass Throughs_Rebuttal Power Costs 2" xfId="78"/>
    <cellStyle name="_4.06E Pass Throughs_Rebuttal Power Costs_Adj Bench DR 3 for Initial Briefs (Electric)" xfId="79"/>
    <cellStyle name="_4.06E Pass Throughs_Rebuttal Power Costs_Adj Bench DR 3 for Initial Briefs (Electric) 2" xfId="80"/>
    <cellStyle name="_4.06E Pass Throughs_Rebuttal Power Costs_Electric Rev Req Model (2009 GRC) Rebuttal" xfId="81"/>
    <cellStyle name="_4.06E Pass Throughs_Rebuttal Power Costs_Electric Rev Req Model (2009 GRC) Rebuttal 2" xfId="82"/>
    <cellStyle name="_4.06E Pass Throughs_Rebuttal Power Costs_Electric Rev Req Model (2009 GRC) Rebuttal REmoval of New  WH Solar AdjustMI" xfId="83"/>
    <cellStyle name="_4.06E Pass Throughs_Rebuttal Power Costs_Electric Rev Req Model (2009 GRC) Rebuttal REmoval of New  WH Solar AdjustMI 2" xfId="84"/>
    <cellStyle name="_4.06E Pass Throughs_Rebuttal Power Costs_Electric Rev Req Model (2009 GRC) Revised 01-18-2010" xfId="85"/>
    <cellStyle name="_4.06E Pass Throughs_Rebuttal Power Costs_Electric Rev Req Model (2009 GRC) Revised 01-18-2010 2" xfId="86"/>
    <cellStyle name="_4.06E Pass Throughs_Rebuttal Power Costs_Final Order Electric EXHIBIT A-1" xfId="87"/>
    <cellStyle name="_4.06E Pass Throughs_Rebuttal Power Costs_Final Order Electric EXHIBIT A-1 2" xfId="88"/>
    <cellStyle name="_4.06E Pass Throughs_ROR &amp; CONV FACTOR" xfId="89"/>
    <cellStyle name="_4.06E Pass Throughs_ROR &amp; CONV FACTOR 2" xfId="90"/>
    <cellStyle name="_4.06E Pass Throughs_ROR 5.02" xfId="91"/>
    <cellStyle name="_4.06E Pass Throughs_ROR 5.02 2" xfId="92"/>
    <cellStyle name="_4.13E Montana Energy Tax" xfId="93"/>
    <cellStyle name="_4.13E Montana Energy Tax 2" xfId="94"/>
    <cellStyle name="_4.13E Montana Energy Tax 2 2" xfId="95"/>
    <cellStyle name="_4.13E Montana Energy Tax 3" xfId="96"/>
    <cellStyle name="_4.13E Montana Energy Tax 3 2" xfId="97"/>
    <cellStyle name="_4.13E Montana Energy Tax 3 3" xfId="98"/>
    <cellStyle name="_4.13E Montana Energy Tax 3 4" xfId="99"/>
    <cellStyle name="_4.13E Montana Energy Tax 4" xfId="100"/>
    <cellStyle name="_4.13E Montana Energy Tax_04 07E Wild Horse Wind Expansion (C) (2)" xfId="101"/>
    <cellStyle name="_4.13E Montana Energy Tax_04 07E Wild Horse Wind Expansion (C) (2) 2" xfId="102"/>
    <cellStyle name="_4.13E Montana Energy Tax_04 07E Wild Horse Wind Expansion (C) (2)_Adj Bench DR 3 for Initial Briefs (Electric)" xfId="103"/>
    <cellStyle name="_4.13E Montana Energy Tax_04 07E Wild Horse Wind Expansion (C) (2)_Adj Bench DR 3 for Initial Briefs (Electric) 2" xfId="104"/>
    <cellStyle name="_4.13E Montana Energy Tax_04 07E Wild Horse Wind Expansion (C) (2)_Electric Rev Req Model (2009 GRC) " xfId="105"/>
    <cellStyle name="_4.13E Montana Energy Tax_04 07E Wild Horse Wind Expansion (C) (2)_Electric Rev Req Model (2009 GRC)  2" xfId="106"/>
    <cellStyle name="_4.13E Montana Energy Tax_04 07E Wild Horse Wind Expansion (C) (2)_Electric Rev Req Model (2009 GRC) Rebuttal" xfId="107"/>
    <cellStyle name="_4.13E Montana Energy Tax_04 07E Wild Horse Wind Expansion (C) (2)_Electric Rev Req Model (2009 GRC) Rebuttal 2" xfId="108"/>
    <cellStyle name="_4.13E Montana Energy Tax_04 07E Wild Horse Wind Expansion (C) (2)_Electric Rev Req Model (2009 GRC) Rebuttal REmoval of New  WH Solar AdjustMI" xfId="109"/>
    <cellStyle name="_4.13E Montana Energy Tax_04 07E Wild Horse Wind Expansion (C) (2)_Electric Rev Req Model (2009 GRC) Rebuttal REmoval of New  WH Solar AdjustMI 2" xfId="110"/>
    <cellStyle name="_4.13E Montana Energy Tax_04 07E Wild Horse Wind Expansion (C) (2)_Electric Rev Req Model (2009 GRC) Revised 01-18-2010" xfId="111"/>
    <cellStyle name="_4.13E Montana Energy Tax_04 07E Wild Horse Wind Expansion (C) (2)_Electric Rev Req Model (2009 GRC) Revised 01-18-2010 2" xfId="112"/>
    <cellStyle name="_4.13E Montana Energy Tax_04 07E Wild Horse Wind Expansion (C) (2)_Final Order Electric EXHIBIT A-1" xfId="113"/>
    <cellStyle name="_4.13E Montana Energy Tax_04 07E Wild Horse Wind Expansion (C) (2)_Final Order Electric EXHIBIT A-1 2" xfId="114"/>
    <cellStyle name="_4.13E Montana Energy Tax_04 07E Wild Horse Wind Expansion (C) (2)_TENASKA REGULATORY ASSET" xfId="115"/>
    <cellStyle name="_4.13E Montana Energy Tax_04 07E Wild Horse Wind Expansion (C) (2)_TENASKA REGULATORY ASSET 2" xfId="116"/>
    <cellStyle name="_4.13E Montana Energy Tax_16.37E Wild Horse Expansion DeferralRevwrkingfile SF" xfId="117"/>
    <cellStyle name="_4.13E Montana Energy Tax_16.37E Wild Horse Expansion DeferralRevwrkingfile SF 2" xfId="118"/>
    <cellStyle name="_4.13E Montana Energy Tax_4 31 Regulatory Assets and Liabilities  7 06- Exhibit D" xfId="119"/>
    <cellStyle name="_4.13E Montana Energy Tax_4 31 Regulatory Assets and Liabilities  7 06- Exhibit D 2" xfId="120"/>
    <cellStyle name="_4.13E Montana Energy Tax_4 32 Regulatory Assets and Liabilities  7 06- Exhibit D" xfId="121"/>
    <cellStyle name="_4.13E Montana Energy Tax_4 32 Regulatory Assets and Liabilities  7 06- Exhibit D 2" xfId="122"/>
    <cellStyle name="_4.13E Montana Energy Tax_Book2" xfId="123"/>
    <cellStyle name="_4.13E Montana Energy Tax_Book2 2" xfId="124"/>
    <cellStyle name="_4.13E Montana Energy Tax_Book2_Adj Bench DR 3 for Initial Briefs (Electric)" xfId="125"/>
    <cellStyle name="_4.13E Montana Energy Tax_Book2_Adj Bench DR 3 for Initial Briefs (Electric) 2" xfId="126"/>
    <cellStyle name="_4.13E Montana Energy Tax_Book2_Electric Rev Req Model (2009 GRC) Rebuttal" xfId="127"/>
    <cellStyle name="_4.13E Montana Energy Tax_Book2_Electric Rev Req Model (2009 GRC) Rebuttal 2" xfId="128"/>
    <cellStyle name="_4.13E Montana Energy Tax_Book2_Electric Rev Req Model (2009 GRC) Rebuttal REmoval of New  WH Solar AdjustMI" xfId="129"/>
    <cellStyle name="_4.13E Montana Energy Tax_Book2_Electric Rev Req Model (2009 GRC) Rebuttal REmoval of New  WH Solar AdjustMI 2" xfId="130"/>
    <cellStyle name="_4.13E Montana Energy Tax_Book2_Electric Rev Req Model (2009 GRC) Revised 01-18-2010" xfId="131"/>
    <cellStyle name="_4.13E Montana Energy Tax_Book2_Electric Rev Req Model (2009 GRC) Revised 01-18-2010 2" xfId="132"/>
    <cellStyle name="_4.13E Montana Energy Tax_Book2_Final Order Electric EXHIBIT A-1" xfId="133"/>
    <cellStyle name="_4.13E Montana Energy Tax_Book2_Final Order Electric EXHIBIT A-1 2" xfId="134"/>
    <cellStyle name="_4.13E Montana Energy Tax_Book4" xfId="135"/>
    <cellStyle name="_4.13E Montana Energy Tax_Book4 2" xfId="136"/>
    <cellStyle name="_4.13E Montana Energy Tax_Book9" xfId="137"/>
    <cellStyle name="_4.13E Montana Energy Tax_Book9 2" xfId="138"/>
    <cellStyle name="_4.13E Montana Energy Tax_DWH-08 (Rate Spread &amp; Design Workpapers)" xfId="3787"/>
    <cellStyle name="_4.13E Montana Energy Tax_Final 2008 PTC Rate Design Workpapers 10.27.08" xfId="3788"/>
    <cellStyle name="_4.13E Montana Energy Tax_INPUTS" xfId="139"/>
    <cellStyle name="_4.13E Montana Energy Tax_INPUTS 2" xfId="140"/>
    <cellStyle name="_4.13E Montana Energy Tax_Power Costs - Comparison bx Rbtl-Staff-Jt-PC" xfId="141"/>
    <cellStyle name="_4.13E Montana Energy Tax_Power Costs - Comparison bx Rbtl-Staff-Jt-PC 2" xfId="142"/>
    <cellStyle name="_4.13E Montana Energy Tax_Power Costs - Comparison bx Rbtl-Staff-Jt-PC_Adj Bench DR 3 for Initial Briefs (Electric)" xfId="143"/>
    <cellStyle name="_4.13E Montana Energy Tax_Power Costs - Comparison bx Rbtl-Staff-Jt-PC_Adj Bench DR 3 for Initial Briefs (Electric) 2" xfId="144"/>
    <cellStyle name="_4.13E Montana Energy Tax_Power Costs - Comparison bx Rbtl-Staff-Jt-PC_Electric Rev Req Model (2009 GRC) Rebuttal" xfId="145"/>
    <cellStyle name="_4.13E Montana Energy Tax_Power Costs - Comparison bx Rbtl-Staff-Jt-PC_Electric Rev Req Model (2009 GRC) Rebuttal 2" xfId="146"/>
    <cellStyle name="_4.13E Montana Energy Tax_Power Costs - Comparison bx Rbtl-Staff-Jt-PC_Electric Rev Req Model (2009 GRC) Rebuttal REmoval of New  WH Solar AdjustMI" xfId="147"/>
    <cellStyle name="_4.13E Montana Energy Tax_Power Costs - Comparison bx Rbtl-Staff-Jt-PC_Electric Rev Req Model (2009 GRC) Rebuttal REmoval of New  WH Solar AdjustMI 2" xfId="148"/>
    <cellStyle name="_4.13E Montana Energy Tax_Power Costs - Comparison bx Rbtl-Staff-Jt-PC_Electric Rev Req Model (2009 GRC) Revised 01-18-2010" xfId="149"/>
    <cellStyle name="_4.13E Montana Energy Tax_Power Costs - Comparison bx Rbtl-Staff-Jt-PC_Electric Rev Req Model (2009 GRC) Revised 01-18-2010 2" xfId="150"/>
    <cellStyle name="_4.13E Montana Energy Tax_Power Costs - Comparison bx Rbtl-Staff-Jt-PC_Final Order Electric EXHIBIT A-1" xfId="151"/>
    <cellStyle name="_4.13E Montana Energy Tax_Power Costs - Comparison bx Rbtl-Staff-Jt-PC_Final Order Electric EXHIBIT A-1 2" xfId="152"/>
    <cellStyle name="_4.13E Montana Energy Tax_Production Adj 4.37" xfId="153"/>
    <cellStyle name="_4.13E Montana Energy Tax_Production Adj 4.37 2" xfId="154"/>
    <cellStyle name="_4.13E Montana Energy Tax_Purchased Power Adj 4.03" xfId="155"/>
    <cellStyle name="_4.13E Montana Energy Tax_Purchased Power Adj 4.03 2" xfId="156"/>
    <cellStyle name="_4.13E Montana Energy Tax_Rebuttal Power Costs" xfId="157"/>
    <cellStyle name="_4.13E Montana Energy Tax_Rebuttal Power Costs 2" xfId="158"/>
    <cellStyle name="_4.13E Montana Energy Tax_Rebuttal Power Costs_Adj Bench DR 3 for Initial Briefs (Electric)" xfId="159"/>
    <cellStyle name="_4.13E Montana Energy Tax_Rebuttal Power Costs_Adj Bench DR 3 for Initial Briefs (Electric) 2" xfId="160"/>
    <cellStyle name="_4.13E Montana Energy Tax_Rebuttal Power Costs_Electric Rev Req Model (2009 GRC) Rebuttal" xfId="161"/>
    <cellStyle name="_4.13E Montana Energy Tax_Rebuttal Power Costs_Electric Rev Req Model (2009 GRC) Rebuttal 2" xfId="162"/>
    <cellStyle name="_4.13E Montana Energy Tax_Rebuttal Power Costs_Electric Rev Req Model (2009 GRC) Rebuttal REmoval of New  WH Solar AdjustMI" xfId="163"/>
    <cellStyle name="_4.13E Montana Energy Tax_Rebuttal Power Costs_Electric Rev Req Model (2009 GRC) Rebuttal REmoval of New  WH Solar AdjustMI 2" xfId="164"/>
    <cellStyle name="_4.13E Montana Energy Tax_Rebuttal Power Costs_Electric Rev Req Model (2009 GRC) Revised 01-18-2010" xfId="165"/>
    <cellStyle name="_4.13E Montana Energy Tax_Rebuttal Power Costs_Electric Rev Req Model (2009 GRC) Revised 01-18-2010 2" xfId="166"/>
    <cellStyle name="_4.13E Montana Energy Tax_Rebuttal Power Costs_Final Order Electric EXHIBIT A-1" xfId="167"/>
    <cellStyle name="_4.13E Montana Energy Tax_Rebuttal Power Costs_Final Order Electric EXHIBIT A-1 2" xfId="168"/>
    <cellStyle name="_4.13E Montana Energy Tax_ROR &amp; CONV FACTOR" xfId="169"/>
    <cellStyle name="_4.13E Montana Energy Tax_ROR &amp; CONV FACTOR 2" xfId="170"/>
    <cellStyle name="_4.13E Montana Energy Tax_ROR 5.02" xfId="171"/>
    <cellStyle name="_4.13E Montana Energy Tax_ROR 5.02 2" xfId="172"/>
    <cellStyle name="_5.03G-Conversion Factor Working FileMI" xfId="3705"/>
    <cellStyle name="_x0013__Adj Bench DR 3 for Initial Briefs (Electric)" xfId="173"/>
    <cellStyle name="_x0013__Adj Bench DR 3 for Initial Briefs (Electric) 2" xfId="174"/>
    <cellStyle name="_AURORA WIP" xfId="175"/>
    <cellStyle name="_AURORA WIP 2" xfId="176"/>
    <cellStyle name="_Book1" xfId="177"/>
    <cellStyle name="_Book1 (2)" xfId="178"/>
    <cellStyle name="_Book1 (2) 2" xfId="179"/>
    <cellStyle name="_Book1 (2) 2 2" xfId="180"/>
    <cellStyle name="_Book1 (2) 3" xfId="181"/>
    <cellStyle name="_Book1 (2) 3 2" xfId="182"/>
    <cellStyle name="_Book1 (2) 3 3" xfId="183"/>
    <cellStyle name="_Book1 (2) 3 4" xfId="184"/>
    <cellStyle name="_Book1 (2) 4" xfId="185"/>
    <cellStyle name="_Book1 (2)_04 07E Wild Horse Wind Expansion (C) (2)" xfId="186"/>
    <cellStyle name="_Book1 (2)_04 07E Wild Horse Wind Expansion (C) (2) 2" xfId="187"/>
    <cellStyle name="_Book1 (2)_04 07E Wild Horse Wind Expansion (C) (2)_Adj Bench DR 3 for Initial Briefs (Electric)" xfId="188"/>
    <cellStyle name="_Book1 (2)_04 07E Wild Horse Wind Expansion (C) (2)_Adj Bench DR 3 for Initial Briefs (Electric) 2" xfId="189"/>
    <cellStyle name="_Book1 (2)_04 07E Wild Horse Wind Expansion (C) (2)_Electric Rev Req Model (2009 GRC) " xfId="190"/>
    <cellStyle name="_Book1 (2)_04 07E Wild Horse Wind Expansion (C) (2)_Electric Rev Req Model (2009 GRC)  2" xfId="191"/>
    <cellStyle name="_Book1 (2)_04 07E Wild Horse Wind Expansion (C) (2)_Electric Rev Req Model (2009 GRC) Rebuttal" xfId="192"/>
    <cellStyle name="_Book1 (2)_04 07E Wild Horse Wind Expansion (C) (2)_Electric Rev Req Model (2009 GRC) Rebuttal 2" xfId="193"/>
    <cellStyle name="_Book1 (2)_04 07E Wild Horse Wind Expansion (C) (2)_Electric Rev Req Model (2009 GRC) Rebuttal REmoval of New  WH Solar AdjustMI" xfId="194"/>
    <cellStyle name="_Book1 (2)_04 07E Wild Horse Wind Expansion (C) (2)_Electric Rev Req Model (2009 GRC) Rebuttal REmoval of New  WH Solar AdjustMI 2" xfId="195"/>
    <cellStyle name="_Book1 (2)_04 07E Wild Horse Wind Expansion (C) (2)_Electric Rev Req Model (2009 GRC) Revised 01-18-2010" xfId="196"/>
    <cellStyle name="_Book1 (2)_04 07E Wild Horse Wind Expansion (C) (2)_Electric Rev Req Model (2009 GRC) Revised 01-18-2010 2" xfId="197"/>
    <cellStyle name="_Book1 (2)_04 07E Wild Horse Wind Expansion (C) (2)_Final Order Electric EXHIBIT A-1" xfId="198"/>
    <cellStyle name="_Book1 (2)_04 07E Wild Horse Wind Expansion (C) (2)_Final Order Electric EXHIBIT A-1 2" xfId="199"/>
    <cellStyle name="_Book1 (2)_04 07E Wild Horse Wind Expansion (C) (2)_TENASKA REGULATORY ASSET" xfId="200"/>
    <cellStyle name="_Book1 (2)_04 07E Wild Horse Wind Expansion (C) (2)_TENASKA REGULATORY ASSET 2" xfId="201"/>
    <cellStyle name="_Book1 (2)_16.37E Wild Horse Expansion DeferralRevwrkingfile SF" xfId="202"/>
    <cellStyle name="_Book1 (2)_16.37E Wild Horse Expansion DeferralRevwrkingfile SF 2" xfId="203"/>
    <cellStyle name="_Book1 (2)_4 31 Regulatory Assets and Liabilities  7 06- Exhibit D" xfId="204"/>
    <cellStyle name="_Book1 (2)_4 31 Regulatory Assets and Liabilities  7 06- Exhibit D 2" xfId="205"/>
    <cellStyle name="_Book1 (2)_4 32 Regulatory Assets and Liabilities  7 06- Exhibit D" xfId="206"/>
    <cellStyle name="_Book1 (2)_4 32 Regulatory Assets and Liabilities  7 06- Exhibit D 2" xfId="207"/>
    <cellStyle name="_Book1 (2)_Book2" xfId="208"/>
    <cellStyle name="_Book1 (2)_Book2 2" xfId="209"/>
    <cellStyle name="_Book1 (2)_Book2_Adj Bench DR 3 for Initial Briefs (Electric)" xfId="210"/>
    <cellStyle name="_Book1 (2)_Book2_Adj Bench DR 3 for Initial Briefs (Electric) 2" xfId="211"/>
    <cellStyle name="_Book1 (2)_Book2_Electric Rev Req Model (2009 GRC) Rebuttal" xfId="212"/>
    <cellStyle name="_Book1 (2)_Book2_Electric Rev Req Model (2009 GRC) Rebuttal 2" xfId="213"/>
    <cellStyle name="_Book1 (2)_Book2_Electric Rev Req Model (2009 GRC) Rebuttal REmoval of New  WH Solar AdjustMI" xfId="214"/>
    <cellStyle name="_Book1 (2)_Book2_Electric Rev Req Model (2009 GRC) Rebuttal REmoval of New  WH Solar AdjustMI 2" xfId="215"/>
    <cellStyle name="_Book1 (2)_Book2_Electric Rev Req Model (2009 GRC) Revised 01-18-2010" xfId="216"/>
    <cellStyle name="_Book1 (2)_Book2_Electric Rev Req Model (2009 GRC) Revised 01-18-2010 2" xfId="217"/>
    <cellStyle name="_Book1 (2)_Book2_Final Order Electric EXHIBIT A-1" xfId="218"/>
    <cellStyle name="_Book1 (2)_Book2_Final Order Electric EXHIBIT A-1 2" xfId="219"/>
    <cellStyle name="_Book1 (2)_Book4" xfId="220"/>
    <cellStyle name="_Book1 (2)_Book4 2" xfId="221"/>
    <cellStyle name="_Book1 (2)_Book9" xfId="222"/>
    <cellStyle name="_Book1 (2)_Book9 2" xfId="223"/>
    <cellStyle name="_Book1 (2)_DWH-08 (Rate Spread &amp; Design Workpapers)" xfId="3789"/>
    <cellStyle name="_Book1 (2)_Final 2008 PTC Rate Design Workpapers 10.27.08" xfId="3790"/>
    <cellStyle name="_Book1 (2)_INPUTS" xfId="224"/>
    <cellStyle name="_Book1 (2)_INPUTS 2" xfId="225"/>
    <cellStyle name="_Book1 (2)_Power Costs - Comparison bx Rbtl-Staff-Jt-PC" xfId="226"/>
    <cellStyle name="_Book1 (2)_Power Costs - Comparison bx Rbtl-Staff-Jt-PC 2" xfId="227"/>
    <cellStyle name="_Book1 (2)_Power Costs - Comparison bx Rbtl-Staff-Jt-PC_Adj Bench DR 3 for Initial Briefs (Electric)" xfId="228"/>
    <cellStyle name="_Book1 (2)_Power Costs - Comparison bx Rbtl-Staff-Jt-PC_Adj Bench DR 3 for Initial Briefs (Electric) 2" xfId="229"/>
    <cellStyle name="_Book1 (2)_Power Costs - Comparison bx Rbtl-Staff-Jt-PC_Electric Rev Req Model (2009 GRC) Rebuttal" xfId="230"/>
    <cellStyle name="_Book1 (2)_Power Costs - Comparison bx Rbtl-Staff-Jt-PC_Electric Rev Req Model (2009 GRC) Rebuttal 2" xfId="231"/>
    <cellStyle name="_Book1 (2)_Power Costs - Comparison bx Rbtl-Staff-Jt-PC_Electric Rev Req Model (2009 GRC) Rebuttal REmoval of New  WH Solar AdjustMI" xfId="232"/>
    <cellStyle name="_Book1 (2)_Power Costs - Comparison bx Rbtl-Staff-Jt-PC_Electric Rev Req Model (2009 GRC) Rebuttal REmoval of New  WH Solar AdjustMI 2" xfId="233"/>
    <cellStyle name="_Book1 (2)_Power Costs - Comparison bx Rbtl-Staff-Jt-PC_Electric Rev Req Model (2009 GRC) Revised 01-18-2010" xfId="234"/>
    <cellStyle name="_Book1 (2)_Power Costs - Comparison bx Rbtl-Staff-Jt-PC_Electric Rev Req Model (2009 GRC) Revised 01-18-2010 2" xfId="235"/>
    <cellStyle name="_Book1 (2)_Power Costs - Comparison bx Rbtl-Staff-Jt-PC_Final Order Electric EXHIBIT A-1" xfId="236"/>
    <cellStyle name="_Book1 (2)_Power Costs - Comparison bx Rbtl-Staff-Jt-PC_Final Order Electric EXHIBIT A-1 2" xfId="237"/>
    <cellStyle name="_Book1 (2)_Production Adj 4.37" xfId="238"/>
    <cellStyle name="_Book1 (2)_Production Adj 4.37 2" xfId="239"/>
    <cellStyle name="_Book1 (2)_Purchased Power Adj 4.03" xfId="240"/>
    <cellStyle name="_Book1 (2)_Purchased Power Adj 4.03 2" xfId="241"/>
    <cellStyle name="_Book1 (2)_Rebuttal Power Costs" xfId="242"/>
    <cellStyle name="_Book1 (2)_Rebuttal Power Costs 2" xfId="243"/>
    <cellStyle name="_Book1 (2)_Rebuttal Power Costs_Adj Bench DR 3 for Initial Briefs (Electric)" xfId="244"/>
    <cellStyle name="_Book1 (2)_Rebuttal Power Costs_Adj Bench DR 3 for Initial Briefs (Electric) 2" xfId="245"/>
    <cellStyle name="_Book1 (2)_Rebuttal Power Costs_Electric Rev Req Model (2009 GRC) Rebuttal" xfId="246"/>
    <cellStyle name="_Book1 (2)_Rebuttal Power Costs_Electric Rev Req Model (2009 GRC) Rebuttal 2" xfId="247"/>
    <cellStyle name="_Book1 (2)_Rebuttal Power Costs_Electric Rev Req Model (2009 GRC) Rebuttal REmoval of New  WH Solar AdjustMI" xfId="248"/>
    <cellStyle name="_Book1 (2)_Rebuttal Power Costs_Electric Rev Req Model (2009 GRC) Rebuttal REmoval of New  WH Solar AdjustMI 2" xfId="249"/>
    <cellStyle name="_Book1 (2)_Rebuttal Power Costs_Electric Rev Req Model (2009 GRC) Revised 01-18-2010" xfId="250"/>
    <cellStyle name="_Book1 (2)_Rebuttal Power Costs_Electric Rev Req Model (2009 GRC) Revised 01-18-2010 2" xfId="251"/>
    <cellStyle name="_Book1 (2)_Rebuttal Power Costs_Final Order Electric EXHIBIT A-1" xfId="252"/>
    <cellStyle name="_Book1 (2)_Rebuttal Power Costs_Final Order Electric EXHIBIT A-1 2" xfId="253"/>
    <cellStyle name="_Book1 (2)_ROR &amp; CONV FACTOR" xfId="254"/>
    <cellStyle name="_Book1 (2)_ROR &amp; CONV FACTOR 2" xfId="255"/>
    <cellStyle name="_Book1 (2)_ROR 5.02" xfId="256"/>
    <cellStyle name="_Book1 (2)_ROR 5.02 2" xfId="257"/>
    <cellStyle name="_Book1 10" xfId="258"/>
    <cellStyle name="_Book1 2" xfId="259"/>
    <cellStyle name="_Book1 2 2" xfId="260"/>
    <cellStyle name="_Book1 3" xfId="261"/>
    <cellStyle name="_Book1 4" xfId="262"/>
    <cellStyle name="_Book1 5" xfId="263"/>
    <cellStyle name="_Book1 6" xfId="264"/>
    <cellStyle name="_Book1 7" xfId="265"/>
    <cellStyle name="_Book1 8" xfId="266"/>
    <cellStyle name="_Book1 9" xfId="267"/>
    <cellStyle name="_Book1_(C) WHE Proforma with ITC cash grant 10 Yr Amort_for deferral_102809" xfId="268"/>
    <cellStyle name="_Book1_(C) WHE Proforma with ITC cash grant 10 Yr Amort_for deferral_102809 2" xfId="269"/>
    <cellStyle name="_Book1_(C) WHE Proforma with ITC cash grant 10 Yr Amort_for deferral_102809_16.07E Wild Horse Wind Expansionwrkingfile" xfId="270"/>
    <cellStyle name="_Book1_(C) WHE Proforma with ITC cash grant 10 Yr Amort_for deferral_102809_16.07E Wild Horse Wind Expansionwrkingfile 2" xfId="271"/>
    <cellStyle name="_Book1_(C) WHE Proforma with ITC cash grant 10 Yr Amort_for deferral_102809_16.07E Wild Horse Wind Expansionwrkingfile SF" xfId="272"/>
    <cellStyle name="_Book1_(C) WHE Proforma with ITC cash grant 10 Yr Amort_for deferral_102809_16.07E Wild Horse Wind Expansionwrkingfile SF 2" xfId="273"/>
    <cellStyle name="_Book1_(C) WHE Proforma with ITC cash grant 10 Yr Amort_for deferral_102809_16.37E Wild Horse Expansion DeferralRevwrkingfile SF" xfId="274"/>
    <cellStyle name="_Book1_(C) WHE Proforma with ITC cash grant 10 Yr Amort_for deferral_102809_16.37E Wild Horse Expansion DeferralRevwrkingfile SF 2" xfId="275"/>
    <cellStyle name="_Book1_(C) WHE Proforma with ITC cash grant 10 Yr Amort_for rebuttal_120709" xfId="276"/>
    <cellStyle name="_Book1_(C) WHE Proforma with ITC cash grant 10 Yr Amort_for rebuttal_120709 2" xfId="277"/>
    <cellStyle name="_Book1_04.07E Wild Horse Wind Expansion" xfId="278"/>
    <cellStyle name="_Book1_04.07E Wild Horse Wind Expansion 2" xfId="279"/>
    <cellStyle name="_Book1_04.07E Wild Horse Wind Expansion_16.07E Wild Horse Wind Expansionwrkingfile" xfId="280"/>
    <cellStyle name="_Book1_04.07E Wild Horse Wind Expansion_16.07E Wild Horse Wind Expansionwrkingfile 2" xfId="281"/>
    <cellStyle name="_Book1_04.07E Wild Horse Wind Expansion_16.07E Wild Horse Wind Expansionwrkingfile SF" xfId="282"/>
    <cellStyle name="_Book1_04.07E Wild Horse Wind Expansion_16.07E Wild Horse Wind Expansionwrkingfile SF 2" xfId="283"/>
    <cellStyle name="_Book1_04.07E Wild Horse Wind Expansion_16.37E Wild Horse Expansion DeferralRevwrkingfile SF" xfId="284"/>
    <cellStyle name="_Book1_04.07E Wild Horse Wind Expansion_16.37E Wild Horse Expansion DeferralRevwrkingfile SF 2" xfId="285"/>
    <cellStyle name="_Book1_16.07E Wild Horse Wind Expansionwrkingfile" xfId="286"/>
    <cellStyle name="_Book1_16.07E Wild Horse Wind Expansionwrkingfile 2" xfId="287"/>
    <cellStyle name="_Book1_16.07E Wild Horse Wind Expansionwrkingfile SF" xfId="288"/>
    <cellStyle name="_Book1_16.07E Wild Horse Wind Expansionwrkingfile SF 2" xfId="289"/>
    <cellStyle name="_Book1_16.37E Wild Horse Expansion DeferralRevwrkingfile SF" xfId="290"/>
    <cellStyle name="_Book1_16.37E Wild Horse Expansion DeferralRevwrkingfile SF 2" xfId="291"/>
    <cellStyle name="_Book1_4 31 Regulatory Assets and Liabilities  7 06- Exhibit D" xfId="292"/>
    <cellStyle name="_Book1_4 31 Regulatory Assets and Liabilities  7 06- Exhibit D 2" xfId="293"/>
    <cellStyle name="_Book1_4 32 Regulatory Assets and Liabilities  7 06- Exhibit D" xfId="294"/>
    <cellStyle name="_Book1_4 32 Regulatory Assets and Liabilities  7 06- Exhibit D 2" xfId="295"/>
    <cellStyle name="_Book1_Book2" xfId="296"/>
    <cellStyle name="_Book1_Book2 2" xfId="297"/>
    <cellStyle name="_Book1_Book2_Adj Bench DR 3 for Initial Briefs (Electric)" xfId="298"/>
    <cellStyle name="_Book1_Book2_Adj Bench DR 3 for Initial Briefs (Electric) 2" xfId="299"/>
    <cellStyle name="_Book1_Book2_Electric Rev Req Model (2009 GRC) Rebuttal" xfId="300"/>
    <cellStyle name="_Book1_Book2_Electric Rev Req Model (2009 GRC) Rebuttal 2" xfId="301"/>
    <cellStyle name="_Book1_Book2_Electric Rev Req Model (2009 GRC) Rebuttal REmoval of New  WH Solar AdjustMI" xfId="302"/>
    <cellStyle name="_Book1_Book2_Electric Rev Req Model (2009 GRC) Rebuttal REmoval of New  WH Solar AdjustMI 2" xfId="303"/>
    <cellStyle name="_Book1_Book2_Electric Rev Req Model (2009 GRC) Revised 01-18-2010" xfId="304"/>
    <cellStyle name="_Book1_Book2_Electric Rev Req Model (2009 GRC) Revised 01-18-2010 2" xfId="305"/>
    <cellStyle name="_Book1_Book2_Final Order Electric EXHIBIT A-1" xfId="306"/>
    <cellStyle name="_Book1_Book2_Final Order Electric EXHIBIT A-1 2" xfId="307"/>
    <cellStyle name="_Book1_Book4" xfId="308"/>
    <cellStyle name="_Book1_Book4 2" xfId="309"/>
    <cellStyle name="_Book1_Book9" xfId="310"/>
    <cellStyle name="_Book1_Book9 2" xfId="311"/>
    <cellStyle name="_Book1_Electric COS Inputs" xfId="312"/>
    <cellStyle name="_Book1_Electric COS Inputs 2" xfId="313"/>
    <cellStyle name="_Book1_Electric COS Inputs 2 2" xfId="314"/>
    <cellStyle name="_Book1_Electric COS Inputs 2 3" xfId="315"/>
    <cellStyle name="_Book1_Electric COS Inputs 2 4" xfId="316"/>
    <cellStyle name="_Book1_Electric COS Inputs 3" xfId="317"/>
    <cellStyle name="_Book1_Electric COS Inputs 4" xfId="318"/>
    <cellStyle name="_Book1_Power Costs - Comparison bx Rbtl-Staff-Jt-PC" xfId="319"/>
    <cellStyle name="_Book1_Power Costs - Comparison bx Rbtl-Staff-Jt-PC 2" xfId="320"/>
    <cellStyle name="_Book1_Power Costs - Comparison bx Rbtl-Staff-Jt-PC_Adj Bench DR 3 for Initial Briefs (Electric)" xfId="321"/>
    <cellStyle name="_Book1_Power Costs - Comparison bx Rbtl-Staff-Jt-PC_Adj Bench DR 3 for Initial Briefs (Electric) 2" xfId="322"/>
    <cellStyle name="_Book1_Power Costs - Comparison bx Rbtl-Staff-Jt-PC_Electric Rev Req Model (2009 GRC) Rebuttal" xfId="323"/>
    <cellStyle name="_Book1_Power Costs - Comparison bx Rbtl-Staff-Jt-PC_Electric Rev Req Model (2009 GRC) Rebuttal 2" xfId="324"/>
    <cellStyle name="_Book1_Power Costs - Comparison bx Rbtl-Staff-Jt-PC_Electric Rev Req Model (2009 GRC) Rebuttal REmoval of New  WH Solar AdjustMI" xfId="325"/>
    <cellStyle name="_Book1_Power Costs - Comparison bx Rbtl-Staff-Jt-PC_Electric Rev Req Model (2009 GRC) Rebuttal REmoval of New  WH Solar AdjustMI 2" xfId="326"/>
    <cellStyle name="_Book1_Power Costs - Comparison bx Rbtl-Staff-Jt-PC_Electric Rev Req Model (2009 GRC) Revised 01-18-2010" xfId="327"/>
    <cellStyle name="_Book1_Power Costs - Comparison bx Rbtl-Staff-Jt-PC_Electric Rev Req Model (2009 GRC) Revised 01-18-2010 2" xfId="328"/>
    <cellStyle name="_Book1_Power Costs - Comparison bx Rbtl-Staff-Jt-PC_Final Order Electric EXHIBIT A-1" xfId="329"/>
    <cellStyle name="_Book1_Power Costs - Comparison bx Rbtl-Staff-Jt-PC_Final Order Electric EXHIBIT A-1 2" xfId="330"/>
    <cellStyle name="_Book1_Production Adj 4.37" xfId="331"/>
    <cellStyle name="_Book1_Production Adj 4.37 2" xfId="332"/>
    <cellStyle name="_Book1_Purchased Power Adj 4.03" xfId="333"/>
    <cellStyle name="_Book1_Purchased Power Adj 4.03 2" xfId="334"/>
    <cellStyle name="_Book1_Rebuttal Power Costs" xfId="335"/>
    <cellStyle name="_Book1_Rebuttal Power Costs 2" xfId="336"/>
    <cellStyle name="_Book1_Rebuttal Power Costs_Adj Bench DR 3 for Initial Briefs (Electric)" xfId="337"/>
    <cellStyle name="_Book1_Rebuttal Power Costs_Adj Bench DR 3 for Initial Briefs (Electric) 2" xfId="338"/>
    <cellStyle name="_Book1_Rebuttal Power Costs_Electric Rev Req Model (2009 GRC) Rebuttal" xfId="339"/>
    <cellStyle name="_Book1_Rebuttal Power Costs_Electric Rev Req Model (2009 GRC) Rebuttal 2" xfId="340"/>
    <cellStyle name="_Book1_Rebuttal Power Costs_Electric Rev Req Model (2009 GRC) Rebuttal REmoval of New  WH Solar AdjustMI" xfId="341"/>
    <cellStyle name="_Book1_Rebuttal Power Costs_Electric Rev Req Model (2009 GRC) Rebuttal REmoval of New  WH Solar AdjustMI 2" xfId="342"/>
    <cellStyle name="_Book1_Rebuttal Power Costs_Electric Rev Req Model (2009 GRC) Revised 01-18-2010" xfId="343"/>
    <cellStyle name="_Book1_Rebuttal Power Costs_Electric Rev Req Model (2009 GRC) Revised 01-18-2010 2" xfId="344"/>
    <cellStyle name="_Book1_Rebuttal Power Costs_Final Order Electric EXHIBIT A-1" xfId="345"/>
    <cellStyle name="_Book1_Rebuttal Power Costs_Final Order Electric EXHIBIT A-1 2" xfId="346"/>
    <cellStyle name="_Book1_ROR 5.02" xfId="347"/>
    <cellStyle name="_Book1_ROR 5.02 2" xfId="348"/>
    <cellStyle name="_Book2" xfId="349"/>
    <cellStyle name="_x0013__Book2" xfId="350"/>
    <cellStyle name="_Book2 10" xfId="351"/>
    <cellStyle name="_Book2 11" xfId="352"/>
    <cellStyle name="_Book2 12" xfId="353"/>
    <cellStyle name="_Book2 13" xfId="354"/>
    <cellStyle name="_Book2 14" xfId="355"/>
    <cellStyle name="_Book2 15" xfId="356"/>
    <cellStyle name="_Book2 16" xfId="357"/>
    <cellStyle name="_Book2 17" xfId="358"/>
    <cellStyle name="_Book2 18" xfId="359"/>
    <cellStyle name="_Book2 2" xfId="360"/>
    <cellStyle name="_x0013__Book2 2" xfId="361"/>
    <cellStyle name="_Book2 2 2" xfId="362"/>
    <cellStyle name="_Book2 2 3" xfId="363"/>
    <cellStyle name="_Book2 2 4" xfId="364"/>
    <cellStyle name="_Book2 2 5" xfId="365"/>
    <cellStyle name="_Book2 2 6" xfId="366"/>
    <cellStyle name="_Book2 2 7" xfId="367"/>
    <cellStyle name="_Book2 2 8" xfId="368"/>
    <cellStyle name="_Book2 2 9" xfId="369"/>
    <cellStyle name="_Book2 3" xfId="370"/>
    <cellStyle name="_x0013__Book2 3" xfId="371"/>
    <cellStyle name="_Book2 3 10" xfId="372"/>
    <cellStyle name="_Book2 3 11" xfId="373"/>
    <cellStyle name="_Book2 3 12" xfId="374"/>
    <cellStyle name="_Book2 3 13" xfId="375"/>
    <cellStyle name="_Book2 3 14" xfId="376"/>
    <cellStyle name="_Book2 3 15" xfId="377"/>
    <cellStyle name="_Book2 3 16" xfId="378"/>
    <cellStyle name="_Book2 3 17" xfId="379"/>
    <cellStyle name="_Book2 3 18" xfId="380"/>
    <cellStyle name="_Book2 3 19" xfId="381"/>
    <cellStyle name="_Book2 3 2" xfId="382"/>
    <cellStyle name="_Book2 3 20" xfId="383"/>
    <cellStyle name="_Book2 3 21" xfId="384"/>
    <cellStyle name="_Book2 3 22" xfId="385"/>
    <cellStyle name="_Book2 3 23" xfId="386"/>
    <cellStyle name="_Book2 3 24" xfId="387"/>
    <cellStyle name="_Book2 3 25" xfId="388"/>
    <cellStyle name="_Book2 3 26" xfId="389"/>
    <cellStyle name="_Book2 3 27" xfId="390"/>
    <cellStyle name="_Book2 3 28" xfId="391"/>
    <cellStyle name="_Book2 3 29" xfId="392"/>
    <cellStyle name="_Book2 3 3" xfId="393"/>
    <cellStyle name="_Book2 3 30" xfId="394"/>
    <cellStyle name="_Book2 3 31" xfId="395"/>
    <cellStyle name="_Book2 3 4" xfId="396"/>
    <cellStyle name="_Book2 3 5" xfId="397"/>
    <cellStyle name="_Book2 3 6" xfId="398"/>
    <cellStyle name="_Book2 3 7" xfId="399"/>
    <cellStyle name="_Book2 3 8" xfId="400"/>
    <cellStyle name="_Book2 3 9" xfId="401"/>
    <cellStyle name="_Book2 4" xfId="402"/>
    <cellStyle name="_x0013__Book2 4" xfId="403"/>
    <cellStyle name="_Book2 4 10" xfId="404"/>
    <cellStyle name="_Book2 4 11" xfId="405"/>
    <cellStyle name="_Book2 4 12" xfId="406"/>
    <cellStyle name="_Book2 4 13" xfId="407"/>
    <cellStyle name="_Book2 4 14" xfId="408"/>
    <cellStyle name="_Book2 4 15" xfId="409"/>
    <cellStyle name="_Book2 4 16" xfId="410"/>
    <cellStyle name="_Book2 4 17" xfId="411"/>
    <cellStyle name="_Book2 4 18" xfId="412"/>
    <cellStyle name="_Book2 4 19" xfId="413"/>
    <cellStyle name="_Book2 4 2" xfId="414"/>
    <cellStyle name="_Book2 4 20" xfId="415"/>
    <cellStyle name="_Book2 4 21" xfId="416"/>
    <cellStyle name="_Book2 4 22" xfId="417"/>
    <cellStyle name="_Book2 4 23" xfId="418"/>
    <cellStyle name="_Book2 4 24" xfId="419"/>
    <cellStyle name="_Book2 4 25" xfId="420"/>
    <cellStyle name="_Book2 4 26" xfId="421"/>
    <cellStyle name="_Book2 4 27" xfId="422"/>
    <cellStyle name="_Book2 4 28" xfId="423"/>
    <cellStyle name="_Book2 4 29" xfId="424"/>
    <cellStyle name="_Book2 4 3" xfId="425"/>
    <cellStyle name="_Book2 4 30" xfId="426"/>
    <cellStyle name="_Book2 4 4" xfId="427"/>
    <cellStyle name="_Book2 4 5" xfId="428"/>
    <cellStyle name="_Book2 4 6" xfId="429"/>
    <cellStyle name="_Book2 4 7" xfId="430"/>
    <cellStyle name="_Book2 4 8" xfId="431"/>
    <cellStyle name="_Book2 4 9" xfId="432"/>
    <cellStyle name="_Book2 5" xfId="433"/>
    <cellStyle name="_x0013__Book2 5" xfId="434"/>
    <cellStyle name="_Book2 5 2" xfId="435"/>
    <cellStyle name="_Book2 5 3" xfId="436"/>
    <cellStyle name="_Book2 5 4" xfId="437"/>
    <cellStyle name="_Book2 5 5" xfId="438"/>
    <cellStyle name="_Book2 5 6" xfId="439"/>
    <cellStyle name="_Book2 6" xfId="440"/>
    <cellStyle name="_x0013__Book2 6" xfId="441"/>
    <cellStyle name="_Book2 7" xfId="442"/>
    <cellStyle name="_x0013__Book2 7" xfId="443"/>
    <cellStyle name="_Book2 8" xfId="444"/>
    <cellStyle name="_x0013__Book2 8" xfId="445"/>
    <cellStyle name="_Book2 9" xfId="446"/>
    <cellStyle name="_x0013__Book2 9" xfId="447"/>
    <cellStyle name="_Book2_04 07E Wild Horse Wind Expansion (C) (2)" xfId="448"/>
    <cellStyle name="_Book2_04 07E Wild Horse Wind Expansion (C) (2) 2" xfId="449"/>
    <cellStyle name="_Book2_04 07E Wild Horse Wind Expansion (C) (2)_Adj Bench DR 3 for Initial Briefs (Electric)" xfId="450"/>
    <cellStyle name="_Book2_04 07E Wild Horse Wind Expansion (C) (2)_Adj Bench DR 3 for Initial Briefs (Electric) 2" xfId="451"/>
    <cellStyle name="_Book2_04 07E Wild Horse Wind Expansion (C) (2)_Electric Rev Req Model (2009 GRC) " xfId="452"/>
    <cellStyle name="_Book2_04 07E Wild Horse Wind Expansion (C) (2)_Electric Rev Req Model (2009 GRC)  2" xfId="453"/>
    <cellStyle name="_Book2_04 07E Wild Horse Wind Expansion (C) (2)_Electric Rev Req Model (2009 GRC) Rebuttal" xfId="454"/>
    <cellStyle name="_Book2_04 07E Wild Horse Wind Expansion (C) (2)_Electric Rev Req Model (2009 GRC) Rebuttal 2" xfId="455"/>
    <cellStyle name="_Book2_04 07E Wild Horse Wind Expansion (C) (2)_Electric Rev Req Model (2009 GRC) Rebuttal REmoval of New  WH Solar AdjustMI" xfId="456"/>
    <cellStyle name="_Book2_04 07E Wild Horse Wind Expansion (C) (2)_Electric Rev Req Model (2009 GRC) Rebuttal REmoval of New  WH Solar AdjustMI 2" xfId="457"/>
    <cellStyle name="_Book2_04 07E Wild Horse Wind Expansion (C) (2)_Electric Rev Req Model (2009 GRC) Revised 01-18-2010" xfId="458"/>
    <cellStyle name="_Book2_04 07E Wild Horse Wind Expansion (C) (2)_Electric Rev Req Model (2009 GRC) Revised 01-18-2010 2" xfId="459"/>
    <cellStyle name="_Book2_04 07E Wild Horse Wind Expansion (C) (2)_Final Order Electric EXHIBIT A-1" xfId="460"/>
    <cellStyle name="_Book2_04 07E Wild Horse Wind Expansion (C) (2)_Final Order Electric EXHIBIT A-1 2" xfId="461"/>
    <cellStyle name="_Book2_04 07E Wild Horse Wind Expansion (C) (2)_TENASKA REGULATORY ASSET" xfId="462"/>
    <cellStyle name="_Book2_04 07E Wild Horse Wind Expansion (C) (2)_TENASKA REGULATORY ASSET 2" xfId="463"/>
    <cellStyle name="_Book2_16.37E Wild Horse Expansion DeferralRevwrkingfile SF" xfId="464"/>
    <cellStyle name="_Book2_16.37E Wild Horse Expansion DeferralRevwrkingfile SF 2" xfId="465"/>
    <cellStyle name="_Book2_4 31 Regulatory Assets and Liabilities  7 06- Exhibit D" xfId="466"/>
    <cellStyle name="_Book2_4 31 Regulatory Assets and Liabilities  7 06- Exhibit D 2" xfId="467"/>
    <cellStyle name="_Book2_4 32 Regulatory Assets and Liabilities  7 06- Exhibit D" xfId="468"/>
    <cellStyle name="_Book2_4 32 Regulatory Assets and Liabilities  7 06- Exhibit D 2" xfId="469"/>
    <cellStyle name="_x0013__Book2_Adj Bench DR 3 for Initial Briefs (Electric)" xfId="470"/>
    <cellStyle name="_x0013__Book2_Adj Bench DR 3 for Initial Briefs (Electric) 2" xfId="471"/>
    <cellStyle name="_Book2_Book2" xfId="472"/>
    <cellStyle name="_Book2_Book2 2" xfId="473"/>
    <cellStyle name="_Book2_Book2_Adj Bench DR 3 for Initial Briefs (Electric)" xfId="474"/>
    <cellStyle name="_Book2_Book2_Adj Bench DR 3 for Initial Briefs (Electric) 2" xfId="475"/>
    <cellStyle name="_Book2_Book2_Electric Rev Req Model (2009 GRC) Rebuttal" xfId="476"/>
    <cellStyle name="_Book2_Book2_Electric Rev Req Model (2009 GRC) Rebuttal 2" xfId="477"/>
    <cellStyle name="_Book2_Book2_Electric Rev Req Model (2009 GRC) Rebuttal REmoval of New  WH Solar AdjustMI" xfId="478"/>
    <cellStyle name="_Book2_Book2_Electric Rev Req Model (2009 GRC) Rebuttal REmoval of New  WH Solar AdjustMI 2" xfId="479"/>
    <cellStyle name="_Book2_Book2_Electric Rev Req Model (2009 GRC) Revised 01-18-2010" xfId="480"/>
    <cellStyle name="_Book2_Book2_Electric Rev Req Model (2009 GRC) Revised 01-18-2010 2" xfId="481"/>
    <cellStyle name="_Book2_Book2_Final Order Electric EXHIBIT A-1" xfId="482"/>
    <cellStyle name="_Book2_Book2_Final Order Electric EXHIBIT A-1 2" xfId="483"/>
    <cellStyle name="_Book2_Book4" xfId="484"/>
    <cellStyle name="_Book2_Book4 2" xfId="485"/>
    <cellStyle name="_Book2_Book9" xfId="486"/>
    <cellStyle name="_Book2_Book9 2" xfId="487"/>
    <cellStyle name="_Book2_DWH-08 (Rate Spread &amp; Design Workpapers)" xfId="3791"/>
    <cellStyle name="_x0013__Book2_Electric Rev Req Model (2009 GRC) Rebuttal" xfId="488"/>
    <cellStyle name="_x0013__Book2_Electric Rev Req Model (2009 GRC) Rebuttal 2" xfId="489"/>
    <cellStyle name="_x0013__Book2_Electric Rev Req Model (2009 GRC) Rebuttal REmoval of New  WH Solar AdjustMI" xfId="490"/>
    <cellStyle name="_x0013__Book2_Electric Rev Req Model (2009 GRC) Rebuttal REmoval of New  WH Solar AdjustMI 2" xfId="491"/>
    <cellStyle name="_x0013__Book2_Electric Rev Req Model (2009 GRC) Revised 01-18-2010" xfId="492"/>
    <cellStyle name="_x0013__Book2_Electric Rev Req Model (2009 GRC) Revised 01-18-2010 2" xfId="493"/>
    <cellStyle name="_Book2_Final 2008 PTC Rate Design Workpapers 10.27.08" xfId="3792"/>
    <cellStyle name="_x0013__Book2_Final Order Electric EXHIBIT A-1" xfId="494"/>
    <cellStyle name="_x0013__Book2_Final Order Electric EXHIBIT A-1 2" xfId="495"/>
    <cellStyle name="_Book2_INPUTS" xfId="496"/>
    <cellStyle name="_Book2_INPUTS 2" xfId="497"/>
    <cellStyle name="_Book2_Power Costs - Comparison bx Rbtl-Staff-Jt-PC" xfId="498"/>
    <cellStyle name="_Book2_Power Costs - Comparison bx Rbtl-Staff-Jt-PC 2" xfId="499"/>
    <cellStyle name="_Book2_Power Costs - Comparison bx Rbtl-Staff-Jt-PC_Adj Bench DR 3 for Initial Briefs (Electric)" xfId="500"/>
    <cellStyle name="_Book2_Power Costs - Comparison bx Rbtl-Staff-Jt-PC_Adj Bench DR 3 for Initial Briefs (Electric) 2" xfId="501"/>
    <cellStyle name="_Book2_Power Costs - Comparison bx Rbtl-Staff-Jt-PC_Electric Rev Req Model (2009 GRC) Rebuttal" xfId="502"/>
    <cellStyle name="_Book2_Power Costs - Comparison bx Rbtl-Staff-Jt-PC_Electric Rev Req Model (2009 GRC) Rebuttal 2" xfId="503"/>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Final Order Electric EXHIBIT A-1" xfId="508"/>
    <cellStyle name="_Book2_Power Costs - Comparison bx Rbtl-Staff-Jt-PC_Final Order Electric EXHIBIT A-1 2" xfId="509"/>
    <cellStyle name="_Book2_Production Adj 4.37" xfId="510"/>
    <cellStyle name="_Book2_Production Adj 4.37 2" xfId="511"/>
    <cellStyle name="_Book2_Purchased Power Adj 4.03" xfId="512"/>
    <cellStyle name="_Book2_Purchased Power Adj 4.03 2" xfId="513"/>
    <cellStyle name="_Book2_Rebuttal Power Costs" xfId="514"/>
    <cellStyle name="_Book2_Rebuttal Power Costs 2" xfId="515"/>
    <cellStyle name="_Book2_Rebuttal Power Costs_Adj Bench DR 3 for Initial Briefs (Electric)" xfId="516"/>
    <cellStyle name="_Book2_Rebuttal Power Costs_Adj Bench DR 3 for Initial Briefs (Electric) 2" xfId="517"/>
    <cellStyle name="_Book2_Rebuttal Power Costs_Electric Rev Req Model (2009 GRC) Rebuttal" xfId="518"/>
    <cellStyle name="_Book2_Rebuttal Power Costs_Electric Rev Req Model (2009 GRC) Rebuttal 2" xfId="519"/>
    <cellStyle name="_Book2_Rebuttal Power Costs_Electric Rev Req Model (2009 GRC) Rebuttal REmoval of New  WH Solar AdjustMI" xfId="520"/>
    <cellStyle name="_Book2_Rebuttal Power Costs_Electric Rev Req Model (2009 GRC) Rebuttal REmoval of New  WH Solar AdjustMI 2" xfId="521"/>
    <cellStyle name="_Book2_Rebuttal Power Costs_Electric Rev Req Model (2009 GRC) Revised 01-18-2010" xfId="522"/>
    <cellStyle name="_Book2_Rebuttal Power Costs_Electric Rev Req Model (2009 GRC) Revised 01-18-2010 2" xfId="523"/>
    <cellStyle name="_Book2_Rebuttal Power Costs_Final Order Electric EXHIBIT A-1" xfId="524"/>
    <cellStyle name="_Book2_Rebuttal Power Costs_Final Order Electric EXHIBIT A-1 2" xfId="525"/>
    <cellStyle name="_Book2_ROR &amp; CONV FACTOR" xfId="526"/>
    <cellStyle name="_Book2_ROR &amp; CONV FACTOR 2" xfId="527"/>
    <cellStyle name="_Book2_ROR 5.02" xfId="528"/>
    <cellStyle name="_Book2_ROR 5.02 2" xfId="529"/>
    <cellStyle name="_Book3" xfId="530"/>
    <cellStyle name="_Book5" xfId="531"/>
    <cellStyle name="_Chelan Debt Forecast 12.19.05" xfId="532"/>
    <cellStyle name="_Chelan Debt Forecast 12.19.05 2" xfId="533"/>
    <cellStyle name="_Chelan Debt Forecast 12.19.05 2 2" xfId="534"/>
    <cellStyle name="_Chelan Debt Forecast 12.19.05 3" xfId="535"/>
    <cellStyle name="_Chelan Debt Forecast 12.19.05 3 2" xfId="536"/>
    <cellStyle name="_Chelan Debt Forecast 12.19.05 3 3" xfId="537"/>
    <cellStyle name="_Chelan Debt Forecast 12.19.05 3 4" xfId="538"/>
    <cellStyle name="_Chelan Debt Forecast 12.19.05 4" xfId="539"/>
    <cellStyle name="_Chelan Debt Forecast 12.19.05_(C) WHE Proforma with ITC cash grant 10 Yr Amort_for deferral_102809" xfId="540"/>
    <cellStyle name="_Chelan Debt Forecast 12.19.05_(C) WHE Proforma with ITC cash grant 10 Yr Amort_for deferral_102809 2" xfId="541"/>
    <cellStyle name="_Chelan Debt Forecast 12.19.05_(C) WHE Proforma with ITC cash grant 10 Yr Amort_for deferral_102809_16.07E Wild Horse Wind Expansionwrkingfile" xfId="542"/>
    <cellStyle name="_Chelan Debt Forecast 12.19.05_(C) WHE Proforma with ITC cash grant 10 Yr Amort_for deferral_102809_16.07E Wild Horse Wind Expansionwrkingfile 2" xfId="543"/>
    <cellStyle name="_Chelan Debt Forecast 12.19.05_(C) WHE Proforma with ITC cash grant 10 Yr Amort_for deferral_102809_16.07E Wild Horse Wind Expansionwrkingfile SF" xfId="544"/>
    <cellStyle name="_Chelan Debt Forecast 12.19.05_(C) WHE Proforma with ITC cash grant 10 Yr Amort_for deferral_102809_16.07E Wild Horse Wind Expansionwrkingfile SF 2" xfId="545"/>
    <cellStyle name="_Chelan Debt Forecast 12.19.05_(C) WHE Proforma with ITC cash grant 10 Yr Amort_for deferral_102809_16.37E Wild Horse Expansion DeferralRevwrkingfile SF" xfId="546"/>
    <cellStyle name="_Chelan Debt Forecast 12.19.05_(C) WHE Proforma with ITC cash grant 10 Yr Amort_for deferral_102809_16.37E Wild Horse Expansion DeferralRevwrkingfile SF 2" xfId="547"/>
    <cellStyle name="_Chelan Debt Forecast 12.19.05_(C) WHE Proforma with ITC cash grant 10 Yr Amort_for rebuttal_120709" xfId="548"/>
    <cellStyle name="_Chelan Debt Forecast 12.19.05_(C) WHE Proforma with ITC cash grant 10 Yr Amort_for rebuttal_120709 2" xfId="549"/>
    <cellStyle name="_Chelan Debt Forecast 12.19.05_04.07E Wild Horse Wind Expansion" xfId="550"/>
    <cellStyle name="_Chelan Debt Forecast 12.19.05_04.07E Wild Horse Wind Expansion 2" xfId="551"/>
    <cellStyle name="_Chelan Debt Forecast 12.19.05_04.07E Wild Horse Wind Expansion_16.07E Wild Horse Wind Expansionwrkingfile" xfId="552"/>
    <cellStyle name="_Chelan Debt Forecast 12.19.05_04.07E Wild Horse Wind Expansion_16.07E Wild Horse Wind Expansionwrkingfile 2" xfId="553"/>
    <cellStyle name="_Chelan Debt Forecast 12.19.05_04.07E Wild Horse Wind Expansion_16.07E Wild Horse Wind Expansionwrkingfile SF" xfId="554"/>
    <cellStyle name="_Chelan Debt Forecast 12.19.05_04.07E Wild Horse Wind Expansion_16.07E Wild Horse Wind Expansionwrkingfile SF 2" xfId="555"/>
    <cellStyle name="_Chelan Debt Forecast 12.19.05_04.07E Wild Horse Wind Expansion_16.37E Wild Horse Expansion DeferralRevwrkingfile SF" xfId="556"/>
    <cellStyle name="_Chelan Debt Forecast 12.19.05_04.07E Wild Horse Wind Expansion_16.37E Wild Horse Expansion DeferralRevwrkingfile SF 2" xfId="557"/>
    <cellStyle name="_Chelan Debt Forecast 12.19.05_16.07E Wild Horse Wind Expansionwrkingfile" xfId="558"/>
    <cellStyle name="_Chelan Debt Forecast 12.19.05_16.07E Wild Horse Wind Expansionwrkingfile 2" xfId="559"/>
    <cellStyle name="_Chelan Debt Forecast 12.19.05_16.07E Wild Horse Wind Expansionwrkingfile SF" xfId="560"/>
    <cellStyle name="_Chelan Debt Forecast 12.19.05_16.07E Wild Horse Wind Expansionwrkingfile SF 2" xfId="561"/>
    <cellStyle name="_Chelan Debt Forecast 12.19.05_16.37E Wild Horse Expansion DeferralRevwrkingfile SF" xfId="562"/>
    <cellStyle name="_Chelan Debt Forecast 12.19.05_16.37E Wild Horse Expansion DeferralRevwrkingfile SF 2" xfId="563"/>
    <cellStyle name="_Chelan Debt Forecast 12.19.05_4 31 Regulatory Assets and Liabilities  7 06- Exhibit D" xfId="564"/>
    <cellStyle name="_Chelan Debt Forecast 12.19.05_4 31 Regulatory Assets and Liabilities  7 06- Exhibit D 2" xfId="565"/>
    <cellStyle name="_Chelan Debt Forecast 12.19.05_4 32 Regulatory Assets and Liabilities  7 06- Exhibit D" xfId="566"/>
    <cellStyle name="_Chelan Debt Forecast 12.19.05_4 32 Regulatory Assets and Liabilities  7 06- Exhibit D 2" xfId="567"/>
    <cellStyle name="_Chelan Debt Forecast 12.19.05_Book2" xfId="568"/>
    <cellStyle name="_Chelan Debt Forecast 12.19.05_Book2 2" xfId="569"/>
    <cellStyle name="_Chelan Debt Forecast 12.19.05_Book2_Adj Bench DR 3 for Initial Briefs (Electric)" xfId="570"/>
    <cellStyle name="_Chelan Debt Forecast 12.19.05_Book2_Adj Bench DR 3 for Initial Briefs (Electric) 2" xfId="571"/>
    <cellStyle name="_Chelan Debt Forecast 12.19.05_Book2_Electric Rev Req Model (2009 GRC) Rebuttal" xfId="572"/>
    <cellStyle name="_Chelan Debt Forecast 12.19.05_Book2_Electric Rev Req Model (2009 GRC) Rebuttal 2" xfId="573"/>
    <cellStyle name="_Chelan Debt Forecast 12.19.05_Book2_Electric Rev Req Model (2009 GRC) Rebuttal REmoval of New  WH Solar AdjustMI" xfId="574"/>
    <cellStyle name="_Chelan Debt Forecast 12.19.05_Book2_Electric Rev Req Model (2009 GRC) Rebuttal REmoval of New  WH Solar AdjustMI 2" xfId="575"/>
    <cellStyle name="_Chelan Debt Forecast 12.19.05_Book2_Electric Rev Req Model (2009 GRC) Revised 01-18-2010" xfId="576"/>
    <cellStyle name="_Chelan Debt Forecast 12.19.05_Book2_Electric Rev Req Model (2009 GRC) Revised 01-18-2010 2" xfId="577"/>
    <cellStyle name="_Chelan Debt Forecast 12.19.05_Book2_Final Order Electric EXHIBIT A-1" xfId="578"/>
    <cellStyle name="_Chelan Debt Forecast 12.19.05_Book2_Final Order Electric EXHIBIT A-1 2" xfId="579"/>
    <cellStyle name="_Chelan Debt Forecast 12.19.05_Book4" xfId="580"/>
    <cellStyle name="_Chelan Debt Forecast 12.19.05_Book4 2" xfId="581"/>
    <cellStyle name="_Chelan Debt Forecast 12.19.05_Book9" xfId="582"/>
    <cellStyle name="_Chelan Debt Forecast 12.19.05_Book9 2" xfId="583"/>
    <cellStyle name="_Chelan Debt Forecast 12.19.05_DWH-08 (Rate Spread &amp; Design Workpapers)" xfId="3793"/>
    <cellStyle name="_Chelan Debt Forecast 12.19.05_Final 2008 PTC Rate Design Workpapers 10.27.08" xfId="3794"/>
    <cellStyle name="_Chelan Debt Forecast 12.19.05_Final 2009 Electric Low Income Workpapers" xfId="3795"/>
    <cellStyle name="_Chelan Debt Forecast 12.19.05_INPUTS" xfId="584"/>
    <cellStyle name="_Chelan Debt Forecast 12.19.05_INPUTS 2" xfId="585"/>
    <cellStyle name="_Chelan Debt Forecast 12.19.05_Power Costs - Comparison bx Rbtl-Staff-Jt-PC" xfId="586"/>
    <cellStyle name="_Chelan Debt Forecast 12.19.05_Power Costs - Comparison bx Rbtl-Staff-Jt-PC 2" xfId="587"/>
    <cellStyle name="_Chelan Debt Forecast 12.19.05_Power Costs - Comparison bx Rbtl-Staff-Jt-PC_Adj Bench DR 3 for Initial Briefs (Electric)" xfId="588"/>
    <cellStyle name="_Chelan Debt Forecast 12.19.05_Power Costs - Comparison bx Rbtl-Staff-Jt-PC_Adj Bench DR 3 for Initial Briefs (Electric) 2" xfId="589"/>
    <cellStyle name="_Chelan Debt Forecast 12.19.05_Power Costs - Comparison bx Rbtl-Staff-Jt-PC_Electric Rev Req Model (2009 GRC) Rebuttal" xfId="590"/>
    <cellStyle name="_Chelan Debt Forecast 12.19.05_Power Costs - Comparison bx Rbtl-Staff-Jt-PC_Electric Rev Req Model (2009 GRC) Rebuttal 2" xfId="591"/>
    <cellStyle name="_Chelan Debt Forecast 12.19.05_Power Costs - Comparison bx Rbtl-Staff-Jt-PC_Electric Rev Req Model (2009 GRC) Rebuttal REmoval of New  WH Solar AdjustMI" xfId="592"/>
    <cellStyle name="_Chelan Debt Forecast 12.19.05_Power Costs - Comparison bx Rbtl-Staff-Jt-PC_Electric Rev Req Model (2009 GRC) Rebuttal REmoval of New  WH Solar AdjustMI 2" xfId="593"/>
    <cellStyle name="_Chelan Debt Forecast 12.19.05_Power Costs - Comparison bx Rbtl-Staff-Jt-PC_Electric Rev Req Model (2009 GRC) Revised 01-18-2010" xfId="594"/>
    <cellStyle name="_Chelan Debt Forecast 12.19.05_Power Costs - Comparison bx Rbtl-Staff-Jt-PC_Electric Rev Req Model (2009 GRC) Revised 01-18-2010 2" xfId="595"/>
    <cellStyle name="_Chelan Debt Forecast 12.19.05_Power Costs - Comparison bx Rbtl-Staff-Jt-PC_Final Order Electric EXHIBIT A-1" xfId="596"/>
    <cellStyle name="_Chelan Debt Forecast 12.19.05_Power Costs - Comparison bx Rbtl-Staff-Jt-PC_Final Order Electric EXHIBIT A-1 2" xfId="597"/>
    <cellStyle name="_Chelan Debt Forecast 12.19.05_Production Adj 4.37" xfId="598"/>
    <cellStyle name="_Chelan Debt Forecast 12.19.05_Production Adj 4.37 2" xfId="599"/>
    <cellStyle name="_Chelan Debt Forecast 12.19.05_Purchased Power Adj 4.03" xfId="600"/>
    <cellStyle name="_Chelan Debt Forecast 12.19.05_Purchased Power Adj 4.03 2" xfId="601"/>
    <cellStyle name="_Chelan Debt Forecast 12.19.05_Rebuttal Power Costs" xfId="602"/>
    <cellStyle name="_Chelan Debt Forecast 12.19.05_Rebuttal Power Costs 2" xfId="603"/>
    <cellStyle name="_Chelan Debt Forecast 12.19.05_Rebuttal Power Costs_Adj Bench DR 3 for Initial Briefs (Electric)" xfId="604"/>
    <cellStyle name="_Chelan Debt Forecast 12.19.05_Rebuttal Power Costs_Adj Bench DR 3 for Initial Briefs (Electric) 2" xfId="605"/>
    <cellStyle name="_Chelan Debt Forecast 12.19.05_Rebuttal Power Costs_Electric Rev Req Model (2009 GRC) Rebuttal" xfId="606"/>
    <cellStyle name="_Chelan Debt Forecast 12.19.05_Rebuttal Power Costs_Electric Rev Req Model (2009 GRC) Rebuttal 2" xfId="607"/>
    <cellStyle name="_Chelan Debt Forecast 12.19.05_Rebuttal Power Costs_Electric Rev Req Model (2009 GRC) Rebuttal REmoval of New  WH Solar AdjustMI" xfId="608"/>
    <cellStyle name="_Chelan Debt Forecast 12.19.05_Rebuttal Power Costs_Electric Rev Req Model (2009 GRC) Rebuttal REmoval of New  WH Solar AdjustMI 2" xfId="609"/>
    <cellStyle name="_Chelan Debt Forecast 12.19.05_Rebuttal Power Costs_Electric Rev Req Model (2009 GRC) Revised 01-18-2010" xfId="610"/>
    <cellStyle name="_Chelan Debt Forecast 12.19.05_Rebuttal Power Costs_Electric Rev Req Model (2009 GRC) Revised 01-18-2010 2" xfId="611"/>
    <cellStyle name="_Chelan Debt Forecast 12.19.05_Rebuttal Power Costs_Final Order Electric EXHIBIT A-1" xfId="612"/>
    <cellStyle name="_Chelan Debt Forecast 12.19.05_Rebuttal Power Costs_Final Order Electric EXHIBIT A-1 2" xfId="613"/>
    <cellStyle name="_Chelan Debt Forecast 12.19.05_ROR &amp; CONV FACTOR" xfId="614"/>
    <cellStyle name="_Chelan Debt Forecast 12.19.05_ROR &amp; CONV FACTOR 2" xfId="615"/>
    <cellStyle name="_Chelan Debt Forecast 12.19.05_ROR 5.02" xfId="616"/>
    <cellStyle name="_Chelan Debt Forecast 12.19.05_ROR 5.02 2" xfId="617"/>
    <cellStyle name="_Chelan Debt Forecast 12.19.05_Typical Residential Impacts 10.27.08" xfId="3796"/>
    <cellStyle name="_Copy 11-9 Sumas Proforma - Current" xfId="618"/>
    <cellStyle name="_Costs not in AURORA 06GRC" xfId="619"/>
    <cellStyle name="_Costs not in AURORA 06GRC 2" xfId="620"/>
    <cellStyle name="_Costs not in AURORA 06GRC 2 2" xfId="621"/>
    <cellStyle name="_Costs not in AURORA 06GRC 3" xfId="622"/>
    <cellStyle name="_Costs not in AURORA 06GRC 3 2" xfId="623"/>
    <cellStyle name="_Costs not in AURORA 06GRC 3 3" xfId="624"/>
    <cellStyle name="_Costs not in AURORA 06GRC 3 4" xfId="625"/>
    <cellStyle name="_Costs not in AURORA 06GRC 4" xfId="626"/>
    <cellStyle name="_Costs not in AURORA 06GRC_04 07E Wild Horse Wind Expansion (C) (2)" xfId="627"/>
    <cellStyle name="_Costs not in AURORA 06GRC_04 07E Wild Horse Wind Expansion (C) (2) 2" xfId="628"/>
    <cellStyle name="_Costs not in AURORA 06GRC_04 07E Wild Horse Wind Expansion (C) (2)_Adj Bench DR 3 for Initial Briefs (Electric)" xfId="629"/>
    <cellStyle name="_Costs not in AURORA 06GRC_04 07E Wild Horse Wind Expansion (C) (2)_Adj Bench DR 3 for Initial Briefs (Electric) 2" xfId="630"/>
    <cellStyle name="_Costs not in AURORA 06GRC_04 07E Wild Horse Wind Expansion (C) (2)_Electric Rev Req Model (2009 GRC) " xfId="631"/>
    <cellStyle name="_Costs not in AURORA 06GRC_04 07E Wild Horse Wind Expansion (C) (2)_Electric Rev Req Model (2009 GRC)  2" xfId="632"/>
    <cellStyle name="_Costs not in AURORA 06GRC_04 07E Wild Horse Wind Expansion (C) (2)_Electric Rev Req Model (2009 GRC) Rebuttal" xfId="633"/>
    <cellStyle name="_Costs not in AURORA 06GRC_04 07E Wild Horse Wind Expansion (C) (2)_Electric Rev Req Model (2009 GRC) Rebuttal 2" xfId="634"/>
    <cellStyle name="_Costs not in AURORA 06GRC_04 07E Wild Horse Wind Expansion (C) (2)_Electric Rev Req Model (2009 GRC) Rebuttal REmoval of New  WH Solar AdjustMI" xfId="635"/>
    <cellStyle name="_Costs not in AURORA 06GRC_04 07E Wild Horse Wind Expansion (C) (2)_Electric Rev Req Model (2009 GRC) Rebuttal REmoval of New  WH Solar AdjustMI 2" xfId="636"/>
    <cellStyle name="_Costs not in AURORA 06GRC_04 07E Wild Horse Wind Expansion (C) (2)_Electric Rev Req Model (2009 GRC) Revised 01-18-2010" xfId="637"/>
    <cellStyle name="_Costs not in AURORA 06GRC_04 07E Wild Horse Wind Expansion (C) (2)_Electric Rev Req Model (2009 GRC) Revised 01-18-2010 2" xfId="638"/>
    <cellStyle name="_Costs not in AURORA 06GRC_04 07E Wild Horse Wind Expansion (C) (2)_Final Order Electric EXHIBIT A-1" xfId="639"/>
    <cellStyle name="_Costs not in AURORA 06GRC_04 07E Wild Horse Wind Expansion (C) (2)_Final Order Electric EXHIBIT A-1 2" xfId="640"/>
    <cellStyle name="_Costs not in AURORA 06GRC_04 07E Wild Horse Wind Expansion (C) (2)_TENASKA REGULATORY ASSET" xfId="641"/>
    <cellStyle name="_Costs not in AURORA 06GRC_04 07E Wild Horse Wind Expansion (C) (2)_TENASKA REGULATORY ASSET 2" xfId="642"/>
    <cellStyle name="_Costs not in AURORA 06GRC_16.37E Wild Horse Expansion DeferralRevwrkingfile SF" xfId="643"/>
    <cellStyle name="_Costs not in AURORA 06GRC_16.37E Wild Horse Expansion DeferralRevwrkingfile SF 2" xfId="644"/>
    <cellStyle name="_Costs not in AURORA 06GRC_4 31 Regulatory Assets and Liabilities  7 06- Exhibit D" xfId="645"/>
    <cellStyle name="_Costs not in AURORA 06GRC_4 31 Regulatory Assets and Liabilities  7 06- Exhibit D 2" xfId="646"/>
    <cellStyle name="_Costs not in AURORA 06GRC_4 32 Regulatory Assets and Liabilities  7 06- Exhibit D" xfId="647"/>
    <cellStyle name="_Costs not in AURORA 06GRC_4 32 Regulatory Assets and Liabilities  7 06- Exhibit D 2" xfId="648"/>
    <cellStyle name="_Costs not in AURORA 06GRC_Book2" xfId="649"/>
    <cellStyle name="_Costs not in AURORA 06GRC_Book2 2" xfId="650"/>
    <cellStyle name="_Costs not in AURORA 06GRC_Book2_Adj Bench DR 3 for Initial Briefs (Electric)" xfId="651"/>
    <cellStyle name="_Costs not in AURORA 06GRC_Book2_Adj Bench DR 3 for Initial Briefs (Electric) 2" xfId="652"/>
    <cellStyle name="_Costs not in AURORA 06GRC_Book2_Electric Rev Req Model (2009 GRC) Rebuttal" xfId="653"/>
    <cellStyle name="_Costs not in AURORA 06GRC_Book2_Electric Rev Req Model (2009 GRC) Rebuttal 2" xfId="654"/>
    <cellStyle name="_Costs not in AURORA 06GRC_Book2_Electric Rev Req Model (2009 GRC) Rebuttal REmoval of New  WH Solar AdjustMI" xfId="655"/>
    <cellStyle name="_Costs not in AURORA 06GRC_Book2_Electric Rev Req Model (2009 GRC) Rebuttal REmoval of New  WH Solar AdjustMI 2" xfId="656"/>
    <cellStyle name="_Costs not in AURORA 06GRC_Book2_Electric Rev Req Model (2009 GRC) Revised 01-18-2010" xfId="657"/>
    <cellStyle name="_Costs not in AURORA 06GRC_Book2_Electric Rev Req Model (2009 GRC) Revised 01-18-2010 2" xfId="658"/>
    <cellStyle name="_Costs not in AURORA 06GRC_Book2_Final Order Electric EXHIBIT A-1" xfId="659"/>
    <cellStyle name="_Costs not in AURORA 06GRC_Book2_Final Order Electric EXHIBIT A-1 2" xfId="660"/>
    <cellStyle name="_Costs not in AURORA 06GRC_Book4" xfId="661"/>
    <cellStyle name="_Costs not in AURORA 06GRC_Book4 2" xfId="662"/>
    <cellStyle name="_Costs not in AURORA 06GRC_Book9" xfId="663"/>
    <cellStyle name="_Costs not in AURORA 06GRC_Book9 2" xfId="664"/>
    <cellStyle name="_Costs not in AURORA 06GRC_DWH-08 (Rate Spread &amp; Design Workpapers)" xfId="3797"/>
    <cellStyle name="_Costs not in AURORA 06GRC_Final 2008 PTC Rate Design Workpapers 10.27.08" xfId="3798"/>
    <cellStyle name="_Costs not in AURORA 06GRC_Final 2009 Electric Low Income Workpapers" xfId="3799"/>
    <cellStyle name="_Costs not in AURORA 06GRC_INPUTS" xfId="665"/>
    <cellStyle name="_Costs not in AURORA 06GRC_INPUTS 2" xfId="666"/>
    <cellStyle name="_Costs not in AURORA 06GRC_Power Costs - Comparison bx Rbtl-Staff-Jt-PC" xfId="667"/>
    <cellStyle name="_Costs not in AURORA 06GRC_Power Costs - Comparison bx Rbtl-Staff-Jt-PC 2" xfId="668"/>
    <cellStyle name="_Costs not in AURORA 06GRC_Power Costs - Comparison bx Rbtl-Staff-Jt-PC_Adj Bench DR 3 for Initial Briefs (Electric)" xfId="669"/>
    <cellStyle name="_Costs not in AURORA 06GRC_Power Costs - Comparison bx Rbtl-Staff-Jt-PC_Adj Bench DR 3 for Initial Briefs (Electric) 2" xfId="670"/>
    <cellStyle name="_Costs not in AURORA 06GRC_Power Costs - Comparison bx Rbtl-Staff-Jt-PC_Electric Rev Req Model (2009 GRC) Rebuttal" xfId="671"/>
    <cellStyle name="_Costs not in AURORA 06GRC_Power Costs - Comparison bx Rbtl-Staff-Jt-PC_Electric Rev Req Model (2009 GRC) Rebuttal 2" xfId="672"/>
    <cellStyle name="_Costs not in AURORA 06GRC_Power Costs - Comparison bx Rbtl-Staff-Jt-PC_Electric Rev Req Model (2009 GRC) Rebuttal REmoval of New  WH Solar AdjustMI" xfId="673"/>
    <cellStyle name="_Costs not in AURORA 06GRC_Power Costs - Comparison bx Rbtl-Staff-Jt-PC_Electric Rev Req Model (2009 GRC) Rebuttal REmoval of New  WH Solar AdjustMI 2" xfId="674"/>
    <cellStyle name="_Costs not in AURORA 06GRC_Power Costs - Comparison bx Rbtl-Staff-Jt-PC_Electric Rev Req Model (2009 GRC) Revised 01-18-2010" xfId="675"/>
    <cellStyle name="_Costs not in AURORA 06GRC_Power Costs - Comparison bx Rbtl-Staff-Jt-PC_Electric Rev Req Model (2009 GRC) Revised 01-18-2010 2" xfId="676"/>
    <cellStyle name="_Costs not in AURORA 06GRC_Power Costs - Comparison bx Rbtl-Staff-Jt-PC_Final Order Electric EXHIBIT A-1" xfId="677"/>
    <cellStyle name="_Costs not in AURORA 06GRC_Power Costs - Comparison bx Rbtl-Staff-Jt-PC_Final Order Electric EXHIBIT A-1 2" xfId="678"/>
    <cellStyle name="_Costs not in AURORA 06GRC_Production Adj 4.37" xfId="679"/>
    <cellStyle name="_Costs not in AURORA 06GRC_Production Adj 4.37 2" xfId="680"/>
    <cellStyle name="_Costs not in AURORA 06GRC_Purchased Power Adj 4.03" xfId="681"/>
    <cellStyle name="_Costs not in AURORA 06GRC_Purchased Power Adj 4.03 2" xfId="682"/>
    <cellStyle name="_Costs not in AURORA 06GRC_Rebuttal Power Costs" xfId="683"/>
    <cellStyle name="_Costs not in AURORA 06GRC_Rebuttal Power Costs 2" xfId="684"/>
    <cellStyle name="_Costs not in AURORA 06GRC_Rebuttal Power Costs_Adj Bench DR 3 for Initial Briefs (Electric)" xfId="685"/>
    <cellStyle name="_Costs not in AURORA 06GRC_Rebuttal Power Costs_Adj Bench DR 3 for Initial Briefs (Electric) 2" xfId="686"/>
    <cellStyle name="_Costs not in AURORA 06GRC_Rebuttal Power Costs_Electric Rev Req Model (2009 GRC) Rebuttal" xfId="687"/>
    <cellStyle name="_Costs not in AURORA 06GRC_Rebuttal Power Costs_Electric Rev Req Model (2009 GRC) Rebuttal 2" xfId="688"/>
    <cellStyle name="_Costs not in AURORA 06GRC_Rebuttal Power Costs_Electric Rev Req Model (2009 GRC) Rebuttal REmoval of New  WH Solar AdjustMI" xfId="689"/>
    <cellStyle name="_Costs not in AURORA 06GRC_Rebuttal Power Costs_Electric Rev Req Model (2009 GRC) Rebuttal REmoval of New  WH Solar AdjustMI 2" xfId="690"/>
    <cellStyle name="_Costs not in AURORA 06GRC_Rebuttal Power Costs_Electric Rev Req Model (2009 GRC) Revised 01-18-2010" xfId="691"/>
    <cellStyle name="_Costs not in AURORA 06GRC_Rebuttal Power Costs_Electric Rev Req Model (2009 GRC) Revised 01-18-2010 2" xfId="692"/>
    <cellStyle name="_Costs not in AURORA 06GRC_Rebuttal Power Costs_Final Order Electric EXHIBIT A-1" xfId="693"/>
    <cellStyle name="_Costs not in AURORA 06GRC_Rebuttal Power Costs_Final Order Electric EXHIBIT A-1 2" xfId="694"/>
    <cellStyle name="_Costs not in AURORA 06GRC_ROR &amp; CONV FACTOR" xfId="695"/>
    <cellStyle name="_Costs not in AURORA 06GRC_ROR &amp; CONV FACTOR 2" xfId="696"/>
    <cellStyle name="_Costs not in AURORA 06GRC_ROR 5.02" xfId="697"/>
    <cellStyle name="_Costs not in AURORA 06GRC_ROR 5.02 2" xfId="698"/>
    <cellStyle name="_Costs not in AURORA 06GRC_Typical Residential Impacts 10.27.08" xfId="3800"/>
    <cellStyle name="_Costs not in AURORA 2006GRC 6.15.06" xfId="699"/>
    <cellStyle name="_Costs not in AURORA 2006GRC 6.15.06 2" xfId="700"/>
    <cellStyle name="_Costs not in AURORA 2006GRC 6.15.06 2 2" xfId="701"/>
    <cellStyle name="_Costs not in AURORA 2006GRC 6.15.06 3" xfId="702"/>
    <cellStyle name="_Costs not in AURORA 2006GRC 6.15.06 3 2" xfId="703"/>
    <cellStyle name="_Costs not in AURORA 2006GRC 6.15.06 3 3" xfId="704"/>
    <cellStyle name="_Costs not in AURORA 2006GRC 6.15.06 3 4" xfId="705"/>
    <cellStyle name="_Costs not in AURORA 2006GRC 6.15.06 4" xfId="706"/>
    <cellStyle name="_Costs not in AURORA 2006GRC 6.15.06_04 07E Wild Horse Wind Expansion (C) (2)" xfId="707"/>
    <cellStyle name="_Costs not in AURORA 2006GRC 6.15.06_04 07E Wild Horse Wind Expansion (C) (2) 2" xfId="708"/>
    <cellStyle name="_Costs not in AURORA 2006GRC 6.15.06_04 07E Wild Horse Wind Expansion (C) (2)_Adj Bench DR 3 for Initial Briefs (Electric)" xfId="709"/>
    <cellStyle name="_Costs not in AURORA 2006GRC 6.15.06_04 07E Wild Horse Wind Expansion (C) (2)_Adj Bench DR 3 for Initial Briefs (Electric) 2" xfId="710"/>
    <cellStyle name="_Costs not in AURORA 2006GRC 6.15.06_04 07E Wild Horse Wind Expansion (C) (2)_Electric Rev Req Model (2009 GRC) " xfId="711"/>
    <cellStyle name="_Costs not in AURORA 2006GRC 6.15.06_04 07E Wild Horse Wind Expansion (C) (2)_Electric Rev Req Model (2009 GRC)  2" xfId="712"/>
    <cellStyle name="_Costs not in AURORA 2006GRC 6.15.06_04 07E Wild Horse Wind Expansion (C) (2)_Electric Rev Req Model (2009 GRC) Rebuttal" xfId="713"/>
    <cellStyle name="_Costs not in AURORA 2006GRC 6.15.06_04 07E Wild Horse Wind Expansion (C) (2)_Electric Rev Req Model (2009 GRC) Rebuttal 2" xfId="714"/>
    <cellStyle name="_Costs not in AURORA 2006GRC 6.15.06_04 07E Wild Horse Wind Expansion (C) (2)_Electric Rev Req Model (2009 GRC) Rebuttal REmoval of New  WH Solar AdjustMI" xfId="715"/>
    <cellStyle name="_Costs not in AURORA 2006GRC 6.15.06_04 07E Wild Horse Wind Expansion (C) (2)_Electric Rev Req Model (2009 GRC) Rebuttal REmoval of New  WH Solar AdjustMI 2" xfId="716"/>
    <cellStyle name="_Costs not in AURORA 2006GRC 6.15.06_04 07E Wild Horse Wind Expansion (C) (2)_Electric Rev Req Model (2009 GRC) Revised 01-18-2010" xfId="717"/>
    <cellStyle name="_Costs not in AURORA 2006GRC 6.15.06_04 07E Wild Horse Wind Expansion (C) (2)_Electric Rev Req Model (2009 GRC) Revised 01-18-2010 2" xfId="718"/>
    <cellStyle name="_Costs not in AURORA 2006GRC 6.15.06_04 07E Wild Horse Wind Expansion (C) (2)_Final Order Electric EXHIBIT A-1" xfId="719"/>
    <cellStyle name="_Costs not in AURORA 2006GRC 6.15.06_04 07E Wild Horse Wind Expansion (C) (2)_Final Order Electric EXHIBIT A-1 2" xfId="720"/>
    <cellStyle name="_Costs not in AURORA 2006GRC 6.15.06_04 07E Wild Horse Wind Expansion (C) (2)_TENASKA REGULATORY ASSET" xfId="721"/>
    <cellStyle name="_Costs not in AURORA 2006GRC 6.15.06_04 07E Wild Horse Wind Expansion (C) (2)_TENASKA REGULATORY ASSET 2" xfId="722"/>
    <cellStyle name="_Costs not in AURORA 2006GRC 6.15.06_16.37E Wild Horse Expansion DeferralRevwrkingfile SF" xfId="723"/>
    <cellStyle name="_Costs not in AURORA 2006GRC 6.15.06_16.37E Wild Horse Expansion DeferralRevwrkingfile SF 2" xfId="724"/>
    <cellStyle name="_Costs not in AURORA 2006GRC 6.15.06_4 31 Regulatory Assets and Liabilities  7 06- Exhibit D" xfId="725"/>
    <cellStyle name="_Costs not in AURORA 2006GRC 6.15.06_4 31 Regulatory Assets and Liabilities  7 06- Exhibit D 2" xfId="726"/>
    <cellStyle name="_Costs not in AURORA 2006GRC 6.15.06_4 32 Regulatory Assets and Liabilities  7 06- Exhibit D" xfId="727"/>
    <cellStyle name="_Costs not in AURORA 2006GRC 6.15.06_4 32 Regulatory Assets and Liabilities  7 06- Exhibit D 2" xfId="728"/>
    <cellStyle name="_Costs not in AURORA 2006GRC 6.15.06_Book2" xfId="729"/>
    <cellStyle name="_Costs not in AURORA 2006GRC 6.15.06_Book2 2" xfId="730"/>
    <cellStyle name="_Costs not in AURORA 2006GRC 6.15.06_Book2_Adj Bench DR 3 for Initial Briefs (Electric)" xfId="731"/>
    <cellStyle name="_Costs not in AURORA 2006GRC 6.15.06_Book2_Adj Bench DR 3 for Initial Briefs (Electric) 2" xfId="732"/>
    <cellStyle name="_Costs not in AURORA 2006GRC 6.15.06_Book2_Electric Rev Req Model (2009 GRC) Rebuttal" xfId="733"/>
    <cellStyle name="_Costs not in AURORA 2006GRC 6.15.06_Book2_Electric Rev Req Model (2009 GRC) Rebuttal 2" xfId="734"/>
    <cellStyle name="_Costs not in AURORA 2006GRC 6.15.06_Book2_Electric Rev Req Model (2009 GRC) Rebuttal REmoval of New  WH Solar AdjustMI" xfId="735"/>
    <cellStyle name="_Costs not in AURORA 2006GRC 6.15.06_Book2_Electric Rev Req Model (2009 GRC) Rebuttal REmoval of New  WH Solar AdjustMI 2" xfId="736"/>
    <cellStyle name="_Costs not in AURORA 2006GRC 6.15.06_Book2_Electric Rev Req Model (2009 GRC) Revised 01-18-2010" xfId="737"/>
    <cellStyle name="_Costs not in AURORA 2006GRC 6.15.06_Book2_Electric Rev Req Model (2009 GRC) Revised 01-18-2010 2" xfId="738"/>
    <cellStyle name="_Costs not in AURORA 2006GRC 6.15.06_Book2_Final Order Electric EXHIBIT A-1" xfId="739"/>
    <cellStyle name="_Costs not in AURORA 2006GRC 6.15.06_Book2_Final Order Electric EXHIBIT A-1 2" xfId="740"/>
    <cellStyle name="_Costs not in AURORA 2006GRC 6.15.06_Book4" xfId="741"/>
    <cellStyle name="_Costs not in AURORA 2006GRC 6.15.06_Book4 2" xfId="742"/>
    <cellStyle name="_Costs not in AURORA 2006GRC 6.15.06_Book9" xfId="743"/>
    <cellStyle name="_Costs not in AURORA 2006GRC 6.15.06_Book9 2" xfId="744"/>
    <cellStyle name="_Costs not in AURORA 2006GRC 6.15.06_DWH-08 (Rate Spread &amp; Design Workpapers)" xfId="3801"/>
    <cellStyle name="_Costs not in AURORA 2006GRC 6.15.06_Final 2008 PTC Rate Design Workpapers 10.27.08" xfId="3802"/>
    <cellStyle name="_Costs not in AURORA 2006GRC 6.15.06_INPUTS" xfId="745"/>
    <cellStyle name="_Costs not in AURORA 2006GRC 6.15.06_INPUTS 2" xfId="746"/>
    <cellStyle name="_Costs not in AURORA 2006GRC 6.15.06_Power Costs - Comparison bx Rbtl-Staff-Jt-PC" xfId="747"/>
    <cellStyle name="_Costs not in AURORA 2006GRC 6.15.06_Power Costs - Comparison bx Rbtl-Staff-Jt-PC 2" xfId="748"/>
    <cellStyle name="_Costs not in AURORA 2006GRC 6.15.06_Power Costs - Comparison bx Rbtl-Staff-Jt-PC_Adj Bench DR 3 for Initial Briefs (Electric)" xfId="749"/>
    <cellStyle name="_Costs not in AURORA 2006GRC 6.15.06_Power Costs - Comparison bx Rbtl-Staff-Jt-PC_Adj Bench DR 3 for Initial Briefs (Electric) 2" xfId="750"/>
    <cellStyle name="_Costs not in AURORA 2006GRC 6.15.06_Power Costs - Comparison bx Rbtl-Staff-Jt-PC_Electric Rev Req Model (2009 GRC) Rebuttal" xfId="751"/>
    <cellStyle name="_Costs not in AURORA 2006GRC 6.15.06_Power Costs - Comparison bx Rbtl-Staff-Jt-PC_Electric Rev Req Model (2009 GRC) Rebuttal 2" xfId="752"/>
    <cellStyle name="_Costs not in AURORA 2006GRC 6.15.06_Power Costs - Comparison bx Rbtl-Staff-Jt-PC_Electric Rev Req Model (2009 GRC) Rebuttal REmoval of New  WH Solar AdjustMI" xfId="753"/>
    <cellStyle name="_Costs not in AURORA 2006GRC 6.15.06_Power Costs - Comparison bx Rbtl-Staff-Jt-PC_Electric Rev Req Model (2009 GRC) Rebuttal REmoval of New  WH Solar AdjustMI 2" xfId="754"/>
    <cellStyle name="_Costs not in AURORA 2006GRC 6.15.06_Power Costs - Comparison bx Rbtl-Staff-Jt-PC_Electric Rev Req Model (2009 GRC) Revised 01-18-2010" xfId="755"/>
    <cellStyle name="_Costs not in AURORA 2006GRC 6.15.06_Power Costs - Comparison bx Rbtl-Staff-Jt-PC_Electric Rev Req Model (2009 GRC) Revised 01-18-2010 2" xfId="756"/>
    <cellStyle name="_Costs not in AURORA 2006GRC 6.15.06_Power Costs - Comparison bx Rbtl-Staff-Jt-PC_Final Order Electric EXHIBIT A-1" xfId="757"/>
    <cellStyle name="_Costs not in AURORA 2006GRC 6.15.06_Power Costs - Comparison bx Rbtl-Staff-Jt-PC_Final Order Electric EXHIBIT A-1 2" xfId="758"/>
    <cellStyle name="_Costs not in AURORA 2006GRC 6.15.06_Production Adj 4.37" xfId="759"/>
    <cellStyle name="_Costs not in AURORA 2006GRC 6.15.06_Production Adj 4.37 2" xfId="760"/>
    <cellStyle name="_Costs not in AURORA 2006GRC 6.15.06_Purchased Power Adj 4.03" xfId="761"/>
    <cellStyle name="_Costs not in AURORA 2006GRC 6.15.06_Purchased Power Adj 4.03 2" xfId="762"/>
    <cellStyle name="_Costs not in AURORA 2006GRC 6.15.06_Rebuttal Power Costs" xfId="763"/>
    <cellStyle name="_Costs not in AURORA 2006GRC 6.15.06_Rebuttal Power Costs 2" xfId="764"/>
    <cellStyle name="_Costs not in AURORA 2006GRC 6.15.06_Rebuttal Power Costs_Adj Bench DR 3 for Initial Briefs (Electric)" xfId="765"/>
    <cellStyle name="_Costs not in AURORA 2006GRC 6.15.06_Rebuttal Power Costs_Adj Bench DR 3 for Initial Briefs (Electric) 2" xfId="766"/>
    <cellStyle name="_Costs not in AURORA 2006GRC 6.15.06_Rebuttal Power Costs_Electric Rev Req Model (2009 GRC) Rebuttal" xfId="767"/>
    <cellStyle name="_Costs not in AURORA 2006GRC 6.15.06_Rebuttal Power Costs_Electric Rev Req Model (2009 GRC) Rebuttal 2" xfId="768"/>
    <cellStyle name="_Costs not in AURORA 2006GRC 6.15.06_Rebuttal Power Costs_Electric Rev Req Model (2009 GRC) Rebuttal REmoval of New  WH Solar AdjustMI" xfId="769"/>
    <cellStyle name="_Costs not in AURORA 2006GRC 6.15.06_Rebuttal Power Costs_Electric Rev Req Model (2009 GRC) Rebuttal REmoval of New  WH Solar AdjustMI 2" xfId="770"/>
    <cellStyle name="_Costs not in AURORA 2006GRC 6.15.06_Rebuttal Power Costs_Electric Rev Req Model (2009 GRC) Revised 01-18-2010" xfId="771"/>
    <cellStyle name="_Costs not in AURORA 2006GRC 6.15.06_Rebuttal Power Costs_Electric Rev Req Model (2009 GRC) Revised 01-18-2010 2" xfId="772"/>
    <cellStyle name="_Costs not in AURORA 2006GRC 6.15.06_Rebuttal Power Costs_Final Order Electric EXHIBIT A-1" xfId="773"/>
    <cellStyle name="_Costs not in AURORA 2006GRC 6.15.06_Rebuttal Power Costs_Final Order Electric EXHIBIT A-1 2" xfId="774"/>
    <cellStyle name="_Costs not in AURORA 2006GRC 6.15.06_ROR &amp; CONV FACTOR" xfId="775"/>
    <cellStyle name="_Costs not in AURORA 2006GRC 6.15.06_ROR &amp; CONV FACTOR 2" xfId="776"/>
    <cellStyle name="_Costs not in AURORA 2006GRC 6.15.06_ROR 5.02" xfId="777"/>
    <cellStyle name="_Costs not in AURORA 2006GRC 6.15.06_ROR 5.02 2" xfId="778"/>
    <cellStyle name="_Costs not in AURORA 2006GRC w gas price updated" xfId="779"/>
    <cellStyle name="_Costs not in AURORA 2006GRC w gas price updated 2" xfId="780"/>
    <cellStyle name="_Costs not in AURORA 2006GRC w gas price updated_Adj Bench DR 3 for Initial Briefs (Electric)" xfId="781"/>
    <cellStyle name="_Costs not in AURORA 2006GRC w gas price updated_Adj Bench DR 3 for Initial Briefs (Electric) 2" xfId="782"/>
    <cellStyle name="_Costs not in AURORA 2006GRC w gas price updated_Book2" xfId="783"/>
    <cellStyle name="_Costs not in AURORA 2006GRC w gas price updated_Book2 2" xfId="784"/>
    <cellStyle name="_Costs not in AURORA 2006GRC w gas price updated_Book2_Adj Bench DR 3 for Initial Briefs (Electric)" xfId="785"/>
    <cellStyle name="_Costs not in AURORA 2006GRC w gas price updated_Book2_Adj Bench DR 3 for Initial Briefs (Electric) 2" xfId="786"/>
    <cellStyle name="_Costs not in AURORA 2006GRC w gas price updated_Book2_Electric Rev Req Model (2009 GRC) Rebuttal" xfId="787"/>
    <cellStyle name="_Costs not in AURORA 2006GRC w gas price updated_Book2_Electric Rev Req Model (2009 GRC) Rebuttal 2" xfId="788"/>
    <cellStyle name="_Costs not in AURORA 2006GRC w gas price updated_Book2_Electric Rev Req Model (2009 GRC) Rebuttal REmoval of New  WH Solar AdjustMI" xfId="789"/>
    <cellStyle name="_Costs not in AURORA 2006GRC w gas price updated_Book2_Electric Rev Req Model (2009 GRC) Rebuttal REmoval of New  WH Solar AdjustMI 2" xfId="790"/>
    <cellStyle name="_Costs not in AURORA 2006GRC w gas price updated_Book2_Electric Rev Req Model (2009 GRC) Revised 01-18-2010" xfId="791"/>
    <cellStyle name="_Costs not in AURORA 2006GRC w gas price updated_Book2_Electric Rev Req Model (2009 GRC) Revised 01-18-2010 2" xfId="792"/>
    <cellStyle name="_Costs not in AURORA 2006GRC w gas price updated_Book2_Final Order Electric EXHIBIT A-1" xfId="793"/>
    <cellStyle name="_Costs not in AURORA 2006GRC w gas price updated_Book2_Final Order Electric EXHIBIT A-1 2" xfId="794"/>
    <cellStyle name="_Costs not in AURORA 2006GRC w gas price updated_Electric Rev Req Model (2009 GRC) " xfId="795"/>
    <cellStyle name="_Costs not in AURORA 2006GRC w gas price updated_Electric Rev Req Model (2009 GRC)  2" xfId="796"/>
    <cellStyle name="_Costs not in AURORA 2006GRC w gas price updated_Electric Rev Req Model (2009 GRC) Rebuttal" xfId="797"/>
    <cellStyle name="_Costs not in AURORA 2006GRC w gas price updated_Electric Rev Req Model (2009 GRC) Rebuttal 2" xfId="798"/>
    <cellStyle name="_Costs not in AURORA 2006GRC w gas price updated_Electric Rev Req Model (2009 GRC) Rebuttal REmoval of New  WH Solar AdjustMI" xfId="799"/>
    <cellStyle name="_Costs not in AURORA 2006GRC w gas price updated_Electric Rev Req Model (2009 GRC) Rebuttal REmoval of New  WH Solar AdjustMI 2" xfId="800"/>
    <cellStyle name="_Costs not in AURORA 2006GRC w gas price updated_Electric Rev Req Model (2009 GRC) Revised 01-18-2010" xfId="801"/>
    <cellStyle name="_Costs not in AURORA 2006GRC w gas price updated_Electric Rev Req Model (2009 GRC) Revised 01-18-2010 2" xfId="802"/>
    <cellStyle name="_Costs not in AURORA 2006GRC w gas price updated_Final Order Electric EXHIBIT A-1" xfId="803"/>
    <cellStyle name="_Costs not in AURORA 2006GRC w gas price updated_Final Order Electric EXHIBIT A-1 2" xfId="804"/>
    <cellStyle name="_Costs not in AURORA 2006GRC w gas price updated_Rebuttal Power Costs" xfId="805"/>
    <cellStyle name="_Costs not in AURORA 2006GRC w gas price updated_Rebuttal Power Costs 2" xfId="806"/>
    <cellStyle name="_Costs not in AURORA 2006GRC w gas price updated_Rebuttal Power Costs_Adj Bench DR 3 for Initial Briefs (Electric)" xfId="807"/>
    <cellStyle name="_Costs not in AURORA 2006GRC w gas price updated_Rebuttal Power Costs_Adj Bench DR 3 for Initial Briefs (Electric) 2" xfId="808"/>
    <cellStyle name="_Costs not in AURORA 2006GRC w gas price updated_Rebuttal Power Costs_Electric Rev Req Model (2009 GRC) Rebuttal" xfId="809"/>
    <cellStyle name="_Costs not in AURORA 2006GRC w gas price updated_Rebuttal Power Costs_Electric Rev Req Model (2009 GRC) Rebuttal 2" xfId="810"/>
    <cellStyle name="_Costs not in AURORA 2006GRC w gas price updated_Rebuttal Power Costs_Electric Rev Req Model (2009 GRC) Rebuttal REmoval of New  WH Solar AdjustMI" xfId="811"/>
    <cellStyle name="_Costs not in AURORA 2006GRC w gas price updated_Rebuttal Power Costs_Electric Rev Req Model (2009 GRC) Rebuttal REmoval of New  WH Solar AdjustMI 2" xfId="812"/>
    <cellStyle name="_Costs not in AURORA 2006GRC w gas price updated_Rebuttal Power Costs_Electric Rev Req Model (2009 GRC) Revised 01-18-2010" xfId="813"/>
    <cellStyle name="_Costs not in AURORA 2006GRC w gas price updated_Rebuttal Power Costs_Electric Rev Req Model (2009 GRC) Revised 01-18-2010 2" xfId="814"/>
    <cellStyle name="_Costs not in AURORA 2006GRC w gas price updated_Rebuttal Power Costs_Final Order Electric EXHIBIT A-1" xfId="815"/>
    <cellStyle name="_Costs not in AURORA 2006GRC w gas price updated_Rebuttal Power Costs_Final Order Electric EXHIBIT A-1 2" xfId="816"/>
    <cellStyle name="_Costs not in AURORA 2006GRC w gas price updated_TENASKA REGULATORY ASSET" xfId="817"/>
    <cellStyle name="_Costs not in AURORA 2006GRC w gas price updated_TENASKA REGULATORY ASSET 2" xfId="818"/>
    <cellStyle name="_Costs not in AURORA 2007 Rate Case" xfId="819"/>
    <cellStyle name="_Costs not in AURORA 2007 Rate Case 2" xfId="820"/>
    <cellStyle name="_Costs not in AURORA 2007 Rate Case 2 2" xfId="821"/>
    <cellStyle name="_Costs not in AURORA 2007 Rate Case 3" xfId="822"/>
    <cellStyle name="_Costs not in AURORA 2007 Rate Case_(C) WHE Proforma with ITC cash grant 10 Yr Amort_for deferral_102809" xfId="823"/>
    <cellStyle name="_Costs not in AURORA 2007 Rate Case_(C) WHE Proforma with ITC cash grant 10 Yr Amort_for deferral_102809 2" xfId="824"/>
    <cellStyle name="_Costs not in AURORA 2007 Rate Case_(C) WHE Proforma with ITC cash grant 10 Yr Amort_for deferral_102809_16.07E Wild Horse Wind Expansionwrkingfile" xfId="825"/>
    <cellStyle name="_Costs not in AURORA 2007 Rate Case_(C) WHE Proforma with ITC cash grant 10 Yr Amort_for deferral_102809_16.07E Wild Horse Wind Expansionwrkingfile 2" xfId="826"/>
    <cellStyle name="_Costs not in AURORA 2007 Rate Case_(C) WHE Proforma with ITC cash grant 10 Yr Amort_for deferral_102809_16.07E Wild Horse Wind Expansionwrkingfile SF" xfId="827"/>
    <cellStyle name="_Costs not in AURORA 2007 Rate Case_(C) WHE Proforma with ITC cash grant 10 Yr Amort_for deferral_102809_16.07E Wild Horse Wind Expansionwrkingfile SF 2" xfId="828"/>
    <cellStyle name="_Costs not in AURORA 2007 Rate Case_(C) WHE Proforma with ITC cash grant 10 Yr Amort_for deferral_102809_16.37E Wild Horse Expansion DeferralRevwrkingfile SF" xfId="829"/>
    <cellStyle name="_Costs not in AURORA 2007 Rate Case_(C) WHE Proforma with ITC cash grant 10 Yr Amort_for deferral_102809_16.37E Wild Horse Expansion DeferralRevwrkingfile SF 2" xfId="830"/>
    <cellStyle name="_Costs not in AURORA 2007 Rate Case_(C) WHE Proforma with ITC cash grant 10 Yr Amort_for rebuttal_120709" xfId="831"/>
    <cellStyle name="_Costs not in AURORA 2007 Rate Case_(C) WHE Proforma with ITC cash grant 10 Yr Amort_for rebuttal_120709 2" xfId="832"/>
    <cellStyle name="_Costs not in AURORA 2007 Rate Case_04.07E Wild Horse Wind Expansion" xfId="833"/>
    <cellStyle name="_Costs not in AURORA 2007 Rate Case_04.07E Wild Horse Wind Expansion 2" xfId="834"/>
    <cellStyle name="_Costs not in AURORA 2007 Rate Case_04.07E Wild Horse Wind Expansion_16.07E Wild Horse Wind Expansionwrkingfile" xfId="835"/>
    <cellStyle name="_Costs not in AURORA 2007 Rate Case_04.07E Wild Horse Wind Expansion_16.07E Wild Horse Wind Expansionwrkingfile 2" xfId="836"/>
    <cellStyle name="_Costs not in AURORA 2007 Rate Case_04.07E Wild Horse Wind Expansion_16.07E Wild Horse Wind Expansionwrkingfile SF" xfId="837"/>
    <cellStyle name="_Costs not in AURORA 2007 Rate Case_04.07E Wild Horse Wind Expansion_16.07E Wild Horse Wind Expansionwrkingfile SF 2" xfId="838"/>
    <cellStyle name="_Costs not in AURORA 2007 Rate Case_04.07E Wild Horse Wind Expansion_16.37E Wild Horse Expansion DeferralRevwrkingfile SF" xfId="839"/>
    <cellStyle name="_Costs not in AURORA 2007 Rate Case_04.07E Wild Horse Wind Expansion_16.37E Wild Horse Expansion DeferralRevwrkingfile SF 2" xfId="840"/>
    <cellStyle name="_Costs not in AURORA 2007 Rate Case_16.07E Wild Horse Wind Expansionwrkingfile" xfId="841"/>
    <cellStyle name="_Costs not in AURORA 2007 Rate Case_16.07E Wild Horse Wind Expansionwrkingfile 2" xfId="842"/>
    <cellStyle name="_Costs not in AURORA 2007 Rate Case_16.07E Wild Horse Wind Expansionwrkingfile SF" xfId="843"/>
    <cellStyle name="_Costs not in AURORA 2007 Rate Case_16.07E Wild Horse Wind Expansionwrkingfile SF 2" xfId="844"/>
    <cellStyle name="_Costs not in AURORA 2007 Rate Case_16.37E Wild Horse Expansion DeferralRevwrkingfile SF" xfId="845"/>
    <cellStyle name="_Costs not in AURORA 2007 Rate Case_16.37E Wild Horse Expansion DeferralRevwrkingfile SF 2" xfId="846"/>
    <cellStyle name="_Costs not in AURORA 2007 Rate Case_4 31 Regulatory Assets and Liabilities  7 06- Exhibit D" xfId="847"/>
    <cellStyle name="_Costs not in AURORA 2007 Rate Case_4 31 Regulatory Assets and Liabilities  7 06- Exhibit D 2" xfId="848"/>
    <cellStyle name="_Costs not in AURORA 2007 Rate Case_4 32 Regulatory Assets and Liabilities  7 06- Exhibit D" xfId="849"/>
    <cellStyle name="_Costs not in AURORA 2007 Rate Case_4 32 Regulatory Assets and Liabilities  7 06- Exhibit D 2" xfId="850"/>
    <cellStyle name="_Costs not in AURORA 2007 Rate Case_Book2" xfId="851"/>
    <cellStyle name="_Costs not in AURORA 2007 Rate Case_Book2 2" xfId="852"/>
    <cellStyle name="_Costs not in AURORA 2007 Rate Case_Book2_Adj Bench DR 3 for Initial Briefs (Electric)" xfId="853"/>
    <cellStyle name="_Costs not in AURORA 2007 Rate Case_Book2_Adj Bench DR 3 for Initial Briefs (Electric) 2" xfId="854"/>
    <cellStyle name="_Costs not in AURORA 2007 Rate Case_Book2_Electric Rev Req Model (2009 GRC) Rebuttal" xfId="855"/>
    <cellStyle name="_Costs not in AURORA 2007 Rate Case_Book2_Electric Rev Req Model (2009 GRC) Rebuttal 2" xfId="856"/>
    <cellStyle name="_Costs not in AURORA 2007 Rate Case_Book2_Electric Rev Req Model (2009 GRC) Rebuttal REmoval of New  WH Solar AdjustMI" xfId="857"/>
    <cellStyle name="_Costs not in AURORA 2007 Rate Case_Book2_Electric Rev Req Model (2009 GRC) Rebuttal REmoval of New  WH Solar AdjustMI 2" xfId="858"/>
    <cellStyle name="_Costs not in AURORA 2007 Rate Case_Book2_Electric Rev Req Model (2009 GRC) Revised 01-18-2010" xfId="859"/>
    <cellStyle name="_Costs not in AURORA 2007 Rate Case_Book2_Electric Rev Req Model (2009 GRC) Revised 01-18-2010 2" xfId="860"/>
    <cellStyle name="_Costs not in AURORA 2007 Rate Case_Book2_Final Order Electric EXHIBIT A-1" xfId="861"/>
    <cellStyle name="_Costs not in AURORA 2007 Rate Case_Book2_Final Order Electric EXHIBIT A-1 2" xfId="862"/>
    <cellStyle name="_Costs not in AURORA 2007 Rate Case_Book4" xfId="863"/>
    <cellStyle name="_Costs not in AURORA 2007 Rate Case_Book4 2" xfId="864"/>
    <cellStyle name="_Costs not in AURORA 2007 Rate Case_Book9" xfId="865"/>
    <cellStyle name="_Costs not in AURORA 2007 Rate Case_Book9 2" xfId="866"/>
    <cellStyle name="_Costs not in AURORA 2007 Rate Case_Electric COS Inputs" xfId="867"/>
    <cellStyle name="_Costs not in AURORA 2007 Rate Case_Electric COS Inputs 2" xfId="868"/>
    <cellStyle name="_Costs not in AURORA 2007 Rate Case_Electric COS Inputs 2 2" xfId="869"/>
    <cellStyle name="_Costs not in AURORA 2007 Rate Case_Electric COS Inputs 2 3" xfId="870"/>
    <cellStyle name="_Costs not in AURORA 2007 Rate Case_Electric COS Inputs 2 4" xfId="871"/>
    <cellStyle name="_Costs not in AURORA 2007 Rate Case_Electric COS Inputs 3" xfId="872"/>
    <cellStyle name="_Costs not in AURORA 2007 Rate Case_Electric COS Inputs 4" xfId="873"/>
    <cellStyle name="_Costs not in AURORA 2007 Rate Case_Power Costs - Comparison bx Rbtl-Staff-Jt-PC" xfId="874"/>
    <cellStyle name="_Costs not in AURORA 2007 Rate Case_Power Costs - Comparison bx Rbtl-Staff-Jt-PC 2" xfId="875"/>
    <cellStyle name="_Costs not in AURORA 2007 Rate Case_Power Costs - Comparison bx Rbtl-Staff-Jt-PC_Adj Bench DR 3 for Initial Briefs (Electric)" xfId="876"/>
    <cellStyle name="_Costs not in AURORA 2007 Rate Case_Power Costs - Comparison bx Rbtl-Staff-Jt-PC_Adj Bench DR 3 for Initial Briefs (Electric) 2" xfId="877"/>
    <cellStyle name="_Costs not in AURORA 2007 Rate Case_Power Costs - Comparison bx Rbtl-Staff-Jt-PC_Electric Rev Req Model (2009 GRC) Rebuttal" xfId="878"/>
    <cellStyle name="_Costs not in AURORA 2007 Rate Case_Power Costs - Comparison bx Rbtl-Staff-Jt-PC_Electric Rev Req Model (2009 GRC) Rebuttal 2" xfId="879"/>
    <cellStyle name="_Costs not in AURORA 2007 Rate Case_Power Costs - Comparison bx Rbtl-Staff-Jt-PC_Electric Rev Req Model (2009 GRC) Rebuttal REmoval of New  WH Solar AdjustMI" xfId="880"/>
    <cellStyle name="_Costs not in AURORA 2007 Rate Case_Power Costs - Comparison bx Rbtl-Staff-Jt-PC_Electric Rev Req Model (2009 GRC) Rebuttal REmoval of New  WH Solar AdjustMI 2" xfId="881"/>
    <cellStyle name="_Costs not in AURORA 2007 Rate Case_Power Costs - Comparison bx Rbtl-Staff-Jt-PC_Electric Rev Req Model (2009 GRC) Revised 01-18-2010" xfId="882"/>
    <cellStyle name="_Costs not in AURORA 2007 Rate Case_Power Costs - Comparison bx Rbtl-Staff-Jt-PC_Electric Rev Req Model (2009 GRC) Revised 01-18-2010 2" xfId="883"/>
    <cellStyle name="_Costs not in AURORA 2007 Rate Case_Power Costs - Comparison bx Rbtl-Staff-Jt-PC_Final Order Electric EXHIBIT A-1" xfId="884"/>
    <cellStyle name="_Costs not in AURORA 2007 Rate Case_Power Costs - Comparison bx Rbtl-Staff-Jt-PC_Final Order Electric EXHIBIT A-1 2" xfId="885"/>
    <cellStyle name="_Costs not in AURORA 2007 Rate Case_Production Adj 4.37" xfId="886"/>
    <cellStyle name="_Costs not in AURORA 2007 Rate Case_Production Adj 4.37 2" xfId="887"/>
    <cellStyle name="_Costs not in AURORA 2007 Rate Case_Purchased Power Adj 4.03" xfId="888"/>
    <cellStyle name="_Costs not in AURORA 2007 Rate Case_Purchased Power Adj 4.03 2" xfId="889"/>
    <cellStyle name="_Costs not in AURORA 2007 Rate Case_Rebuttal Power Costs" xfId="890"/>
    <cellStyle name="_Costs not in AURORA 2007 Rate Case_Rebuttal Power Costs 2" xfId="891"/>
    <cellStyle name="_Costs not in AURORA 2007 Rate Case_Rebuttal Power Costs_Adj Bench DR 3 for Initial Briefs (Electric)" xfId="892"/>
    <cellStyle name="_Costs not in AURORA 2007 Rate Case_Rebuttal Power Costs_Adj Bench DR 3 for Initial Briefs (Electric) 2" xfId="893"/>
    <cellStyle name="_Costs not in AURORA 2007 Rate Case_Rebuttal Power Costs_Electric Rev Req Model (2009 GRC) Rebuttal" xfId="894"/>
    <cellStyle name="_Costs not in AURORA 2007 Rate Case_Rebuttal Power Costs_Electric Rev Req Model (2009 GRC) Rebuttal 2" xfId="895"/>
    <cellStyle name="_Costs not in AURORA 2007 Rate Case_Rebuttal Power Costs_Electric Rev Req Model (2009 GRC) Rebuttal REmoval of New  WH Solar AdjustMI" xfId="896"/>
    <cellStyle name="_Costs not in AURORA 2007 Rate Case_Rebuttal Power Costs_Electric Rev Req Model (2009 GRC) Rebuttal REmoval of New  WH Solar AdjustMI 2" xfId="897"/>
    <cellStyle name="_Costs not in AURORA 2007 Rate Case_Rebuttal Power Costs_Electric Rev Req Model (2009 GRC) Revised 01-18-2010" xfId="898"/>
    <cellStyle name="_Costs not in AURORA 2007 Rate Case_Rebuttal Power Costs_Electric Rev Req Model (2009 GRC) Revised 01-18-2010 2" xfId="899"/>
    <cellStyle name="_Costs not in AURORA 2007 Rate Case_Rebuttal Power Costs_Final Order Electric EXHIBIT A-1" xfId="900"/>
    <cellStyle name="_Costs not in AURORA 2007 Rate Case_Rebuttal Power Costs_Final Order Electric EXHIBIT A-1 2" xfId="901"/>
    <cellStyle name="_Costs not in AURORA 2007 Rate Case_ROR 5.02" xfId="902"/>
    <cellStyle name="_Costs not in AURORA 2007 Rate Case_ROR 5.02 2" xfId="903"/>
    <cellStyle name="_Costs not in KWI3000 '06Budget" xfId="904"/>
    <cellStyle name="_Costs not in KWI3000 '06Budget 2" xfId="905"/>
    <cellStyle name="_Costs not in KWI3000 '06Budget 2 2" xfId="906"/>
    <cellStyle name="_Costs not in KWI3000 '06Budget 3" xfId="907"/>
    <cellStyle name="_Costs not in KWI3000 '06Budget 3 2" xfId="908"/>
    <cellStyle name="_Costs not in KWI3000 '06Budget 3 3" xfId="909"/>
    <cellStyle name="_Costs not in KWI3000 '06Budget 3 4" xfId="910"/>
    <cellStyle name="_Costs not in KWI3000 '06Budget 4" xfId="911"/>
    <cellStyle name="_Costs not in KWI3000 '06Budget_(C) WHE Proforma with ITC cash grant 10 Yr Amort_for deferral_102809" xfId="912"/>
    <cellStyle name="_Costs not in KWI3000 '06Budget_(C) WHE Proforma with ITC cash grant 10 Yr Amort_for deferral_102809 2" xfId="913"/>
    <cellStyle name="_Costs not in KWI3000 '06Budget_(C) WHE Proforma with ITC cash grant 10 Yr Amort_for deferral_102809_16.07E Wild Horse Wind Expansionwrkingfile" xfId="914"/>
    <cellStyle name="_Costs not in KWI3000 '06Budget_(C) WHE Proforma with ITC cash grant 10 Yr Amort_for deferral_102809_16.07E Wild Horse Wind Expansionwrkingfile 2" xfId="915"/>
    <cellStyle name="_Costs not in KWI3000 '06Budget_(C) WHE Proforma with ITC cash grant 10 Yr Amort_for deferral_102809_16.07E Wild Horse Wind Expansionwrkingfile SF" xfId="916"/>
    <cellStyle name="_Costs not in KWI3000 '06Budget_(C) WHE Proforma with ITC cash grant 10 Yr Amort_for deferral_102809_16.07E Wild Horse Wind Expansionwrkingfile SF 2" xfId="917"/>
    <cellStyle name="_Costs not in KWI3000 '06Budget_(C) WHE Proforma with ITC cash grant 10 Yr Amort_for deferral_102809_16.37E Wild Horse Expansion DeferralRevwrkingfile SF" xfId="918"/>
    <cellStyle name="_Costs not in KWI3000 '06Budget_(C) WHE Proforma with ITC cash grant 10 Yr Amort_for deferral_102809_16.37E Wild Horse Expansion DeferralRevwrkingfile SF 2" xfId="919"/>
    <cellStyle name="_Costs not in KWI3000 '06Budget_(C) WHE Proforma with ITC cash grant 10 Yr Amort_for rebuttal_120709" xfId="920"/>
    <cellStyle name="_Costs not in KWI3000 '06Budget_(C) WHE Proforma with ITC cash grant 10 Yr Amort_for rebuttal_120709 2" xfId="921"/>
    <cellStyle name="_Costs not in KWI3000 '06Budget_04.07E Wild Horse Wind Expansion" xfId="922"/>
    <cellStyle name="_Costs not in KWI3000 '06Budget_04.07E Wild Horse Wind Expansion 2" xfId="923"/>
    <cellStyle name="_Costs not in KWI3000 '06Budget_04.07E Wild Horse Wind Expansion_16.07E Wild Horse Wind Expansionwrkingfile" xfId="924"/>
    <cellStyle name="_Costs not in KWI3000 '06Budget_04.07E Wild Horse Wind Expansion_16.07E Wild Horse Wind Expansionwrkingfile 2" xfId="925"/>
    <cellStyle name="_Costs not in KWI3000 '06Budget_04.07E Wild Horse Wind Expansion_16.07E Wild Horse Wind Expansionwrkingfile SF" xfId="926"/>
    <cellStyle name="_Costs not in KWI3000 '06Budget_04.07E Wild Horse Wind Expansion_16.07E Wild Horse Wind Expansionwrkingfile SF 2" xfId="927"/>
    <cellStyle name="_Costs not in KWI3000 '06Budget_04.07E Wild Horse Wind Expansion_16.37E Wild Horse Expansion DeferralRevwrkingfile SF" xfId="928"/>
    <cellStyle name="_Costs not in KWI3000 '06Budget_04.07E Wild Horse Wind Expansion_16.37E Wild Horse Expansion DeferralRevwrkingfile SF 2" xfId="929"/>
    <cellStyle name="_Costs not in KWI3000 '06Budget_16.07E Wild Horse Wind Expansionwrkingfile" xfId="930"/>
    <cellStyle name="_Costs not in KWI3000 '06Budget_16.07E Wild Horse Wind Expansionwrkingfile 2" xfId="931"/>
    <cellStyle name="_Costs not in KWI3000 '06Budget_16.07E Wild Horse Wind Expansionwrkingfile SF" xfId="932"/>
    <cellStyle name="_Costs not in KWI3000 '06Budget_16.07E Wild Horse Wind Expansionwrkingfile SF 2" xfId="933"/>
    <cellStyle name="_Costs not in KWI3000 '06Budget_16.37E Wild Horse Expansion DeferralRevwrkingfile SF" xfId="934"/>
    <cellStyle name="_Costs not in KWI3000 '06Budget_16.37E Wild Horse Expansion DeferralRevwrkingfile SF 2" xfId="935"/>
    <cellStyle name="_Costs not in KWI3000 '06Budget_4 31 Regulatory Assets and Liabilities  7 06- Exhibit D" xfId="936"/>
    <cellStyle name="_Costs not in KWI3000 '06Budget_4 31 Regulatory Assets and Liabilities  7 06- Exhibit D 2" xfId="937"/>
    <cellStyle name="_Costs not in KWI3000 '06Budget_4 32 Regulatory Assets and Liabilities  7 06- Exhibit D" xfId="938"/>
    <cellStyle name="_Costs not in KWI3000 '06Budget_4 32 Regulatory Assets and Liabilities  7 06- Exhibit D 2" xfId="939"/>
    <cellStyle name="_Costs not in KWI3000 '06Budget_Book2" xfId="940"/>
    <cellStyle name="_Costs not in KWI3000 '06Budget_Book2 2" xfId="941"/>
    <cellStyle name="_Costs not in KWI3000 '06Budget_Book2_Adj Bench DR 3 for Initial Briefs (Electric)" xfId="942"/>
    <cellStyle name="_Costs not in KWI3000 '06Budget_Book2_Adj Bench DR 3 for Initial Briefs (Electric) 2" xfId="943"/>
    <cellStyle name="_Costs not in KWI3000 '06Budget_Book2_Electric Rev Req Model (2009 GRC) Rebuttal" xfId="944"/>
    <cellStyle name="_Costs not in KWI3000 '06Budget_Book2_Electric Rev Req Model (2009 GRC) Rebuttal 2" xfId="945"/>
    <cellStyle name="_Costs not in KWI3000 '06Budget_Book2_Electric Rev Req Model (2009 GRC) Rebuttal REmoval of New  WH Solar AdjustMI" xfId="946"/>
    <cellStyle name="_Costs not in KWI3000 '06Budget_Book2_Electric Rev Req Model (2009 GRC) Rebuttal REmoval of New  WH Solar AdjustMI 2" xfId="947"/>
    <cellStyle name="_Costs not in KWI3000 '06Budget_Book2_Electric Rev Req Model (2009 GRC) Revised 01-18-2010" xfId="948"/>
    <cellStyle name="_Costs not in KWI3000 '06Budget_Book2_Electric Rev Req Model (2009 GRC) Revised 01-18-2010 2" xfId="949"/>
    <cellStyle name="_Costs not in KWI3000 '06Budget_Book2_Final Order Electric EXHIBIT A-1" xfId="950"/>
    <cellStyle name="_Costs not in KWI3000 '06Budget_Book2_Final Order Electric EXHIBIT A-1 2" xfId="951"/>
    <cellStyle name="_Costs not in KWI3000 '06Budget_Book4" xfId="952"/>
    <cellStyle name="_Costs not in KWI3000 '06Budget_Book4 2" xfId="953"/>
    <cellStyle name="_Costs not in KWI3000 '06Budget_Book9" xfId="954"/>
    <cellStyle name="_Costs not in KWI3000 '06Budget_Book9 2" xfId="955"/>
    <cellStyle name="_Costs not in KWI3000 '06Budget_DWH-08 (Rate Spread &amp; Design Workpapers)" xfId="3803"/>
    <cellStyle name="_Costs not in KWI3000 '06Budget_Final 2008 PTC Rate Design Workpapers 10.27.08" xfId="3804"/>
    <cellStyle name="_Costs not in KWI3000 '06Budget_Final 2009 Electric Low Income Workpapers" xfId="3805"/>
    <cellStyle name="_Costs not in KWI3000 '06Budget_INPUTS" xfId="956"/>
    <cellStyle name="_Costs not in KWI3000 '06Budget_INPUTS 2" xfId="957"/>
    <cellStyle name="_Costs not in KWI3000 '06Budget_Power Costs - Comparison bx Rbtl-Staff-Jt-PC" xfId="958"/>
    <cellStyle name="_Costs not in KWI3000 '06Budget_Power Costs - Comparison bx Rbtl-Staff-Jt-PC 2" xfId="959"/>
    <cellStyle name="_Costs not in KWI3000 '06Budget_Power Costs - Comparison bx Rbtl-Staff-Jt-PC_Adj Bench DR 3 for Initial Briefs (Electric)" xfId="960"/>
    <cellStyle name="_Costs not in KWI3000 '06Budget_Power Costs - Comparison bx Rbtl-Staff-Jt-PC_Adj Bench DR 3 for Initial Briefs (Electric) 2" xfId="961"/>
    <cellStyle name="_Costs not in KWI3000 '06Budget_Power Costs - Comparison bx Rbtl-Staff-Jt-PC_Electric Rev Req Model (2009 GRC) Rebuttal" xfId="962"/>
    <cellStyle name="_Costs not in KWI3000 '06Budget_Power Costs - Comparison bx Rbtl-Staff-Jt-PC_Electric Rev Req Model (2009 GRC) Rebuttal 2" xfId="963"/>
    <cellStyle name="_Costs not in KWI3000 '06Budget_Power Costs - Comparison bx Rbtl-Staff-Jt-PC_Electric Rev Req Model (2009 GRC) Rebuttal REmoval of New  WH Solar AdjustMI" xfId="964"/>
    <cellStyle name="_Costs not in KWI3000 '06Budget_Power Costs - Comparison bx Rbtl-Staff-Jt-PC_Electric Rev Req Model (2009 GRC) Rebuttal REmoval of New  WH Solar AdjustMI 2" xfId="965"/>
    <cellStyle name="_Costs not in KWI3000 '06Budget_Power Costs - Comparison bx Rbtl-Staff-Jt-PC_Electric Rev Req Model (2009 GRC) Revised 01-18-2010" xfId="966"/>
    <cellStyle name="_Costs not in KWI3000 '06Budget_Power Costs - Comparison bx Rbtl-Staff-Jt-PC_Electric Rev Req Model (2009 GRC) Revised 01-18-2010 2" xfId="967"/>
    <cellStyle name="_Costs not in KWI3000 '06Budget_Power Costs - Comparison bx Rbtl-Staff-Jt-PC_Final Order Electric EXHIBIT A-1" xfId="968"/>
    <cellStyle name="_Costs not in KWI3000 '06Budget_Power Costs - Comparison bx Rbtl-Staff-Jt-PC_Final Order Electric EXHIBIT A-1 2" xfId="969"/>
    <cellStyle name="_Costs not in KWI3000 '06Budget_Production Adj 4.37" xfId="970"/>
    <cellStyle name="_Costs not in KWI3000 '06Budget_Production Adj 4.37 2" xfId="971"/>
    <cellStyle name="_Costs not in KWI3000 '06Budget_Purchased Power Adj 4.03" xfId="972"/>
    <cellStyle name="_Costs not in KWI3000 '06Budget_Purchased Power Adj 4.03 2" xfId="973"/>
    <cellStyle name="_Costs not in KWI3000 '06Budget_Rebuttal Power Costs" xfId="974"/>
    <cellStyle name="_Costs not in KWI3000 '06Budget_Rebuttal Power Costs 2" xfId="975"/>
    <cellStyle name="_Costs not in KWI3000 '06Budget_Rebuttal Power Costs_Adj Bench DR 3 for Initial Briefs (Electric)" xfId="976"/>
    <cellStyle name="_Costs not in KWI3000 '06Budget_Rebuttal Power Costs_Adj Bench DR 3 for Initial Briefs (Electric) 2" xfId="977"/>
    <cellStyle name="_Costs not in KWI3000 '06Budget_Rebuttal Power Costs_Electric Rev Req Model (2009 GRC) Rebuttal" xfId="978"/>
    <cellStyle name="_Costs not in KWI3000 '06Budget_Rebuttal Power Costs_Electric Rev Req Model (2009 GRC) Rebuttal 2" xfId="979"/>
    <cellStyle name="_Costs not in KWI3000 '06Budget_Rebuttal Power Costs_Electric Rev Req Model (2009 GRC) Rebuttal REmoval of New  WH Solar AdjustMI" xfId="980"/>
    <cellStyle name="_Costs not in KWI3000 '06Budget_Rebuttal Power Costs_Electric Rev Req Model (2009 GRC) Rebuttal REmoval of New  WH Solar AdjustMI 2" xfId="981"/>
    <cellStyle name="_Costs not in KWI3000 '06Budget_Rebuttal Power Costs_Electric Rev Req Model (2009 GRC) Revised 01-18-2010" xfId="982"/>
    <cellStyle name="_Costs not in KWI3000 '06Budget_Rebuttal Power Costs_Electric Rev Req Model (2009 GRC) Revised 01-18-2010 2" xfId="983"/>
    <cellStyle name="_Costs not in KWI3000 '06Budget_Rebuttal Power Costs_Final Order Electric EXHIBIT A-1" xfId="984"/>
    <cellStyle name="_Costs not in KWI3000 '06Budget_Rebuttal Power Costs_Final Order Electric EXHIBIT A-1 2" xfId="985"/>
    <cellStyle name="_Costs not in KWI3000 '06Budget_ROR &amp; CONV FACTOR" xfId="986"/>
    <cellStyle name="_Costs not in KWI3000 '06Budget_ROR &amp; CONV FACTOR 2" xfId="987"/>
    <cellStyle name="_Costs not in KWI3000 '06Budget_ROR 5.02" xfId="988"/>
    <cellStyle name="_Costs not in KWI3000 '06Budget_ROR 5.02 2" xfId="989"/>
    <cellStyle name="_Costs not in KWI3000 '06Budget_Typical Residential Impacts 10.27.08" xfId="3806"/>
    <cellStyle name="_DEM-WP (C) Power Cost 2006GRC Order" xfId="990"/>
    <cellStyle name="_DEM-WP (C) Power Cost 2006GRC Order 2" xfId="991"/>
    <cellStyle name="_DEM-WP (C) Power Cost 2006GRC Order 2 2" xfId="992"/>
    <cellStyle name="_DEM-WP (C) Power Cost 2006GRC Order 3" xfId="993"/>
    <cellStyle name="_DEM-WP (C) Power Cost 2006GRC Order_04 07E Wild Horse Wind Expansion (C) (2)" xfId="994"/>
    <cellStyle name="_DEM-WP (C) Power Cost 2006GRC Order_04 07E Wild Horse Wind Expansion (C) (2) 2" xfId="995"/>
    <cellStyle name="_DEM-WP (C) Power Cost 2006GRC Order_04 07E Wild Horse Wind Expansion (C) (2)_Adj Bench DR 3 for Initial Briefs (Electric)" xfId="996"/>
    <cellStyle name="_DEM-WP (C) Power Cost 2006GRC Order_04 07E Wild Horse Wind Expansion (C) (2)_Adj Bench DR 3 for Initial Briefs (Electric) 2" xfId="997"/>
    <cellStyle name="_DEM-WP (C) Power Cost 2006GRC Order_04 07E Wild Horse Wind Expansion (C) (2)_Electric Rev Req Model (2009 GRC) " xfId="998"/>
    <cellStyle name="_DEM-WP (C) Power Cost 2006GRC Order_04 07E Wild Horse Wind Expansion (C) (2)_Electric Rev Req Model (2009 GRC)  2" xfId="999"/>
    <cellStyle name="_DEM-WP (C) Power Cost 2006GRC Order_04 07E Wild Horse Wind Expansion (C) (2)_Electric Rev Req Model (2009 GRC) Rebuttal" xfId="1000"/>
    <cellStyle name="_DEM-WP (C) Power Cost 2006GRC Order_04 07E Wild Horse Wind Expansion (C) (2)_Electric Rev Req Model (2009 GRC) Rebuttal 2" xfId="1001"/>
    <cellStyle name="_DEM-WP (C) Power Cost 2006GRC Order_04 07E Wild Horse Wind Expansion (C) (2)_Electric Rev Req Model (2009 GRC) Rebuttal REmoval of New  WH Solar AdjustMI" xfId="1002"/>
    <cellStyle name="_DEM-WP (C) Power Cost 2006GRC Order_04 07E Wild Horse Wind Expansion (C) (2)_Electric Rev Req Model (2009 GRC) Rebuttal REmoval of New  WH Solar AdjustMI 2" xfId="1003"/>
    <cellStyle name="_DEM-WP (C) Power Cost 2006GRC Order_04 07E Wild Horse Wind Expansion (C) (2)_Electric Rev Req Model (2009 GRC) Revised 01-18-2010" xfId="1004"/>
    <cellStyle name="_DEM-WP (C) Power Cost 2006GRC Order_04 07E Wild Horse Wind Expansion (C) (2)_Electric Rev Req Model (2009 GRC) Revised 01-18-2010 2" xfId="1005"/>
    <cellStyle name="_DEM-WP (C) Power Cost 2006GRC Order_04 07E Wild Horse Wind Expansion (C) (2)_Final Order Electric EXHIBIT A-1" xfId="1006"/>
    <cellStyle name="_DEM-WP (C) Power Cost 2006GRC Order_04 07E Wild Horse Wind Expansion (C) (2)_Final Order Electric EXHIBIT A-1 2" xfId="1007"/>
    <cellStyle name="_DEM-WP (C) Power Cost 2006GRC Order_04 07E Wild Horse Wind Expansion (C) (2)_TENASKA REGULATORY ASSET" xfId="1008"/>
    <cellStyle name="_DEM-WP (C) Power Cost 2006GRC Order_04 07E Wild Horse Wind Expansion (C) (2)_TENASKA REGULATORY ASSET 2" xfId="1009"/>
    <cellStyle name="_DEM-WP (C) Power Cost 2006GRC Order_16.37E Wild Horse Expansion DeferralRevwrkingfile SF" xfId="1010"/>
    <cellStyle name="_DEM-WP (C) Power Cost 2006GRC Order_16.37E Wild Horse Expansion DeferralRevwrkingfile SF 2" xfId="1011"/>
    <cellStyle name="_DEM-WP (C) Power Cost 2006GRC Order_4 31 Regulatory Assets and Liabilities  7 06- Exhibit D" xfId="1012"/>
    <cellStyle name="_DEM-WP (C) Power Cost 2006GRC Order_4 31 Regulatory Assets and Liabilities  7 06- Exhibit D 2" xfId="1013"/>
    <cellStyle name="_DEM-WP (C) Power Cost 2006GRC Order_4 32 Regulatory Assets and Liabilities  7 06- Exhibit D" xfId="1014"/>
    <cellStyle name="_DEM-WP (C) Power Cost 2006GRC Order_4 32 Regulatory Assets and Liabilities  7 06- Exhibit D 2" xfId="1015"/>
    <cellStyle name="_DEM-WP (C) Power Cost 2006GRC Order_Book2" xfId="1016"/>
    <cellStyle name="_DEM-WP (C) Power Cost 2006GRC Order_Book2 2" xfId="1017"/>
    <cellStyle name="_DEM-WP (C) Power Cost 2006GRC Order_Book2_Adj Bench DR 3 for Initial Briefs (Electric)" xfId="1018"/>
    <cellStyle name="_DEM-WP (C) Power Cost 2006GRC Order_Book2_Adj Bench DR 3 for Initial Briefs (Electric) 2" xfId="1019"/>
    <cellStyle name="_DEM-WP (C) Power Cost 2006GRC Order_Book2_Electric Rev Req Model (2009 GRC) Rebuttal" xfId="1020"/>
    <cellStyle name="_DEM-WP (C) Power Cost 2006GRC Order_Book2_Electric Rev Req Model (2009 GRC) Rebuttal 2" xfId="1021"/>
    <cellStyle name="_DEM-WP (C) Power Cost 2006GRC Order_Book2_Electric Rev Req Model (2009 GRC) Rebuttal REmoval of New  WH Solar AdjustMI" xfId="1022"/>
    <cellStyle name="_DEM-WP (C) Power Cost 2006GRC Order_Book2_Electric Rev Req Model (2009 GRC) Rebuttal REmoval of New  WH Solar AdjustMI 2" xfId="1023"/>
    <cellStyle name="_DEM-WP (C) Power Cost 2006GRC Order_Book2_Electric Rev Req Model (2009 GRC) Revised 01-18-2010" xfId="1024"/>
    <cellStyle name="_DEM-WP (C) Power Cost 2006GRC Order_Book2_Electric Rev Req Model (2009 GRC) Revised 01-18-2010 2" xfId="1025"/>
    <cellStyle name="_DEM-WP (C) Power Cost 2006GRC Order_Book2_Final Order Electric EXHIBIT A-1" xfId="1026"/>
    <cellStyle name="_DEM-WP (C) Power Cost 2006GRC Order_Book2_Final Order Electric EXHIBIT A-1 2" xfId="1027"/>
    <cellStyle name="_DEM-WP (C) Power Cost 2006GRC Order_Book4" xfId="1028"/>
    <cellStyle name="_DEM-WP (C) Power Cost 2006GRC Order_Book4 2" xfId="1029"/>
    <cellStyle name="_DEM-WP (C) Power Cost 2006GRC Order_Book9" xfId="1030"/>
    <cellStyle name="_DEM-WP (C) Power Cost 2006GRC Order_Book9 2" xfId="1031"/>
    <cellStyle name="_DEM-WP (C) Power Cost 2006GRC Order_Electric COS Inputs" xfId="1032"/>
    <cellStyle name="_DEM-WP (C) Power Cost 2006GRC Order_Electric COS Inputs 2" xfId="1033"/>
    <cellStyle name="_DEM-WP (C) Power Cost 2006GRC Order_Electric COS Inputs 2 2" xfId="1034"/>
    <cellStyle name="_DEM-WP (C) Power Cost 2006GRC Order_Electric COS Inputs 2 3" xfId="1035"/>
    <cellStyle name="_DEM-WP (C) Power Cost 2006GRC Order_Electric COS Inputs 2 4" xfId="1036"/>
    <cellStyle name="_DEM-WP (C) Power Cost 2006GRC Order_Electric COS Inputs 3" xfId="1037"/>
    <cellStyle name="_DEM-WP (C) Power Cost 2006GRC Order_Electric COS Inputs 4" xfId="1038"/>
    <cellStyle name="_DEM-WP (C) Power Cost 2006GRC Order_Power Costs - Comparison bx Rbtl-Staff-Jt-PC" xfId="1039"/>
    <cellStyle name="_DEM-WP (C) Power Cost 2006GRC Order_Power Costs - Comparison bx Rbtl-Staff-Jt-PC 2" xfId="1040"/>
    <cellStyle name="_DEM-WP (C) Power Cost 2006GRC Order_Power Costs - Comparison bx Rbtl-Staff-Jt-PC_Adj Bench DR 3 for Initial Briefs (Electric)" xfId="1041"/>
    <cellStyle name="_DEM-WP (C) Power Cost 2006GRC Order_Power Costs - Comparison bx Rbtl-Staff-Jt-PC_Adj Bench DR 3 for Initial Briefs (Electric) 2" xfId="1042"/>
    <cellStyle name="_DEM-WP (C) Power Cost 2006GRC Order_Power Costs - Comparison bx Rbtl-Staff-Jt-PC_Electric Rev Req Model (2009 GRC) Rebuttal" xfId="1043"/>
    <cellStyle name="_DEM-WP (C) Power Cost 2006GRC Order_Power Costs - Comparison bx Rbtl-Staff-Jt-PC_Electric Rev Req Model (2009 GRC) Rebuttal 2" xfId="1044"/>
    <cellStyle name="_DEM-WP (C) Power Cost 2006GRC Order_Power Costs - Comparison bx Rbtl-Staff-Jt-PC_Electric Rev Req Model (2009 GRC) Rebuttal REmoval of New  WH Solar AdjustMI" xfId="1045"/>
    <cellStyle name="_DEM-WP (C) Power Cost 2006GRC Order_Power Costs - Comparison bx Rbtl-Staff-Jt-PC_Electric Rev Req Model (2009 GRC) Rebuttal REmoval of New  WH Solar AdjustMI 2" xfId="1046"/>
    <cellStyle name="_DEM-WP (C) Power Cost 2006GRC Order_Power Costs - Comparison bx Rbtl-Staff-Jt-PC_Electric Rev Req Model (2009 GRC) Revised 01-18-2010" xfId="1047"/>
    <cellStyle name="_DEM-WP (C) Power Cost 2006GRC Order_Power Costs - Comparison bx Rbtl-Staff-Jt-PC_Electric Rev Req Model (2009 GRC) Revised 01-18-2010 2" xfId="1048"/>
    <cellStyle name="_DEM-WP (C) Power Cost 2006GRC Order_Power Costs - Comparison bx Rbtl-Staff-Jt-PC_Final Order Electric EXHIBIT A-1" xfId="1049"/>
    <cellStyle name="_DEM-WP (C) Power Cost 2006GRC Order_Power Costs - Comparison bx Rbtl-Staff-Jt-PC_Final Order Electric EXHIBIT A-1 2" xfId="1050"/>
    <cellStyle name="_DEM-WP (C) Power Cost 2006GRC Order_Production Adj 4.37" xfId="1051"/>
    <cellStyle name="_DEM-WP (C) Power Cost 2006GRC Order_Production Adj 4.37 2" xfId="1052"/>
    <cellStyle name="_DEM-WP (C) Power Cost 2006GRC Order_Purchased Power Adj 4.03" xfId="1053"/>
    <cellStyle name="_DEM-WP (C) Power Cost 2006GRC Order_Purchased Power Adj 4.03 2" xfId="1054"/>
    <cellStyle name="_DEM-WP (C) Power Cost 2006GRC Order_Rebuttal Power Costs" xfId="1055"/>
    <cellStyle name="_DEM-WP (C) Power Cost 2006GRC Order_Rebuttal Power Costs 2" xfId="1056"/>
    <cellStyle name="_DEM-WP (C) Power Cost 2006GRC Order_Rebuttal Power Costs_Adj Bench DR 3 for Initial Briefs (Electric)" xfId="1057"/>
    <cellStyle name="_DEM-WP (C) Power Cost 2006GRC Order_Rebuttal Power Costs_Adj Bench DR 3 for Initial Briefs (Electric) 2" xfId="1058"/>
    <cellStyle name="_DEM-WP (C) Power Cost 2006GRC Order_Rebuttal Power Costs_Electric Rev Req Model (2009 GRC) Rebuttal" xfId="1059"/>
    <cellStyle name="_DEM-WP (C) Power Cost 2006GRC Order_Rebuttal Power Costs_Electric Rev Req Model (2009 GRC) Rebuttal 2" xfId="1060"/>
    <cellStyle name="_DEM-WP (C) Power Cost 2006GRC Order_Rebuttal Power Costs_Electric Rev Req Model (2009 GRC) Rebuttal REmoval of New  WH Solar AdjustMI" xfId="1061"/>
    <cellStyle name="_DEM-WP (C) Power Cost 2006GRC Order_Rebuttal Power Costs_Electric Rev Req Model (2009 GRC) Rebuttal REmoval of New  WH Solar AdjustMI 2" xfId="1062"/>
    <cellStyle name="_DEM-WP (C) Power Cost 2006GRC Order_Rebuttal Power Costs_Electric Rev Req Model (2009 GRC) Revised 01-18-2010" xfId="1063"/>
    <cellStyle name="_DEM-WP (C) Power Cost 2006GRC Order_Rebuttal Power Costs_Electric Rev Req Model (2009 GRC) Revised 01-18-2010 2" xfId="1064"/>
    <cellStyle name="_DEM-WP (C) Power Cost 2006GRC Order_Rebuttal Power Costs_Final Order Electric EXHIBIT A-1" xfId="1065"/>
    <cellStyle name="_DEM-WP (C) Power Cost 2006GRC Order_Rebuttal Power Costs_Final Order Electric EXHIBIT A-1 2" xfId="1066"/>
    <cellStyle name="_DEM-WP (C) Power Cost 2006GRC Order_ROR 5.02" xfId="1067"/>
    <cellStyle name="_DEM-WP (C) Power Cost 2006GRC Order_ROR 5.02 2" xfId="1068"/>
    <cellStyle name="_DEM-WP Revised (HC) Wild Horse 2006GRC" xfId="1069"/>
    <cellStyle name="_DEM-WP Revised (HC) Wild Horse 2006GRC 2" xfId="1070"/>
    <cellStyle name="_DEM-WP Revised (HC) Wild Horse 2006GRC_16.37E Wild Horse Expansion DeferralRevwrkingfile SF" xfId="1071"/>
    <cellStyle name="_DEM-WP Revised (HC) Wild Horse 2006GRC_16.37E Wild Horse Expansion DeferralRevwrkingfile SF 2" xfId="1072"/>
    <cellStyle name="_DEM-WP Revised (HC) Wild Horse 2006GRC_Adj Bench DR 3 for Initial Briefs (Electric)" xfId="1073"/>
    <cellStyle name="_DEM-WP Revised (HC) Wild Horse 2006GRC_Adj Bench DR 3 for Initial Briefs (Electric) 2" xfId="1074"/>
    <cellStyle name="_DEM-WP Revised (HC) Wild Horse 2006GRC_Book2" xfId="1075"/>
    <cellStyle name="_DEM-WP Revised (HC) Wild Horse 2006GRC_Book2 2" xfId="1076"/>
    <cellStyle name="_DEM-WP Revised (HC) Wild Horse 2006GRC_Book4" xfId="1077"/>
    <cellStyle name="_DEM-WP Revised (HC) Wild Horse 2006GRC_Book4 2" xfId="1078"/>
    <cellStyle name="_DEM-WP Revised (HC) Wild Horse 2006GRC_Electric Rev Req Model (2009 GRC) " xfId="1079"/>
    <cellStyle name="_DEM-WP Revised (HC) Wild Horse 2006GRC_Electric Rev Req Model (2009 GRC)  2" xfId="1080"/>
    <cellStyle name="_DEM-WP Revised (HC) Wild Horse 2006GRC_Electric Rev Req Model (2009 GRC) Rebuttal" xfId="1081"/>
    <cellStyle name="_DEM-WP Revised (HC) Wild Horse 2006GRC_Electric Rev Req Model (2009 GRC) Rebuttal 2" xfId="1082"/>
    <cellStyle name="_DEM-WP Revised (HC) Wild Horse 2006GRC_Electric Rev Req Model (2009 GRC) Rebuttal REmoval of New  WH Solar AdjustMI" xfId="1083"/>
    <cellStyle name="_DEM-WP Revised (HC) Wild Horse 2006GRC_Electric Rev Req Model (2009 GRC) Rebuttal REmoval of New  WH Solar AdjustMI 2" xfId="1084"/>
    <cellStyle name="_DEM-WP Revised (HC) Wild Horse 2006GRC_Electric Rev Req Model (2009 GRC) Revised 01-18-2010" xfId="1085"/>
    <cellStyle name="_DEM-WP Revised (HC) Wild Horse 2006GRC_Electric Rev Req Model (2009 GRC) Revised 01-18-2010 2" xfId="1086"/>
    <cellStyle name="_DEM-WP Revised (HC) Wild Horse 2006GRC_Final Order Electric EXHIBIT A-1" xfId="1087"/>
    <cellStyle name="_DEM-WP Revised (HC) Wild Horse 2006GRC_Final Order Electric EXHIBIT A-1 2" xfId="1088"/>
    <cellStyle name="_DEM-WP Revised (HC) Wild Horse 2006GRC_Power Costs - Comparison bx Rbtl-Staff-Jt-PC" xfId="1089"/>
    <cellStyle name="_DEM-WP Revised (HC) Wild Horse 2006GRC_Power Costs - Comparison bx Rbtl-Staff-Jt-PC 2" xfId="1090"/>
    <cellStyle name="_DEM-WP Revised (HC) Wild Horse 2006GRC_Rebuttal Power Costs" xfId="1091"/>
    <cellStyle name="_DEM-WP Revised (HC) Wild Horse 2006GRC_Rebuttal Power Costs 2" xfId="1092"/>
    <cellStyle name="_DEM-WP Revised (HC) Wild Horse 2006GRC_TENASKA REGULATORY ASSET" xfId="1093"/>
    <cellStyle name="_DEM-WP Revised (HC) Wild Horse 2006GRC_TENASKA REGULATORY ASSET 2" xfId="1094"/>
    <cellStyle name="_DEM-WP(C) Colstrip FOR" xfId="1095"/>
    <cellStyle name="_DEM-WP(C) Colstrip FOR 2" xfId="1096"/>
    <cellStyle name="_DEM-WP(C) Colstrip FOR_(C) WHE Proforma with ITC cash grant 10 Yr Amort_for rebuttal_120709" xfId="1097"/>
    <cellStyle name="_DEM-WP(C) Colstrip FOR_(C) WHE Proforma with ITC cash grant 10 Yr Amort_for rebuttal_120709 2" xfId="1098"/>
    <cellStyle name="_DEM-WP(C) Colstrip FOR_16.07E Wild Horse Wind Expansionwrkingfile" xfId="1099"/>
    <cellStyle name="_DEM-WP(C) Colstrip FOR_16.07E Wild Horse Wind Expansionwrkingfile 2" xfId="1100"/>
    <cellStyle name="_DEM-WP(C) Colstrip FOR_16.07E Wild Horse Wind Expansionwrkingfile SF" xfId="1101"/>
    <cellStyle name="_DEM-WP(C) Colstrip FOR_16.07E Wild Horse Wind Expansionwrkingfile SF 2" xfId="1102"/>
    <cellStyle name="_DEM-WP(C) Colstrip FOR_16.37E Wild Horse Expansion DeferralRevwrkingfile SF" xfId="1103"/>
    <cellStyle name="_DEM-WP(C) Colstrip FOR_16.37E Wild Horse Expansion DeferralRevwrkingfile SF 2" xfId="1104"/>
    <cellStyle name="_DEM-WP(C) Colstrip FOR_Adj Bench DR 3 for Initial Briefs (Electric)" xfId="1105"/>
    <cellStyle name="_DEM-WP(C) Colstrip FOR_Adj Bench DR 3 for Initial Briefs (Electric) 2" xfId="1106"/>
    <cellStyle name="_DEM-WP(C) Colstrip FOR_Book2" xfId="1107"/>
    <cellStyle name="_DEM-WP(C) Colstrip FOR_Book2 2" xfId="1108"/>
    <cellStyle name="_DEM-WP(C) Colstrip FOR_Book2_Adj Bench DR 3 for Initial Briefs (Electric)" xfId="1109"/>
    <cellStyle name="_DEM-WP(C) Colstrip FOR_Book2_Adj Bench DR 3 for Initial Briefs (Electric) 2" xfId="1110"/>
    <cellStyle name="_DEM-WP(C) Colstrip FOR_Book2_Electric Rev Req Model (2009 GRC) Rebuttal" xfId="1111"/>
    <cellStyle name="_DEM-WP(C) Colstrip FOR_Book2_Electric Rev Req Model (2009 GRC) Rebuttal 2" xfId="1112"/>
    <cellStyle name="_DEM-WP(C) Colstrip FOR_Book2_Electric Rev Req Model (2009 GRC) Rebuttal REmoval of New  WH Solar AdjustMI" xfId="1113"/>
    <cellStyle name="_DEM-WP(C) Colstrip FOR_Book2_Electric Rev Req Model (2009 GRC) Rebuttal REmoval of New  WH Solar AdjustMI 2" xfId="1114"/>
    <cellStyle name="_DEM-WP(C) Colstrip FOR_Book2_Electric Rev Req Model (2009 GRC) Revised 01-18-2010" xfId="1115"/>
    <cellStyle name="_DEM-WP(C) Colstrip FOR_Book2_Electric Rev Req Model (2009 GRC) Revised 01-18-2010 2" xfId="1116"/>
    <cellStyle name="_DEM-WP(C) Colstrip FOR_Book2_Final Order Electric EXHIBIT A-1" xfId="1117"/>
    <cellStyle name="_DEM-WP(C) Colstrip FOR_Book2_Final Order Electric EXHIBIT A-1 2" xfId="1118"/>
    <cellStyle name="_DEM-WP(C) Colstrip FOR_Electric Rev Req Model (2009 GRC) Rebuttal" xfId="1119"/>
    <cellStyle name="_DEM-WP(C) Colstrip FOR_Electric Rev Req Model (2009 GRC) Rebuttal 2" xfId="1120"/>
    <cellStyle name="_DEM-WP(C) Colstrip FOR_Electric Rev Req Model (2009 GRC) Rebuttal REmoval of New  WH Solar AdjustMI" xfId="1121"/>
    <cellStyle name="_DEM-WP(C) Colstrip FOR_Electric Rev Req Model (2009 GRC) Rebuttal REmoval of New  WH Solar AdjustMI 2" xfId="1122"/>
    <cellStyle name="_DEM-WP(C) Colstrip FOR_Electric Rev Req Model (2009 GRC) Revised 01-18-2010" xfId="1123"/>
    <cellStyle name="_DEM-WP(C) Colstrip FOR_Electric Rev Req Model (2009 GRC) Revised 01-18-2010 2" xfId="1124"/>
    <cellStyle name="_DEM-WP(C) Colstrip FOR_Final Order Electric EXHIBIT A-1" xfId="1125"/>
    <cellStyle name="_DEM-WP(C) Colstrip FOR_Final Order Electric EXHIBIT A-1 2" xfId="1126"/>
    <cellStyle name="_DEM-WP(C) Colstrip FOR_Rebuttal Power Costs" xfId="1127"/>
    <cellStyle name="_DEM-WP(C) Colstrip FOR_Rebuttal Power Costs 2" xfId="1128"/>
    <cellStyle name="_DEM-WP(C) Colstrip FOR_Rebuttal Power Costs_Adj Bench DR 3 for Initial Briefs (Electric)" xfId="1129"/>
    <cellStyle name="_DEM-WP(C) Colstrip FOR_Rebuttal Power Costs_Adj Bench DR 3 for Initial Briefs (Electric) 2" xfId="1130"/>
    <cellStyle name="_DEM-WP(C) Colstrip FOR_Rebuttal Power Costs_Electric Rev Req Model (2009 GRC) Rebuttal" xfId="1131"/>
    <cellStyle name="_DEM-WP(C) Colstrip FOR_Rebuttal Power Costs_Electric Rev Req Model (2009 GRC) Rebuttal 2" xfId="1132"/>
    <cellStyle name="_DEM-WP(C) Colstrip FOR_Rebuttal Power Costs_Electric Rev Req Model (2009 GRC) Rebuttal REmoval of New  WH Solar AdjustMI" xfId="1133"/>
    <cellStyle name="_DEM-WP(C) Colstrip FOR_Rebuttal Power Costs_Electric Rev Req Model (2009 GRC) Rebuttal REmoval of New  WH Solar AdjustMI 2" xfId="1134"/>
    <cellStyle name="_DEM-WP(C) Colstrip FOR_Rebuttal Power Costs_Electric Rev Req Model (2009 GRC) Revised 01-18-2010" xfId="1135"/>
    <cellStyle name="_DEM-WP(C) Colstrip FOR_Rebuttal Power Costs_Electric Rev Req Model (2009 GRC) Revised 01-18-2010 2" xfId="1136"/>
    <cellStyle name="_DEM-WP(C) Colstrip FOR_Rebuttal Power Costs_Final Order Electric EXHIBIT A-1" xfId="1137"/>
    <cellStyle name="_DEM-WP(C) Colstrip FOR_Rebuttal Power Costs_Final Order Electric EXHIBIT A-1 2" xfId="1138"/>
    <cellStyle name="_DEM-WP(C) Colstrip FOR_TENASKA REGULATORY ASSET" xfId="1139"/>
    <cellStyle name="_DEM-WP(C) Colstrip FOR_TENASKA REGULATORY ASSET 2" xfId="1140"/>
    <cellStyle name="_DEM-WP(C) Costs not in AURORA 2006GRC" xfId="1141"/>
    <cellStyle name="_DEM-WP(C) Costs not in AURORA 2006GRC 2" xfId="1142"/>
    <cellStyle name="_DEM-WP(C) Costs not in AURORA 2006GRC 2 2" xfId="1143"/>
    <cellStyle name="_DEM-WP(C) Costs not in AURORA 2006GRC 3" xfId="1144"/>
    <cellStyle name="_DEM-WP(C) Costs not in AURORA 2006GRC_(C) WHE Proforma with ITC cash grant 10 Yr Amort_for deferral_102809" xfId="1145"/>
    <cellStyle name="_DEM-WP(C) Costs not in AURORA 2006GRC_(C) WHE Proforma with ITC cash grant 10 Yr Amort_for deferral_102809 2" xfId="1146"/>
    <cellStyle name="_DEM-WP(C) Costs not in AURORA 2006GRC_(C) WHE Proforma with ITC cash grant 10 Yr Amort_for deferral_102809_16.07E Wild Horse Wind Expansionwrkingfile" xfId="1147"/>
    <cellStyle name="_DEM-WP(C) Costs not in AURORA 2006GRC_(C) WHE Proforma with ITC cash grant 10 Yr Amort_for deferral_102809_16.07E Wild Horse Wind Expansionwrkingfile 2" xfId="1148"/>
    <cellStyle name="_DEM-WP(C) Costs not in AURORA 2006GRC_(C) WHE Proforma with ITC cash grant 10 Yr Amort_for deferral_102809_16.07E Wild Horse Wind Expansionwrkingfile SF" xfId="1149"/>
    <cellStyle name="_DEM-WP(C) Costs not in AURORA 2006GRC_(C) WHE Proforma with ITC cash grant 10 Yr Amort_for deferral_102809_16.07E Wild Horse Wind Expansionwrkingfile SF 2" xfId="1150"/>
    <cellStyle name="_DEM-WP(C) Costs not in AURORA 2006GRC_(C) WHE Proforma with ITC cash grant 10 Yr Amort_for deferral_102809_16.37E Wild Horse Expansion DeferralRevwrkingfile SF" xfId="1151"/>
    <cellStyle name="_DEM-WP(C) Costs not in AURORA 2006GRC_(C) WHE Proforma with ITC cash grant 10 Yr Amort_for deferral_102809_16.37E Wild Horse Expansion DeferralRevwrkingfile SF 2" xfId="1152"/>
    <cellStyle name="_DEM-WP(C) Costs not in AURORA 2006GRC_(C) WHE Proforma with ITC cash grant 10 Yr Amort_for rebuttal_120709" xfId="1153"/>
    <cellStyle name="_DEM-WP(C) Costs not in AURORA 2006GRC_(C) WHE Proforma with ITC cash grant 10 Yr Amort_for rebuttal_120709 2" xfId="1154"/>
    <cellStyle name="_DEM-WP(C) Costs not in AURORA 2006GRC_04.07E Wild Horse Wind Expansion" xfId="1155"/>
    <cellStyle name="_DEM-WP(C) Costs not in AURORA 2006GRC_04.07E Wild Horse Wind Expansion 2" xfId="1156"/>
    <cellStyle name="_DEM-WP(C) Costs not in AURORA 2006GRC_04.07E Wild Horse Wind Expansion_16.07E Wild Horse Wind Expansionwrkingfile" xfId="1157"/>
    <cellStyle name="_DEM-WP(C) Costs not in AURORA 2006GRC_04.07E Wild Horse Wind Expansion_16.07E Wild Horse Wind Expansionwrkingfile 2" xfId="1158"/>
    <cellStyle name="_DEM-WP(C) Costs not in AURORA 2006GRC_04.07E Wild Horse Wind Expansion_16.07E Wild Horse Wind Expansionwrkingfile SF" xfId="1159"/>
    <cellStyle name="_DEM-WP(C) Costs not in AURORA 2006GRC_04.07E Wild Horse Wind Expansion_16.07E Wild Horse Wind Expansionwrkingfile SF 2" xfId="1160"/>
    <cellStyle name="_DEM-WP(C) Costs not in AURORA 2006GRC_04.07E Wild Horse Wind Expansion_16.37E Wild Horse Expansion DeferralRevwrkingfile SF" xfId="1161"/>
    <cellStyle name="_DEM-WP(C) Costs not in AURORA 2006GRC_04.07E Wild Horse Wind Expansion_16.37E Wild Horse Expansion DeferralRevwrkingfile SF 2" xfId="1162"/>
    <cellStyle name="_DEM-WP(C) Costs not in AURORA 2006GRC_16.07E Wild Horse Wind Expansionwrkingfile" xfId="1163"/>
    <cellStyle name="_DEM-WP(C) Costs not in AURORA 2006GRC_16.07E Wild Horse Wind Expansionwrkingfile 2" xfId="1164"/>
    <cellStyle name="_DEM-WP(C) Costs not in AURORA 2006GRC_16.07E Wild Horse Wind Expansionwrkingfile SF" xfId="1165"/>
    <cellStyle name="_DEM-WP(C) Costs not in AURORA 2006GRC_16.07E Wild Horse Wind Expansionwrkingfile SF 2" xfId="1166"/>
    <cellStyle name="_DEM-WP(C) Costs not in AURORA 2006GRC_16.37E Wild Horse Expansion DeferralRevwrkingfile SF" xfId="1167"/>
    <cellStyle name="_DEM-WP(C) Costs not in AURORA 2006GRC_16.37E Wild Horse Expansion DeferralRevwrkingfile SF 2" xfId="1168"/>
    <cellStyle name="_DEM-WP(C) Costs not in AURORA 2006GRC_4 31 Regulatory Assets and Liabilities  7 06- Exhibit D" xfId="1169"/>
    <cellStyle name="_DEM-WP(C) Costs not in AURORA 2006GRC_4 31 Regulatory Assets and Liabilities  7 06- Exhibit D 2" xfId="1170"/>
    <cellStyle name="_DEM-WP(C) Costs not in AURORA 2006GRC_4 32 Regulatory Assets and Liabilities  7 06- Exhibit D" xfId="1171"/>
    <cellStyle name="_DEM-WP(C) Costs not in AURORA 2006GRC_4 32 Regulatory Assets and Liabilities  7 06- Exhibit D 2" xfId="1172"/>
    <cellStyle name="_DEM-WP(C) Costs not in AURORA 2006GRC_Book2" xfId="1173"/>
    <cellStyle name="_DEM-WP(C) Costs not in AURORA 2006GRC_Book2 2" xfId="1174"/>
    <cellStyle name="_DEM-WP(C) Costs not in AURORA 2006GRC_Book2_Adj Bench DR 3 for Initial Briefs (Electric)" xfId="1175"/>
    <cellStyle name="_DEM-WP(C) Costs not in AURORA 2006GRC_Book2_Adj Bench DR 3 for Initial Briefs (Electric) 2" xfId="1176"/>
    <cellStyle name="_DEM-WP(C) Costs not in AURORA 2006GRC_Book2_Electric Rev Req Model (2009 GRC) Rebuttal" xfId="1177"/>
    <cellStyle name="_DEM-WP(C) Costs not in AURORA 2006GRC_Book2_Electric Rev Req Model (2009 GRC) Rebuttal 2" xfId="1178"/>
    <cellStyle name="_DEM-WP(C) Costs not in AURORA 2006GRC_Book2_Electric Rev Req Model (2009 GRC) Rebuttal REmoval of New  WH Solar AdjustMI" xfId="1179"/>
    <cellStyle name="_DEM-WP(C) Costs not in AURORA 2006GRC_Book2_Electric Rev Req Model (2009 GRC) Rebuttal REmoval of New  WH Solar AdjustMI 2" xfId="1180"/>
    <cellStyle name="_DEM-WP(C) Costs not in AURORA 2006GRC_Book2_Electric Rev Req Model (2009 GRC) Revised 01-18-2010" xfId="1181"/>
    <cellStyle name="_DEM-WP(C) Costs not in AURORA 2006GRC_Book2_Electric Rev Req Model (2009 GRC) Revised 01-18-2010 2" xfId="1182"/>
    <cellStyle name="_DEM-WP(C) Costs not in AURORA 2006GRC_Book2_Final Order Electric EXHIBIT A-1" xfId="1183"/>
    <cellStyle name="_DEM-WP(C) Costs not in AURORA 2006GRC_Book2_Final Order Electric EXHIBIT A-1 2" xfId="1184"/>
    <cellStyle name="_DEM-WP(C) Costs not in AURORA 2006GRC_Book4" xfId="1185"/>
    <cellStyle name="_DEM-WP(C) Costs not in AURORA 2006GRC_Book4 2" xfId="1186"/>
    <cellStyle name="_DEM-WP(C) Costs not in AURORA 2006GRC_Book9" xfId="1187"/>
    <cellStyle name="_DEM-WP(C) Costs not in AURORA 2006GRC_Book9 2" xfId="1188"/>
    <cellStyle name="_DEM-WP(C) Costs not in AURORA 2006GRC_Electric COS Inputs" xfId="1189"/>
    <cellStyle name="_DEM-WP(C) Costs not in AURORA 2006GRC_Electric COS Inputs 2" xfId="1190"/>
    <cellStyle name="_DEM-WP(C) Costs not in AURORA 2006GRC_Electric COS Inputs 2 2" xfId="1191"/>
    <cellStyle name="_DEM-WP(C) Costs not in AURORA 2006GRC_Electric COS Inputs 2 3" xfId="1192"/>
    <cellStyle name="_DEM-WP(C) Costs not in AURORA 2006GRC_Electric COS Inputs 2 4" xfId="1193"/>
    <cellStyle name="_DEM-WP(C) Costs not in AURORA 2006GRC_Electric COS Inputs 3" xfId="1194"/>
    <cellStyle name="_DEM-WP(C) Costs not in AURORA 2006GRC_Electric COS Inputs 4" xfId="1195"/>
    <cellStyle name="_DEM-WP(C) Costs not in AURORA 2006GRC_Power Costs - Comparison bx Rbtl-Staff-Jt-PC" xfId="1196"/>
    <cellStyle name="_DEM-WP(C) Costs not in AURORA 2006GRC_Power Costs - Comparison bx Rbtl-Staff-Jt-PC 2" xfId="1197"/>
    <cellStyle name="_DEM-WP(C) Costs not in AURORA 2006GRC_Power Costs - Comparison bx Rbtl-Staff-Jt-PC_Adj Bench DR 3 for Initial Briefs (Electric)" xfId="1198"/>
    <cellStyle name="_DEM-WP(C) Costs not in AURORA 2006GRC_Power Costs - Comparison bx Rbtl-Staff-Jt-PC_Adj Bench DR 3 for Initial Briefs (Electric) 2" xfId="1199"/>
    <cellStyle name="_DEM-WP(C) Costs not in AURORA 2006GRC_Power Costs - Comparison bx Rbtl-Staff-Jt-PC_Electric Rev Req Model (2009 GRC) Rebuttal" xfId="1200"/>
    <cellStyle name="_DEM-WP(C) Costs not in AURORA 2006GRC_Power Costs - Comparison bx Rbtl-Staff-Jt-PC_Electric Rev Req Model (2009 GRC) Rebuttal 2" xfId="1201"/>
    <cellStyle name="_DEM-WP(C) Costs not in AURORA 2006GRC_Power Costs - Comparison bx Rbtl-Staff-Jt-PC_Electric Rev Req Model (2009 GRC) Rebuttal REmoval of New  WH Solar AdjustMI" xfId="1202"/>
    <cellStyle name="_DEM-WP(C) Costs not in AURORA 2006GRC_Power Costs - Comparison bx Rbtl-Staff-Jt-PC_Electric Rev Req Model (2009 GRC) Rebuttal REmoval of New  WH Solar AdjustMI 2" xfId="1203"/>
    <cellStyle name="_DEM-WP(C) Costs not in AURORA 2006GRC_Power Costs - Comparison bx Rbtl-Staff-Jt-PC_Electric Rev Req Model (2009 GRC) Revised 01-18-2010" xfId="1204"/>
    <cellStyle name="_DEM-WP(C) Costs not in AURORA 2006GRC_Power Costs - Comparison bx Rbtl-Staff-Jt-PC_Electric Rev Req Model (2009 GRC) Revised 01-18-2010 2" xfId="1205"/>
    <cellStyle name="_DEM-WP(C) Costs not in AURORA 2006GRC_Power Costs - Comparison bx Rbtl-Staff-Jt-PC_Final Order Electric EXHIBIT A-1" xfId="1206"/>
    <cellStyle name="_DEM-WP(C) Costs not in AURORA 2006GRC_Power Costs - Comparison bx Rbtl-Staff-Jt-PC_Final Order Electric EXHIBIT A-1 2" xfId="1207"/>
    <cellStyle name="_DEM-WP(C) Costs not in AURORA 2006GRC_Production Adj 4.37" xfId="1208"/>
    <cellStyle name="_DEM-WP(C) Costs not in AURORA 2006GRC_Production Adj 4.37 2" xfId="1209"/>
    <cellStyle name="_DEM-WP(C) Costs not in AURORA 2006GRC_Purchased Power Adj 4.03" xfId="1210"/>
    <cellStyle name="_DEM-WP(C) Costs not in AURORA 2006GRC_Purchased Power Adj 4.03 2" xfId="1211"/>
    <cellStyle name="_DEM-WP(C) Costs not in AURORA 2006GRC_Rebuttal Power Costs" xfId="1212"/>
    <cellStyle name="_DEM-WP(C) Costs not in AURORA 2006GRC_Rebuttal Power Costs 2" xfId="1213"/>
    <cellStyle name="_DEM-WP(C) Costs not in AURORA 2006GRC_Rebuttal Power Costs_Adj Bench DR 3 for Initial Briefs (Electric)" xfId="1214"/>
    <cellStyle name="_DEM-WP(C) Costs not in AURORA 2006GRC_Rebuttal Power Costs_Adj Bench DR 3 for Initial Briefs (Electric) 2" xfId="1215"/>
    <cellStyle name="_DEM-WP(C) Costs not in AURORA 2006GRC_Rebuttal Power Costs_Electric Rev Req Model (2009 GRC) Rebuttal" xfId="1216"/>
    <cellStyle name="_DEM-WP(C) Costs not in AURORA 2006GRC_Rebuttal Power Costs_Electric Rev Req Model (2009 GRC) Rebuttal 2" xfId="1217"/>
    <cellStyle name="_DEM-WP(C) Costs not in AURORA 2006GRC_Rebuttal Power Costs_Electric Rev Req Model (2009 GRC) Rebuttal REmoval of New  WH Solar AdjustMI" xfId="1218"/>
    <cellStyle name="_DEM-WP(C) Costs not in AURORA 2006GRC_Rebuttal Power Costs_Electric Rev Req Model (2009 GRC) Rebuttal REmoval of New  WH Solar AdjustMI 2" xfId="1219"/>
    <cellStyle name="_DEM-WP(C) Costs not in AURORA 2006GRC_Rebuttal Power Costs_Electric Rev Req Model (2009 GRC) Revised 01-18-2010" xfId="1220"/>
    <cellStyle name="_DEM-WP(C) Costs not in AURORA 2006GRC_Rebuttal Power Costs_Electric Rev Req Model (2009 GRC) Revised 01-18-2010 2" xfId="1221"/>
    <cellStyle name="_DEM-WP(C) Costs not in AURORA 2006GRC_Rebuttal Power Costs_Final Order Electric EXHIBIT A-1" xfId="1222"/>
    <cellStyle name="_DEM-WP(C) Costs not in AURORA 2006GRC_Rebuttal Power Costs_Final Order Electric EXHIBIT A-1 2" xfId="1223"/>
    <cellStyle name="_DEM-WP(C) Costs not in AURORA 2006GRC_ROR 5.02" xfId="1224"/>
    <cellStyle name="_DEM-WP(C) Costs not in AURORA 2006GRC_ROR 5.02 2" xfId="1225"/>
    <cellStyle name="_DEM-WP(C) Costs not in AURORA 2007GRC" xfId="1226"/>
    <cellStyle name="_DEM-WP(C) Costs not in AURORA 2007GRC 2" xfId="1227"/>
    <cellStyle name="_DEM-WP(C) Costs not in AURORA 2007GRC_16.37E Wild Horse Expansion DeferralRevwrkingfile SF" xfId="1228"/>
    <cellStyle name="_DEM-WP(C) Costs not in AURORA 2007GRC_16.37E Wild Horse Expansion DeferralRevwrkingfile SF 2" xfId="1229"/>
    <cellStyle name="_DEM-WP(C) Costs not in AURORA 2007GRC_Adj Bench DR 3 for Initial Briefs (Electric)" xfId="1230"/>
    <cellStyle name="_DEM-WP(C) Costs not in AURORA 2007GRC_Adj Bench DR 3 for Initial Briefs (Electric) 2" xfId="1231"/>
    <cellStyle name="_DEM-WP(C) Costs not in AURORA 2007GRC_Book2" xfId="1232"/>
    <cellStyle name="_DEM-WP(C) Costs not in AURORA 2007GRC_Book2 2" xfId="1233"/>
    <cellStyle name="_DEM-WP(C) Costs not in AURORA 2007GRC_Book4" xfId="1234"/>
    <cellStyle name="_DEM-WP(C) Costs not in AURORA 2007GRC_Book4 2" xfId="1235"/>
    <cellStyle name="_DEM-WP(C) Costs not in AURORA 2007GRC_Electric Rev Req Model (2009 GRC) " xfId="1236"/>
    <cellStyle name="_DEM-WP(C) Costs not in AURORA 2007GRC_Electric Rev Req Model (2009 GRC)  2" xfId="1237"/>
    <cellStyle name="_DEM-WP(C) Costs not in AURORA 2007GRC_Electric Rev Req Model (2009 GRC) Rebuttal" xfId="1238"/>
    <cellStyle name="_DEM-WP(C) Costs not in AURORA 2007GRC_Electric Rev Req Model (2009 GRC) Rebuttal 2" xfId="1239"/>
    <cellStyle name="_DEM-WP(C) Costs not in AURORA 2007GRC_Electric Rev Req Model (2009 GRC) Rebuttal REmoval of New  WH Solar AdjustMI" xfId="1240"/>
    <cellStyle name="_DEM-WP(C) Costs not in AURORA 2007GRC_Electric Rev Req Model (2009 GRC) Rebuttal REmoval of New  WH Solar AdjustMI 2" xfId="1241"/>
    <cellStyle name="_DEM-WP(C) Costs not in AURORA 2007GRC_Electric Rev Req Model (2009 GRC) Revised 01-18-2010" xfId="1242"/>
    <cellStyle name="_DEM-WP(C) Costs not in AURORA 2007GRC_Electric Rev Req Model (2009 GRC) Revised 01-18-2010 2" xfId="1243"/>
    <cellStyle name="_DEM-WP(C) Costs not in AURORA 2007GRC_Final Order Electric EXHIBIT A-1" xfId="1244"/>
    <cellStyle name="_DEM-WP(C) Costs not in AURORA 2007GRC_Final Order Electric EXHIBIT A-1 2" xfId="1245"/>
    <cellStyle name="_DEM-WP(C) Costs not in AURORA 2007GRC_Power Costs - Comparison bx Rbtl-Staff-Jt-PC" xfId="1246"/>
    <cellStyle name="_DEM-WP(C) Costs not in AURORA 2007GRC_Power Costs - Comparison bx Rbtl-Staff-Jt-PC 2" xfId="1247"/>
    <cellStyle name="_DEM-WP(C) Costs not in AURORA 2007GRC_Rebuttal Power Costs" xfId="1248"/>
    <cellStyle name="_DEM-WP(C) Costs not in AURORA 2007GRC_Rebuttal Power Costs 2" xfId="1249"/>
    <cellStyle name="_DEM-WP(C) Costs not in AURORA 2007GRC_TENASKA REGULATORY ASSET" xfId="1250"/>
    <cellStyle name="_DEM-WP(C) Costs not in AURORA 2007GRC_TENASKA REGULATORY ASSET 2" xfId="1251"/>
    <cellStyle name="_DEM-WP(C) Costs not in AURORA 2007PCORC-5.07Update" xfId="1252"/>
    <cellStyle name="_DEM-WP(C) Costs not in AURORA 2007PCORC-5.07Update 2" xfId="1253"/>
    <cellStyle name="_DEM-WP(C) Costs not in AURORA 2007PCORC-5.07Update_16.37E Wild Horse Expansion DeferralRevwrkingfile SF" xfId="1254"/>
    <cellStyle name="_DEM-WP(C) Costs not in AURORA 2007PCORC-5.07Update_16.37E Wild Horse Expansion DeferralRevwrkingfile SF 2" xfId="1255"/>
    <cellStyle name="_DEM-WP(C) Costs not in AURORA 2007PCORC-5.07Update_Adj Bench DR 3 for Initial Briefs (Electric)" xfId="1256"/>
    <cellStyle name="_DEM-WP(C) Costs not in AURORA 2007PCORC-5.07Update_Adj Bench DR 3 for Initial Briefs (Electric) 2" xfId="1257"/>
    <cellStyle name="_DEM-WP(C) Costs not in AURORA 2007PCORC-5.07Update_Book2" xfId="1258"/>
    <cellStyle name="_DEM-WP(C) Costs not in AURORA 2007PCORC-5.07Update_Book2 2" xfId="1259"/>
    <cellStyle name="_DEM-WP(C) Costs not in AURORA 2007PCORC-5.07Update_Book4" xfId="1260"/>
    <cellStyle name="_DEM-WP(C) Costs not in AURORA 2007PCORC-5.07Update_Book4 2" xfId="1261"/>
    <cellStyle name="_DEM-WP(C) Costs not in AURORA 2007PCORC-5.07Update_DEM-WP(C) Production O&amp;M 2009GRC Rebuttal" xfId="1262"/>
    <cellStyle name="_DEM-WP(C) Costs not in AURORA 2007PCORC-5.07Update_DEM-WP(C) Production O&amp;M 2009GRC Rebuttal 2" xfId="1263"/>
    <cellStyle name="_DEM-WP(C) Costs not in AURORA 2007PCORC-5.07Update_DEM-WP(C) Production O&amp;M 2009GRC Rebuttal_Adj Bench DR 3 for Initial Briefs (Electric)" xfId="1264"/>
    <cellStyle name="_DEM-WP(C) Costs not in AURORA 2007PCORC-5.07Update_DEM-WP(C) Production O&amp;M 2009GRC Rebuttal_Adj Bench DR 3 for Initial Briefs (Electric) 2" xfId="1265"/>
    <cellStyle name="_DEM-WP(C) Costs not in AURORA 2007PCORC-5.07Update_DEM-WP(C) Production O&amp;M 2009GRC Rebuttal_Book2" xfId="1266"/>
    <cellStyle name="_DEM-WP(C) Costs not in AURORA 2007PCORC-5.07Update_DEM-WP(C) Production O&amp;M 2009GRC Rebuttal_Book2 2" xfId="1267"/>
    <cellStyle name="_DEM-WP(C) Costs not in AURORA 2007PCORC-5.07Update_DEM-WP(C) Production O&amp;M 2009GRC Rebuttal_Book2_Adj Bench DR 3 for Initial Briefs (Electric)" xfId="1268"/>
    <cellStyle name="_DEM-WP(C) Costs not in AURORA 2007PCORC-5.07Update_DEM-WP(C) Production O&amp;M 2009GRC Rebuttal_Book2_Adj Bench DR 3 for Initial Briefs (Electric) 2" xfId="1269"/>
    <cellStyle name="_DEM-WP(C) Costs not in AURORA 2007PCORC-5.07Update_DEM-WP(C) Production O&amp;M 2009GRC Rebuttal_Book2_Electric Rev Req Model (2009 GRC) Rebuttal" xfId="1270"/>
    <cellStyle name="_DEM-WP(C) Costs not in AURORA 2007PCORC-5.07Update_DEM-WP(C) Production O&amp;M 2009GRC Rebuttal_Book2_Electric Rev Req Model (2009 GRC) Rebuttal 2" xfId="1271"/>
    <cellStyle name="_DEM-WP(C) Costs not in AURORA 2007PCORC-5.07Update_DEM-WP(C) Production O&amp;M 2009GRC Rebuttal_Book2_Electric Rev Req Model (2009 GRC) Rebuttal REmoval of New  WH Solar AdjustMI" xfId="1272"/>
    <cellStyle name="_DEM-WP(C) Costs not in AURORA 2007PCORC-5.07Update_DEM-WP(C) Production O&amp;M 2009GRC Rebuttal_Book2_Electric Rev Req Model (2009 GRC) Rebuttal REmoval of New  WH Solar AdjustMI 2" xfId="1273"/>
    <cellStyle name="_DEM-WP(C) Costs not in AURORA 2007PCORC-5.07Update_DEM-WP(C) Production O&amp;M 2009GRC Rebuttal_Book2_Electric Rev Req Model (2009 GRC) Revised 01-18-2010" xfId="1274"/>
    <cellStyle name="_DEM-WP(C) Costs not in AURORA 2007PCORC-5.07Update_DEM-WP(C) Production O&amp;M 2009GRC Rebuttal_Book2_Electric Rev Req Model (2009 GRC) Revised 01-18-2010 2" xfId="1275"/>
    <cellStyle name="_DEM-WP(C) Costs not in AURORA 2007PCORC-5.07Update_DEM-WP(C) Production O&amp;M 2009GRC Rebuttal_Book2_Final Order Electric EXHIBIT A-1" xfId="1276"/>
    <cellStyle name="_DEM-WP(C) Costs not in AURORA 2007PCORC-5.07Update_DEM-WP(C) Production O&amp;M 2009GRC Rebuttal_Book2_Final Order Electric EXHIBIT A-1 2" xfId="1277"/>
    <cellStyle name="_DEM-WP(C) Costs not in AURORA 2007PCORC-5.07Update_DEM-WP(C) Production O&amp;M 2009GRC Rebuttal_Electric Rev Req Model (2009 GRC) Rebuttal" xfId="1278"/>
    <cellStyle name="_DEM-WP(C) Costs not in AURORA 2007PCORC-5.07Update_DEM-WP(C) Production O&amp;M 2009GRC Rebuttal_Electric Rev Req Model (2009 GRC) Rebuttal 2" xfId="1279"/>
    <cellStyle name="_DEM-WP(C) Costs not in AURORA 2007PCORC-5.07Update_DEM-WP(C) Production O&amp;M 2009GRC Rebuttal_Electric Rev Req Model (2009 GRC) Rebuttal REmoval of New  WH Solar AdjustMI" xfId="1280"/>
    <cellStyle name="_DEM-WP(C) Costs not in AURORA 2007PCORC-5.07Update_DEM-WP(C) Production O&amp;M 2009GRC Rebuttal_Electric Rev Req Model (2009 GRC) Rebuttal REmoval of New  WH Solar AdjustMI 2" xfId="1281"/>
    <cellStyle name="_DEM-WP(C) Costs not in AURORA 2007PCORC-5.07Update_DEM-WP(C) Production O&amp;M 2009GRC Rebuttal_Electric Rev Req Model (2009 GRC) Revised 01-18-2010" xfId="1282"/>
    <cellStyle name="_DEM-WP(C) Costs not in AURORA 2007PCORC-5.07Update_DEM-WP(C) Production O&amp;M 2009GRC Rebuttal_Electric Rev Req Model (2009 GRC) Revised 01-18-2010 2" xfId="1283"/>
    <cellStyle name="_DEM-WP(C) Costs not in AURORA 2007PCORC-5.07Update_DEM-WP(C) Production O&amp;M 2009GRC Rebuttal_Final Order Electric EXHIBIT A-1" xfId="1284"/>
    <cellStyle name="_DEM-WP(C) Costs not in AURORA 2007PCORC-5.07Update_DEM-WP(C) Production O&amp;M 2009GRC Rebuttal_Final Order Electric EXHIBIT A-1 2" xfId="1285"/>
    <cellStyle name="_DEM-WP(C) Costs not in AURORA 2007PCORC-5.07Update_DEM-WP(C) Production O&amp;M 2009GRC Rebuttal_Rebuttal Power Costs" xfId="1286"/>
    <cellStyle name="_DEM-WP(C) Costs not in AURORA 2007PCORC-5.07Update_DEM-WP(C) Production O&amp;M 2009GRC Rebuttal_Rebuttal Power Costs 2" xfId="1287"/>
    <cellStyle name="_DEM-WP(C) Costs not in AURORA 2007PCORC-5.07Update_DEM-WP(C) Production O&amp;M 2009GRC Rebuttal_Rebuttal Power Costs_Adj Bench DR 3 for Initial Briefs (Electric)" xfId="1288"/>
    <cellStyle name="_DEM-WP(C) Costs not in AURORA 2007PCORC-5.07Update_DEM-WP(C) Production O&amp;M 2009GRC Rebuttal_Rebuttal Power Costs_Adj Bench DR 3 for Initial Briefs (Electric) 2" xfId="1289"/>
    <cellStyle name="_DEM-WP(C) Costs not in AURORA 2007PCORC-5.07Update_DEM-WP(C) Production O&amp;M 2009GRC Rebuttal_Rebuttal Power Costs_Electric Rev Req Model (2009 GRC) Rebuttal" xfId="1290"/>
    <cellStyle name="_DEM-WP(C) Costs not in AURORA 2007PCORC-5.07Update_DEM-WP(C) Production O&amp;M 2009GRC Rebuttal_Rebuttal Power Costs_Electric Rev Req Model (2009 GRC) Rebuttal 2" xfId="1291"/>
    <cellStyle name="_DEM-WP(C) Costs not in AURORA 2007PCORC-5.07Update_DEM-WP(C) Production O&amp;M 2009GRC Rebuttal_Rebuttal Power Costs_Electric Rev Req Model (2009 GRC) Rebuttal REmoval of New  WH Solar AdjustMI" xfId="1292"/>
    <cellStyle name="_DEM-WP(C) Costs not in AURORA 2007PCORC-5.07Update_DEM-WP(C) Production O&amp;M 2009GRC Rebuttal_Rebuttal Power Costs_Electric Rev Req Model (2009 GRC) Rebuttal REmoval of New  WH Solar AdjustMI 2" xfId="1293"/>
    <cellStyle name="_DEM-WP(C) Costs not in AURORA 2007PCORC-5.07Update_DEM-WP(C) Production O&amp;M 2009GRC Rebuttal_Rebuttal Power Costs_Electric Rev Req Model (2009 GRC) Revised 01-18-2010" xfId="1294"/>
    <cellStyle name="_DEM-WP(C) Costs not in AURORA 2007PCORC-5.07Update_DEM-WP(C) Production O&amp;M 2009GRC Rebuttal_Rebuttal Power Costs_Electric Rev Req Model (2009 GRC) Revised 01-18-2010 2" xfId="1295"/>
    <cellStyle name="_DEM-WP(C) Costs not in AURORA 2007PCORC-5.07Update_DEM-WP(C) Production O&amp;M 2009GRC Rebuttal_Rebuttal Power Costs_Final Order Electric EXHIBIT A-1" xfId="1296"/>
    <cellStyle name="_DEM-WP(C) Costs not in AURORA 2007PCORC-5.07Update_DEM-WP(C) Production O&amp;M 2009GRC Rebuttal_Rebuttal Power Costs_Final Order Electric EXHIBIT A-1 2" xfId="1297"/>
    <cellStyle name="_DEM-WP(C) Costs not in AURORA 2007PCORC-5.07Update_Electric Rev Req Model (2009 GRC) " xfId="1298"/>
    <cellStyle name="_DEM-WP(C) Costs not in AURORA 2007PCORC-5.07Update_Electric Rev Req Model (2009 GRC)  2" xfId="1299"/>
    <cellStyle name="_DEM-WP(C) Costs not in AURORA 2007PCORC-5.07Update_Electric Rev Req Model (2009 GRC) Rebuttal" xfId="1300"/>
    <cellStyle name="_DEM-WP(C) Costs not in AURORA 2007PCORC-5.07Update_Electric Rev Req Model (2009 GRC) Rebuttal 2" xfId="1301"/>
    <cellStyle name="_DEM-WP(C) Costs not in AURORA 2007PCORC-5.07Update_Electric Rev Req Model (2009 GRC) Rebuttal REmoval of New  WH Solar AdjustMI" xfId="1302"/>
    <cellStyle name="_DEM-WP(C) Costs not in AURORA 2007PCORC-5.07Update_Electric Rev Req Model (2009 GRC) Rebuttal REmoval of New  WH Solar AdjustMI 2" xfId="1303"/>
    <cellStyle name="_DEM-WP(C) Costs not in AURORA 2007PCORC-5.07Update_Electric Rev Req Model (2009 GRC) Revised 01-18-2010" xfId="1304"/>
    <cellStyle name="_DEM-WP(C) Costs not in AURORA 2007PCORC-5.07Update_Electric Rev Req Model (2009 GRC) Revised 01-18-2010 2" xfId="1305"/>
    <cellStyle name="_DEM-WP(C) Costs not in AURORA 2007PCORC-5.07Update_Final Order Electric EXHIBIT A-1" xfId="1306"/>
    <cellStyle name="_DEM-WP(C) Costs not in AURORA 2007PCORC-5.07Update_Final Order Electric EXHIBIT A-1 2" xfId="1307"/>
    <cellStyle name="_DEM-WP(C) Costs not in AURORA 2007PCORC-5.07Update_Power Costs - Comparison bx Rbtl-Staff-Jt-PC" xfId="1308"/>
    <cellStyle name="_DEM-WP(C) Costs not in AURORA 2007PCORC-5.07Update_Power Costs - Comparison bx Rbtl-Staff-Jt-PC 2" xfId="1309"/>
    <cellStyle name="_DEM-WP(C) Costs not in AURORA 2007PCORC-5.07Update_Rebuttal Power Costs" xfId="1310"/>
    <cellStyle name="_DEM-WP(C) Costs not in AURORA 2007PCORC-5.07Update_Rebuttal Power Costs 2" xfId="1311"/>
    <cellStyle name="_DEM-WP(C) Costs not in AURORA 2007PCORC-5.07Update_TENASKA REGULATORY ASSET" xfId="1312"/>
    <cellStyle name="_DEM-WP(C) Costs not in AURORA 2007PCORC-5.07Update_TENASKA REGULATORY ASSET 2" xfId="1313"/>
    <cellStyle name="_DEM-WP(C) Prod O&amp;M 2007GRC" xfId="1314"/>
    <cellStyle name="_DEM-WP(C) Prod O&amp;M 2007GRC 2" xfId="1315"/>
    <cellStyle name="_DEM-WP(C) Prod O&amp;M 2007GRC_Adj Bench DR 3 for Initial Briefs (Electric)" xfId="1316"/>
    <cellStyle name="_DEM-WP(C) Prod O&amp;M 2007GRC_Adj Bench DR 3 for Initial Briefs (Electric) 2" xfId="1317"/>
    <cellStyle name="_DEM-WP(C) Prod O&amp;M 2007GRC_Book2" xfId="1318"/>
    <cellStyle name="_DEM-WP(C) Prod O&amp;M 2007GRC_Book2 2" xfId="1319"/>
    <cellStyle name="_DEM-WP(C) Prod O&amp;M 2007GRC_Book2_Adj Bench DR 3 for Initial Briefs (Electric)" xfId="1320"/>
    <cellStyle name="_DEM-WP(C) Prod O&amp;M 2007GRC_Book2_Adj Bench DR 3 for Initial Briefs (Electric) 2" xfId="1321"/>
    <cellStyle name="_DEM-WP(C) Prod O&amp;M 2007GRC_Book2_Electric Rev Req Model (2009 GRC) Rebuttal" xfId="1322"/>
    <cellStyle name="_DEM-WP(C) Prod O&amp;M 2007GRC_Book2_Electric Rev Req Model (2009 GRC) Rebuttal 2" xfId="1323"/>
    <cellStyle name="_DEM-WP(C) Prod O&amp;M 2007GRC_Book2_Electric Rev Req Model (2009 GRC) Rebuttal REmoval of New  WH Solar AdjustMI" xfId="1324"/>
    <cellStyle name="_DEM-WP(C) Prod O&amp;M 2007GRC_Book2_Electric Rev Req Model (2009 GRC) Rebuttal REmoval of New  WH Solar AdjustMI 2" xfId="1325"/>
    <cellStyle name="_DEM-WP(C) Prod O&amp;M 2007GRC_Book2_Electric Rev Req Model (2009 GRC) Revised 01-18-2010" xfId="1326"/>
    <cellStyle name="_DEM-WP(C) Prod O&amp;M 2007GRC_Book2_Electric Rev Req Model (2009 GRC) Revised 01-18-2010 2" xfId="1327"/>
    <cellStyle name="_DEM-WP(C) Prod O&amp;M 2007GRC_Book2_Final Order Electric EXHIBIT A-1" xfId="1328"/>
    <cellStyle name="_DEM-WP(C) Prod O&amp;M 2007GRC_Book2_Final Order Electric EXHIBIT A-1 2" xfId="1329"/>
    <cellStyle name="_DEM-WP(C) Prod O&amp;M 2007GRC_Electric Rev Req Model (2009 GRC) Rebuttal" xfId="1330"/>
    <cellStyle name="_DEM-WP(C) Prod O&amp;M 2007GRC_Electric Rev Req Model (2009 GRC) Rebuttal 2" xfId="1331"/>
    <cellStyle name="_DEM-WP(C) Prod O&amp;M 2007GRC_Electric Rev Req Model (2009 GRC) Rebuttal REmoval of New  WH Solar AdjustMI" xfId="1332"/>
    <cellStyle name="_DEM-WP(C) Prod O&amp;M 2007GRC_Electric Rev Req Model (2009 GRC) Rebuttal REmoval of New  WH Solar AdjustMI 2" xfId="1333"/>
    <cellStyle name="_DEM-WP(C) Prod O&amp;M 2007GRC_Electric Rev Req Model (2009 GRC) Revised 01-18-2010" xfId="1334"/>
    <cellStyle name="_DEM-WP(C) Prod O&amp;M 2007GRC_Electric Rev Req Model (2009 GRC) Revised 01-18-2010 2" xfId="1335"/>
    <cellStyle name="_DEM-WP(C) Prod O&amp;M 2007GRC_Final Order Electric EXHIBIT A-1" xfId="1336"/>
    <cellStyle name="_DEM-WP(C) Prod O&amp;M 2007GRC_Final Order Electric EXHIBIT A-1 2" xfId="1337"/>
    <cellStyle name="_DEM-WP(C) Prod O&amp;M 2007GRC_Rebuttal Power Costs" xfId="1338"/>
    <cellStyle name="_DEM-WP(C) Prod O&amp;M 2007GRC_Rebuttal Power Costs 2" xfId="1339"/>
    <cellStyle name="_DEM-WP(C) Prod O&amp;M 2007GRC_Rebuttal Power Costs_Adj Bench DR 3 for Initial Briefs (Electric)" xfId="1340"/>
    <cellStyle name="_DEM-WP(C) Prod O&amp;M 2007GRC_Rebuttal Power Costs_Adj Bench DR 3 for Initial Briefs (Electric) 2" xfId="1341"/>
    <cellStyle name="_DEM-WP(C) Prod O&amp;M 2007GRC_Rebuttal Power Costs_Electric Rev Req Model (2009 GRC) Rebuttal" xfId="1342"/>
    <cellStyle name="_DEM-WP(C) Prod O&amp;M 2007GRC_Rebuttal Power Costs_Electric Rev Req Model (2009 GRC) Rebuttal 2" xfId="1343"/>
    <cellStyle name="_DEM-WP(C) Prod O&amp;M 2007GRC_Rebuttal Power Costs_Electric Rev Req Model (2009 GRC) Rebuttal REmoval of New  WH Solar AdjustMI" xfId="1344"/>
    <cellStyle name="_DEM-WP(C) Prod O&amp;M 2007GRC_Rebuttal Power Costs_Electric Rev Req Model (2009 GRC) Rebuttal REmoval of New  WH Solar AdjustMI 2" xfId="1345"/>
    <cellStyle name="_DEM-WP(C) Prod O&amp;M 2007GRC_Rebuttal Power Costs_Electric Rev Req Model (2009 GRC) Revised 01-18-2010" xfId="1346"/>
    <cellStyle name="_DEM-WP(C) Prod O&amp;M 2007GRC_Rebuttal Power Costs_Electric Rev Req Model (2009 GRC) Revised 01-18-2010 2" xfId="1347"/>
    <cellStyle name="_DEM-WP(C) Prod O&amp;M 2007GRC_Rebuttal Power Costs_Final Order Electric EXHIBIT A-1" xfId="1348"/>
    <cellStyle name="_DEM-WP(C) Prod O&amp;M 2007GRC_Rebuttal Power Costs_Final Order Electric EXHIBIT A-1 2" xfId="1349"/>
    <cellStyle name="_DEM-WP(C) Rate Year Sumas by Month Update Corrected" xfId="1350"/>
    <cellStyle name="_DEM-WP(C) Sumas Proforma 11.5.07" xfId="1351"/>
    <cellStyle name="_DEM-WP(C) Westside Hydro Data_051007" xfId="1352"/>
    <cellStyle name="_DEM-WP(C) Westside Hydro Data_051007 2" xfId="1353"/>
    <cellStyle name="_DEM-WP(C) Westside Hydro Data_051007_16.37E Wild Horse Expansion DeferralRevwrkingfile SF" xfId="1354"/>
    <cellStyle name="_DEM-WP(C) Westside Hydro Data_051007_16.37E Wild Horse Expansion DeferralRevwrkingfile SF 2" xfId="1355"/>
    <cellStyle name="_DEM-WP(C) Westside Hydro Data_051007_Adj Bench DR 3 for Initial Briefs (Electric)" xfId="1356"/>
    <cellStyle name="_DEM-WP(C) Westside Hydro Data_051007_Adj Bench DR 3 for Initial Briefs (Electric) 2" xfId="1357"/>
    <cellStyle name="_DEM-WP(C) Westside Hydro Data_051007_Book2" xfId="1358"/>
    <cellStyle name="_DEM-WP(C) Westside Hydro Data_051007_Book2 2" xfId="1359"/>
    <cellStyle name="_DEM-WP(C) Westside Hydro Data_051007_Book4" xfId="1360"/>
    <cellStyle name="_DEM-WP(C) Westside Hydro Data_051007_Book4 2" xfId="1361"/>
    <cellStyle name="_DEM-WP(C) Westside Hydro Data_051007_Electric Rev Req Model (2009 GRC) " xfId="1362"/>
    <cellStyle name="_DEM-WP(C) Westside Hydro Data_051007_Electric Rev Req Model (2009 GRC)  2" xfId="1363"/>
    <cellStyle name="_DEM-WP(C) Westside Hydro Data_051007_Electric Rev Req Model (2009 GRC) Rebuttal" xfId="1364"/>
    <cellStyle name="_DEM-WP(C) Westside Hydro Data_051007_Electric Rev Req Model (2009 GRC) Rebuttal 2" xfId="1365"/>
    <cellStyle name="_DEM-WP(C) Westside Hydro Data_051007_Electric Rev Req Model (2009 GRC) Rebuttal REmoval of New  WH Solar AdjustMI" xfId="1366"/>
    <cellStyle name="_DEM-WP(C) Westside Hydro Data_051007_Electric Rev Req Model (2009 GRC) Rebuttal REmoval of New  WH Solar AdjustMI 2" xfId="1367"/>
    <cellStyle name="_DEM-WP(C) Westside Hydro Data_051007_Electric Rev Req Model (2009 GRC) Revised 01-18-2010" xfId="1368"/>
    <cellStyle name="_DEM-WP(C) Westside Hydro Data_051007_Electric Rev Req Model (2009 GRC) Revised 01-18-2010 2" xfId="1369"/>
    <cellStyle name="_DEM-WP(C) Westside Hydro Data_051007_Final Order Electric EXHIBIT A-1" xfId="1370"/>
    <cellStyle name="_DEM-WP(C) Westside Hydro Data_051007_Final Order Electric EXHIBIT A-1 2" xfId="1371"/>
    <cellStyle name="_DEM-WP(C) Westside Hydro Data_051007_Power Costs - Comparison bx Rbtl-Staff-Jt-PC" xfId="1372"/>
    <cellStyle name="_DEM-WP(C) Westside Hydro Data_051007_Power Costs - Comparison bx Rbtl-Staff-Jt-PC 2" xfId="1373"/>
    <cellStyle name="_DEM-WP(C) Westside Hydro Data_051007_Rebuttal Power Costs" xfId="1374"/>
    <cellStyle name="_DEM-WP(C) Westside Hydro Data_051007_Rebuttal Power Costs 2" xfId="1375"/>
    <cellStyle name="_DEM-WP(C) Westside Hydro Data_051007_TENASKA REGULATORY ASSET" xfId="1376"/>
    <cellStyle name="_DEM-WP(C) Westside Hydro Data_051007_TENASKA REGULATORY ASSET 2" xfId="1377"/>
    <cellStyle name="_x0013__Electric Rev Req Model (2009 GRC) " xfId="1378"/>
    <cellStyle name="_x0013__Electric Rev Req Model (2009 GRC)  2" xfId="1379"/>
    <cellStyle name="_x0013__Electric Rev Req Model (2009 GRC) Rebuttal" xfId="1380"/>
    <cellStyle name="_x0013__Electric Rev Req Model (2009 GRC) Rebuttal 2" xfId="1381"/>
    <cellStyle name="_x0013__Electric Rev Req Model (2009 GRC) Rebuttal REmoval of New  WH Solar AdjustMI" xfId="1382"/>
    <cellStyle name="_x0013__Electric Rev Req Model (2009 GRC) Rebuttal REmoval of New  WH Solar AdjustMI 2" xfId="1383"/>
    <cellStyle name="_x0013__Electric Rev Req Model (2009 GRC) Revised 01-18-2010" xfId="1384"/>
    <cellStyle name="_x0013__Electric Rev Req Model (2009 GRC) Revised 01-18-2010 2" xfId="1385"/>
    <cellStyle name="_x0013__Final Order Electric EXHIBIT A-1" xfId="1386"/>
    <cellStyle name="_x0013__Final Order Electric EXHIBIT A-1 2" xfId="1387"/>
    <cellStyle name="_Fixed Gas Transport 1 19 09" xfId="1388"/>
    <cellStyle name="_Fixed Gas Transport 1 19 09 2" xfId="1389"/>
    <cellStyle name="_Fuel Prices 4-14" xfId="1390"/>
    <cellStyle name="_Fuel Prices 4-14 2" xfId="1391"/>
    <cellStyle name="_Fuel Prices 4-14 2 2" xfId="1392"/>
    <cellStyle name="_Fuel Prices 4-14 3" xfId="1393"/>
    <cellStyle name="_Fuel Prices 4-14_04 07E Wild Horse Wind Expansion (C) (2)" xfId="1394"/>
    <cellStyle name="_Fuel Prices 4-14_04 07E Wild Horse Wind Expansion (C) (2) 2" xfId="1395"/>
    <cellStyle name="_Fuel Prices 4-14_04 07E Wild Horse Wind Expansion (C) (2)_Adj Bench DR 3 for Initial Briefs (Electric)" xfId="1396"/>
    <cellStyle name="_Fuel Prices 4-14_04 07E Wild Horse Wind Expansion (C) (2)_Adj Bench DR 3 for Initial Briefs (Electric) 2" xfId="1397"/>
    <cellStyle name="_Fuel Prices 4-14_04 07E Wild Horse Wind Expansion (C) (2)_Electric Rev Req Model (2009 GRC) " xfId="1398"/>
    <cellStyle name="_Fuel Prices 4-14_04 07E Wild Horse Wind Expansion (C) (2)_Electric Rev Req Model (2009 GRC)  2" xfId="1399"/>
    <cellStyle name="_Fuel Prices 4-14_04 07E Wild Horse Wind Expansion (C) (2)_Electric Rev Req Model (2009 GRC) Rebuttal" xfId="1400"/>
    <cellStyle name="_Fuel Prices 4-14_04 07E Wild Horse Wind Expansion (C) (2)_Electric Rev Req Model (2009 GRC) Rebuttal 2" xfId="1401"/>
    <cellStyle name="_Fuel Prices 4-14_04 07E Wild Horse Wind Expansion (C) (2)_Electric Rev Req Model (2009 GRC) Rebuttal REmoval of New  WH Solar AdjustMI" xfId="1402"/>
    <cellStyle name="_Fuel Prices 4-14_04 07E Wild Horse Wind Expansion (C) (2)_Electric Rev Req Model (2009 GRC) Rebuttal REmoval of New  WH Solar AdjustMI 2" xfId="1403"/>
    <cellStyle name="_Fuel Prices 4-14_04 07E Wild Horse Wind Expansion (C) (2)_Electric Rev Req Model (2009 GRC) Revised 01-18-2010" xfId="1404"/>
    <cellStyle name="_Fuel Prices 4-14_04 07E Wild Horse Wind Expansion (C) (2)_Electric Rev Req Model (2009 GRC) Revised 01-18-2010 2" xfId="1405"/>
    <cellStyle name="_Fuel Prices 4-14_04 07E Wild Horse Wind Expansion (C) (2)_Final Order Electric EXHIBIT A-1" xfId="1406"/>
    <cellStyle name="_Fuel Prices 4-14_04 07E Wild Horse Wind Expansion (C) (2)_Final Order Electric EXHIBIT A-1 2" xfId="1407"/>
    <cellStyle name="_Fuel Prices 4-14_04 07E Wild Horse Wind Expansion (C) (2)_TENASKA REGULATORY ASSET" xfId="1408"/>
    <cellStyle name="_Fuel Prices 4-14_04 07E Wild Horse Wind Expansion (C) (2)_TENASKA REGULATORY ASSET 2" xfId="1409"/>
    <cellStyle name="_Fuel Prices 4-14_16.37E Wild Horse Expansion DeferralRevwrkingfile SF" xfId="1410"/>
    <cellStyle name="_Fuel Prices 4-14_16.37E Wild Horse Expansion DeferralRevwrkingfile SF 2" xfId="1411"/>
    <cellStyle name="_Fuel Prices 4-14_4 31 Regulatory Assets and Liabilities  7 06- Exhibit D" xfId="1412"/>
    <cellStyle name="_Fuel Prices 4-14_4 31 Regulatory Assets and Liabilities  7 06- Exhibit D 2" xfId="1413"/>
    <cellStyle name="_Fuel Prices 4-14_4 32 Regulatory Assets and Liabilities  7 06- Exhibit D" xfId="1414"/>
    <cellStyle name="_Fuel Prices 4-14_4 32 Regulatory Assets and Liabilities  7 06- Exhibit D 2" xfId="1415"/>
    <cellStyle name="_Fuel Prices 4-14_Book2" xfId="1416"/>
    <cellStyle name="_Fuel Prices 4-14_Book2 2" xfId="1417"/>
    <cellStyle name="_Fuel Prices 4-14_Book2_Adj Bench DR 3 for Initial Briefs (Electric)" xfId="1418"/>
    <cellStyle name="_Fuel Prices 4-14_Book2_Adj Bench DR 3 for Initial Briefs (Electric) 2" xfId="1419"/>
    <cellStyle name="_Fuel Prices 4-14_Book2_Electric Rev Req Model (2009 GRC) Rebuttal" xfId="1420"/>
    <cellStyle name="_Fuel Prices 4-14_Book2_Electric Rev Req Model (2009 GRC) Rebuttal 2" xfId="1421"/>
    <cellStyle name="_Fuel Prices 4-14_Book2_Electric Rev Req Model (2009 GRC) Rebuttal REmoval of New  WH Solar AdjustMI" xfId="1422"/>
    <cellStyle name="_Fuel Prices 4-14_Book2_Electric Rev Req Model (2009 GRC) Rebuttal REmoval of New  WH Solar AdjustMI 2" xfId="1423"/>
    <cellStyle name="_Fuel Prices 4-14_Book2_Electric Rev Req Model (2009 GRC) Revised 01-18-2010" xfId="1424"/>
    <cellStyle name="_Fuel Prices 4-14_Book2_Electric Rev Req Model (2009 GRC) Revised 01-18-2010 2" xfId="1425"/>
    <cellStyle name="_Fuel Prices 4-14_Book2_Final Order Electric EXHIBIT A-1" xfId="1426"/>
    <cellStyle name="_Fuel Prices 4-14_Book2_Final Order Electric EXHIBIT A-1 2" xfId="1427"/>
    <cellStyle name="_Fuel Prices 4-14_Book4" xfId="1428"/>
    <cellStyle name="_Fuel Prices 4-14_Book4 2" xfId="1429"/>
    <cellStyle name="_Fuel Prices 4-14_Book9" xfId="1430"/>
    <cellStyle name="_Fuel Prices 4-14_Book9 2" xfId="1431"/>
    <cellStyle name="_Fuel Prices 4-14_Direct Assignment Distribution Plant 2008" xfId="1432"/>
    <cellStyle name="_Fuel Prices 4-14_Direct Assignment Distribution Plant 2008 2" xfId="1433"/>
    <cellStyle name="_Fuel Prices 4-14_Direct Assignment Distribution Plant 2008 2 2" xfId="1434"/>
    <cellStyle name="_Fuel Prices 4-14_Direct Assignment Distribution Plant 2008 2 3" xfId="1435"/>
    <cellStyle name="_Fuel Prices 4-14_Direct Assignment Distribution Plant 2008 2 4" xfId="1436"/>
    <cellStyle name="_Fuel Prices 4-14_Direct Assignment Distribution Plant 2008 3" xfId="1437"/>
    <cellStyle name="_Fuel Prices 4-14_Direct Assignment Distribution Plant 2008 4" xfId="1438"/>
    <cellStyle name="_Fuel Prices 4-14_DWH-08 (Rate Spread &amp; Design Workpapers)" xfId="3807"/>
    <cellStyle name="_Fuel Prices 4-14_Electric COS Inputs" xfId="1439"/>
    <cellStyle name="_Fuel Prices 4-14_Electric COS Inputs 2" xfId="1440"/>
    <cellStyle name="_Fuel Prices 4-14_Electric COS Inputs 2 2" xfId="1441"/>
    <cellStyle name="_Fuel Prices 4-14_Electric COS Inputs 2 3" xfId="1442"/>
    <cellStyle name="_Fuel Prices 4-14_Electric COS Inputs 2 4" xfId="1443"/>
    <cellStyle name="_Fuel Prices 4-14_Electric COS Inputs 3" xfId="1444"/>
    <cellStyle name="_Fuel Prices 4-14_Electric COS Inputs 4" xfId="1445"/>
    <cellStyle name="_Fuel Prices 4-14_Electric Rate Spread and Rate Design 3.23.09" xfId="1446"/>
    <cellStyle name="_Fuel Prices 4-14_Electric Rate Spread and Rate Design 3.23.09 2" xfId="1447"/>
    <cellStyle name="_Fuel Prices 4-14_Electric Rate Spread and Rate Design 3.23.09 2 2" xfId="1448"/>
    <cellStyle name="_Fuel Prices 4-14_Electric Rate Spread and Rate Design 3.23.09 2 3" xfId="1449"/>
    <cellStyle name="_Fuel Prices 4-14_Electric Rate Spread and Rate Design 3.23.09 2 4" xfId="1450"/>
    <cellStyle name="_Fuel Prices 4-14_Electric Rate Spread and Rate Design 3.23.09 3" xfId="1451"/>
    <cellStyle name="_Fuel Prices 4-14_Electric Rate Spread and Rate Design 3.23.09 4" xfId="1452"/>
    <cellStyle name="_Fuel Prices 4-14_Final 2008 PTC Rate Design Workpapers 10.27.08" xfId="3808"/>
    <cellStyle name="_Fuel Prices 4-14_Final 2009 Electric Low Income Workpapers" xfId="3809"/>
    <cellStyle name="_Fuel Prices 4-14_INPUTS" xfId="1453"/>
    <cellStyle name="_Fuel Prices 4-14_INPUTS 2" xfId="1454"/>
    <cellStyle name="_Fuel Prices 4-14_INPUTS 2 2" xfId="1455"/>
    <cellStyle name="_Fuel Prices 4-14_INPUTS 2 3" xfId="1456"/>
    <cellStyle name="_Fuel Prices 4-14_INPUTS 2 4" xfId="1457"/>
    <cellStyle name="_Fuel Prices 4-14_INPUTS 3" xfId="1458"/>
    <cellStyle name="_Fuel Prices 4-14_INPUTS 4" xfId="1459"/>
    <cellStyle name="_Fuel Prices 4-14_Leased Transformer &amp; Substation Plant &amp; Rev 12-2009" xfId="1460"/>
    <cellStyle name="_Fuel Prices 4-14_Leased Transformer &amp; Substation Plant &amp; Rev 12-2009 2" xfId="1461"/>
    <cellStyle name="_Fuel Prices 4-14_Leased Transformer &amp; Substation Plant &amp; Rev 12-2009 2 2" xfId="1462"/>
    <cellStyle name="_Fuel Prices 4-14_Leased Transformer &amp; Substation Plant &amp; Rev 12-2009 2 3" xfId="1463"/>
    <cellStyle name="_Fuel Prices 4-14_Leased Transformer &amp; Substation Plant &amp; Rev 12-2009 2 4" xfId="1464"/>
    <cellStyle name="_Fuel Prices 4-14_Leased Transformer &amp; Substation Plant &amp; Rev 12-2009 3" xfId="1465"/>
    <cellStyle name="_Fuel Prices 4-14_Leased Transformer &amp; Substation Plant &amp; Rev 12-2009 4" xfId="1466"/>
    <cellStyle name="_Fuel Prices 4-14_Peak Credit Exhibits for 2009 GRC" xfId="1467"/>
    <cellStyle name="_Fuel Prices 4-14_Peak Credit Exhibits for 2009 GRC 2" xfId="1468"/>
    <cellStyle name="_Fuel Prices 4-14_Peak Credit Exhibits for 2009 GRC 2 2" xfId="1469"/>
    <cellStyle name="_Fuel Prices 4-14_Peak Credit Exhibits for 2009 GRC 2 3" xfId="1470"/>
    <cellStyle name="_Fuel Prices 4-14_Peak Credit Exhibits for 2009 GRC 2 4" xfId="1471"/>
    <cellStyle name="_Fuel Prices 4-14_Peak Credit Exhibits for 2009 GRC 3" xfId="1472"/>
    <cellStyle name="_Fuel Prices 4-14_Peak Credit Exhibits for 2009 GRC 4" xfId="1473"/>
    <cellStyle name="_Fuel Prices 4-14_Power Costs - Comparison bx Rbtl-Staff-Jt-PC" xfId="1474"/>
    <cellStyle name="_Fuel Prices 4-14_Power Costs - Comparison bx Rbtl-Staff-Jt-PC 2" xfId="1475"/>
    <cellStyle name="_Fuel Prices 4-14_Power Costs - Comparison bx Rbtl-Staff-Jt-PC_Adj Bench DR 3 for Initial Briefs (Electric)" xfId="1476"/>
    <cellStyle name="_Fuel Prices 4-14_Power Costs - Comparison bx Rbtl-Staff-Jt-PC_Adj Bench DR 3 for Initial Briefs (Electric) 2" xfId="1477"/>
    <cellStyle name="_Fuel Prices 4-14_Power Costs - Comparison bx Rbtl-Staff-Jt-PC_Electric Rev Req Model (2009 GRC) Rebuttal" xfId="1478"/>
    <cellStyle name="_Fuel Prices 4-14_Power Costs - Comparison bx Rbtl-Staff-Jt-PC_Electric Rev Req Model (2009 GRC) Rebuttal 2" xfId="1479"/>
    <cellStyle name="_Fuel Prices 4-14_Power Costs - Comparison bx Rbtl-Staff-Jt-PC_Electric Rev Req Model (2009 GRC) Rebuttal REmoval of New  WH Solar AdjustMI" xfId="1480"/>
    <cellStyle name="_Fuel Prices 4-14_Power Costs - Comparison bx Rbtl-Staff-Jt-PC_Electric Rev Req Model (2009 GRC) Rebuttal REmoval of New  WH Solar AdjustMI 2" xfId="1481"/>
    <cellStyle name="_Fuel Prices 4-14_Power Costs - Comparison bx Rbtl-Staff-Jt-PC_Electric Rev Req Model (2009 GRC) Revised 01-18-2010" xfId="1482"/>
    <cellStyle name="_Fuel Prices 4-14_Power Costs - Comparison bx Rbtl-Staff-Jt-PC_Electric Rev Req Model (2009 GRC) Revised 01-18-2010 2" xfId="1483"/>
    <cellStyle name="_Fuel Prices 4-14_Power Costs - Comparison bx Rbtl-Staff-Jt-PC_Final Order Electric EXHIBIT A-1" xfId="1484"/>
    <cellStyle name="_Fuel Prices 4-14_Power Costs - Comparison bx Rbtl-Staff-Jt-PC_Final Order Electric EXHIBIT A-1 2" xfId="1485"/>
    <cellStyle name="_Fuel Prices 4-14_Production Adj 4.37" xfId="1486"/>
    <cellStyle name="_Fuel Prices 4-14_Production Adj 4.37 2" xfId="1487"/>
    <cellStyle name="_Fuel Prices 4-14_Purchased Power Adj 4.03" xfId="1488"/>
    <cellStyle name="_Fuel Prices 4-14_Purchased Power Adj 4.03 2" xfId="1489"/>
    <cellStyle name="_Fuel Prices 4-14_Rate Design Sch 24" xfId="1490"/>
    <cellStyle name="_Fuel Prices 4-14_Rate Design Sch 25" xfId="1491"/>
    <cellStyle name="_Fuel Prices 4-14_Rate Design Sch 25 2" xfId="1492"/>
    <cellStyle name="_Fuel Prices 4-14_Rate Design Sch 26" xfId="1493"/>
    <cellStyle name="_Fuel Prices 4-14_Rate Design Sch 26 2" xfId="1494"/>
    <cellStyle name="_Fuel Prices 4-14_Rate Design Sch 31" xfId="1495"/>
    <cellStyle name="_Fuel Prices 4-14_Rate Design Sch 31 2" xfId="1496"/>
    <cellStyle name="_Fuel Prices 4-14_Rate Design Sch 43" xfId="1497"/>
    <cellStyle name="_Fuel Prices 4-14_Rate Design Sch 43 2" xfId="1498"/>
    <cellStyle name="_Fuel Prices 4-14_Rate Design Sch 448-449" xfId="1499"/>
    <cellStyle name="_Fuel Prices 4-14_Rate Design Sch 46" xfId="1500"/>
    <cellStyle name="_Fuel Prices 4-14_Rate Design Sch 46 2" xfId="1501"/>
    <cellStyle name="_Fuel Prices 4-14_Rate Spread" xfId="1502"/>
    <cellStyle name="_Fuel Prices 4-14_Rate Spread 2" xfId="1503"/>
    <cellStyle name="_Fuel Prices 4-14_Rebuttal Power Costs" xfId="1504"/>
    <cellStyle name="_Fuel Prices 4-14_Rebuttal Power Costs 2" xfId="1505"/>
    <cellStyle name="_Fuel Prices 4-14_Rebuttal Power Costs_Adj Bench DR 3 for Initial Briefs (Electric)" xfId="1506"/>
    <cellStyle name="_Fuel Prices 4-14_Rebuttal Power Costs_Adj Bench DR 3 for Initial Briefs (Electric) 2" xfId="1507"/>
    <cellStyle name="_Fuel Prices 4-14_Rebuttal Power Costs_Electric Rev Req Model (2009 GRC) Rebuttal" xfId="1508"/>
    <cellStyle name="_Fuel Prices 4-14_Rebuttal Power Costs_Electric Rev Req Model (2009 GRC) Rebuttal 2" xfId="1509"/>
    <cellStyle name="_Fuel Prices 4-14_Rebuttal Power Costs_Electric Rev Req Model (2009 GRC) Rebuttal REmoval of New  WH Solar AdjustMI" xfId="1510"/>
    <cellStyle name="_Fuel Prices 4-14_Rebuttal Power Costs_Electric Rev Req Model (2009 GRC) Rebuttal REmoval of New  WH Solar AdjustMI 2" xfId="1511"/>
    <cellStyle name="_Fuel Prices 4-14_Rebuttal Power Costs_Electric Rev Req Model (2009 GRC) Revised 01-18-2010" xfId="1512"/>
    <cellStyle name="_Fuel Prices 4-14_Rebuttal Power Costs_Electric Rev Req Model (2009 GRC) Revised 01-18-2010 2" xfId="1513"/>
    <cellStyle name="_Fuel Prices 4-14_Rebuttal Power Costs_Final Order Electric EXHIBIT A-1" xfId="1514"/>
    <cellStyle name="_Fuel Prices 4-14_Rebuttal Power Costs_Final Order Electric EXHIBIT A-1 2" xfId="1515"/>
    <cellStyle name="_Fuel Prices 4-14_ROR 5.02" xfId="1516"/>
    <cellStyle name="_Fuel Prices 4-14_ROR 5.02 2" xfId="1517"/>
    <cellStyle name="_Fuel Prices 4-14_Sch 40 Feeder OH 2008" xfId="1518"/>
    <cellStyle name="_Fuel Prices 4-14_Sch 40 Feeder OH 2008 2" xfId="1519"/>
    <cellStyle name="_Fuel Prices 4-14_Sch 40 Interim Energy Rates " xfId="1520"/>
    <cellStyle name="_Fuel Prices 4-14_Sch 40 Interim Energy Rates  2" xfId="1521"/>
    <cellStyle name="_Fuel Prices 4-14_Sch 40 Substation A&amp;G 2008" xfId="1522"/>
    <cellStyle name="_Fuel Prices 4-14_Sch 40 Substation A&amp;G 2008 2" xfId="1523"/>
    <cellStyle name="_Fuel Prices 4-14_Sch 40 Substation O&amp;M 2008" xfId="1524"/>
    <cellStyle name="_Fuel Prices 4-14_Sch 40 Substation O&amp;M 2008 2" xfId="1525"/>
    <cellStyle name="_Fuel Prices 4-14_Subs 2008" xfId="1526"/>
    <cellStyle name="_Fuel Prices 4-14_Subs 2008 2" xfId="1527"/>
    <cellStyle name="_Fuel Prices 4-14_Typical Residential Impacts 10.27.08" xfId="3810"/>
    <cellStyle name="_Gas Low Income 2009" xfId="3811"/>
    <cellStyle name="_Gas Pro Forma Rev CY 2007 Janet 4_8_08" xfId="3706"/>
    <cellStyle name="_Gas Transportation Charges_2009GRC_120308" xfId="1528"/>
    <cellStyle name="_Gas Transportation Charges_2009GRC_120308 2" xfId="1529"/>
    <cellStyle name="_NIM 06 Base Case Current Trends" xfId="1530"/>
    <cellStyle name="_NIM 06 Base Case Current Trends 2" xfId="1531"/>
    <cellStyle name="_NIM 06 Base Case Current Trends_Adj Bench DR 3 for Initial Briefs (Electric)" xfId="1532"/>
    <cellStyle name="_NIM 06 Base Case Current Trends_Adj Bench DR 3 for Initial Briefs (Electric) 2" xfId="1533"/>
    <cellStyle name="_NIM 06 Base Case Current Trends_Book2" xfId="1534"/>
    <cellStyle name="_NIM 06 Base Case Current Trends_Book2 2" xfId="1535"/>
    <cellStyle name="_NIM 06 Base Case Current Trends_Book2_Adj Bench DR 3 for Initial Briefs (Electric)" xfId="1536"/>
    <cellStyle name="_NIM 06 Base Case Current Trends_Book2_Adj Bench DR 3 for Initial Briefs (Electric) 2" xfId="1537"/>
    <cellStyle name="_NIM 06 Base Case Current Trends_Book2_Electric Rev Req Model (2009 GRC) Rebuttal" xfId="1538"/>
    <cellStyle name="_NIM 06 Base Case Current Trends_Book2_Electric Rev Req Model (2009 GRC) Rebuttal 2" xfId="1539"/>
    <cellStyle name="_NIM 06 Base Case Current Trends_Book2_Electric Rev Req Model (2009 GRC) Rebuttal REmoval of New  WH Solar AdjustMI" xfId="1540"/>
    <cellStyle name="_NIM 06 Base Case Current Trends_Book2_Electric Rev Req Model (2009 GRC) Rebuttal REmoval of New  WH Solar AdjustMI 2" xfId="1541"/>
    <cellStyle name="_NIM 06 Base Case Current Trends_Book2_Electric Rev Req Model (2009 GRC) Revised 01-18-2010" xfId="1542"/>
    <cellStyle name="_NIM 06 Base Case Current Trends_Book2_Electric Rev Req Model (2009 GRC) Revised 01-18-2010 2" xfId="1543"/>
    <cellStyle name="_NIM 06 Base Case Current Trends_Book2_Final Order Electric EXHIBIT A-1" xfId="1544"/>
    <cellStyle name="_NIM 06 Base Case Current Trends_Book2_Final Order Electric EXHIBIT A-1 2" xfId="1545"/>
    <cellStyle name="_NIM 06 Base Case Current Trends_Electric Rev Req Model (2009 GRC) " xfId="1546"/>
    <cellStyle name="_NIM 06 Base Case Current Trends_Electric Rev Req Model (2009 GRC)  2" xfId="1547"/>
    <cellStyle name="_NIM 06 Base Case Current Trends_Electric Rev Req Model (2009 GRC) Rebuttal" xfId="1548"/>
    <cellStyle name="_NIM 06 Base Case Current Trends_Electric Rev Req Model (2009 GRC) Rebuttal 2" xfId="1549"/>
    <cellStyle name="_NIM 06 Base Case Current Trends_Electric Rev Req Model (2009 GRC) Rebuttal REmoval of New  WH Solar AdjustMI" xfId="1550"/>
    <cellStyle name="_NIM 06 Base Case Current Trends_Electric Rev Req Model (2009 GRC) Rebuttal REmoval of New  WH Solar AdjustMI 2" xfId="1551"/>
    <cellStyle name="_NIM 06 Base Case Current Trends_Electric Rev Req Model (2009 GRC) Revised 01-18-2010" xfId="1552"/>
    <cellStyle name="_NIM 06 Base Case Current Trends_Electric Rev Req Model (2009 GRC) Revised 01-18-2010 2" xfId="1553"/>
    <cellStyle name="_NIM 06 Base Case Current Trends_Final Order Electric EXHIBIT A-1" xfId="1554"/>
    <cellStyle name="_NIM 06 Base Case Current Trends_Final Order Electric EXHIBIT A-1 2" xfId="1555"/>
    <cellStyle name="_NIM 06 Base Case Current Trends_Rebuttal Power Costs" xfId="1556"/>
    <cellStyle name="_NIM 06 Base Case Current Trends_Rebuttal Power Costs 2" xfId="1557"/>
    <cellStyle name="_NIM 06 Base Case Current Trends_Rebuttal Power Costs_Adj Bench DR 3 for Initial Briefs (Electric)" xfId="1558"/>
    <cellStyle name="_NIM 06 Base Case Current Trends_Rebuttal Power Costs_Adj Bench DR 3 for Initial Briefs (Electric) 2" xfId="1559"/>
    <cellStyle name="_NIM 06 Base Case Current Trends_Rebuttal Power Costs_Electric Rev Req Model (2009 GRC) Rebuttal" xfId="1560"/>
    <cellStyle name="_NIM 06 Base Case Current Trends_Rebuttal Power Costs_Electric Rev Req Model (2009 GRC) Rebuttal 2" xfId="1561"/>
    <cellStyle name="_NIM 06 Base Case Current Trends_Rebuttal Power Costs_Electric Rev Req Model (2009 GRC) Rebuttal REmoval of New  WH Solar AdjustMI" xfId="1562"/>
    <cellStyle name="_NIM 06 Base Case Current Trends_Rebuttal Power Costs_Electric Rev Req Model (2009 GRC) Rebuttal REmoval of New  WH Solar AdjustMI 2" xfId="1563"/>
    <cellStyle name="_NIM 06 Base Case Current Trends_Rebuttal Power Costs_Electric Rev Req Model (2009 GRC) Revised 01-18-2010" xfId="1564"/>
    <cellStyle name="_NIM 06 Base Case Current Trends_Rebuttal Power Costs_Electric Rev Req Model (2009 GRC) Revised 01-18-2010 2" xfId="1565"/>
    <cellStyle name="_NIM 06 Base Case Current Trends_Rebuttal Power Costs_Final Order Electric EXHIBIT A-1" xfId="1566"/>
    <cellStyle name="_NIM 06 Base Case Current Trends_Rebuttal Power Costs_Final Order Electric EXHIBIT A-1 2" xfId="1567"/>
    <cellStyle name="_NIM 06 Base Case Current Trends_TENASKA REGULATORY ASSET" xfId="1568"/>
    <cellStyle name="_NIM 06 Base Case Current Trends_TENASKA REGULATORY ASSET 2" xfId="1569"/>
    <cellStyle name="_Portfolio SPlan Base Case.xls Chart 1" xfId="1570"/>
    <cellStyle name="_Portfolio SPlan Base Case.xls Chart 1 2" xfId="1571"/>
    <cellStyle name="_Portfolio SPlan Base Case.xls Chart 1_Adj Bench DR 3 for Initial Briefs (Electric)" xfId="1572"/>
    <cellStyle name="_Portfolio SPlan Base Case.xls Chart 1_Adj Bench DR 3 for Initial Briefs (Electric) 2" xfId="1573"/>
    <cellStyle name="_Portfolio SPlan Base Case.xls Chart 1_Book2" xfId="1574"/>
    <cellStyle name="_Portfolio SPlan Base Case.xls Chart 1_Book2 2" xfId="1575"/>
    <cellStyle name="_Portfolio SPlan Base Case.xls Chart 1_Book2_Adj Bench DR 3 for Initial Briefs (Electric)" xfId="1576"/>
    <cellStyle name="_Portfolio SPlan Base Case.xls Chart 1_Book2_Adj Bench DR 3 for Initial Briefs (Electric) 2" xfId="1577"/>
    <cellStyle name="_Portfolio SPlan Base Case.xls Chart 1_Book2_Electric Rev Req Model (2009 GRC) Rebuttal" xfId="1578"/>
    <cellStyle name="_Portfolio SPlan Base Case.xls Chart 1_Book2_Electric Rev Req Model (2009 GRC) Rebuttal 2" xfId="1579"/>
    <cellStyle name="_Portfolio SPlan Base Case.xls Chart 1_Book2_Electric Rev Req Model (2009 GRC) Rebuttal REmoval of New  WH Solar AdjustMI" xfId="1580"/>
    <cellStyle name="_Portfolio SPlan Base Case.xls Chart 1_Book2_Electric Rev Req Model (2009 GRC) Rebuttal REmoval of New  WH Solar AdjustMI 2" xfId="1581"/>
    <cellStyle name="_Portfolio SPlan Base Case.xls Chart 1_Book2_Electric Rev Req Model (2009 GRC) Revised 01-18-2010" xfId="1582"/>
    <cellStyle name="_Portfolio SPlan Base Case.xls Chart 1_Book2_Electric Rev Req Model (2009 GRC) Revised 01-18-2010 2" xfId="1583"/>
    <cellStyle name="_Portfolio SPlan Base Case.xls Chart 1_Book2_Final Order Electric EXHIBIT A-1" xfId="1584"/>
    <cellStyle name="_Portfolio SPlan Base Case.xls Chart 1_Book2_Final Order Electric EXHIBIT A-1 2" xfId="1585"/>
    <cellStyle name="_Portfolio SPlan Base Case.xls Chart 1_Electric Rev Req Model (2009 GRC) " xfId="1586"/>
    <cellStyle name="_Portfolio SPlan Base Case.xls Chart 1_Electric Rev Req Model (2009 GRC)  2" xfId="1587"/>
    <cellStyle name="_Portfolio SPlan Base Case.xls Chart 1_Electric Rev Req Model (2009 GRC) Rebuttal" xfId="1588"/>
    <cellStyle name="_Portfolio SPlan Base Case.xls Chart 1_Electric Rev Req Model (2009 GRC) Rebuttal 2" xfId="1589"/>
    <cellStyle name="_Portfolio SPlan Base Case.xls Chart 1_Electric Rev Req Model (2009 GRC) Rebuttal REmoval of New  WH Solar AdjustMI" xfId="1590"/>
    <cellStyle name="_Portfolio SPlan Base Case.xls Chart 1_Electric Rev Req Model (2009 GRC) Rebuttal REmoval of New  WH Solar AdjustMI 2" xfId="1591"/>
    <cellStyle name="_Portfolio SPlan Base Case.xls Chart 1_Electric Rev Req Model (2009 GRC) Revised 01-18-2010" xfId="1592"/>
    <cellStyle name="_Portfolio SPlan Base Case.xls Chart 1_Electric Rev Req Model (2009 GRC) Revised 01-18-2010 2" xfId="1593"/>
    <cellStyle name="_Portfolio SPlan Base Case.xls Chart 1_Final Order Electric EXHIBIT A-1" xfId="1594"/>
    <cellStyle name="_Portfolio SPlan Base Case.xls Chart 1_Final Order Electric EXHIBIT A-1 2" xfId="1595"/>
    <cellStyle name="_Portfolio SPlan Base Case.xls Chart 1_Rebuttal Power Costs" xfId="1596"/>
    <cellStyle name="_Portfolio SPlan Base Case.xls Chart 1_Rebuttal Power Costs 2" xfId="1597"/>
    <cellStyle name="_Portfolio SPlan Base Case.xls Chart 1_Rebuttal Power Costs_Adj Bench DR 3 for Initial Briefs (Electric)" xfId="1598"/>
    <cellStyle name="_Portfolio SPlan Base Case.xls Chart 1_Rebuttal Power Costs_Adj Bench DR 3 for Initial Briefs (Electric) 2" xfId="1599"/>
    <cellStyle name="_Portfolio SPlan Base Case.xls Chart 1_Rebuttal Power Costs_Electric Rev Req Model (2009 GRC) Rebuttal" xfId="1600"/>
    <cellStyle name="_Portfolio SPlan Base Case.xls Chart 1_Rebuttal Power Costs_Electric Rev Req Model (2009 GRC) Rebuttal 2" xfId="1601"/>
    <cellStyle name="_Portfolio SPlan Base Case.xls Chart 1_Rebuttal Power Costs_Electric Rev Req Model (2009 GRC) Rebuttal REmoval of New  WH Solar AdjustMI" xfId="1602"/>
    <cellStyle name="_Portfolio SPlan Base Case.xls Chart 1_Rebuttal Power Costs_Electric Rev Req Model (2009 GRC) Rebuttal REmoval of New  WH Solar AdjustMI 2" xfId="1603"/>
    <cellStyle name="_Portfolio SPlan Base Case.xls Chart 1_Rebuttal Power Costs_Electric Rev Req Model (2009 GRC) Revised 01-18-2010" xfId="1604"/>
    <cellStyle name="_Portfolio SPlan Base Case.xls Chart 1_Rebuttal Power Costs_Electric Rev Req Model (2009 GRC) Revised 01-18-2010 2" xfId="1605"/>
    <cellStyle name="_Portfolio SPlan Base Case.xls Chart 1_Rebuttal Power Costs_Final Order Electric EXHIBIT A-1" xfId="1606"/>
    <cellStyle name="_Portfolio SPlan Base Case.xls Chart 1_Rebuttal Power Costs_Final Order Electric EXHIBIT A-1 2" xfId="1607"/>
    <cellStyle name="_Portfolio SPlan Base Case.xls Chart 1_TENASKA REGULATORY ASSET" xfId="1608"/>
    <cellStyle name="_Portfolio SPlan Base Case.xls Chart 1_TENASKA REGULATORY ASSET 2" xfId="1609"/>
    <cellStyle name="_Portfolio SPlan Base Case.xls Chart 2" xfId="1610"/>
    <cellStyle name="_Portfolio SPlan Base Case.xls Chart 2 2" xfId="1611"/>
    <cellStyle name="_Portfolio SPlan Base Case.xls Chart 2_Adj Bench DR 3 for Initial Briefs (Electric)" xfId="1612"/>
    <cellStyle name="_Portfolio SPlan Base Case.xls Chart 2_Adj Bench DR 3 for Initial Briefs (Electric) 2" xfId="1613"/>
    <cellStyle name="_Portfolio SPlan Base Case.xls Chart 2_Book2" xfId="1614"/>
    <cellStyle name="_Portfolio SPlan Base Case.xls Chart 2_Book2 2" xfId="1615"/>
    <cellStyle name="_Portfolio SPlan Base Case.xls Chart 2_Book2_Adj Bench DR 3 for Initial Briefs (Electric)" xfId="1616"/>
    <cellStyle name="_Portfolio SPlan Base Case.xls Chart 2_Book2_Adj Bench DR 3 for Initial Briefs (Electric) 2" xfId="1617"/>
    <cellStyle name="_Portfolio SPlan Base Case.xls Chart 2_Book2_Electric Rev Req Model (2009 GRC) Rebuttal" xfId="1618"/>
    <cellStyle name="_Portfolio SPlan Base Case.xls Chart 2_Book2_Electric Rev Req Model (2009 GRC) Rebuttal 2" xfId="1619"/>
    <cellStyle name="_Portfolio SPlan Base Case.xls Chart 2_Book2_Electric Rev Req Model (2009 GRC) Rebuttal REmoval of New  WH Solar AdjustMI" xfId="1620"/>
    <cellStyle name="_Portfolio SPlan Base Case.xls Chart 2_Book2_Electric Rev Req Model (2009 GRC) Rebuttal REmoval of New  WH Solar AdjustMI 2" xfId="1621"/>
    <cellStyle name="_Portfolio SPlan Base Case.xls Chart 2_Book2_Electric Rev Req Model (2009 GRC) Revised 01-18-2010" xfId="1622"/>
    <cellStyle name="_Portfolio SPlan Base Case.xls Chart 2_Book2_Electric Rev Req Model (2009 GRC) Revised 01-18-2010 2" xfId="1623"/>
    <cellStyle name="_Portfolio SPlan Base Case.xls Chart 2_Book2_Final Order Electric EXHIBIT A-1" xfId="1624"/>
    <cellStyle name="_Portfolio SPlan Base Case.xls Chart 2_Book2_Final Order Electric EXHIBIT A-1 2" xfId="1625"/>
    <cellStyle name="_Portfolio SPlan Base Case.xls Chart 2_Electric Rev Req Model (2009 GRC) " xfId="1626"/>
    <cellStyle name="_Portfolio SPlan Base Case.xls Chart 2_Electric Rev Req Model (2009 GRC)  2" xfId="1627"/>
    <cellStyle name="_Portfolio SPlan Base Case.xls Chart 2_Electric Rev Req Model (2009 GRC) Rebuttal" xfId="1628"/>
    <cellStyle name="_Portfolio SPlan Base Case.xls Chart 2_Electric Rev Req Model (2009 GRC) Rebuttal 2" xfId="1629"/>
    <cellStyle name="_Portfolio SPlan Base Case.xls Chart 2_Electric Rev Req Model (2009 GRC) Rebuttal REmoval of New  WH Solar AdjustMI" xfId="1630"/>
    <cellStyle name="_Portfolio SPlan Base Case.xls Chart 2_Electric Rev Req Model (2009 GRC) Rebuttal REmoval of New  WH Solar AdjustMI 2" xfId="1631"/>
    <cellStyle name="_Portfolio SPlan Base Case.xls Chart 2_Electric Rev Req Model (2009 GRC) Revised 01-18-2010" xfId="1632"/>
    <cellStyle name="_Portfolio SPlan Base Case.xls Chart 2_Electric Rev Req Model (2009 GRC) Revised 01-18-2010 2" xfId="1633"/>
    <cellStyle name="_Portfolio SPlan Base Case.xls Chart 2_Final Order Electric EXHIBIT A-1" xfId="1634"/>
    <cellStyle name="_Portfolio SPlan Base Case.xls Chart 2_Final Order Electric EXHIBIT A-1 2" xfId="1635"/>
    <cellStyle name="_Portfolio SPlan Base Case.xls Chart 2_Rebuttal Power Costs" xfId="1636"/>
    <cellStyle name="_Portfolio SPlan Base Case.xls Chart 2_Rebuttal Power Costs 2" xfId="1637"/>
    <cellStyle name="_Portfolio SPlan Base Case.xls Chart 2_Rebuttal Power Costs_Adj Bench DR 3 for Initial Briefs (Electric)" xfId="1638"/>
    <cellStyle name="_Portfolio SPlan Base Case.xls Chart 2_Rebuttal Power Costs_Adj Bench DR 3 for Initial Briefs (Electric) 2" xfId="1639"/>
    <cellStyle name="_Portfolio SPlan Base Case.xls Chart 2_Rebuttal Power Costs_Electric Rev Req Model (2009 GRC) Rebuttal" xfId="1640"/>
    <cellStyle name="_Portfolio SPlan Base Case.xls Chart 2_Rebuttal Power Costs_Electric Rev Req Model (2009 GRC) Rebuttal 2" xfId="1641"/>
    <cellStyle name="_Portfolio SPlan Base Case.xls Chart 2_Rebuttal Power Costs_Electric Rev Req Model (2009 GRC) Rebuttal REmoval of New  WH Solar AdjustMI" xfId="1642"/>
    <cellStyle name="_Portfolio SPlan Base Case.xls Chart 2_Rebuttal Power Costs_Electric Rev Req Model (2009 GRC) Rebuttal REmoval of New  WH Solar AdjustMI 2" xfId="1643"/>
    <cellStyle name="_Portfolio SPlan Base Case.xls Chart 2_Rebuttal Power Costs_Electric Rev Req Model (2009 GRC) Revised 01-18-2010" xfId="1644"/>
    <cellStyle name="_Portfolio SPlan Base Case.xls Chart 2_Rebuttal Power Costs_Electric Rev Req Model (2009 GRC) Revised 01-18-2010 2" xfId="1645"/>
    <cellStyle name="_Portfolio SPlan Base Case.xls Chart 2_Rebuttal Power Costs_Final Order Electric EXHIBIT A-1" xfId="1646"/>
    <cellStyle name="_Portfolio SPlan Base Case.xls Chart 2_Rebuttal Power Costs_Final Order Electric EXHIBIT A-1 2" xfId="1647"/>
    <cellStyle name="_Portfolio SPlan Base Case.xls Chart 2_TENASKA REGULATORY ASSET" xfId="1648"/>
    <cellStyle name="_Portfolio SPlan Base Case.xls Chart 2_TENASKA REGULATORY ASSET 2" xfId="1649"/>
    <cellStyle name="_Portfolio SPlan Base Case.xls Chart 3" xfId="1650"/>
    <cellStyle name="_Portfolio SPlan Base Case.xls Chart 3 2" xfId="1651"/>
    <cellStyle name="_Portfolio SPlan Base Case.xls Chart 3_Adj Bench DR 3 for Initial Briefs (Electric)" xfId="1652"/>
    <cellStyle name="_Portfolio SPlan Base Case.xls Chart 3_Adj Bench DR 3 for Initial Briefs (Electric) 2" xfId="1653"/>
    <cellStyle name="_Portfolio SPlan Base Case.xls Chart 3_Book2" xfId="1654"/>
    <cellStyle name="_Portfolio SPlan Base Case.xls Chart 3_Book2 2" xfId="1655"/>
    <cellStyle name="_Portfolio SPlan Base Case.xls Chart 3_Book2_Adj Bench DR 3 for Initial Briefs (Electric)" xfId="1656"/>
    <cellStyle name="_Portfolio SPlan Base Case.xls Chart 3_Book2_Adj Bench DR 3 for Initial Briefs (Electric) 2" xfId="1657"/>
    <cellStyle name="_Portfolio SPlan Base Case.xls Chart 3_Book2_Electric Rev Req Model (2009 GRC) Rebuttal" xfId="1658"/>
    <cellStyle name="_Portfolio SPlan Base Case.xls Chart 3_Book2_Electric Rev Req Model (2009 GRC) Rebuttal 2" xfId="1659"/>
    <cellStyle name="_Portfolio SPlan Base Case.xls Chart 3_Book2_Electric Rev Req Model (2009 GRC) Rebuttal REmoval of New  WH Solar AdjustMI" xfId="1660"/>
    <cellStyle name="_Portfolio SPlan Base Case.xls Chart 3_Book2_Electric Rev Req Model (2009 GRC) Rebuttal REmoval of New  WH Solar AdjustMI 2" xfId="1661"/>
    <cellStyle name="_Portfolio SPlan Base Case.xls Chart 3_Book2_Electric Rev Req Model (2009 GRC) Revised 01-18-2010" xfId="1662"/>
    <cellStyle name="_Portfolio SPlan Base Case.xls Chart 3_Book2_Electric Rev Req Model (2009 GRC) Revised 01-18-2010 2" xfId="1663"/>
    <cellStyle name="_Portfolio SPlan Base Case.xls Chart 3_Book2_Final Order Electric EXHIBIT A-1" xfId="1664"/>
    <cellStyle name="_Portfolio SPlan Base Case.xls Chart 3_Book2_Final Order Electric EXHIBIT A-1 2" xfId="1665"/>
    <cellStyle name="_Portfolio SPlan Base Case.xls Chart 3_Electric Rev Req Model (2009 GRC) " xfId="1666"/>
    <cellStyle name="_Portfolio SPlan Base Case.xls Chart 3_Electric Rev Req Model (2009 GRC)  2" xfId="1667"/>
    <cellStyle name="_Portfolio SPlan Base Case.xls Chart 3_Electric Rev Req Model (2009 GRC) Rebuttal" xfId="1668"/>
    <cellStyle name="_Portfolio SPlan Base Case.xls Chart 3_Electric Rev Req Model (2009 GRC) Rebuttal 2" xfId="1669"/>
    <cellStyle name="_Portfolio SPlan Base Case.xls Chart 3_Electric Rev Req Model (2009 GRC) Rebuttal REmoval of New  WH Solar AdjustMI" xfId="1670"/>
    <cellStyle name="_Portfolio SPlan Base Case.xls Chart 3_Electric Rev Req Model (2009 GRC) Rebuttal REmoval of New  WH Solar AdjustMI 2" xfId="1671"/>
    <cellStyle name="_Portfolio SPlan Base Case.xls Chart 3_Electric Rev Req Model (2009 GRC) Revised 01-18-2010" xfId="1672"/>
    <cellStyle name="_Portfolio SPlan Base Case.xls Chart 3_Electric Rev Req Model (2009 GRC) Revised 01-18-2010 2" xfId="1673"/>
    <cellStyle name="_Portfolio SPlan Base Case.xls Chart 3_Final Order Electric EXHIBIT A-1" xfId="1674"/>
    <cellStyle name="_Portfolio SPlan Base Case.xls Chart 3_Final Order Electric EXHIBIT A-1 2" xfId="1675"/>
    <cellStyle name="_Portfolio SPlan Base Case.xls Chart 3_Rebuttal Power Costs" xfId="1676"/>
    <cellStyle name="_Portfolio SPlan Base Case.xls Chart 3_Rebuttal Power Costs 2" xfId="1677"/>
    <cellStyle name="_Portfolio SPlan Base Case.xls Chart 3_Rebuttal Power Costs_Adj Bench DR 3 for Initial Briefs (Electric)" xfId="1678"/>
    <cellStyle name="_Portfolio SPlan Base Case.xls Chart 3_Rebuttal Power Costs_Adj Bench DR 3 for Initial Briefs (Electric) 2" xfId="1679"/>
    <cellStyle name="_Portfolio SPlan Base Case.xls Chart 3_Rebuttal Power Costs_Electric Rev Req Model (2009 GRC) Rebuttal" xfId="1680"/>
    <cellStyle name="_Portfolio SPlan Base Case.xls Chart 3_Rebuttal Power Costs_Electric Rev Req Model (2009 GRC) Rebuttal 2" xfId="1681"/>
    <cellStyle name="_Portfolio SPlan Base Case.xls Chart 3_Rebuttal Power Costs_Electric Rev Req Model (2009 GRC) Rebuttal REmoval of New  WH Solar AdjustMI" xfId="1682"/>
    <cellStyle name="_Portfolio SPlan Base Case.xls Chart 3_Rebuttal Power Costs_Electric Rev Req Model (2009 GRC) Rebuttal REmoval of New  WH Solar AdjustMI 2" xfId="1683"/>
    <cellStyle name="_Portfolio SPlan Base Case.xls Chart 3_Rebuttal Power Costs_Electric Rev Req Model (2009 GRC) Revised 01-18-2010" xfId="1684"/>
    <cellStyle name="_Portfolio SPlan Base Case.xls Chart 3_Rebuttal Power Costs_Electric Rev Req Model (2009 GRC) Revised 01-18-2010 2" xfId="1685"/>
    <cellStyle name="_Portfolio SPlan Base Case.xls Chart 3_Rebuttal Power Costs_Final Order Electric EXHIBIT A-1" xfId="1686"/>
    <cellStyle name="_Portfolio SPlan Base Case.xls Chart 3_Rebuttal Power Costs_Final Order Electric EXHIBIT A-1 2" xfId="1687"/>
    <cellStyle name="_Portfolio SPlan Base Case.xls Chart 3_TENASKA REGULATORY ASSET" xfId="1688"/>
    <cellStyle name="_Portfolio SPlan Base Case.xls Chart 3_TENASKA REGULATORY ASSET 2" xfId="1689"/>
    <cellStyle name="_Power Cost Value Copy 11.30.05 gas 1.09.06 AURORA at 1.10.06" xfId="1690"/>
    <cellStyle name="_Power Cost Value Copy 11.30.05 gas 1.09.06 AURORA at 1.10.06 2" xfId="1691"/>
    <cellStyle name="_Power Cost Value Copy 11.30.05 gas 1.09.06 AURORA at 1.10.06 2 2" xfId="1692"/>
    <cellStyle name="_Power Cost Value Copy 11.30.05 gas 1.09.06 AURORA at 1.10.06 3" xfId="1693"/>
    <cellStyle name="_Power Cost Value Copy 11.30.05 gas 1.09.06 AURORA at 1.10.06_04 07E Wild Horse Wind Expansion (C) (2)" xfId="1694"/>
    <cellStyle name="_Power Cost Value Copy 11.30.05 gas 1.09.06 AURORA at 1.10.06_04 07E Wild Horse Wind Expansion (C) (2) 2" xfId="1695"/>
    <cellStyle name="_Power Cost Value Copy 11.30.05 gas 1.09.06 AURORA at 1.10.06_04 07E Wild Horse Wind Expansion (C) (2)_Adj Bench DR 3 for Initial Briefs (Electric)" xfId="1696"/>
    <cellStyle name="_Power Cost Value Copy 11.30.05 gas 1.09.06 AURORA at 1.10.06_04 07E Wild Horse Wind Expansion (C) (2)_Adj Bench DR 3 for Initial Briefs (Electric) 2" xfId="1697"/>
    <cellStyle name="_Power Cost Value Copy 11.30.05 gas 1.09.06 AURORA at 1.10.06_04 07E Wild Horse Wind Expansion (C) (2)_Electric Rev Req Model (2009 GRC) " xfId="1698"/>
    <cellStyle name="_Power Cost Value Copy 11.30.05 gas 1.09.06 AURORA at 1.10.06_04 07E Wild Horse Wind Expansion (C) (2)_Electric Rev Req Model (2009 GRC)  2" xfId="1699"/>
    <cellStyle name="_Power Cost Value Copy 11.30.05 gas 1.09.06 AURORA at 1.10.06_04 07E Wild Horse Wind Expansion (C) (2)_Electric Rev Req Model (2009 GRC) Rebuttal" xfId="1700"/>
    <cellStyle name="_Power Cost Value Copy 11.30.05 gas 1.09.06 AURORA at 1.10.06_04 07E Wild Horse Wind Expansion (C) (2)_Electric Rev Req Model (2009 GRC) Rebuttal 2" xfId="1701"/>
    <cellStyle name="_Power Cost Value Copy 11.30.05 gas 1.09.06 AURORA at 1.10.06_04 07E Wild Horse Wind Expansion (C) (2)_Electric Rev Req Model (2009 GRC) Rebuttal REmoval of New  WH Solar AdjustMI" xfId="1702"/>
    <cellStyle name="_Power Cost Value Copy 11.30.05 gas 1.09.06 AURORA at 1.10.06_04 07E Wild Horse Wind Expansion (C) (2)_Electric Rev Req Model (2009 GRC) Rebuttal REmoval of New  WH Solar AdjustMI 2" xfId="1703"/>
    <cellStyle name="_Power Cost Value Copy 11.30.05 gas 1.09.06 AURORA at 1.10.06_04 07E Wild Horse Wind Expansion (C) (2)_Electric Rev Req Model (2009 GRC) Revised 01-18-2010" xfId="1704"/>
    <cellStyle name="_Power Cost Value Copy 11.30.05 gas 1.09.06 AURORA at 1.10.06_04 07E Wild Horse Wind Expansion (C) (2)_Electric Rev Req Model (2009 GRC) Revised 01-18-2010 2" xfId="1705"/>
    <cellStyle name="_Power Cost Value Copy 11.30.05 gas 1.09.06 AURORA at 1.10.06_04 07E Wild Horse Wind Expansion (C) (2)_Final Order Electric EXHIBIT A-1" xfId="1706"/>
    <cellStyle name="_Power Cost Value Copy 11.30.05 gas 1.09.06 AURORA at 1.10.06_04 07E Wild Horse Wind Expansion (C) (2)_Final Order Electric EXHIBIT A-1 2" xfId="1707"/>
    <cellStyle name="_Power Cost Value Copy 11.30.05 gas 1.09.06 AURORA at 1.10.06_04 07E Wild Horse Wind Expansion (C) (2)_TENASKA REGULATORY ASSET" xfId="1708"/>
    <cellStyle name="_Power Cost Value Copy 11.30.05 gas 1.09.06 AURORA at 1.10.06_04 07E Wild Horse Wind Expansion (C) (2)_TENASKA REGULATORY ASSET 2" xfId="1709"/>
    <cellStyle name="_Power Cost Value Copy 11.30.05 gas 1.09.06 AURORA at 1.10.06_16.37E Wild Horse Expansion DeferralRevwrkingfile SF" xfId="1710"/>
    <cellStyle name="_Power Cost Value Copy 11.30.05 gas 1.09.06 AURORA at 1.10.06_16.37E Wild Horse Expansion DeferralRevwrkingfile SF 2" xfId="1711"/>
    <cellStyle name="_Power Cost Value Copy 11.30.05 gas 1.09.06 AURORA at 1.10.06_4 31 Regulatory Assets and Liabilities  7 06- Exhibit D" xfId="1712"/>
    <cellStyle name="_Power Cost Value Copy 11.30.05 gas 1.09.06 AURORA at 1.10.06_4 31 Regulatory Assets and Liabilities  7 06- Exhibit D 2" xfId="1713"/>
    <cellStyle name="_Power Cost Value Copy 11.30.05 gas 1.09.06 AURORA at 1.10.06_4 32 Regulatory Assets and Liabilities  7 06- Exhibit D" xfId="1714"/>
    <cellStyle name="_Power Cost Value Copy 11.30.05 gas 1.09.06 AURORA at 1.10.06_4 32 Regulatory Assets and Liabilities  7 06- Exhibit D 2" xfId="1715"/>
    <cellStyle name="_Power Cost Value Copy 11.30.05 gas 1.09.06 AURORA at 1.10.06_Book2" xfId="1716"/>
    <cellStyle name="_Power Cost Value Copy 11.30.05 gas 1.09.06 AURORA at 1.10.06_Book2 2" xfId="1717"/>
    <cellStyle name="_Power Cost Value Copy 11.30.05 gas 1.09.06 AURORA at 1.10.06_Book2_Adj Bench DR 3 for Initial Briefs (Electric)" xfId="1718"/>
    <cellStyle name="_Power Cost Value Copy 11.30.05 gas 1.09.06 AURORA at 1.10.06_Book2_Adj Bench DR 3 for Initial Briefs (Electric) 2" xfId="1719"/>
    <cellStyle name="_Power Cost Value Copy 11.30.05 gas 1.09.06 AURORA at 1.10.06_Book2_Electric Rev Req Model (2009 GRC) Rebuttal" xfId="1720"/>
    <cellStyle name="_Power Cost Value Copy 11.30.05 gas 1.09.06 AURORA at 1.10.06_Book2_Electric Rev Req Model (2009 GRC) Rebuttal 2" xfId="1721"/>
    <cellStyle name="_Power Cost Value Copy 11.30.05 gas 1.09.06 AURORA at 1.10.06_Book2_Electric Rev Req Model (2009 GRC) Rebuttal REmoval of New  WH Solar AdjustMI" xfId="1722"/>
    <cellStyle name="_Power Cost Value Copy 11.30.05 gas 1.09.06 AURORA at 1.10.06_Book2_Electric Rev Req Model (2009 GRC) Rebuttal REmoval of New  WH Solar AdjustMI 2" xfId="1723"/>
    <cellStyle name="_Power Cost Value Copy 11.30.05 gas 1.09.06 AURORA at 1.10.06_Book2_Electric Rev Req Model (2009 GRC) Revised 01-18-2010" xfId="1724"/>
    <cellStyle name="_Power Cost Value Copy 11.30.05 gas 1.09.06 AURORA at 1.10.06_Book2_Electric Rev Req Model (2009 GRC) Revised 01-18-2010 2" xfId="1725"/>
    <cellStyle name="_Power Cost Value Copy 11.30.05 gas 1.09.06 AURORA at 1.10.06_Book2_Final Order Electric EXHIBIT A-1" xfId="1726"/>
    <cellStyle name="_Power Cost Value Copy 11.30.05 gas 1.09.06 AURORA at 1.10.06_Book2_Final Order Electric EXHIBIT A-1 2" xfId="1727"/>
    <cellStyle name="_Power Cost Value Copy 11.30.05 gas 1.09.06 AURORA at 1.10.06_Book4" xfId="1728"/>
    <cellStyle name="_Power Cost Value Copy 11.30.05 gas 1.09.06 AURORA at 1.10.06_Book4 2" xfId="1729"/>
    <cellStyle name="_Power Cost Value Copy 11.30.05 gas 1.09.06 AURORA at 1.10.06_Book9" xfId="1730"/>
    <cellStyle name="_Power Cost Value Copy 11.30.05 gas 1.09.06 AURORA at 1.10.06_Book9 2" xfId="1731"/>
    <cellStyle name="_Power Cost Value Copy 11.30.05 gas 1.09.06 AURORA at 1.10.06_Direct Assignment Distribution Plant 2008" xfId="1732"/>
    <cellStyle name="_Power Cost Value Copy 11.30.05 gas 1.09.06 AURORA at 1.10.06_Direct Assignment Distribution Plant 2008 2" xfId="1733"/>
    <cellStyle name="_Power Cost Value Copy 11.30.05 gas 1.09.06 AURORA at 1.10.06_Direct Assignment Distribution Plant 2008 2 2" xfId="1734"/>
    <cellStyle name="_Power Cost Value Copy 11.30.05 gas 1.09.06 AURORA at 1.10.06_Direct Assignment Distribution Plant 2008 2 3" xfId="1735"/>
    <cellStyle name="_Power Cost Value Copy 11.30.05 gas 1.09.06 AURORA at 1.10.06_Direct Assignment Distribution Plant 2008 2 4" xfId="1736"/>
    <cellStyle name="_Power Cost Value Copy 11.30.05 gas 1.09.06 AURORA at 1.10.06_Direct Assignment Distribution Plant 2008 3" xfId="1737"/>
    <cellStyle name="_Power Cost Value Copy 11.30.05 gas 1.09.06 AURORA at 1.10.06_Direct Assignment Distribution Plant 2008 4" xfId="1738"/>
    <cellStyle name="_Power Cost Value Copy 11.30.05 gas 1.09.06 AURORA at 1.10.06_DWH-08 (Rate Spread &amp; Design Workpapers)" xfId="3812"/>
    <cellStyle name="_Power Cost Value Copy 11.30.05 gas 1.09.06 AURORA at 1.10.06_Electric COS Inputs" xfId="1739"/>
    <cellStyle name="_Power Cost Value Copy 11.30.05 gas 1.09.06 AURORA at 1.10.06_Electric COS Inputs 2" xfId="1740"/>
    <cellStyle name="_Power Cost Value Copy 11.30.05 gas 1.09.06 AURORA at 1.10.06_Electric COS Inputs 2 2" xfId="1741"/>
    <cellStyle name="_Power Cost Value Copy 11.30.05 gas 1.09.06 AURORA at 1.10.06_Electric COS Inputs 2 3" xfId="1742"/>
    <cellStyle name="_Power Cost Value Copy 11.30.05 gas 1.09.06 AURORA at 1.10.06_Electric COS Inputs 2 4" xfId="1743"/>
    <cellStyle name="_Power Cost Value Copy 11.30.05 gas 1.09.06 AURORA at 1.10.06_Electric COS Inputs 3" xfId="1744"/>
    <cellStyle name="_Power Cost Value Copy 11.30.05 gas 1.09.06 AURORA at 1.10.06_Electric COS Inputs 4" xfId="1745"/>
    <cellStyle name="_Power Cost Value Copy 11.30.05 gas 1.09.06 AURORA at 1.10.06_Electric Rate Spread and Rate Design 3.23.09" xfId="1746"/>
    <cellStyle name="_Power Cost Value Copy 11.30.05 gas 1.09.06 AURORA at 1.10.06_Electric Rate Spread and Rate Design 3.23.09 2" xfId="1747"/>
    <cellStyle name="_Power Cost Value Copy 11.30.05 gas 1.09.06 AURORA at 1.10.06_Electric Rate Spread and Rate Design 3.23.09 2 2" xfId="1748"/>
    <cellStyle name="_Power Cost Value Copy 11.30.05 gas 1.09.06 AURORA at 1.10.06_Electric Rate Spread and Rate Design 3.23.09 2 3" xfId="1749"/>
    <cellStyle name="_Power Cost Value Copy 11.30.05 gas 1.09.06 AURORA at 1.10.06_Electric Rate Spread and Rate Design 3.23.09 2 4" xfId="1750"/>
    <cellStyle name="_Power Cost Value Copy 11.30.05 gas 1.09.06 AURORA at 1.10.06_Electric Rate Spread and Rate Design 3.23.09 3" xfId="1751"/>
    <cellStyle name="_Power Cost Value Copy 11.30.05 gas 1.09.06 AURORA at 1.10.06_Electric Rate Spread and Rate Design 3.23.09 4" xfId="1752"/>
    <cellStyle name="_Power Cost Value Copy 11.30.05 gas 1.09.06 AURORA at 1.10.06_Final 2008 PTC Rate Design Workpapers 10.27.08" xfId="3813"/>
    <cellStyle name="_Power Cost Value Copy 11.30.05 gas 1.09.06 AURORA at 1.10.06_Final 2009 Electric Low Income Workpapers" xfId="3814"/>
    <cellStyle name="_Power Cost Value Copy 11.30.05 gas 1.09.06 AURORA at 1.10.06_INPUTS" xfId="1753"/>
    <cellStyle name="_Power Cost Value Copy 11.30.05 gas 1.09.06 AURORA at 1.10.06_INPUTS 2" xfId="1754"/>
    <cellStyle name="_Power Cost Value Copy 11.30.05 gas 1.09.06 AURORA at 1.10.06_INPUTS 2 2" xfId="1755"/>
    <cellStyle name="_Power Cost Value Copy 11.30.05 gas 1.09.06 AURORA at 1.10.06_INPUTS 2 3" xfId="1756"/>
    <cellStyle name="_Power Cost Value Copy 11.30.05 gas 1.09.06 AURORA at 1.10.06_INPUTS 2 4" xfId="1757"/>
    <cellStyle name="_Power Cost Value Copy 11.30.05 gas 1.09.06 AURORA at 1.10.06_INPUTS 3" xfId="1758"/>
    <cellStyle name="_Power Cost Value Copy 11.30.05 gas 1.09.06 AURORA at 1.10.06_INPUTS 4" xfId="1759"/>
    <cellStyle name="_Power Cost Value Copy 11.30.05 gas 1.09.06 AURORA at 1.10.06_Leased Transformer &amp; Substation Plant &amp; Rev 12-2009" xfId="1760"/>
    <cellStyle name="_Power Cost Value Copy 11.30.05 gas 1.09.06 AURORA at 1.10.06_Leased Transformer &amp; Substation Plant &amp; Rev 12-2009 2" xfId="1761"/>
    <cellStyle name="_Power Cost Value Copy 11.30.05 gas 1.09.06 AURORA at 1.10.06_Leased Transformer &amp; Substation Plant &amp; Rev 12-2009 2 2" xfId="1762"/>
    <cellStyle name="_Power Cost Value Copy 11.30.05 gas 1.09.06 AURORA at 1.10.06_Leased Transformer &amp; Substation Plant &amp; Rev 12-2009 2 3" xfId="1763"/>
    <cellStyle name="_Power Cost Value Copy 11.30.05 gas 1.09.06 AURORA at 1.10.06_Leased Transformer &amp; Substation Plant &amp; Rev 12-2009 2 4" xfId="1764"/>
    <cellStyle name="_Power Cost Value Copy 11.30.05 gas 1.09.06 AURORA at 1.10.06_Leased Transformer &amp; Substation Plant &amp; Rev 12-2009 3" xfId="1765"/>
    <cellStyle name="_Power Cost Value Copy 11.30.05 gas 1.09.06 AURORA at 1.10.06_Leased Transformer &amp; Substation Plant &amp; Rev 12-2009 4" xfId="1766"/>
    <cellStyle name="_Power Cost Value Copy 11.30.05 gas 1.09.06 AURORA at 1.10.06_Power Costs - Comparison bx Rbtl-Staff-Jt-PC" xfId="1767"/>
    <cellStyle name="_Power Cost Value Copy 11.30.05 gas 1.09.06 AURORA at 1.10.06_Power Costs - Comparison bx Rbtl-Staff-Jt-PC 2" xfId="1768"/>
    <cellStyle name="_Power Cost Value Copy 11.30.05 gas 1.09.06 AURORA at 1.10.06_Power Costs - Comparison bx Rbtl-Staff-Jt-PC_Adj Bench DR 3 for Initial Briefs (Electric)" xfId="1769"/>
    <cellStyle name="_Power Cost Value Copy 11.30.05 gas 1.09.06 AURORA at 1.10.06_Power Costs - Comparison bx Rbtl-Staff-Jt-PC_Adj Bench DR 3 for Initial Briefs (Electric) 2" xfId="1770"/>
    <cellStyle name="_Power Cost Value Copy 11.30.05 gas 1.09.06 AURORA at 1.10.06_Power Costs - Comparison bx Rbtl-Staff-Jt-PC_Electric Rev Req Model (2009 GRC) Rebuttal" xfId="1771"/>
    <cellStyle name="_Power Cost Value Copy 11.30.05 gas 1.09.06 AURORA at 1.10.06_Power Costs - Comparison bx Rbtl-Staff-Jt-PC_Electric Rev Req Model (2009 GRC) Rebuttal 2" xfId="1772"/>
    <cellStyle name="_Power Cost Value Copy 11.30.05 gas 1.09.06 AURORA at 1.10.06_Power Costs - Comparison bx Rbtl-Staff-Jt-PC_Electric Rev Req Model (2009 GRC) Rebuttal REmoval of New  WH Solar AdjustMI" xfId="1773"/>
    <cellStyle name="_Power Cost Value Copy 11.30.05 gas 1.09.06 AURORA at 1.10.06_Power Costs - Comparison bx Rbtl-Staff-Jt-PC_Electric Rev Req Model (2009 GRC) Rebuttal REmoval of New  WH Solar AdjustMI 2" xfId="1774"/>
    <cellStyle name="_Power Cost Value Copy 11.30.05 gas 1.09.06 AURORA at 1.10.06_Power Costs - Comparison bx Rbtl-Staff-Jt-PC_Electric Rev Req Model (2009 GRC) Revised 01-18-2010" xfId="1775"/>
    <cellStyle name="_Power Cost Value Copy 11.30.05 gas 1.09.06 AURORA at 1.10.06_Power Costs - Comparison bx Rbtl-Staff-Jt-PC_Electric Rev Req Model (2009 GRC) Revised 01-18-2010 2" xfId="1776"/>
    <cellStyle name="_Power Cost Value Copy 11.30.05 gas 1.09.06 AURORA at 1.10.06_Power Costs - Comparison bx Rbtl-Staff-Jt-PC_Final Order Electric EXHIBIT A-1" xfId="1777"/>
    <cellStyle name="_Power Cost Value Copy 11.30.05 gas 1.09.06 AURORA at 1.10.06_Power Costs - Comparison bx Rbtl-Staff-Jt-PC_Final Order Electric EXHIBIT A-1 2" xfId="1778"/>
    <cellStyle name="_Power Cost Value Copy 11.30.05 gas 1.09.06 AURORA at 1.10.06_Production Adj 4.37" xfId="1779"/>
    <cellStyle name="_Power Cost Value Copy 11.30.05 gas 1.09.06 AURORA at 1.10.06_Production Adj 4.37 2" xfId="1780"/>
    <cellStyle name="_Power Cost Value Copy 11.30.05 gas 1.09.06 AURORA at 1.10.06_Purchased Power Adj 4.03" xfId="1781"/>
    <cellStyle name="_Power Cost Value Copy 11.30.05 gas 1.09.06 AURORA at 1.10.06_Purchased Power Adj 4.03 2" xfId="1782"/>
    <cellStyle name="_Power Cost Value Copy 11.30.05 gas 1.09.06 AURORA at 1.10.06_Rate Design Sch 24" xfId="1783"/>
    <cellStyle name="_Power Cost Value Copy 11.30.05 gas 1.09.06 AURORA at 1.10.06_Rate Design Sch 25" xfId="1784"/>
    <cellStyle name="_Power Cost Value Copy 11.30.05 gas 1.09.06 AURORA at 1.10.06_Rate Design Sch 25 2" xfId="1785"/>
    <cellStyle name="_Power Cost Value Copy 11.30.05 gas 1.09.06 AURORA at 1.10.06_Rate Design Sch 26" xfId="1786"/>
    <cellStyle name="_Power Cost Value Copy 11.30.05 gas 1.09.06 AURORA at 1.10.06_Rate Design Sch 26 2" xfId="1787"/>
    <cellStyle name="_Power Cost Value Copy 11.30.05 gas 1.09.06 AURORA at 1.10.06_Rate Design Sch 31" xfId="1788"/>
    <cellStyle name="_Power Cost Value Copy 11.30.05 gas 1.09.06 AURORA at 1.10.06_Rate Design Sch 31 2" xfId="1789"/>
    <cellStyle name="_Power Cost Value Copy 11.30.05 gas 1.09.06 AURORA at 1.10.06_Rate Design Sch 43" xfId="1790"/>
    <cellStyle name="_Power Cost Value Copy 11.30.05 gas 1.09.06 AURORA at 1.10.06_Rate Design Sch 43 2" xfId="1791"/>
    <cellStyle name="_Power Cost Value Copy 11.30.05 gas 1.09.06 AURORA at 1.10.06_Rate Design Sch 448-449" xfId="1792"/>
    <cellStyle name="_Power Cost Value Copy 11.30.05 gas 1.09.06 AURORA at 1.10.06_Rate Design Sch 46" xfId="1793"/>
    <cellStyle name="_Power Cost Value Copy 11.30.05 gas 1.09.06 AURORA at 1.10.06_Rate Design Sch 46 2" xfId="1794"/>
    <cellStyle name="_Power Cost Value Copy 11.30.05 gas 1.09.06 AURORA at 1.10.06_Rate Spread" xfId="1795"/>
    <cellStyle name="_Power Cost Value Copy 11.30.05 gas 1.09.06 AURORA at 1.10.06_Rate Spread 2" xfId="1796"/>
    <cellStyle name="_Power Cost Value Copy 11.30.05 gas 1.09.06 AURORA at 1.10.06_Rebuttal Power Costs" xfId="1797"/>
    <cellStyle name="_Power Cost Value Copy 11.30.05 gas 1.09.06 AURORA at 1.10.06_Rebuttal Power Costs 2" xfId="1798"/>
    <cellStyle name="_Power Cost Value Copy 11.30.05 gas 1.09.06 AURORA at 1.10.06_Rebuttal Power Costs_Adj Bench DR 3 for Initial Briefs (Electric)" xfId="1799"/>
    <cellStyle name="_Power Cost Value Copy 11.30.05 gas 1.09.06 AURORA at 1.10.06_Rebuttal Power Costs_Adj Bench DR 3 for Initial Briefs (Electric) 2" xfId="1800"/>
    <cellStyle name="_Power Cost Value Copy 11.30.05 gas 1.09.06 AURORA at 1.10.06_Rebuttal Power Costs_Electric Rev Req Model (2009 GRC) Rebuttal" xfId="1801"/>
    <cellStyle name="_Power Cost Value Copy 11.30.05 gas 1.09.06 AURORA at 1.10.06_Rebuttal Power Costs_Electric Rev Req Model (2009 GRC) Rebuttal 2" xfId="1802"/>
    <cellStyle name="_Power Cost Value Copy 11.30.05 gas 1.09.06 AURORA at 1.10.06_Rebuttal Power Costs_Electric Rev Req Model (2009 GRC) Rebuttal REmoval of New  WH Solar AdjustMI" xfId="1803"/>
    <cellStyle name="_Power Cost Value Copy 11.30.05 gas 1.09.06 AURORA at 1.10.06_Rebuttal Power Costs_Electric Rev Req Model (2009 GRC) Rebuttal REmoval of New  WH Solar AdjustMI 2" xfId="1804"/>
    <cellStyle name="_Power Cost Value Copy 11.30.05 gas 1.09.06 AURORA at 1.10.06_Rebuttal Power Costs_Electric Rev Req Model (2009 GRC) Revised 01-18-2010" xfId="1805"/>
    <cellStyle name="_Power Cost Value Copy 11.30.05 gas 1.09.06 AURORA at 1.10.06_Rebuttal Power Costs_Electric Rev Req Model (2009 GRC) Revised 01-18-2010 2" xfId="1806"/>
    <cellStyle name="_Power Cost Value Copy 11.30.05 gas 1.09.06 AURORA at 1.10.06_Rebuttal Power Costs_Final Order Electric EXHIBIT A-1" xfId="1807"/>
    <cellStyle name="_Power Cost Value Copy 11.30.05 gas 1.09.06 AURORA at 1.10.06_Rebuttal Power Costs_Final Order Electric EXHIBIT A-1 2" xfId="1808"/>
    <cellStyle name="_Power Cost Value Copy 11.30.05 gas 1.09.06 AURORA at 1.10.06_ROR 5.02" xfId="1809"/>
    <cellStyle name="_Power Cost Value Copy 11.30.05 gas 1.09.06 AURORA at 1.10.06_ROR 5.02 2" xfId="1810"/>
    <cellStyle name="_Power Cost Value Copy 11.30.05 gas 1.09.06 AURORA at 1.10.06_Sch 40 Feeder OH 2008" xfId="1811"/>
    <cellStyle name="_Power Cost Value Copy 11.30.05 gas 1.09.06 AURORA at 1.10.06_Sch 40 Feeder OH 2008 2" xfId="1812"/>
    <cellStyle name="_Power Cost Value Copy 11.30.05 gas 1.09.06 AURORA at 1.10.06_Sch 40 Interim Energy Rates " xfId="1813"/>
    <cellStyle name="_Power Cost Value Copy 11.30.05 gas 1.09.06 AURORA at 1.10.06_Sch 40 Interim Energy Rates  2" xfId="1814"/>
    <cellStyle name="_Power Cost Value Copy 11.30.05 gas 1.09.06 AURORA at 1.10.06_Sch 40 Substation A&amp;G 2008" xfId="1815"/>
    <cellStyle name="_Power Cost Value Copy 11.30.05 gas 1.09.06 AURORA at 1.10.06_Sch 40 Substation A&amp;G 2008 2" xfId="1816"/>
    <cellStyle name="_Power Cost Value Copy 11.30.05 gas 1.09.06 AURORA at 1.10.06_Sch 40 Substation O&amp;M 2008" xfId="1817"/>
    <cellStyle name="_Power Cost Value Copy 11.30.05 gas 1.09.06 AURORA at 1.10.06_Sch 40 Substation O&amp;M 2008 2" xfId="1818"/>
    <cellStyle name="_Power Cost Value Copy 11.30.05 gas 1.09.06 AURORA at 1.10.06_Subs 2008" xfId="1819"/>
    <cellStyle name="_Power Cost Value Copy 11.30.05 gas 1.09.06 AURORA at 1.10.06_Subs 2008 2" xfId="1820"/>
    <cellStyle name="_Power Cost Value Copy 11.30.05 gas 1.09.06 AURORA at 1.10.06_Typical Residential Impacts 10.27.08" xfId="3815"/>
    <cellStyle name="_Pro Forma Rev 07 GRC" xfId="3707"/>
    <cellStyle name="_x0013__Rebuttal Power Costs" xfId="1821"/>
    <cellStyle name="_x0013__Rebuttal Power Costs 2" xfId="1822"/>
    <cellStyle name="_x0013__Rebuttal Power Costs_Adj Bench DR 3 for Initial Briefs (Electric)" xfId="1823"/>
    <cellStyle name="_x0013__Rebuttal Power Costs_Adj Bench DR 3 for Initial Briefs (Electric) 2" xfId="1824"/>
    <cellStyle name="_x0013__Rebuttal Power Costs_Electric Rev Req Model (2009 GRC) Rebuttal" xfId="1825"/>
    <cellStyle name="_x0013__Rebuttal Power Costs_Electric Rev Req Model (2009 GRC) Rebuttal 2" xfId="1826"/>
    <cellStyle name="_x0013__Rebuttal Power Costs_Electric Rev Req Model (2009 GRC) Rebuttal REmoval of New  WH Solar AdjustMI" xfId="1827"/>
    <cellStyle name="_x0013__Rebuttal Power Costs_Electric Rev Req Model (2009 GRC) Rebuttal REmoval of New  WH Solar AdjustMI 2" xfId="1828"/>
    <cellStyle name="_x0013__Rebuttal Power Costs_Electric Rev Req Model (2009 GRC) Revised 01-18-2010" xfId="1829"/>
    <cellStyle name="_x0013__Rebuttal Power Costs_Electric Rev Req Model (2009 GRC) Revised 01-18-2010 2" xfId="1830"/>
    <cellStyle name="_x0013__Rebuttal Power Costs_Final Order Electric EXHIBIT A-1" xfId="1831"/>
    <cellStyle name="_x0013__Rebuttal Power Costs_Final Order Electric EXHIBIT A-1 2" xfId="1832"/>
    <cellStyle name="_Recon to Darrin's 5.11.05 proforma" xfId="1833"/>
    <cellStyle name="_Recon to Darrin's 5.11.05 proforma 2" xfId="1834"/>
    <cellStyle name="_Recon to Darrin's 5.11.05 proforma 2 2" xfId="1835"/>
    <cellStyle name="_Recon to Darrin's 5.11.05 proforma 3" xfId="1836"/>
    <cellStyle name="_Recon to Darrin's 5.11.05 proforma 3 2" xfId="1837"/>
    <cellStyle name="_Recon to Darrin's 5.11.05 proforma 3 3" xfId="1838"/>
    <cellStyle name="_Recon to Darrin's 5.11.05 proforma 3 4" xfId="1839"/>
    <cellStyle name="_Recon to Darrin's 5.11.05 proforma 4" xfId="1840"/>
    <cellStyle name="_Recon to Darrin's 5.11.05 proforma_(C) WHE Proforma with ITC cash grant 10 Yr Amort_for deferral_102809" xfId="1841"/>
    <cellStyle name="_Recon to Darrin's 5.11.05 proforma_(C) WHE Proforma with ITC cash grant 10 Yr Amort_for deferral_102809 2" xfId="1842"/>
    <cellStyle name="_Recon to Darrin's 5.11.05 proforma_(C) WHE Proforma with ITC cash grant 10 Yr Amort_for deferral_102809_16.07E Wild Horse Wind Expansionwrkingfile" xfId="1843"/>
    <cellStyle name="_Recon to Darrin's 5.11.05 proforma_(C) WHE Proforma with ITC cash grant 10 Yr Amort_for deferral_102809_16.07E Wild Horse Wind Expansionwrkingfile 2" xfId="1844"/>
    <cellStyle name="_Recon to Darrin's 5.11.05 proforma_(C) WHE Proforma with ITC cash grant 10 Yr Amort_for deferral_102809_16.07E Wild Horse Wind Expansionwrkingfile SF" xfId="1845"/>
    <cellStyle name="_Recon to Darrin's 5.11.05 proforma_(C) WHE Proforma with ITC cash grant 10 Yr Amort_for deferral_102809_16.07E Wild Horse Wind Expansionwrkingfile SF 2" xfId="1846"/>
    <cellStyle name="_Recon to Darrin's 5.11.05 proforma_(C) WHE Proforma with ITC cash grant 10 Yr Amort_for deferral_102809_16.37E Wild Horse Expansion DeferralRevwrkingfile SF" xfId="1847"/>
    <cellStyle name="_Recon to Darrin's 5.11.05 proforma_(C) WHE Proforma with ITC cash grant 10 Yr Amort_for deferral_102809_16.37E Wild Horse Expansion DeferralRevwrkingfile SF 2" xfId="1848"/>
    <cellStyle name="_Recon to Darrin's 5.11.05 proforma_(C) WHE Proforma with ITC cash grant 10 Yr Amort_for rebuttal_120709" xfId="1849"/>
    <cellStyle name="_Recon to Darrin's 5.11.05 proforma_(C) WHE Proforma with ITC cash grant 10 Yr Amort_for rebuttal_120709 2" xfId="1850"/>
    <cellStyle name="_Recon to Darrin's 5.11.05 proforma_04.07E Wild Horse Wind Expansion" xfId="1851"/>
    <cellStyle name="_Recon to Darrin's 5.11.05 proforma_04.07E Wild Horse Wind Expansion 2" xfId="1852"/>
    <cellStyle name="_Recon to Darrin's 5.11.05 proforma_04.07E Wild Horse Wind Expansion_16.07E Wild Horse Wind Expansionwrkingfile" xfId="1853"/>
    <cellStyle name="_Recon to Darrin's 5.11.05 proforma_04.07E Wild Horse Wind Expansion_16.07E Wild Horse Wind Expansionwrkingfile 2" xfId="1854"/>
    <cellStyle name="_Recon to Darrin's 5.11.05 proforma_04.07E Wild Horse Wind Expansion_16.07E Wild Horse Wind Expansionwrkingfile SF" xfId="1855"/>
    <cellStyle name="_Recon to Darrin's 5.11.05 proforma_04.07E Wild Horse Wind Expansion_16.07E Wild Horse Wind Expansionwrkingfile SF 2" xfId="1856"/>
    <cellStyle name="_Recon to Darrin's 5.11.05 proforma_04.07E Wild Horse Wind Expansion_16.37E Wild Horse Expansion DeferralRevwrkingfile SF" xfId="1857"/>
    <cellStyle name="_Recon to Darrin's 5.11.05 proforma_04.07E Wild Horse Wind Expansion_16.37E Wild Horse Expansion DeferralRevwrkingfile SF 2" xfId="1858"/>
    <cellStyle name="_Recon to Darrin's 5.11.05 proforma_16.07E Wild Horse Wind Expansionwrkingfile" xfId="1859"/>
    <cellStyle name="_Recon to Darrin's 5.11.05 proforma_16.07E Wild Horse Wind Expansionwrkingfile 2" xfId="1860"/>
    <cellStyle name="_Recon to Darrin's 5.11.05 proforma_16.07E Wild Horse Wind Expansionwrkingfile SF" xfId="1861"/>
    <cellStyle name="_Recon to Darrin's 5.11.05 proforma_16.07E Wild Horse Wind Expansionwrkingfile SF 2" xfId="1862"/>
    <cellStyle name="_Recon to Darrin's 5.11.05 proforma_16.37E Wild Horse Expansion DeferralRevwrkingfile SF" xfId="1863"/>
    <cellStyle name="_Recon to Darrin's 5.11.05 proforma_16.37E Wild Horse Expansion DeferralRevwrkingfile SF 2" xfId="1864"/>
    <cellStyle name="_Recon to Darrin's 5.11.05 proforma_4 31 Regulatory Assets and Liabilities  7 06- Exhibit D" xfId="1865"/>
    <cellStyle name="_Recon to Darrin's 5.11.05 proforma_4 31 Regulatory Assets and Liabilities  7 06- Exhibit D 2" xfId="1866"/>
    <cellStyle name="_Recon to Darrin's 5.11.05 proforma_4 32 Regulatory Assets and Liabilities  7 06- Exhibit D" xfId="1867"/>
    <cellStyle name="_Recon to Darrin's 5.11.05 proforma_4 32 Regulatory Assets and Liabilities  7 06- Exhibit D 2" xfId="1868"/>
    <cellStyle name="_Recon to Darrin's 5.11.05 proforma_Book2" xfId="1869"/>
    <cellStyle name="_Recon to Darrin's 5.11.05 proforma_Book2 2" xfId="1870"/>
    <cellStyle name="_Recon to Darrin's 5.11.05 proforma_Book2_Adj Bench DR 3 for Initial Briefs (Electric)" xfId="1871"/>
    <cellStyle name="_Recon to Darrin's 5.11.05 proforma_Book2_Adj Bench DR 3 for Initial Briefs (Electric) 2" xfId="1872"/>
    <cellStyle name="_Recon to Darrin's 5.11.05 proforma_Book2_Electric Rev Req Model (2009 GRC) Rebuttal" xfId="1873"/>
    <cellStyle name="_Recon to Darrin's 5.11.05 proforma_Book2_Electric Rev Req Model (2009 GRC) Rebuttal 2" xfId="1874"/>
    <cellStyle name="_Recon to Darrin's 5.11.05 proforma_Book2_Electric Rev Req Model (2009 GRC) Rebuttal REmoval of New  WH Solar AdjustMI" xfId="1875"/>
    <cellStyle name="_Recon to Darrin's 5.11.05 proforma_Book2_Electric Rev Req Model (2009 GRC) Rebuttal REmoval of New  WH Solar AdjustMI 2" xfId="1876"/>
    <cellStyle name="_Recon to Darrin's 5.11.05 proforma_Book2_Electric Rev Req Model (2009 GRC) Revised 01-18-2010" xfId="1877"/>
    <cellStyle name="_Recon to Darrin's 5.11.05 proforma_Book2_Electric Rev Req Model (2009 GRC) Revised 01-18-2010 2" xfId="1878"/>
    <cellStyle name="_Recon to Darrin's 5.11.05 proforma_Book2_Final Order Electric EXHIBIT A-1" xfId="1879"/>
    <cellStyle name="_Recon to Darrin's 5.11.05 proforma_Book2_Final Order Electric EXHIBIT A-1 2" xfId="1880"/>
    <cellStyle name="_Recon to Darrin's 5.11.05 proforma_Book4" xfId="1881"/>
    <cellStyle name="_Recon to Darrin's 5.11.05 proforma_Book4 2" xfId="1882"/>
    <cellStyle name="_Recon to Darrin's 5.11.05 proforma_Book9" xfId="1883"/>
    <cellStyle name="_Recon to Darrin's 5.11.05 proforma_Book9 2" xfId="1884"/>
    <cellStyle name="_Recon to Darrin's 5.11.05 proforma_DWH-08 (Rate Spread &amp; Design Workpapers)" xfId="3816"/>
    <cellStyle name="_Recon to Darrin's 5.11.05 proforma_Final 2008 PTC Rate Design Workpapers 10.27.08" xfId="3817"/>
    <cellStyle name="_Recon to Darrin's 5.11.05 proforma_Final 2009 Electric Low Income Workpapers" xfId="3818"/>
    <cellStyle name="_Recon to Darrin's 5.11.05 proforma_INPUTS" xfId="1885"/>
    <cellStyle name="_Recon to Darrin's 5.11.05 proforma_INPUTS 2" xfId="1886"/>
    <cellStyle name="_Recon to Darrin's 5.11.05 proforma_Power Costs - Comparison bx Rbtl-Staff-Jt-PC" xfId="1887"/>
    <cellStyle name="_Recon to Darrin's 5.11.05 proforma_Power Costs - Comparison bx Rbtl-Staff-Jt-PC 2" xfId="1888"/>
    <cellStyle name="_Recon to Darrin's 5.11.05 proforma_Power Costs - Comparison bx Rbtl-Staff-Jt-PC_Adj Bench DR 3 for Initial Briefs (Electric)" xfId="1889"/>
    <cellStyle name="_Recon to Darrin's 5.11.05 proforma_Power Costs - Comparison bx Rbtl-Staff-Jt-PC_Adj Bench DR 3 for Initial Briefs (Electric) 2" xfId="1890"/>
    <cellStyle name="_Recon to Darrin's 5.11.05 proforma_Power Costs - Comparison bx Rbtl-Staff-Jt-PC_Electric Rev Req Model (2009 GRC) Rebuttal" xfId="1891"/>
    <cellStyle name="_Recon to Darrin's 5.11.05 proforma_Power Costs - Comparison bx Rbtl-Staff-Jt-PC_Electric Rev Req Model (2009 GRC) Rebuttal 2" xfId="1892"/>
    <cellStyle name="_Recon to Darrin's 5.11.05 proforma_Power Costs - Comparison bx Rbtl-Staff-Jt-PC_Electric Rev Req Model (2009 GRC) Rebuttal REmoval of New  WH Solar AdjustMI" xfId="1893"/>
    <cellStyle name="_Recon to Darrin's 5.11.05 proforma_Power Costs - Comparison bx Rbtl-Staff-Jt-PC_Electric Rev Req Model (2009 GRC) Rebuttal REmoval of New  WH Solar AdjustMI 2" xfId="1894"/>
    <cellStyle name="_Recon to Darrin's 5.11.05 proforma_Power Costs - Comparison bx Rbtl-Staff-Jt-PC_Electric Rev Req Model (2009 GRC) Revised 01-18-2010" xfId="1895"/>
    <cellStyle name="_Recon to Darrin's 5.11.05 proforma_Power Costs - Comparison bx Rbtl-Staff-Jt-PC_Electric Rev Req Model (2009 GRC) Revised 01-18-2010 2" xfId="1896"/>
    <cellStyle name="_Recon to Darrin's 5.11.05 proforma_Power Costs - Comparison bx Rbtl-Staff-Jt-PC_Final Order Electric EXHIBIT A-1" xfId="1897"/>
    <cellStyle name="_Recon to Darrin's 5.11.05 proforma_Power Costs - Comparison bx Rbtl-Staff-Jt-PC_Final Order Electric EXHIBIT A-1 2" xfId="1898"/>
    <cellStyle name="_Recon to Darrin's 5.11.05 proforma_Production Adj 4.37" xfId="1899"/>
    <cellStyle name="_Recon to Darrin's 5.11.05 proforma_Production Adj 4.37 2" xfId="1900"/>
    <cellStyle name="_Recon to Darrin's 5.11.05 proforma_Purchased Power Adj 4.03" xfId="1901"/>
    <cellStyle name="_Recon to Darrin's 5.11.05 proforma_Purchased Power Adj 4.03 2" xfId="1902"/>
    <cellStyle name="_Recon to Darrin's 5.11.05 proforma_Rebuttal Power Costs" xfId="1903"/>
    <cellStyle name="_Recon to Darrin's 5.11.05 proforma_Rebuttal Power Costs 2" xfId="1904"/>
    <cellStyle name="_Recon to Darrin's 5.11.05 proforma_Rebuttal Power Costs_Adj Bench DR 3 for Initial Briefs (Electric)" xfId="1905"/>
    <cellStyle name="_Recon to Darrin's 5.11.05 proforma_Rebuttal Power Costs_Adj Bench DR 3 for Initial Briefs (Electric) 2" xfId="1906"/>
    <cellStyle name="_Recon to Darrin's 5.11.05 proforma_Rebuttal Power Costs_Electric Rev Req Model (2009 GRC) Rebuttal" xfId="1907"/>
    <cellStyle name="_Recon to Darrin's 5.11.05 proforma_Rebuttal Power Costs_Electric Rev Req Model (2009 GRC) Rebuttal 2" xfId="1908"/>
    <cellStyle name="_Recon to Darrin's 5.11.05 proforma_Rebuttal Power Costs_Electric Rev Req Model (2009 GRC) Rebuttal REmoval of New  WH Solar AdjustMI" xfId="1909"/>
    <cellStyle name="_Recon to Darrin's 5.11.05 proforma_Rebuttal Power Costs_Electric Rev Req Model (2009 GRC) Rebuttal REmoval of New  WH Solar AdjustMI 2" xfId="1910"/>
    <cellStyle name="_Recon to Darrin's 5.11.05 proforma_Rebuttal Power Costs_Electric Rev Req Model (2009 GRC) Revised 01-18-2010" xfId="1911"/>
    <cellStyle name="_Recon to Darrin's 5.11.05 proforma_Rebuttal Power Costs_Electric Rev Req Model (2009 GRC) Revised 01-18-2010 2" xfId="1912"/>
    <cellStyle name="_Recon to Darrin's 5.11.05 proforma_Rebuttal Power Costs_Final Order Electric EXHIBIT A-1" xfId="1913"/>
    <cellStyle name="_Recon to Darrin's 5.11.05 proforma_Rebuttal Power Costs_Final Order Electric EXHIBIT A-1 2" xfId="1914"/>
    <cellStyle name="_Recon to Darrin's 5.11.05 proforma_ROR &amp; CONV FACTOR" xfId="1915"/>
    <cellStyle name="_Recon to Darrin's 5.11.05 proforma_ROR &amp; CONV FACTOR 2" xfId="1916"/>
    <cellStyle name="_Recon to Darrin's 5.11.05 proforma_ROR 5.02" xfId="1917"/>
    <cellStyle name="_Recon to Darrin's 5.11.05 proforma_ROR 5.02 2" xfId="1918"/>
    <cellStyle name="_Recon to Darrin's 5.11.05 proforma_Typical Residential Impacts 10.27.08" xfId="3819"/>
    <cellStyle name="_Revenue" xfId="3708"/>
    <cellStyle name="_Revenue_2.01G Temp Normalization(C) NEW WAY DM" xfId="3709"/>
    <cellStyle name="_Revenue_2.02G Revenues and Expenses NEW WAY DM" xfId="3710"/>
    <cellStyle name="_Revenue_4.01G Temp Normalization (C)" xfId="3711"/>
    <cellStyle name="_Revenue_4.01G Temp Normalization(HC)" xfId="3712"/>
    <cellStyle name="_Revenue_4.01G Temp Normalization(HC)new" xfId="3713"/>
    <cellStyle name="_Revenue_4.01G Temp Normalization(not used)" xfId="3714"/>
    <cellStyle name="_Revenue_Book1" xfId="3715"/>
    <cellStyle name="_Revenue_Data" xfId="3716"/>
    <cellStyle name="_Revenue_Data_1" xfId="3717"/>
    <cellStyle name="_Revenue_Data_Pro Forma Rev 09 GRC" xfId="3718"/>
    <cellStyle name="_Revenue_Data_Pro Forma Rev 2010 GRC" xfId="3719"/>
    <cellStyle name="_Revenue_Data_Pro Forma Rev 2010 GRC_Preliminary" xfId="3720"/>
    <cellStyle name="_Revenue_Data_Revenue (Feb 09 - Jan 10)" xfId="3721"/>
    <cellStyle name="_Revenue_Data_Revenue (Jan 09 - Dec 09)" xfId="3722"/>
    <cellStyle name="_Revenue_Data_Revenue (Mar 09 - Feb 10)" xfId="3723"/>
    <cellStyle name="_Revenue_Data_Volume Exhibit (Jan09 - Dec09)" xfId="3724"/>
    <cellStyle name="_Revenue_Mins" xfId="3725"/>
    <cellStyle name="_Revenue_Pro Forma Rev 07 GRC" xfId="3726"/>
    <cellStyle name="_Revenue_Pro Forma Rev 08 GRC" xfId="3727"/>
    <cellStyle name="_Revenue_Pro Forma Rev 09 GRC" xfId="3728"/>
    <cellStyle name="_Revenue_Pro Forma Rev 2010 GRC" xfId="3729"/>
    <cellStyle name="_Revenue_Pro Forma Rev 2010 GRC_Preliminary" xfId="3730"/>
    <cellStyle name="_Revenue_Revenue (Feb 09 - Jan 10)" xfId="3731"/>
    <cellStyle name="_Revenue_Revenue (Jan 09 - Dec 09)" xfId="3732"/>
    <cellStyle name="_Revenue_Revenue (Mar 09 - Feb 10)" xfId="3733"/>
    <cellStyle name="_Revenue_Revenue Proforma_Restating Gas 11-16-07" xfId="3734"/>
    <cellStyle name="_Revenue_Sheet2" xfId="3735"/>
    <cellStyle name="_Revenue_Therms Data" xfId="3736"/>
    <cellStyle name="_Revenue_Therms Data Rerun" xfId="3737"/>
    <cellStyle name="_Revenue_Volume Exhibit (Jan09 - Dec09)" xfId="3738"/>
    <cellStyle name="_Sumas Proforma - 11-09-07" xfId="1919"/>
    <cellStyle name="_Sumas Property Taxes v1" xfId="1920"/>
    <cellStyle name="_Tenaska Comparison" xfId="1921"/>
    <cellStyle name="_Tenaska Comparison 2" xfId="1922"/>
    <cellStyle name="_Tenaska Comparison 2 2" xfId="1923"/>
    <cellStyle name="_Tenaska Comparison 3" xfId="1924"/>
    <cellStyle name="_Tenaska Comparison_(C) WHE Proforma with ITC cash grant 10 Yr Amort_for deferral_102809" xfId="1925"/>
    <cellStyle name="_Tenaska Comparison_(C) WHE Proforma with ITC cash grant 10 Yr Amort_for deferral_102809 2" xfId="1926"/>
    <cellStyle name="_Tenaska Comparison_(C) WHE Proforma with ITC cash grant 10 Yr Amort_for deferral_102809_16.07E Wild Horse Wind Expansionwrkingfile" xfId="1927"/>
    <cellStyle name="_Tenaska Comparison_(C) WHE Proforma with ITC cash grant 10 Yr Amort_for deferral_102809_16.07E Wild Horse Wind Expansionwrkingfile 2" xfId="1928"/>
    <cellStyle name="_Tenaska Comparison_(C) WHE Proforma with ITC cash grant 10 Yr Amort_for deferral_102809_16.07E Wild Horse Wind Expansionwrkingfile SF" xfId="1929"/>
    <cellStyle name="_Tenaska Comparison_(C) WHE Proforma with ITC cash grant 10 Yr Amort_for deferral_102809_16.07E Wild Horse Wind Expansionwrkingfile SF 2" xfId="1930"/>
    <cellStyle name="_Tenaska Comparison_(C) WHE Proforma with ITC cash grant 10 Yr Amort_for deferral_102809_16.37E Wild Horse Expansion DeferralRevwrkingfile SF" xfId="1931"/>
    <cellStyle name="_Tenaska Comparison_(C) WHE Proforma with ITC cash grant 10 Yr Amort_for deferral_102809_16.37E Wild Horse Expansion DeferralRevwrkingfile SF 2" xfId="1932"/>
    <cellStyle name="_Tenaska Comparison_(C) WHE Proforma with ITC cash grant 10 Yr Amort_for rebuttal_120709" xfId="1933"/>
    <cellStyle name="_Tenaska Comparison_(C) WHE Proforma with ITC cash grant 10 Yr Amort_for rebuttal_120709 2" xfId="1934"/>
    <cellStyle name="_Tenaska Comparison_04.07E Wild Horse Wind Expansion" xfId="1935"/>
    <cellStyle name="_Tenaska Comparison_04.07E Wild Horse Wind Expansion 2" xfId="1936"/>
    <cellStyle name="_Tenaska Comparison_04.07E Wild Horse Wind Expansion_16.07E Wild Horse Wind Expansionwrkingfile" xfId="1937"/>
    <cellStyle name="_Tenaska Comparison_04.07E Wild Horse Wind Expansion_16.07E Wild Horse Wind Expansionwrkingfile 2" xfId="1938"/>
    <cellStyle name="_Tenaska Comparison_04.07E Wild Horse Wind Expansion_16.07E Wild Horse Wind Expansionwrkingfile SF" xfId="1939"/>
    <cellStyle name="_Tenaska Comparison_04.07E Wild Horse Wind Expansion_16.07E Wild Horse Wind Expansionwrkingfile SF 2" xfId="1940"/>
    <cellStyle name="_Tenaska Comparison_04.07E Wild Horse Wind Expansion_16.37E Wild Horse Expansion DeferralRevwrkingfile SF" xfId="1941"/>
    <cellStyle name="_Tenaska Comparison_04.07E Wild Horse Wind Expansion_16.37E Wild Horse Expansion DeferralRevwrkingfile SF 2" xfId="1942"/>
    <cellStyle name="_Tenaska Comparison_16.07E Wild Horse Wind Expansionwrkingfile" xfId="1943"/>
    <cellStyle name="_Tenaska Comparison_16.07E Wild Horse Wind Expansionwrkingfile 2" xfId="1944"/>
    <cellStyle name="_Tenaska Comparison_16.07E Wild Horse Wind Expansionwrkingfile SF" xfId="1945"/>
    <cellStyle name="_Tenaska Comparison_16.07E Wild Horse Wind Expansionwrkingfile SF 2" xfId="1946"/>
    <cellStyle name="_Tenaska Comparison_16.37E Wild Horse Expansion DeferralRevwrkingfile SF" xfId="1947"/>
    <cellStyle name="_Tenaska Comparison_16.37E Wild Horse Expansion DeferralRevwrkingfile SF 2" xfId="1948"/>
    <cellStyle name="_Tenaska Comparison_4 31 Regulatory Assets and Liabilities  7 06- Exhibit D" xfId="1949"/>
    <cellStyle name="_Tenaska Comparison_4 31 Regulatory Assets and Liabilities  7 06- Exhibit D 2" xfId="1950"/>
    <cellStyle name="_Tenaska Comparison_4 32 Regulatory Assets and Liabilities  7 06- Exhibit D" xfId="1951"/>
    <cellStyle name="_Tenaska Comparison_4 32 Regulatory Assets and Liabilities  7 06- Exhibit D 2" xfId="1952"/>
    <cellStyle name="_Tenaska Comparison_Book2" xfId="1953"/>
    <cellStyle name="_Tenaska Comparison_Book2 2" xfId="1954"/>
    <cellStyle name="_Tenaska Comparison_Book2_Adj Bench DR 3 for Initial Briefs (Electric)" xfId="1955"/>
    <cellStyle name="_Tenaska Comparison_Book2_Adj Bench DR 3 for Initial Briefs (Electric) 2" xfId="1956"/>
    <cellStyle name="_Tenaska Comparison_Book2_Electric Rev Req Model (2009 GRC) Rebuttal" xfId="1957"/>
    <cellStyle name="_Tenaska Comparison_Book2_Electric Rev Req Model (2009 GRC) Rebuttal 2" xfId="1958"/>
    <cellStyle name="_Tenaska Comparison_Book2_Electric Rev Req Model (2009 GRC) Rebuttal REmoval of New  WH Solar AdjustMI" xfId="1959"/>
    <cellStyle name="_Tenaska Comparison_Book2_Electric Rev Req Model (2009 GRC) Rebuttal REmoval of New  WH Solar AdjustMI 2" xfId="1960"/>
    <cellStyle name="_Tenaska Comparison_Book2_Electric Rev Req Model (2009 GRC) Revised 01-18-2010" xfId="1961"/>
    <cellStyle name="_Tenaska Comparison_Book2_Electric Rev Req Model (2009 GRC) Revised 01-18-2010 2" xfId="1962"/>
    <cellStyle name="_Tenaska Comparison_Book2_Final Order Electric EXHIBIT A-1" xfId="1963"/>
    <cellStyle name="_Tenaska Comparison_Book2_Final Order Electric EXHIBIT A-1 2" xfId="1964"/>
    <cellStyle name="_Tenaska Comparison_Book4" xfId="1965"/>
    <cellStyle name="_Tenaska Comparison_Book4 2" xfId="1966"/>
    <cellStyle name="_Tenaska Comparison_Book9" xfId="1967"/>
    <cellStyle name="_Tenaska Comparison_Book9 2" xfId="1968"/>
    <cellStyle name="_Tenaska Comparison_Electric COS Inputs" xfId="1969"/>
    <cellStyle name="_Tenaska Comparison_Electric COS Inputs 2" xfId="1970"/>
    <cellStyle name="_Tenaska Comparison_Electric COS Inputs 2 2" xfId="1971"/>
    <cellStyle name="_Tenaska Comparison_Electric COS Inputs 2 3" xfId="1972"/>
    <cellStyle name="_Tenaska Comparison_Electric COS Inputs 2 4" xfId="1973"/>
    <cellStyle name="_Tenaska Comparison_Electric COS Inputs 3" xfId="1974"/>
    <cellStyle name="_Tenaska Comparison_Electric COS Inputs 4" xfId="1975"/>
    <cellStyle name="_Tenaska Comparison_Power Costs - Comparison bx Rbtl-Staff-Jt-PC" xfId="1976"/>
    <cellStyle name="_Tenaska Comparison_Power Costs - Comparison bx Rbtl-Staff-Jt-PC 2" xfId="1977"/>
    <cellStyle name="_Tenaska Comparison_Power Costs - Comparison bx Rbtl-Staff-Jt-PC_Adj Bench DR 3 for Initial Briefs (Electric)" xfId="1978"/>
    <cellStyle name="_Tenaska Comparison_Power Costs - Comparison bx Rbtl-Staff-Jt-PC_Adj Bench DR 3 for Initial Briefs (Electric) 2" xfId="1979"/>
    <cellStyle name="_Tenaska Comparison_Power Costs - Comparison bx Rbtl-Staff-Jt-PC_Electric Rev Req Model (2009 GRC) Rebuttal" xfId="1980"/>
    <cellStyle name="_Tenaska Comparison_Power Costs - Comparison bx Rbtl-Staff-Jt-PC_Electric Rev Req Model (2009 GRC) Rebuttal 2" xfId="1981"/>
    <cellStyle name="_Tenaska Comparison_Power Costs - Comparison bx Rbtl-Staff-Jt-PC_Electric Rev Req Model (2009 GRC) Rebuttal REmoval of New  WH Solar AdjustMI" xfId="1982"/>
    <cellStyle name="_Tenaska Comparison_Power Costs - Comparison bx Rbtl-Staff-Jt-PC_Electric Rev Req Model (2009 GRC) Rebuttal REmoval of New  WH Solar AdjustMI 2" xfId="1983"/>
    <cellStyle name="_Tenaska Comparison_Power Costs - Comparison bx Rbtl-Staff-Jt-PC_Electric Rev Req Model (2009 GRC) Revised 01-18-2010" xfId="1984"/>
    <cellStyle name="_Tenaska Comparison_Power Costs - Comparison bx Rbtl-Staff-Jt-PC_Electric Rev Req Model (2009 GRC) Revised 01-18-2010 2" xfId="1985"/>
    <cellStyle name="_Tenaska Comparison_Power Costs - Comparison bx Rbtl-Staff-Jt-PC_Final Order Electric EXHIBIT A-1" xfId="1986"/>
    <cellStyle name="_Tenaska Comparison_Power Costs - Comparison bx Rbtl-Staff-Jt-PC_Final Order Electric EXHIBIT A-1 2" xfId="1987"/>
    <cellStyle name="_Tenaska Comparison_Production Adj 4.37" xfId="1988"/>
    <cellStyle name="_Tenaska Comparison_Production Adj 4.37 2" xfId="1989"/>
    <cellStyle name="_Tenaska Comparison_Purchased Power Adj 4.03" xfId="1990"/>
    <cellStyle name="_Tenaska Comparison_Purchased Power Adj 4.03 2" xfId="1991"/>
    <cellStyle name="_Tenaska Comparison_Rebuttal Power Costs" xfId="1992"/>
    <cellStyle name="_Tenaska Comparison_Rebuttal Power Costs 2" xfId="1993"/>
    <cellStyle name="_Tenaska Comparison_Rebuttal Power Costs_Adj Bench DR 3 for Initial Briefs (Electric)" xfId="1994"/>
    <cellStyle name="_Tenaska Comparison_Rebuttal Power Costs_Adj Bench DR 3 for Initial Briefs (Electric) 2" xfId="1995"/>
    <cellStyle name="_Tenaska Comparison_Rebuttal Power Costs_Electric Rev Req Model (2009 GRC) Rebuttal" xfId="1996"/>
    <cellStyle name="_Tenaska Comparison_Rebuttal Power Costs_Electric Rev Req Model (2009 GRC) Rebuttal 2" xfId="1997"/>
    <cellStyle name="_Tenaska Comparison_Rebuttal Power Costs_Electric Rev Req Model (2009 GRC) Rebuttal REmoval of New  WH Solar AdjustMI" xfId="1998"/>
    <cellStyle name="_Tenaska Comparison_Rebuttal Power Costs_Electric Rev Req Model (2009 GRC) Rebuttal REmoval of New  WH Solar AdjustMI 2" xfId="1999"/>
    <cellStyle name="_Tenaska Comparison_Rebuttal Power Costs_Electric Rev Req Model (2009 GRC) Revised 01-18-2010" xfId="2000"/>
    <cellStyle name="_Tenaska Comparison_Rebuttal Power Costs_Electric Rev Req Model (2009 GRC) Revised 01-18-2010 2" xfId="2001"/>
    <cellStyle name="_Tenaska Comparison_Rebuttal Power Costs_Final Order Electric EXHIBIT A-1" xfId="2002"/>
    <cellStyle name="_Tenaska Comparison_Rebuttal Power Costs_Final Order Electric EXHIBIT A-1 2" xfId="2003"/>
    <cellStyle name="_Tenaska Comparison_ROR 5.02" xfId="2004"/>
    <cellStyle name="_Tenaska Comparison_ROR 5.02 2" xfId="2005"/>
    <cellStyle name="_x0013__TENASKA REGULATORY ASSET" xfId="2006"/>
    <cellStyle name="_x0013__TENASKA REGULATORY ASSET 2" xfId="2007"/>
    <cellStyle name="_Therms Data" xfId="3739"/>
    <cellStyle name="_Therms Data 2" xfId="3820"/>
    <cellStyle name="_Therms Data_Pro Forma Rev 09 GRC" xfId="3740"/>
    <cellStyle name="_Therms Data_Pro Forma Rev 2010 GRC" xfId="3741"/>
    <cellStyle name="_Therms Data_Pro Forma Rev 2010 GRC_Preliminary" xfId="3742"/>
    <cellStyle name="_Therms Data_Revenue (Feb 09 - Jan 10)" xfId="3743"/>
    <cellStyle name="_Therms Data_Revenue (Jan 09 - Dec 09)" xfId="3744"/>
    <cellStyle name="_Therms Data_Revenue (Mar 09 - Feb 10)" xfId="3745"/>
    <cellStyle name="_Therms Data_Volume Exhibit (Jan09 - Dec09)" xfId="3746"/>
    <cellStyle name="_Value Copy 11 30 05 gas 12 09 05 AURORA at 12 14 05" xfId="2008"/>
    <cellStyle name="_Value Copy 11 30 05 gas 12 09 05 AURORA at 12 14 05 2" xfId="2009"/>
    <cellStyle name="_Value Copy 11 30 05 gas 12 09 05 AURORA at 12 14 05 2 2" xfId="2010"/>
    <cellStyle name="_Value Copy 11 30 05 gas 12 09 05 AURORA at 12 14 05 3" xfId="2011"/>
    <cellStyle name="_Value Copy 11 30 05 gas 12 09 05 AURORA at 12 14 05_04 07E Wild Horse Wind Expansion (C) (2)" xfId="2012"/>
    <cellStyle name="_Value Copy 11 30 05 gas 12 09 05 AURORA at 12 14 05_04 07E Wild Horse Wind Expansion (C) (2) 2" xfId="2013"/>
    <cellStyle name="_Value Copy 11 30 05 gas 12 09 05 AURORA at 12 14 05_04 07E Wild Horse Wind Expansion (C) (2)_Adj Bench DR 3 for Initial Briefs (Electric)" xfId="2014"/>
    <cellStyle name="_Value Copy 11 30 05 gas 12 09 05 AURORA at 12 14 05_04 07E Wild Horse Wind Expansion (C) (2)_Adj Bench DR 3 for Initial Briefs (Electric) 2" xfId="2015"/>
    <cellStyle name="_Value Copy 11 30 05 gas 12 09 05 AURORA at 12 14 05_04 07E Wild Horse Wind Expansion (C) (2)_Electric Rev Req Model (2009 GRC) " xfId="2016"/>
    <cellStyle name="_Value Copy 11 30 05 gas 12 09 05 AURORA at 12 14 05_04 07E Wild Horse Wind Expansion (C) (2)_Electric Rev Req Model (2009 GRC)  2" xfId="2017"/>
    <cellStyle name="_Value Copy 11 30 05 gas 12 09 05 AURORA at 12 14 05_04 07E Wild Horse Wind Expansion (C) (2)_Electric Rev Req Model (2009 GRC) Rebuttal" xfId="2018"/>
    <cellStyle name="_Value Copy 11 30 05 gas 12 09 05 AURORA at 12 14 05_04 07E Wild Horse Wind Expansion (C) (2)_Electric Rev Req Model (2009 GRC) Rebuttal 2" xfId="2019"/>
    <cellStyle name="_Value Copy 11 30 05 gas 12 09 05 AURORA at 12 14 05_04 07E Wild Horse Wind Expansion (C) (2)_Electric Rev Req Model (2009 GRC) Rebuttal REmoval of New  WH Solar AdjustMI" xfId="2020"/>
    <cellStyle name="_Value Copy 11 30 05 gas 12 09 05 AURORA at 12 14 05_04 07E Wild Horse Wind Expansion (C) (2)_Electric Rev Req Model (2009 GRC) Rebuttal REmoval of New  WH Solar AdjustMI 2" xfId="2021"/>
    <cellStyle name="_Value Copy 11 30 05 gas 12 09 05 AURORA at 12 14 05_04 07E Wild Horse Wind Expansion (C) (2)_Electric Rev Req Model (2009 GRC) Revised 01-18-2010" xfId="2022"/>
    <cellStyle name="_Value Copy 11 30 05 gas 12 09 05 AURORA at 12 14 05_04 07E Wild Horse Wind Expansion (C) (2)_Electric Rev Req Model (2009 GRC) Revised 01-18-2010 2" xfId="2023"/>
    <cellStyle name="_Value Copy 11 30 05 gas 12 09 05 AURORA at 12 14 05_04 07E Wild Horse Wind Expansion (C) (2)_Final Order Electric EXHIBIT A-1" xfId="2024"/>
    <cellStyle name="_Value Copy 11 30 05 gas 12 09 05 AURORA at 12 14 05_04 07E Wild Horse Wind Expansion (C) (2)_Final Order Electric EXHIBIT A-1 2" xfId="2025"/>
    <cellStyle name="_Value Copy 11 30 05 gas 12 09 05 AURORA at 12 14 05_04 07E Wild Horse Wind Expansion (C) (2)_TENASKA REGULATORY ASSET" xfId="2026"/>
    <cellStyle name="_Value Copy 11 30 05 gas 12 09 05 AURORA at 12 14 05_04 07E Wild Horse Wind Expansion (C) (2)_TENASKA REGULATORY ASSET 2" xfId="2027"/>
    <cellStyle name="_Value Copy 11 30 05 gas 12 09 05 AURORA at 12 14 05_16.37E Wild Horse Expansion DeferralRevwrkingfile SF" xfId="2028"/>
    <cellStyle name="_Value Copy 11 30 05 gas 12 09 05 AURORA at 12 14 05_16.37E Wild Horse Expansion DeferralRevwrkingfile SF 2" xfId="2029"/>
    <cellStyle name="_Value Copy 11 30 05 gas 12 09 05 AURORA at 12 14 05_4 31 Regulatory Assets and Liabilities  7 06- Exhibit D" xfId="2030"/>
    <cellStyle name="_Value Copy 11 30 05 gas 12 09 05 AURORA at 12 14 05_4 31 Regulatory Assets and Liabilities  7 06- Exhibit D 2" xfId="2031"/>
    <cellStyle name="_Value Copy 11 30 05 gas 12 09 05 AURORA at 12 14 05_4 32 Regulatory Assets and Liabilities  7 06- Exhibit D" xfId="2032"/>
    <cellStyle name="_Value Copy 11 30 05 gas 12 09 05 AURORA at 12 14 05_4 32 Regulatory Assets and Liabilities  7 06- Exhibit D 2" xfId="2033"/>
    <cellStyle name="_Value Copy 11 30 05 gas 12 09 05 AURORA at 12 14 05_Book2" xfId="2034"/>
    <cellStyle name="_Value Copy 11 30 05 gas 12 09 05 AURORA at 12 14 05_Book2 2" xfId="2035"/>
    <cellStyle name="_Value Copy 11 30 05 gas 12 09 05 AURORA at 12 14 05_Book2_Adj Bench DR 3 for Initial Briefs (Electric)" xfId="2036"/>
    <cellStyle name="_Value Copy 11 30 05 gas 12 09 05 AURORA at 12 14 05_Book2_Adj Bench DR 3 for Initial Briefs (Electric) 2" xfId="2037"/>
    <cellStyle name="_Value Copy 11 30 05 gas 12 09 05 AURORA at 12 14 05_Book2_Electric Rev Req Model (2009 GRC) Rebuttal" xfId="2038"/>
    <cellStyle name="_Value Copy 11 30 05 gas 12 09 05 AURORA at 12 14 05_Book2_Electric Rev Req Model (2009 GRC) Rebuttal 2" xfId="2039"/>
    <cellStyle name="_Value Copy 11 30 05 gas 12 09 05 AURORA at 12 14 05_Book2_Electric Rev Req Model (2009 GRC) Rebuttal REmoval of New  WH Solar AdjustMI" xfId="2040"/>
    <cellStyle name="_Value Copy 11 30 05 gas 12 09 05 AURORA at 12 14 05_Book2_Electric Rev Req Model (2009 GRC) Rebuttal REmoval of New  WH Solar AdjustMI 2" xfId="2041"/>
    <cellStyle name="_Value Copy 11 30 05 gas 12 09 05 AURORA at 12 14 05_Book2_Electric Rev Req Model (2009 GRC) Revised 01-18-2010" xfId="2042"/>
    <cellStyle name="_Value Copy 11 30 05 gas 12 09 05 AURORA at 12 14 05_Book2_Electric Rev Req Model (2009 GRC) Revised 01-18-2010 2" xfId="2043"/>
    <cellStyle name="_Value Copy 11 30 05 gas 12 09 05 AURORA at 12 14 05_Book2_Final Order Electric EXHIBIT A-1" xfId="2044"/>
    <cellStyle name="_Value Copy 11 30 05 gas 12 09 05 AURORA at 12 14 05_Book2_Final Order Electric EXHIBIT A-1 2" xfId="2045"/>
    <cellStyle name="_Value Copy 11 30 05 gas 12 09 05 AURORA at 12 14 05_Book4" xfId="2046"/>
    <cellStyle name="_Value Copy 11 30 05 gas 12 09 05 AURORA at 12 14 05_Book4 2" xfId="2047"/>
    <cellStyle name="_Value Copy 11 30 05 gas 12 09 05 AURORA at 12 14 05_Book9" xfId="2048"/>
    <cellStyle name="_Value Copy 11 30 05 gas 12 09 05 AURORA at 12 14 05_Book9 2" xfId="2049"/>
    <cellStyle name="_Value Copy 11 30 05 gas 12 09 05 AURORA at 12 14 05_Direct Assignment Distribution Plant 2008" xfId="2050"/>
    <cellStyle name="_Value Copy 11 30 05 gas 12 09 05 AURORA at 12 14 05_Direct Assignment Distribution Plant 2008 2" xfId="2051"/>
    <cellStyle name="_Value Copy 11 30 05 gas 12 09 05 AURORA at 12 14 05_Direct Assignment Distribution Plant 2008 2 2" xfId="2052"/>
    <cellStyle name="_Value Copy 11 30 05 gas 12 09 05 AURORA at 12 14 05_Direct Assignment Distribution Plant 2008 2 3" xfId="2053"/>
    <cellStyle name="_Value Copy 11 30 05 gas 12 09 05 AURORA at 12 14 05_Direct Assignment Distribution Plant 2008 2 4" xfId="2054"/>
    <cellStyle name="_Value Copy 11 30 05 gas 12 09 05 AURORA at 12 14 05_Direct Assignment Distribution Plant 2008 3" xfId="2055"/>
    <cellStyle name="_Value Copy 11 30 05 gas 12 09 05 AURORA at 12 14 05_Direct Assignment Distribution Plant 2008 4" xfId="2056"/>
    <cellStyle name="_Value Copy 11 30 05 gas 12 09 05 AURORA at 12 14 05_DWH-08 (Rate Spread &amp; Design Workpapers)" xfId="3821"/>
    <cellStyle name="_Value Copy 11 30 05 gas 12 09 05 AURORA at 12 14 05_Electric COS Inputs" xfId="2057"/>
    <cellStyle name="_Value Copy 11 30 05 gas 12 09 05 AURORA at 12 14 05_Electric COS Inputs 2" xfId="2058"/>
    <cellStyle name="_Value Copy 11 30 05 gas 12 09 05 AURORA at 12 14 05_Electric COS Inputs 2 2" xfId="2059"/>
    <cellStyle name="_Value Copy 11 30 05 gas 12 09 05 AURORA at 12 14 05_Electric COS Inputs 2 3" xfId="2060"/>
    <cellStyle name="_Value Copy 11 30 05 gas 12 09 05 AURORA at 12 14 05_Electric COS Inputs 2 4" xfId="2061"/>
    <cellStyle name="_Value Copy 11 30 05 gas 12 09 05 AURORA at 12 14 05_Electric COS Inputs 3" xfId="2062"/>
    <cellStyle name="_Value Copy 11 30 05 gas 12 09 05 AURORA at 12 14 05_Electric COS Inputs 4" xfId="2063"/>
    <cellStyle name="_Value Copy 11 30 05 gas 12 09 05 AURORA at 12 14 05_Electric Rate Spread and Rate Design 3.23.09" xfId="2064"/>
    <cellStyle name="_Value Copy 11 30 05 gas 12 09 05 AURORA at 12 14 05_Electric Rate Spread and Rate Design 3.23.09 2" xfId="2065"/>
    <cellStyle name="_Value Copy 11 30 05 gas 12 09 05 AURORA at 12 14 05_Electric Rate Spread and Rate Design 3.23.09 2 2" xfId="2066"/>
    <cellStyle name="_Value Copy 11 30 05 gas 12 09 05 AURORA at 12 14 05_Electric Rate Spread and Rate Design 3.23.09 2 3" xfId="2067"/>
    <cellStyle name="_Value Copy 11 30 05 gas 12 09 05 AURORA at 12 14 05_Electric Rate Spread and Rate Design 3.23.09 2 4" xfId="2068"/>
    <cellStyle name="_Value Copy 11 30 05 gas 12 09 05 AURORA at 12 14 05_Electric Rate Spread and Rate Design 3.23.09 3" xfId="2069"/>
    <cellStyle name="_Value Copy 11 30 05 gas 12 09 05 AURORA at 12 14 05_Electric Rate Spread and Rate Design 3.23.09 4" xfId="2070"/>
    <cellStyle name="_Value Copy 11 30 05 gas 12 09 05 AURORA at 12 14 05_Final 2008 PTC Rate Design Workpapers 10.27.08" xfId="3822"/>
    <cellStyle name="_Value Copy 11 30 05 gas 12 09 05 AURORA at 12 14 05_Final 2009 Electric Low Income Workpapers" xfId="3823"/>
    <cellStyle name="_Value Copy 11 30 05 gas 12 09 05 AURORA at 12 14 05_INPUTS" xfId="2071"/>
    <cellStyle name="_Value Copy 11 30 05 gas 12 09 05 AURORA at 12 14 05_INPUTS 2" xfId="2072"/>
    <cellStyle name="_Value Copy 11 30 05 gas 12 09 05 AURORA at 12 14 05_INPUTS 2 2" xfId="2073"/>
    <cellStyle name="_Value Copy 11 30 05 gas 12 09 05 AURORA at 12 14 05_INPUTS 2 3" xfId="2074"/>
    <cellStyle name="_Value Copy 11 30 05 gas 12 09 05 AURORA at 12 14 05_INPUTS 2 4" xfId="2075"/>
    <cellStyle name="_Value Copy 11 30 05 gas 12 09 05 AURORA at 12 14 05_INPUTS 3" xfId="2076"/>
    <cellStyle name="_Value Copy 11 30 05 gas 12 09 05 AURORA at 12 14 05_INPUTS 4" xfId="2077"/>
    <cellStyle name="_Value Copy 11 30 05 gas 12 09 05 AURORA at 12 14 05_Leased Transformer &amp; Substation Plant &amp; Rev 12-2009" xfId="2078"/>
    <cellStyle name="_Value Copy 11 30 05 gas 12 09 05 AURORA at 12 14 05_Leased Transformer &amp; Substation Plant &amp; Rev 12-2009 2" xfId="2079"/>
    <cellStyle name="_Value Copy 11 30 05 gas 12 09 05 AURORA at 12 14 05_Leased Transformer &amp; Substation Plant &amp; Rev 12-2009 2 2" xfId="2080"/>
    <cellStyle name="_Value Copy 11 30 05 gas 12 09 05 AURORA at 12 14 05_Leased Transformer &amp; Substation Plant &amp; Rev 12-2009 2 3" xfId="2081"/>
    <cellStyle name="_Value Copy 11 30 05 gas 12 09 05 AURORA at 12 14 05_Leased Transformer &amp; Substation Plant &amp; Rev 12-2009 2 4" xfId="2082"/>
    <cellStyle name="_Value Copy 11 30 05 gas 12 09 05 AURORA at 12 14 05_Leased Transformer &amp; Substation Plant &amp; Rev 12-2009 3" xfId="2083"/>
    <cellStyle name="_Value Copy 11 30 05 gas 12 09 05 AURORA at 12 14 05_Leased Transformer &amp; Substation Plant &amp; Rev 12-2009 4" xfId="2084"/>
    <cellStyle name="_Value Copy 11 30 05 gas 12 09 05 AURORA at 12 14 05_Power Costs - Comparison bx Rbtl-Staff-Jt-PC" xfId="2085"/>
    <cellStyle name="_Value Copy 11 30 05 gas 12 09 05 AURORA at 12 14 05_Power Costs - Comparison bx Rbtl-Staff-Jt-PC 2" xfId="2086"/>
    <cellStyle name="_Value Copy 11 30 05 gas 12 09 05 AURORA at 12 14 05_Power Costs - Comparison bx Rbtl-Staff-Jt-PC_Adj Bench DR 3 for Initial Briefs (Electric)" xfId="2087"/>
    <cellStyle name="_Value Copy 11 30 05 gas 12 09 05 AURORA at 12 14 05_Power Costs - Comparison bx Rbtl-Staff-Jt-PC_Adj Bench DR 3 for Initial Briefs (Electric) 2" xfId="2088"/>
    <cellStyle name="_Value Copy 11 30 05 gas 12 09 05 AURORA at 12 14 05_Power Costs - Comparison bx Rbtl-Staff-Jt-PC_Electric Rev Req Model (2009 GRC) Rebuttal" xfId="2089"/>
    <cellStyle name="_Value Copy 11 30 05 gas 12 09 05 AURORA at 12 14 05_Power Costs - Comparison bx Rbtl-Staff-Jt-PC_Electric Rev Req Model (2009 GRC) Rebuttal 2" xfId="2090"/>
    <cellStyle name="_Value Copy 11 30 05 gas 12 09 05 AURORA at 12 14 05_Power Costs - Comparison bx Rbtl-Staff-Jt-PC_Electric Rev Req Model (2009 GRC) Rebuttal REmoval of New  WH Solar AdjustMI" xfId="2091"/>
    <cellStyle name="_Value Copy 11 30 05 gas 12 09 05 AURORA at 12 14 05_Power Costs - Comparison bx Rbtl-Staff-Jt-PC_Electric Rev Req Model (2009 GRC) Rebuttal REmoval of New  WH Solar AdjustMI 2" xfId="2092"/>
    <cellStyle name="_Value Copy 11 30 05 gas 12 09 05 AURORA at 12 14 05_Power Costs - Comparison bx Rbtl-Staff-Jt-PC_Electric Rev Req Model (2009 GRC) Revised 01-18-2010" xfId="2093"/>
    <cellStyle name="_Value Copy 11 30 05 gas 12 09 05 AURORA at 12 14 05_Power Costs - Comparison bx Rbtl-Staff-Jt-PC_Electric Rev Req Model (2009 GRC) Revised 01-18-2010 2" xfId="2094"/>
    <cellStyle name="_Value Copy 11 30 05 gas 12 09 05 AURORA at 12 14 05_Power Costs - Comparison bx Rbtl-Staff-Jt-PC_Final Order Electric EXHIBIT A-1" xfId="2095"/>
    <cellStyle name="_Value Copy 11 30 05 gas 12 09 05 AURORA at 12 14 05_Power Costs - Comparison bx Rbtl-Staff-Jt-PC_Final Order Electric EXHIBIT A-1 2" xfId="2096"/>
    <cellStyle name="_Value Copy 11 30 05 gas 12 09 05 AURORA at 12 14 05_Production Adj 4.37" xfId="2097"/>
    <cellStyle name="_Value Copy 11 30 05 gas 12 09 05 AURORA at 12 14 05_Production Adj 4.37 2" xfId="2098"/>
    <cellStyle name="_Value Copy 11 30 05 gas 12 09 05 AURORA at 12 14 05_Purchased Power Adj 4.03" xfId="2099"/>
    <cellStyle name="_Value Copy 11 30 05 gas 12 09 05 AURORA at 12 14 05_Purchased Power Adj 4.03 2" xfId="2100"/>
    <cellStyle name="_Value Copy 11 30 05 gas 12 09 05 AURORA at 12 14 05_Rate Design Sch 24" xfId="2101"/>
    <cellStyle name="_Value Copy 11 30 05 gas 12 09 05 AURORA at 12 14 05_Rate Design Sch 25" xfId="2102"/>
    <cellStyle name="_Value Copy 11 30 05 gas 12 09 05 AURORA at 12 14 05_Rate Design Sch 25 2" xfId="2103"/>
    <cellStyle name="_Value Copy 11 30 05 gas 12 09 05 AURORA at 12 14 05_Rate Design Sch 26" xfId="2104"/>
    <cellStyle name="_Value Copy 11 30 05 gas 12 09 05 AURORA at 12 14 05_Rate Design Sch 26 2" xfId="2105"/>
    <cellStyle name="_Value Copy 11 30 05 gas 12 09 05 AURORA at 12 14 05_Rate Design Sch 31" xfId="2106"/>
    <cellStyle name="_Value Copy 11 30 05 gas 12 09 05 AURORA at 12 14 05_Rate Design Sch 31 2" xfId="2107"/>
    <cellStyle name="_Value Copy 11 30 05 gas 12 09 05 AURORA at 12 14 05_Rate Design Sch 43" xfId="2108"/>
    <cellStyle name="_Value Copy 11 30 05 gas 12 09 05 AURORA at 12 14 05_Rate Design Sch 43 2" xfId="2109"/>
    <cellStyle name="_Value Copy 11 30 05 gas 12 09 05 AURORA at 12 14 05_Rate Design Sch 448-449" xfId="2110"/>
    <cellStyle name="_Value Copy 11 30 05 gas 12 09 05 AURORA at 12 14 05_Rate Design Sch 46" xfId="2111"/>
    <cellStyle name="_Value Copy 11 30 05 gas 12 09 05 AURORA at 12 14 05_Rate Design Sch 46 2" xfId="2112"/>
    <cellStyle name="_Value Copy 11 30 05 gas 12 09 05 AURORA at 12 14 05_Rate Spread" xfId="2113"/>
    <cellStyle name="_Value Copy 11 30 05 gas 12 09 05 AURORA at 12 14 05_Rate Spread 2" xfId="2114"/>
    <cellStyle name="_Value Copy 11 30 05 gas 12 09 05 AURORA at 12 14 05_Rebuttal Power Costs" xfId="2115"/>
    <cellStyle name="_Value Copy 11 30 05 gas 12 09 05 AURORA at 12 14 05_Rebuttal Power Costs 2" xfId="2116"/>
    <cellStyle name="_Value Copy 11 30 05 gas 12 09 05 AURORA at 12 14 05_Rebuttal Power Costs_Adj Bench DR 3 for Initial Briefs (Electric)" xfId="2117"/>
    <cellStyle name="_Value Copy 11 30 05 gas 12 09 05 AURORA at 12 14 05_Rebuttal Power Costs_Adj Bench DR 3 for Initial Briefs (Electric) 2" xfId="2118"/>
    <cellStyle name="_Value Copy 11 30 05 gas 12 09 05 AURORA at 12 14 05_Rebuttal Power Costs_Electric Rev Req Model (2009 GRC) Rebuttal" xfId="2119"/>
    <cellStyle name="_Value Copy 11 30 05 gas 12 09 05 AURORA at 12 14 05_Rebuttal Power Costs_Electric Rev Req Model (2009 GRC) Rebuttal 2" xfId="2120"/>
    <cellStyle name="_Value Copy 11 30 05 gas 12 09 05 AURORA at 12 14 05_Rebuttal Power Costs_Electric Rev Req Model (2009 GRC) Rebuttal REmoval of New  WH Solar AdjustMI" xfId="2121"/>
    <cellStyle name="_Value Copy 11 30 05 gas 12 09 05 AURORA at 12 14 05_Rebuttal Power Costs_Electric Rev Req Model (2009 GRC) Rebuttal REmoval of New  WH Solar AdjustMI 2" xfId="2122"/>
    <cellStyle name="_Value Copy 11 30 05 gas 12 09 05 AURORA at 12 14 05_Rebuttal Power Costs_Electric Rev Req Model (2009 GRC) Revised 01-18-2010" xfId="2123"/>
    <cellStyle name="_Value Copy 11 30 05 gas 12 09 05 AURORA at 12 14 05_Rebuttal Power Costs_Electric Rev Req Model (2009 GRC) Revised 01-18-2010 2" xfId="2124"/>
    <cellStyle name="_Value Copy 11 30 05 gas 12 09 05 AURORA at 12 14 05_Rebuttal Power Costs_Final Order Electric EXHIBIT A-1" xfId="2125"/>
    <cellStyle name="_Value Copy 11 30 05 gas 12 09 05 AURORA at 12 14 05_Rebuttal Power Costs_Final Order Electric EXHIBIT A-1 2" xfId="2126"/>
    <cellStyle name="_Value Copy 11 30 05 gas 12 09 05 AURORA at 12 14 05_ROR 5.02" xfId="2127"/>
    <cellStyle name="_Value Copy 11 30 05 gas 12 09 05 AURORA at 12 14 05_ROR 5.02 2" xfId="2128"/>
    <cellStyle name="_Value Copy 11 30 05 gas 12 09 05 AURORA at 12 14 05_Sch 40 Feeder OH 2008" xfId="2129"/>
    <cellStyle name="_Value Copy 11 30 05 gas 12 09 05 AURORA at 12 14 05_Sch 40 Feeder OH 2008 2" xfId="2130"/>
    <cellStyle name="_Value Copy 11 30 05 gas 12 09 05 AURORA at 12 14 05_Sch 40 Interim Energy Rates " xfId="2131"/>
    <cellStyle name="_Value Copy 11 30 05 gas 12 09 05 AURORA at 12 14 05_Sch 40 Interim Energy Rates  2" xfId="2132"/>
    <cellStyle name="_Value Copy 11 30 05 gas 12 09 05 AURORA at 12 14 05_Sch 40 Substation A&amp;G 2008" xfId="2133"/>
    <cellStyle name="_Value Copy 11 30 05 gas 12 09 05 AURORA at 12 14 05_Sch 40 Substation A&amp;G 2008 2" xfId="2134"/>
    <cellStyle name="_Value Copy 11 30 05 gas 12 09 05 AURORA at 12 14 05_Sch 40 Substation O&amp;M 2008" xfId="2135"/>
    <cellStyle name="_Value Copy 11 30 05 gas 12 09 05 AURORA at 12 14 05_Sch 40 Substation O&amp;M 2008 2" xfId="2136"/>
    <cellStyle name="_Value Copy 11 30 05 gas 12 09 05 AURORA at 12 14 05_Subs 2008" xfId="2137"/>
    <cellStyle name="_Value Copy 11 30 05 gas 12 09 05 AURORA at 12 14 05_Subs 2008 2" xfId="2138"/>
    <cellStyle name="_Value Copy 11 30 05 gas 12 09 05 AURORA at 12 14 05_Typical Residential Impacts 10.27.08" xfId="3824"/>
    <cellStyle name="_VC 6.15.06 update on 06GRC power costs.xls Chart 1" xfId="2139"/>
    <cellStyle name="_VC 6.15.06 update on 06GRC power costs.xls Chart 1 2" xfId="2140"/>
    <cellStyle name="_VC 6.15.06 update on 06GRC power costs.xls Chart 1 2 2" xfId="2141"/>
    <cellStyle name="_VC 6.15.06 update on 06GRC power costs.xls Chart 1 3" xfId="2142"/>
    <cellStyle name="_VC 6.15.06 update on 06GRC power costs.xls Chart 1 3 2" xfId="2143"/>
    <cellStyle name="_VC 6.15.06 update on 06GRC power costs.xls Chart 1 3 3" xfId="2144"/>
    <cellStyle name="_VC 6.15.06 update on 06GRC power costs.xls Chart 1 3 4" xfId="2145"/>
    <cellStyle name="_VC 6.15.06 update on 06GRC power costs.xls Chart 1 4" xfId="2146"/>
    <cellStyle name="_VC 6.15.06 update on 06GRC power costs.xls Chart 1_04 07E Wild Horse Wind Expansion (C) (2)" xfId="2147"/>
    <cellStyle name="_VC 6.15.06 update on 06GRC power costs.xls Chart 1_04 07E Wild Horse Wind Expansion (C) (2) 2" xfId="2148"/>
    <cellStyle name="_VC 6.15.06 update on 06GRC power costs.xls Chart 1_04 07E Wild Horse Wind Expansion (C) (2)_Adj Bench DR 3 for Initial Briefs (Electric)" xfId="2149"/>
    <cellStyle name="_VC 6.15.06 update on 06GRC power costs.xls Chart 1_04 07E Wild Horse Wind Expansion (C) (2)_Adj Bench DR 3 for Initial Briefs (Electric) 2" xfId="2150"/>
    <cellStyle name="_VC 6.15.06 update on 06GRC power costs.xls Chart 1_04 07E Wild Horse Wind Expansion (C) (2)_Electric Rev Req Model (2009 GRC) " xfId="2151"/>
    <cellStyle name="_VC 6.15.06 update on 06GRC power costs.xls Chart 1_04 07E Wild Horse Wind Expansion (C) (2)_Electric Rev Req Model (2009 GRC)  2" xfId="2152"/>
    <cellStyle name="_VC 6.15.06 update on 06GRC power costs.xls Chart 1_04 07E Wild Horse Wind Expansion (C) (2)_Electric Rev Req Model (2009 GRC) Rebuttal" xfId="2153"/>
    <cellStyle name="_VC 6.15.06 update on 06GRC power costs.xls Chart 1_04 07E Wild Horse Wind Expansion (C) (2)_Electric Rev Req Model (2009 GRC) Rebuttal 2" xfId="2154"/>
    <cellStyle name="_VC 6.15.06 update on 06GRC power costs.xls Chart 1_04 07E Wild Horse Wind Expansion (C) (2)_Electric Rev Req Model (2009 GRC) Rebuttal REmoval of New  WH Solar AdjustMI" xfId="2155"/>
    <cellStyle name="_VC 6.15.06 update on 06GRC power costs.xls Chart 1_04 07E Wild Horse Wind Expansion (C) (2)_Electric Rev Req Model (2009 GRC) Rebuttal REmoval of New  WH Solar AdjustMI 2" xfId="2156"/>
    <cellStyle name="_VC 6.15.06 update on 06GRC power costs.xls Chart 1_04 07E Wild Horse Wind Expansion (C) (2)_Electric Rev Req Model (2009 GRC) Revised 01-18-2010" xfId="2157"/>
    <cellStyle name="_VC 6.15.06 update on 06GRC power costs.xls Chart 1_04 07E Wild Horse Wind Expansion (C) (2)_Electric Rev Req Model (2009 GRC) Revised 01-18-2010 2" xfId="2158"/>
    <cellStyle name="_VC 6.15.06 update on 06GRC power costs.xls Chart 1_04 07E Wild Horse Wind Expansion (C) (2)_Final Order Electric EXHIBIT A-1" xfId="2159"/>
    <cellStyle name="_VC 6.15.06 update on 06GRC power costs.xls Chart 1_04 07E Wild Horse Wind Expansion (C) (2)_Final Order Electric EXHIBIT A-1 2" xfId="2160"/>
    <cellStyle name="_VC 6.15.06 update on 06GRC power costs.xls Chart 1_04 07E Wild Horse Wind Expansion (C) (2)_TENASKA REGULATORY ASSET" xfId="2161"/>
    <cellStyle name="_VC 6.15.06 update on 06GRC power costs.xls Chart 1_04 07E Wild Horse Wind Expansion (C) (2)_TENASKA REGULATORY ASSET 2" xfId="2162"/>
    <cellStyle name="_VC 6.15.06 update on 06GRC power costs.xls Chart 1_16.37E Wild Horse Expansion DeferralRevwrkingfile SF" xfId="2163"/>
    <cellStyle name="_VC 6.15.06 update on 06GRC power costs.xls Chart 1_16.37E Wild Horse Expansion DeferralRevwrkingfile SF 2" xfId="2164"/>
    <cellStyle name="_VC 6.15.06 update on 06GRC power costs.xls Chart 1_4 31 Regulatory Assets and Liabilities  7 06- Exhibit D" xfId="2165"/>
    <cellStyle name="_VC 6.15.06 update on 06GRC power costs.xls Chart 1_4 31 Regulatory Assets and Liabilities  7 06- Exhibit D 2" xfId="2166"/>
    <cellStyle name="_VC 6.15.06 update on 06GRC power costs.xls Chart 1_4 32 Regulatory Assets and Liabilities  7 06- Exhibit D" xfId="2167"/>
    <cellStyle name="_VC 6.15.06 update on 06GRC power costs.xls Chart 1_4 32 Regulatory Assets and Liabilities  7 06- Exhibit D 2" xfId="2168"/>
    <cellStyle name="_VC 6.15.06 update on 06GRC power costs.xls Chart 1_Book2" xfId="2169"/>
    <cellStyle name="_VC 6.15.06 update on 06GRC power costs.xls Chart 1_Book2 2" xfId="2170"/>
    <cellStyle name="_VC 6.15.06 update on 06GRC power costs.xls Chart 1_Book2_Adj Bench DR 3 for Initial Briefs (Electric)" xfId="2171"/>
    <cellStyle name="_VC 6.15.06 update on 06GRC power costs.xls Chart 1_Book2_Adj Bench DR 3 for Initial Briefs (Electric) 2" xfId="2172"/>
    <cellStyle name="_VC 6.15.06 update on 06GRC power costs.xls Chart 1_Book2_Electric Rev Req Model (2009 GRC) Rebuttal" xfId="2173"/>
    <cellStyle name="_VC 6.15.06 update on 06GRC power costs.xls Chart 1_Book2_Electric Rev Req Model (2009 GRC) Rebuttal 2" xfId="2174"/>
    <cellStyle name="_VC 6.15.06 update on 06GRC power costs.xls Chart 1_Book2_Electric Rev Req Model (2009 GRC) Rebuttal REmoval of New  WH Solar AdjustMI" xfId="2175"/>
    <cellStyle name="_VC 6.15.06 update on 06GRC power costs.xls Chart 1_Book2_Electric Rev Req Model (2009 GRC) Rebuttal REmoval of New  WH Solar AdjustMI 2" xfId="2176"/>
    <cellStyle name="_VC 6.15.06 update on 06GRC power costs.xls Chart 1_Book2_Electric Rev Req Model (2009 GRC) Revised 01-18-2010" xfId="2177"/>
    <cellStyle name="_VC 6.15.06 update on 06GRC power costs.xls Chart 1_Book2_Electric Rev Req Model (2009 GRC) Revised 01-18-2010 2" xfId="2178"/>
    <cellStyle name="_VC 6.15.06 update on 06GRC power costs.xls Chart 1_Book2_Final Order Electric EXHIBIT A-1" xfId="2179"/>
    <cellStyle name="_VC 6.15.06 update on 06GRC power costs.xls Chart 1_Book2_Final Order Electric EXHIBIT A-1 2" xfId="2180"/>
    <cellStyle name="_VC 6.15.06 update on 06GRC power costs.xls Chart 1_Book4" xfId="2181"/>
    <cellStyle name="_VC 6.15.06 update on 06GRC power costs.xls Chart 1_Book4 2" xfId="2182"/>
    <cellStyle name="_VC 6.15.06 update on 06GRC power costs.xls Chart 1_Book9" xfId="2183"/>
    <cellStyle name="_VC 6.15.06 update on 06GRC power costs.xls Chart 1_Book9 2" xfId="2184"/>
    <cellStyle name="_VC 6.15.06 update on 06GRC power costs.xls Chart 1_DWH-08 (Rate Spread &amp; Design Workpapers)" xfId="3825"/>
    <cellStyle name="_VC 6.15.06 update on 06GRC power costs.xls Chart 1_Final 2008 PTC Rate Design Workpapers 10.27.08" xfId="3826"/>
    <cellStyle name="_VC 6.15.06 update on 06GRC power costs.xls Chart 1_INPUTS" xfId="2185"/>
    <cellStyle name="_VC 6.15.06 update on 06GRC power costs.xls Chart 1_INPUTS 2" xfId="2186"/>
    <cellStyle name="_VC 6.15.06 update on 06GRC power costs.xls Chart 1_Power Costs - Comparison bx Rbtl-Staff-Jt-PC" xfId="2187"/>
    <cellStyle name="_VC 6.15.06 update on 06GRC power costs.xls Chart 1_Power Costs - Comparison bx Rbtl-Staff-Jt-PC 2" xfId="2188"/>
    <cellStyle name="_VC 6.15.06 update on 06GRC power costs.xls Chart 1_Power Costs - Comparison bx Rbtl-Staff-Jt-PC_Adj Bench DR 3 for Initial Briefs (Electric)" xfId="2189"/>
    <cellStyle name="_VC 6.15.06 update on 06GRC power costs.xls Chart 1_Power Costs - Comparison bx Rbtl-Staff-Jt-PC_Adj Bench DR 3 for Initial Briefs (Electric) 2" xfId="2190"/>
    <cellStyle name="_VC 6.15.06 update on 06GRC power costs.xls Chart 1_Power Costs - Comparison bx Rbtl-Staff-Jt-PC_Electric Rev Req Model (2009 GRC) Rebuttal" xfId="2191"/>
    <cellStyle name="_VC 6.15.06 update on 06GRC power costs.xls Chart 1_Power Costs - Comparison bx Rbtl-Staff-Jt-PC_Electric Rev Req Model (2009 GRC) Rebuttal 2" xfId="2192"/>
    <cellStyle name="_VC 6.15.06 update on 06GRC power costs.xls Chart 1_Power Costs - Comparison bx Rbtl-Staff-Jt-PC_Electric Rev Req Model (2009 GRC) Rebuttal REmoval of New  WH Solar AdjustMI" xfId="2193"/>
    <cellStyle name="_VC 6.15.06 update on 06GRC power costs.xls Chart 1_Power Costs - Comparison bx Rbtl-Staff-Jt-PC_Electric Rev Req Model (2009 GRC) Rebuttal REmoval of New  WH Solar AdjustMI 2" xfId="2194"/>
    <cellStyle name="_VC 6.15.06 update on 06GRC power costs.xls Chart 1_Power Costs - Comparison bx Rbtl-Staff-Jt-PC_Electric Rev Req Model (2009 GRC) Revised 01-18-2010" xfId="2195"/>
    <cellStyle name="_VC 6.15.06 update on 06GRC power costs.xls Chart 1_Power Costs - Comparison bx Rbtl-Staff-Jt-PC_Electric Rev Req Model (2009 GRC) Revised 01-18-2010 2" xfId="2196"/>
    <cellStyle name="_VC 6.15.06 update on 06GRC power costs.xls Chart 1_Power Costs - Comparison bx Rbtl-Staff-Jt-PC_Final Order Electric EXHIBIT A-1" xfId="2197"/>
    <cellStyle name="_VC 6.15.06 update on 06GRC power costs.xls Chart 1_Power Costs - Comparison bx Rbtl-Staff-Jt-PC_Final Order Electric EXHIBIT A-1 2" xfId="2198"/>
    <cellStyle name="_VC 6.15.06 update on 06GRC power costs.xls Chart 1_Production Adj 4.37" xfId="2199"/>
    <cellStyle name="_VC 6.15.06 update on 06GRC power costs.xls Chart 1_Production Adj 4.37 2" xfId="2200"/>
    <cellStyle name="_VC 6.15.06 update on 06GRC power costs.xls Chart 1_Purchased Power Adj 4.03" xfId="2201"/>
    <cellStyle name="_VC 6.15.06 update on 06GRC power costs.xls Chart 1_Purchased Power Adj 4.03 2" xfId="2202"/>
    <cellStyle name="_VC 6.15.06 update on 06GRC power costs.xls Chart 1_Rebuttal Power Costs" xfId="2203"/>
    <cellStyle name="_VC 6.15.06 update on 06GRC power costs.xls Chart 1_Rebuttal Power Costs 2" xfId="2204"/>
    <cellStyle name="_VC 6.15.06 update on 06GRC power costs.xls Chart 1_Rebuttal Power Costs_Adj Bench DR 3 for Initial Briefs (Electric)" xfId="2205"/>
    <cellStyle name="_VC 6.15.06 update on 06GRC power costs.xls Chart 1_Rebuttal Power Costs_Adj Bench DR 3 for Initial Briefs (Electric) 2" xfId="2206"/>
    <cellStyle name="_VC 6.15.06 update on 06GRC power costs.xls Chart 1_Rebuttal Power Costs_Electric Rev Req Model (2009 GRC) Rebuttal" xfId="2207"/>
    <cellStyle name="_VC 6.15.06 update on 06GRC power costs.xls Chart 1_Rebuttal Power Costs_Electric Rev Req Model (2009 GRC) Rebuttal 2" xfId="2208"/>
    <cellStyle name="_VC 6.15.06 update on 06GRC power costs.xls Chart 1_Rebuttal Power Costs_Electric Rev Req Model (2009 GRC) Rebuttal REmoval of New  WH Solar AdjustMI" xfId="2209"/>
    <cellStyle name="_VC 6.15.06 update on 06GRC power costs.xls Chart 1_Rebuttal Power Costs_Electric Rev Req Model (2009 GRC) Rebuttal REmoval of New  WH Solar AdjustMI 2" xfId="2210"/>
    <cellStyle name="_VC 6.15.06 update on 06GRC power costs.xls Chart 1_Rebuttal Power Costs_Electric Rev Req Model (2009 GRC) Revised 01-18-2010" xfId="2211"/>
    <cellStyle name="_VC 6.15.06 update on 06GRC power costs.xls Chart 1_Rebuttal Power Costs_Electric Rev Req Model (2009 GRC) Revised 01-18-2010 2" xfId="2212"/>
    <cellStyle name="_VC 6.15.06 update on 06GRC power costs.xls Chart 1_Rebuttal Power Costs_Final Order Electric EXHIBIT A-1" xfId="2213"/>
    <cellStyle name="_VC 6.15.06 update on 06GRC power costs.xls Chart 1_Rebuttal Power Costs_Final Order Electric EXHIBIT A-1 2" xfId="2214"/>
    <cellStyle name="_VC 6.15.06 update on 06GRC power costs.xls Chart 1_ROR &amp; CONV FACTOR" xfId="2215"/>
    <cellStyle name="_VC 6.15.06 update on 06GRC power costs.xls Chart 1_ROR &amp; CONV FACTOR 2" xfId="2216"/>
    <cellStyle name="_VC 6.15.06 update on 06GRC power costs.xls Chart 1_ROR 5.02" xfId="2217"/>
    <cellStyle name="_VC 6.15.06 update on 06GRC power costs.xls Chart 1_ROR 5.02 2" xfId="2218"/>
    <cellStyle name="_VC 6.15.06 update on 06GRC power costs.xls Chart 2" xfId="2219"/>
    <cellStyle name="_VC 6.15.06 update on 06GRC power costs.xls Chart 2 2" xfId="2220"/>
    <cellStyle name="_VC 6.15.06 update on 06GRC power costs.xls Chart 2 2 2" xfId="2221"/>
    <cellStyle name="_VC 6.15.06 update on 06GRC power costs.xls Chart 2 3" xfId="2222"/>
    <cellStyle name="_VC 6.15.06 update on 06GRC power costs.xls Chart 2 3 2" xfId="2223"/>
    <cellStyle name="_VC 6.15.06 update on 06GRC power costs.xls Chart 2 3 3" xfId="2224"/>
    <cellStyle name="_VC 6.15.06 update on 06GRC power costs.xls Chart 2 3 4" xfId="2225"/>
    <cellStyle name="_VC 6.15.06 update on 06GRC power costs.xls Chart 2 4" xfId="2226"/>
    <cellStyle name="_VC 6.15.06 update on 06GRC power costs.xls Chart 2_04 07E Wild Horse Wind Expansion (C) (2)" xfId="2227"/>
    <cellStyle name="_VC 6.15.06 update on 06GRC power costs.xls Chart 2_04 07E Wild Horse Wind Expansion (C) (2) 2" xfId="2228"/>
    <cellStyle name="_VC 6.15.06 update on 06GRC power costs.xls Chart 2_04 07E Wild Horse Wind Expansion (C) (2)_Adj Bench DR 3 for Initial Briefs (Electric)" xfId="2229"/>
    <cellStyle name="_VC 6.15.06 update on 06GRC power costs.xls Chart 2_04 07E Wild Horse Wind Expansion (C) (2)_Adj Bench DR 3 for Initial Briefs (Electric) 2" xfId="2230"/>
    <cellStyle name="_VC 6.15.06 update on 06GRC power costs.xls Chart 2_04 07E Wild Horse Wind Expansion (C) (2)_Electric Rev Req Model (2009 GRC) " xfId="2231"/>
    <cellStyle name="_VC 6.15.06 update on 06GRC power costs.xls Chart 2_04 07E Wild Horse Wind Expansion (C) (2)_Electric Rev Req Model (2009 GRC)  2" xfId="2232"/>
    <cellStyle name="_VC 6.15.06 update on 06GRC power costs.xls Chart 2_04 07E Wild Horse Wind Expansion (C) (2)_Electric Rev Req Model (2009 GRC) Rebuttal" xfId="2233"/>
    <cellStyle name="_VC 6.15.06 update on 06GRC power costs.xls Chart 2_04 07E Wild Horse Wind Expansion (C) (2)_Electric Rev Req Model (2009 GRC) Rebuttal 2" xfId="2234"/>
    <cellStyle name="_VC 6.15.06 update on 06GRC power costs.xls Chart 2_04 07E Wild Horse Wind Expansion (C) (2)_Electric Rev Req Model (2009 GRC) Rebuttal REmoval of New  WH Solar AdjustMI" xfId="2235"/>
    <cellStyle name="_VC 6.15.06 update on 06GRC power costs.xls Chart 2_04 07E Wild Horse Wind Expansion (C) (2)_Electric Rev Req Model (2009 GRC) Rebuttal REmoval of New  WH Solar AdjustMI 2" xfId="2236"/>
    <cellStyle name="_VC 6.15.06 update on 06GRC power costs.xls Chart 2_04 07E Wild Horse Wind Expansion (C) (2)_Electric Rev Req Model (2009 GRC) Revised 01-18-2010" xfId="2237"/>
    <cellStyle name="_VC 6.15.06 update on 06GRC power costs.xls Chart 2_04 07E Wild Horse Wind Expansion (C) (2)_Electric Rev Req Model (2009 GRC) Revised 01-18-2010 2" xfId="2238"/>
    <cellStyle name="_VC 6.15.06 update on 06GRC power costs.xls Chart 2_04 07E Wild Horse Wind Expansion (C) (2)_Final Order Electric EXHIBIT A-1" xfId="2239"/>
    <cellStyle name="_VC 6.15.06 update on 06GRC power costs.xls Chart 2_04 07E Wild Horse Wind Expansion (C) (2)_Final Order Electric EXHIBIT A-1 2" xfId="2240"/>
    <cellStyle name="_VC 6.15.06 update on 06GRC power costs.xls Chart 2_04 07E Wild Horse Wind Expansion (C) (2)_TENASKA REGULATORY ASSET" xfId="2241"/>
    <cellStyle name="_VC 6.15.06 update on 06GRC power costs.xls Chart 2_04 07E Wild Horse Wind Expansion (C) (2)_TENASKA REGULATORY ASSET 2" xfId="2242"/>
    <cellStyle name="_VC 6.15.06 update on 06GRC power costs.xls Chart 2_16.37E Wild Horse Expansion DeferralRevwrkingfile SF" xfId="2243"/>
    <cellStyle name="_VC 6.15.06 update on 06GRC power costs.xls Chart 2_16.37E Wild Horse Expansion DeferralRevwrkingfile SF 2" xfId="2244"/>
    <cellStyle name="_VC 6.15.06 update on 06GRC power costs.xls Chart 2_4 31 Regulatory Assets and Liabilities  7 06- Exhibit D" xfId="2245"/>
    <cellStyle name="_VC 6.15.06 update on 06GRC power costs.xls Chart 2_4 31 Regulatory Assets and Liabilities  7 06- Exhibit D 2" xfId="2246"/>
    <cellStyle name="_VC 6.15.06 update on 06GRC power costs.xls Chart 2_4 32 Regulatory Assets and Liabilities  7 06- Exhibit D" xfId="2247"/>
    <cellStyle name="_VC 6.15.06 update on 06GRC power costs.xls Chart 2_4 32 Regulatory Assets and Liabilities  7 06- Exhibit D 2" xfId="2248"/>
    <cellStyle name="_VC 6.15.06 update on 06GRC power costs.xls Chart 2_Book2" xfId="2249"/>
    <cellStyle name="_VC 6.15.06 update on 06GRC power costs.xls Chart 2_Book2 2" xfId="2250"/>
    <cellStyle name="_VC 6.15.06 update on 06GRC power costs.xls Chart 2_Book2_Adj Bench DR 3 for Initial Briefs (Electric)" xfId="2251"/>
    <cellStyle name="_VC 6.15.06 update on 06GRC power costs.xls Chart 2_Book2_Adj Bench DR 3 for Initial Briefs (Electric) 2" xfId="2252"/>
    <cellStyle name="_VC 6.15.06 update on 06GRC power costs.xls Chart 2_Book2_Electric Rev Req Model (2009 GRC) Rebuttal" xfId="2253"/>
    <cellStyle name="_VC 6.15.06 update on 06GRC power costs.xls Chart 2_Book2_Electric Rev Req Model (2009 GRC) Rebuttal 2" xfId="2254"/>
    <cellStyle name="_VC 6.15.06 update on 06GRC power costs.xls Chart 2_Book2_Electric Rev Req Model (2009 GRC) Rebuttal REmoval of New  WH Solar AdjustMI" xfId="2255"/>
    <cellStyle name="_VC 6.15.06 update on 06GRC power costs.xls Chart 2_Book2_Electric Rev Req Model (2009 GRC) Rebuttal REmoval of New  WH Solar AdjustMI 2" xfId="2256"/>
    <cellStyle name="_VC 6.15.06 update on 06GRC power costs.xls Chart 2_Book2_Electric Rev Req Model (2009 GRC) Revised 01-18-2010" xfId="2257"/>
    <cellStyle name="_VC 6.15.06 update on 06GRC power costs.xls Chart 2_Book2_Electric Rev Req Model (2009 GRC) Revised 01-18-2010 2" xfId="2258"/>
    <cellStyle name="_VC 6.15.06 update on 06GRC power costs.xls Chart 2_Book2_Final Order Electric EXHIBIT A-1" xfId="2259"/>
    <cellStyle name="_VC 6.15.06 update on 06GRC power costs.xls Chart 2_Book2_Final Order Electric EXHIBIT A-1 2" xfId="2260"/>
    <cellStyle name="_VC 6.15.06 update on 06GRC power costs.xls Chart 2_Book4" xfId="2261"/>
    <cellStyle name="_VC 6.15.06 update on 06GRC power costs.xls Chart 2_Book4 2" xfId="2262"/>
    <cellStyle name="_VC 6.15.06 update on 06GRC power costs.xls Chart 2_Book9" xfId="2263"/>
    <cellStyle name="_VC 6.15.06 update on 06GRC power costs.xls Chart 2_Book9 2" xfId="2264"/>
    <cellStyle name="_VC 6.15.06 update on 06GRC power costs.xls Chart 2_DWH-08 (Rate Spread &amp; Design Workpapers)" xfId="3827"/>
    <cellStyle name="_VC 6.15.06 update on 06GRC power costs.xls Chart 2_Final 2008 PTC Rate Design Workpapers 10.27.08" xfId="3828"/>
    <cellStyle name="_VC 6.15.06 update on 06GRC power costs.xls Chart 2_INPUTS" xfId="2265"/>
    <cellStyle name="_VC 6.15.06 update on 06GRC power costs.xls Chart 2_INPUTS 2" xfId="2266"/>
    <cellStyle name="_VC 6.15.06 update on 06GRC power costs.xls Chart 2_Power Costs - Comparison bx Rbtl-Staff-Jt-PC" xfId="2267"/>
    <cellStyle name="_VC 6.15.06 update on 06GRC power costs.xls Chart 2_Power Costs - Comparison bx Rbtl-Staff-Jt-PC 2" xfId="2268"/>
    <cellStyle name="_VC 6.15.06 update on 06GRC power costs.xls Chart 2_Power Costs - Comparison bx Rbtl-Staff-Jt-PC_Adj Bench DR 3 for Initial Briefs (Electric)" xfId="2269"/>
    <cellStyle name="_VC 6.15.06 update on 06GRC power costs.xls Chart 2_Power Costs - Comparison bx Rbtl-Staff-Jt-PC_Adj Bench DR 3 for Initial Briefs (Electric) 2" xfId="2270"/>
    <cellStyle name="_VC 6.15.06 update on 06GRC power costs.xls Chart 2_Power Costs - Comparison bx Rbtl-Staff-Jt-PC_Electric Rev Req Model (2009 GRC) Rebuttal" xfId="2271"/>
    <cellStyle name="_VC 6.15.06 update on 06GRC power costs.xls Chart 2_Power Costs - Comparison bx Rbtl-Staff-Jt-PC_Electric Rev Req Model (2009 GRC) Rebuttal 2" xfId="2272"/>
    <cellStyle name="_VC 6.15.06 update on 06GRC power costs.xls Chart 2_Power Costs - Comparison bx Rbtl-Staff-Jt-PC_Electric Rev Req Model (2009 GRC) Rebuttal REmoval of New  WH Solar AdjustMI" xfId="2273"/>
    <cellStyle name="_VC 6.15.06 update on 06GRC power costs.xls Chart 2_Power Costs - Comparison bx Rbtl-Staff-Jt-PC_Electric Rev Req Model (2009 GRC) Rebuttal REmoval of New  WH Solar AdjustMI 2" xfId="2274"/>
    <cellStyle name="_VC 6.15.06 update on 06GRC power costs.xls Chart 2_Power Costs - Comparison bx Rbtl-Staff-Jt-PC_Electric Rev Req Model (2009 GRC) Revised 01-18-2010" xfId="2275"/>
    <cellStyle name="_VC 6.15.06 update on 06GRC power costs.xls Chart 2_Power Costs - Comparison bx Rbtl-Staff-Jt-PC_Electric Rev Req Model (2009 GRC) Revised 01-18-2010 2" xfId="2276"/>
    <cellStyle name="_VC 6.15.06 update on 06GRC power costs.xls Chart 2_Power Costs - Comparison bx Rbtl-Staff-Jt-PC_Final Order Electric EXHIBIT A-1" xfId="2277"/>
    <cellStyle name="_VC 6.15.06 update on 06GRC power costs.xls Chart 2_Power Costs - Comparison bx Rbtl-Staff-Jt-PC_Final Order Electric EXHIBIT A-1 2" xfId="2278"/>
    <cellStyle name="_VC 6.15.06 update on 06GRC power costs.xls Chart 2_Production Adj 4.37" xfId="2279"/>
    <cellStyle name="_VC 6.15.06 update on 06GRC power costs.xls Chart 2_Production Adj 4.37 2" xfId="2280"/>
    <cellStyle name="_VC 6.15.06 update on 06GRC power costs.xls Chart 2_Purchased Power Adj 4.03" xfId="2281"/>
    <cellStyle name="_VC 6.15.06 update on 06GRC power costs.xls Chart 2_Purchased Power Adj 4.03 2" xfId="2282"/>
    <cellStyle name="_VC 6.15.06 update on 06GRC power costs.xls Chart 2_Rebuttal Power Costs" xfId="2283"/>
    <cellStyle name="_VC 6.15.06 update on 06GRC power costs.xls Chart 2_Rebuttal Power Costs 2" xfId="2284"/>
    <cellStyle name="_VC 6.15.06 update on 06GRC power costs.xls Chart 2_Rebuttal Power Costs_Adj Bench DR 3 for Initial Briefs (Electric)" xfId="2285"/>
    <cellStyle name="_VC 6.15.06 update on 06GRC power costs.xls Chart 2_Rebuttal Power Costs_Adj Bench DR 3 for Initial Briefs (Electric) 2" xfId="2286"/>
    <cellStyle name="_VC 6.15.06 update on 06GRC power costs.xls Chart 2_Rebuttal Power Costs_Electric Rev Req Model (2009 GRC) Rebuttal" xfId="2287"/>
    <cellStyle name="_VC 6.15.06 update on 06GRC power costs.xls Chart 2_Rebuttal Power Costs_Electric Rev Req Model (2009 GRC) Rebuttal 2" xfId="2288"/>
    <cellStyle name="_VC 6.15.06 update on 06GRC power costs.xls Chart 2_Rebuttal Power Costs_Electric Rev Req Model (2009 GRC) Rebuttal REmoval of New  WH Solar AdjustMI" xfId="2289"/>
    <cellStyle name="_VC 6.15.06 update on 06GRC power costs.xls Chart 2_Rebuttal Power Costs_Electric Rev Req Model (2009 GRC) Rebuttal REmoval of New  WH Solar AdjustMI 2" xfId="2290"/>
    <cellStyle name="_VC 6.15.06 update on 06GRC power costs.xls Chart 2_Rebuttal Power Costs_Electric Rev Req Model (2009 GRC) Revised 01-18-2010" xfId="2291"/>
    <cellStyle name="_VC 6.15.06 update on 06GRC power costs.xls Chart 2_Rebuttal Power Costs_Electric Rev Req Model (2009 GRC) Revised 01-18-2010 2" xfId="2292"/>
    <cellStyle name="_VC 6.15.06 update on 06GRC power costs.xls Chart 2_Rebuttal Power Costs_Final Order Electric EXHIBIT A-1" xfId="2293"/>
    <cellStyle name="_VC 6.15.06 update on 06GRC power costs.xls Chart 2_Rebuttal Power Costs_Final Order Electric EXHIBIT A-1 2" xfId="2294"/>
    <cellStyle name="_VC 6.15.06 update on 06GRC power costs.xls Chart 2_ROR &amp; CONV FACTOR" xfId="2295"/>
    <cellStyle name="_VC 6.15.06 update on 06GRC power costs.xls Chart 2_ROR &amp; CONV FACTOR 2" xfId="2296"/>
    <cellStyle name="_VC 6.15.06 update on 06GRC power costs.xls Chart 2_ROR 5.02" xfId="2297"/>
    <cellStyle name="_VC 6.15.06 update on 06GRC power costs.xls Chart 2_ROR 5.02 2" xfId="2298"/>
    <cellStyle name="_VC 6.15.06 update on 06GRC power costs.xls Chart 3" xfId="2299"/>
    <cellStyle name="_VC 6.15.06 update on 06GRC power costs.xls Chart 3 2" xfId="2300"/>
    <cellStyle name="_VC 6.15.06 update on 06GRC power costs.xls Chart 3 2 2" xfId="2301"/>
    <cellStyle name="_VC 6.15.06 update on 06GRC power costs.xls Chart 3 3" xfId="2302"/>
    <cellStyle name="_VC 6.15.06 update on 06GRC power costs.xls Chart 3 3 2" xfId="2303"/>
    <cellStyle name="_VC 6.15.06 update on 06GRC power costs.xls Chart 3 3 3" xfId="2304"/>
    <cellStyle name="_VC 6.15.06 update on 06GRC power costs.xls Chart 3 3 4" xfId="2305"/>
    <cellStyle name="_VC 6.15.06 update on 06GRC power costs.xls Chart 3 4" xfId="2306"/>
    <cellStyle name="_VC 6.15.06 update on 06GRC power costs.xls Chart 3_04 07E Wild Horse Wind Expansion (C) (2)" xfId="2307"/>
    <cellStyle name="_VC 6.15.06 update on 06GRC power costs.xls Chart 3_04 07E Wild Horse Wind Expansion (C) (2) 2" xfId="2308"/>
    <cellStyle name="_VC 6.15.06 update on 06GRC power costs.xls Chart 3_04 07E Wild Horse Wind Expansion (C) (2)_Adj Bench DR 3 for Initial Briefs (Electric)" xfId="2309"/>
    <cellStyle name="_VC 6.15.06 update on 06GRC power costs.xls Chart 3_04 07E Wild Horse Wind Expansion (C) (2)_Adj Bench DR 3 for Initial Briefs (Electric) 2" xfId="2310"/>
    <cellStyle name="_VC 6.15.06 update on 06GRC power costs.xls Chart 3_04 07E Wild Horse Wind Expansion (C) (2)_Electric Rev Req Model (2009 GRC) " xfId="2311"/>
    <cellStyle name="_VC 6.15.06 update on 06GRC power costs.xls Chart 3_04 07E Wild Horse Wind Expansion (C) (2)_Electric Rev Req Model (2009 GRC)  2" xfId="2312"/>
    <cellStyle name="_VC 6.15.06 update on 06GRC power costs.xls Chart 3_04 07E Wild Horse Wind Expansion (C) (2)_Electric Rev Req Model (2009 GRC) Rebuttal" xfId="2313"/>
    <cellStyle name="_VC 6.15.06 update on 06GRC power costs.xls Chart 3_04 07E Wild Horse Wind Expansion (C) (2)_Electric Rev Req Model (2009 GRC) Rebuttal 2" xfId="2314"/>
    <cellStyle name="_VC 6.15.06 update on 06GRC power costs.xls Chart 3_04 07E Wild Horse Wind Expansion (C) (2)_Electric Rev Req Model (2009 GRC) Rebuttal REmoval of New  WH Solar AdjustMI" xfId="2315"/>
    <cellStyle name="_VC 6.15.06 update on 06GRC power costs.xls Chart 3_04 07E Wild Horse Wind Expansion (C) (2)_Electric Rev Req Model (2009 GRC) Rebuttal REmoval of New  WH Solar AdjustMI 2" xfId="2316"/>
    <cellStyle name="_VC 6.15.06 update on 06GRC power costs.xls Chart 3_04 07E Wild Horse Wind Expansion (C) (2)_Electric Rev Req Model (2009 GRC) Revised 01-18-2010" xfId="2317"/>
    <cellStyle name="_VC 6.15.06 update on 06GRC power costs.xls Chart 3_04 07E Wild Horse Wind Expansion (C) (2)_Electric Rev Req Model (2009 GRC) Revised 01-18-2010 2" xfId="2318"/>
    <cellStyle name="_VC 6.15.06 update on 06GRC power costs.xls Chart 3_04 07E Wild Horse Wind Expansion (C) (2)_Final Order Electric EXHIBIT A-1" xfId="2319"/>
    <cellStyle name="_VC 6.15.06 update on 06GRC power costs.xls Chart 3_04 07E Wild Horse Wind Expansion (C) (2)_Final Order Electric EXHIBIT A-1 2" xfId="2320"/>
    <cellStyle name="_VC 6.15.06 update on 06GRC power costs.xls Chart 3_04 07E Wild Horse Wind Expansion (C) (2)_TENASKA REGULATORY ASSET" xfId="2321"/>
    <cellStyle name="_VC 6.15.06 update on 06GRC power costs.xls Chart 3_04 07E Wild Horse Wind Expansion (C) (2)_TENASKA REGULATORY ASSET 2" xfId="2322"/>
    <cellStyle name="_VC 6.15.06 update on 06GRC power costs.xls Chart 3_16.37E Wild Horse Expansion DeferralRevwrkingfile SF" xfId="2323"/>
    <cellStyle name="_VC 6.15.06 update on 06GRC power costs.xls Chart 3_16.37E Wild Horse Expansion DeferralRevwrkingfile SF 2" xfId="2324"/>
    <cellStyle name="_VC 6.15.06 update on 06GRC power costs.xls Chart 3_4 31 Regulatory Assets and Liabilities  7 06- Exhibit D" xfId="2325"/>
    <cellStyle name="_VC 6.15.06 update on 06GRC power costs.xls Chart 3_4 31 Regulatory Assets and Liabilities  7 06- Exhibit D 2" xfId="2326"/>
    <cellStyle name="_VC 6.15.06 update on 06GRC power costs.xls Chart 3_4 32 Regulatory Assets and Liabilities  7 06- Exhibit D" xfId="2327"/>
    <cellStyle name="_VC 6.15.06 update on 06GRC power costs.xls Chart 3_4 32 Regulatory Assets and Liabilities  7 06- Exhibit D 2" xfId="2328"/>
    <cellStyle name="_VC 6.15.06 update on 06GRC power costs.xls Chart 3_Book2" xfId="2329"/>
    <cellStyle name="_VC 6.15.06 update on 06GRC power costs.xls Chart 3_Book2 2" xfId="2330"/>
    <cellStyle name="_VC 6.15.06 update on 06GRC power costs.xls Chart 3_Book2_Adj Bench DR 3 for Initial Briefs (Electric)" xfId="2331"/>
    <cellStyle name="_VC 6.15.06 update on 06GRC power costs.xls Chart 3_Book2_Adj Bench DR 3 for Initial Briefs (Electric) 2" xfId="2332"/>
    <cellStyle name="_VC 6.15.06 update on 06GRC power costs.xls Chart 3_Book2_Electric Rev Req Model (2009 GRC) Rebuttal" xfId="2333"/>
    <cellStyle name="_VC 6.15.06 update on 06GRC power costs.xls Chart 3_Book2_Electric Rev Req Model (2009 GRC) Rebuttal 2" xfId="2334"/>
    <cellStyle name="_VC 6.15.06 update on 06GRC power costs.xls Chart 3_Book2_Electric Rev Req Model (2009 GRC) Rebuttal REmoval of New  WH Solar AdjustMI" xfId="2335"/>
    <cellStyle name="_VC 6.15.06 update on 06GRC power costs.xls Chart 3_Book2_Electric Rev Req Model (2009 GRC) Rebuttal REmoval of New  WH Solar AdjustMI 2" xfId="2336"/>
    <cellStyle name="_VC 6.15.06 update on 06GRC power costs.xls Chart 3_Book2_Electric Rev Req Model (2009 GRC) Revised 01-18-2010" xfId="2337"/>
    <cellStyle name="_VC 6.15.06 update on 06GRC power costs.xls Chart 3_Book2_Electric Rev Req Model (2009 GRC) Revised 01-18-2010 2" xfId="2338"/>
    <cellStyle name="_VC 6.15.06 update on 06GRC power costs.xls Chart 3_Book2_Final Order Electric EXHIBIT A-1" xfId="2339"/>
    <cellStyle name="_VC 6.15.06 update on 06GRC power costs.xls Chart 3_Book2_Final Order Electric EXHIBIT A-1 2" xfId="2340"/>
    <cellStyle name="_VC 6.15.06 update on 06GRC power costs.xls Chart 3_Book4" xfId="2341"/>
    <cellStyle name="_VC 6.15.06 update on 06GRC power costs.xls Chart 3_Book4 2" xfId="2342"/>
    <cellStyle name="_VC 6.15.06 update on 06GRC power costs.xls Chart 3_Book9" xfId="2343"/>
    <cellStyle name="_VC 6.15.06 update on 06GRC power costs.xls Chart 3_Book9 2" xfId="2344"/>
    <cellStyle name="_VC 6.15.06 update on 06GRC power costs.xls Chart 3_DWH-08 (Rate Spread &amp; Design Workpapers)" xfId="3829"/>
    <cellStyle name="_VC 6.15.06 update on 06GRC power costs.xls Chart 3_Final 2008 PTC Rate Design Workpapers 10.27.08" xfId="3830"/>
    <cellStyle name="_VC 6.15.06 update on 06GRC power costs.xls Chart 3_INPUTS" xfId="2345"/>
    <cellStyle name="_VC 6.15.06 update on 06GRC power costs.xls Chart 3_INPUTS 2" xfId="2346"/>
    <cellStyle name="_VC 6.15.06 update on 06GRC power costs.xls Chart 3_Power Costs - Comparison bx Rbtl-Staff-Jt-PC" xfId="2347"/>
    <cellStyle name="_VC 6.15.06 update on 06GRC power costs.xls Chart 3_Power Costs - Comparison bx Rbtl-Staff-Jt-PC 2" xfId="2348"/>
    <cellStyle name="_VC 6.15.06 update on 06GRC power costs.xls Chart 3_Power Costs - Comparison bx Rbtl-Staff-Jt-PC_Adj Bench DR 3 for Initial Briefs (Electric)" xfId="2349"/>
    <cellStyle name="_VC 6.15.06 update on 06GRC power costs.xls Chart 3_Power Costs - Comparison bx Rbtl-Staff-Jt-PC_Adj Bench DR 3 for Initial Briefs (Electric) 2" xfId="2350"/>
    <cellStyle name="_VC 6.15.06 update on 06GRC power costs.xls Chart 3_Power Costs - Comparison bx Rbtl-Staff-Jt-PC_Electric Rev Req Model (2009 GRC) Rebuttal" xfId="2351"/>
    <cellStyle name="_VC 6.15.06 update on 06GRC power costs.xls Chart 3_Power Costs - Comparison bx Rbtl-Staff-Jt-PC_Electric Rev Req Model (2009 GRC) Rebuttal 2" xfId="2352"/>
    <cellStyle name="_VC 6.15.06 update on 06GRC power costs.xls Chart 3_Power Costs - Comparison bx Rbtl-Staff-Jt-PC_Electric Rev Req Model (2009 GRC) Rebuttal REmoval of New  WH Solar AdjustMI" xfId="2353"/>
    <cellStyle name="_VC 6.15.06 update on 06GRC power costs.xls Chart 3_Power Costs - Comparison bx Rbtl-Staff-Jt-PC_Electric Rev Req Model (2009 GRC) Rebuttal REmoval of New  WH Solar AdjustMI 2" xfId="2354"/>
    <cellStyle name="_VC 6.15.06 update on 06GRC power costs.xls Chart 3_Power Costs - Comparison bx Rbtl-Staff-Jt-PC_Electric Rev Req Model (2009 GRC) Revised 01-18-2010" xfId="2355"/>
    <cellStyle name="_VC 6.15.06 update on 06GRC power costs.xls Chart 3_Power Costs - Comparison bx Rbtl-Staff-Jt-PC_Electric Rev Req Model (2009 GRC) Revised 01-18-2010 2" xfId="2356"/>
    <cellStyle name="_VC 6.15.06 update on 06GRC power costs.xls Chart 3_Power Costs - Comparison bx Rbtl-Staff-Jt-PC_Final Order Electric EXHIBIT A-1" xfId="2357"/>
    <cellStyle name="_VC 6.15.06 update on 06GRC power costs.xls Chart 3_Power Costs - Comparison bx Rbtl-Staff-Jt-PC_Final Order Electric EXHIBIT A-1 2" xfId="2358"/>
    <cellStyle name="_VC 6.15.06 update on 06GRC power costs.xls Chart 3_Production Adj 4.37" xfId="2359"/>
    <cellStyle name="_VC 6.15.06 update on 06GRC power costs.xls Chart 3_Production Adj 4.37 2" xfId="2360"/>
    <cellStyle name="_VC 6.15.06 update on 06GRC power costs.xls Chart 3_Purchased Power Adj 4.03" xfId="2361"/>
    <cellStyle name="_VC 6.15.06 update on 06GRC power costs.xls Chart 3_Purchased Power Adj 4.03 2" xfId="2362"/>
    <cellStyle name="_VC 6.15.06 update on 06GRC power costs.xls Chart 3_Rebuttal Power Costs" xfId="2363"/>
    <cellStyle name="_VC 6.15.06 update on 06GRC power costs.xls Chart 3_Rebuttal Power Costs 2" xfId="2364"/>
    <cellStyle name="_VC 6.15.06 update on 06GRC power costs.xls Chart 3_Rebuttal Power Costs_Adj Bench DR 3 for Initial Briefs (Electric)" xfId="2365"/>
    <cellStyle name="_VC 6.15.06 update on 06GRC power costs.xls Chart 3_Rebuttal Power Costs_Adj Bench DR 3 for Initial Briefs (Electric) 2" xfId="2366"/>
    <cellStyle name="_VC 6.15.06 update on 06GRC power costs.xls Chart 3_Rebuttal Power Costs_Electric Rev Req Model (2009 GRC) Rebuttal" xfId="2367"/>
    <cellStyle name="_VC 6.15.06 update on 06GRC power costs.xls Chart 3_Rebuttal Power Costs_Electric Rev Req Model (2009 GRC) Rebuttal 2" xfId="2368"/>
    <cellStyle name="_VC 6.15.06 update on 06GRC power costs.xls Chart 3_Rebuttal Power Costs_Electric Rev Req Model (2009 GRC) Rebuttal REmoval of New  WH Solar AdjustMI" xfId="2369"/>
    <cellStyle name="_VC 6.15.06 update on 06GRC power costs.xls Chart 3_Rebuttal Power Costs_Electric Rev Req Model (2009 GRC) Rebuttal REmoval of New  WH Solar AdjustMI 2" xfId="2370"/>
    <cellStyle name="_VC 6.15.06 update on 06GRC power costs.xls Chart 3_Rebuttal Power Costs_Electric Rev Req Model (2009 GRC) Revised 01-18-2010" xfId="2371"/>
    <cellStyle name="_VC 6.15.06 update on 06GRC power costs.xls Chart 3_Rebuttal Power Costs_Electric Rev Req Model (2009 GRC) Revised 01-18-2010 2" xfId="2372"/>
    <cellStyle name="_VC 6.15.06 update on 06GRC power costs.xls Chart 3_Rebuttal Power Costs_Final Order Electric EXHIBIT A-1" xfId="2373"/>
    <cellStyle name="_VC 6.15.06 update on 06GRC power costs.xls Chart 3_Rebuttal Power Costs_Final Order Electric EXHIBIT A-1 2" xfId="2374"/>
    <cellStyle name="_VC 6.15.06 update on 06GRC power costs.xls Chart 3_ROR &amp; CONV FACTOR" xfId="2375"/>
    <cellStyle name="_VC 6.15.06 update on 06GRC power costs.xls Chart 3_ROR &amp; CONV FACTOR 2" xfId="2376"/>
    <cellStyle name="_VC 6.15.06 update on 06GRC power costs.xls Chart 3_ROR 5.02" xfId="2377"/>
    <cellStyle name="_VC 6.15.06 update on 06GRC power costs.xls Chart 3_ROR 5.02 2" xfId="2378"/>
    <cellStyle name="0,0_x000d__x000a_NA_x000d__x000a_" xfId="2379"/>
    <cellStyle name="0000" xfId="3831"/>
    <cellStyle name="000000" xfId="3832"/>
    <cellStyle name="20% - Accent1 10" xfId="3833"/>
    <cellStyle name="20% - Accent1 11" xfId="3834"/>
    <cellStyle name="20% - Accent1 12" xfId="3835"/>
    <cellStyle name="20% - Accent1 13" xfId="3836"/>
    <cellStyle name="20% - Accent1 14" xfId="3837"/>
    <cellStyle name="20% - Accent1 15" xfId="3838"/>
    <cellStyle name="20% - Accent1 16" xfId="3839"/>
    <cellStyle name="20% - Accent1 17" xfId="3840"/>
    <cellStyle name="20% - Accent1 18" xfId="3841"/>
    <cellStyle name="20% - Accent1 19" xfId="3842"/>
    <cellStyle name="20% - Accent1 2" xfId="2380"/>
    <cellStyle name="20% - Accent1 2 2" xfId="2381"/>
    <cellStyle name="20% - Accent1 20" xfId="3843"/>
    <cellStyle name="20% - Accent1 21" xfId="3844"/>
    <cellStyle name="20% - Accent1 22" xfId="3845"/>
    <cellStyle name="20% - Accent1 23" xfId="3846"/>
    <cellStyle name="20% - Accent1 24" xfId="3847"/>
    <cellStyle name="20% - Accent1 25" xfId="3848"/>
    <cellStyle name="20% - Accent1 26" xfId="3849"/>
    <cellStyle name="20% - Accent1 27" xfId="3850"/>
    <cellStyle name="20% - Accent1 28" xfId="3851"/>
    <cellStyle name="20% - Accent1 29" xfId="3852"/>
    <cellStyle name="20% - Accent1 3" xfId="2382"/>
    <cellStyle name="20% - Accent1 30" xfId="3853"/>
    <cellStyle name="20% - Accent1 31" xfId="3854"/>
    <cellStyle name="20% - Accent1 32" xfId="3855"/>
    <cellStyle name="20% - Accent1 33" xfId="3856"/>
    <cellStyle name="20% - Accent1 34" xfId="3857"/>
    <cellStyle name="20% - Accent1 35" xfId="3858"/>
    <cellStyle name="20% - Accent1 36" xfId="3859"/>
    <cellStyle name="20% - Accent1 37" xfId="3860"/>
    <cellStyle name="20% - Accent1 38" xfId="3861"/>
    <cellStyle name="20% - Accent1 39" xfId="3862"/>
    <cellStyle name="20% - Accent1 4" xfId="2383"/>
    <cellStyle name="20% - Accent1 4 2" xfId="2384"/>
    <cellStyle name="20% - Accent1 4 2 2" xfId="2385"/>
    <cellStyle name="20% - Accent1 4 2 3" xfId="2386"/>
    <cellStyle name="20% - Accent1 4 3" xfId="2387"/>
    <cellStyle name="20% - Accent1 4 3 2" xfId="2388"/>
    <cellStyle name="20% - Accent1 4 4" xfId="2389"/>
    <cellStyle name="20% - Accent1 4 5" xfId="2390"/>
    <cellStyle name="20% - Accent1 40" xfId="3863"/>
    <cellStyle name="20% - Accent1 41" xfId="3864"/>
    <cellStyle name="20% - Accent1 42" xfId="3865"/>
    <cellStyle name="20% - Accent1 43" xfId="3866"/>
    <cellStyle name="20% - Accent1 44" xfId="3867"/>
    <cellStyle name="20% - Accent1 45" xfId="3868"/>
    <cellStyle name="20% - Accent1 46" xfId="3869"/>
    <cellStyle name="20% - Accent1 47" xfId="3870"/>
    <cellStyle name="20% - Accent1 48" xfId="3871"/>
    <cellStyle name="20% - Accent1 49" xfId="3872"/>
    <cellStyle name="20% - Accent1 5" xfId="3873"/>
    <cellStyle name="20% - Accent1 50" xfId="3874"/>
    <cellStyle name="20% - Accent1 51" xfId="3875"/>
    <cellStyle name="20% - Accent1 52" xfId="3876"/>
    <cellStyle name="20% - Accent1 53" xfId="3877"/>
    <cellStyle name="20% - Accent1 54" xfId="3878"/>
    <cellStyle name="20% - Accent1 55" xfId="3879"/>
    <cellStyle name="20% - Accent1 56" xfId="3880"/>
    <cellStyle name="20% - Accent1 57" xfId="3881"/>
    <cellStyle name="20% - Accent1 58" xfId="3882"/>
    <cellStyle name="20% - Accent1 59" xfId="3883"/>
    <cellStyle name="20% - Accent1 6" xfId="3884"/>
    <cellStyle name="20% - Accent1 60" xfId="3885"/>
    <cellStyle name="20% - Accent1 61" xfId="3886"/>
    <cellStyle name="20% - Accent1 62" xfId="3887"/>
    <cellStyle name="20% - Accent1 63" xfId="3888"/>
    <cellStyle name="20% - Accent1 64" xfId="3889"/>
    <cellStyle name="20% - Accent1 7" xfId="3890"/>
    <cellStyle name="20% - Accent1 8" xfId="3891"/>
    <cellStyle name="20% - Accent1 9" xfId="3892"/>
    <cellStyle name="20% - Accent2 10" xfId="3893"/>
    <cellStyle name="20% - Accent2 11" xfId="3894"/>
    <cellStyle name="20% - Accent2 12" xfId="3895"/>
    <cellStyle name="20% - Accent2 13" xfId="3896"/>
    <cellStyle name="20% - Accent2 14" xfId="3897"/>
    <cellStyle name="20% - Accent2 15" xfId="3898"/>
    <cellStyle name="20% - Accent2 16" xfId="3899"/>
    <cellStyle name="20% - Accent2 17" xfId="3900"/>
    <cellStyle name="20% - Accent2 18" xfId="3901"/>
    <cellStyle name="20% - Accent2 19" xfId="3902"/>
    <cellStyle name="20% - Accent2 2" xfId="2391"/>
    <cellStyle name="20% - Accent2 2 2" xfId="2392"/>
    <cellStyle name="20% - Accent2 20" xfId="3903"/>
    <cellStyle name="20% - Accent2 21" xfId="3904"/>
    <cellStyle name="20% - Accent2 22" xfId="3905"/>
    <cellStyle name="20% - Accent2 23" xfId="3906"/>
    <cellStyle name="20% - Accent2 24" xfId="3907"/>
    <cellStyle name="20% - Accent2 25" xfId="3908"/>
    <cellStyle name="20% - Accent2 26" xfId="3909"/>
    <cellStyle name="20% - Accent2 27" xfId="3910"/>
    <cellStyle name="20% - Accent2 28" xfId="3911"/>
    <cellStyle name="20% - Accent2 29" xfId="3912"/>
    <cellStyle name="20% - Accent2 3" xfId="2393"/>
    <cellStyle name="20% - Accent2 30" xfId="3913"/>
    <cellStyle name="20% - Accent2 31" xfId="3914"/>
    <cellStyle name="20% - Accent2 32" xfId="3915"/>
    <cellStyle name="20% - Accent2 33" xfId="3916"/>
    <cellStyle name="20% - Accent2 34" xfId="3917"/>
    <cellStyle name="20% - Accent2 35" xfId="3918"/>
    <cellStyle name="20% - Accent2 36" xfId="3919"/>
    <cellStyle name="20% - Accent2 37" xfId="3920"/>
    <cellStyle name="20% - Accent2 38" xfId="3921"/>
    <cellStyle name="20% - Accent2 39" xfId="3922"/>
    <cellStyle name="20% - Accent2 4" xfId="2394"/>
    <cellStyle name="20% - Accent2 4 2" xfId="2395"/>
    <cellStyle name="20% - Accent2 4 2 2" xfId="2396"/>
    <cellStyle name="20% - Accent2 4 2 3" xfId="2397"/>
    <cellStyle name="20% - Accent2 4 3" xfId="2398"/>
    <cellStyle name="20% - Accent2 4 3 2" xfId="2399"/>
    <cellStyle name="20% - Accent2 4 4" xfId="2400"/>
    <cellStyle name="20% - Accent2 4 5" xfId="2401"/>
    <cellStyle name="20% - Accent2 40" xfId="3923"/>
    <cellStyle name="20% - Accent2 41" xfId="3924"/>
    <cellStyle name="20% - Accent2 42" xfId="3925"/>
    <cellStyle name="20% - Accent2 43" xfId="3926"/>
    <cellStyle name="20% - Accent2 44" xfId="3927"/>
    <cellStyle name="20% - Accent2 45" xfId="3928"/>
    <cellStyle name="20% - Accent2 46" xfId="3929"/>
    <cellStyle name="20% - Accent2 47" xfId="3930"/>
    <cellStyle name="20% - Accent2 48" xfId="3931"/>
    <cellStyle name="20% - Accent2 49" xfId="3932"/>
    <cellStyle name="20% - Accent2 5" xfId="3933"/>
    <cellStyle name="20% - Accent2 50" xfId="3934"/>
    <cellStyle name="20% - Accent2 51" xfId="3935"/>
    <cellStyle name="20% - Accent2 52" xfId="3936"/>
    <cellStyle name="20% - Accent2 53" xfId="3937"/>
    <cellStyle name="20% - Accent2 54" xfId="3938"/>
    <cellStyle name="20% - Accent2 55" xfId="3939"/>
    <cellStyle name="20% - Accent2 56" xfId="3940"/>
    <cellStyle name="20% - Accent2 57" xfId="3941"/>
    <cellStyle name="20% - Accent2 58" xfId="3942"/>
    <cellStyle name="20% - Accent2 59" xfId="3943"/>
    <cellStyle name="20% - Accent2 6" xfId="3944"/>
    <cellStyle name="20% - Accent2 60" xfId="3945"/>
    <cellStyle name="20% - Accent2 61" xfId="3946"/>
    <cellStyle name="20% - Accent2 62" xfId="3947"/>
    <cellStyle name="20% - Accent2 63" xfId="3948"/>
    <cellStyle name="20% - Accent2 64" xfId="3949"/>
    <cellStyle name="20% - Accent2 7" xfId="3950"/>
    <cellStyle name="20% - Accent2 8" xfId="3951"/>
    <cellStyle name="20% - Accent2 9" xfId="3952"/>
    <cellStyle name="20% - Accent3 10" xfId="3953"/>
    <cellStyle name="20% - Accent3 11" xfId="3954"/>
    <cellStyle name="20% - Accent3 12" xfId="3955"/>
    <cellStyle name="20% - Accent3 13" xfId="3956"/>
    <cellStyle name="20% - Accent3 14" xfId="3957"/>
    <cellStyle name="20% - Accent3 15" xfId="3958"/>
    <cellStyle name="20% - Accent3 16" xfId="3959"/>
    <cellStyle name="20% - Accent3 17" xfId="3960"/>
    <cellStyle name="20% - Accent3 18" xfId="3961"/>
    <cellStyle name="20% - Accent3 19" xfId="3962"/>
    <cellStyle name="20% - Accent3 2" xfId="2402"/>
    <cellStyle name="20% - Accent3 2 2" xfId="2403"/>
    <cellStyle name="20% - Accent3 20" xfId="3963"/>
    <cellStyle name="20% - Accent3 21" xfId="3964"/>
    <cellStyle name="20% - Accent3 22" xfId="3965"/>
    <cellStyle name="20% - Accent3 23" xfId="3966"/>
    <cellStyle name="20% - Accent3 24" xfId="3967"/>
    <cellStyle name="20% - Accent3 25" xfId="3968"/>
    <cellStyle name="20% - Accent3 26" xfId="3969"/>
    <cellStyle name="20% - Accent3 27" xfId="3970"/>
    <cellStyle name="20% - Accent3 28" xfId="3971"/>
    <cellStyle name="20% - Accent3 29" xfId="3972"/>
    <cellStyle name="20% - Accent3 3" xfId="2404"/>
    <cellStyle name="20% - Accent3 30" xfId="3973"/>
    <cellStyle name="20% - Accent3 31" xfId="3974"/>
    <cellStyle name="20% - Accent3 32" xfId="3975"/>
    <cellStyle name="20% - Accent3 33" xfId="3976"/>
    <cellStyle name="20% - Accent3 34" xfId="3977"/>
    <cellStyle name="20% - Accent3 35" xfId="3978"/>
    <cellStyle name="20% - Accent3 36" xfId="3979"/>
    <cellStyle name="20% - Accent3 37" xfId="3980"/>
    <cellStyle name="20% - Accent3 38" xfId="3981"/>
    <cellStyle name="20% - Accent3 39" xfId="3982"/>
    <cellStyle name="20% - Accent3 4" xfId="2405"/>
    <cellStyle name="20% - Accent3 4 2" xfId="2406"/>
    <cellStyle name="20% - Accent3 4 2 2" xfId="2407"/>
    <cellStyle name="20% - Accent3 4 2 3" xfId="2408"/>
    <cellStyle name="20% - Accent3 4 3" xfId="2409"/>
    <cellStyle name="20% - Accent3 4 3 2" xfId="2410"/>
    <cellStyle name="20% - Accent3 4 4" xfId="2411"/>
    <cellStyle name="20% - Accent3 4 5" xfId="2412"/>
    <cellStyle name="20% - Accent3 40" xfId="3983"/>
    <cellStyle name="20% - Accent3 41" xfId="3984"/>
    <cellStyle name="20% - Accent3 42" xfId="3985"/>
    <cellStyle name="20% - Accent3 43" xfId="3986"/>
    <cellStyle name="20% - Accent3 44" xfId="3987"/>
    <cellStyle name="20% - Accent3 45" xfId="3988"/>
    <cellStyle name="20% - Accent3 46" xfId="3989"/>
    <cellStyle name="20% - Accent3 47" xfId="3990"/>
    <cellStyle name="20% - Accent3 48" xfId="3991"/>
    <cellStyle name="20% - Accent3 49" xfId="3992"/>
    <cellStyle name="20% - Accent3 5" xfId="3993"/>
    <cellStyle name="20% - Accent3 50" xfId="3994"/>
    <cellStyle name="20% - Accent3 51" xfId="3995"/>
    <cellStyle name="20% - Accent3 52" xfId="3996"/>
    <cellStyle name="20% - Accent3 53" xfId="3997"/>
    <cellStyle name="20% - Accent3 54" xfId="3998"/>
    <cellStyle name="20% - Accent3 55" xfId="3999"/>
    <cellStyle name="20% - Accent3 56" xfId="4000"/>
    <cellStyle name="20% - Accent3 57" xfId="4001"/>
    <cellStyle name="20% - Accent3 58" xfId="4002"/>
    <cellStyle name="20% - Accent3 59" xfId="4003"/>
    <cellStyle name="20% - Accent3 6" xfId="4004"/>
    <cellStyle name="20% - Accent3 60" xfId="4005"/>
    <cellStyle name="20% - Accent3 61" xfId="4006"/>
    <cellStyle name="20% - Accent3 62" xfId="4007"/>
    <cellStyle name="20% - Accent3 63" xfId="4008"/>
    <cellStyle name="20% - Accent3 64" xfId="4009"/>
    <cellStyle name="20% - Accent3 7" xfId="4010"/>
    <cellStyle name="20% - Accent3 8" xfId="4011"/>
    <cellStyle name="20% - Accent3 9" xfId="4012"/>
    <cellStyle name="20% - Accent4 10" xfId="4013"/>
    <cellStyle name="20% - Accent4 11" xfId="4014"/>
    <cellStyle name="20% - Accent4 12" xfId="4015"/>
    <cellStyle name="20% - Accent4 13" xfId="4016"/>
    <cellStyle name="20% - Accent4 14" xfId="4017"/>
    <cellStyle name="20% - Accent4 15" xfId="4018"/>
    <cellStyle name="20% - Accent4 16" xfId="4019"/>
    <cellStyle name="20% - Accent4 17" xfId="4020"/>
    <cellStyle name="20% - Accent4 18" xfId="4021"/>
    <cellStyle name="20% - Accent4 19" xfId="4022"/>
    <cellStyle name="20% - Accent4 2" xfId="2413"/>
    <cellStyle name="20% - Accent4 2 2" xfId="2414"/>
    <cellStyle name="20% - Accent4 20" xfId="4023"/>
    <cellStyle name="20% - Accent4 21" xfId="4024"/>
    <cellStyle name="20% - Accent4 22" xfId="4025"/>
    <cellStyle name="20% - Accent4 23" xfId="4026"/>
    <cellStyle name="20% - Accent4 24" xfId="4027"/>
    <cellStyle name="20% - Accent4 25" xfId="4028"/>
    <cellStyle name="20% - Accent4 26" xfId="4029"/>
    <cellStyle name="20% - Accent4 27" xfId="4030"/>
    <cellStyle name="20% - Accent4 28" xfId="4031"/>
    <cellStyle name="20% - Accent4 29" xfId="4032"/>
    <cellStyle name="20% - Accent4 3" xfId="2415"/>
    <cellStyle name="20% - Accent4 30" xfId="4033"/>
    <cellStyle name="20% - Accent4 31" xfId="4034"/>
    <cellStyle name="20% - Accent4 32" xfId="4035"/>
    <cellStyle name="20% - Accent4 33" xfId="4036"/>
    <cellStyle name="20% - Accent4 34" xfId="4037"/>
    <cellStyle name="20% - Accent4 35" xfId="4038"/>
    <cellStyle name="20% - Accent4 36" xfId="4039"/>
    <cellStyle name="20% - Accent4 37" xfId="4040"/>
    <cellStyle name="20% - Accent4 38" xfId="4041"/>
    <cellStyle name="20% - Accent4 39" xfId="4042"/>
    <cellStyle name="20% - Accent4 4" xfId="2416"/>
    <cellStyle name="20% - Accent4 4 2" xfId="2417"/>
    <cellStyle name="20% - Accent4 4 2 2" xfId="2418"/>
    <cellStyle name="20% - Accent4 4 2 3" xfId="2419"/>
    <cellStyle name="20% - Accent4 4 3" xfId="2420"/>
    <cellStyle name="20% - Accent4 4 3 2" xfId="2421"/>
    <cellStyle name="20% - Accent4 4 4" xfId="2422"/>
    <cellStyle name="20% - Accent4 4 5" xfId="2423"/>
    <cellStyle name="20% - Accent4 40" xfId="4043"/>
    <cellStyle name="20% - Accent4 41" xfId="4044"/>
    <cellStyle name="20% - Accent4 42" xfId="4045"/>
    <cellStyle name="20% - Accent4 43" xfId="4046"/>
    <cellStyle name="20% - Accent4 44" xfId="4047"/>
    <cellStyle name="20% - Accent4 45" xfId="4048"/>
    <cellStyle name="20% - Accent4 46" xfId="4049"/>
    <cellStyle name="20% - Accent4 47" xfId="4050"/>
    <cellStyle name="20% - Accent4 48" xfId="4051"/>
    <cellStyle name="20% - Accent4 49" xfId="4052"/>
    <cellStyle name="20% - Accent4 5" xfId="4053"/>
    <cellStyle name="20% - Accent4 50" xfId="4054"/>
    <cellStyle name="20% - Accent4 51" xfId="4055"/>
    <cellStyle name="20% - Accent4 52" xfId="4056"/>
    <cellStyle name="20% - Accent4 53" xfId="4057"/>
    <cellStyle name="20% - Accent4 54" xfId="4058"/>
    <cellStyle name="20% - Accent4 55" xfId="4059"/>
    <cellStyle name="20% - Accent4 56" xfId="4060"/>
    <cellStyle name="20% - Accent4 57" xfId="4061"/>
    <cellStyle name="20% - Accent4 58" xfId="4062"/>
    <cellStyle name="20% - Accent4 59" xfId="4063"/>
    <cellStyle name="20% - Accent4 6" xfId="4064"/>
    <cellStyle name="20% - Accent4 60" xfId="4065"/>
    <cellStyle name="20% - Accent4 61" xfId="4066"/>
    <cellStyle name="20% - Accent4 62" xfId="4067"/>
    <cellStyle name="20% - Accent4 63" xfId="4068"/>
    <cellStyle name="20% - Accent4 64" xfId="4069"/>
    <cellStyle name="20% - Accent4 7" xfId="4070"/>
    <cellStyle name="20% - Accent4 8" xfId="4071"/>
    <cellStyle name="20% - Accent4 9" xfId="4072"/>
    <cellStyle name="20% - Accent5 10" xfId="4073"/>
    <cellStyle name="20% - Accent5 11" xfId="4074"/>
    <cellStyle name="20% - Accent5 12" xfId="4075"/>
    <cellStyle name="20% - Accent5 13" xfId="4076"/>
    <cellStyle name="20% - Accent5 14" xfId="4077"/>
    <cellStyle name="20% - Accent5 15" xfId="4078"/>
    <cellStyle name="20% - Accent5 16" xfId="4079"/>
    <cellStyle name="20% - Accent5 17" xfId="4080"/>
    <cellStyle name="20% - Accent5 18" xfId="4081"/>
    <cellStyle name="20% - Accent5 19" xfId="4082"/>
    <cellStyle name="20% - Accent5 2" xfId="2424"/>
    <cellStyle name="20% - Accent5 2 2" xfId="2425"/>
    <cellStyle name="20% - Accent5 20" xfId="4083"/>
    <cellStyle name="20% - Accent5 21" xfId="4084"/>
    <cellStyle name="20% - Accent5 22" xfId="4085"/>
    <cellStyle name="20% - Accent5 23" xfId="4086"/>
    <cellStyle name="20% - Accent5 24" xfId="4087"/>
    <cellStyle name="20% - Accent5 25" xfId="4088"/>
    <cellStyle name="20% - Accent5 26" xfId="4089"/>
    <cellStyle name="20% - Accent5 27" xfId="4090"/>
    <cellStyle name="20% - Accent5 28" xfId="4091"/>
    <cellStyle name="20% - Accent5 29" xfId="4092"/>
    <cellStyle name="20% - Accent5 3" xfId="2426"/>
    <cellStyle name="20% - Accent5 30" xfId="4093"/>
    <cellStyle name="20% - Accent5 31" xfId="4094"/>
    <cellStyle name="20% - Accent5 32" xfId="4095"/>
    <cellStyle name="20% - Accent5 33" xfId="4096"/>
    <cellStyle name="20% - Accent5 34" xfId="4097"/>
    <cellStyle name="20% - Accent5 35" xfId="4098"/>
    <cellStyle name="20% - Accent5 36" xfId="4099"/>
    <cellStyle name="20% - Accent5 37" xfId="4100"/>
    <cellStyle name="20% - Accent5 38" xfId="4101"/>
    <cellStyle name="20% - Accent5 39" xfId="4102"/>
    <cellStyle name="20% - Accent5 4" xfId="2427"/>
    <cellStyle name="20% - Accent5 4 2" xfId="2428"/>
    <cellStyle name="20% - Accent5 4 3" xfId="2429"/>
    <cellStyle name="20% - Accent5 40" xfId="4103"/>
    <cellStyle name="20% - Accent5 41" xfId="4104"/>
    <cellStyle name="20% - Accent5 42" xfId="4105"/>
    <cellStyle name="20% - Accent5 43" xfId="4106"/>
    <cellStyle name="20% - Accent5 44" xfId="4107"/>
    <cellStyle name="20% - Accent5 45" xfId="4108"/>
    <cellStyle name="20% - Accent5 46" xfId="4109"/>
    <cellStyle name="20% - Accent5 47" xfId="4110"/>
    <cellStyle name="20% - Accent5 48" xfId="4111"/>
    <cellStyle name="20% - Accent5 49" xfId="4112"/>
    <cellStyle name="20% - Accent5 5" xfId="2430"/>
    <cellStyle name="20% - Accent5 5 2" xfId="2431"/>
    <cellStyle name="20% - Accent5 50" xfId="4113"/>
    <cellStyle name="20% - Accent5 51" xfId="4114"/>
    <cellStyle name="20% - Accent5 52" xfId="4115"/>
    <cellStyle name="20% - Accent5 53" xfId="4116"/>
    <cellStyle name="20% - Accent5 54" xfId="4117"/>
    <cellStyle name="20% - Accent5 55" xfId="4118"/>
    <cellStyle name="20% - Accent5 56" xfId="4119"/>
    <cellStyle name="20% - Accent5 57" xfId="4120"/>
    <cellStyle name="20% - Accent5 58" xfId="4121"/>
    <cellStyle name="20% - Accent5 59" xfId="4122"/>
    <cellStyle name="20% - Accent5 6" xfId="2432"/>
    <cellStyle name="20% - Accent5 6 2" xfId="2433"/>
    <cellStyle name="20% - Accent5 60" xfId="4123"/>
    <cellStyle name="20% - Accent5 61" xfId="4124"/>
    <cellStyle name="20% - Accent5 62" xfId="4125"/>
    <cellStyle name="20% - Accent5 63" xfId="4126"/>
    <cellStyle name="20% - Accent5 64" xfId="4127"/>
    <cellStyle name="20% - Accent5 7" xfId="2434"/>
    <cellStyle name="20% - Accent5 8" xfId="2435"/>
    <cellStyle name="20% - Accent5 9" xfId="4128"/>
    <cellStyle name="20% - Accent6 10" xfId="4129"/>
    <cellStyle name="20% - Accent6 11" xfId="4130"/>
    <cellStyle name="20% - Accent6 12" xfId="4131"/>
    <cellStyle name="20% - Accent6 13" xfId="4132"/>
    <cellStyle name="20% - Accent6 14" xfId="4133"/>
    <cellStyle name="20% - Accent6 15" xfId="4134"/>
    <cellStyle name="20% - Accent6 16" xfId="4135"/>
    <cellStyle name="20% - Accent6 17" xfId="4136"/>
    <cellStyle name="20% - Accent6 18" xfId="4137"/>
    <cellStyle name="20% - Accent6 19" xfId="4138"/>
    <cellStyle name="20% - Accent6 2" xfId="2436"/>
    <cellStyle name="20% - Accent6 2 2" xfId="2437"/>
    <cellStyle name="20% - Accent6 20" xfId="4139"/>
    <cellStyle name="20% - Accent6 21" xfId="4140"/>
    <cellStyle name="20% - Accent6 22" xfId="4141"/>
    <cellStyle name="20% - Accent6 23" xfId="4142"/>
    <cellStyle name="20% - Accent6 24" xfId="4143"/>
    <cellStyle name="20% - Accent6 25" xfId="4144"/>
    <cellStyle name="20% - Accent6 26" xfId="4145"/>
    <cellStyle name="20% - Accent6 27" xfId="4146"/>
    <cellStyle name="20% - Accent6 28" xfId="4147"/>
    <cellStyle name="20% - Accent6 29" xfId="4148"/>
    <cellStyle name="20% - Accent6 3" xfId="2438"/>
    <cellStyle name="20% - Accent6 30" xfId="4149"/>
    <cellStyle name="20% - Accent6 31" xfId="4150"/>
    <cellStyle name="20% - Accent6 32" xfId="4151"/>
    <cellStyle name="20% - Accent6 33" xfId="4152"/>
    <cellStyle name="20% - Accent6 34" xfId="4153"/>
    <cellStyle name="20% - Accent6 35" xfId="4154"/>
    <cellStyle name="20% - Accent6 36" xfId="4155"/>
    <cellStyle name="20% - Accent6 37" xfId="4156"/>
    <cellStyle name="20% - Accent6 38" xfId="4157"/>
    <cellStyle name="20% - Accent6 39" xfId="4158"/>
    <cellStyle name="20% - Accent6 4" xfId="2439"/>
    <cellStyle name="20% - Accent6 4 2" xfId="2440"/>
    <cellStyle name="20% - Accent6 4 2 2" xfId="2441"/>
    <cellStyle name="20% - Accent6 4 2 3" xfId="2442"/>
    <cellStyle name="20% - Accent6 4 3" xfId="2443"/>
    <cellStyle name="20% - Accent6 4 3 2" xfId="2444"/>
    <cellStyle name="20% - Accent6 4 4" xfId="2445"/>
    <cellStyle name="20% - Accent6 4 5" xfId="2446"/>
    <cellStyle name="20% - Accent6 40" xfId="4159"/>
    <cellStyle name="20% - Accent6 41" xfId="4160"/>
    <cellStyle name="20% - Accent6 42" xfId="4161"/>
    <cellStyle name="20% - Accent6 43" xfId="4162"/>
    <cellStyle name="20% - Accent6 44" xfId="4163"/>
    <cellStyle name="20% - Accent6 45" xfId="4164"/>
    <cellStyle name="20% - Accent6 46" xfId="4165"/>
    <cellStyle name="20% - Accent6 47" xfId="4166"/>
    <cellStyle name="20% - Accent6 48" xfId="4167"/>
    <cellStyle name="20% - Accent6 49" xfId="4168"/>
    <cellStyle name="20% - Accent6 5" xfId="4169"/>
    <cellStyle name="20% - Accent6 50" xfId="4170"/>
    <cellStyle name="20% - Accent6 51" xfId="4171"/>
    <cellStyle name="20% - Accent6 52" xfId="4172"/>
    <cellStyle name="20% - Accent6 53" xfId="4173"/>
    <cellStyle name="20% - Accent6 54" xfId="4174"/>
    <cellStyle name="20% - Accent6 55" xfId="4175"/>
    <cellStyle name="20% - Accent6 56" xfId="4176"/>
    <cellStyle name="20% - Accent6 57" xfId="4177"/>
    <cellStyle name="20% - Accent6 58" xfId="4178"/>
    <cellStyle name="20% - Accent6 59" xfId="4179"/>
    <cellStyle name="20% - Accent6 6" xfId="4180"/>
    <cellStyle name="20% - Accent6 60" xfId="4181"/>
    <cellStyle name="20% - Accent6 61" xfId="4182"/>
    <cellStyle name="20% - Accent6 62" xfId="4183"/>
    <cellStyle name="20% - Accent6 63" xfId="4184"/>
    <cellStyle name="20% - Accent6 64" xfId="4185"/>
    <cellStyle name="20% - Accent6 7" xfId="4186"/>
    <cellStyle name="20% - Accent6 8" xfId="4187"/>
    <cellStyle name="20% - Accent6 9" xfId="4188"/>
    <cellStyle name="40% - Accent1 10" xfId="4189"/>
    <cellStyle name="40% - Accent1 11" xfId="4190"/>
    <cellStyle name="40% - Accent1 12" xfId="4191"/>
    <cellStyle name="40% - Accent1 13" xfId="4192"/>
    <cellStyle name="40% - Accent1 14" xfId="4193"/>
    <cellStyle name="40% - Accent1 15" xfId="4194"/>
    <cellStyle name="40% - Accent1 16" xfId="4195"/>
    <cellStyle name="40% - Accent1 17" xfId="4196"/>
    <cellStyle name="40% - Accent1 18" xfId="4197"/>
    <cellStyle name="40% - Accent1 19" xfId="4198"/>
    <cellStyle name="40% - Accent1 2" xfId="2447"/>
    <cellStyle name="40% - Accent1 2 2" xfId="2448"/>
    <cellStyle name="40% - Accent1 20" xfId="4199"/>
    <cellStyle name="40% - Accent1 21" xfId="4200"/>
    <cellStyle name="40% - Accent1 22" xfId="4201"/>
    <cellStyle name="40% - Accent1 23" xfId="4202"/>
    <cellStyle name="40% - Accent1 24" xfId="4203"/>
    <cellStyle name="40% - Accent1 25" xfId="4204"/>
    <cellStyle name="40% - Accent1 26" xfId="4205"/>
    <cellStyle name="40% - Accent1 27" xfId="4206"/>
    <cellStyle name="40% - Accent1 28" xfId="4207"/>
    <cellStyle name="40% - Accent1 29" xfId="4208"/>
    <cellStyle name="40% - Accent1 3" xfId="2449"/>
    <cellStyle name="40% - Accent1 30" xfId="4209"/>
    <cellStyle name="40% - Accent1 31" xfId="4210"/>
    <cellStyle name="40% - Accent1 32" xfId="4211"/>
    <cellStyle name="40% - Accent1 33" xfId="4212"/>
    <cellStyle name="40% - Accent1 34" xfId="4213"/>
    <cellStyle name="40% - Accent1 35" xfId="4214"/>
    <cellStyle name="40% - Accent1 36" xfId="4215"/>
    <cellStyle name="40% - Accent1 37" xfId="4216"/>
    <cellStyle name="40% - Accent1 38" xfId="4217"/>
    <cellStyle name="40% - Accent1 39" xfId="4218"/>
    <cellStyle name="40% - Accent1 4" xfId="2450"/>
    <cellStyle name="40% - Accent1 4 2" xfId="2451"/>
    <cellStyle name="40% - Accent1 4 2 2" xfId="2452"/>
    <cellStyle name="40% - Accent1 4 2 3" xfId="2453"/>
    <cellStyle name="40% - Accent1 4 3" xfId="2454"/>
    <cellStyle name="40% - Accent1 4 3 2" xfId="2455"/>
    <cellStyle name="40% - Accent1 4 4" xfId="2456"/>
    <cellStyle name="40% - Accent1 4 5" xfId="2457"/>
    <cellStyle name="40% - Accent1 40" xfId="4219"/>
    <cellStyle name="40% - Accent1 41" xfId="4220"/>
    <cellStyle name="40% - Accent1 42" xfId="4221"/>
    <cellStyle name="40% - Accent1 43" xfId="4222"/>
    <cellStyle name="40% - Accent1 44" xfId="4223"/>
    <cellStyle name="40% - Accent1 45" xfId="4224"/>
    <cellStyle name="40% - Accent1 46" xfId="4225"/>
    <cellStyle name="40% - Accent1 47" xfId="4226"/>
    <cellStyle name="40% - Accent1 48" xfId="4227"/>
    <cellStyle name="40% - Accent1 49" xfId="4228"/>
    <cellStyle name="40% - Accent1 5" xfId="4229"/>
    <cellStyle name="40% - Accent1 50" xfId="4230"/>
    <cellStyle name="40% - Accent1 51" xfId="4231"/>
    <cellStyle name="40% - Accent1 52" xfId="4232"/>
    <cellStyle name="40% - Accent1 53" xfId="4233"/>
    <cellStyle name="40% - Accent1 54" xfId="4234"/>
    <cellStyle name="40% - Accent1 55" xfId="4235"/>
    <cellStyle name="40% - Accent1 56" xfId="4236"/>
    <cellStyle name="40% - Accent1 57" xfId="4237"/>
    <cellStyle name="40% - Accent1 58" xfId="4238"/>
    <cellStyle name="40% - Accent1 59" xfId="4239"/>
    <cellStyle name="40% - Accent1 6" xfId="4240"/>
    <cellStyle name="40% - Accent1 60" xfId="4241"/>
    <cellStyle name="40% - Accent1 61" xfId="4242"/>
    <cellStyle name="40% - Accent1 62" xfId="4243"/>
    <cellStyle name="40% - Accent1 63" xfId="4244"/>
    <cellStyle name="40% - Accent1 64" xfId="4245"/>
    <cellStyle name="40% - Accent1 7" xfId="4246"/>
    <cellStyle name="40% - Accent1 8" xfId="4247"/>
    <cellStyle name="40% - Accent1 9" xfId="4248"/>
    <cellStyle name="40% - Accent2 10" xfId="4249"/>
    <cellStyle name="40% - Accent2 11" xfId="4250"/>
    <cellStyle name="40% - Accent2 12" xfId="4251"/>
    <cellStyle name="40% - Accent2 13" xfId="4252"/>
    <cellStyle name="40% - Accent2 14" xfId="4253"/>
    <cellStyle name="40% - Accent2 15" xfId="4254"/>
    <cellStyle name="40% - Accent2 16" xfId="4255"/>
    <cellStyle name="40% - Accent2 17" xfId="4256"/>
    <cellStyle name="40% - Accent2 18" xfId="4257"/>
    <cellStyle name="40% - Accent2 19" xfId="4258"/>
    <cellStyle name="40% - Accent2 2" xfId="2458"/>
    <cellStyle name="40% - Accent2 2 2" xfId="2459"/>
    <cellStyle name="40% - Accent2 20" xfId="4259"/>
    <cellStyle name="40% - Accent2 21" xfId="4260"/>
    <cellStyle name="40% - Accent2 22" xfId="4261"/>
    <cellStyle name="40% - Accent2 23" xfId="4262"/>
    <cellStyle name="40% - Accent2 24" xfId="4263"/>
    <cellStyle name="40% - Accent2 25" xfId="4264"/>
    <cellStyle name="40% - Accent2 26" xfId="4265"/>
    <cellStyle name="40% - Accent2 27" xfId="4266"/>
    <cellStyle name="40% - Accent2 28" xfId="4267"/>
    <cellStyle name="40% - Accent2 29" xfId="4268"/>
    <cellStyle name="40% - Accent2 3" xfId="2460"/>
    <cellStyle name="40% - Accent2 30" xfId="4269"/>
    <cellStyle name="40% - Accent2 31" xfId="4270"/>
    <cellStyle name="40% - Accent2 32" xfId="4271"/>
    <cellStyle name="40% - Accent2 33" xfId="4272"/>
    <cellStyle name="40% - Accent2 34" xfId="4273"/>
    <cellStyle name="40% - Accent2 35" xfId="4274"/>
    <cellStyle name="40% - Accent2 36" xfId="4275"/>
    <cellStyle name="40% - Accent2 37" xfId="4276"/>
    <cellStyle name="40% - Accent2 38" xfId="4277"/>
    <cellStyle name="40% - Accent2 39" xfId="4278"/>
    <cellStyle name="40% - Accent2 4" xfId="2461"/>
    <cellStyle name="40% - Accent2 4 2" xfId="2462"/>
    <cellStyle name="40% - Accent2 4 3" xfId="2463"/>
    <cellStyle name="40% - Accent2 40" xfId="4279"/>
    <cellStyle name="40% - Accent2 41" xfId="4280"/>
    <cellStyle name="40% - Accent2 42" xfId="4281"/>
    <cellStyle name="40% - Accent2 43" xfId="4282"/>
    <cellStyle name="40% - Accent2 44" xfId="4283"/>
    <cellStyle name="40% - Accent2 45" xfId="4284"/>
    <cellStyle name="40% - Accent2 46" xfId="4285"/>
    <cellStyle name="40% - Accent2 47" xfId="4286"/>
    <cellStyle name="40% - Accent2 48" xfId="4287"/>
    <cellStyle name="40% - Accent2 49" xfId="4288"/>
    <cellStyle name="40% - Accent2 5" xfId="2464"/>
    <cellStyle name="40% - Accent2 5 2" xfId="2465"/>
    <cellStyle name="40% - Accent2 50" xfId="4289"/>
    <cellStyle name="40% - Accent2 51" xfId="4290"/>
    <cellStyle name="40% - Accent2 52" xfId="4291"/>
    <cellStyle name="40% - Accent2 53" xfId="4292"/>
    <cellStyle name="40% - Accent2 54" xfId="4293"/>
    <cellStyle name="40% - Accent2 55" xfId="4294"/>
    <cellStyle name="40% - Accent2 56" xfId="4295"/>
    <cellStyle name="40% - Accent2 57" xfId="4296"/>
    <cellStyle name="40% - Accent2 58" xfId="4297"/>
    <cellStyle name="40% - Accent2 59" xfId="4298"/>
    <cellStyle name="40% - Accent2 6" xfId="2466"/>
    <cellStyle name="40% - Accent2 6 2" xfId="2467"/>
    <cellStyle name="40% - Accent2 60" xfId="4299"/>
    <cellStyle name="40% - Accent2 61" xfId="4300"/>
    <cellStyle name="40% - Accent2 62" xfId="4301"/>
    <cellStyle name="40% - Accent2 63" xfId="4302"/>
    <cellStyle name="40% - Accent2 64" xfId="4303"/>
    <cellStyle name="40% - Accent2 7" xfId="2468"/>
    <cellStyle name="40% - Accent2 8" xfId="2469"/>
    <cellStyle name="40% - Accent2 9" xfId="4304"/>
    <cellStyle name="40% - Accent3 10" xfId="4305"/>
    <cellStyle name="40% - Accent3 11" xfId="4306"/>
    <cellStyle name="40% - Accent3 12" xfId="4307"/>
    <cellStyle name="40% - Accent3 13" xfId="4308"/>
    <cellStyle name="40% - Accent3 14" xfId="4309"/>
    <cellStyle name="40% - Accent3 15" xfId="4310"/>
    <cellStyle name="40% - Accent3 16" xfId="4311"/>
    <cellStyle name="40% - Accent3 17" xfId="4312"/>
    <cellStyle name="40% - Accent3 18" xfId="4313"/>
    <cellStyle name="40% - Accent3 19" xfId="4314"/>
    <cellStyle name="40% - Accent3 2" xfId="2470"/>
    <cellStyle name="40% - Accent3 2 2" xfId="2471"/>
    <cellStyle name="40% - Accent3 20" xfId="4315"/>
    <cellStyle name="40% - Accent3 21" xfId="4316"/>
    <cellStyle name="40% - Accent3 22" xfId="4317"/>
    <cellStyle name="40% - Accent3 23" xfId="4318"/>
    <cellStyle name="40% - Accent3 24" xfId="4319"/>
    <cellStyle name="40% - Accent3 25" xfId="4320"/>
    <cellStyle name="40% - Accent3 26" xfId="4321"/>
    <cellStyle name="40% - Accent3 27" xfId="4322"/>
    <cellStyle name="40% - Accent3 28" xfId="4323"/>
    <cellStyle name="40% - Accent3 29" xfId="4324"/>
    <cellStyle name="40% - Accent3 3" xfId="2472"/>
    <cellStyle name="40% - Accent3 30" xfId="4325"/>
    <cellStyle name="40% - Accent3 31" xfId="4326"/>
    <cellStyle name="40% - Accent3 32" xfId="4327"/>
    <cellStyle name="40% - Accent3 33" xfId="4328"/>
    <cellStyle name="40% - Accent3 34" xfId="4329"/>
    <cellStyle name="40% - Accent3 35" xfId="4330"/>
    <cellStyle name="40% - Accent3 36" xfId="4331"/>
    <cellStyle name="40% - Accent3 37" xfId="4332"/>
    <cellStyle name="40% - Accent3 38" xfId="4333"/>
    <cellStyle name="40% - Accent3 39" xfId="4334"/>
    <cellStyle name="40% - Accent3 4" xfId="2473"/>
    <cellStyle name="40% - Accent3 4 2" xfId="2474"/>
    <cellStyle name="40% - Accent3 4 2 2" xfId="2475"/>
    <cellStyle name="40% - Accent3 4 2 3" xfId="2476"/>
    <cellStyle name="40% - Accent3 4 3" xfId="2477"/>
    <cellStyle name="40% - Accent3 4 3 2" xfId="2478"/>
    <cellStyle name="40% - Accent3 4 4" xfId="2479"/>
    <cellStyle name="40% - Accent3 4 5" xfId="2480"/>
    <cellStyle name="40% - Accent3 40" xfId="4335"/>
    <cellStyle name="40% - Accent3 41" xfId="4336"/>
    <cellStyle name="40% - Accent3 42" xfId="4337"/>
    <cellStyle name="40% - Accent3 43" xfId="4338"/>
    <cellStyle name="40% - Accent3 44" xfId="4339"/>
    <cellStyle name="40% - Accent3 45" xfId="4340"/>
    <cellStyle name="40% - Accent3 46" xfId="4341"/>
    <cellStyle name="40% - Accent3 47" xfId="4342"/>
    <cellStyle name="40% - Accent3 48" xfId="4343"/>
    <cellStyle name="40% - Accent3 49" xfId="4344"/>
    <cellStyle name="40% - Accent3 5" xfId="4345"/>
    <cellStyle name="40% - Accent3 50" xfId="4346"/>
    <cellStyle name="40% - Accent3 51" xfId="4347"/>
    <cellStyle name="40% - Accent3 52" xfId="4348"/>
    <cellStyle name="40% - Accent3 53" xfId="4349"/>
    <cellStyle name="40% - Accent3 54" xfId="4350"/>
    <cellStyle name="40% - Accent3 55" xfId="4351"/>
    <cellStyle name="40% - Accent3 56" xfId="4352"/>
    <cellStyle name="40% - Accent3 57" xfId="4353"/>
    <cellStyle name="40% - Accent3 58" xfId="4354"/>
    <cellStyle name="40% - Accent3 59" xfId="4355"/>
    <cellStyle name="40% - Accent3 6" xfId="4356"/>
    <cellStyle name="40% - Accent3 60" xfId="4357"/>
    <cellStyle name="40% - Accent3 61" xfId="4358"/>
    <cellStyle name="40% - Accent3 62" xfId="4359"/>
    <cellStyle name="40% - Accent3 63" xfId="4360"/>
    <cellStyle name="40% - Accent3 64" xfId="4361"/>
    <cellStyle name="40% - Accent3 7" xfId="4362"/>
    <cellStyle name="40% - Accent3 8" xfId="4363"/>
    <cellStyle name="40% - Accent3 9" xfId="4364"/>
    <cellStyle name="40% - Accent4 10" xfId="4365"/>
    <cellStyle name="40% - Accent4 11" xfId="4366"/>
    <cellStyle name="40% - Accent4 12" xfId="4367"/>
    <cellStyle name="40% - Accent4 13" xfId="4368"/>
    <cellStyle name="40% - Accent4 14" xfId="4369"/>
    <cellStyle name="40% - Accent4 15" xfId="4370"/>
    <cellStyle name="40% - Accent4 16" xfId="4371"/>
    <cellStyle name="40% - Accent4 17" xfId="4372"/>
    <cellStyle name="40% - Accent4 18" xfId="4373"/>
    <cellStyle name="40% - Accent4 19" xfId="4374"/>
    <cellStyle name="40% - Accent4 2" xfId="2481"/>
    <cellStyle name="40% - Accent4 2 2" xfId="2482"/>
    <cellStyle name="40% - Accent4 20" xfId="4375"/>
    <cellStyle name="40% - Accent4 21" xfId="4376"/>
    <cellStyle name="40% - Accent4 22" xfId="4377"/>
    <cellStyle name="40% - Accent4 23" xfId="4378"/>
    <cellStyle name="40% - Accent4 24" xfId="4379"/>
    <cellStyle name="40% - Accent4 25" xfId="4380"/>
    <cellStyle name="40% - Accent4 26" xfId="4381"/>
    <cellStyle name="40% - Accent4 27" xfId="4382"/>
    <cellStyle name="40% - Accent4 28" xfId="4383"/>
    <cellStyle name="40% - Accent4 29" xfId="4384"/>
    <cellStyle name="40% - Accent4 3" xfId="2483"/>
    <cellStyle name="40% - Accent4 30" xfId="4385"/>
    <cellStyle name="40% - Accent4 31" xfId="4386"/>
    <cellStyle name="40% - Accent4 32" xfId="4387"/>
    <cellStyle name="40% - Accent4 33" xfId="4388"/>
    <cellStyle name="40% - Accent4 34" xfId="4389"/>
    <cellStyle name="40% - Accent4 35" xfId="4390"/>
    <cellStyle name="40% - Accent4 36" xfId="4391"/>
    <cellStyle name="40% - Accent4 37" xfId="4392"/>
    <cellStyle name="40% - Accent4 38" xfId="4393"/>
    <cellStyle name="40% - Accent4 39" xfId="4394"/>
    <cellStyle name="40% - Accent4 4" xfId="2484"/>
    <cellStyle name="40% - Accent4 4 2" xfId="2485"/>
    <cellStyle name="40% - Accent4 4 2 2" xfId="2486"/>
    <cellStyle name="40% - Accent4 4 2 3" xfId="2487"/>
    <cellStyle name="40% - Accent4 4 3" xfId="2488"/>
    <cellStyle name="40% - Accent4 4 3 2" xfId="2489"/>
    <cellStyle name="40% - Accent4 4 4" xfId="2490"/>
    <cellStyle name="40% - Accent4 4 5" xfId="2491"/>
    <cellStyle name="40% - Accent4 40" xfId="4395"/>
    <cellStyle name="40% - Accent4 41" xfId="4396"/>
    <cellStyle name="40% - Accent4 42" xfId="4397"/>
    <cellStyle name="40% - Accent4 43" xfId="4398"/>
    <cellStyle name="40% - Accent4 44" xfId="4399"/>
    <cellStyle name="40% - Accent4 45" xfId="4400"/>
    <cellStyle name="40% - Accent4 46" xfId="4401"/>
    <cellStyle name="40% - Accent4 47" xfId="4402"/>
    <cellStyle name="40% - Accent4 48" xfId="4403"/>
    <cellStyle name="40% - Accent4 49" xfId="4404"/>
    <cellStyle name="40% - Accent4 5" xfId="4405"/>
    <cellStyle name="40% - Accent4 50" xfId="4406"/>
    <cellStyle name="40% - Accent4 51" xfId="4407"/>
    <cellStyle name="40% - Accent4 52" xfId="4408"/>
    <cellStyle name="40% - Accent4 53" xfId="4409"/>
    <cellStyle name="40% - Accent4 54" xfId="4410"/>
    <cellStyle name="40% - Accent4 55" xfId="4411"/>
    <cellStyle name="40% - Accent4 56" xfId="4412"/>
    <cellStyle name="40% - Accent4 57" xfId="4413"/>
    <cellStyle name="40% - Accent4 58" xfId="4414"/>
    <cellStyle name="40% - Accent4 59" xfId="4415"/>
    <cellStyle name="40% - Accent4 6" xfId="4416"/>
    <cellStyle name="40% - Accent4 60" xfId="4417"/>
    <cellStyle name="40% - Accent4 61" xfId="4418"/>
    <cellStyle name="40% - Accent4 62" xfId="4419"/>
    <cellStyle name="40% - Accent4 63" xfId="4420"/>
    <cellStyle name="40% - Accent4 64" xfId="4421"/>
    <cellStyle name="40% - Accent4 7" xfId="4422"/>
    <cellStyle name="40% - Accent4 8" xfId="4423"/>
    <cellStyle name="40% - Accent4 9" xfId="4424"/>
    <cellStyle name="40% - Accent5 10" xfId="4425"/>
    <cellStyle name="40% - Accent5 11" xfId="4426"/>
    <cellStyle name="40% - Accent5 12" xfId="4427"/>
    <cellStyle name="40% - Accent5 13" xfId="4428"/>
    <cellStyle name="40% - Accent5 14" xfId="4429"/>
    <cellStyle name="40% - Accent5 15" xfId="4430"/>
    <cellStyle name="40% - Accent5 16" xfId="4431"/>
    <cellStyle name="40% - Accent5 17" xfId="4432"/>
    <cellStyle name="40% - Accent5 18" xfId="4433"/>
    <cellStyle name="40% - Accent5 19" xfId="4434"/>
    <cellStyle name="40% - Accent5 2" xfId="2492"/>
    <cellStyle name="40% - Accent5 2 2" xfId="2493"/>
    <cellStyle name="40% - Accent5 20" xfId="4435"/>
    <cellStyle name="40% - Accent5 21" xfId="4436"/>
    <cellStyle name="40% - Accent5 22" xfId="4437"/>
    <cellStyle name="40% - Accent5 23" xfId="4438"/>
    <cellStyle name="40% - Accent5 24" xfId="4439"/>
    <cellStyle name="40% - Accent5 25" xfId="4440"/>
    <cellStyle name="40% - Accent5 26" xfId="4441"/>
    <cellStyle name="40% - Accent5 27" xfId="4442"/>
    <cellStyle name="40% - Accent5 28" xfId="4443"/>
    <cellStyle name="40% - Accent5 29" xfId="4444"/>
    <cellStyle name="40% - Accent5 3" xfId="2494"/>
    <cellStyle name="40% - Accent5 30" xfId="4445"/>
    <cellStyle name="40% - Accent5 31" xfId="4446"/>
    <cellStyle name="40% - Accent5 32" xfId="4447"/>
    <cellStyle name="40% - Accent5 33" xfId="4448"/>
    <cellStyle name="40% - Accent5 34" xfId="4449"/>
    <cellStyle name="40% - Accent5 35" xfId="4450"/>
    <cellStyle name="40% - Accent5 36" xfId="4451"/>
    <cellStyle name="40% - Accent5 37" xfId="4452"/>
    <cellStyle name="40% - Accent5 38" xfId="4453"/>
    <cellStyle name="40% - Accent5 39" xfId="4454"/>
    <cellStyle name="40% - Accent5 4" xfId="2495"/>
    <cellStyle name="40% - Accent5 4 2" xfId="2496"/>
    <cellStyle name="40% - Accent5 4 2 2" xfId="2497"/>
    <cellStyle name="40% - Accent5 4 2 3" xfId="2498"/>
    <cellStyle name="40% - Accent5 4 3" xfId="2499"/>
    <cellStyle name="40% - Accent5 4 3 2" xfId="2500"/>
    <cellStyle name="40% - Accent5 4 4" xfId="2501"/>
    <cellStyle name="40% - Accent5 4 5" xfId="2502"/>
    <cellStyle name="40% - Accent5 40" xfId="4455"/>
    <cellStyle name="40% - Accent5 41" xfId="4456"/>
    <cellStyle name="40% - Accent5 42" xfId="4457"/>
    <cellStyle name="40% - Accent5 43" xfId="4458"/>
    <cellStyle name="40% - Accent5 44" xfId="4459"/>
    <cellStyle name="40% - Accent5 45" xfId="4460"/>
    <cellStyle name="40% - Accent5 46" xfId="4461"/>
    <cellStyle name="40% - Accent5 47" xfId="4462"/>
    <cellStyle name="40% - Accent5 48" xfId="4463"/>
    <cellStyle name="40% - Accent5 49" xfId="4464"/>
    <cellStyle name="40% - Accent5 5" xfId="4465"/>
    <cellStyle name="40% - Accent5 50" xfId="4466"/>
    <cellStyle name="40% - Accent5 51" xfId="4467"/>
    <cellStyle name="40% - Accent5 52" xfId="4468"/>
    <cellStyle name="40% - Accent5 53" xfId="4469"/>
    <cellStyle name="40% - Accent5 54" xfId="4470"/>
    <cellStyle name="40% - Accent5 55" xfId="4471"/>
    <cellStyle name="40% - Accent5 56" xfId="4472"/>
    <cellStyle name="40% - Accent5 57" xfId="4473"/>
    <cellStyle name="40% - Accent5 58" xfId="4474"/>
    <cellStyle name="40% - Accent5 59" xfId="4475"/>
    <cellStyle name="40% - Accent5 6" xfId="4476"/>
    <cellStyle name="40% - Accent5 60" xfId="4477"/>
    <cellStyle name="40% - Accent5 61" xfId="4478"/>
    <cellStyle name="40% - Accent5 62" xfId="4479"/>
    <cellStyle name="40% - Accent5 63" xfId="4480"/>
    <cellStyle name="40% - Accent5 64" xfId="4481"/>
    <cellStyle name="40% - Accent5 7" xfId="4482"/>
    <cellStyle name="40% - Accent5 8" xfId="4483"/>
    <cellStyle name="40% - Accent5 9" xfId="4484"/>
    <cellStyle name="40% - Accent6 10" xfId="4485"/>
    <cellStyle name="40% - Accent6 11" xfId="4486"/>
    <cellStyle name="40% - Accent6 12" xfId="4487"/>
    <cellStyle name="40% - Accent6 13" xfId="4488"/>
    <cellStyle name="40% - Accent6 14" xfId="4489"/>
    <cellStyle name="40% - Accent6 15" xfId="4490"/>
    <cellStyle name="40% - Accent6 16" xfId="4491"/>
    <cellStyle name="40% - Accent6 17" xfId="4492"/>
    <cellStyle name="40% - Accent6 18" xfId="4493"/>
    <cellStyle name="40% - Accent6 19" xfId="4494"/>
    <cellStyle name="40% - Accent6 2" xfId="2503"/>
    <cellStyle name="40% - Accent6 2 2" xfId="2504"/>
    <cellStyle name="40% - Accent6 20" xfId="4495"/>
    <cellStyle name="40% - Accent6 21" xfId="4496"/>
    <cellStyle name="40% - Accent6 22" xfId="4497"/>
    <cellStyle name="40% - Accent6 23" xfId="4498"/>
    <cellStyle name="40% - Accent6 24" xfId="4499"/>
    <cellStyle name="40% - Accent6 25" xfId="4500"/>
    <cellStyle name="40% - Accent6 26" xfId="4501"/>
    <cellStyle name="40% - Accent6 27" xfId="4502"/>
    <cellStyle name="40% - Accent6 28" xfId="4503"/>
    <cellStyle name="40% - Accent6 29" xfId="4504"/>
    <cellStyle name="40% - Accent6 3" xfId="2505"/>
    <cellStyle name="40% - Accent6 30" xfId="4505"/>
    <cellStyle name="40% - Accent6 31" xfId="4506"/>
    <cellStyle name="40% - Accent6 32" xfId="4507"/>
    <cellStyle name="40% - Accent6 33" xfId="4508"/>
    <cellStyle name="40% - Accent6 34" xfId="4509"/>
    <cellStyle name="40% - Accent6 35" xfId="4510"/>
    <cellStyle name="40% - Accent6 36" xfId="4511"/>
    <cellStyle name="40% - Accent6 37" xfId="4512"/>
    <cellStyle name="40% - Accent6 38" xfId="4513"/>
    <cellStyle name="40% - Accent6 39" xfId="4514"/>
    <cellStyle name="40% - Accent6 4" xfId="2506"/>
    <cellStyle name="40% - Accent6 4 2" xfId="2507"/>
    <cellStyle name="40% - Accent6 4 2 2" xfId="2508"/>
    <cellStyle name="40% - Accent6 4 2 3" xfId="2509"/>
    <cellStyle name="40% - Accent6 4 3" xfId="2510"/>
    <cellStyle name="40% - Accent6 4 3 2" xfId="2511"/>
    <cellStyle name="40% - Accent6 4 4" xfId="2512"/>
    <cellStyle name="40% - Accent6 4 5" xfId="2513"/>
    <cellStyle name="40% - Accent6 40" xfId="4515"/>
    <cellStyle name="40% - Accent6 41" xfId="4516"/>
    <cellStyle name="40% - Accent6 42" xfId="4517"/>
    <cellStyle name="40% - Accent6 43" xfId="4518"/>
    <cellStyle name="40% - Accent6 44" xfId="4519"/>
    <cellStyle name="40% - Accent6 45" xfId="4520"/>
    <cellStyle name="40% - Accent6 46" xfId="4521"/>
    <cellStyle name="40% - Accent6 47" xfId="4522"/>
    <cellStyle name="40% - Accent6 48" xfId="4523"/>
    <cellStyle name="40% - Accent6 49" xfId="4524"/>
    <cellStyle name="40% - Accent6 5" xfId="4525"/>
    <cellStyle name="40% - Accent6 50" xfId="4526"/>
    <cellStyle name="40% - Accent6 51" xfId="4527"/>
    <cellStyle name="40% - Accent6 52" xfId="4528"/>
    <cellStyle name="40% - Accent6 53" xfId="4529"/>
    <cellStyle name="40% - Accent6 54" xfId="4530"/>
    <cellStyle name="40% - Accent6 55" xfId="4531"/>
    <cellStyle name="40% - Accent6 56" xfId="4532"/>
    <cellStyle name="40% - Accent6 57" xfId="4533"/>
    <cellStyle name="40% - Accent6 58" xfId="4534"/>
    <cellStyle name="40% - Accent6 59" xfId="4535"/>
    <cellStyle name="40% - Accent6 6" xfId="4536"/>
    <cellStyle name="40% - Accent6 60" xfId="4537"/>
    <cellStyle name="40% - Accent6 61" xfId="4538"/>
    <cellStyle name="40% - Accent6 62" xfId="4539"/>
    <cellStyle name="40% - Accent6 63" xfId="4540"/>
    <cellStyle name="40% - Accent6 64" xfId="4541"/>
    <cellStyle name="40% - Accent6 7" xfId="4542"/>
    <cellStyle name="40% - Accent6 8" xfId="4543"/>
    <cellStyle name="40% - Accent6 9" xfId="4544"/>
    <cellStyle name="60% - Accent1 10" xfId="4545"/>
    <cellStyle name="60% - Accent1 11" xfId="4546"/>
    <cellStyle name="60% - Accent1 12" xfId="4547"/>
    <cellStyle name="60% - Accent1 13" xfId="4548"/>
    <cellStyle name="60% - Accent1 14" xfId="4549"/>
    <cellStyle name="60% - Accent1 15" xfId="4550"/>
    <cellStyle name="60% - Accent1 16" xfId="4551"/>
    <cellStyle name="60% - Accent1 17" xfId="4552"/>
    <cellStyle name="60% - Accent1 18" xfId="4553"/>
    <cellStyle name="60% - Accent1 19" xfId="4554"/>
    <cellStyle name="60% - Accent1 2" xfId="2514"/>
    <cellStyle name="60% - Accent1 2 2" xfId="2515"/>
    <cellStyle name="60% - Accent1 20" xfId="4555"/>
    <cellStyle name="60% - Accent1 21" xfId="4556"/>
    <cellStyle name="60% - Accent1 22" xfId="4557"/>
    <cellStyle name="60% - Accent1 23" xfId="4558"/>
    <cellStyle name="60% - Accent1 24" xfId="4559"/>
    <cellStyle name="60% - Accent1 25" xfId="4560"/>
    <cellStyle name="60% - Accent1 26" xfId="4561"/>
    <cellStyle name="60% - Accent1 27" xfId="4562"/>
    <cellStyle name="60% - Accent1 28" xfId="4563"/>
    <cellStyle name="60% - Accent1 29" xfId="4564"/>
    <cellStyle name="60% - Accent1 3" xfId="2516"/>
    <cellStyle name="60% - Accent1 3 2" xfId="2517"/>
    <cellStyle name="60% - Accent1 30" xfId="4565"/>
    <cellStyle name="60% - Accent1 31" xfId="4566"/>
    <cellStyle name="60% - Accent1 32" xfId="4567"/>
    <cellStyle name="60% - Accent1 33" xfId="4568"/>
    <cellStyle name="60% - Accent1 34" xfId="4569"/>
    <cellStyle name="60% - Accent1 35" xfId="4570"/>
    <cellStyle name="60% - Accent1 36" xfId="4571"/>
    <cellStyle name="60% - Accent1 37" xfId="4572"/>
    <cellStyle name="60% - Accent1 38" xfId="4573"/>
    <cellStyle name="60% - Accent1 39" xfId="4574"/>
    <cellStyle name="60% - Accent1 4" xfId="4575"/>
    <cellStyle name="60% - Accent1 40" xfId="4576"/>
    <cellStyle name="60% - Accent1 41" xfId="4577"/>
    <cellStyle name="60% - Accent1 42" xfId="4578"/>
    <cellStyle name="60% - Accent1 43" xfId="4579"/>
    <cellStyle name="60% - Accent1 44" xfId="4580"/>
    <cellStyle name="60% - Accent1 45" xfId="4581"/>
    <cellStyle name="60% - Accent1 46" xfId="4582"/>
    <cellStyle name="60% - Accent1 47" xfId="4583"/>
    <cellStyle name="60% - Accent1 48" xfId="4584"/>
    <cellStyle name="60% - Accent1 49" xfId="4585"/>
    <cellStyle name="60% - Accent1 5" xfId="4586"/>
    <cellStyle name="60% - Accent1 50" xfId="4587"/>
    <cellStyle name="60% - Accent1 51" xfId="4588"/>
    <cellStyle name="60% - Accent1 52" xfId="4589"/>
    <cellStyle name="60% - Accent1 53" xfId="4590"/>
    <cellStyle name="60% - Accent1 54" xfId="4591"/>
    <cellStyle name="60% - Accent1 55" xfId="4592"/>
    <cellStyle name="60% - Accent1 56" xfId="4593"/>
    <cellStyle name="60% - Accent1 57" xfId="4594"/>
    <cellStyle name="60% - Accent1 58" xfId="4595"/>
    <cellStyle name="60% - Accent1 59" xfId="4596"/>
    <cellStyle name="60% - Accent1 6" xfId="4597"/>
    <cellStyle name="60% - Accent1 60" xfId="4598"/>
    <cellStyle name="60% - Accent1 61" xfId="4599"/>
    <cellStyle name="60% - Accent1 62" xfId="4600"/>
    <cellStyle name="60% - Accent1 63" xfId="4601"/>
    <cellStyle name="60% - Accent1 64" xfId="4602"/>
    <cellStyle name="60% - Accent1 7" xfId="4603"/>
    <cellStyle name="60% - Accent1 8" xfId="4604"/>
    <cellStyle name="60% - Accent1 9" xfId="4605"/>
    <cellStyle name="60% - Accent2 10" xfId="4606"/>
    <cellStyle name="60% - Accent2 11" xfId="4607"/>
    <cellStyle name="60% - Accent2 12" xfId="4608"/>
    <cellStyle name="60% - Accent2 13" xfId="4609"/>
    <cellStyle name="60% - Accent2 14" xfId="4610"/>
    <cellStyle name="60% - Accent2 15" xfId="4611"/>
    <cellStyle name="60% - Accent2 16" xfId="4612"/>
    <cellStyle name="60% - Accent2 17" xfId="4613"/>
    <cellStyle name="60% - Accent2 18" xfId="4614"/>
    <cellStyle name="60% - Accent2 19" xfId="4615"/>
    <cellStyle name="60% - Accent2 2" xfId="2518"/>
    <cellStyle name="60% - Accent2 2 2" xfId="2519"/>
    <cellStyle name="60% - Accent2 20" xfId="4616"/>
    <cellStyle name="60% - Accent2 21" xfId="4617"/>
    <cellStyle name="60% - Accent2 22" xfId="4618"/>
    <cellStyle name="60% - Accent2 23" xfId="4619"/>
    <cellStyle name="60% - Accent2 24" xfId="4620"/>
    <cellStyle name="60% - Accent2 25" xfId="4621"/>
    <cellStyle name="60% - Accent2 26" xfId="4622"/>
    <cellStyle name="60% - Accent2 27" xfId="4623"/>
    <cellStyle name="60% - Accent2 28" xfId="4624"/>
    <cellStyle name="60% - Accent2 29" xfId="4625"/>
    <cellStyle name="60% - Accent2 3" xfId="2520"/>
    <cellStyle name="60% - Accent2 3 2" xfId="2521"/>
    <cellStyle name="60% - Accent2 30" xfId="4626"/>
    <cellStyle name="60% - Accent2 31" xfId="4627"/>
    <cellStyle name="60% - Accent2 32" xfId="4628"/>
    <cellStyle name="60% - Accent2 33" xfId="4629"/>
    <cellStyle name="60% - Accent2 34" xfId="4630"/>
    <cellStyle name="60% - Accent2 35" xfId="4631"/>
    <cellStyle name="60% - Accent2 36" xfId="4632"/>
    <cellStyle name="60% - Accent2 37" xfId="4633"/>
    <cellStyle name="60% - Accent2 38" xfId="4634"/>
    <cellStyle name="60% - Accent2 39" xfId="4635"/>
    <cellStyle name="60% - Accent2 4" xfId="4636"/>
    <cellStyle name="60% - Accent2 40" xfId="4637"/>
    <cellStyle name="60% - Accent2 41" xfId="4638"/>
    <cellStyle name="60% - Accent2 42" xfId="4639"/>
    <cellStyle name="60% - Accent2 43" xfId="4640"/>
    <cellStyle name="60% - Accent2 44" xfId="4641"/>
    <cellStyle name="60% - Accent2 45" xfId="4642"/>
    <cellStyle name="60% - Accent2 46" xfId="4643"/>
    <cellStyle name="60% - Accent2 47" xfId="4644"/>
    <cellStyle name="60% - Accent2 48" xfId="4645"/>
    <cellStyle name="60% - Accent2 49" xfId="4646"/>
    <cellStyle name="60% - Accent2 5" xfId="4647"/>
    <cellStyle name="60% - Accent2 50" xfId="4648"/>
    <cellStyle name="60% - Accent2 51" xfId="4649"/>
    <cellStyle name="60% - Accent2 52" xfId="4650"/>
    <cellStyle name="60% - Accent2 53" xfId="4651"/>
    <cellStyle name="60% - Accent2 54" xfId="4652"/>
    <cellStyle name="60% - Accent2 55" xfId="4653"/>
    <cellStyle name="60% - Accent2 56" xfId="4654"/>
    <cellStyle name="60% - Accent2 57" xfId="4655"/>
    <cellStyle name="60% - Accent2 58" xfId="4656"/>
    <cellStyle name="60% - Accent2 59" xfId="4657"/>
    <cellStyle name="60% - Accent2 6" xfId="4658"/>
    <cellStyle name="60% - Accent2 60" xfId="4659"/>
    <cellStyle name="60% - Accent2 61" xfId="4660"/>
    <cellStyle name="60% - Accent2 62" xfId="4661"/>
    <cellStyle name="60% - Accent2 63" xfId="4662"/>
    <cellStyle name="60% - Accent2 64" xfId="4663"/>
    <cellStyle name="60% - Accent2 7" xfId="4664"/>
    <cellStyle name="60% - Accent2 8" xfId="4665"/>
    <cellStyle name="60% - Accent2 9" xfId="4666"/>
    <cellStyle name="60% - Accent3 10" xfId="4667"/>
    <cellStyle name="60% - Accent3 11" xfId="4668"/>
    <cellStyle name="60% - Accent3 12" xfId="4669"/>
    <cellStyle name="60% - Accent3 13" xfId="4670"/>
    <cellStyle name="60% - Accent3 14" xfId="4671"/>
    <cellStyle name="60% - Accent3 15" xfId="4672"/>
    <cellStyle name="60% - Accent3 16" xfId="4673"/>
    <cellStyle name="60% - Accent3 17" xfId="4674"/>
    <cellStyle name="60% - Accent3 18" xfId="4675"/>
    <cellStyle name="60% - Accent3 19" xfId="4676"/>
    <cellStyle name="60% - Accent3 2" xfId="2522"/>
    <cellStyle name="60% - Accent3 2 2" xfId="2523"/>
    <cellStyle name="60% - Accent3 20" xfId="4677"/>
    <cellStyle name="60% - Accent3 21" xfId="4678"/>
    <cellStyle name="60% - Accent3 22" xfId="4679"/>
    <cellStyle name="60% - Accent3 23" xfId="4680"/>
    <cellStyle name="60% - Accent3 24" xfId="4681"/>
    <cellStyle name="60% - Accent3 25" xfId="4682"/>
    <cellStyle name="60% - Accent3 26" xfId="4683"/>
    <cellStyle name="60% - Accent3 27" xfId="4684"/>
    <cellStyle name="60% - Accent3 28" xfId="4685"/>
    <cellStyle name="60% - Accent3 29" xfId="4686"/>
    <cellStyle name="60% - Accent3 3" xfId="2524"/>
    <cellStyle name="60% - Accent3 3 2" xfId="2525"/>
    <cellStyle name="60% - Accent3 30" xfId="4687"/>
    <cellStyle name="60% - Accent3 31" xfId="4688"/>
    <cellStyle name="60% - Accent3 32" xfId="4689"/>
    <cellStyle name="60% - Accent3 33" xfId="4690"/>
    <cellStyle name="60% - Accent3 34" xfId="4691"/>
    <cellStyle name="60% - Accent3 35" xfId="4692"/>
    <cellStyle name="60% - Accent3 36" xfId="4693"/>
    <cellStyle name="60% - Accent3 37" xfId="4694"/>
    <cellStyle name="60% - Accent3 38" xfId="4695"/>
    <cellStyle name="60% - Accent3 39" xfId="4696"/>
    <cellStyle name="60% - Accent3 4" xfId="4697"/>
    <cellStyle name="60% - Accent3 40" xfId="4698"/>
    <cellStyle name="60% - Accent3 41" xfId="4699"/>
    <cellStyle name="60% - Accent3 42" xfId="4700"/>
    <cellStyle name="60% - Accent3 43" xfId="4701"/>
    <cellStyle name="60% - Accent3 44" xfId="4702"/>
    <cellStyle name="60% - Accent3 45" xfId="4703"/>
    <cellStyle name="60% - Accent3 46" xfId="4704"/>
    <cellStyle name="60% - Accent3 47" xfId="4705"/>
    <cellStyle name="60% - Accent3 48" xfId="4706"/>
    <cellStyle name="60% - Accent3 49" xfId="4707"/>
    <cellStyle name="60% - Accent3 5" xfId="4708"/>
    <cellStyle name="60% - Accent3 50" xfId="4709"/>
    <cellStyle name="60% - Accent3 51" xfId="4710"/>
    <cellStyle name="60% - Accent3 52" xfId="4711"/>
    <cellStyle name="60% - Accent3 53" xfId="4712"/>
    <cellStyle name="60% - Accent3 54" xfId="4713"/>
    <cellStyle name="60% - Accent3 55" xfId="4714"/>
    <cellStyle name="60% - Accent3 56" xfId="4715"/>
    <cellStyle name="60% - Accent3 57" xfId="4716"/>
    <cellStyle name="60% - Accent3 58" xfId="4717"/>
    <cellStyle name="60% - Accent3 59" xfId="4718"/>
    <cellStyle name="60% - Accent3 6" xfId="4719"/>
    <cellStyle name="60% - Accent3 60" xfId="4720"/>
    <cellStyle name="60% - Accent3 61" xfId="4721"/>
    <cellStyle name="60% - Accent3 62" xfId="4722"/>
    <cellStyle name="60% - Accent3 63" xfId="4723"/>
    <cellStyle name="60% - Accent3 64" xfId="4724"/>
    <cellStyle name="60% - Accent3 7" xfId="4725"/>
    <cellStyle name="60% - Accent3 8" xfId="4726"/>
    <cellStyle name="60% - Accent3 9" xfId="4727"/>
    <cellStyle name="60% - Accent4 10" xfId="4728"/>
    <cellStyle name="60% - Accent4 11" xfId="4729"/>
    <cellStyle name="60% - Accent4 12" xfId="4730"/>
    <cellStyle name="60% - Accent4 13" xfId="4731"/>
    <cellStyle name="60% - Accent4 14" xfId="4732"/>
    <cellStyle name="60% - Accent4 15" xfId="4733"/>
    <cellStyle name="60% - Accent4 16" xfId="4734"/>
    <cellStyle name="60% - Accent4 17" xfId="4735"/>
    <cellStyle name="60% - Accent4 18" xfId="4736"/>
    <cellStyle name="60% - Accent4 19" xfId="4737"/>
    <cellStyle name="60% - Accent4 2" xfId="2526"/>
    <cellStyle name="60% - Accent4 2 2" xfId="2527"/>
    <cellStyle name="60% - Accent4 20" xfId="4738"/>
    <cellStyle name="60% - Accent4 21" xfId="4739"/>
    <cellStyle name="60% - Accent4 22" xfId="4740"/>
    <cellStyle name="60% - Accent4 23" xfId="4741"/>
    <cellStyle name="60% - Accent4 24" xfId="4742"/>
    <cellStyle name="60% - Accent4 25" xfId="4743"/>
    <cellStyle name="60% - Accent4 26" xfId="4744"/>
    <cellStyle name="60% - Accent4 27" xfId="4745"/>
    <cellStyle name="60% - Accent4 28" xfId="4746"/>
    <cellStyle name="60% - Accent4 29" xfId="4747"/>
    <cellStyle name="60% - Accent4 3" xfId="2528"/>
    <cellStyle name="60% - Accent4 3 2" xfId="2529"/>
    <cellStyle name="60% - Accent4 30" xfId="4748"/>
    <cellStyle name="60% - Accent4 31" xfId="4749"/>
    <cellStyle name="60% - Accent4 32" xfId="4750"/>
    <cellStyle name="60% - Accent4 33" xfId="4751"/>
    <cellStyle name="60% - Accent4 34" xfId="4752"/>
    <cellStyle name="60% - Accent4 35" xfId="4753"/>
    <cellStyle name="60% - Accent4 36" xfId="4754"/>
    <cellStyle name="60% - Accent4 37" xfId="4755"/>
    <cellStyle name="60% - Accent4 38" xfId="4756"/>
    <cellStyle name="60% - Accent4 39" xfId="4757"/>
    <cellStyle name="60% - Accent4 4" xfId="4758"/>
    <cellStyle name="60% - Accent4 40" xfId="4759"/>
    <cellStyle name="60% - Accent4 41" xfId="4760"/>
    <cellStyle name="60% - Accent4 42" xfId="4761"/>
    <cellStyle name="60% - Accent4 43" xfId="4762"/>
    <cellStyle name="60% - Accent4 44" xfId="4763"/>
    <cellStyle name="60% - Accent4 45" xfId="4764"/>
    <cellStyle name="60% - Accent4 46" xfId="4765"/>
    <cellStyle name="60% - Accent4 47" xfId="4766"/>
    <cellStyle name="60% - Accent4 48" xfId="4767"/>
    <cellStyle name="60% - Accent4 49" xfId="4768"/>
    <cellStyle name="60% - Accent4 5" xfId="4769"/>
    <cellStyle name="60% - Accent4 50" xfId="4770"/>
    <cellStyle name="60% - Accent4 51" xfId="4771"/>
    <cellStyle name="60% - Accent4 52" xfId="4772"/>
    <cellStyle name="60% - Accent4 53" xfId="4773"/>
    <cellStyle name="60% - Accent4 54" xfId="4774"/>
    <cellStyle name="60% - Accent4 55" xfId="4775"/>
    <cellStyle name="60% - Accent4 56" xfId="4776"/>
    <cellStyle name="60% - Accent4 57" xfId="4777"/>
    <cellStyle name="60% - Accent4 58" xfId="4778"/>
    <cellStyle name="60% - Accent4 59" xfId="4779"/>
    <cellStyle name="60% - Accent4 6" xfId="4780"/>
    <cellStyle name="60% - Accent4 60" xfId="4781"/>
    <cellStyle name="60% - Accent4 61" xfId="4782"/>
    <cellStyle name="60% - Accent4 62" xfId="4783"/>
    <cellStyle name="60% - Accent4 63" xfId="4784"/>
    <cellStyle name="60% - Accent4 64" xfId="4785"/>
    <cellStyle name="60% - Accent4 7" xfId="4786"/>
    <cellStyle name="60% - Accent4 8" xfId="4787"/>
    <cellStyle name="60% - Accent4 9" xfId="4788"/>
    <cellStyle name="60% - Accent5 10" xfId="4789"/>
    <cellStyle name="60% - Accent5 11" xfId="4790"/>
    <cellStyle name="60% - Accent5 12" xfId="4791"/>
    <cellStyle name="60% - Accent5 13" xfId="4792"/>
    <cellStyle name="60% - Accent5 14" xfId="4793"/>
    <cellStyle name="60% - Accent5 15" xfId="4794"/>
    <cellStyle name="60% - Accent5 16" xfId="4795"/>
    <cellStyle name="60% - Accent5 17" xfId="4796"/>
    <cellStyle name="60% - Accent5 18" xfId="4797"/>
    <cellStyle name="60% - Accent5 19" xfId="4798"/>
    <cellStyle name="60% - Accent5 2" xfId="2530"/>
    <cellStyle name="60% - Accent5 2 2" xfId="2531"/>
    <cellStyle name="60% - Accent5 20" xfId="4799"/>
    <cellStyle name="60% - Accent5 21" xfId="4800"/>
    <cellStyle name="60% - Accent5 22" xfId="4801"/>
    <cellStyle name="60% - Accent5 23" xfId="4802"/>
    <cellStyle name="60% - Accent5 24" xfId="4803"/>
    <cellStyle name="60% - Accent5 25" xfId="4804"/>
    <cellStyle name="60% - Accent5 26" xfId="4805"/>
    <cellStyle name="60% - Accent5 27" xfId="4806"/>
    <cellStyle name="60% - Accent5 28" xfId="4807"/>
    <cellStyle name="60% - Accent5 29" xfId="4808"/>
    <cellStyle name="60% - Accent5 3" xfId="2532"/>
    <cellStyle name="60% - Accent5 3 2" xfId="2533"/>
    <cellStyle name="60% - Accent5 30" xfId="4809"/>
    <cellStyle name="60% - Accent5 31" xfId="4810"/>
    <cellStyle name="60% - Accent5 32" xfId="4811"/>
    <cellStyle name="60% - Accent5 33" xfId="4812"/>
    <cellStyle name="60% - Accent5 34" xfId="4813"/>
    <cellStyle name="60% - Accent5 35" xfId="4814"/>
    <cellStyle name="60% - Accent5 36" xfId="4815"/>
    <cellStyle name="60% - Accent5 37" xfId="4816"/>
    <cellStyle name="60% - Accent5 38" xfId="4817"/>
    <cellStyle name="60% - Accent5 39" xfId="4818"/>
    <cellStyle name="60% - Accent5 4" xfId="4819"/>
    <cellStyle name="60% - Accent5 40" xfId="4820"/>
    <cellStyle name="60% - Accent5 41" xfId="4821"/>
    <cellStyle name="60% - Accent5 42" xfId="4822"/>
    <cellStyle name="60% - Accent5 43" xfId="4823"/>
    <cellStyle name="60% - Accent5 44" xfId="4824"/>
    <cellStyle name="60% - Accent5 45" xfId="4825"/>
    <cellStyle name="60% - Accent5 46" xfId="4826"/>
    <cellStyle name="60% - Accent5 47" xfId="4827"/>
    <cellStyle name="60% - Accent5 48" xfId="4828"/>
    <cellStyle name="60% - Accent5 49" xfId="4829"/>
    <cellStyle name="60% - Accent5 5" xfId="4830"/>
    <cellStyle name="60% - Accent5 50" xfId="4831"/>
    <cellStyle name="60% - Accent5 51" xfId="4832"/>
    <cellStyle name="60% - Accent5 52" xfId="4833"/>
    <cellStyle name="60% - Accent5 53" xfId="4834"/>
    <cellStyle name="60% - Accent5 54" xfId="4835"/>
    <cellStyle name="60% - Accent5 55" xfId="4836"/>
    <cellStyle name="60% - Accent5 56" xfId="4837"/>
    <cellStyle name="60% - Accent5 57" xfId="4838"/>
    <cellStyle name="60% - Accent5 58" xfId="4839"/>
    <cellStyle name="60% - Accent5 59" xfId="4840"/>
    <cellStyle name="60% - Accent5 6" xfId="4841"/>
    <cellStyle name="60% - Accent5 60" xfId="4842"/>
    <cellStyle name="60% - Accent5 61" xfId="4843"/>
    <cellStyle name="60% - Accent5 62" xfId="4844"/>
    <cellStyle name="60% - Accent5 63" xfId="4845"/>
    <cellStyle name="60% - Accent5 64" xfId="4846"/>
    <cellStyle name="60% - Accent5 7" xfId="4847"/>
    <cellStyle name="60% - Accent5 8" xfId="4848"/>
    <cellStyle name="60% - Accent5 9" xfId="4849"/>
    <cellStyle name="60% - Accent6 10" xfId="4850"/>
    <cellStyle name="60% - Accent6 11" xfId="4851"/>
    <cellStyle name="60% - Accent6 12" xfId="4852"/>
    <cellStyle name="60% - Accent6 13" xfId="4853"/>
    <cellStyle name="60% - Accent6 14" xfId="4854"/>
    <cellStyle name="60% - Accent6 15" xfId="4855"/>
    <cellStyle name="60% - Accent6 16" xfId="4856"/>
    <cellStyle name="60% - Accent6 17" xfId="4857"/>
    <cellStyle name="60% - Accent6 18" xfId="4858"/>
    <cellStyle name="60% - Accent6 19" xfId="4859"/>
    <cellStyle name="60% - Accent6 2" xfId="2534"/>
    <cellStyle name="60% - Accent6 2 2" xfId="2535"/>
    <cellStyle name="60% - Accent6 20" xfId="4860"/>
    <cellStyle name="60% - Accent6 21" xfId="4861"/>
    <cellStyle name="60% - Accent6 22" xfId="4862"/>
    <cellStyle name="60% - Accent6 23" xfId="4863"/>
    <cellStyle name="60% - Accent6 24" xfId="4864"/>
    <cellStyle name="60% - Accent6 25" xfId="4865"/>
    <cellStyle name="60% - Accent6 26" xfId="4866"/>
    <cellStyle name="60% - Accent6 27" xfId="4867"/>
    <cellStyle name="60% - Accent6 28" xfId="4868"/>
    <cellStyle name="60% - Accent6 29" xfId="4869"/>
    <cellStyle name="60% - Accent6 3" xfId="2536"/>
    <cellStyle name="60% - Accent6 3 2" xfId="2537"/>
    <cellStyle name="60% - Accent6 30" xfId="4870"/>
    <cellStyle name="60% - Accent6 31" xfId="4871"/>
    <cellStyle name="60% - Accent6 32" xfId="4872"/>
    <cellStyle name="60% - Accent6 33" xfId="4873"/>
    <cellStyle name="60% - Accent6 34" xfId="4874"/>
    <cellStyle name="60% - Accent6 35" xfId="4875"/>
    <cellStyle name="60% - Accent6 36" xfId="4876"/>
    <cellStyle name="60% - Accent6 37" xfId="4877"/>
    <cellStyle name="60% - Accent6 38" xfId="4878"/>
    <cellStyle name="60% - Accent6 39" xfId="4879"/>
    <cellStyle name="60% - Accent6 4" xfId="4880"/>
    <cellStyle name="60% - Accent6 40" xfId="4881"/>
    <cellStyle name="60% - Accent6 41" xfId="4882"/>
    <cellStyle name="60% - Accent6 42" xfId="4883"/>
    <cellStyle name="60% - Accent6 43" xfId="4884"/>
    <cellStyle name="60% - Accent6 44" xfId="4885"/>
    <cellStyle name="60% - Accent6 45" xfId="4886"/>
    <cellStyle name="60% - Accent6 46" xfId="4887"/>
    <cellStyle name="60% - Accent6 47" xfId="4888"/>
    <cellStyle name="60% - Accent6 48" xfId="4889"/>
    <cellStyle name="60% - Accent6 49" xfId="4890"/>
    <cellStyle name="60% - Accent6 5" xfId="4891"/>
    <cellStyle name="60% - Accent6 50" xfId="4892"/>
    <cellStyle name="60% - Accent6 51" xfId="4893"/>
    <cellStyle name="60% - Accent6 52" xfId="4894"/>
    <cellStyle name="60% - Accent6 53" xfId="4895"/>
    <cellStyle name="60% - Accent6 54" xfId="4896"/>
    <cellStyle name="60% - Accent6 55" xfId="4897"/>
    <cellStyle name="60% - Accent6 56" xfId="4898"/>
    <cellStyle name="60% - Accent6 57" xfId="4899"/>
    <cellStyle name="60% - Accent6 58" xfId="4900"/>
    <cellStyle name="60% - Accent6 59" xfId="4901"/>
    <cellStyle name="60% - Accent6 6" xfId="4902"/>
    <cellStyle name="60% - Accent6 60" xfId="4903"/>
    <cellStyle name="60% - Accent6 61" xfId="4904"/>
    <cellStyle name="60% - Accent6 62" xfId="4905"/>
    <cellStyle name="60% - Accent6 63" xfId="4906"/>
    <cellStyle name="60% - Accent6 64" xfId="4907"/>
    <cellStyle name="60% - Accent6 7" xfId="4908"/>
    <cellStyle name="60% - Accent6 8" xfId="4909"/>
    <cellStyle name="60% - Accent6 9" xfId="4910"/>
    <cellStyle name="Accent1 - 20%" xfId="2538"/>
    <cellStyle name="Accent1 - 40%" xfId="2539"/>
    <cellStyle name="Accent1 - 60%" xfId="2540"/>
    <cellStyle name="Accent1 10" xfId="4911"/>
    <cellStyle name="Accent1 11" xfId="4912"/>
    <cellStyle name="Accent1 12" xfId="4913"/>
    <cellStyle name="Accent1 13" xfId="4914"/>
    <cellStyle name="Accent1 14" xfId="4915"/>
    <cellStyle name="Accent1 15" xfId="4916"/>
    <cellStyle name="Accent1 16" xfId="4917"/>
    <cellStyle name="Accent1 17" xfId="4918"/>
    <cellStyle name="Accent1 18" xfId="4919"/>
    <cellStyle name="Accent1 19" xfId="4920"/>
    <cellStyle name="Accent1 2" xfId="2541"/>
    <cellStyle name="Accent1 2 2" xfId="2542"/>
    <cellStyle name="Accent1 20" xfId="4921"/>
    <cellStyle name="Accent1 21" xfId="4922"/>
    <cellStyle name="Accent1 22" xfId="4923"/>
    <cellStyle name="Accent1 23" xfId="4924"/>
    <cellStyle name="Accent1 24" xfId="4925"/>
    <cellStyle name="Accent1 25" xfId="4926"/>
    <cellStyle name="Accent1 26" xfId="4927"/>
    <cellStyle name="Accent1 27" xfId="4928"/>
    <cellStyle name="Accent1 28" xfId="4929"/>
    <cellStyle name="Accent1 29" xfId="4930"/>
    <cellStyle name="Accent1 3" xfId="2543"/>
    <cellStyle name="Accent1 3 2" xfId="2544"/>
    <cellStyle name="Accent1 30" xfId="4931"/>
    <cellStyle name="Accent1 31" xfId="4932"/>
    <cellStyle name="Accent1 32" xfId="4933"/>
    <cellStyle name="Accent1 33" xfId="4934"/>
    <cellStyle name="Accent1 34" xfId="4935"/>
    <cellStyle name="Accent1 35" xfId="4936"/>
    <cellStyle name="Accent1 36" xfId="4937"/>
    <cellStyle name="Accent1 37" xfId="4938"/>
    <cellStyle name="Accent1 38" xfId="4939"/>
    <cellStyle name="Accent1 39" xfId="4940"/>
    <cellStyle name="Accent1 4" xfId="2545"/>
    <cellStyle name="Accent1 4 2" xfId="2546"/>
    <cellStyle name="Accent1 40" xfId="4941"/>
    <cellStyle name="Accent1 41" xfId="4942"/>
    <cellStyle name="Accent1 42" xfId="4943"/>
    <cellStyle name="Accent1 43" xfId="4944"/>
    <cellStyle name="Accent1 44" xfId="4945"/>
    <cellStyle name="Accent1 45" xfId="4946"/>
    <cellStyle name="Accent1 46" xfId="4947"/>
    <cellStyle name="Accent1 47" xfId="4948"/>
    <cellStyle name="Accent1 48" xfId="4949"/>
    <cellStyle name="Accent1 49" xfId="4950"/>
    <cellStyle name="Accent1 5" xfId="2547"/>
    <cellStyle name="Accent1 50" xfId="4951"/>
    <cellStyle name="Accent1 51" xfId="4952"/>
    <cellStyle name="Accent1 52" xfId="4953"/>
    <cellStyle name="Accent1 53" xfId="4954"/>
    <cellStyle name="Accent1 54" xfId="4955"/>
    <cellStyle name="Accent1 55" xfId="4956"/>
    <cellStyle name="Accent1 56" xfId="4957"/>
    <cellStyle name="Accent1 57" xfId="4958"/>
    <cellStyle name="Accent1 58" xfId="4959"/>
    <cellStyle name="Accent1 59" xfId="4960"/>
    <cellStyle name="Accent1 6" xfId="2548"/>
    <cellStyle name="Accent1 60" xfId="4961"/>
    <cellStyle name="Accent1 61" xfId="4962"/>
    <cellStyle name="Accent1 62" xfId="4963"/>
    <cellStyle name="Accent1 63" xfId="4964"/>
    <cellStyle name="Accent1 64" xfId="4965"/>
    <cellStyle name="Accent1 7" xfId="2549"/>
    <cellStyle name="Accent1 8" xfId="2550"/>
    <cellStyle name="Accent1 9" xfId="2551"/>
    <cellStyle name="Accent2 - 20%" xfId="2552"/>
    <cellStyle name="Accent2 - 40%" xfId="2553"/>
    <cellStyle name="Accent2 - 60%" xfId="2554"/>
    <cellStyle name="Accent2 10" xfId="4966"/>
    <cellStyle name="Accent2 11" xfId="4967"/>
    <cellStyle name="Accent2 12" xfId="4968"/>
    <cellStyle name="Accent2 13" xfId="4969"/>
    <cellStyle name="Accent2 14" xfId="4970"/>
    <cellStyle name="Accent2 15" xfId="4971"/>
    <cellStyle name="Accent2 16" xfId="4972"/>
    <cellStyle name="Accent2 17" xfId="4973"/>
    <cellStyle name="Accent2 18" xfId="4974"/>
    <cellStyle name="Accent2 19" xfId="4975"/>
    <cellStyle name="Accent2 2" xfId="2555"/>
    <cellStyle name="Accent2 2 2" xfId="2556"/>
    <cellStyle name="Accent2 20" xfId="4976"/>
    <cellStyle name="Accent2 21" xfId="4977"/>
    <cellStyle name="Accent2 22" xfId="4978"/>
    <cellStyle name="Accent2 23" xfId="4979"/>
    <cellStyle name="Accent2 24" xfId="4980"/>
    <cellStyle name="Accent2 25" xfId="4981"/>
    <cellStyle name="Accent2 26" xfId="4982"/>
    <cellStyle name="Accent2 27" xfId="4983"/>
    <cellStyle name="Accent2 28" xfId="4984"/>
    <cellStyle name="Accent2 29" xfId="4985"/>
    <cellStyle name="Accent2 3" xfId="2557"/>
    <cellStyle name="Accent2 3 2" xfId="2558"/>
    <cellStyle name="Accent2 30" xfId="4986"/>
    <cellStyle name="Accent2 31" xfId="4987"/>
    <cellStyle name="Accent2 32" xfId="4988"/>
    <cellStyle name="Accent2 33" xfId="4989"/>
    <cellStyle name="Accent2 34" xfId="4990"/>
    <cellStyle name="Accent2 35" xfId="4991"/>
    <cellStyle name="Accent2 36" xfId="4992"/>
    <cellStyle name="Accent2 37" xfId="4993"/>
    <cellStyle name="Accent2 38" xfId="4994"/>
    <cellStyle name="Accent2 39" xfId="4995"/>
    <cellStyle name="Accent2 4" xfId="2559"/>
    <cellStyle name="Accent2 4 2" xfId="2560"/>
    <cellStyle name="Accent2 40" xfId="4996"/>
    <cellStyle name="Accent2 41" xfId="4997"/>
    <cellStyle name="Accent2 42" xfId="4998"/>
    <cellStyle name="Accent2 43" xfId="4999"/>
    <cellStyle name="Accent2 44" xfId="5000"/>
    <cellStyle name="Accent2 45" xfId="5001"/>
    <cellStyle name="Accent2 46" xfId="5002"/>
    <cellStyle name="Accent2 47" xfId="5003"/>
    <cellStyle name="Accent2 48" xfId="5004"/>
    <cellStyle name="Accent2 49" xfId="5005"/>
    <cellStyle name="Accent2 5" xfId="2561"/>
    <cellStyle name="Accent2 50" xfId="5006"/>
    <cellStyle name="Accent2 51" xfId="5007"/>
    <cellStyle name="Accent2 52" xfId="5008"/>
    <cellStyle name="Accent2 53" xfId="5009"/>
    <cellStyle name="Accent2 54" xfId="5010"/>
    <cellStyle name="Accent2 55" xfId="5011"/>
    <cellStyle name="Accent2 56" xfId="5012"/>
    <cellStyle name="Accent2 57" xfId="5013"/>
    <cellStyle name="Accent2 58" xfId="5014"/>
    <cellStyle name="Accent2 59" xfId="5015"/>
    <cellStyle name="Accent2 6" xfId="2562"/>
    <cellStyle name="Accent2 60" xfId="5016"/>
    <cellStyle name="Accent2 61" xfId="5017"/>
    <cellStyle name="Accent2 62" xfId="5018"/>
    <cellStyle name="Accent2 63" xfId="5019"/>
    <cellStyle name="Accent2 64" xfId="5020"/>
    <cellStyle name="Accent2 7" xfId="2563"/>
    <cellStyle name="Accent2 8" xfId="2564"/>
    <cellStyle name="Accent2 9" xfId="2565"/>
    <cellStyle name="Accent3 - 20%" xfId="2566"/>
    <cellStyle name="Accent3 - 40%" xfId="2567"/>
    <cellStyle name="Accent3 - 60%" xfId="2568"/>
    <cellStyle name="Accent3 10" xfId="5021"/>
    <cellStyle name="Accent3 11" xfId="5022"/>
    <cellStyle name="Accent3 12" xfId="5023"/>
    <cellStyle name="Accent3 13" xfId="5024"/>
    <cellStyle name="Accent3 14" xfId="5025"/>
    <cellStyle name="Accent3 15" xfId="5026"/>
    <cellStyle name="Accent3 16" xfId="5027"/>
    <cellStyle name="Accent3 17" xfId="5028"/>
    <cellStyle name="Accent3 18" xfId="5029"/>
    <cellStyle name="Accent3 19" xfId="5030"/>
    <cellStyle name="Accent3 2" xfId="2569"/>
    <cellStyle name="Accent3 2 2" xfId="2570"/>
    <cellStyle name="Accent3 20" xfId="5031"/>
    <cellStyle name="Accent3 21" xfId="5032"/>
    <cellStyle name="Accent3 22" xfId="5033"/>
    <cellStyle name="Accent3 23" xfId="5034"/>
    <cellStyle name="Accent3 24" xfId="5035"/>
    <cellStyle name="Accent3 25" xfId="5036"/>
    <cellStyle name="Accent3 26" xfId="5037"/>
    <cellStyle name="Accent3 27" xfId="5038"/>
    <cellStyle name="Accent3 28" xfId="5039"/>
    <cellStyle name="Accent3 29" xfId="5040"/>
    <cellStyle name="Accent3 3" xfId="2571"/>
    <cellStyle name="Accent3 3 2" xfId="2572"/>
    <cellStyle name="Accent3 30" xfId="5041"/>
    <cellStyle name="Accent3 31" xfId="5042"/>
    <cellStyle name="Accent3 32" xfId="5043"/>
    <cellStyle name="Accent3 33" xfId="5044"/>
    <cellStyle name="Accent3 34" xfId="5045"/>
    <cellStyle name="Accent3 35" xfId="5046"/>
    <cellStyle name="Accent3 36" xfId="5047"/>
    <cellStyle name="Accent3 37" xfId="5048"/>
    <cellStyle name="Accent3 38" xfId="5049"/>
    <cellStyle name="Accent3 39" xfId="5050"/>
    <cellStyle name="Accent3 4" xfId="2573"/>
    <cellStyle name="Accent3 4 2" xfId="2574"/>
    <cellStyle name="Accent3 40" xfId="5051"/>
    <cellStyle name="Accent3 41" xfId="5052"/>
    <cellStyle name="Accent3 42" xfId="5053"/>
    <cellStyle name="Accent3 43" xfId="5054"/>
    <cellStyle name="Accent3 44" xfId="5055"/>
    <cellStyle name="Accent3 45" xfId="5056"/>
    <cellStyle name="Accent3 46" xfId="5057"/>
    <cellStyle name="Accent3 47" xfId="5058"/>
    <cellStyle name="Accent3 48" xfId="5059"/>
    <cellStyle name="Accent3 49" xfId="5060"/>
    <cellStyle name="Accent3 5" xfId="2575"/>
    <cellStyle name="Accent3 50" xfId="5061"/>
    <cellStyle name="Accent3 51" xfId="5062"/>
    <cellStyle name="Accent3 52" xfId="5063"/>
    <cellStyle name="Accent3 53" xfId="5064"/>
    <cellStyle name="Accent3 54" xfId="5065"/>
    <cellStyle name="Accent3 55" xfId="5066"/>
    <cellStyle name="Accent3 56" xfId="5067"/>
    <cellStyle name="Accent3 57" xfId="5068"/>
    <cellStyle name="Accent3 58" xfId="5069"/>
    <cellStyle name="Accent3 59" xfId="5070"/>
    <cellStyle name="Accent3 6" xfId="2576"/>
    <cellStyle name="Accent3 60" xfId="5071"/>
    <cellStyle name="Accent3 61" xfId="5072"/>
    <cellStyle name="Accent3 62" xfId="5073"/>
    <cellStyle name="Accent3 63" xfId="5074"/>
    <cellStyle name="Accent3 64" xfId="5075"/>
    <cellStyle name="Accent3 7" xfId="2577"/>
    <cellStyle name="Accent3 8" xfId="2578"/>
    <cellStyle name="Accent3 9" xfId="2579"/>
    <cellStyle name="Accent4 - 20%" xfId="2580"/>
    <cellStyle name="Accent4 - 40%" xfId="2581"/>
    <cellStyle name="Accent4 - 60%" xfId="2582"/>
    <cellStyle name="Accent4 10" xfId="5076"/>
    <cellStyle name="Accent4 11" xfId="5077"/>
    <cellStyle name="Accent4 12" xfId="5078"/>
    <cellStyle name="Accent4 13" xfId="5079"/>
    <cellStyle name="Accent4 14" xfId="5080"/>
    <cellStyle name="Accent4 15" xfId="5081"/>
    <cellStyle name="Accent4 16" xfId="5082"/>
    <cellStyle name="Accent4 17" xfId="5083"/>
    <cellStyle name="Accent4 18" xfId="5084"/>
    <cellStyle name="Accent4 19" xfId="5085"/>
    <cellStyle name="Accent4 2" xfId="2583"/>
    <cellStyle name="Accent4 2 2" xfId="2584"/>
    <cellStyle name="Accent4 20" xfId="5086"/>
    <cellStyle name="Accent4 21" xfId="5087"/>
    <cellStyle name="Accent4 22" xfId="5088"/>
    <cellStyle name="Accent4 23" xfId="5089"/>
    <cellStyle name="Accent4 24" xfId="5090"/>
    <cellStyle name="Accent4 25" xfId="5091"/>
    <cellStyle name="Accent4 26" xfId="5092"/>
    <cellStyle name="Accent4 27" xfId="5093"/>
    <cellStyle name="Accent4 28" xfId="5094"/>
    <cellStyle name="Accent4 29" xfId="5095"/>
    <cellStyle name="Accent4 3" xfId="2585"/>
    <cellStyle name="Accent4 3 2" xfId="2586"/>
    <cellStyle name="Accent4 30" xfId="5096"/>
    <cellStyle name="Accent4 31" xfId="5097"/>
    <cellStyle name="Accent4 32" xfId="5098"/>
    <cellStyle name="Accent4 33" xfId="5099"/>
    <cellStyle name="Accent4 34" xfId="5100"/>
    <cellStyle name="Accent4 35" xfId="5101"/>
    <cellStyle name="Accent4 36" xfId="5102"/>
    <cellStyle name="Accent4 37" xfId="5103"/>
    <cellStyle name="Accent4 38" xfId="5104"/>
    <cellStyle name="Accent4 39" xfId="5105"/>
    <cellStyle name="Accent4 4" xfId="2587"/>
    <cellStyle name="Accent4 4 2" xfId="2588"/>
    <cellStyle name="Accent4 40" xfId="5106"/>
    <cellStyle name="Accent4 41" xfId="5107"/>
    <cellStyle name="Accent4 42" xfId="5108"/>
    <cellStyle name="Accent4 43" xfId="5109"/>
    <cellStyle name="Accent4 44" xfId="5110"/>
    <cellStyle name="Accent4 45" xfId="5111"/>
    <cellStyle name="Accent4 46" xfId="5112"/>
    <cellStyle name="Accent4 47" xfId="5113"/>
    <cellStyle name="Accent4 48" xfId="5114"/>
    <cellStyle name="Accent4 49" xfId="5115"/>
    <cellStyle name="Accent4 5" xfId="2589"/>
    <cellStyle name="Accent4 50" xfId="5116"/>
    <cellStyle name="Accent4 51" xfId="5117"/>
    <cellStyle name="Accent4 52" xfId="5118"/>
    <cellStyle name="Accent4 53" xfId="5119"/>
    <cellStyle name="Accent4 54" xfId="5120"/>
    <cellStyle name="Accent4 55" xfId="5121"/>
    <cellStyle name="Accent4 56" xfId="5122"/>
    <cellStyle name="Accent4 57" xfId="5123"/>
    <cellStyle name="Accent4 58" xfId="5124"/>
    <cellStyle name="Accent4 59" xfId="5125"/>
    <cellStyle name="Accent4 6" xfId="2590"/>
    <cellStyle name="Accent4 60" xfId="5126"/>
    <cellStyle name="Accent4 61" xfId="5127"/>
    <cellStyle name="Accent4 62" xfId="5128"/>
    <cellStyle name="Accent4 63" xfId="5129"/>
    <cellStyle name="Accent4 64" xfId="5130"/>
    <cellStyle name="Accent4 7" xfId="2591"/>
    <cellStyle name="Accent4 8" xfId="2592"/>
    <cellStyle name="Accent4 9" xfId="2593"/>
    <cellStyle name="Accent5 - 20%" xfId="2594"/>
    <cellStyle name="Accent5 - 40%" xfId="2595"/>
    <cellStyle name="Accent5 - 60%" xfId="2596"/>
    <cellStyle name="Accent5 10" xfId="2597"/>
    <cellStyle name="Accent5 11" xfId="2598"/>
    <cellStyle name="Accent5 12" xfId="2599"/>
    <cellStyle name="Accent5 13" xfId="2600"/>
    <cellStyle name="Accent5 14" xfId="2601"/>
    <cellStyle name="Accent5 15" xfId="2602"/>
    <cellStyle name="Accent5 16" xfId="2603"/>
    <cellStyle name="Accent5 17" xfId="2604"/>
    <cellStyle name="Accent5 18" xfId="2605"/>
    <cellStyle name="Accent5 19" xfId="2606"/>
    <cellStyle name="Accent5 2" xfId="2607"/>
    <cellStyle name="Accent5 2 2" xfId="2608"/>
    <cellStyle name="Accent5 20" xfId="2609"/>
    <cellStyle name="Accent5 21" xfId="2610"/>
    <cellStyle name="Accent5 22" xfId="2611"/>
    <cellStyle name="Accent5 23" xfId="2612"/>
    <cellStyle name="Accent5 24" xfId="2613"/>
    <cellStyle name="Accent5 25" xfId="2614"/>
    <cellStyle name="Accent5 26" xfId="2615"/>
    <cellStyle name="Accent5 27" xfId="2616"/>
    <cellStyle name="Accent5 28" xfId="2617"/>
    <cellStyle name="Accent5 29" xfId="2618"/>
    <cellStyle name="Accent5 3" xfId="2619"/>
    <cellStyle name="Accent5 3 2" xfId="2620"/>
    <cellStyle name="Accent5 3 3" xfId="2621"/>
    <cellStyle name="Accent5 30" xfId="2622"/>
    <cellStyle name="Accent5 31" xfId="5131"/>
    <cellStyle name="Accent5 32" xfId="5132"/>
    <cellStyle name="Accent5 33" xfId="5133"/>
    <cellStyle name="Accent5 34" xfId="5134"/>
    <cellStyle name="Accent5 35" xfId="5135"/>
    <cellStyle name="Accent5 36" xfId="5136"/>
    <cellStyle name="Accent5 37" xfId="5137"/>
    <cellStyle name="Accent5 38" xfId="5138"/>
    <cellStyle name="Accent5 39" xfId="5139"/>
    <cellStyle name="Accent5 4" xfId="2623"/>
    <cellStyle name="Accent5 40" xfId="5140"/>
    <cellStyle name="Accent5 41" xfId="5141"/>
    <cellStyle name="Accent5 42" xfId="5142"/>
    <cellStyle name="Accent5 43" xfId="5143"/>
    <cellStyle name="Accent5 44" xfId="5144"/>
    <cellStyle name="Accent5 45" xfId="5145"/>
    <cellStyle name="Accent5 46" xfId="5146"/>
    <cellStyle name="Accent5 47" xfId="5147"/>
    <cellStyle name="Accent5 48" xfId="5148"/>
    <cellStyle name="Accent5 49" xfId="5149"/>
    <cellStyle name="Accent5 5" xfId="2624"/>
    <cellStyle name="Accent5 50" xfId="5150"/>
    <cellStyle name="Accent5 51" xfId="5151"/>
    <cellStyle name="Accent5 52" xfId="5152"/>
    <cellStyle name="Accent5 53" xfId="5153"/>
    <cellStyle name="Accent5 54" xfId="5154"/>
    <cellStyle name="Accent5 55" xfId="5155"/>
    <cellStyle name="Accent5 56" xfId="5156"/>
    <cellStyle name="Accent5 57" xfId="5157"/>
    <cellStyle name="Accent5 58" xfId="5158"/>
    <cellStyle name="Accent5 59" xfId="5159"/>
    <cellStyle name="Accent5 6" xfId="2625"/>
    <cellStyle name="Accent5 60" xfId="5160"/>
    <cellStyle name="Accent5 61" xfId="5161"/>
    <cellStyle name="Accent5 62" xfId="5162"/>
    <cellStyle name="Accent5 63" xfId="5163"/>
    <cellStyle name="Accent5 64" xfId="5164"/>
    <cellStyle name="Accent5 7" xfId="2626"/>
    <cellStyle name="Accent5 8" xfId="2627"/>
    <cellStyle name="Accent5 9" xfId="2628"/>
    <cellStyle name="Accent6 - 20%" xfId="2629"/>
    <cellStyle name="Accent6 - 40%" xfId="2630"/>
    <cellStyle name="Accent6 - 60%" xfId="2631"/>
    <cellStyle name="Accent6 10" xfId="5165"/>
    <cellStyle name="Accent6 11" xfId="5166"/>
    <cellStyle name="Accent6 12" xfId="5167"/>
    <cellStyle name="Accent6 13" xfId="5168"/>
    <cellStyle name="Accent6 14" xfId="5169"/>
    <cellStyle name="Accent6 15" xfId="5170"/>
    <cellStyle name="Accent6 16" xfId="5171"/>
    <cellStyle name="Accent6 17" xfId="5172"/>
    <cellStyle name="Accent6 18" xfId="5173"/>
    <cellStyle name="Accent6 19" xfId="5174"/>
    <cellStyle name="Accent6 2" xfId="2632"/>
    <cellStyle name="Accent6 2 2" xfId="2633"/>
    <cellStyle name="Accent6 20" xfId="5175"/>
    <cellStyle name="Accent6 21" xfId="5176"/>
    <cellStyle name="Accent6 22" xfId="5177"/>
    <cellStyle name="Accent6 23" xfId="5178"/>
    <cellStyle name="Accent6 24" xfId="5179"/>
    <cellStyle name="Accent6 25" xfId="5180"/>
    <cellStyle name="Accent6 26" xfId="5181"/>
    <cellStyle name="Accent6 27" xfId="5182"/>
    <cellStyle name="Accent6 28" xfId="5183"/>
    <cellStyle name="Accent6 29" xfId="5184"/>
    <cellStyle name="Accent6 3" xfId="2634"/>
    <cellStyle name="Accent6 3 2" xfId="2635"/>
    <cellStyle name="Accent6 30" xfId="5185"/>
    <cellStyle name="Accent6 31" xfId="5186"/>
    <cellStyle name="Accent6 32" xfId="5187"/>
    <cellStyle name="Accent6 33" xfId="5188"/>
    <cellStyle name="Accent6 34" xfId="5189"/>
    <cellStyle name="Accent6 35" xfId="5190"/>
    <cellStyle name="Accent6 36" xfId="5191"/>
    <cellStyle name="Accent6 37" xfId="5192"/>
    <cellStyle name="Accent6 38" xfId="5193"/>
    <cellStyle name="Accent6 39" xfId="5194"/>
    <cellStyle name="Accent6 4" xfId="2636"/>
    <cellStyle name="Accent6 4 2" xfId="2637"/>
    <cellStyle name="Accent6 40" xfId="5195"/>
    <cellStyle name="Accent6 41" xfId="5196"/>
    <cellStyle name="Accent6 42" xfId="5197"/>
    <cellStyle name="Accent6 43" xfId="5198"/>
    <cellStyle name="Accent6 44" xfId="5199"/>
    <cellStyle name="Accent6 45" xfId="5200"/>
    <cellStyle name="Accent6 46" xfId="5201"/>
    <cellStyle name="Accent6 47" xfId="5202"/>
    <cellStyle name="Accent6 48" xfId="5203"/>
    <cellStyle name="Accent6 49" xfId="5204"/>
    <cellStyle name="Accent6 5" xfId="2638"/>
    <cellStyle name="Accent6 50" xfId="5205"/>
    <cellStyle name="Accent6 51" xfId="5206"/>
    <cellStyle name="Accent6 52" xfId="5207"/>
    <cellStyle name="Accent6 53" xfId="5208"/>
    <cellStyle name="Accent6 54" xfId="5209"/>
    <cellStyle name="Accent6 55" xfId="5210"/>
    <cellStyle name="Accent6 56" xfId="5211"/>
    <cellStyle name="Accent6 57" xfId="5212"/>
    <cellStyle name="Accent6 58" xfId="5213"/>
    <cellStyle name="Accent6 59" xfId="5214"/>
    <cellStyle name="Accent6 6" xfId="2639"/>
    <cellStyle name="Accent6 60" xfId="5215"/>
    <cellStyle name="Accent6 61" xfId="5216"/>
    <cellStyle name="Accent6 62" xfId="5217"/>
    <cellStyle name="Accent6 63" xfId="5218"/>
    <cellStyle name="Accent6 64" xfId="5219"/>
    <cellStyle name="Accent6 7" xfId="2640"/>
    <cellStyle name="Accent6 8" xfId="2641"/>
    <cellStyle name="Accent6 9" xfId="2642"/>
    <cellStyle name="Bad 10" xfId="5220"/>
    <cellStyle name="Bad 11" xfId="5221"/>
    <cellStyle name="Bad 12" xfId="5222"/>
    <cellStyle name="Bad 13" xfId="5223"/>
    <cellStyle name="Bad 14" xfId="5224"/>
    <cellStyle name="Bad 15" xfId="5225"/>
    <cellStyle name="Bad 16" xfId="5226"/>
    <cellStyle name="Bad 17" xfId="5227"/>
    <cellStyle name="Bad 18" xfId="5228"/>
    <cellStyle name="Bad 19" xfId="5229"/>
    <cellStyle name="Bad 2" xfId="2643"/>
    <cellStyle name="Bad 2 2" xfId="2644"/>
    <cellStyle name="Bad 20" xfId="5230"/>
    <cellStyle name="Bad 21" xfId="5231"/>
    <cellStyle name="Bad 22" xfId="5232"/>
    <cellStyle name="Bad 23" xfId="5233"/>
    <cellStyle name="Bad 24" xfId="5234"/>
    <cellStyle name="Bad 25" xfId="5235"/>
    <cellStyle name="Bad 26" xfId="5236"/>
    <cellStyle name="Bad 27" xfId="5237"/>
    <cellStyle name="Bad 28" xfId="5238"/>
    <cellStyle name="Bad 29" xfId="5239"/>
    <cellStyle name="Bad 3" xfId="2645"/>
    <cellStyle name="Bad 3 2" xfId="2646"/>
    <cellStyle name="Bad 30" xfId="5240"/>
    <cellStyle name="Bad 31" xfId="5241"/>
    <cellStyle name="Bad 32" xfId="5242"/>
    <cellStyle name="Bad 33" xfId="5243"/>
    <cellStyle name="Bad 34" xfId="5244"/>
    <cellStyle name="Bad 35" xfId="5245"/>
    <cellStyle name="Bad 36" xfId="5246"/>
    <cellStyle name="Bad 37" xfId="5247"/>
    <cellStyle name="Bad 38" xfId="5248"/>
    <cellStyle name="Bad 39" xfId="5249"/>
    <cellStyle name="Bad 4" xfId="5250"/>
    <cellStyle name="Bad 40" xfId="5251"/>
    <cellStyle name="Bad 41" xfId="5252"/>
    <cellStyle name="Bad 42" xfId="5253"/>
    <cellStyle name="Bad 43" xfId="5254"/>
    <cellStyle name="Bad 44" xfId="5255"/>
    <cellStyle name="Bad 45" xfId="5256"/>
    <cellStyle name="Bad 46" xfId="5257"/>
    <cellStyle name="Bad 47" xfId="5258"/>
    <cellStyle name="Bad 48" xfId="5259"/>
    <cellStyle name="Bad 49" xfId="5260"/>
    <cellStyle name="Bad 5" xfId="5261"/>
    <cellStyle name="Bad 50" xfId="5262"/>
    <cellStyle name="Bad 51" xfId="5263"/>
    <cellStyle name="Bad 52" xfId="5264"/>
    <cellStyle name="Bad 53" xfId="5265"/>
    <cellStyle name="Bad 54" xfId="5266"/>
    <cellStyle name="Bad 55" xfId="5267"/>
    <cellStyle name="Bad 56" xfId="5268"/>
    <cellStyle name="Bad 57" xfId="5269"/>
    <cellStyle name="Bad 58" xfId="5270"/>
    <cellStyle name="Bad 59" xfId="5271"/>
    <cellStyle name="Bad 6" xfId="5272"/>
    <cellStyle name="Bad 60" xfId="5273"/>
    <cellStyle name="Bad 61" xfId="5274"/>
    <cellStyle name="Bad 62" xfId="5275"/>
    <cellStyle name="Bad 63" xfId="5276"/>
    <cellStyle name="Bad 64" xfId="5277"/>
    <cellStyle name="Bad 7" xfId="5278"/>
    <cellStyle name="Bad 8" xfId="5279"/>
    <cellStyle name="Bad 9" xfId="5280"/>
    <cellStyle name="blank" xfId="5281"/>
    <cellStyle name="Calc Currency (0)" xfId="2647"/>
    <cellStyle name="Calc Currency (0) 2" xfId="2648"/>
    <cellStyle name="Calculation 10" xfId="5282"/>
    <cellStyle name="Calculation 11" xfId="5283"/>
    <cellStyle name="Calculation 12" xfId="5284"/>
    <cellStyle name="Calculation 13" xfId="5285"/>
    <cellStyle name="Calculation 14" xfId="5286"/>
    <cellStyle name="Calculation 15" xfId="5287"/>
    <cellStyle name="Calculation 16" xfId="5288"/>
    <cellStyle name="Calculation 17" xfId="5289"/>
    <cellStyle name="Calculation 18" xfId="5290"/>
    <cellStyle name="Calculation 19" xfId="5291"/>
    <cellStyle name="Calculation 2" xfId="2649"/>
    <cellStyle name="Calculation 2 2" xfId="2650"/>
    <cellStyle name="Calculation 2 3" xfId="2651"/>
    <cellStyle name="Calculation 2 3 2" xfId="2652"/>
    <cellStyle name="Calculation 2 4" xfId="2653"/>
    <cellStyle name="Calculation 20" xfId="5292"/>
    <cellStyle name="Calculation 21" xfId="5293"/>
    <cellStyle name="Calculation 22" xfId="5294"/>
    <cellStyle name="Calculation 23" xfId="5295"/>
    <cellStyle name="Calculation 24" xfId="5296"/>
    <cellStyle name="Calculation 25" xfId="5297"/>
    <cellStyle name="Calculation 26" xfId="5298"/>
    <cellStyle name="Calculation 27" xfId="5299"/>
    <cellStyle name="Calculation 28" xfId="5300"/>
    <cellStyle name="Calculation 29" xfId="5301"/>
    <cellStyle name="Calculation 3" xfId="2654"/>
    <cellStyle name="Calculation 3 2" xfId="2655"/>
    <cellStyle name="Calculation 30" xfId="5302"/>
    <cellStyle name="Calculation 31" xfId="5303"/>
    <cellStyle name="Calculation 32" xfId="5304"/>
    <cellStyle name="Calculation 33" xfId="5305"/>
    <cellStyle name="Calculation 34" xfId="5306"/>
    <cellStyle name="Calculation 35" xfId="5307"/>
    <cellStyle name="Calculation 36" xfId="5308"/>
    <cellStyle name="Calculation 37" xfId="5309"/>
    <cellStyle name="Calculation 38" xfId="5310"/>
    <cellStyle name="Calculation 39" xfId="5311"/>
    <cellStyle name="Calculation 4" xfId="2656"/>
    <cellStyle name="Calculation 4 2" xfId="2657"/>
    <cellStyle name="Calculation 4 3" xfId="2658"/>
    <cellStyle name="Calculation 4 4" xfId="2659"/>
    <cellStyle name="Calculation 40" xfId="5312"/>
    <cellStyle name="Calculation 41" xfId="5313"/>
    <cellStyle name="Calculation 42" xfId="5314"/>
    <cellStyle name="Calculation 43" xfId="5315"/>
    <cellStyle name="Calculation 44" xfId="5316"/>
    <cellStyle name="Calculation 45" xfId="5317"/>
    <cellStyle name="Calculation 46" xfId="5318"/>
    <cellStyle name="Calculation 47" xfId="5319"/>
    <cellStyle name="Calculation 48" xfId="5320"/>
    <cellStyle name="Calculation 49" xfId="5321"/>
    <cellStyle name="Calculation 5" xfId="2660"/>
    <cellStyle name="Calculation 50" xfId="5322"/>
    <cellStyle name="Calculation 51" xfId="5323"/>
    <cellStyle name="Calculation 52" xfId="5324"/>
    <cellStyle name="Calculation 53" xfId="5325"/>
    <cellStyle name="Calculation 54" xfId="5326"/>
    <cellStyle name="Calculation 55" xfId="5327"/>
    <cellStyle name="Calculation 56" xfId="5328"/>
    <cellStyle name="Calculation 57" xfId="5329"/>
    <cellStyle name="Calculation 58" xfId="5330"/>
    <cellStyle name="Calculation 59" xfId="5331"/>
    <cellStyle name="Calculation 6" xfId="5332"/>
    <cellStyle name="Calculation 60" xfId="5333"/>
    <cellStyle name="Calculation 61" xfId="5334"/>
    <cellStyle name="Calculation 62" xfId="5335"/>
    <cellStyle name="Calculation 63" xfId="5336"/>
    <cellStyle name="Calculation 64" xfId="5337"/>
    <cellStyle name="Calculation 65" xfId="5338"/>
    <cellStyle name="Calculation 66" xfId="5339"/>
    <cellStyle name="Calculation 7" xfId="5340"/>
    <cellStyle name="Calculation 8" xfId="5341"/>
    <cellStyle name="Calculation 9" xfId="5342"/>
    <cellStyle name="Check Cell 10" xfId="5343"/>
    <cellStyle name="Check Cell 11" xfId="5344"/>
    <cellStyle name="Check Cell 12" xfId="5345"/>
    <cellStyle name="Check Cell 13" xfId="5346"/>
    <cellStyle name="Check Cell 14" xfId="5347"/>
    <cellStyle name="Check Cell 15" xfId="5348"/>
    <cellStyle name="Check Cell 16" xfId="5349"/>
    <cellStyle name="Check Cell 17" xfId="5350"/>
    <cellStyle name="Check Cell 18" xfId="5351"/>
    <cellStyle name="Check Cell 19" xfId="5352"/>
    <cellStyle name="Check Cell 2" xfId="2661"/>
    <cellStyle name="Check Cell 2 2" xfId="2662"/>
    <cellStyle name="Check Cell 20" xfId="5353"/>
    <cellStyle name="Check Cell 21" xfId="5354"/>
    <cellStyle name="Check Cell 22" xfId="5355"/>
    <cellStyle name="Check Cell 23" xfId="5356"/>
    <cellStyle name="Check Cell 24" xfId="5357"/>
    <cellStyle name="Check Cell 25" xfId="5358"/>
    <cellStyle name="Check Cell 26" xfId="5359"/>
    <cellStyle name="Check Cell 27" xfId="5360"/>
    <cellStyle name="Check Cell 28" xfId="5361"/>
    <cellStyle name="Check Cell 29" xfId="5362"/>
    <cellStyle name="Check Cell 3" xfId="2663"/>
    <cellStyle name="Check Cell 30" xfId="5363"/>
    <cellStyle name="Check Cell 31" xfId="5364"/>
    <cellStyle name="Check Cell 32" xfId="5365"/>
    <cellStyle name="Check Cell 33" xfId="5366"/>
    <cellStyle name="Check Cell 34" xfId="5367"/>
    <cellStyle name="Check Cell 35" xfId="5368"/>
    <cellStyle name="Check Cell 36" xfId="5369"/>
    <cellStyle name="Check Cell 37" xfId="5370"/>
    <cellStyle name="Check Cell 38" xfId="5371"/>
    <cellStyle name="Check Cell 39" xfId="5372"/>
    <cellStyle name="Check Cell 4" xfId="5373"/>
    <cellStyle name="Check Cell 40" xfId="5374"/>
    <cellStyle name="Check Cell 41" xfId="5375"/>
    <cellStyle name="Check Cell 42" xfId="5376"/>
    <cellStyle name="Check Cell 43" xfId="5377"/>
    <cellStyle name="Check Cell 44" xfId="5378"/>
    <cellStyle name="Check Cell 45" xfId="5379"/>
    <cellStyle name="Check Cell 46" xfId="5380"/>
    <cellStyle name="Check Cell 47" xfId="5381"/>
    <cellStyle name="Check Cell 48" xfId="5382"/>
    <cellStyle name="Check Cell 49" xfId="5383"/>
    <cellStyle name="Check Cell 5" xfId="5384"/>
    <cellStyle name="Check Cell 50" xfId="5385"/>
    <cellStyle name="Check Cell 51" xfId="5386"/>
    <cellStyle name="Check Cell 52" xfId="5387"/>
    <cellStyle name="Check Cell 53" xfId="5388"/>
    <cellStyle name="Check Cell 54" xfId="5389"/>
    <cellStyle name="Check Cell 55" xfId="5390"/>
    <cellStyle name="Check Cell 56" xfId="5391"/>
    <cellStyle name="Check Cell 57" xfId="5392"/>
    <cellStyle name="Check Cell 58" xfId="5393"/>
    <cellStyle name="Check Cell 59" xfId="5394"/>
    <cellStyle name="Check Cell 6" xfId="5395"/>
    <cellStyle name="Check Cell 60" xfId="5396"/>
    <cellStyle name="Check Cell 61" xfId="5397"/>
    <cellStyle name="Check Cell 62" xfId="5398"/>
    <cellStyle name="Check Cell 63" xfId="5399"/>
    <cellStyle name="Check Cell 64" xfId="5400"/>
    <cellStyle name="Check Cell 7" xfId="5401"/>
    <cellStyle name="Check Cell 8" xfId="5402"/>
    <cellStyle name="Check Cell 9" xfId="5403"/>
    <cellStyle name="CheckCell" xfId="2664"/>
    <cellStyle name="CheckCell 2" xfId="2665"/>
    <cellStyle name="Comma" xfId="3694" builtinId="3"/>
    <cellStyle name="Comma 10" xfId="2666"/>
    <cellStyle name="Comma 10 2" xfId="2667"/>
    <cellStyle name="Comma 11" xfId="2668"/>
    <cellStyle name="Comma 11 2" xfId="2669"/>
    <cellStyle name="Comma 12" xfId="2670"/>
    <cellStyle name="Comma 12 2" xfId="2671"/>
    <cellStyle name="Comma 13" xfId="2672"/>
    <cellStyle name="Comma 13 2" xfId="2673"/>
    <cellStyle name="Comma 14" xfId="2674"/>
    <cellStyle name="Comma 14 2" xfId="2675"/>
    <cellStyle name="Comma 15" xfId="2676"/>
    <cellStyle name="Comma 16" xfId="2677"/>
    <cellStyle name="Comma 17" xfId="2678"/>
    <cellStyle name="Comma 17 2" xfId="2679"/>
    <cellStyle name="Comma 17 3" xfId="2680"/>
    <cellStyle name="Comma 17 4" xfId="2681"/>
    <cellStyle name="Comma 18" xfId="2682"/>
    <cellStyle name="Comma 18 2" xfId="2683"/>
    <cellStyle name="Comma 18 3" xfId="2684"/>
    <cellStyle name="Comma 18 4" xfId="2685"/>
    <cellStyle name="Comma 19" xfId="2686"/>
    <cellStyle name="Comma 2" xfId="2687"/>
    <cellStyle name="Comma 2 2" xfId="2688"/>
    <cellStyle name="Comma 2 2 2" xfId="2689"/>
    <cellStyle name="Comma 2 3" xfId="2690"/>
    <cellStyle name="Comma 20" xfId="2691"/>
    <cellStyle name="Comma 21" xfId="3747"/>
    <cellStyle name="Comma 22" xfId="3748"/>
    <cellStyle name="Comma 23" xfId="3749"/>
    <cellStyle name="Comma 24" xfId="3750"/>
    <cellStyle name="Comma 24 2" xfId="3751"/>
    <cellStyle name="Comma 25" xfId="3784"/>
    <cellStyle name="Comma 3" xfId="2692"/>
    <cellStyle name="Comma 3 2" xfId="2693"/>
    <cellStyle name="Comma 3 2 2" xfId="2694"/>
    <cellStyle name="Comma 3 3" xfId="2695"/>
    <cellStyle name="Comma 3 4" xfId="2696"/>
    <cellStyle name="Comma 4" xfId="2697"/>
    <cellStyle name="Comma 4 2" xfId="2698"/>
    <cellStyle name="Comma 4 3" xfId="2699"/>
    <cellStyle name="Comma 5" xfId="2700"/>
    <cellStyle name="Comma 5 2" xfId="2701"/>
    <cellStyle name="Comma 6" xfId="2702"/>
    <cellStyle name="Comma 6 2" xfId="2703"/>
    <cellStyle name="Comma 6 2 2" xfId="2704"/>
    <cellStyle name="Comma 7" xfId="2705"/>
    <cellStyle name="Comma 7 2" xfId="2706"/>
    <cellStyle name="Comma 8" xfId="2707"/>
    <cellStyle name="Comma 8 2" xfId="2708"/>
    <cellStyle name="Comma 8 2 2" xfId="2709"/>
    <cellStyle name="Comma 8 3" xfId="2710"/>
    <cellStyle name="Comma 9" xfId="2711"/>
    <cellStyle name="Comma 9 2" xfId="2712"/>
    <cellStyle name="Comma 9 2 2" xfId="2713"/>
    <cellStyle name="Comma 9 3" xfId="2714"/>
    <cellStyle name="Comma 9 3 2" xfId="2715"/>
    <cellStyle name="Comma 9 4" xfId="2716"/>
    <cellStyle name="Comma 9 5" xfId="2717"/>
    <cellStyle name="Comma 9 6" xfId="2718"/>
    <cellStyle name="Comma0" xfId="2719"/>
    <cellStyle name="Comma0 - Style2" xfId="2720"/>
    <cellStyle name="Comma0 - Style4" xfId="2721"/>
    <cellStyle name="Comma0 - Style4 2" xfId="5404"/>
    <cellStyle name="Comma0 - Style5" xfId="2722"/>
    <cellStyle name="Comma0 - Style5 2" xfId="2723"/>
    <cellStyle name="Comma0 10" xfId="2724"/>
    <cellStyle name="Comma0 11" xfId="2725"/>
    <cellStyle name="Comma0 12" xfId="5405"/>
    <cellStyle name="Comma0 13" xfId="5406"/>
    <cellStyle name="Comma0 14" xfId="5407"/>
    <cellStyle name="Comma0 15" xfId="5408"/>
    <cellStyle name="Comma0 16" xfId="5409"/>
    <cellStyle name="Comma0 17" xfId="5410"/>
    <cellStyle name="Comma0 18" xfId="5411"/>
    <cellStyle name="Comma0 19" xfId="5412"/>
    <cellStyle name="Comma0 2" xfId="2726"/>
    <cellStyle name="Comma0 20" xfId="5413"/>
    <cellStyle name="Comma0 21" xfId="5414"/>
    <cellStyle name="Comma0 22" xfId="5415"/>
    <cellStyle name="Comma0 23" xfId="5416"/>
    <cellStyle name="Comma0 24" xfId="5417"/>
    <cellStyle name="Comma0 25" xfId="5418"/>
    <cellStyle name="Comma0 26" xfId="5419"/>
    <cellStyle name="Comma0 27" xfId="5420"/>
    <cellStyle name="Comma0 28" xfId="5421"/>
    <cellStyle name="Comma0 29" xfId="5422"/>
    <cellStyle name="Comma0 3" xfId="2727"/>
    <cellStyle name="Comma0 30" xfId="5423"/>
    <cellStyle name="Comma0 31" xfId="5424"/>
    <cellStyle name="Comma0 32" xfId="5425"/>
    <cellStyle name="Comma0 33" xfId="5426"/>
    <cellStyle name="Comma0 34" xfId="5427"/>
    <cellStyle name="Comma0 35" xfId="5428"/>
    <cellStyle name="Comma0 36" xfId="5429"/>
    <cellStyle name="Comma0 37" xfId="5430"/>
    <cellStyle name="Comma0 38" xfId="5431"/>
    <cellStyle name="Comma0 39" xfId="5432"/>
    <cellStyle name="Comma0 4" xfId="2728"/>
    <cellStyle name="Comma0 40" xfId="5433"/>
    <cellStyle name="Comma0 41" xfId="5434"/>
    <cellStyle name="Comma0 42" xfId="5435"/>
    <cellStyle name="Comma0 43" xfId="5436"/>
    <cellStyle name="Comma0 44" xfId="5437"/>
    <cellStyle name="Comma0 45" xfId="5438"/>
    <cellStyle name="Comma0 46" xfId="5439"/>
    <cellStyle name="Comma0 47" xfId="5440"/>
    <cellStyle name="Comma0 48" xfId="5441"/>
    <cellStyle name="Comma0 49" xfId="5442"/>
    <cellStyle name="Comma0 5" xfId="2729"/>
    <cellStyle name="Comma0 50" xfId="5443"/>
    <cellStyle name="Comma0 51" xfId="5444"/>
    <cellStyle name="Comma0 52" xfId="5445"/>
    <cellStyle name="Comma0 53" xfId="5446"/>
    <cellStyle name="Comma0 54" xfId="5447"/>
    <cellStyle name="Comma0 55" xfId="5448"/>
    <cellStyle name="Comma0 56" xfId="5449"/>
    <cellStyle name="Comma0 57" xfId="5450"/>
    <cellStyle name="Comma0 58" xfId="5451"/>
    <cellStyle name="Comma0 59" xfId="5452"/>
    <cellStyle name="Comma0 6" xfId="2730"/>
    <cellStyle name="Comma0 60" xfId="5453"/>
    <cellStyle name="Comma0 61" xfId="5454"/>
    <cellStyle name="Comma0 62" xfId="5455"/>
    <cellStyle name="Comma0 63" xfId="5456"/>
    <cellStyle name="Comma0 64" xfId="5457"/>
    <cellStyle name="Comma0 65" xfId="5458"/>
    <cellStyle name="Comma0 66" xfId="5459"/>
    <cellStyle name="Comma0 67" xfId="5460"/>
    <cellStyle name="Comma0 68" xfId="5461"/>
    <cellStyle name="Comma0 69" xfId="5462"/>
    <cellStyle name="Comma0 7" xfId="2731"/>
    <cellStyle name="Comma0 70" xfId="5463"/>
    <cellStyle name="Comma0 71" xfId="5464"/>
    <cellStyle name="Comma0 72" xfId="5465"/>
    <cellStyle name="Comma0 73" xfId="5466"/>
    <cellStyle name="Comma0 74" xfId="5467"/>
    <cellStyle name="Comma0 75" xfId="5468"/>
    <cellStyle name="Comma0 76" xfId="5469"/>
    <cellStyle name="Comma0 77" xfId="5470"/>
    <cellStyle name="Comma0 8" xfId="2732"/>
    <cellStyle name="Comma0 9" xfId="2733"/>
    <cellStyle name="Comma0_00COS Ind Allocators" xfId="2734"/>
    <cellStyle name="Comma1 - Style1" xfId="2735"/>
    <cellStyle name="Comma1 - Style1 2" xfId="2736"/>
    <cellStyle name="Copied" xfId="2737"/>
    <cellStyle name="Copied 2" xfId="2738"/>
    <cellStyle name="COST1" xfId="2739"/>
    <cellStyle name="COST1 2" xfId="2740"/>
    <cellStyle name="Curren - Style1" xfId="2741"/>
    <cellStyle name="Curren - Style2" xfId="2742"/>
    <cellStyle name="Curren - Style2 2" xfId="2743"/>
    <cellStyle name="Curren - Style5" xfId="2744"/>
    <cellStyle name="Curren - Style6" xfId="2745"/>
    <cellStyle name="Curren - Style6 2" xfId="2746"/>
    <cellStyle name="Currency" xfId="3695" builtinId="4"/>
    <cellStyle name="Currency 10" xfId="2747"/>
    <cellStyle name="Currency 10 2" xfId="2748"/>
    <cellStyle name="Currency 11" xfId="2749"/>
    <cellStyle name="Currency 11 2" xfId="2750"/>
    <cellStyle name="Currency 12" xfId="2751"/>
    <cellStyle name="Currency 13" xfId="2752"/>
    <cellStyle name="Currency 14" xfId="2753"/>
    <cellStyle name="Currency 14 2" xfId="2754"/>
    <cellStyle name="Currency 14 3" xfId="2755"/>
    <cellStyle name="Currency 14 4" xfId="2756"/>
    <cellStyle name="Currency 15" xfId="2757"/>
    <cellStyle name="Currency 15 2" xfId="2758"/>
    <cellStyle name="Currency 16" xfId="2759"/>
    <cellStyle name="Currency 17" xfId="2760"/>
    <cellStyle name="Currency 18" xfId="2761"/>
    <cellStyle name="Currency 19" xfId="3752"/>
    <cellStyle name="Currency 2" xfId="2762"/>
    <cellStyle name="Currency 2 2" xfId="2763"/>
    <cellStyle name="Currency 2 2 2" xfId="2764"/>
    <cellStyle name="Currency 2 3" xfId="2765"/>
    <cellStyle name="Currency 20" xfId="3753"/>
    <cellStyle name="Currency 21" xfId="3754"/>
    <cellStyle name="Currency 22" xfId="3755"/>
    <cellStyle name="Currency 23" xfId="3782"/>
    <cellStyle name="Currency 3" xfId="2766"/>
    <cellStyle name="Currency 3 2" xfId="2767"/>
    <cellStyle name="Currency 3 2 2" xfId="2768"/>
    <cellStyle name="Currency 3 3" xfId="2769"/>
    <cellStyle name="Currency 4" xfId="2770"/>
    <cellStyle name="Currency 4 2" xfId="2771"/>
    <cellStyle name="Currency 4 2 2" xfId="2772"/>
    <cellStyle name="Currency 4 3" xfId="2773"/>
    <cellStyle name="Currency 4 3 2" xfId="2774"/>
    <cellStyle name="Currency 4 3 3" xfId="2775"/>
    <cellStyle name="Currency 4 3 4" xfId="2776"/>
    <cellStyle name="Currency 4 4" xfId="2777"/>
    <cellStyle name="Currency 5" xfId="2778"/>
    <cellStyle name="Currency 5 2" xfId="2779"/>
    <cellStyle name="Currency 6" xfId="2780"/>
    <cellStyle name="Currency 6 2" xfId="2781"/>
    <cellStyle name="Currency 7" xfId="2782"/>
    <cellStyle name="Currency 7 2" xfId="2783"/>
    <cellStyle name="Currency 8" xfId="2784"/>
    <cellStyle name="Currency 8 2" xfId="2785"/>
    <cellStyle name="Currency 8 2 2" xfId="2786"/>
    <cellStyle name="Currency 8 2 2 2" xfId="2787"/>
    <cellStyle name="Currency 8 2 3" xfId="2788"/>
    <cellStyle name="Currency 8 2 4" xfId="2789"/>
    <cellStyle name="Currency 8 3" xfId="2790"/>
    <cellStyle name="Currency 8 4" xfId="2791"/>
    <cellStyle name="Currency 9" xfId="2792"/>
    <cellStyle name="Currency 9 2" xfId="2793"/>
    <cellStyle name="Currency 9 2 2" xfId="2794"/>
    <cellStyle name="Currency 9 3" xfId="2795"/>
    <cellStyle name="Currency 9 3 2" xfId="2796"/>
    <cellStyle name="Currency 9 4" xfId="2797"/>
    <cellStyle name="Currency 9 5" xfId="2798"/>
    <cellStyle name="Currency 9 6" xfId="2799"/>
    <cellStyle name="Currency0" xfId="2800"/>
    <cellStyle name="Currency0 2" xfId="2801"/>
    <cellStyle name="Currency0 2 2" xfId="2802"/>
    <cellStyle name="Date" xfId="2803"/>
    <cellStyle name="Date 2" xfId="2804"/>
    <cellStyle name="Date 3" xfId="2805"/>
    <cellStyle name="Date 4" xfId="2806"/>
    <cellStyle name="Date 5" xfId="2807"/>
    <cellStyle name="Date 6" xfId="5471"/>
    <cellStyle name="Date_903 SAP 2-6-09" xfId="2808"/>
    <cellStyle name="Emphasis 1" xfId="2809"/>
    <cellStyle name="Emphasis 2" xfId="2810"/>
    <cellStyle name="Emphasis 3" xfId="2811"/>
    <cellStyle name="Entered" xfId="2812"/>
    <cellStyle name="Entered 2" xfId="2813"/>
    <cellStyle name="Entered 2 2" xfId="2814"/>
    <cellStyle name="Entered 3" xfId="2815"/>
    <cellStyle name="Entered 3 2" xfId="2816"/>
    <cellStyle name="Entered 3 3" xfId="2817"/>
    <cellStyle name="Entered 3 4" xfId="2818"/>
    <cellStyle name="Entered 4" xfId="2819"/>
    <cellStyle name="Entered 5" xfId="2820"/>
    <cellStyle name="Entered_JHS-4" xfId="2821"/>
    <cellStyle name="Euro" xfId="2822"/>
    <cellStyle name="Euro 2" xfId="2823"/>
    <cellStyle name="Euro 2 2" xfId="2824"/>
    <cellStyle name="Euro 3" xfId="2825"/>
    <cellStyle name="Explanatory Text 10" xfId="5472"/>
    <cellStyle name="Explanatory Text 11" xfId="5473"/>
    <cellStyle name="Explanatory Text 12" xfId="5474"/>
    <cellStyle name="Explanatory Text 13" xfId="5475"/>
    <cellStyle name="Explanatory Text 14" xfId="5476"/>
    <cellStyle name="Explanatory Text 15" xfId="5477"/>
    <cellStyle name="Explanatory Text 16" xfId="5478"/>
    <cellStyle name="Explanatory Text 17" xfId="5479"/>
    <cellStyle name="Explanatory Text 18" xfId="5480"/>
    <cellStyle name="Explanatory Text 19" xfId="5481"/>
    <cellStyle name="Explanatory Text 2" xfId="2826"/>
    <cellStyle name="Explanatory Text 2 2" xfId="2827"/>
    <cellStyle name="Explanatory Text 20" xfId="5482"/>
    <cellStyle name="Explanatory Text 21" xfId="5483"/>
    <cellStyle name="Explanatory Text 22" xfId="5484"/>
    <cellStyle name="Explanatory Text 23" xfId="5485"/>
    <cellStyle name="Explanatory Text 24" xfId="5486"/>
    <cellStyle name="Explanatory Text 25" xfId="5487"/>
    <cellStyle name="Explanatory Text 26" xfId="5488"/>
    <cellStyle name="Explanatory Text 27" xfId="5489"/>
    <cellStyle name="Explanatory Text 28" xfId="5490"/>
    <cellStyle name="Explanatory Text 29" xfId="5491"/>
    <cellStyle name="Explanatory Text 3" xfId="2828"/>
    <cellStyle name="Explanatory Text 30" xfId="5492"/>
    <cellStyle name="Explanatory Text 31" xfId="5493"/>
    <cellStyle name="Explanatory Text 32" xfId="5494"/>
    <cellStyle name="Explanatory Text 33" xfId="5495"/>
    <cellStyle name="Explanatory Text 34" xfId="5496"/>
    <cellStyle name="Explanatory Text 35" xfId="5497"/>
    <cellStyle name="Explanatory Text 36" xfId="5498"/>
    <cellStyle name="Explanatory Text 37" xfId="5499"/>
    <cellStyle name="Explanatory Text 38" xfId="5500"/>
    <cellStyle name="Explanatory Text 39" xfId="5501"/>
    <cellStyle name="Explanatory Text 4" xfId="5502"/>
    <cellStyle name="Explanatory Text 40" xfId="5503"/>
    <cellStyle name="Explanatory Text 41" xfId="5504"/>
    <cellStyle name="Explanatory Text 42" xfId="5505"/>
    <cellStyle name="Explanatory Text 43" xfId="5506"/>
    <cellStyle name="Explanatory Text 44" xfId="5507"/>
    <cellStyle name="Explanatory Text 45" xfId="5508"/>
    <cellStyle name="Explanatory Text 46" xfId="5509"/>
    <cellStyle name="Explanatory Text 47" xfId="5510"/>
    <cellStyle name="Explanatory Text 48" xfId="5511"/>
    <cellStyle name="Explanatory Text 49" xfId="5512"/>
    <cellStyle name="Explanatory Text 5" xfId="5513"/>
    <cellStyle name="Explanatory Text 50" xfId="5514"/>
    <cellStyle name="Explanatory Text 51" xfId="5515"/>
    <cellStyle name="Explanatory Text 52" xfId="5516"/>
    <cellStyle name="Explanatory Text 53" xfId="5517"/>
    <cellStyle name="Explanatory Text 54" xfId="5518"/>
    <cellStyle name="Explanatory Text 55" xfId="5519"/>
    <cellStyle name="Explanatory Text 56" xfId="5520"/>
    <cellStyle name="Explanatory Text 57" xfId="5521"/>
    <cellStyle name="Explanatory Text 58" xfId="5522"/>
    <cellStyle name="Explanatory Text 59" xfId="5523"/>
    <cellStyle name="Explanatory Text 6" xfId="5524"/>
    <cellStyle name="Explanatory Text 60" xfId="5525"/>
    <cellStyle name="Explanatory Text 61" xfId="5526"/>
    <cellStyle name="Explanatory Text 62" xfId="5527"/>
    <cellStyle name="Explanatory Text 63" xfId="5528"/>
    <cellStyle name="Explanatory Text 64" xfId="5529"/>
    <cellStyle name="Explanatory Text 7" xfId="5530"/>
    <cellStyle name="Explanatory Text 8" xfId="5531"/>
    <cellStyle name="Explanatory Text 9" xfId="5532"/>
    <cellStyle name="Fixed" xfId="2829"/>
    <cellStyle name="Fixed 2" xfId="2830"/>
    <cellStyle name="Fixed3 - Style3" xfId="2831"/>
    <cellStyle name="Good 10" xfId="5533"/>
    <cellStyle name="Good 11" xfId="5534"/>
    <cellStyle name="Good 12" xfId="5535"/>
    <cellStyle name="Good 13" xfId="5536"/>
    <cellStyle name="Good 14" xfId="5537"/>
    <cellStyle name="Good 15" xfId="5538"/>
    <cellStyle name="Good 16" xfId="5539"/>
    <cellStyle name="Good 17" xfId="5540"/>
    <cellStyle name="Good 18" xfId="5541"/>
    <cellStyle name="Good 19" xfId="5542"/>
    <cellStyle name="Good 2" xfId="2832"/>
    <cellStyle name="Good 2 2" xfId="2833"/>
    <cellStyle name="Good 20" xfId="5543"/>
    <cellStyle name="Good 21" xfId="5544"/>
    <cellStyle name="Good 22" xfId="5545"/>
    <cellStyle name="Good 23" xfId="5546"/>
    <cellStyle name="Good 24" xfId="5547"/>
    <cellStyle name="Good 25" xfId="5548"/>
    <cellStyle name="Good 26" xfId="5549"/>
    <cellStyle name="Good 27" xfId="5550"/>
    <cellStyle name="Good 28" xfId="5551"/>
    <cellStyle name="Good 29" xfId="5552"/>
    <cellStyle name="Good 3" xfId="2834"/>
    <cellStyle name="Good 3 2" xfId="2835"/>
    <cellStyle name="Good 30" xfId="5553"/>
    <cellStyle name="Good 31" xfId="5554"/>
    <cellStyle name="Good 32" xfId="5555"/>
    <cellStyle name="Good 33" xfId="5556"/>
    <cellStyle name="Good 34" xfId="5557"/>
    <cellStyle name="Good 35" xfId="5558"/>
    <cellStyle name="Good 36" xfId="5559"/>
    <cellStyle name="Good 37" xfId="5560"/>
    <cellStyle name="Good 38" xfId="5561"/>
    <cellStyle name="Good 39" xfId="5562"/>
    <cellStyle name="Good 4" xfId="5563"/>
    <cellStyle name="Good 40" xfId="5564"/>
    <cellStyle name="Good 41" xfId="5565"/>
    <cellStyle name="Good 42" xfId="5566"/>
    <cellStyle name="Good 43" xfId="5567"/>
    <cellStyle name="Good 44" xfId="5568"/>
    <cellStyle name="Good 45" xfId="5569"/>
    <cellStyle name="Good 46" xfId="5570"/>
    <cellStyle name="Good 47" xfId="5571"/>
    <cellStyle name="Good 48" xfId="5572"/>
    <cellStyle name="Good 49" xfId="5573"/>
    <cellStyle name="Good 5" xfId="5574"/>
    <cellStyle name="Good 50" xfId="5575"/>
    <cellStyle name="Good 51" xfId="5576"/>
    <cellStyle name="Good 52" xfId="5577"/>
    <cellStyle name="Good 53" xfId="5578"/>
    <cellStyle name="Good 54" xfId="5579"/>
    <cellStyle name="Good 55" xfId="5580"/>
    <cellStyle name="Good 56" xfId="5581"/>
    <cellStyle name="Good 57" xfId="5582"/>
    <cellStyle name="Good 58" xfId="5583"/>
    <cellStyle name="Good 59" xfId="5584"/>
    <cellStyle name="Good 6" xfId="5585"/>
    <cellStyle name="Good 60" xfId="5586"/>
    <cellStyle name="Good 61" xfId="5587"/>
    <cellStyle name="Good 62" xfId="5588"/>
    <cellStyle name="Good 63" xfId="5589"/>
    <cellStyle name="Good 64" xfId="5590"/>
    <cellStyle name="Good 7" xfId="5591"/>
    <cellStyle name="Good 8" xfId="5592"/>
    <cellStyle name="Good 9" xfId="5593"/>
    <cellStyle name="Grey" xfId="2836"/>
    <cellStyle name="Grey 2" xfId="2837"/>
    <cellStyle name="Grey 2 2" xfId="2838"/>
    <cellStyle name="Grey 2 3" xfId="2839"/>
    <cellStyle name="Grey 3" xfId="2840"/>
    <cellStyle name="Grey 3 2" xfId="2841"/>
    <cellStyle name="Grey 3 3" xfId="2842"/>
    <cellStyle name="Grey 4" xfId="2843"/>
    <cellStyle name="Grey 4 2" xfId="2844"/>
    <cellStyle name="Grey 4 3" xfId="2845"/>
    <cellStyle name="Grey 5" xfId="2846"/>
    <cellStyle name="Grey_(C) WHE Proforma with ITC cash grant 10 Yr Amort_for deferral_102809" xfId="2847"/>
    <cellStyle name="Header" xfId="5594"/>
    <cellStyle name="Header1" xfId="2848"/>
    <cellStyle name="Header1 2" xfId="2849"/>
    <cellStyle name="Header2" xfId="2850"/>
    <cellStyle name="Header2 2" xfId="2851"/>
    <cellStyle name="Heading" xfId="5595"/>
    <cellStyle name="Heading 1 10" xfId="5596"/>
    <cellStyle name="Heading 1 11" xfId="5597"/>
    <cellStyle name="Heading 1 12" xfId="5598"/>
    <cellStyle name="Heading 1 13" xfId="5599"/>
    <cellStyle name="Heading 1 14" xfId="5600"/>
    <cellStyle name="Heading 1 15" xfId="5601"/>
    <cellStyle name="Heading 1 16" xfId="5602"/>
    <cellStyle name="Heading 1 17" xfId="5603"/>
    <cellStyle name="Heading 1 18" xfId="5604"/>
    <cellStyle name="Heading 1 19" xfId="5605"/>
    <cellStyle name="Heading 1 2" xfId="2852"/>
    <cellStyle name="Heading 1 2 2" xfId="2853"/>
    <cellStyle name="Heading 1 2 3" xfId="2854"/>
    <cellStyle name="Heading 1 2 3 2" xfId="2855"/>
    <cellStyle name="Heading 1 20" xfId="5606"/>
    <cellStyle name="Heading 1 21" xfId="5607"/>
    <cellStyle name="Heading 1 22" xfId="5608"/>
    <cellStyle name="Heading 1 23" xfId="5609"/>
    <cellStyle name="Heading 1 24" xfId="5610"/>
    <cellStyle name="Heading 1 25" xfId="5611"/>
    <cellStyle name="Heading 1 26" xfId="5612"/>
    <cellStyle name="Heading 1 27" xfId="5613"/>
    <cellStyle name="Heading 1 28" xfId="5614"/>
    <cellStyle name="Heading 1 29" xfId="5615"/>
    <cellStyle name="Heading 1 3" xfId="2856"/>
    <cellStyle name="Heading 1 3 2" xfId="2857"/>
    <cellStyle name="Heading 1 30" xfId="5616"/>
    <cellStyle name="Heading 1 31" xfId="5617"/>
    <cellStyle name="Heading 1 32" xfId="5618"/>
    <cellStyle name="Heading 1 33" xfId="5619"/>
    <cellStyle name="Heading 1 34" xfId="5620"/>
    <cellStyle name="Heading 1 35" xfId="5621"/>
    <cellStyle name="Heading 1 36" xfId="5622"/>
    <cellStyle name="Heading 1 37" xfId="5623"/>
    <cellStyle name="Heading 1 38" xfId="5624"/>
    <cellStyle name="Heading 1 39" xfId="5625"/>
    <cellStyle name="Heading 1 4" xfId="2858"/>
    <cellStyle name="Heading 1 40" xfId="5626"/>
    <cellStyle name="Heading 1 41" xfId="5627"/>
    <cellStyle name="Heading 1 42" xfId="5628"/>
    <cellStyle name="Heading 1 43" xfId="5629"/>
    <cellStyle name="Heading 1 44" xfId="5630"/>
    <cellStyle name="Heading 1 45" xfId="5631"/>
    <cellStyle name="Heading 1 46" xfId="5632"/>
    <cellStyle name="Heading 1 47" xfId="5633"/>
    <cellStyle name="Heading 1 48" xfId="5634"/>
    <cellStyle name="Heading 1 49" xfId="5635"/>
    <cellStyle name="Heading 1 5" xfId="5636"/>
    <cellStyle name="Heading 1 50" xfId="5637"/>
    <cellStyle name="Heading 1 51" xfId="5638"/>
    <cellStyle name="Heading 1 52" xfId="5639"/>
    <cellStyle name="Heading 1 53" xfId="5640"/>
    <cellStyle name="Heading 1 54" xfId="5641"/>
    <cellStyle name="Heading 1 55" xfId="5642"/>
    <cellStyle name="Heading 1 56" xfId="5643"/>
    <cellStyle name="Heading 1 57" xfId="5644"/>
    <cellStyle name="Heading 1 58" xfId="5645"/>
    <cellStyle name="Heading 1 59" xfId="5646"/>
    <cellStyle name="Heading 1 6" xfId="5647"/>
    <cellStyle name="Heading 1 60" xfId="5648"/>
    <cellStyle name="Heading 1 61" xfId="5649"/>
    <cellStyle name="Heading 1 62" xfId="5650"/>
    <cellStyle name="Heading 1 63" xfId="5651"/>
    <cellStyle name="Heading 1 64" xfId="5652"/>
    <cellStyle name="Heading 1 65" xfId="5653"/>
    <cellStyle name="Heading 1 7" xfId="5654"/>
    <cellStyle name="Heading 1 8" xfId="5655"/>
    <cellStyle name="Heading 1 9" xfId="5656"/>
    <cellStyle name="Heading 2 10" xfId="5657"/>
    <cellStyle name="Heading 2 11" xfId="5658"/>
    <cellStyle name="Heading 2 12" xfId="5659"/>
    <cellStyle name="Heading 2 13" xfId="5660"/>
    <cellStyle name="Heading 2 14" xfId="5661"/>
    <cellStyle name="Heading 2 15" xfId="5662"/>
    <cellStyle name="Heading 2 16" xfId="5663"/>
    <cellStyle name="Heading 2 17" xfId="5664"/>
    <cellStyle name="Heading 2 18" xfId="5665"/>
    <cellStyle name="Heading 2 19" xfId="5666"/>
    <cellStyle name="Heading 2 2" xfId="2859"/>
    <cellStyle name="Heading 2 2 2" xfId="2860"/>
    <cellStyle name="Heading 2 2 3" xfId="2861"/>
    <cellStyle name="Heading 2 2 3 2" xfId="2862"/>
    <cellStyle name="Heading 2 20" xfId="5667"/>
    <cellStyle name="Heading 2 21" xfId="5668"/>
    <cellStyle name="Heading 2 22" xfId="5669"/>
    <cellStyle name="Heading 2 23" xfId="5670"/>
    <cellStyle name="Heading 2 24" xfId="5671"/>
    <cellStyle name="Heading 2 25" xfId="5672"/>
    <cellStyle name="Heading 2 26" xfId="5673"/>
    <cellStyle name="Heading 2 27" xfId="5674"/>
    <cellStyle name="Heading 2 28" xfId="5675"/>
    <cellStyle name="Heading 2 29" xfId="5676"/>
    <cellStyle name="Heading 2 3" xfId="2863"/>
    <cellStyle name="Heading 2 3 2" xfId="2864"/>
    <cellStyle name="Heading 2 30" xfId="5677"/>
    <cellStyle name="Heading 2 31" xfId="5678"/>
    <cellStyle name="Heading 2 32" xfId="5679"/>
    <cellStyle name="Heading 2 33" xfId="5680"/>
    <cellStyle name="Heading 2 34" xfId="5681"/>
    <cellStyle name="Heading 2 35" xfId="5682"/>
    <cellStyle name="Heading 2 36" xfId="5683"/>
    <cellStyle name="Heading 2 37" xfId="5684"/>
    <cellStyle name="Heading 2 38" xfId="5685"/>
    <cellStyle name="Heading 2 39" xfId="5686"/>
    <cellStyle name="Heading 2 4" xfId="2865"/>
    <cellStyle name="Heading 2 40" xfId="5687"/>
    <cellStyle name="Heading 2 41" xfId="5688"/>
    <cellStyle name="Heading 2 42" xfId="5689"/>
    <cellStyle name="Heading 2 43" xfId="5690"/>
    <cellStyle name="Heading 2 44" xfId="5691"/>
    <cellStyle name="Heading 2 45" xfId="5692"/>
    <cellStyle name="Heading 2 46" xfId="5693"/>
    <cellStyle name="Heading 2 47" xfId="5694"/>
    <cellStyle name="Heading 2 48" xfId="5695"/>
    <cellStyle name="Heading 2 49" xfId="5696"/>
    <cellStyle name="Heading 2 5" xfId="5697"/>
    <cellStyle name="Heading 2 50" xfId="5698"/>
    <cellStyle name="Heading 2 51" xfId="5699"/>
    <cellStyle name="Heading 2 52" xfId="5700"/>
    <cellStyle name="Heading 2 53" xfId="5701"/>
    <cellStyle name="Heading 2 54" xfId="5702"/>
    <cellStyle name="Heading 2 55" xfId="5703"/>
    <cellStyle name="Heading 2 56" xfId="5704"/>
    <cellStyle name="Heading 2 57" xfId="5705"/>
    <cellStyle name="Heading 2 58" xfId="5706"/>
    <cellStyle name="Heading 2 59" xfId="5707"/>
    <cellStyle name="Heading 2 6" xfId="5708"/>
    <cellStyle name="Heading 2 60" xfId="5709"/>
    <cellStyle name="Heading 2 61" xfId="5710"/>
    <cellStyle name="Heading 2 62" xfId="5711"/>
    <cellStyle name="Heading 2 63" xfId="5712"/>
    <cellStyle name="Heading 2 64" xfId="5713"/>
    <cellStyle name="Heading 2 65" xfId="5714"/>
    <cellStyle name="Heading 2 7" xfId="5715"/>
    <cellStyle name="Heading 2 8" xfId="5716"/>
    <cellStyle name="Heading 2 9" xfId="5717"/>
    <cellStyle name="Heading 3 10" xfId="5718"/>
    <cellStyle name="Heading 3 11" xfId="5719"/>
    <cellStyle name="Heading 3 12" xfId="5720"/>
    <cellStyle name="Heading 3 13" xfId="5721"/>
    <cellStyle name="Heading 3 14" xfId="5722"/>
    <cellStyle name="Heading 3 15" xfId="5723"/>
    <cellStyle name="Heading 3 16" xfId="5724"/>
    <cellStyle name="Heading 3 17" xfId="5725"/>
    <cellStyle name="Heading 3 18" xfId="5726"/>
    <cellStyle name="Heading 3 19" xfId="5727"/>
    <cellStyle name="Heading 3 2" xfId="2866"/>
    <cellStyle name="Heading 3 2 2" xfId="2867"/>
    <cellStyle name="Heading 3 20" xfId="5728"/>
    <cellStyle name="Heading 3 21" xfId="5729"/>
    <cellStyle name="Heading 3 22" xfId="5730"/>
    <cellStyle name="Heading 3 23" xfId="5731"/>
    <cellStyle name="Heading 3 24" xfId="5732"/>
    <cellStyle name="Heading 3 25" xfId="5733"/>
    <cellStyle name="Heading 3 26" xfId="5734"/>
    <cellStyle name="Heading 3 27" xfId="5735"/>
    <cellStyle name="Heading 3 28" xfId="5736"/>
    <cellStyle name="Heading 3 29" xfId="5737"/>
    <cellStyle name="Heading 3 3" xfId="2868"/>
    <cellStyle name="Heading 3 3 2" xfId="2869"/>
    <cellStyle name="Heading 3 30" xfId="5738"/>
    <cellStyle name="Heading 3 31" xfId="5739"/>
    <cellStyle name="Heading 3 32" xfId="5740"/>
    <cellStyle name="Heading 3 33" xfId="5741"/>
    <cellStyle name="Heading 3 34" xfId="5742"/>
    <cellStyle name="Heading 3 35" xfId="5743"/>
    <cellStyle name="Heading 3 36" xfId="5744"/>
    <cellStyle name="Heading 3 37" xfId="5745"/>
    <cellStyle name="Heading 3 38" xfId="5746"/>
    <cellStyle name="Heading 3 39" xfId="5747"/>
    <cellStyle name="Heading 3 4" xfId="5748"/>
    <cellStyle name="Heading 3 40" xfId="5749"/>
    <cellStyle name="Heading 3 41" xfId="5750"/>
    <cellStyle name="Heading 3 42" xfId="5751"/>
    <cellStyle name="Heading 3 43" xfId="5752"/>
    <cellStyle name="Heading 3 44" xfId="5753"/>
    <cellStyle name="Heading 3 45" xfId="5754"/>
    <cellStyle name="Heading 3 46" xfId="5755"/>
    <cellStyle name="Heading 3 47" xfId="5756"/>
    <cellStyle name="Heading 3 48" xfId="5757"/>
    <cellStyle name="Heading 3 49" xfId="5758"/>
    <cellStyle name="Heading 3 5" xfId="5759"/>
    <cellStyle name="Heading 3 50" xfId="5760"/>
    <cellStyle name="Heading 3 51" xfId="5761"/>
    <cellStyle name="Heading 3 52" xfId="5762"/>
    <cellStyle name="Heading 3 53" xfId="5763"/>
    <cellStyle name="Heading 3 54" xfId="5764"/>
    <cellStyle name="Heading 3 55" xfId="5765"/>
    <cellStyle name="Heading 3 56" xfId="5766"/>
    <cellStyle name="Heading 3 57" xfId="5767"/>
    <cellStyle name="Heading 3 58" xfId="5768"/>
    <cellStyle name="Heading 3 59" xfId="5769"/>
    <cellStyle name="Heading 3 6" xfId="5770"/>
    <cellStyle name="Heading 3 60" xfId="5771"/>
    <cellStyle name="Heading 3 61" xfId="5772"/>
    <cellStyle name="Heading 3 62" xfId="5773"/>
    <cellStyle name="Heading 3 63" xfId="5774"/>
    <cellStyle name="Heading 3 64" xfId="5775"/>
    <cellStyle name="Heading 3 7" xfId="5776"/>
    <cellStyle name="Heading 3 8" xfId="5777"/>
    <cellStyle name="Heading 3 9" xfId="5778"/>
    <cellStyle name="Heading 4 10" xfId="5779"/>
    <cellStyle name="Heading 4 11" xfId="5780"/>
    <cellStyle name="Heading 4 12" xfId="5781"/>
    <cellStyle name="Heading 4 13" xfId="5782"/>
    <cellStyle name="Heading 4 14" xfId="5783"/>
    <cellStyle name="Heading 4 15" xfId="5784"/>
    <cellStyle name="Heading 4 16" xfId="5785"/>
    <cellStyle name="Heading 4 17" xfId="5786"/>
    <cellStyle name="Heading 4 18" xfId="5787"/>
    <cellStyle name="Heading 4 19" xfId="5788"/>
    <cellStyle name="Heading 4 2" xfId="2870"/>
    <cellStyle name="Heading 4 2 2" xfId="2871"/>
    <cellStyle name="Heading 4 20" xfId="5789"/>
    <cellStyle name="Heading 4 21" xfId="5790"/>
    <cellStyle name="Heading 4 22" xfId="5791"/>
    <cellStyle name="Heading 4 23" xfId="5792"/>
    <cellStyle name="Heading 4 24" xfId="5793"/>
    <cellStyle name="Heading 4 25" xfId="5794"/>
    <cellStyle name="Heading 4 26" xfId="5795"/>
    <cellStyle name="Heading 4 27" xfId="5796"/>
    <cellStyle name="Heading 4 28" xfId="5797"/>
    <cellStyle name="Heading 4 29" xfId="5798"/>
    <cellStyle name="Heading 4 3" xfId="2872"/>
    <cellStyle name="Heading 4 3 2" xfId="2873"/>
    <cellStyle name="Heading 4 30" xfId="5799"/>
    <cellStyle name="Heading 4 31" xfId="5800"/>
    <cellStyle name="Heading 4 32" xfId="5801"/>
    <cellStyle name="Heading 4 33" xfId="5802"/>
    <cellStyle name="Heading 4 34" xfId="5803"/>
    <cellStyle name="Heading 4 35" xfId="5804"/>
    <cellStyle name="Heading 4 36" xfId="5805"/>
    <cellStyle name="Heading 4 37" xfId="5806"/>
    <cellStyle name="Heading 4 38" xfId="5807"/>
    <cellStyle name="Heading 4 39" xfId="5808"/>
    <cellStyle name="Heading 4 4" xfId="5809"/>
    <cellStyle name="Heading 4 40" xfId="5810"/>
    <cellStyle name="Heading 4 41" xfId="5811"/>
    <cellStyle name="Heading 4 42" xfId="5812"/>
    <cellStyle name="Heading 4 43" xfId="5813"/>
    <cellStyle name="Heading 4 44" xfId="5814"/>
    <cellStyle name="Heading 4 45" xfId="5815"/>
    <cellStyle name="Heading 4 46" xfId="5816"/>
    <cellStyle name="Heading 4 47" xfId="5817"/>
    <cellStyle name="Heading 4 48" xfId="5818"/>
    <cellStyle name="Heading 4 49" xfId="5819"/>
    <cellStyle name="Heading 4 5" xfId="5820"/>
    <cellStyle name="Heading 4 50" xfId="5821"/>
    <cellStyle name="Heading 4 51" xfId="5822"/>
    <cellStyle name="Heading 4 52" xfId="5823"/>
    <cellStyle name="Heading 4 53" xfId="5824"/>
    <cellStyle name="Heading 4 54" xfId="5825"/>
    <cellStyle name="Heading 4 55" xfId="5826"/>
    <cellStyle name="Heading 4 56" xfId="5827"/>
    <cellStyle name="Heading 4 57" xfId="5828"/>
    <cellStyle name="Heading 4 58" xfId="5829"/>
    <cellStyle name="Heading 4 59" xfId="5830"/>
    <cellStyle name="Heading 4 6" xfId="5831"/>
    <cellStyle name="Heading 4 60" xfId="5832"/>
    <cellStyle name="Heading 4 61" xfId="5833"/>
    <cellStyle name="Heading 4 62" xfId="5834"/>
    <cellStyle name="Heading 4 63" xfId="5835"/>
    <cellStyle name="Heading 4 64" xfId="5836"/>
    <cellStyle name="Heading 4 7" xfId="5837"/>
    <cellStyle name="Heading 4 8" xfId="5838"/>
    <cellStyle name="Heading 4 9" xfId="5839"/>
    <cellStyle name="Heading1" xfId="2874"/>
    <cellStyle name="Heading2" xfId="2875"/>
    <cellStyle name="Hyperlink_F2009Tables_Final_with_link" xfId="3780"/>
    <cellStyle name="Input [yellow]" xfId="2876"/>
    <cellStyle name="Input [yellow] 2" xfId="2877"/>
    <cellStyle name="Input [yellow] 2 2" xfId="2878"/>
    <cellStyle name="Input [yellow] 2 3" xfId="2879"/>
    <cellStyle name="Input [yellow] 3" xfId="2880"/>
    <cellStyle name="Input [yellow] 3 2" xfId="2881"/>
    <cellStyle name="Input [yellow] 3 3" xfId="2882"/>
    <cellStyle name="Input [yellow] 4" xfId="2883"/>
    <cellStyle name="Input [yellow] 4 2" xfId="2884"/>
    <cellStyle name="Input [yellow] 4 3" xfId="2885"/>
    <cellStyle name="Input [yellow] 5" xfId="2886"/>
    <cellStyle name="Input [yellow]_(C) WHE Proforma with ITC cash grant 10 Yr Amort_for deferral_102809" xfId="2887"/>
    <cellStyle name="Input 10" xfId="5840"/>
    <cellStyle name="Input 11" xfId="5841"/>
    <cellStyle name="Input 12" xfId="5842"/>
    <cellStyle name="Input 13" xfId="5843"/>
    <cellStyle name="Input 14" xfId="5844"/>
    <cellStyle name="Input 15" xfId="5845"/>
    <cellStyle name="Input 16" xfId="5846"/>
    <cellStyle name="Input 17" xfId="5847"/>
    <cellStyle name="Input 18" xfId="5848"/>
    <cellStyle name="Input 19" xfId="5849"/>
    <cellStyle name="Input 2" xfId="2888"/>
    <cellStyle name="Input 2 2" xfId="2889"/>
    <cellStyle name="Input 20" xfId="5850"/>
    <cellStyle name="Input 21" xfId="5851"/>
    <cellStyle name="Input 22" xfId="5852"/>
    <cellStyle name="Input 23" xfId="5853"/>
    <cellStyle name="Input 24" xfId="5854"/>
    <cellStyle name="Input 25" xfId="5855"/>
    <cellStyle name="Input 26" xfId="5856"/>
    <cellStyle name="Input 27" xfId="5857"/>
    <cellStyle name="Input 28" xfId="5858"/>
    <cellStyle name="Input 29" xfId="5859"/>
    <cellStyle name="Input 3" xfId="2890"/>
    <cellStyle name="Input 3 2" xfId="2891"/>
    <cellStyle name="Input 30" xfId="5860"/>
    <cellStyle name="Input 31" xfId="5861"/>
    <cellStyle name="Input 32" xfId="5862"/>
    <cellStyle name="Input 33" xfId="5863"/>
    <cellStyle name="Input 34" xfId="5864"/>
    <cellStyle name="Input 35" xfId="5865"/>
    <cellStyle name="Input 36" xfId="5866"/>
    <cellStyle name="Input 37" xfId="5867"/>
    <cellStyle name="Input 38" xfId="5868"/>
    <cellStyle name="Input 39" xfId="5869"/>
    <cellStyle name="Input 4" xfId="2892"/>
    <cellStyle name="Input 4 2" xfId="2893"/>
    <cellStyle name="Input 40" xfId="5870"/>
    <cellStyle name="Input 41" xfId="5871"/>
    <cellStyle name="Input 42" xfId="5872"/>
    <cellStyle name="Input 43" xfId="5873"/>
    <cellStyle name="Input 44" xfId="5874"/>
    <cellStyle name="Input 45" xfId="5875"/>
    <cellStyle name="Input 46" xfId="5876"/>
    <cellStyle name="Input 47" xfId="5877"/>
    <cellStyle name="Input 48" xfId="5878"/>
    <cellStyle name="Input 49" xfId="5879"/>
    <cellStyle name="Input 5" xfId="2894"/>
    <cellStyle name="Input 50" xfId="5880"/>
    <cellStyle name="Input 51" xfId="5881"/>
    <cellStyle name="Input 52" xfId="5882"/>
    <cellStyle name="Input 53" xfId="5883"/>
    <cellStyle name="Input 54" xfId="5884"/>
    <cellStyle name="Input 55" xfId="5885"/>
    <cellStyle name="Input 56" xfId="5886"/>
    <cellStyle name="Input 57" xfId="5887"/>
    <cellStyle name="Input 58" xfId="5888"/>
    <cellStyle name="Input 59" xfId="5889"/>
    <cellStyle name="Input 6" xfId="2895"/>
    <cellStyle name="Input 60" xfId="5890"/>
    <cellStyle name="Input 61" xfId="5891"/>
    <cellStyle name="Input 62" xfId="5892"/>
    <cellStyle name="Input 63" xfId="5893"/>
    <cellStyle name="Input 64" xfId="5894"/>
    <cellStyle name="Input 7" xfId="2896"/>
    <cellStyle name="Input 8" xfId="2897"/>
    <cellStyle name="Input 9" xfId="2898"/>
    <cellStyle name="Input Cells" xfId="2899"/>
    <cellStyle name="Input Cells Percent" xfId="2900"/>
    <cellStyle name="Input Cells_4.34E Mint Farm Deferral" xfId="2901"/>
    <cellStyle name="Lines" xfId="2902"/>
    <cellStyle name="Lines 2" xfId="2903"/>
    <cellStyle name="Lines 3" xfId="2904"/>
    <cellStyle name="LINKED" xfId="2905"/>
    <cellStyle name="Linked Cell 10" xfId="5895"/>
    <cellStyle name="Linked Cell 11" xfId="5896"/>
    <cellStyle name="Linked Cell 12" xfId="5897"/>
    <cellStyle name="Linked Cell 13" xfId="5898"/>
    <cellStyle name="Linked Cell 14" xfId="5899"/>
    <cellStyle name="Linked Cell 15" xfId="5900"/>
    <cellStyle name="Linked Cell 16" xfId="5901"/>
    <cellStyle name="Linked Cell 17" xfId="5902"/>
    <cellStyle name="Linked Cell 18" xfId="5903"/>
    <cellStyle name="Linked Cell 19" xfId="5904"/>
    <cellStyle name="Linked Cell 2" xfId="2906"/>
    <cellStyle name="Linked Cell 2 2" xfId="2907"/>
    <cellStyle name="Linked Cell 20" xfId="5905"/>
    <cellStyle name="Linked Cell 21" xfId="5906"/>
    <cellStyle name="Linked Cell 22" xfId="5907"/>
    <cellStyle name="Linked Cell 23" xfId="5908"/>
    <cellStyle name="Linked Cell 24" xfId="5909"/>
    <cellStyle name="Linked Cell 25" xfId="5910"/>
    <cellStyle name="Linked Cell 26" xfId="5911"/>
    <cellStyle name="Linked Cell 27" xfId="5912"/>
    <cellStyle name="Linked Cell 28" xfId="5913"/>
    <cellStyle name="Linked Cell 29" xfId="5914"/>
    <cellStyle name="Linked Cell 3" xfId="2908"/>
    <cellStyle name="Linked Cell 3 2" xfId="2909"/>
    <cellStyle name="Linked Cell 30" xfId="5915"/>
    <cellStyle name="Linked Cell 31" xfId="5916"/>
    <cellStyle name="Linked Cell 32" xfId="5917"/>
    <cellStyle name="Linked Cell 33" xfId="5918"/>
    <cellStyle name="Linked Cell 34" xfId="5919"/>
    <cellStyle name="Linked Cell 35" xfId="5920"/>
    <cellStyle name="Linked Cell 36" xfId="5921"/>
    <cellStyle name="Linked Cell 37" xfId="5922"/>
    <cellStyle name="Linked Cell 38" xfId="5923"/>
    <cellStyle name="Linked Cell 39" xfId="5924"/>
    <cellStyle name="Linked Cell 4" xfId="5925"/>
    <cellStyle name="Linked Cell 40" xfId="5926"/>
    <cellStyle name="Linked Cell 41" xfId="5927"/>
    <cellStyle name="Linked Cell 42" xfId="5928"/>
    <cellStyle name="Linked Cell 43" xfId="5929"/>
    <cellStyle name="Linked Cell 44" xfId="5930"/>
    <cellStyle name="Linked Cell 45" xfId="5931"/>
    <cellStyle name="Linked Cell 46" xfId="5932"/>
    <cellStyle name="Linked Cell 47" xfId="5933"/>
    <cellStyle name="Linked Cell 48" xfId="5934"/>
    <cellStyle name="Linked Cell 49" xfId="5935"/>
    <cellStyle name="Linked Cell 5" xfId="5936"/>
    <cellStyle name="Linked Cell 50" xfId="5937"/>
    <cellStyle name="Linked Cell 51" xfId="5938"/>
    <cellStyle name="Linked Cell 52" xfId="5939"/>
    <cellStyle name="Linked Cell 53" xfId="5940"/>
    <cellStyle name="Linked Cell 54" xfId="5941"/>
    <cellStyle name="Linked Cell 55" xfId="5942"/>
    <cellStyle name="Linked Cell 56" xfId="5943"/>
    <cellStyle name="Linked Cell 57" xfId="5944"/>
    <cellStyle name="Linked Cell 58" xfId="5945"/>
    <cellStyle name="Linked Cell 59" xfId="5946"/>
    <cellStyle name="Linked Cell 6" xfId="5947"/>
    <cellStyle name="Linked Cell 60" xfId="5948"/>
    <cellStyle name="Linked Cell 61" xfId="5949"/>
    <cellStyle name="Linked Cell 62" xfId="5950"/>
    <cellStyle name="Linked Cell 63" xfId="5951"/>
    <cellStyle name="Linked Cell 64" xfId="5952"/>
    <cellStyle name="Linked Cell 7" xfId="5953"/>
    <cellStyle name="Linked Cell 8" xfId="5954"/>
    <cellStyle name="Linked Cell 9" xfId="5955"/>
    <cellStyle name="modified border" xfId="2910"/>
    <cellStyle name="modified border 2" xfId="2911"/>
    <cellStyle name="modified border 3" xfId="2912"/>
    <cellStyle name="modified border 4" xfId="2913"/>
    <cellStyle name="modified border_4.34E Mint Farm Deferral" xfId="2914"/>
    <cellStyle name="modified border1" xfId="2915"/>
    <cellStyle name="modified border1 2" xfId="2916"/>
    <cellStyle name="modified border1 3" xfId="2917"/>
    <cellStyle name="modified border1 4" xfId="2918"/>
    <cellStyle name="modified border1_4.34E Mint Farm Deferral" xfId="2919"/>
    <cellStyle name="Neutral 10" xfId="5956"/>
    <cellStyle name="Neutral 11" xfId="5957"/>
    <cellStyle name="Neutral 12" xfId="5958"/>
    <cellStyle name="Neutral 13" xfId="5959"/>
    <cellStyle name="Neutral 14" xfId="5960"/>
    <cellStyle name="Neutral 15" xfId="5961"/>
    <cellStyle name="Neutral 16" xfId="5962"/>
    <cellStyle name="Neutral 17" xfId="5963"/>
    <cellStyle name="Neutral 18" xfId="5964"/>
    <cellStyle name="Neutral 19" xfId="5965"/>
    <cellStyle name="Neutral 2" xfId="2920"/>
    <cellStyle name="Neutral 2 2" xfId="2921"/>
    <cellStyle name="Neutral 20" xfId="5966"/>
    <cellStyle name="Neutral 21" xfId="5967"/>
    <cellStyle name="Neutral 22" xfId="5968"/>
    <cellStyle name="Neutral 23" xfId="5969"/>
    <cellStyle name="Neutral 24" xfId="5970"/>
    <cellStyle name="Neutral 25" xfId="5971"/>
    <cellStyle name="Neutral 26" xfId="5972"/>
    <cellStyle name="Neutral 27" xfId="5973"/>
    <cellStyle name="Neutral 28" xfId="5974"/>
    <cellStyle name="Neutral 29" xfId="5975"/>
    <cellStyle name="Neutral 3" xfId="2922"/>
    <cellStyle name="Neutral 3 2" xfId="2923"/>
    <cellStyle name="Neutral 30" xfId="5976"/>
    <cellStyle name="Neutral 31" xfId="5977"/>
    <cellStyle name="Neutral 32" xfId="5978"/>
    <cellStyle name="Neutral 33" xfId="5979"/>
    <cellStyle name="Neutral 34" xfId="5980"/>
    <cellStyle name="Neutral 35" xfId="5981"/>
    <cellStyle name="Neutral 36" xfId="5982"/>
    <cellStyle name="Neutral 37" xfId="5983"/>
    <cellStyle name="Neutral 38" xfId="5984"/>
    <cellStyle name="Neutral 39" xfId="5985"/>
    <cellStyle name="Neutral 4" xfId="5986"/>
    <cellStyle name="Neutral 40" xfId="5987"/>
    <cellStyle name="Neutral 41" xfId="5988"/>
    <cellStyle name="Neutral 42" xfId="5989"/>
    <cellStyle name="Neutral 43" xfId="5990"/>
    <cellStyle name="Neutral 44" xfId="5991"/>
    <cellStyle name="Neutral 45" xfId="5992"/>
    <cellStyle name="Neutral 46" xfId="5993"/>
    <cellStyle name="Neutral 47" xfId="5994"/>
    <cellStyle name="Neutral 48" xfId="5995"/>
    <cellStyle name="Neutral 49" xfId="5996"/>
    <cellStyle name="Neutral 5" xfId="5997"/>
    <cellStyle name="Neutral 50" xfId="5998"/>
    <cellStyle name="Neutral 51" xfId="5999"/>
    <cellStyle name="Neutral 52" xfId="6000"/>
    <cellStyle name="Neutral 53" xfId="6001"/>
    <cellStyle name="Neutral 54" xfId="6002"/>
    <cellStyle name="Neutral 55" xfId="6003"/>
    <cellStyle name="Neutral 56" xfId="6004"/>
    <cellStyle name="Neutral 57" xfId="6005"/>
    <cellStyle name="Neutral 58" xfId="6006"/>
    <cellStyle name="Neutral 59" xfId="6007"/>
    <cellStyle name="Neutral 6" xfId="6008"/>
    <cellStyle name="Neutral 60" xfId="6009"/>
    <cellStyle name="Neutral 61" xfId="6010"/>
    <cellStyle name="Neutral 62" xfId="6011"/>
    <cellStyle name="Neutral 63" xfId="6012"/>
    <cellStyle name="Neutral 64" xfId="6013"/>
    <cellStyle name="Neutral 7" xfId="6014"/>
    <cellStyle name="Neutral 8" xfId="6015"/>
    <cellStyle name="Neutral 9" xfId="6016"/>
    <cellStyle name="no dec" xfId="2924"/>
    <cellStyle name="no dec 2" xfId="2925"/>
    <cellStyle name="Normal" xfId="0" builtinId="0"/>
    <cellStyle name="Normal - Style1" xfId="2926"/>
    <cellStyle name="Normal - Style1 2" xfId="2927"/>
    <cellStyle name="Normal - Style1 2 2" xfId="2928"/>
    <cellStyle name="Normal - Style1 3" xfId="2929"/>
    <cellStyle name="Normal - Style1 3 2" xfId="2930"/>
    <cellStyle name="Normal - Style1 4" xfId="2931"/>
    <cellStyle name="Normal - Style1 4 2" xfId="2932"/>
    <cellStyle name="Normal - Style1 5" xfId="2933"/>
    <cellStyle name="Normal - Style1 5 2" xfId="2934"/>
    <cellStyle name="Normal - Style1 5 3" xfId="2935"/>
    <cellStyle name="Normal - Style1 6" xfId="2936"/>
    <cellStyle name="Normal - Style1 6 2" xfId="2937"/>
    <cellStyle name="Normal - Style1_(C) WHE Proforma with ITC cash grant 10 Yr Amort_for deferral_102809" xfId="2938"/>
    <cellStyle name="Normal 10" xfId="2939"/>
    <cellStyle name="Normal 10 2" xfId="2940"/>
    <cellStyle name="Normal 10 2 2" xfId="2941"/>
    <cellStyle name="Normal 10 3" xfId="2942"/>
    <cellStyle name="Normal 10 3 2" xfId="2943"/>
    <cellStyle name="Normal 10 4" xfId="2944"/>
    <cellStyle name="Normal 10 4 2" xfId="2945"/>
    <cellStyle name="Normal 10 5" xfId="2946"/>
    <cellStyle name="Normal 10 5 2" xfId="2947"/>
    <cellStyle name="Normal 10 5 3" xfId="2948"/>
    <cellStyle name="Normal 10 6" xfId="2949"/>
    <cellStyle name="Normal 10 6 2" xfId="2950"/>
    <cellStyle name="Normal 10 7" xfId="2951"/>
    <cellStyle name="Normal 10 8" xfId="2952"/>
    <cellStyle name="Normal 10_04.07E Wild Horse Wind Expansion" xfId="2953"/>
    <cellStyle name="Normal 100" xfId="3756"/>
    <cellStyle name="Normal 101" xfId="3781"/>
    <cellStyle name="Normal 11" xfId="2954"/>
    <cellStyle name="Normal 11 2" xfId="2955"/>
    <cellStyle name="Normal 11 2 2" xfId="2956"/>
    <cellStyle name="Normal 11 3" xfId="2957"/>
    <cellStyle name="Normal 11 3 2" xfId="2958"/>
    <cellStyle name="Normal 11 3 3" xfId="2959"/>
    <cellStyle name="Normal 11 4" xfId="2960"/>
    <cellStyle name="Normal 11 4 2" xfId="2961"/>
    <cellStyle name="Normal 11 5" xfId="2962"/>
    <cellStyle name="Normal 11 6" xfId="2963"/>
    <cellStyle name="Normal 12" xfId="2964"/>
    <cellStyle name="Normal 12 2" xfId="2965"/>
    <cellStyle name="Normal 12 2 2" xfId="2966"/>
    <cellStyle name="Normal 12 3" xfId="2967"/>
    <cellStyle name="Normal 12 3 2" xfId="2968"/>
    <cellStyle name="Normal 12 3 3" xfId="2969"/>
    <cellStyle name="Normal 12 4" xfId="2970"/>
    <cellStyle name="Normal 12 4 2" xfId="2971"/>
    <cellStyle name="Normal 12 5" xfId="2972"/>
    <cellStyle name="Normal 12 6" xfId="2973"/>
    <cellStyle name="Normal 13" xfId="2974"/>
    <cellStyle name="Normal 13 2" xfId="2975"/>
    <cellStyle name="Normal 13 2 2" xfId="2976"/>
    <cellStyle name="Normal 13 3" xfId="2977"/>
    <cellStyle name="Normal 13 3 2" xfId="2978"/>
    <cellStyle name="Normal 13 3 3" xfId="2979"/>
    <cellStyle name="Normal 13 4" xfId="2980"/>
    <cellStyle name="Normal 13 4 2" xfId="2981"/>
    <cellStyle name="Normal 13 5" xfId="2982"/>
    <cellStyle name="Normal 13 6" xfId="2983"/>
    <cellStyle name="Normal 14" xfId="2984"/>
    <cellStyle name="Normal 14 2" xfId="2985"/>
    <cellStyle name="Normal 15" xfId="2986"/>
    <cellStyle name="Normal 15 2" xfId="2987"/>
    <cellStyle name="Normal 15 3" xfId="2988"/>
    <cellStyle name="Normal 15 3 2" xfId="2989"/>
    <cellStyle name="Normal 15 3 3" xfId="2990"/>
    <cellStyle name="Normal 15 4" xfId="2991"/>
    <cellStyle name="Normal 15 4 2" xfId="2992"/>
    <cellStyle name="Normal 15 5" xfId="2993"/>
    <cellStyle name="Normal 15 6" xfId="2994"/>
    <cellStyle name="Normal 16" xfId="2995"/>
    <cellStyle name="Normal 16 2" xfId="2996"/>
    <cellStyle name="Normal 16 3" xfId="2997"/>
    <cellStyle name="Normal 16 3 2" xfId="2998"/>
    <cellStyle name="Normal 16 3 3" xfId="2999"/>
    <cellStyle name="Normal 16 4" xfId="3000"/>
    <cellStyle name="Normal 16 4 2" xfId="3001"/>
    <cellStyle name="Normal 16 5" xfId="3002"/>
    <cellStyle name="Normal 16 6" xfId="3003"/>
    <cellStyle name="Normal 17" xfId="3004"/>
    <cellStyle name="Normal 17 2" xfId="3005"/>
    <cellStyle name="Normal 17 3" xfId="3006"/>
    <cellStyle name="Normal 18" xfId="3007"/>
    <cellStyle name="Normal 18 2" xfId="3008"/>
    <cellStyle name="Normal 18 3" xfId="3009"/>
    <cellStyle name="Normal 19" xfId="3010"/>
    <cellStyle name="Normal 19 2" xfId="3011"/>
    <cellStyle name="Normal 19 3" xfId="3012"/>
    <cellStyle name="Normal 2" xfId="3013"/>
    <cellStyle name="Normal 2 10" xfId="6017"/>
    <cellStyle name="Normal 2 2" xfId="3014"/>
    <cellStyle name="Normal 2 2 2" xfId="3015"/>
    <cellStyle name="Normal 2 2 3" xfId="3016"/>
    <cellStyle name="Normal 2 2 4" xfId="3017"/>
    <cellStyle name="Normal 2 2_4.14E Miscellaneous Operating Expense working file" xfId="3018"/>
    <cellStyle name="Normal 2 3" xfId="3019"/>
    <cellStyle name="Normal 2 3 2" xfId="3020"/>
    <cellStyle name="Normal 2 4" xfId="3021"/>
    <cellStyle name="Normal 2 4 2" xfId="3022"/>
    <cellStyle name="Normal 2 5" xfId="3023"/>
    <cellStyle name="Normal 2 5 2" xfId="3024"/>
    <cellStyle name="Normal 2 6" xfId="3025"/>
    <cellStyle name="Normal 2 6 2" xfId="3026"/>
    <cellStyle name="Normal 2 7" xfId="3027"/>
    <cellStyle name="Normal 2 7 2" xfId="3028"/>
    <cellStyle name="Normal 2 8" xfId="3029"/>
    <cellStyle name="Normal 2 8 2" xfId="3030"/>
    <cellStyle name="Normal 2 8 2 2" xfId="3031"/>
    <cellStyle name="Normal 2 8 3" xfId="3032"/>
    <cellStyle name="Normal 2 9" xfId="3033"/>
    <cellStyle name="Normal 2 9 2" xfId="3034"/>
    <cellStyle name="Normal 2_16.37E Wild Horse Expansion DeferralRevwrkingfile SF" xfId="3035"/>
    <cellStyle name="Normal 20" xfId="3036"/>
    <cellStyle name="Normal 20 2" xfId="3037"/>
    <cellStyle name="Normal 20 3" xfId="3038"/>
    <cellStyle name="Normal 20 4" xfId="3039"/>
    <cellStyle name="Normal 21" xfId="3040"/>
    <cellStyle name="Normal 21 2" xfId="3041"/>
    <cellStyle name="Normal 21 2 2" xfId="3042"/>
    <cellStyle name="Normal 21 2 3" xfId="3043"/>
    <cellStyle name="Normal 21 3" xfId="3044"/>
    <cellStyle name="Normal 21 3 2" xfId="3045"/>
    <cellStyle name="Normal 21 4" xfId="3046"/>
    <cellStyle name="Normal 21 5" xfId="3047"/>
    <cellStyle name="Normal 22" xfId="3048"/>
    <cellStyle name="Normal 22 2" xfId="3049"/>
    <cellStyle name="Normal 22 2 2" xfId="3050"/>
    <cellStyle name="Normal 22 2 3" xfId="3051"/>
    <cellStyle name="Normal 22 3" xfId="3052"/>
    <cellStyle name="Normal 22 3 2" xfId="3053"/>
    <cellStyle name="Normal 22 4" xfId="3054"/>
    <cellStyle name="Normal 22 5" xfId="3055"/>
    <cellStyle name="Normal 23" xfId="3056"/>
    <cellStyle name="Normal 23 2" xfId="3057"/>
    <cellStyle name="Normal 23 2 2" xfId="3058"/>
    <cellStyle name="Normal 23 2 3" xfId="3059"/>
    <cellStyle name="Normal 23 3" xfId="3060"/>
    <cellStyle name="Normal 23 3 2" xfId="3061"/>
    <cellStyle name="Normal 23 4" xfId="3062"/>
    <cellStyle name="Normal 23 5" xfId="3063"/>
    <cellStyle name="Normal 24" xfId="3064"/>
    <cellStyle name="Normal 24 2" xfId="3065"/>
    <cellStyle name="Normal 24 2 2" xfId="3066"/>
    <cellStyle name="Normal 24 2 3" xfId="3067"/>
    <cellStyle name="Normal 24 3" xfId="3068"/>
    <cellStyle name="Normal 24 3 2" xfId="3069"/>
    <cellStyle name="Normal 24 4" xfId="3070"/>
    <cellStyle name="Normal 24 5" xfId="3071"/>
    <cellStyle name="Normal 25" xfId="3072"/>
    <cellStyle name="Normal 25 2" xfId="3073"/>
    <cellStyle name="Normal 25 2 2" xfId="3074"/>
    <cellStyle name="Normal 25 2 3" xfId="3075"/>
    <cellStyle name="Normal 25 3" xfId="3076"/>
    <cellStyle name="Normal 25 3 2" xfId="3077"/>
    <cellStyle name="Normal 25 4" xfId="3078"/>
    <cellStyle name="Normal 25 5" xfId="3079"/>
    <cellStyle name="Normal 26" xfId="3080"/>
    <cellStyle name="Normal 26 2" xfId="3081"/>
    <cellStyle name="Normal 26 2 2" xfId="3082"/>
    <cellStyle name="Normal 26 2 3" xfId="3083"/>
    <cellStyle name="Normal 26 3" xfId="3084"/>
    <cellStyle name="Normal 26 3 2" xfId="3085"/>
    <cellStyle name="Normal 26 4" xfId="3086"/>
    <cellStyle name="Normal 26 5" xfId="3087"/>
    <cellStyle name="Normal 27" xfId="3088"/>
    <cellStyle name="Normal 27 2" xfId="3089"/>
    <cellStyle name="Normal 27 2 2" xfId="3090"/>
    <cellStyle name="Normal 27 2 3" xfId="3091"/>
    <cellStyle name="Normal 27 3" xfId="3092"/>
    <cellStyle name="Normal 27 3 2" xfId="3093"/>
    <cellStyle name="Normal 27 4" xfId="3094"/>
    <cellStyle name="Normal 27 5" xfId="3095"/>
    <cellStyle name="Normal 28" xfId="3096"/>
    <cellStyle name="Normal 28 2" xfId="3097"/>
    <cellStyle name="Normal 28 2 2" xfId="3098"/>
    <cellStyle name="Normal 28 2 3" xfId="3099"/>
    <cellStyle name="Normal 28 3" xfId="3100"/>
    <cellStyle name="Normal 28 3 2" xfId="3101"/>
    <cellStyle name="Normal 28 4" xfId="3102"/>
    <cellStyle name="Normal 28 5" xfId="3103"/>
    <cellStyle name="Normal 29" xfId="3104"/>
    <cellStyle name="Normal 29 2" xfId="3105"/>
    <cellStyle name="Normal 29 2 2" xfId="3106"/>
    <cellStyle name="Normal 29 2 3" xfId="3107"/>
    <cellStyle name="Normal 29 3" xfId="3108"/>
    <cellStyle name="Normal 29 3 2" xfId="3109"/>
    <cellStyle name="Normal 29 4" xfId="3110"/>
    <cellStyle name="Normal 29 5" xfId="3111"/>
    <cellStyle name="Normal 3" xfId="3112"/>
    <cellStyle name="Normal 3 2" xfId="3113"/>
    <cellStyle name="Normal 3 2 2" xfId="3114"/>
    <cellStyle name="Normal 3 3" xfId="3115"/>
    <cellStyle name="Normal 3 3 2" xfId="3116"/>
    <cellStyle name="Normal 3 4" xfId="3117"/>
    <cellStyle name="Normal 3 4 2" xfId="3118"/>
    <cellStyle name="Normal 3 4 3" xfId="3119"/>
    <cellStyle name="Normal 3 4 4" xfId="3120"/>
    <cellStyle name="Normal 3 5" xfId="3121"/>
    <cellStyle name="Normal 3 5 2" xfId="3122"/>
    <cellStyle name="Normal 3 6" xfId="6018"/>
    <cellStyle name="Normal 3_4.14E Miscellaneous Operating Expense working file" xfId="3123"/>
    <cellStyle name="Normal 30" xfId="3124"/>
    <cellStyle name="Normal 30 2" xfId="3125"/>
    <cellStyle name="Normal 30 2 2" xfId="3126"/>
    <cellStyle name="Normal 30 2 3" xfId="3127"/>
    <cellStyle name="Normal 30 3" xfId="3128"/>
    <cellStyle name="Normal 30 3 2" xfId="3129"/>
    <cellStyle name="Normal 30 4" xfId="3130"/>
    <cellStyle name="Normal 30 5" xfId="3131"/>
    <cellStyle name="Normal 31" xfId="3132"/>
    <cellStyle name="Normal 31 2" xfId="3133"/>
    <cellStyle name="Normal 31 2 2" xfId="3134"/>
    <cellStyle name="Normal 31 2 3" xfId="3135"/>
    <cellStyle name="Normal 31 3" xfId="3136"/>
    <cellStyle name="Normal 31 3 2" xfId="3137"/>
    <cellStyle name="Normal 31 4" xfId="3138"/>
    <cellStyle name="Normal 31 5" xfId="3139"/>
    <cellStyle name="Normal 32" xfId="3140"/>
    <cellStyle name="Normal 32 2" xfId="3141"/>
    <cellStyle name="Normal 32 2 2" xfId="3142"/>
    <cellStyle name="Normal 32 2 3" xfId="3143"/>
    <cellStyle name="Normal 32 3" xfId="3144"/>
    <cellStyle name="Normal 32 3 2" xfId="3145"/>
    <cellStyle name="Normal 32 4" xfId="3146"/>
    <cellStyle name="Normal 32 5" xfId="3147"/>
    <cellStyle name="Normal 33" xfId="3148"/>
    <cellStyle name="Normal 33 2" xfId="3149"/>
    <cellStyle name="Normal 33 2 2" xfId="3150"/>
    <cellStyle name="Normal 33 2 3" xfId="3151"/>
    <cellStyle name="Normal 33 3" xfId="3152"/>
    <cellStyle name="Normal 33 3 2" xfId="3153"/>
    <cellStyle name="Normal 33 4" xfId="3154"/>
    <cellStyle name="Normal 33 5" xfId="3155"/>
    <cellStyle name="Normal 34" xfId="3156"/>
    <cellStyle name="Normal 34 2" xfId="3157"/>
    <cellStyle name="Normal 34 2 2" xfId="3158"/>
    <cellStyle name="Normal 34 2 3" xfId="3159"/>
    <cellStyle name="Normal 34 3" xfId="3160"/>
    <cellStyle name="Normal 34 3 2" xfId="3161"/>
    <cellStyle name="Normal 34 4" xfId="3162"/>
    <cellStyle name="Normal 34 5" xfId="3163"/>
    <cellStyle name="Normal 35" xfId="3164"/>
    <cellStyle name="Normal 35 2" xfId="3165"/>
    <cellStyle name="Normal 35 2 2" xfId="3166"/>
    <cellStyle name="Normal 35 2 3" xfId="3167"/>
    <cellStyle name="Normal 35 3" xfId="3168"/>
    <cellStyle name="Normal 35 3 2" xfId="3169"/>
    <cellStyle name="Normal 35 4" xfId="3170"/>
    <cellStyle name="Normal 35 5" xfId="3171"/>
    <cellStyle name="Normal 36" xfId="3172"/>
    <cellStyle name="Normal 36 2" xfId="3173"/>
    <cellStyle name="Normal 36 2 2" xfId="3174"/>
    <cellStyle name="Normal 36 2 3" xfId="3175"/>
    <cellStyle name="Normal 36 3" xfId="3176"/>
    <cellStyle name="Normal 36 3 2" xfId="3177"/>
    <cellStyle name="Normal 36 4" xfId="3178"/>
    <cellStyle name="Normal 36 5" xfId="3179"/>
    <cellStyle name="Normal 37" xfId="3180"/>
    <cellStyle name="Normal 37 2" xfId="3181"/>
    <cellStyle name="Normal 37 2 2" xfId="3182"/>
    <cellStyle name="Normal 37 2 3" xfId="3183"/>
    <cellStyle name="Normal 37 3" xfId="3184"/>
    <cellStyle name="Normal 37 3 2" xfId="3185"/>
    <cellStyle name="Normal 37 4" xfId="3186"/>
    <cellStyle name="Normal 37 5" xfId="3187"/>
    <cellStyle name="Normal 38" xfId="3188"/>
    <cellStyle name="Normal 38 2" xfId="3189"/>
    <cellStyle name="Normal 38 2 2" xfId="3190"/>
    <cellStyle name="Normal 38 2 3" xfId="3191"/>
    <cellStyle name="Normal 38 3" xfId="3192"/>
    <cellStyle name="Normal 38 3 2" xfId="3193"/>
    <cellStyle name="Normal 38 4" xfId="3194"/>
    <cellStyle name="Normal 38 5" xfId="3195"/>
    <cellStyle name="Normal 39" xfId="3196"/>
    <cellStyle name="Normal 39 2" xfId="3197"/>
    <cellStyle name="Normal 39 2 2" xfId="3198"/>
    <cellStyle name="Normal 39 2 3" xfId="3199"/>
    <cellStyle name="Normal 39 3" xfId="3200"/>
    <cellStyle name="Normal 39 3 2" xfId="3201"/>
    <cellStyle name="Normal 39 4" xfId="3202"/>
    <cellStyle name="Normal 39 5" xfId="3203"/>
    <cellStyle name="Normal 4" xfId="3204"/>
    <cellStyle name="Normal 4 2" xfId="3205"/>
    <cellStyle name="Normal 4 2 2" xfId="3206"/>
    <cellStyle name="Normal 4 2 2 2" xfId="3207"/>
    <cellStyle name="Normal 4 2 2 3" xfId="3208"/>
    <cellStyle name="Normal 4 2 3" xfId="3209"/>
    <cellStyle name="Normal 4 2 3 2" xfId="3210"/>
    <cellStyle name="Normal 4 2 4" xfId="3211"/>
    <cellStyle name="Normal 4 2 5" xfId="3212"/>
    <cellStyle name="Normal 4 3" xfId="3213"/>
    <cellStyle name="Normal 4_Net Classified Plant" xfId="3757"/>
    <cellStyle name="Normal 40" xfId="3214"/>
    <cellStyle name="Normal 41" xfId="3215"/>
    <cellStyle name="Normal 41 2" xfId="3216"/>
    <cellStyle name="Normal 41 3" xfId="3217"/>
    <cellStyle name="Normal 41 4" xfId="3218"/>
    <cellStyle name="Normal 42" xfId="3219"/>
    <cellStyle name="Normal 42 2" xfId="3220"/>
    <cellStyle name="Normal 42 2 2" xfId="3221"/>
    <cellStyle name="Normal 42 3" xfId="3222"/>
    <cellStyle name="Normal 42 4" xfId="3223"/>
    <cellStyle name="Normal 42 5" xfId="3224"/>
    <cellStyle name="Normal 43" xfId="3225"/>
    <cellStyle name="Normal 43 2" xfId="3226"/>
    <cellStyle name="Normal 43 3" xfId="3227"/>
    <cellStyle name="Normal 44" xfId="3228"/>
    <cellStyle name="Normal 44 2" xfId="3229"/>
    <cellStyle name="Normal 44 2 2" xfId="3230"/>
    <cellStyle name="Normal 44 3" xfId="3231"/>
    <cellStyle name="Normal 44 4" xfId="3232"/>
    <cellStyle name="Normal 44 5" xfId="3233"/>
    <cellStyle name="Normal 45" xfId="3234"/>
    <cellStyle name="Normal 45 2" xfId="3235"/>
    <cellStyle name="Normal 45 2 2" xfId="3236"/>
    <cellStyle name="Normal 45 3" xfId="3237"/>
    <cellStyle name="Normal 45 4" xfId="3238"/>
    <cellStyle name="Normal 46" xfId="3239"/>
    <cellStyle name="Normal 46 2" xfId="3240"/>
    <cellStyle name="Normal 46 2 2" xfId="3241"/>
    <cellStyle name="Normal 46 2 3" xfId="3242"/>
    <cellStyle name="Normal 46 3" xfId="3243"/>
    <cellStyle name="Normal 46 4" xfId="3244"/>
    <cellStyle name="Normal 47" xfId="3245"/>
    <cellStyle name="Normal 47 2" xfId="3246"/>
    <cellStyle name="Normal 47 3" xfId="3247"/>
    <cellStyle name="Normal 47 4" xfId="3248"/>
    <cellStyle name="Normal 48" xfId="3249"/>
    <cellStyle name="Normal 48 2" xfId="3250"/>
    <cellStyle name="Normal 48 3" xfId="3251"/>
    <cellStyle name="Normal 48 4" xfId="3252"/>
    <cellStyle name="Normal 49" xfId="3253"/>
    <cellStyle name="Normal 49 2" xfId="3254"/>
    <cellStyle name="Normal 49 3" xfId="3255"/>
    <cellStyle name="Normal 49 4" xfId="3256"/>
    <cellStyle name="Normal 5" xfId="3257"/>
    <cellStyle name="Normal 5 2" xfId="3258"/>
    <cellStyle name="Normal 50" xfId="3259"/>
    <cellStyle name="Normal 50 2" xfId="3260"/>
    <cellStyle name="Normal 50 3" xfId="3261"/>
    <cellStyle name="Normal 50 4" xfId="3262"/>
    <cellStyle name="Normal 51" xfId="3263"/>
    <cellStyle name="Normal 51 2" xfId="3264"/>
    <cellStyle name="Normal 51 2 2" xfId="3265"/>
    <cellStyle name="Normal 51 2 3" xfId="3266"/>
    <cellStyle name="Normal 51 3" xfId="3267"/>
    <cellStyle name="Normal 51 4" xfId="3268"/>
    <cellStyle name="Normal 52" xfId="3269"/>
    <cellStyle name="Normal 53" xfId="3270"/>
    <cellStyle name="Normal 53 2" xfId="3271"/>
    <cellStyle name="Normal 53 3" xfId="3272"/>
    <cellStyle name="Normal 53 4" xfId="3273"/>
    <cellStyle name="Normal 54" xfId="3274"/>
    <cellStyle name="Normal 54 2" xfId="3275"/>
    <cellStyle name="Normal 54 3" xfId="3276"/>
    <cellStyle name="Normal 54 4" xfId="3277"/>
    <cellStyle name="Normal 55" xfId="3278"/>
    <cellStyle name="Normal 55 2" xfId="3279"/>
    <cellStyle name="Normal 56" xfId="3280"/>
    <cellStyle name="Normal 56 2" xfId="3281"/>
    <cellStyle name="Normal 57" xfId="3282"/>
    <cellStyle name="Normal 58" xfId="3283"/>
    <cellStyle name="Normal 59" xfId="3284"/>
    <cellStyle name="Normal 6" xfId="3285"/>
    <cellStyle name="Normal 6 2" xfId="3286"/>
    <cellStyle name="Normal 6 2 2" xfId="3287"/>
    <cellStyle name="Normal 60" xfId="3288"/>
    <cellStyle name="Normal 61" xfId="3289"/>
    <cellStyle name="Normal 62" xfId="3290"/>
    <cellStyle name="Normal 63" xfId="3291"/>
    <cellStyle name="Normal 64" xfId="3292"/>
    <cellStyle name="Normal 65" xfId="3293"/>
    <cellStyle name="Normal 65 2" xfId="6019"/>
    <cellStyle name="Normal 66" xfId="3294"/>
    <cellStyle name="Normal 67" xfId="3295"/>
    <cellStyle name="Normal 68" xfId="3296"/>
    <cellStyle name="Normal 69" xfId="3297"/>
    <cellStyle name="Normal 7" xfId="3298"/>
    <cellStyle name="Normal 7 2" xfId="3299"/>
    <cellStyle name="Normal 7 2 2" xfId="3300"/>
    <cellStyle name="Normal 70" xfId="3301"/>
    <cellStyle name="Normal 71" xfId="3302"/>
    <cellStyle name="Normal 72" xfId="3303"/>
    <cellStyle name="Normal 73" xfId="3304"/>
    <cellStyle name="Normal 74" xfId="3305"/>
    <cellStyle name="Normal 75" xfId="3306"/>
    <cellStyle name="Normal 76" xfId="3307"/>
    <cellStyle name="Normal 77" xfId="3308"/>
    <cellStyle name="Normal 78" xfId="3309"/>
    <cellStyle name="Normal 79" xfId="3310"/>
    <cellStyle name="Normal 8" xfId="3311"/>
    <cellStyle name="Normal 8 2" xfId="3312"/>
    <cellStyle name="Normal 8 2 2" xfId="3313"/>
    <cellStyle name="Normal 80" xfId="3314"/>
    <cellStyle name="Normal 81" xfId="3315"/>
    <cellStyle name="Normal 82" xfId="3316"/>
    <cellStyle name="Normal 83" xfId="3317"/>
    <cellStyle name="Normal 84" xfId="3318"/>
    <cellStyle name="Normal 85" xfId="3319"/>
    <cellStyle name="Normal 86" xfId="3320"/>
    <cellStyle name="Normal 87" xfId="3321"/>
    <cellStyle name="Normal 88" xfId="3322"/>
    <cellStyle name="Normal 89" xfId="3323"/>
    <cellStyle name="Normal 9" xfId="3324"/>
    <cellStyle name="Normal 9 2" xfId="3325"/>
    <cellStyle name="Normal 9 2 2" xfId="3326"/>
    <cellStyle name="Normal 90" xfId="3327"/>
    <cellStyle name="Normal 91" xfId="3328"/>
    <cellStyle name="Normal 92" xfId="3329"/>
    <cellStyle name="Normal 93" xfId="3330"/>
    <cellStyle name="Normal 94" xfId="3331"/>
    <cellStyle name="Normal 95" xfId="3332"/>
    <cellStyle name="Normal 96" xfId="3758"/>
    <cellStyle name="Normal 96 2" xfId="3759"/>
    <cellStyle name="Normal 97" xfId="3760"/>
    <cellStyle name="Normal 98" xfId="3761"/>
    <cellStyle name="Normal 99" xfId="3762"/>
    <cellStyle name="Normal_Pro Forma Rev 09 GRC Revised_W new template" xfId="3779"/>
    <cellStyle name="Note 10" xfId="3333"/>
    <cellStyle name="Note 10 2" xfId="3334"/>
    <cellStyle name="Note 11" xfId="3335"/>
    <cellStyle name="Note 11 2" xfId="3336"/>
    <cellStyle name="Note 12" xfId="3337"/>
    <cellStyle name="Note 12 2" xfId="3338"/>
    <cellStyle name="Note 12 3" xfId="3339"/>
    <cellStyle name="Note 13" xfId="6020"/>
    <cellStyle name="Note 14" xfId="6021"/>
    <cellStyle name="Note 15" xfId="6022"/>
    <cellStyle name="Note 16" xfId="6023"/>
    <cellStyle name="Note 17" xfId="6024"/>
    <cellStyle name="Note 18" xfId="6025"/>
    <cellStyle name="Note 19" xfId="6026"/>
    <cellStyle name="Note 2" xfId="3340"/>
    <cellStyle name="Note 2 2" xfId="3341"/>
    <cellStyle name="Note 20" xfId="6027"/>
    <cellStyle name="Note 21" xfId="6028"/>
    <cellStyle name="Note 22" xfId="6029"/>
    <cellStyle name="Note 23" xfId="6030"/>
    <cellStyle name="Note 24" xfId="6031"/>
    <cellStyle name="Note 25" xfId="6032"/>
    <cellStyle name="Note 26" xfId="6033"/>
    <cellStyle name="Note 27" xfId="6034"/>
    <cellStyle name="Note 28" xfId="6035"/>
    <cellStyle name="Note 29" xfId="6036"/>
    <cellStyle name="Note 3" xfId="3342"/>
    <cellStyle name="Note 30" xfId="6037"/>
    <cellStyle name="Note 31" xfId="6038"/>
    <cellStyle name="Note 32" xfId="6039"/>
    <cellStyle name="Note 33" xfId="6040"/>
    <cellStyle name="Note 34" xfId="6041"/>
    <cellStyle name="Note 35" xfId="6042"/>
    <cellStyle name="Note 36" xfId="6043"/>
    <cellStyle name="Note 37" xfId="6044"/>
    <cellStyle name="Note 38" xfId="6045"/>
    <cellStyle name="Note 39" xfId="6046"/>
    <cellStyle name="Note 4" xfId="3343"/>
    <cellStyle name="Note 40" xfId="6047"/>
    <cellStyle name="Note 41" xfId="6048"/>
    <cellStyle name="Note 42" xfId="6049"/>
    <cellStyle name="Note 43" xfId="6050"/>
    <cellStyle name="Note 44" xfId="6051"/>
    <cellStyle name="Note 45" xfId="6052"/>
    <cellStyle name="Note 46" xfId="6053"/>
    <cellStyle name="Note 47" xfId="6054"/>
    <cellStyle name="Note 48" xfId="6055"/>
    <cellStyle name="Note 49" xfId="6056"/>
    <cellStyle name="Note 5" xfId="3344"/>
    <cellStyle name="Note 50" xfId="6057"/>
    <cellStyle name="Note 51" xfId="6058"/>
    <cellStyle name="Note 52" xfId="6059"/>
    <cellStyle name="Note 53" xfId="6060"/>
    <cellStyle name="Note 54" xfId="6061"/>
    <cellStyle name="Note 55" xfId="6062"/>
    <cellStyle name="Note 56" xfId="6063"/>
    <cellStyle name="Note 57" xfId="6064"/>
    <cellStyle name="Note 58" xfId="6065"/>
    <cellStyle name="Note 59" xfId="6066"/>
    <cellStyle name="Note 6" xfId="3345"/>
    <cellStyle name="Note 60" xfId="6067"/>
    <cellStyle name="Note 61" xfId="6068"/>
    <cellStyle name="Note 62" xfId="6069"/>
    <cellStyle name="Note 63" xfId="6070"/>
    <cellStyle name="Note 64" xfId="6071"/>
    <cellStyle name="Note 7" xfId="3346"/>
    <cellStyle name="Note 8" xfId="3347"/>
    <cellStyle name="Note 9" xfId="3348"/>
    <cellStyle name="Output 10" xfId="6072"/>
    <cellStyle name="Output 11" xfId="6073"/>
    <cellStyle name="Output 12" xfId="6074"/>
    <cellStyle name="Output 13" xfId="6075"/>
    <cellStyle name="Output 14" xfId="6076"/>
    <cellStyle name="Output 15" xfId="6077"/>
    <cellStyle name="Output 16" xfId="6078"/>
    <cellStyle name="Output 17" xfId="6079"/>
    <cellStyle name="Output 18" xfId="6080"/>
    <cellStyle name="Output 19" xfId="6081"/>
    <cellStyle name="Output 2" xfId="3349"/>
    <cellStyle name="Output 2 2" xfId="3350"/>
    <cellStyle name="Output 20" xfId="6082"/>
    <cellStyle name="Output 21" xfId="6083"/>
    <cellStyle name="Output 22" xfId="6084"/>
    <cellStyle name="Output 23" xfId="6085"/>
    <cellStyle name="Output 24" xfId="6086"/>
    <cellStyle name="Output 25" xfId="6087"/>
    <cellStyle name="Output 26" xfId="6088"/>
    <cellStyle name="Output 27" xfId="6089"/>
    <cellStyle name="Output 28" xfId="6090"/>
    <cellStyle name="Output 29" xfId="6091"/>
    <cellStyle name="Output 3" xfId="3351"/>
    <cellStyle name="Output 3 2" xfId="3352"/>
    <cellStyle name="Output 30" xfId="6092"/>
    <cellStyle name="Output 31" xfId="6093"/>
    <cellStyle name="Output 32" xfId="6094"/>
    <cellStyle name="Output 33" xfId="6095"/>
    <cellStyle name="Output 34" xfId="6096"/>
    <cellStyle name="Output 35" xfId="6097"/>
    <cellStyle name="Output 36" xfId="6098"/>
    <cellStyle name="Output 37" xfId="6099"/>
    <cellStyle name="Output 38" xfId="6100"/>
    <cellStyle name="Output 39" xfId="6101"/>
    <cellStyle name="Output 4" xfId="6102"/>
    <cellStyle name="Output 40" xfId="6103"/>
    <cellStyle name="Output 41" xfId="6104"/>
    <cellStyle name="Output 42" xfId="6105"/>
    <cellStyle name="Output 43" xfId="6106"/>
    <cellStyle name="Output 44" xfId="6107"/>
    <cellStyle name="Output 45" xfId="6108"/>
    <cellStyle name="Output 46" xfId="6109"/>
    <cellStyle name="Output 47" xfId="6110"/>
    <cellStyle name="Output 48" xfId="6111"/>
    <cellStyle name="Output 49" xfId="6112"/>
    <cellStyle name="Output 5" xfId="6113"/>
    <cellStyle name="Output 50" xfId="6114"/>
    <cellStyle name="Output 51" xfId="6115"/>
    <cellStyle name="Output 52" xfId="6116"/>
    <cellStyle name="Output 53" xfId="6117"/>
    <cellStyle name="Output 54" xfId="6118"/>
    <cellStyle name="Output 55" xfId="6119"/>
    <cellStyle name="Output 56" xfId="6120"/>
    <cellStyle name="Output 57" xfId="6121"/>
    <cellStyle name="Output 58" xfId="6122"/>
    <cellStyle name="Output 59" xfId="6123"/>
    <cellStyle name="Output 6" xfId="6124"/>
    <cellStyle name="Output 60" xfId="6125"/>
    <cellStyle name="Output 61" xfId="6126"/>
    <cellStyle name="Output 62" xfId="6127"/>
    <cellStyle name="Output 63" xfId="6128"/>
    <cellStyle name="Output 64" xfId="6129"/>
    <cellStyle name="Output 7" xfId="6130"/>
    <cellStyle name="Output 8" xfId="6131"/>
    <cellStyle name="Output 9" xfId="6132"/>
    <cellStyle name="Percen - Style1" xfId="3353"/>
    <cellStyle name="Percen - Style2" xfId="3354"/>
    <cellStyle name="Percen - Style2 2" xfId="6133"/>
    <cellStyle name="Percen - Style3" xfId="3355"/>
    <cellStyle name="Percen - Style3 2" xfId="3356"/>
    <cellStyle name="Percent" xfId="3696" builtinId="5"/>
    <cellStyle name="Percent (0)" xfId="6134"/>
    <cellStyle name="Percent [2]" xfId="3357"/>
    <cellStyle name="Percent [2] 2" xfId="3358"/>
    <cellStyle name="Percent [2] 2 2" xfId="3359"/>
    <cellStyle name="Percent [2] 3" xfId="3360"/>
    <cellStyle name="Percent [2] 3 2" xfId="3361"/>
    <cellStyle name="Percent [2] 3 3" xfId="3362"/>
    <cellStyle name="Percent [2] 3 4" xfId="3363"/>
    <cellStyle name="Percent [2] 4" xfId="3364"/>
    <cellStyle name="Percent 10" xfId="3365"/>
    <cellStyle name="Percent 10 2" xfId="3366"/>
    <cellStyle name="Percent 10 3" xfId="3367"/>
    <cellStyle name="Percent 11" xfId="3368"/>
    <cellStyle name="Percent 11 2" xfId="3369"/>
    <cellStyle name="Percent 11 3" xfId="3370"/>
    <cellStyle name="Percent 11 4" xfId="3371"/>
    <cellStyle name="Percent 12" xfId="3372"/>
    <cellStyle name="Percent 12 2" xfId="3373"/>
    <cellStyle name="Percent 12 2 2" xfId="3374"/>
    <cellStyle name="Percent 12 3" xfId="3375"/>
    <cellStyle name="Percent 12 4" xfId="3376"/>
    <cellStyle name="Percent 12 5" xfId="3377"/>
    <cellStyle name="Percent 13" xfId="3378"/>
    <cellStyle name="Percent 13 2" xfId="3379"/>
    <cellStyle name="Percent 13 2 2" xfId="3380"/>
    <cellStyle name="Percent 13 3" xfId="3381"/>
    <cellStyle name="Percent 13 4" xfId="3382"/>
    <cellStyle name="Percent 14" xfId="3383"/>
    <cellStyle name="Percent 14 2" xfId="3384"/>
    <cellStyle name="Percent 14 2 2" xfId="3385"/>
    <cellStyle name="Percent 14 3" xfId="3386"/>
    <cellStyle name="Percent 14 4" xfId="3387"/>
    <cellStyle name="Percent 14 5" xfId="3388"/>
    <cellStyle name="Percent 15" xfId="3389"/>
    <cellStyle name="Percent 15 2" xfId="3390"/>
    <cellStyle name="Percent 15 2 2" xfId="3391"/>
    <cellStyle name="Percent 15 3" xfId="3392"/>
    <cellStyle name="Percent 15 4" xfId="3393"/>
    <cellStyle name="Percent 15 5" xfId="3394"/>
    <cellStyle name="Percent 16" xfId="3395"/>
    <cellStyle name="Percent 16 2" xfId="3396"/>
    <cellStyle name="Percent 16 3" xfId="3397"/>
    <cellStyle name="Percent 16 4" xfId="3398"/>
    <cellStyle name="Percent 17" xfId="3399"/>
    <cellStyle name="Percent 17 2" xfId="3400"/>
    <cellStyle name="Percent 17 3" xfId="3401"/>
    <cellStyle name="Percent 17 4" xfId="3402"/>
    <cellStyle name="Percent 18" xfId="3403"/>
    <cellStyle name="Percent 18 2" xfId="3404"/>
    <cellStyle name="Percent 18 3" xfId="3405"/>
    <cellStyle name="Percent 18 4" xfId="3406"/>
    <cellStyle name="Percent 19" xfId="3407"/>
    <cellStyle name="Percent 19 2" xfId="3408"/>
    <cellStyle name="Percent 19 3" xfId="3409"/>
    <cellStyle name="Percent 19 4" xfId="3410"/>
    <cellStyle name="Percent 2" xfId="3411"/>
    <cellStyle name="Percent 2 2" xfId="3412"/>
    <cellStyle name="Percent 2 2 2" xfId="3413"/>
    <cellStyle name="Percent 2 3" xfId="3414"/>
    <cellStyle name="Percent 2 4" xfId="3415"/>
    <cellStyle name="Percent 20" xfId="3416"/>
    <cellStyle name="Percent 20 2" xfId="3417"/>
    <cellStyle name="Percent 20 2 2" xfId="3418"/>
    <cellStyle name="Percent 20 3" xfId="3419"/>
    <cellStyle name="Percent 21" xfId="3420"/>
    <cellStyle name="Percent 21 2" xfId="3421"/>
    <cellStyle name="Percent 22" xfId="3422"/>
    <cellStyle name="Percent 22 2" xfId="3423"/>
    <cellStyle name="Percent 22 3" xfId="3424"/>
    <cellStyle name="Percent 22 4" xfId="3425"/>
    <cellStyle name="Percent 23" xfId="3426"/>
    <cellStyle name="Percent 23 2" xfId="3427"/>
    <cellStyle name="Percent 23 3" xfId="3428"/>
    <cellStyle name="Percent 23 4" xfId="3429"/>
    <cellStyle name="Percent 24" xfId="3430"/>
    <cellStyle name="Percent 24 2" xfId="3431"/>
    <cellStyle name="Percent 24 3" xfId="3432"/>
    <cellStyle name="Percent 24 4" xfId="3433"/>
    <cellStyle name="Percent 25" xfId="3434"/>
    <cellStyle name="Percent 25 2" xfId="3435"/>
    <cellStyle name="Percent 26" xfId="3436"/>
    <cellStyle name="Percent 27" xfId="3437"/>
    <cellStyle name="Percent 28" xfId="3438"/>
    <cellStyle name="Percent 29" xfId="3439"/>
    <cellStyle name="Percent 3" xfId="3440"/>
    <cellStyle name="Percent 3 2" xfId="3441"/>
    <cellStyle name="Percent 3 2 2" xfId="3442"/>
    <cellStyle name="Percent 3 3" xfId="3443"/>
    <cellStyle name="Percent 30" xfId="3444"/>
    <cellStyle name="Percent 31" xfId="3445"/>
    <cellStyle name="Percent 32" xfId="3446"/>
    <cellStyle name="Percent 33" xfId="3447"/>
    <cellStyle name="Percent 34" xfId="3448"/>
    <cellStyle name="Percent 35" xfId="3449"/>
    <cellStyle name="Percent 36" xfId="3450"/>
    <cellStyle name="Percent 37" xfId="3451"/>
    <cellStyle name="Percent 38" xfId="3452"/>
    <cellStyle name="Percent 39" xfId="3453"/>
    <cellStyle name="Percent 4" xfId="3454"/>
    <cellStyle name="Percent 4 2" xfId="3455"/>
    <cellStyle name="Percent 4 2 2" xfId="3456"/>
    <cellStyle name="Percent 4 2 3" xfId="3457"/>
    <cellStyle name="Percent 4 3" xfId="3458"/>
    <cellStyle name="Percent 40" xfId="3459"/>
    <cellStyle name="Percent 41" xfId="3460"/>
    <cellStyle name="Percent 42" xfId="3461"/>
    <cellStyle name="Percent 43" xfId="3462"/>
    <cellStyle name="Percent 44" xfId="3463"/>
    <cellStyle name="Percent 45" xfId="3464"/>
    <cellStyle name="Percent 46" xfId="3465"/>
    <cellStyle name="Percent 47" xfId="3466"/>
    <cellStyle name="Percent 48" xfId="3467"/>
    <cellStyle name="Percent 49" xfId="3468"/>
    <cellStyle name="Percent 5" xfId="3469"/>
    <cellStyle name="Percent 5 2" xfId="3470"/>
    <cellStyle name="Percent 50" xfId="3471"/>
    <cellStyle name="Percent 51" xfId="3472"/>
    <cellStyle name="Percent 52" xfId="3473"/>
    <cellStyle name="Percent 53" xfId="3474"/>
    <cellStyle name="Percent 54" xfId="3475"/>
    <cellStyle name="Percent 55" xfId="3476"/>
    <cellStyle name="Percent 56" xfId="3477"/>
    <cellStyle name="Percent 57" xfId="3478"/>
    <cellStyle name="Percent 58" xfId="3479"/>
    <cellStyle name="Percent 59" xfId="3480"/>
    <cellStyle name="Percent 6" xfId="3481"/>
    <cellStyle name="Percent 6 2" xfId="3482"/>
    <cellStyle name="Percent 6 2 2" xfId="3483"/>
    <cellStyle name="Percent 6 3" xfId="3484"/>
    <cellStyle name="Percent 60" xfId="3485"/>
    <cellStyle name="Percent 61" xfId="3486"/>
    <cellStyle name="Percent 62" xfId="3487"/>
    <cellStyle name="Percent 63" xfId="3488"/>
    <cellStyle name="Percent 64" xfId="3489"/>
    <cellStyle name="Percent 65" xfId="3490"/>
    <cellStyle name="Percent 66" xfId="3491"/>
    <cellStyle name="Percent 67" xfId="3492"/>
    <cellStyle name="Percent 68" xfId="3763"/>
    <cellStyle name="Percent 69" xfId="3764"/>
    <cellStyle name="Percent 7" xfId="3493"/>
    <cellStyle name="Percent 7 2" xfId="3494"/>
    <cellStyle name="Percent 7 3" xfId="3495"/>
    <cellStyle name="Percent 7 3 2" xfId="3496"/>
    <cellStyle name="Percent 7 4" xfId="3497"/>
    <cellStyle name="Percent 7 5" xfId="3498"/>
    <cellStyle name="Percent 7 6" xfId="3499"/>
    <cellStyle name="Percent 70" xfId="3783"/>
    <cellStyle name="Percent 8" xfId="3500"/>
    <cellStyle name="Percent 9" xfId="3501"/>
    <cellStyle name="Percent 9 2" xfId="3502"/>
    <cellStyle name="Processing" xfId="3503"/>
    <cellStyle name="Processing 2" xfId="3504"/>
    <cellStyle name="PSChar" xfId="3505"/>
    <cellStyle name="PSChar 2" xfId="3506"/>
    <cellStyle name="PSDate" xfId="3507"/>
    <cellStyle name="PSDate 2" xfId="3508"/>
    <cellStyle name="PSDec" xfId="3509"/>
    <cellStyle name="PSDec 2" xfId="3510"/>
    <cellStyle name="PSHeading" xfId="3511"/>
    <cellStyle name="PSHeading 2" xfId="3512"/>
    <cellStyle name="PSInt" xfId="3513"/>
    <cellStyle name="PSInt 2" xfId="3514"/>
    <cellStyle name="PSSpacer" xfId="3515"/>
    <cellStyle name="PSSpacer 2" xfId="3516"/>
    <cellStyle name="purple - Style8" xfId="3517"/>
    <cellStyle name="purple - Style8 2" xfId="3518"/>
    <cellStyle name="RED" xfId="3519"/>
    <cellStyle name="Red - Style7" xfId="3520"/>
    <cellStyle name="Red - Style7 2" xfId="3521"/>
    <cellStyle name="RED_04 07E Wild Horse Wind Expansion (C) (2)" xfId="3522"/>
    <cellStyle name="Report" xfId="3523"/>
    <cellStyle name="Report - Style5" xfId="3765"/>
    <cellStyle name="Report - Style6" xfId="3766"/>
    <cellStyle name="Report - Style7" xfId="3767"/>
    <cellStyle name="Report - Style8" xfId="3768"/>
    <cellStyle name="Report 2" xfId="3524"/>
    <cellStyle name="Report Bar" xfId="3525"/>
    <cellStyle name="Report Bar 2" xfId="3526"/>
    <cellStyle name="Report Heading" xfId="3527"/>
    <cellStyle name="Report Heading 2" xfId="3528"/>
    <cellStyle name="Report Percent" xfId="3529"/>
    <cellStyle name="Report Percent 2" xfId="3530"/>
    <cellStyle name="Report Percent 2 2" xfId="3531"/>
    <cellStyle name="Report Percent 3" xfId="3532"/>
    <cellStyle name="Report Percent 3 2" xfId="3533"/>
    <cellStyle name="Report Percent 3 3" xfId="3534"/>
    <cellStyle name="Report Percent 3 4" xfId="3535"/>
    <cellStyle name="Report Percent 4" xfId="3536"/>
    <cellStyle name="Report Unit Cost" xfId="3537"/>
    <cellStyle name="Report Unit Cost 2" xfId="3538"/>
    <cellStyle name="Report Unit Cost 2 2" xfId="3539"/>
    <cellStyle name="Report Unit Cost 3" xfId="3540"/>
    <cellStyle name="Report Unit Cost 3 2" xfId="3541"/>
    <cellStyle name="Report Unit Cost 3 3" xfId="3542"/>
    <cellStyle name="Report Unit Cost 3 4" xfId="3543"/>
    <cellStyle name="Report Unit Cost 4" xfId="3544"/>
    <cellStyle name="Report_Adj Bench DR 3 for Initial Briefs (Electric)" xfId="3545"/>
    <cellStyle name="Reports" xfId="3546"/>
    <cellStyle name="Reports 2" xfId="3547"/>
    <cellStyle name="Reports Total" xfId="3548"/>
    <cellStyle name="Reports Total 2" xfId="3549"/>
    <cellStyle name="Reports Unit Cost Total" xfId="3550"/>
    <cellStyle name="Reports_16.37E Wild Horse Expansion DeferralRevwrkingfile SF" xfId="3551"/>
    <cellStyle name="RevList" xfId="3552"/>
    <cellStyle name="round100" xfId="3553"/>
    <cellStyle name="round100 2" xfId="3554"/>
    <cellStyle name="round100 2 2" xfId="3555"/>
    <cellStyle name="round100 3" xfId="3556"/>
    <cellStyle name="round100 3 2" xfId="3557"/>
    <cellStyle name="round100 3 3" xfId="3558"/>
    <cellStyle name="round100 3 4" xfId="3559"/>
    <cellStyle name="round100 4" xfId="3560"/>
    <cellStyle name="SAPBEXaggData" xfId="3561"/>
    <cellStyle name="SAPBEXaggDataEmph" xfId="3562"/>
    <cellStyle name="SAPBEXaggItem" xfId="3563"/>
    <cellStyle name="SAPBEXaggItemX" xfId="3564"/>
    <cellStyle name="SAPBEXchaText" xfId="3565"/>
    <cellStyle name="SAPBEXchaText 2" xfId="3566"/>
    <cellStyle name="SAPBEXchaText 2 2" xfId="3567"/>
    <cellStyle name="SAPBEXchaText 3" xfId="3568"/>
    <cellStyle name="SAPBEXchaText 3 2" xfId="3569"/>
    <cellStyle name="SAPBEXchaText 3 3" xfId="3570"/>
    <cellStyle name="SAPBEXchaText 3 4" xfId="3571"/>
    <cellStyle name="SAPBEXchaText 4" xfId="3572"/>
    <cellStyle name="SAPBEXexcBad7" xfId="3573"/>
    <cellStyle name="SAPBEXexcBad8" xfId="3574"/>
    <cellStyle name="SAPBEXexcBad9" xfId="3575"/>
    <cellStyle name="SAPBEXexcCritical4" xfId="3576"/>
    <cellStyle name="SAPBEXexcCritical5" xfId="3577"/>
    <cellStyle name="SAPBEXexcCritical6" xfId="3578"/>
    <cellStyle name="SAPBEXexcGood1" xfId="3579"/>
    <cellStyle name="SAPBEXexcGood2" xfId="3580"/>
    <cellStyle name="SAPBEXexcGood3" xfId="3581"/>
    <cellStyle name="SAPBEXfilterDrill" xfId="3582"/>
    <cellStyle name="SAPBEXfilterItem" xfId="3583"/>
    <cellStyle name="SAPBEXfilterText" xfId="3584"/>
    <cellStyle name="SAPBEXformats" xfId="3585"/>
    <cellStyle name="SAPBEXformats 2" xfId="3586"/>
    <cellStyle name="SAPBEXheaderItem" xfId="3587"/>
    <cellStyle name="SAPBEXheaderText" xfId="3588"/>
    <cellStyle name="SAPBEXHLevel0" xfId="3589"/>
    <cellStyle name="SAPBEXHLevel0 2" xfId="3590"/>
    <cellStyle name="SAPBEXHLevel0X" xfId="3591"/>
    <cellStyle name="SAPBEXHLevel0X 2" xfId="3592"/>
    <cellStyle name="SAPBEXHLevel0X 2 2" xfId="3593"/>
    <cellStyle name="SAPBEXHLevel0X 3" xfId="3594"/>
    <cellStyle name="SAPBEXHLevel0X 3 2" xfId="3595"/>
    <cellStyle name="SAPBEXHLevel0X 3 3" xfId="3596"/>
    <cellStyle name="SAPBEXHLevel0X 3 4" xfId="3597"/>
    <cellStyle name="SAPBEXHLevel0X 4" xfId="3598"/>
    <cellStyle name="SAPBEXHLevel1" xfId="3599"/>
    <cellStyle name="SAPBEXHLevel1 2" xfId="3600"/>
    <cellStyle name="SAPBEXHLevel1X" xfId="3601"/>
    <cellStyle name="SAPBEXHLevel1X 2" xfId="3602"/>
    <cellStyle name="SAPBEXHLevel2" xfId="3603"/>
    <cellStyle name="SAPBEXHLevel2 2" xfId="3604"/>
    <cellStyle name="SAPBEXHLevel2X" xfId="3605"/>
    <cellStyle name="SAPBEXHLevel2X 2" xfId="3606"/>
    <cellStyle name="SAPBEXHLevel3" xfId="3607"/>
    <cellStyle name="SAPBEXHLevel3 2" xfId="3608"/>
    <cellStyle name="SAPBEXHLevel3X" xfId="3609"/>
    <cellStyle name="SAPBEXHLevel3X 2" xfId="3610"/>
    <cellStyle name="SAPBEXinputData" xfId="3611"/>
    <cellStyle name="SAPBEXinputData 2" xfId="3612"/>
    <cellStyle name="SAPBEXItemHeader" xfId="3769"/>
    <cellStyle name="SAPBEXresData" xfId="3613"/>
    <cellStyle name="SAPBEXresDataEmph" xfId="3614"/>
    <cellStyle name="SAPBEXresItem" xfId="3615"/>
    <cellStyle name="SAPBEXresItemX" xfId="3616"/>
    <cellStyle name="SAPBEXstdData" xfId="3617"/>
    <cellStyle name="SAPBEXstdDataEmph" xfId="3618"/>
    <cellStyle name="SAPBEXstdItem" xfId="3619"/>
    <cellStyle name="SAPBEXstdItem 2" xfId="3620"/>
    <cellStyle name="SAPBEXstdItem 2 2" xfId="3621"/>
    <cellStyle name="SAPBEXstdItem 3" xfId="3622"/>
    <cellStyle name="SAPBEXstdItem 3 2" xfId="3623"/>
    <cellStyle name="SAPBEXstdItem 3 3" xfId="3624"/>
    <cellStyle name="SAPBEXstdItem 3 4" xfId="3625"/>
    <cellStyle name="SAPBEXstdItem 4" xfId="3626"/>
    <cellStyle name="SAPBEXstdItemX" xfId="3627"/>
    <cellStyle name="SAPBEXstdItemX 2" xfId="3628"/>
    <cellStyle name="SAPBEXstdItemX 2 2" xfId="3629"/>
    <cellStyle name="SAPBEXstdItemX 3" xfId="3630"/>
    <cellStyle name="SAPBEXstdItemX 3 2" xfId="3631"/>
    <cellStyle name="SAPBEXstdItemX 3 3" xfId="3632"/>
    <cellStyle name="SAPBEXstdItemX 3 4" xfId="3633"/>
    <cellStyle name="SAPBEXstdItemX 4" xfId="3634"/>
    <cellStyle name="SAPBEXtitle" xfId="3635"/>
    <cellStyle name="SAPBEXunassignedItem" xfId="3770"/>
    <cellStyle name="SAPBEXundefined" xfId="3636"/>
    <cellStyle name="shade" xfId="3637"/>
    <cellStyle name="shade 2" xfId="3638"/>
    <cellStyle name="shade 2 2" xfId="3639"/>
    <cellStyle name="shade 3" xfId="3640"/>
    <cellStyle name="shade 3 2" xfId="3641"/>
    <cellStyle name="shade 3 3" xfId="3642"/>
    <cellStyle name="shade 3 4" xfId="3643"/>
    <cellStyle name="shade 4" xfId="3644"/>
    <cellStyle name="Sheet Title" xfId="3645"/>
    <cellStyle name="StmtTtl1" xfId="3646"/>
    <cellStyle name="StmtTtl1 2" xfId="3647"/>
    <cellStyle name="StmtTtl1 2 2" xfId="3648"/>
    <cellStyle name="StmtTtl1 2 3" xfId="3649"/>
    <cellStyle name="StmtTtl1 3" xfId="3650"/>
    <cellStyle name="StmtTtl1 3 2" xfId="3651"/>
    <cellStyle name="StmtTtl1 3 3" xfId="3652"/>
    <cellStyle name="StmtTtl1 4" xfId="3653"/>
    <cellStyle name="StmtTtl1 4 2" xfId="3654"/>
    <cellStyle name="StmtTtl1 4 3" xfId="3655"/>
    <cellStyle name="StmtTtl1 5" xfId="3656"/>
    <cellStyle name="StmtTtl1_(C) WHE Proforma with ITC cash grant 10 Yr Amort_for deferral_102809" xfId="3657"/>
    <cellStyle name="StmtTtl2" xfId="3658"/>
    <cellStyle name="STYL1 - Style1" xfId="3659"/>
    <cellStyle name="Style 1" xfId="3660"/>
    <cellStyle name="Style 1 2" xfId="3661"/>
    <cellStyle name="Style 1 2 2" xfId="3662"/>
    <cellStyle name="Style 1 3" xfId="3663"/>
    <cellStyle name="Style 1 3 2" xfId="3664"/>
    <cellStyle name="Style 1 3 2 2" xfId="3771"/>
    <cellStyle name="Style 1 3 2 3" xfId="3772"/>
    <cellStyle name="Style 1 3 3" xfId="3773"/>
    <cellStyle name="Style 1 3 4" xfId="3774"/>
    <cellStyle name="Style 1 3 5" xfId="3775"/>
    <cellStyle name="Style 1 4" xfId="3665"/>
    <cellStyle name="Style 1 4 2" xfId="3666"/>
    <cellStyle name="Style 1 5" xfId="3667"/>
    <cellStyle name="Style 1 5 2" xfId="3668"/>
    <cellStyle name="Style 1 6" xfId="3669"/>
    <cellStyle name="Style 1 6 2" xfId="3670"/>
    <cellStyle name="Style 1_04.07E Wild Horse Wind Expansion" xfId="3671"/>
    <cellStyle name="Subtotal" xfId="3672"/>
    <cellStyle name="Sub-total" xfId="3673"/>
    <cellStyle name="taples Plaza" xfId="6135"/>
    <cellStyle name="Test" xfId="3776"/>
    <cellStyle name="Tickmark" xfId="6136"/>
    <cellStyle name="Title 10" xfId="6137"/>
    <cellStyle name="Title 11" xfId="6138"/>
    <cellStyle name="Title 12" xfId="6139"/>
    <cellStyle name="Title 13" xfId="6140"/>
    <cellStyle name="Title 14" xfId="6141"/>
    <cellStyle name="Title 15" xfId="6142"/>
    <cellStyle name="Title 16" xfId="6143"/>
    <cellStyle name="Title 17" xfId="6144"/>
    <cellStyle name="Title 18" xfId="6145"/>
    <cellStyle name="Title 19" xfId="6146"/>
    <cellStyle name="Title 2" xfId="3674"/>
    <cellStyle name="Title 2 2" xfId="3675"/>
    <cellStyle name="Title 20" xfId="6147"/>
    <cellStyle name="Title 21" xfId="6148"/>
    <cellStyle name="Title 22" xfId="6149"/>
    <cellStyle name="Title 23" xfId="6150"/>
    <cellStyle name="Title 24" xfId="6151"/>
    <cellStyle name="Title 25" xfId="6152"/>
    <cellStyle name="Title 26" xfId="6153"/>
    <cellStyle name="Title 27" xfId="6154"/>
    <cellStyle name="Title 28" xfId="6155"/>
    <cellStyle name="Title 29" xfId="6156"/>
    <cellStyle name="Title 3" xfId="3676"/>
    <cellStyle name="Title 3 2" xfId="3677"/>
    <cellStyle name="Title 30" xfId="6157"/>
    <cellStyle name="Title 31" xfId="6158"/>
    <cellStyle name="Title 32" xfId="6159"/>
    <cellStyle name="Title 33" xfId="6160"/>
    <cellStyle name="Title 34" xfId="6161"/>
    <cellStyle name="Title 35" xfId="6162"/>
    <cellStyle name="Title 36" xfId="6163"/>
    <cellStyle name="Title 37" xfId="6164"/>
    <cellStyle name="Title 38" xfId="6165"/>
    <cellStyle name="Title 39" xfId="6166"/>
    <cellStyle name="Title 4" xfId="6167"/>
    <cellStyle name="Title 40" xfId="6168"/>
    <cellStyle name="Title 41" xfId="6169"/>
    <cellStyle name="Title 42" xfId="6170"/>
    <cellStyle name="Title 43" xfId="6171"/>
    <cellStyle name="Title 44" xfId="6172"/>
    <cellStyle name="Title 45" xfId="6173"/>
    <cellStyle name="Title 46" xfId="6174"/>
    <cellStyle name="Title 47" xfId="6175"/>
    <cellStyle name="Title 48" xfId="6176"/>
    <cellStyle name="Title 49" xfId="6177"/>
    <cellStyle name="Title 5" xfId="6178"/>
    <cellStyle name="Title 50" xfId="6179"/>
    <cellStyle name="Title 51" xfId="6180"/>
    <cellStyle name="Title 52" xfId="6181"/>
    <cellStyle name="Title 53" xfId="6182"/>
    <cellStyle name="Title 54" xfId="6183"/>
    <cellStyle name="Title 55" xfId="6184"/>
    <cellStyle name="Title 56" xfId="6185"/>
    <cellStyle name="Title 57" xfId="6186"/>
    <cellStyle name="Title 58" xfId="6187"/>
    <cellStyle name="Title 59" xfId="6188"/>
    <cellStyle name="Title 6" xfId="6189"/>
    <cellStyle name="Title 60" xfId="6190"/>
    <cellStyle name="Title 61" xfId="6191"/>
    <cellStyle name="Title 62" xfId="6192"/>
    <cellStyle name="Title 63" xfId="6193"/>
    <cellStyle name="Title 64" xfId="6194"/>
    <cellStyle name="Title 7" xfId="6195"/>
    <cellStyle name="Title 8" xfId="6196"/>
    <cellStyle name="Title 9" xfId="6197"/>
    <cellStyle name="Title: - Style3" xfId="3777"/>
    <cellStyle name="Title: - Style4" xfId="3778"/>
    <cellStyle name="Title: Major" xfId="3678"/>
    <cellStyle name="Title: Major 2" xfId="6198"/>
    <cellStyle name="Title: Minor" xfId="3679"/>
    <cellStyle name="Title: Minor 2" xfId="3680"/>
    <cellStyle name="Title: Worksheet" xfId="3681"/>
    <cellStyle name="Total 10" xfId="6199"/>
    <cellStyle name="Total 11" xfId="6200"/>
    <cellStyle name="Total 12" xfId="6201"/>
    <cellStyle name="Total 13" xfId="6202"/>
    <cellStyle name="Total 14" xfId="6203"/>
    <cellStyle name="Total 15" xfId="6204"/>
    <cellStyle name="Total 16" xfId="6205"/>
    <cellStyle name="Total 17" xfId="6206"/>
    <cellStyle name="Total 18" xfId="6207"/>
    <cellStyle name="Total 19" xfId="6208"/>
    <cellStyle name="Total 2" xfId="3682"/>
    <cellStyle name="Total 2 2" xfId="3683"/>
    <cellStyle name="Total 2 3" xfId="3684"/>
    <cellStyle name="Total 2 3 2" xfId="3685"/>
    <cellStyle name="Total 20" xfId="6209"/>
    <cellStyle name="Total 21" xfId="6210"/>
    <cellStyle name="Total 22" xfId="6211"/>
    <cellStyle name="Total 23" xfId="6212"/>
    <cellStyle name="Total 24" xfId="6213"/>
    <cellStyle name="Total 25" xfId="6214"/>
    <cellStyle name="Total 26" xfId="6215"/>
    <cellStyle name="Total 27" xfId="6216"/>
    <cellStyle name="Total 28" xfId="6217"/>
    <cellStyle name="Total 29" xfId="6218"/>
    <cellStyle name="Total 3" xfId="3686"/>
    <cellStyle name="Total 3 2" xfId="3687"/>
    <cellStyle name="Total 30" xfId="6219"/>
    <cellStyle name="Total 31" xfId="6220"/>
    <cellStyle name="Total 32" xfId="6221"/>
    <cellStyle name="Total 33" xfId="6222"/>
    <cellStyle name="Total 34" xfId="6223"/>
    <cellStyle name="Total 35" xfId="6224"/>
    <cellStyle name="Total 36" xfId="6225"/>
    <cellStyle name="Total 37" xfId="6226"/>
    <cellStyle name="Total 38" xfId="6227"/>
    <cellStyle name="Total 39" xfId="6228"/>
    <cellStyle name="Total 4" xfId="3688"/>
    <cellStyle name="Total 40" xfId="6229"/>
    <cellStyle name="Total 41" xfId="6230"/>
    <cellStyle name="Total 42" xfId="6231"/>
    <cellStyle name="Total 43" xfId="6232"/>
    <cellStyle name="Total 44" xfId="6233"/>
    <cellStyle name="Total 45" xfId="6234"/>
    <cellStyle name="Total 46" xfId="6235"/>
    <cellStyle name="Total 47" xfId="6236"/>
    <cellStyle name="Total 48" xfId="6237"/>
    <cellStyle name="Total 49" xfId="6238"/>
    <cellStyle name="Total 5" xfId="6239"/>
    <cellStyle name="Total 50" xfId="6240"/>
    <cellStyle name="Total 51" xfId="6241"/>
    <cellStyle name="Total 52" xfId="6242"/>
    <cellStyle name="Total 53" xfId="6243"/>
    <cellStyle name="Total 54" xfId="6244"/>
    <cellStyle name="Total 55" xfId="6245"/>
    <cellStyle name="Total 56" xfId="6246"/>
    <cellStyle name="Total 57" xfId="6247"/>
    <cellStyle name="Total 58" xfId="6248"/>
    <cellStyle name="Total 59" xfId="6249"/>
    <cellStyle name="Total 6" xfId="6250"/>
    <cellStyle name="Total 60" xfId="6251"/>
    <cellStyle name="Total 61" xfId="6252"/>
    <cellStyle name="Total 62" xfId="6253"/>
    <cellStyle name="Total 63" xfId="6254"/>
    <cellStyle name="Total 64" xfId="6255"/>
    <cellStyle name="Total 65" xfId="6256"/>
    <cellStyle name="Total 66" xfId="6257"/>
    <cellStyle name="Total 7" xfId="6258"/>
    <cellStyle name="Total 8" xfId="6259"/>
    <cellStyle name="Total 9" xfId="6260"/>
    <cellStyle name="Total4 - Style4" xfId="3689"/>
    <cellStyle name="Total4 - Style4 2" xfId="3690"/>
    <cellStyle name="Warning Text 10" xfId="6261"/>
    <cellStyle name="Warning Text 11" xfId="6262"/>
    <cellStyle name="Warning Text 12" xfId="6263"/>
    <cellStyle name="Warning Text 13" xfId="6264"/>
    <cellStyle name="Warning Text 14" xfId="6265"/>
    <cellStyle name="Warning Text 15" xfId="6266"/>
    <cellStyle name="Warning Text 16" xfId="6267"/>
    <cellStyle name="Warning Text 17" xfId="6268"/>
    <cellStyle name="Warning Text 18" xfId="6269"/>
    <cellStyle name="Warning Text 19" xfId="6270"/>
    <cellStyle name="Warning Text 2" xfId="3691"/>
    <cellStyle name="Warning Text 2 2" xfId="3692"/>
    <cellStyle name="Warning Text 20" xfId="6271"/>
    <cellStyle name="Warning Text 21" xfId="6272"/>
    <cellStyle name="Warning Text 22" xfId="6273"/>
    <cellStyle name="Warning Text 23" xfId="6274"/>
    <cellStyle name="Warning Text 24" xfId="6275"/>
    <cellStyle name="Warning Text 25" xfId="6276"/>
    <cellStyle name="Warning Text 26" xfId="6277"/>
    <cellStyle name="Warning Text 27" xfId="6278"/>
    <cellStyle name="Warning Text 28" xfId="6279"/>
    <cellStyle name="Warning Text 29" xfId="6280"/>
    <cellStyle name="Warning Text 3" xfId="3693"/>
    <cellStyle name="Warning Text 30" xfId="6281"/>
    <cellStyle name="Warning Text 31" xfId="6282"/>
    <cellStyle name="Warning Text 32" xfId="6283"/>
    <cellStyle name="Warning Text 33" xfId="6284"/>
    <cellStyle name="Warning Text 34" xfId="6285"/>
    <cellStyle name="Warning Text 35" xfId="6286"/>
    <cellStyle name="Warning Text 36" xfId="6287"/>
    <cellStyle name="Warning Text 37" xfId="6288"/>
    <cellStyle name="Warning Text 38" xfId="6289"/>
    <cellStyle name="Warning Text 39" xfId="6290"/>
    <cellStyle name="Warning Text 4" xfId="6291"/>
    <cellStyle name="Warning Text 40" xfId="6292"/>
    <cellStyle name="Warning Text 41" xfId="6293"/>
    <cellStyle name="Warning Text 42" xfId="6294"/>
    <cellStyle name="Warning Text 43" xfId="6295"/>
    <cellStyle name="Warning Text 44" xfId="6296"/>
    <cellStyle name="Warning Text 45" xfId="6297"/>
    <cellStyle name="Warning Text 46" xfId="6298"/>
    <cellStyle name="Warning Text 47" xfId="6299"/>
    <cellStyle name="Warning Text 48" xfId="6300"/>
    <cellStyle name="Warning Text 49" xfId="6301"/>
    <cellStyle name="Warning Text 5" xfId="6302"/>
    <cellStyle name="Warning Text 50" xfId="6303"/>
    <cellStyle name="Warning Text 51" xfId="6304"/>
    <cellStyle name="Warning Text 52" xfId="6305"/>
    <cellStyle name="Warning Text 53" xfId="6306"/>
    <cellStyle name="Warning Text 54" xfId="6307"/>
    <cellStyle name="Warning Text 55" xfId="6308"/>
    <cellStyle name="Warning Text 56" xfId="6309"/>
    <cellStyle name="Warning Text 57" xfId="6310"/>
    <cellStyle name="Warning Text 58" xfId="6311"/>
    <cellStyle name="Warning Text 59" xfId="6312"/>
    <cellStyle name="Warning Text 6" xfId="6313"/>
    <cellStyle name="Warning Text 60" xfId="6314"/>
    <cellStyle name="Warning Text 61" xfId="6315"/>
    <cellStyle name="Warning Text 62" xfId="6316"/>
    <cellStyle name="Warning Text 63" xfId="6317"/>
    <cellStyle name="Warning Text 64" xfId="6318"/>
    <cellStyle name="Warning Text 7" xfId="6319"/>
    <cellStyle name="Warning Text 8" xfId="6320"/>
    <cellStyle name="Warning Text 9" xfId="63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400"/>
              <a:t>Projected 2013 Residential Gas Revenue By Charge Component</a:t>
            </a:r>
          </a:p>
        </c:rich>
      </c:tx>
      <c:layout>
        <c:manualLayout>
          <c:xMode val="edge"/>
          <c:yMode val="edge"/>
          <c:x val="0.13172879720268918"/>
          <c:y val="1.985815602836882E-2"/>
        </c:manualLayout>
      </c:layout>
    </c:title>
    <c:plotArea>
      <c:layout/>
      <c:areaChart>
        <c:grouping val="stacked"/>
        <c:ser>
          <c:idx val="0"/>
          <c:order val="0"/>
          <c:tx>
            <c:strRef>
              <c:f>'Gas - Revenue'!$A$35</c:f>
              <c:strCache>
                <c:ptCount val="1"/>
                <c:pt idx="0">
                  <c:v>Basic &amp; Minimum Charge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Revenue'!$B$35:$M$35</c:f>
              <c:numCache>
                <c:formatCode>_("$"* #,##0_);_("$"* \(#,##0\);_("$"* "-"??_);_(@_)</c:formatCode>
                <c:ptCount val="12"/>
                <c:pt idx="0">
                  <c:v>7492394.6254703421</c:v>
                </c:pt>
                <c:pt idx="1">
                  <c:v>7492394.6254703421</c:v>
                </c:pt>
                <c:pt idx="2">
                  <c:v>7492394.6254703421</c:v>
                </c:pt>
                <c:pt idx="3">
                  <c:v>7492394.6254703421</c:v>
                </c:pt>
                <c:pt idx="4">
                  <c:v>7492394.6254703421</c:v>
                </c:pt>
                <c:pt idx="5">
                  <c:v>7492394.6254703421</c:v>
                </c:pt>
                <c:pt idx="6">
                  <c:v>7492394.6254703421</c:v>
                </c:pt>
                <c:pt idx="7">
                  <c:v>7492394.6254703421</c:v>
                </c:pt>
                <c:pt idx="8">
                  <c:v>7492394.6254703421</c:v>
                </c:pt>
                <c:pt idx="9">
                  <c:v>7492394.6254703421</c:v>
                </c:pt>
                <c:pt idx="10">
                  <c:v>7492394.6254703421</c:v>
                </c:pt>
                <c:pt idx="11">
                  <c:v>7492394.6254703421</c:v>
                </c:pt>
              </c:numCache>
            </c:numRef>
          </c:val>
        </c:ser>
        <c:ser>
          <c:idx val="1"/>
          <c:order val="1"/>
          <c:tx>
            <c:strRef>
              <c:f>'Gas - Revenue'!$A$36</c:f>
              <c:strCache>
                <c:ptCount val="1"/>
                <c:pt idx="0">
                  <c:v>Volumetric Delivery Revenue</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Revenue'!$B$36:$M$36</c:f>
              <c:numCache>
                <c:formatCode>_("$"* #,##0_);_("$"* \(#,##0\);_("$"* "-"??_);_(@_)</c:formatCode>
                <c:ptCount val="12"/>
                <c:pt idx="0">
                  <c:v>34841344.87415731</c:v>
                </c:pt>
                <c:pt idx="1">
                  <c:v>31594390.001398541</c:v>
                </c:pt>
                <c:pt idx="2">
                  <c:v>26895798.840734307</c:v>
                </c:pt>
                <c:pt idx="3">
                  <c:v>20102159.339823045</c:v>
                </c:pt>
                <c:pt idx="4">
                  <c:v>14317413.633238154</c:v>
                </c:pt>
                <c:pt idx="5">
                  <c:v>9209255.2438663915</c:v>
                </c:pt>
                <c:pt idx="6">
                  <c:v>6155849.4979490656</c:v>
                </c:pt>
                <c:pt idx="7">
                  <c:v>4882205.7464220356</c:v>
                </c:pt>
                <c:pt idx="8">
                  <c:v>5715486.4764817664</c:v>
                </c:pt>
                <c:pt idx="9">
                  <c:v>9753414.140297411</c:v>
                </c:pt>
                <c:pt idx="10">
                  <c:v>20084864.616156276</c:v>
                </c:pt>
                <c:pt idx="11">
                  <c:v>30717500.107637834</c:v>
                </c:pt>
              </c:numCache>
            </c:numRef>
          </c:val>
        </c:ser>
        <c:ser>
          <c:idx val="2"/>
          <c:order val="2"/>
          <c:tx>
            <c:strRef>
              <c:f>'Gas - Revenue'!$A$37</c:f>
              <c:strCache>
                <c:ptCount val="1"/>
                <c:pt idx="0">
                  <c:v>PGA Revenues</c:v>
                </c:pt>
              </c:strCache>
            </c:strRef>
          </c:tx>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Revenue'!$B$37:$M$37</c:f>
              <c:numCache>
                <c:formatCode>_("$"* #,##0_);_("$"* \(#,##0\);_("$"* "-"??_);_(@_)</c:formatCode>
                <c:ptCount val="12"/>
                <c:pt idx="0">
                  <c:v>52293124.849813089</c:v>
                </c:pt>
                <c:pt idx="1">
                  <c:v>47419793.548849925</c:v>
                </c:pt>
                <c:pt idx="2">
                  <c:v>40367711.745742269</c:v>
                </c:pt>
                <c:pt idx="3">
                  <c:v>30171186.901798021</c:v>
                </c:pt>
                <c:pt idx="4">
                  <c:v>21572646.100991923</c:v>
                </c:pt>
                <c:pt idx="5">
                  <c:v>13875970.152068675</c:v>
                </c:pt>
                <c:pt idx="6">
                  <c:v>9275275.9731639624</c:v>
                </c:pt>
                <c:pt idx="7">
                  <c:v>7356223.6488917507</c:v>
                </c:pt>
                <c:pt idx="8">
                  <c:v>8611762.5858002286</c:v>
                </c:pt>
                <c:pt idx="9">
                  <c:v>14695877.126618918</c:v>
                </c:pt>
                <c:pt idx="10">
                  <c:v>30262705.782614108</c:v>
                </c:pt>
                <c:pt idx="11">
                  <c:v>46283342.501950175</c:v>
                </c:pt>
              </c:numCache>
            </c:numRef>
          </c:val>
        </c:ser>
        <c:axId val="156875776"/>
        <c:axId val="156959488"/>
      </c:areaChart>
      <c:lineChart>
        <c:grouping val="standard"/>
        <c:ser>
          <c:idx val="3"/>
          <c:order val="3"/>
          <c:tx>
            <c:strRef>
              <c:f>'Gas - Revenue'!$A$38</c:f>
              <c:strCache>
                <c:ptCount val="1"/>
                <c:pt idx="0">
                  <c:v>Total Revenue</c:v>
                </c:pt>
              </c:strCache>
            </c:strRef>
          </c:tx>
          <c:spPr>
            <a:ln>
              <a:solidFill>
                <a:schemeClr val="tx1"/>
              </a:solidFill>
            </a:ln>
          </c:spPr>
          <c:marker>
            <c:symbol val="none"/>
          </c:marker>
          <c:cat>
            <c:numRef>
              <c:f>'Gas - Revenue'!$B$34:$M$34</c:f>
              <c:numCache>
                <c:formatCode>[$-409]mmm\-yy;@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'Gas - Revenue'!$B$38:$M$38</c:f>
              <c:numCache>
                <c:formatCode>_("$"* #,##0_);_("$"* \(#,##0\);_("$"* "-"??_);_(@_)</c:formatCode>
                <c:ptCount val="12"/>
                <c:pt idx="0">
                  <c:v>94626864.349440739</c:v>
                </c:pt>
                <c:pt idx="1">
                  <c:v>86506578.175718814</c:v>
                </c:pt>
                <c:pt idx="2">
                  <c:v>74755905.21194692</c:v>
                </c:pt>
                <c:pt idx="3">
                  <c:v>57765740.867091402</c:v>
                </c:pt>
                <c:pt idx="4">
                  <c:v>43382454.359700419</c:v>
                </c:pt>
                <c:pt idx="5">
                  <c:v>30577620.021405406</c:v>
                </c:pt>
                <c:pt idx="6">
                  <c:v>22923520.09658337</c:v>
                </c:pt>
                <c:pt idx="7">
                  <c:v>19730824.020784128</c:v>
                </c:pt>
                <c:pt idx="8">
                  <c:v>21819643.687752336</c:v>
                </c:pt>
                <c:pt idx="9">
                  <c:v>31941685.892386671</c:v>
                </c:pt>
                <c:pt idx="10">
                  <c:v>57839965.024240732</c:v>
                </c:pt>
                <c:pt idx="11">
                  <c:v>84493237.235058352</c:v>
                </c:pt>
              </c:numCache>
            </c:numRef>
          </c:val>
        </c:ser>
        <c:marker val="1"/>
        <c:axId val="156875776"/>
        <c:axId val="156959488"/>
      </c:lineChart>
      <c:dateAx>
        <c:axId val="156875776"/>
        <c:scaling>
          <c:orientation val="minMax"/>
        </c:scaling>
        <c:axPos val="b"/>
        <c:numFmt formatCode="[$-409]mmm\-yy;@" sourceLinked="1"/>
        <c:tickLblPos val="nextTo"/>
        <c:crossAx val="156959488"/>
        <c:crosses val="autoZero"/>
        <c:auto val="1"/>
        <c:lblOffset val="100"/>
        <c:baseTimeUnit val="months"/>
      </c:dateAx>
      <c:valAx>
        <c:axId val="156959488"/>
        <c:scaling>
          <c:orientation val="minMax"/>
        </c:scaling>
        <c:axPos val="l"/>
        <c:majorGridlines/>
        <c:numFmt formatCode="_(&quot;$&quot;* #,##0_);_(&quot;$&quot;* \(#,##0\);_(&quot;$&quot;* &quot;-&quot;??_);_(@_)" sourceLinked="1"/>
        <c:tickLblPos val="nextTo"/>
        <c:crossAx val="156875776"/>
        <c:crosses val="autoZero"/>
        <c:crossBetween val="between"/>
      </c:valAx>
    </c:plotArea>
    <c:legend>
      <c:legendPos val="b"/>
    </c:legend>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12</xdr:row>
      <xdr:rowOff>85725</xdr:rowOff>
    </xdr:from>
    <xdr:to>
      <xdr:col>8</xdr:col>
      <xdr:colOff>2924</xdr:colOff>
      <xdr:row>65</xdr:row>
      <xdr:rowOff>152397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4301" y="2762250"/>
          <a:ext cx="7556248" cy="1016317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51706</xdr:colOff>
      <xdr:row>42</xdr:row>
      <xdr:rowOff>54428</xdr:rowOff>
    </xdr:from>
    <xdr:to>
      <xdr:col>9</xdr:col>
      <xdr:colOff>1077686</xdr:colOff>
      <xdr:row>65</xdr:row>
      <xdr:rowOff>149678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N46"/>
  <sheetViews>
    <sheetView workbookViewId="0">
      <selection activeCell="D35" sqref="D35"/>
    </sheetView>
  </sheetViews>
  <sheetFormatPr defaultRowHeight="12.75"/>
  <cols>
    <col min="1" max="1" width="6" style="1" customWidth="1"/>
    <col min="2" max="2" width="22.140625" style="1" customWidth="1"/>
    <col min="3" max="3" width="42.42578125" style="1" bestFit="1" customWidth="1"/>
    <col min="4" max="4" width="16.42578125" style="1" customWidth="1"/>
    <col min="5" max="5" width="11.7109375" style="1" customWidth="1"/>
    <col min="6" max="8" width="11.140625" style="1" customWidth="1"/>
    <col min="9" max="9" width="12.140625" style="1" customWidth="1"/>
    <col min="10" max="11" width="14.140625" style="1" customWidth="1"/>
    <col min="12" max="16384" width="9.140625" style="1"/>
  </cols>
  <sheetData>
    <row r="1" spans="1:14" ht="15">
      <c r="A1" s="955" t="s">
        <v>18</v>
      </c>
      <c r="B1" s="955"/>
      <c r="C1" s="955"/>
      <c r="D1" s="955"/>
      <c r="E1" s="956"/>
      <c r="F1" s="956"/>
      <c r="G1" s="956"/>
      <c r="H1" s="956"/>
      <c r="I1" s="956"/>
      <c r="J1" s="10"/>
      <c r="K1" s="10"/>
      <c r="L1" s="10"/>
      <c r="M1" s="10"/>
      <c r="N1" s="10"/>
    </row>
    <row r="2" spans="1:14" ht="15">
      <c r="A2" s="955" t="s">
        <v>17</v>
      </c>
      <c r="B2" s="955"/>
      <c r="C2" s="955"/>
      <c r="D2" s="955"/>
      <c r="E2" s="956"/>
      <c r="F2" s="956"/>
      <c r="G2" s="956"/>
      <c r="H2" s="956"/>
      <c r="I2" s="956"/>
      <c r="J2" s="10"/>
      <c r="K2" s="10"/>
      <c r="L2" s="10"/>
      <c r="M2" s="10"/>
      <c r="N2" s="10"/>
    </row>
    <row r="3" spans="1:14" ht="15">
      <c r="A3" s="955" t="s">
        <v>711</v>
      </c>
      <c r="B3" s="955"/>
      <c r="C3" s="955"/>
      <c r="D3" s="955"/>
      <c r="E3" s="956"/>
      <c r="F3" s="956"/>
      <c r="G3" s="956"/>
      <c r="H3" s="956"/>
      <c r="I3" s="956"/>
      <c r="J3" s="10"/>
      <c r="K3" s="10"/>
      <c r="L3" s="10"/>
      <c r="M3" s="10"/>
      <c r="N3" s="10"/>
    </row>
    <row r="4" spans="1:14">
      <c r="A4" s="13"/>
      <c r="B4" s="13"/>
      <c r="C4" s="13"/>
      <c r="D4" s="13"/>
      <c r="E4" s="13"/>
      <c r="F4" s="13"/>
      <c r="G4" s="13"/>
      <c r="H4" s="13"/>
      <c r="I4" s="13"/>
    </row>
    <row r="5" spans="1:14">
      <c r="A5" s="13"/>
      <c r="B5" s="13"/>
      <c r="C5" s="13"/>
      <c r="D5" s="13"/>
      <c r="E5" s="13"/>
      <c r="F5" s="13"/>
      <c r="G5" s="13"/>
      <c r="H5" s="13"/>
      <c r="I5" s="13"/>
    </row>
    <row r="6" spans="1:14" ht="13.5" thickBot="1">
      <c r="A6" s="13"/>
      <c r="B6" s="13"/>
      <c r="C6" s="13"/>
      <c r="D6" s="13"/>
      <c r="E6" s="957" t="s">
        <v>712</v>
      </c>
      <c r="F6" s="958"/>
      <c r="G6" s="958"/>
      <c r="H6" s="958"/>
      <c r="I6" s="958"/>
    </row>
    <row r="7" spans="1:14" ht="25.5">
      <c r="A7" s="11" t="s">
        <v>16</v>
      </c>
      <c r="B7" s="11" t="s">
        <v>412</v>
      </c>
      <c r="C7" s="11" t="s">
        <v>49</v>
      </c>
      <c r="D7" s="11" t="s">
        <v>413</v>
      </c>
      <c r="E7" s="11" t="s">
        <v>764</v>
      </c>
      <c r="F7" s="11" t="s">
        <v>664</v>
      </c>
      <c r="G7" s="11" t="s">
        <v>665</v>
      </c>
      <c r="H7" s="11" t="s">
        <v>666</v>
      </c>
      <c r="I7" s="11" t="s">
        <v>667</v>
      </c>
      <c r="J7" s="319"/>
      <c r="K7" s="319"/>
    </row>
    <row r="8" spans="1:14">
      <c r="A8" s="13"/>
      <c r="B8" s="14" t="s">
        <v>14</v>
      </c>
      <c r="C8" s="14" t="s">
        <v>13</v>
      </c>
      <c r="D8" s="14" t="s">
        <v>12</v>
      </c>
      <c r="E8" s="14" t="s">
        <v>10</v>
      </c>
      <c r="F8" s="14" t="s">
        <v>9</v>
      </c>
      <c r="G8" s="14" t="s">
        <v>8</v>
      </c>
      <c r="H8" s="14" t="s">
        <v>7</v>
      </c>
      <c r="I8" s="14" t="s">
        <v>6</v>
      </c>
    </row>
    <row r="9" spans="1:14">
      <c r="A9" s="14">
        <v>1</v>
      </c>
      <c r="B9" s="14"/>
      <c r="C9" s="14"/>
      <c r="D9" s="14"/>
      <c r="E9" s="13"/>
      <c r="F9" s="13"/>
      <c r="G9" s="13"/>
      <c r="H9" s="13"/>
      <c r="I9" s="13"/>
    </row>
    <row r="10" spans="1:14">
      <c r="A10" s="14">
        <f>A9+1</f>
        <v>2</v>
      </c>
      <c r="B10" s="14"/>
      <c r="C10" s="331" t="s">
        <v>19</v>
      </c>
      <c r="D10" s="14"/>
      <c r="E10" s="332">
        <v>1.022</v>
      </c>
      <c r="F10" s="332">
        <v>1.022</v>
      </c>
      <c r="G10" s="332">
        <v>1.022</v>
      </c>
      <c r="H10" s="332">
        <v>1.022</v>
      </c>
      <c r="I10" s="332">
        <v>1.022</v>
      </c>
    </row>
    <row r="11" spans="1:14">
      <c r="A11" s="14">
        <f t="shared" ref="A11:A32" si="0">A10+1</f>
        <v>3</v>
      </c>
      <c r="B11" s="14"/>
      <c r="C11" s="14"/>
      <c r="D11" s="14"/>
      <c r="E11" s="13"/>
      <c r="F11" s="13"/>
      <c r="G11" s="13"/>
      <c r="H11" s="13"/>
      <c r="I11" s="13"/>
    </row>
    <row r="12" spans="1:14">
      <c r="A12" s="14">
        <f t="shared" si="0"/>
        <v>4</v>
      </c>
      <c r="B12" s="14">
        <v>16</v>
      </c>
      <c r="C12" s="331" t="s">
        <v>414</v>
      </c>
      <c r="D12" s="348">
        <f>'2013 ERF - Rate Design'!I19</f>
        <v>9.82</v>
      </c>
      <c r="E12" s="348">
        <f>ROUND(D12*E$10,2)-D12</f>
        <v>0.21999999999999886</v>
      </c>
      <c r="F12" s="348">
        <f>ROUND(SUM($D12,E12)*F$10,2)-$D12</f>
        <v>0.4399999999999995</v>
      </c>
      <c r="G12" s="348">
        <f t="shared" ref="G12:I14" si="1">ROUND(SUM($D12,F12)*G$10,2)-$D12</f>
        <v>0.66999999999999993</v>
      </c>
      <c r="H12" s="348">
        <f>ROUND(SUM($D12,G12)*H$10,2)-$D12</f>
        <v>0.90000000000000036</v>
      </c>
      <c r="I12" s="348">
        <f t="shared" si="1"/>
        <v>1.1400000000000006</v>
      </c>
    </row>
    <row r="13" spans="1:14">
      <c r="A13" s="14">
        <f t="shared" si="0"/>
        <v>5</v>
      </c>
      <c r="B13" s="14"/>
      <c r="C13" s="14"/>
      <c r="D13" s="14"/>
      <c r="E13" s="878"/>
      <c r="F13" s="878"/>
      <c r="G13" s="14"/>
      <c r="H13" s="14"/>
      <c r="I13" s="14"/>
    </row>
    <row r="14" spans="1:14">
      <c r="A14" s="14">
        <f t="shared" si="0"/>
        <v>6</v>
      </c>
      <c r="B14" s="14" t="s">
        <v>133</v>
      </c>
      <c r="C14" s="331" t="s">
        <v>134</v>
      </c>
      <c r="D14" s="348">
        <f>'2013 ERF - Rate Design'!I142</f>
        <v>7.47</v>
      </c>
      <c r="E14" s="348">
        <f>ROUND(D14*E$10,2)-D14</f>
        <v>0.16000000000000014</v>
      </c>
      <c r="F14" s="348">
        <f>ROUND(SUM($D14,E14)*F$10,2)-$D14</f>
        <v>0.33000000000000007</v>
      </c>
      <c r="G14" s="348">
        <f t="shared" si="1"/>
        <v>0.5</v>
      </c>
      <c r="H14" s="348">
        <f t="shared" si="1"/>
        <v>0.6800000000000006</v>
      </c>
      <c r="I14" s="348">
        <f t="shared" si="1"/>
        <v>0.86000000000000032</v>
      </c>
      <c r="J14" s="320"/>
    </row>
    <row r="15" spans="1:14">
      <c r="A15" s="14">
        <f t="shared" si="0"/>
        <v>7</v>
      </c>
      <c r="B15" s="14" t="s">
        <v>135</v>
      </c>
      <c r="C15" s="331" t="s">
        <v>136</v>
      </c>
      <c r="D15" s="348">
        <f>'2013 ERF - Rate Design'!I143</f>
        <v>12.25</v>
      </c>
      <c r="E15" s="348">
        <f t="shared" ref="E15:E30" si="2">ROUND(D15*E$10,2)-D15</f>
        <v>0.26999999999999957</v>
      </c>
      <c r="F15" s="348">
        <f t="shared" ref="F15:I15" si="3">ROUND(SUM($D15,E15)*F$10,2)-$D15</f>
        <v>0.55000000000000071</v>
      </c>
      <c r="G15" s="348">
        <f t="shared" si="3"/>
        <v>0.83000000000000007</v>
      </c>
      <c r="H15" s="348">
        <f t="shared" si="3"/>
        <v>1.1199999999999992</v>
      </c>
      <c r="I15" s="348">
        <f t="shared" si="3"/>
        <v>1.4100000000000001</v>
      </c>
    </row>
    <row r="16" spans="1:14">
      <c r="A16" s="14">
        <f t="shared" si="0"/>
        <v>8</v>
      </c>
      <c r="B16" s="14" t="s">
        <v>137</v>
      </c>
      <c r="C16" s="331" t="s">
        <v>138</v>
      </c>
      <c r="D16" s="348">
        <f>'2013 ERF - Rate Design'!I144</f>
        <v>17.38</v>
      </c>
      <c r="E16" s="348">
        <f t="shared" si="2"/>
        <v>0.38000000000000256</v>
      </c>
      <c r="F16" s="348">
        <f t="shared" ref="F16:I16" si="4">ROUND(SUM($D16,E16)*F$10,2)-$D16</f>
        <v>0.76999999999999957</v>
      </c>
      <c r="G16" s="348">
        <f t="shared" si="4"/>
        <v>1.1700000000000017</v>
      </c>
      <c r="H16" s="348">
        <f t="shared" si="4"/>
        <v>1.5800000000000018</v>
      </c>
      <c r="I16" s="348">
        <f t="shared" si="4"/>
        <v>2</v>
      </c>
    </row>
    <row r="17" spans="1:9">
      <c r="A17" s="14">
        <f t="shared" si="0"/>
        <v>9</v>
      </c>
      <c r="B17" s="14" t="s">
        <v>139</v>
      </c>
      <c r="C17" s="331" t="s">
        <v>140</v>
      </c>
      <c r="D17" s="348">
        <f>'2013 ERF - Rate Design'!I145</f>
        <v>17.010000000000002</v>
      </c>
      <c r="E17" s="348">
        <f t="shared" si="2"/>
        <v>0.36999999999999744</v>
      </c>
      <c r="F17" s="348">
        <f t="shared" ref="F17:I17" si="5">ROUND(SUM($D17,E17)*F$10,2)-$D17</f>
        <v>0.75</v>
      </c>
      <c r="G17" s="348">
        <f t="shared" si="5"/>
        <v>1.139999999999997</v>
      </c>
      <c r="H17" s="348">
        <f t="shared" si="5"/>
        <v>1.5399999999999991</v>
      </c>
      <c r="I17" s="348">
        <f t="shared" si="5"/>
        <v>1.9499999999999993</v>
      </c>
    </row>
    <row r="18" spans="1:9">
      <c r="A18" s="14">
        <f t="shared" si="0"/>
        <v>10</v>
      </c>
      <c r="B18" s="14" t="s">
        <v>141</v>
      </c>
      <c r="C18" s="331" t="s">
        <v>142</v>
      </c>
      <c r="D18" s="348">
        <f>'2013 ERF - Rate Design'!I146</f>
        <v>5.91</v>
      </c>
      <c r="E18" s="348">
        <f t="shared" si="2"/>
        <v>0.12999999999999989</v>
      </c>
      <c r="F18" s="348">
        <f t="shared" ref="F18:I18" si="6">ROUND(SUM($D18,E18)*F$10,2)-$D18</f>
        <v>0.25999999999999979</v>
      </c>
      <c r="G18" s="348">
        <f t="shared" si="6"/>
        <v>0.39999999999999947</v>
      </c>
      <c r="H18" s="348">
        <f t="shared" si="6"/>
        <v>0.54</v>
      </c>
      <c r="I18" s="348">
        <f t="shared" si="6"/>
        <v>0.67999999999999972</v>
      </c>
    </row>
    <row r="19" spans="1:9">
      <c r="A19" s="14">
        <f t="shared" si="0"/>
        <v>11</v>
      </c>
      <c r="B19" s="14" t="s">
        <v>143</v>
      </c>
      <c r="C19" s="331" t="s">
        <v>144</v>
      </c>
      <c r="D19" s="348">
        <f>'2013 ERF - Rate Design'!I147</f>
        <v>10.71</v>
      </c>
      <c r="E19" s="348">
        <f t="shared" si="2"/>
        <v>0.23999999999999844</v>
      </c>
      <c r="F19" s="348">
        <f t="shared" ref="F19:I19" si="7">ROUND(SUM($D19,E19)*F$10,2)-$D19</f>
        <v>0.47999999999999865</v>
      </c>
      <c r="G19" s="348">
        <f t="shared" si="7"/>
        <v>0.72999999999999865</v>
      </c>
      <c r="H19" s="348">
        <f t="shared" si="7"/>
        <v>0.97999999999999865</v>
      </c>
      <c r="I19" s="348">
        <f t="shared" si="7"/>
        <v>1.2399999999999984</v>
      </c>
    </row>
    <row r="20" spans="1:9">
      <c r="A20" s="14">
        <f t="shared" si="0"/>
        <v>12</v>
      </c>
      <c r="B20" s="14" t="s">
        <v>146</v>
      </c>
      <c r="C20" s="331" t="s">
        <v>147</v>
      </c>
      <c r="D20" s="348">
        <f>'2013 ERF - Rate Design'!I151</f>
        <v>15.1</v>
      </c>
      <c r="E20" s="348">
        <f t="shared" si="2"/>
        <v>0.33000000000000007</v>
      </c>
      <c r="F20" s="348">
        <f t="shared" ref="F20:I20" si="8">ROUND(SUM($D20,E20)*F$10,2)-$D20</f>
        <v>0.66999999999999993</v>
      </c>
      <c r="G20" s="348">
        <f t="shared" si="8"/>
        <v>1.0200000000000014</v>
      </c>
      <c r="H20" s="348">
        <f t="shared" si="8"/>
        <v>1.3699999999999992</v>
      </c>
      <c r="I20" s="348">
        <f t="shared" si="8"/>
        <v>1.7299999999999986</v>
      </c>
    </row>
    <row r="21" spans="1:9">
      <c r="A21" s="14">
        <f t="shared" si="0"/>
        <v>13</v>
      </c>
      <c r="B21" s="14" t="s">
        <v>148</v>
      </c>
      <c r="C21" s="331" t="s">
        <v>149</v>
      </c>
      <c r="D21" s="348">
        <f>'2013 ERF - Rate Design'!I152</f>
        <v>19.86</v>
      </c>
      <c r="E21" s="348">
        <f t="shared" si="2"/>
        <v>0.44000000000000128</v>
      </c>
      <c r="F21" s="348">
        <f t="shared" ref="F21:I21" si="9">ROUND(SUM($D21,E21)*F$10,2)-$D21</f>
        <v>0.89000000000000057</v>
      </c>
      <c r="G21" s="348">
        <f t="shared" si="9"/>
        <v>1.3500000000000014</v>
      </c>
      <c r="H21" s="348">
        <f t="shared" si="9"/>
        <v>1.8200000000000003</v>
      </c>
      <c r="I21" s="348">
        <f t="shared" si="9"/>
        <v>2.3000000000000007</v>
      </c>
    </row>
    <row r="22" spans="1:9">
      <c r="A22" s="14">
        <f t="shared" si="0"/>
        <v>14</v>
      </c>
      <c r="B22" s="14" t="s">
        <v>150</v>
      </c>
      <c r="C22" s="331" t="s">
        <v>151</v>
      </c>
      <c r="D22" s="348">
        <f>'2013 ERF - Rate Design'!I153</f>
        <v>19.86</v>
      </c>
      <c r="E22" s="348">
        <f t="shared" si="2"/>
        <v>0.44000000000000128</v>
      </c>
      <c r="F22" s="348">
        <f t="shared" ref="F22:I22" si="10">ROUND(SUM($D22,E22)*F$10,2)-$D22</f>
        <v>0.89000000000000057</v>
      </c>
      <c r="G22" s="348">
        <f t="shared" si="10"/>
        <v>1.3500000000000014</v>
      </c>
      <c r="H22" s="348">
        <f t="shared" si="10"/>
        <v>1.8200000000000003</v>
      </c>
      <c r="I22" s="348">
        <f t="shared" si="10"/>
        <v>2.3000000000000007</v>
      </c>
    </row>
    <row r="23" spans="1:9">
      <c r="A23" s="14">
        <f t="shared" si="0"/>
        <v>15</v>
      </c>
      <c r="B23" s="14" t="s">
        <v>152</v>
      </c>
      <c r="C23" s="331" t="s">
        <v>153</v>
      </c>
      <c r="D23" s="348">
        <f>'2013 ERF - Rate Design'!I154</f>
        <v>31.37</v>
      </c>
      <c r="E23" s="348">
        <f t="shared" si="2"/>
        <v>0.69000000000000128</v>
      </c>
      <c r="F23" s="348">
        <f t="shared" ref="F23:I23" si="11">ROUND(SUM($D23,E23)*F$10,2)-$D23</f>
        <v>1.4000000000000021</v>
      </c>
      <c r="G23" s="348">
        <f t="shared" si="11"/>
        <v>2.120000000000001</v>
      </c>
      <c r="H23" s="348">
        <f t="shared" si="11"/>
        <v>2.8599999999999959</v>
      </c>
      <c r="I23" s="348">
        <f t="shared" si="11"/>
        <v>3.6099999999999959</v>
      </c>
    </row>
    <row r="24" spans="1:9">
      <c r="A24" s="14">
        <f t="shared" si="0"/>
        <v>16</v>
      </c>
      <c r="B24" s="14" t="s">
        <v>154</v>
      </c>
      <c r="C24" s="331" t="s">
        <v>155</v>
      </c>
      <c r="D24" s="348">
        <f>'2013 ERF - Rate Design'!I155</f>
        <v>41.06</v>
      </c>
      <c r="E24" s="348">
        <f t="shared" si="2"/>
        <v>0.89999999999999858</v>
      </c>
      <c r="F24" s="348">
        <f t="shared" ref="F24:I24" si="12">ROUND(SUM($D24,E24)*F$10,2)-$D24</f>
        <v>1.8200000000000003</v>
      </c>
      <c r="G24" s="348">
        <f t="shared" si="12"/>
        <v>2.759999999999998</v>
      </c>
      <c r="H24" s="348">
        <f t="shared" si="12"/>
        <v>3.7199999999999989</v>
      </c>
      <c r="I24" s="348">
        <f t="shared" si="12"/>
        <v>4.7100000000000009</v>
      </c>
    </row>
    <row r="25" spans="1:9">
      <c r="A25" s="14">
        <f t="shared" si="0"/>
        <v>17</v>
      </c>
      <c r="B25" s="14" t="s">
        <v>156</v>
      </c>
      <c r="C25" s="331" t="s">
        <v>157</v>
      </c>
      <c r="D25" s="348">
        <f>'2013 ERF - Rate Design'!I156</f>
        <v>54.98</v>
      </c>
      <c r="E25" s="348">
        <f t="shared" si="2"/>
        <v>1.2100000000000009</v>
      </c>
      <c r="F25" s="348">
        <f t="shared" ref="F25:I25" si="13">ROUND(SUM($D25,E25)*F$10,2)-$D25</f>
        <v>2.4500000000000028</v>
      </c>
      <c r="G25" s="348">
        <f t="shared" si="13"/>
        <v>3.7100000000000009</v>
      </c>
      <c r="H25" s="348">
        <f t="shared" si="13"/>
        <v>5</v>
      </c>
      <c r="I25" s="348">
        <f t="shared" si="13"/>
        <v>6.32</v>
      </c>
    </row>
    <row r="26" spans="1:9">
      <c r="A26" s="14">
        <f t="shared" si="0"/>
        <v>18</v>
      </c>
      <c r="B26" s="14" t="s">
        <v>158</v>
      </c>
      <c r="C26" s="331" t="s">
        <v>159</v>
      </c>
      <c r="D26" s="348">
        <f>'2013 ERF - Rate Design'!I157</f>
        <v>63.95</v>
      </c>
      <c r="E26" s="348">
        <f t="shared" si="2"/>
        <v>1.4099999999999966</v>
      </c>
      <c r="F26" s="348">
        <f t="shared" ref="F26:I26" si="14">ROUND(SUM($D26,E26)*F$10,2)-$D26</f>
        <v>2.8499999999999943</v>
      </c>
      <c r="G26" s="348">
        <f t="shared" si="14"/>
        <v>4.3199999999999932</v>
      </c>
      <c r="H26" s="348">
        <f t="shared" si="14"/>
        <v>5.8199999999999932</v>
      </c>
      <c r="I26" s="348">
        <f t="shared" si="14"/>
        <v>7.3499999999999943</v>
      </c>
    </row>
    <row r="27" spans="1:9">
      <c r="A27" s="14">
        <f t="shared" si="0"/>
        <v>19</v>
      </c>
      <c r="B27" s="14" t="s">
        <v>161</v>
      </c>
      <c r="C27" s="331" t="s">
        <v>162</v>
      </c>
      <c r="D27" s="348">
        <f>'2013 ERF - Rate Design'!I161</f>
        <v>10.3</v>
      </c>
      <c r="E27" s="348">
        <f t="shared" si="2"/>
        <v>0.22999999999999865</v>
      </c>
      <c r="F27" s="348">
        <f t="shared" ref="F27:I27" si="15">ROUND(SUM($D27,E27)*F$10,2)-$D27</f>
        <v>0.45999999999999908</v>
      </c>
      <c r="G27" s="348">
        <f t="shared" si="15"/>
        <v>0.69999999999999929</v>
      </c>
      <c r="H27" s="348">
        <f t="shared" si="15"/>
        <v>0.9399999999999995</v>
      </c>
      <c r="I27" s="348">
        <f t="shared" si="15"/>
        <v>1.1899999999999995</v>
      </c>
    </row>
    <row r="28" spans="1:9">
      <c r="A28" s="14">
        <f t="shared" si="0"/>
        <v>20</v>
      </c>
      <c r="B28" s="14" t="s">
        <v>163</v>
      </c>
      <c r="C28" s="331" t="s">
        <v>164</v>
      </c>
      <c r="D28" s="348">
        <f>'2013 ERF - Rate Design'!I162</f>
        <v>28.09</v>
      </c>
      <c r="E28" s="348">
        <f t="shared" si="2"/>
        <v>0.62000000000000099</v>
      </c>
      <c r="F28" s="348">
        <f t="shared" ref="F28:I28" si="16">ROUND(SUM($D28,E28)*F$10,2)-$D28</f>
        <v>1.25</v>
      </c>
      <c r="G28" s="348">
        <f t="shared" si="16"/>
        <v>1.8999999999999986</v>
      </c>
      <c r="H28" s="348">
        <f t="shared" si="16"/>
        <v>2.5599999999999987</v>
      </c>
      <c r="I28" s="348">
        <f t="shared" si="16"/>
        <v>3.2300000000000004</v>
      </c>
    </row>
    <row r="29" spans="1:9">
      <c r="A29" s="14">
        <f t="shared" si="0"/>
        <v>21</v>
      </c>
      <c r="B29" s="14" t="s">
        <v>165</v>
      </c>
      <c r="C29" s="331" t="s">
        <v>166</v>
      </c>
      <c r="D29" s="348">
        <f>'2013 ERF - Rate Design'!I163</f>
        <v>38.090000000000003</v>
      </c>
      <c r="E29" s="348">
        <f t="shared" si="2"/>
        <v>0.83999999999999631</v>
      </c>
      <c r="F29" s="348">
        <f t="shared" ref="F29:I29" si="17">ROUND(SUM($D29,E29)*F$10,2)-$D29</f>
        <v>1.6999999999999957</v>
      </c>
      <c r="G29" s="348">
        <f t="shared" si="17"/>
        <v>2.5799999999999983</v>
      </c>
      <c r="H29" s="348">
        <f t="shared" si="17"/>
        <v>3.4699999999999989</v>
      </c>
      <c r="I29" s="348">
        <f t="shared" si="17"/>
        <v>4.3799999999999955</v>
      </c>
    </row>
    <row r="30" spans="1:9">
      <c r="A30" s="14">
        <f t="shared" si="0"/>
        <v>22</v>
      </c>
      <c r="B30" s="14" t="s">
        <v>167</v>
      </c>
      <c r="C30" s="331" t="s">
        <v>168</v>
      </c>
      <c r="D30" s="348">
        <f>'2013 ERF - Rate Design'!I164</f>
        <v>15.73</v>
      </c>
      <c r="E30" s="348">
        <f t="shared" si="2"/>
        <v>0.34999999999999787</v>
      </c>
      <c r="F30" s="348">
        <f t="shared" ref="F30:I30" si="18">ROUND(SUM($D30,E30)*F$10,2)-$D30</f>
        <v>0.69999999999999929</v>
      </c>
      <c r="G30" s="348">
        <f t="shared" si="18"/>
        <v>1.0599999999999987</v>
      </c>
      <c r="H30" s="348">
        <f t="shared" si="18"/>
        <v>1.4299999999999997</v>
      </c>
      <c r="I30" s="348">
        <f t="shared" si="18"/>
        <v>1.8099999999999987</v>
      </c>
    </row>
    <row r="31" spans="1:9">
      <c r="A31" s="14">
        <f t="shared" si="0"/>
        <v>23</v>
      </c>
      <c r="B31" s="13"/>
      <c r="C31" s="14"/>
      <c r="D31" s="21"/>
      <c r="E31" s="13"/>
      <c r="F31" s="13"/>
      <c r="G31" s="13"/>
      <c r="H31" s="13"/>
      <c r="I31" s="13"/>
    </row>
    <row r="32" spans="1:9">
      <c r="A32" s="14">
        <f t="shared" si="0"/>
        <v>24</v>
      </c>
      <c r="B32" s="20" t="s">
        <v>415</v>
      </c>
      <c r="C32" s="14"/>
      <c r="D32" s="21"/>
      <c r="E32" s="13"/>
      <c r="F32" s="13"/>
      <c r="G32" s="13"/>
      <c r="H32" s="13"/>
      <c r="I32" s="13"/>
    </row>
    <row r="33" spans="1:4">
      <c r="A33" s="317"/>
      <c r="B33" s="316"/>
      <c r="C33" s="317"/>
      <c r="D33" s="318"/>
    </row>
    <row r="34" spans="1:4">
      <c r="A34" s="317"/>
      <c r="B34" s="316"/>
      <c r="C34" s="316"/>
      <c r="D34" s="321"/>
    </row>
    <row r="35" spans="1:4">
      <c r="A35" s="317"/>
      <c r="B35" s="316"/>
      <c r="C35" s="316"/>
      <c r="D35" s="316"/>
    </row>
    <row r="36" spans="1:4">
      <c r="A36" s="317"/>
      <c r="B36" s="316"/>
      <c r="C36" s="316"/>
      <c r="D36" s="322"/>
    </row>
    <row r="37" spans="1:4">
      <c r="A37" s="317"/>
      <c r="B37" s="316"/>
      <c r="C37" s="316"/>
      <c r="D37" s="321"/>
    </row>
    <row r="38" spans="1:4">
      <c r="A38" s="316"/>
      <c r="B38" s="316"/>
      <c r="C38" s="316"/>
      <c r="D38" s="316"/>
    </row>
    <row r="39" spans="1:4">
      <c r="D39" s="320"/>
    </row>
    <row r="40" spans="1:4">
      <c r="D40" s="323"/>
    </row>
    <row r="42" spans="1:4">
      <c r="D42" s="320"/>
    </row>
    <row r="43" spans="1:4">
      <c r="D43" s="320"/>
    </row>
    <row r="44" spans="1:4">
      <c r="D44" s="320"/>
    </row>
    <row r="45" spans="1:4">
      <c r="D45" s="320"/>
    </row>
    <row r="46" spans="1:4">
      <c r="D46" s="320"/>
    </row>
  </sheetData>
  <mergeCells count="4">
    <mergeCell ref="A1:I1"/>
    <mergeCell ref="A2:I2"/>
    <mergeCell ref="A3:I3"/>
    <mergeCell ref="E6:I6"/>
  </mergeCells>
  <printOptions horizontalCentered="1"/>
  <pageMargins left="0.45" right="0.45" top="0.75" bottom="0.75" header="0.3" footer="0.3"/>
  <pageSetup scale="89" orientation="landscape" horizontalDpi="1200" verticalDpi="1200" r:id="rId1"/>
  <headerFooter>
    <oddFooter>&amp;L&amp;A
&amp;F &amp;R&amp;P of &amp;N</oddFooter>
  </headerFooter>
</worksheet>
</file>

<file path=xl/worksheets/sheet10.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9.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650</v>
      </c>
      <c r="B3" s="955"/>
      <c r="C3" s="955"/>
      <c r="D3" s="955"/>
      <c r="E3" s="955"/>
    </row>
    <row r="4" spans="1:5">
      <c r="A4" s="955" t="s">
        <v>34</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Revenue'!B16:M16)</f>
        <v>626364038.94210923</v>
      </c>
      <c r="E10" s="17">
        <f ca="1">SUM('Gas - Revenue'!B29:M29)</f>
        <v>436015761.77686995</v>
      </c>
    </row>
    <row r="11" spans="1:5">
      <c r="A11" s="14">
        <f t="shared" si="0"/>
        <v>3</v>
      </c>
      <c r="B11" s="13"/>
      <c r="C11" s="14"/>
      <c r="D11" s="13"/>
      <c r="E11" s="13"/>
    </row>
    <row r="12" spans="1:5">
      <c r="A12" s="14">
        <f t="shared" si="0"/>
        <v>4</v>
      </c>
      <c r="B12" s="13" t="s">
        <v>555</v>
      </c>
      <c r="C12" s="14" t="s">
        <v>548</v>
      </c>
      <c r="D12" s="359">
        <f ca="1">'JAP-23 Page 1'!P32</f>
        <v>5517149.3026181385</v>
      </c>
      <c r="E12" s="359">
        <f ca="1">'JAP-23 Page 2'!P32</f>
        <v>-691522.02382326196</v>
      </c>
    </row>
    <row r="13" spans="1:5">
      <c r="A13" s="14">
        <f t="shared" si="0"/>
        <v>5</v>
      </c>
      <c r="B13" s="13"/>
      <c r="C13" s="14"/>
      <c r="D13" s="13"/>
      <c r="E13" s="13"/>
    </row>
    <row r="14" spans="1:5">
      <c r="A14" s="14">
        <f t="shared" si="0"/>
        <v>6</v>
      </c>
      <c r="B14" s="13" t="s">
        <v>643</v>
      </c>
      <c r="C14" s="14" t="s">
        <v>556</v>
      </c>
      <c r="D14" s="17">
        <f ca="1">D10-D12</f>
        <v>620846889.63949108</v>
      </c>
      <c r="E14" s="17">
        <f ca="1">E10-E12</f>
        <v>436707283.80069321</v>
      </c>
    </row>
    <row r="15" spans="1:5">
      <c r="A15" s="14">
        <f t="shared" si="0"/>
        <v>7</v>
      </c>
      <c r="B15" s="13"/>
      <c r="C15" s="14"/>
      <c r="D15" s="13"/>
      <c r="E15" s="13"/>
    </row>
    <row r="16" spans="1:5">
      <c r="A16" s="14">
        <f t="shared" si="0"/>
        <v>8</v>
      </c>
      <c r="B16" s="13" t="s">
        <v>647</v>
      </c>
      <c r="C16" s="14" t="s">
        <v>554</v>
      </c>
      <c r="D16" s="363">
        <f>SUM('Gas - Sales by Customer Sched'!BT458:BT469)</f>
        <v>555530762.32551038</v>
      </c>
      <c r="E16" s="363">
        <f>SUM('Gas - Sales by Customer Sched'!BU458:BU469)</f>
        <v>544431712.71522951</v>
      </c>
    </row>
    <row r="17" spans="1:5">
      <c r="A17" s="14">
        <f t="shared" si="0"/>
        <v>9</v>
      </c>
      <c r="B17" s="13"/>
      <c r="C17" s="14"/>
      <c r="D17" s="13"/>
      <c r="E17" s="13"/>
    </row>
    <row r="18" spans="1:5">
      <c r="A18" s="14">
        <f t="shared" si="0"/>
        <v>10</v>
      </c>
      <c r="B18" s="13" t="s">
        <v>557</v>
      </c>
      <c r="C18" s="14" t="s">
        <v>558</v>
      </c>
      <c r="D18" s="781">
        <f ca="1">ROUND(D10/D16,5)</f>
        <v>1.12751</v>
      </c>
      <c r="E18" s="781">
        <f ca="1">ROUND(E10/E16,5)</f>
        <v>0.80086000000000002</v>
      </c>
    </row>
    <row r="19" spans="1:5">
      <c r="A19" s="14">
        <f t="shared" si="0"/>
        <v>11</v>
      </c>
      <c r="B19" s="13"/>
      <c r="C19" s="14"/>
      <c r="D19" s="781"/>
      <c r="E19" s="781"/>
    </row>
    <row r="20" spans="1:5">
      <c r="A20" s="14">
        <f t="shared" si="0"/>
        <v>12</v>
      </c>
      <c r="B20" s="13" t="s">
        <v>702</v>
      </c>
      <c r="C20" s="14" t="s">
        <v>653</v>
      </c>
      <c r="D20" s="782">
        <f>'JAP-19 Page 1'!D34</f>
        <v>2.1059999999999968E-2</v>
      </c>
      <c r="E20" s="782">
        <f>'JAP-19 Page 1'!E34</f>
        <v>-2.2499999999999742E-3</v>
      </c>
    </row>
    <row r="21" spans="1:5">
      <c r="A21" s="14">
        <f t="shared" si="0"/>
        <v>13</v>
      </c>
      <c r="B21" s="13"/>
      <c r="C21" s="14"/>
      <c r="D21" s="781"/>
      <c r="E21" s="781"/>
    </row>
    <row r="22" spans="1:5">
      <c r="A22" s="14">
        <f t="shared" si="0"/>
        <v>14</v>
      </c>
      <c r="B22" s="13" t="s">
        <v>645</v>
      </c>
      <c r="C22" s="14" t="s">
        <v>559</v>
      </c>
      <c r="D22" s="781">
        <f ca="1">D18+D20</f>
        <v>1.1485699999999999</v>
      </c>
      <c r="E22" s="781">
        <f ca="1">E18+E20</f>
        <v>0.79861000000000004</v>
      </c>
    </row>
    <row r="23" spans="1:5">
      <c r="A23" s="14">
        <f t="shared" si="0"/>
        <v>15</v>
      </c>
      <c r="B23" s="13"/>
      <c r="C23" s="14"/>
      <c r="D23" s="781"/>
      <c r="E23" s="781"/>
    </row>
    <row r="24" spans="1:5">
      <c r="A24" s="14">
        <f t="shared" si="0"/>
        <v>16</v>
      </c>
      <c r="B24" s="13" t="s">
        <v>698</v>
      </c>
      <c r="C24" s="14" t="s">
        <v>657</v>
      </c>
      <c r="D24" s="781">
        <f ca="1">'JAP-23 Page 3'!D34</f>
        <v>5.2300000000000013E-2</v>
      </c>
      <c r="E24" s="781">
        <f ca="1">'JAP-23 Page 3'!E34</f>
        <v>8.9200000000000113E-3</v>
      </c>
    </row>
    <row r="25" spans="1:5">
      <c r="A25" s="14">
        <f t="shared" si="0"/>
        <v>17</v>
      </c>
      <c r="B25" s="13"/>
      <c r="C25" s="14"/>
      <c r="D25" s="13"/>
      <c r="E25" s="13"/>
    </row>
    <row r="26" spans="1:5">
      <c r="A26" s="14">
        <f t="shared" si="0"/>
        <v>18</v>
      </c>
      <c r="B26" s="13" t="s">
        <v>699</v>
      </c>
      <c r="C26" s="14" t="s">
        <v>560</v>
      </c>
      <c r="D26" s="250">
        <f ca="1">D24-D20</f>
        <v>3.1240000000000046E-2</v>
      </c>
      <c r="E26" s="250">
        <f ca="1">E24-E20</f>
        <v>1.1169999999999985E-2</v>
      </c>
    </row>
    <row r="27" spans="1:5">
      <c r="A27" s="14">
        <f t="shared" si="0"/>
        <v>19</v>
      </c>
      <c r="B27" s="13"/>
      <c r="C27" s="14"/>
      <c r="D27" s="13"/>
      <c r="E27" s="13"/>
    </row>
    <row r="28" spans="1:5">
      <c r="A28" s="14">
        <f t="shared" si="0"/>
        <v>20</v>
      </c>
      <c r="B28" s="13" t="s">
        <v>561</v>
      </c>
      <c r="C28" s="14" t="s">
        <v>562</v>
      </c>
      <c r="D28" s="783">
        <f ca="1">D26/D22</f>
        <v>2.7199038804774676E-2</v>
      </c>
      <c r="E28" s="783">
        <f ca="1">E26/E22</f>
        <v>1.3986802068594163E-2</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5.2300000000000013E-2</v>
      </c>
      <c r="E34" s="781">
        <f ca="1">E24-E32</f>
        <v>8.9200000000000113E-3</v>
      </c>
    </row>
    <row r="35" spans="1:5">
      <c r="A35" s="14">
        <f t="shared" si="0"/>
        <v>27</v>
      </c>
      <c r="B35" s="787"/>
      <c r="C35" s="787"/>
      <c r="D35" s="787"/>
      <c r="E35" s="787"/>
    </row>
    <row r="36" spans="1:5">
      <c r="A36" s="14">
        <f t="shared" si="0"/>
        <v>28</v>
      </c>
      <c r="B36" s="20" t="str">
        <f>'JAP-23 Page 3'!B44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1.xml><?xml version="1.0" encoding="utf-8"?>
<worksheet xmlns="http://schemas.openxmlformats.org/spreadsheetml/2006/main" xmlns:r="http://schemas.openxmlformats.org/officeDocument/2006/relationships">
  <sheetPr>
    <tabColor rgb="FF92D050"/>
    <pageSetUpPr fitToPage="1"/>
  </sheetPr>
  <dimension ref="A1:Q105"/>
  <sheetViews>
    <sheetView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bestFit="1" customWidth="1"/>
    <col min="2" max="2" width="3"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7.8554687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34</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3'!$E$42</f>
        <v>4.8210000000000003E-2</v>
      </c>
      <c r="J10" s="110"/>
      <c r="K10" s="86">
        <f ca="1">ROUND(F10*(1+I10),5)</f>
        <v>0.3201</v>
      </c>
      <c r="L10" s="113">
        <f ca="1">ROUND($E10*K10,2)</f>
        <v>64921303.329999998</v>
      </c>
      <c r="M10" s="105"/>
      <c r="N10" s="80">
        <f ca="1">L10-G10</f>
        <v>2985447</v>
      </c>
      <c r="O10" s="339">
        <f ca="1">IF(G10&lt;&gt;0,N10/G10,0)</f>
        <v>4.820223981554822E-2</v>
      </c>
      <c r="P10" s="81"/>
      <c r="Q10" s="87">
        <f ca="1">K10-F10</f>
        <v>1.4720000000000011E-2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3'!$E$42</f>
        <v>4.8210000000000003E-2</v>
      </c>
      <c r="J13" s="110"/>
      <c r="K13" s="86">
        <f t="shared" ref="K13:K14" ca="1" si="1">ROUND(F13*(1+I13),5)</f>
        <v>0.3201</v>
      </c>
      <c r="L13" s="113">
        <f ca="1">ROUND($E13*K13,2)</f>
        <v>0</v>
      </c>
      <c r="M13" s="105"/>
      <c r="N13" s="80">
        <f ca="1">L13-G13</f>
        <v>0</v>
      </c>
      <c r="O13" s="339">
        <f>IF(G13&lt;&gt;0,N13/G13,0)</f>
        <v>0</v>
      </c>
      <c r="P13" s="81"/>
      <c r="Q13" s="87">
        <f ca="1">K13-F13</f>
        <v>1.4720000000000011E-2</v>
      </c>
    </row>
    <row r="14" spans="1:17">
      <c r="A14" s="14">
        <f t="shared" si="0"/>
        <v>6</v>
      </c>
      <c r="B14" s="114"/>
      <c r="C14" s="111" t="s">
        <v>61</v>
      </c>
      <c r="D14" s="114"/>
      <c r="E14" s="116"/>
      <c r="F14" s="120">
        <f>-F80</f>
        <v>-5.3699999999999998E-3</v>
      </c>
      <c r="G14" s="113">
        <f>ROUND($E14*F14,2)</f>
        <v>0</v>
      </c>
      <c r="H14" s="110"/>
      <c r="I14" s="337">
        <f ca="1">'JAP-23 Page 3'!$E$42</f>
        <v>4.8210000000000003E-2</v>
      </c>
      <c r="J14" s="110"/>
      <c r="K14" s="86">
        <f t="shared" ca="1" si="1"/>
        <v>-5.6299999999999996E-3</v>
      </c>
      <c r="L14" s="113">
        <f ca="1">ROUND($E14*K14,2)</f>
        <v>0</v>
      </c>
      <c r="M14" s="105"/>
      <c r="N14" s="80">
        <f ca="1">L14-G14</f>
        <v>0</v>
      </c>
      <c r="O14" s="339">
        <f>IF(G14&lt;&gt;0,N14/G14,0)</f>
        <v>0</v>
      </c>
      <c r="P14" s="81"/>
      <c r="Q14" s="87">
        <f ca="1">K14-F14</f>
        <v>-2.5999999999999981E-4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3'!$E$42</f>
        <v>4.8210000000000003E-2</v>
      </c>
      <c r="J18" s="110"/>
      <c r="K18" s="79">
        <f ca="1">ROUND(F18*(1+I18),2)</f>
        <v>1.21</v>
      </c>
      <c r="L18" s="109">
        <f ca="1">ROUND($E18*K18,2)</f>
        <v>5213495.9400000004</v>
      </c>
      <c r="M18" s="105"/>
      <c r="N18" s="80">
        <f ca="1">L18-G18</f>
        <v>258520.45999999996</v>
      </c>
      <c r="O18" s="339">
        <f ca="1">IF(G18&lt;&gt;0,N18/G18,0)</f>
        <v>5.2173913078576918E-2</v>
      </c>
      <c r="P18" s="81"/>
      <c r="Q18" s="82">
        <f ca="1">K18-F18</f>
        <v>6.0000000000000053E-2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3'!$E$42</f>
        <v>4.8210000000000003E-2</v>
      </c>
      <c r="J22" s="110"/>
      <c r="K22" s="86">
        <f t="shared" ca="1" si="2"/>
        <v>0.14424999999999999</v>
      </c>
      <c r="L22" s="109">
        <f ca="1">ROUND($E22*K22,2)</f>
        <v>4690962.4000000004</v>
      </c>
      <c r="M22" s="105"/>
      <c r="N22" s="80">
        <f ca="1">L22-G22</f>
        <v>215605.41000000015</v>
      </c>
      <c r="O22" s="339">
        <f ca="1">IF(G22&lt;&gt;0,N22/G22,0)</f>
        <v>4.8176136670607841E-2</v>
      </c>
      <c r="P22" s="81"/>
      <c r="Q22" s="87">
        <f ca="1">K22-F22</f>
        <v>6.629999999999997E-3</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3'!$E$42</f>
        <v>4.8210000000000003E-2</v>
      </c>
      <c r="J23" s="110"/>
      <c r="K23" s="86">
        <f t="shared" ca="1" si="2"/>
        <v>0.11612</v>
      </c>
      <c r="L23" s="109">
        <f ca="1">ROUND($E23*K23,2)</f>
        <v>3134845.08</v>
      </c>
      <c r="M23" s="105"/>
      <c r="N23" s="80">
        <f ca="1">L23-G23</f>
        <v>144161.83999999985</v>
      </c>
      <c r="O23" s="339">
        <f ca="1">IF(G23&lt;&gt;0,N23/G23,0)</f>
        <v>4.8203647270915875E-2</v>
      </c>
      <c r="P23" s="81"/>
      <c r="Q23" s="87">
        <f ca="1">K23-F23</f>
        <v>5.3399999999999975E-3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13039303.42</v>
      </c>
      <c r="M25" s="105"/>
      <c r="N25" s="80">
        <f ca="1">L25-G25</f>
        <v>618287.70999999903</v>
      </c>
      <c r="O25" s="339">
        <f ca="1">IF(G25&lt;&gt;0,N25/G25,0)</f>
        <v>4.9777548345118307E-2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3'!$E$42</f>
        <v>4.8210000000000003E-2</v>
      </c>
      <c r="J28" s="129"/>
      <c r="K28" s="79">
        <f ca="1">ROUND(F28*(1+I28),2)</f>
        <v>1.21</v>
      </c>
      <c r="L28" s="109">
        <f ca="1">ROUND($E28*K28,2)</f>
        <v>619962.86</v>
      </c>
      <c r="M28" s="128"/>
      <c r="N28" s="80">
        <f ca="1">L28-G28</f>
        <v>30741.959999999963</v>
      </c>
      <c r="O28" s="339">
        <f ca="1">IF(G28&lt;&gt;0,N28/G28,0)</f>
        <v>5.2173913043478196E-2</v>
      </c>
      <c r="P28" s="81"/>
      <c r="Q28" s="82">
        <f ca="1">K28-F28</f>
        <v>6.0000000000000053E-2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3'!$E$42</f>
        <v>4.8210000000000003E-2</v>
      </c>
      <c r="J32" s="129"/>
      <c r="K32" s="86">
        <f t="shared" ca="1" si="3"/>
        <v>0.14424999999999999</v>
      </c>
      <c r="L32" s="109">
        <f ca="1">ROUND($E32*K32,2)</f>
        <v>388054.71</v>
      </c>
      <c r="M32" s="128"/>
      <c r="N32" s="80">
        <f ca="1">L32-G32</f>
        <v>17835.72000000003</v>
      </c>
      <c r="O32" s="339">
        <f ca="1">IF(G32&lt;&gt;0,N32/G32,0)</f>
        <v>4.8176134887084075E-2</v>
      </c>
      <c r="P32" s="81"/>
      <c r="Q32" s="87">
        <f ca="1">K32-F32</f>
        <v>6.629999999999997E-3</v>
      </c>
    </row>
    <row r="33" spans="1:17">
      <c r="A33" s="14">
        <f t="shared" si="0"/>
        <v>25</v>
      </c>
      <c r="B33" s="107"/>
      <c r="C33" s="107" t="s">
        <v>69</v>
      </c>
      <c r="D33" s="114" t="s">
        <v>58</v>
      </c>
      <c r="E33" s="116">
        <f>'2013 ERF - Rate Design'!E57</f>
        <v>7533376</v>
      </c>
      <c r="F33" s="120">
        <f>F23</f>
        <v>0.11078</v>
      </c>
      <c r="G33" s="109">
        <f>ROUND($E33*F33,2)</f>
        <v>834547.39</v>
      </c>
      <c r="H33" s="129"/>
      <c r="I33" s="337">
        <f ca="1">'JAP-23 Page 3'!$E$42</f>
        <v>4.8210000000000003E-2</v>
      </c>
      <c r="J33" s="129"/>
      <c r="K33" s="86">
        <f t="shared" ca="1" si="3"/>
        <v>0.11612</v>
      </c>
      <c r="L33" s="109">
        <f ca="1">ROUND($E33*K33,2)</f>
        <v>874775.62</v>
      </c>
      <c r="M33" s="128"/>
      <c r="N33" s="80">
        <f ca="1">L33-G33</f>
        <v>40228.229999999981</v>
      </c>
      <c r="O33" s="339">
        <f ca="1">IF(G33&lt;&gt;0,N33/G33,0)</f>
        <v>4.8203649645348456E-2</v>
      </c>
      <c r="P33" s="81"/>
      <c r="Q33" s="87">
        <f ca="1">K33-F33</f>
        <v>5.3399999999999975E-3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3'!$E$42</f>
        <v>4.8210000000000003E-2</v>
      </c>
      <c r="J35" s="129"/>
      <c r="K35" s="86">
        <f t="shared" ref="K35" ca="1" si="4">ROUND(F35*(1+I35),5)</f>
        <v>-5.6299999999999996E-3</v>
      </c>
      <c r="L35" s="109">
        <f ca="1">ROUND($E35*K35,2)</f>
        <v>-61307.79</v>
      </c>
      <c r="M35" s="128"/>
      <c r="N35" s="80">
        <f ca="1">L35-G35</f>
        <v>-2831.2700000000041</v>
      </c>
      <c r="O35" s="339">
        <f ca="1">IF(G35&lt;&gt;0,N35/G35,0)</f>
        <v>4.8417210873697755E-2</v>
      </c>
      <c r="P35" s="81"/>
      <c r="Q35" s="87">
        <f ca="1">K35-F35</f>
        <v>-2.5999999999999981E-4</v>
      </c>
    </row>
    <row r="36" spans="1:17">
      <c r="A36" s="14">
        <f t="shared" si="0"/>
        <v>28</v>
      </c>
      <c r="B36" s="128"/>
      <c r="C36" s="89" t="s">
        <v>113</v>
      </c>
      <c r="D36" s="106"/>
      <c r="E36" s="116"/>
      <c r="F36" s="116"/>
      <c r="G36" s="127">
        <f>SUM(G28:G35)</f>
        <v>1735510.76</v>
      </c>
      <c r="H36" s="129"/>
      <c r="I36" s="337"/>
      <c r="J36" s="129"/>
      <c r="K36" s="116"/>
      <c r="L36" s="127">
        <f ca="1">SUM(L28:L35)</f>
        <v>1821485.4</v>
      </c>
      <c r="M36" s="128"/>
      <c r="N36" s="80">
        <f ca="1">L36-G36</f>
        <v>85974.639999999898</v>
      </c>
      <c r="O36" s="339">
        <f ca="1">IF(G36&lt;&gt;0,N36/G36,0)</f>
        <v>4.9538523172279206E-2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3'!$E$42</f>
        <v>4.8210000000000003E-2</v>
      </c>
      <c r="J39" s="133"/>
      <c r="K39" s="79">
        <f ca="1">ROUND(F39*(1+I39),2)</f>
        <v>1.21</v>
      </c>
      <c r="L39" s="109">
        <f ca="1">ROUND($E39*K39,2)</f>
        <v>122703.67999999999</v>
      </c>
      <c r="M39" s="105"/>
      <c r="N39" s="80">
        <f ca="1">L39-G39</f>
        <v>6084.4799999999959</v>
      </c>
      <c r="O39" s="339">
        <f ca="1">IF(G39&lt;&gt;0,N39/G39,0)</f>
        <v>5.217391304347823E-2</v>
      </c>
      <c r="P39" s="81"/>
      <c r="Q39" s="82">
        <f ca="1">K39-F39</f>
        <v>6.0000000000000053E-2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3'!$E$42</f>
        <v>4.8210000000000003E-2</v>
      </c>
      <c r="J40" s="133"/>
      <c r="K40" s="86">
        <f t="shared" ref="K40" ca="1" si="5">ROUND(F40*(1+I40),5)</f>
        <v>7.1300000000000001E-3</v>
      </c>
      <c r="L40" s="109">
        <f ca="1">ROUND($E40*K40,2)</f>
        <v>123668.11</v>
      </c>
      <c r="M40" s="105"/>
      <c r="N40" s="80">
        <f ca="1">L40-G40</f>
        <v>5723.7700000000041</v>
      </c>
      <c r="O40" s="339">
        <f ca="1">IF(G40&lt;&gt;0,N40/G40,0)</f>
        <v>4.8529416502733444E-2</v>
      </c>
      <c r="P40" s="81"/>
      <c r="Q40" s="87">
        <f ca="1">K40-F40</f>
        <v>3.3000000000000043E-4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3'!$E$42</f>
        <v>4.8210000000000003E-2</v>
      </c>
      <c r="J43" s="133"/>
      <c r="K43" s="86">
        <f t="shared" ref="K43:K45" ca="1" si="7">ROUND(F43*(1+I43),5)</f>
        <v>0.10662000000000001</v>
      </c>
      <c r="L43" s="109">
        <f ca="1">ROUND($E43*K43,2)</f>
        <v>933560.14</v>
      </c>
      <c r="M43" s="105"/>
      <c r="N43" s="80">
        <f ca="1">L43-G43</f>
        <v>42904.190000000061</v>
      </c>
      <c r="O43" s="339">
        <f ca="1">IF(G43&lt;&gt;0,N43/G43,0)</f>
        <v>4.8171451613835917E-2</v>
      </c>
      <c r="P43" s="81"/>
      <c r="Q43" s="87">
        <f ca="1">K43-F43</f>
        <v>4.9000000000000016E-3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3'!$E$42</f>
        <v>4.8210000000000003E-2</v>
      </c>
      <c r="J44" s="133"/>
      <c r="K44" s="86">
        <f t="shared" ca="1" si="7"/>
        <v>5.2760000000000001E-2</v>
      </c>
      <c r="L44" s="109">
        <f ca="1">ROUND($E44*K44,2)</f>
        <v>213762.63</v>
      </c>
      <c r="M44" s="105"/>
      <c r="N44" s="80">
        <f ca="1">L44-G44</f>
        <v>9845.3999999999942</v>
      </c>
      <c r="O44" s="339">
        <f ca="1">IF(G44&lt;&gt;0,N44/G44,0)</f>
        <v>4.8281354155310922E-2</v>
      </c>
      <c r="P44" s="81"/>
      <c r="Q44" s="87">
        <f ca="1">K44-F44</f>
        <v>2.4300000000000016E-3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3'!$E$42</f>
        <v>4.8210000000000003E-2</v>
      </c>
      <c r="J45" s="133"/>
      <c r="K45" s="86">
        <f t="shared" ca="1" si="7"/>
        <v>5.0479999999999997E-2</v>
      </c>
      <c r="L45" s="109">
        <f ca="1">ROUND($E45*K45,2)</f>
        <v>229037.6</v>
      </c>
      <c r="M45" s="105"/>
      <c r="N45" s="80">
        <f ca="1">L45-G45</f>
        <v>10526.290000000008</v>
      </c>
      <c r="O45" s="339">
        <f ca="1">IF(G45&lt;&gt;0,N45/G45,0)</f>
        <v>4.8172746756220575E-2</v>
      </c>
      <c r="P45" s="81"/>
      <c r="Q45" s="87">
        <f ca="1">K45-F45</f>
        <v>2.3199999999999957E-3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1622732.1600000001</v>
      </c>
      <c r="M47" s="105"/>
      <c r="N47" s="80">
        <f ca="1">L47-G47</f>
        <v>75084.130000000121</v>
      </c>
      <c r="O47" s="339">
        <f ca="1">IF(G47&lt;&gt;0,N47/G47,0)</f>
        <v>4.8514990840650064E-2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3'!$E$42</f>
        <v>4.8210000000000003E-2</v>
      </c>
      <c r="J50" s="133"/>
      <c r="K50" s="79">
        <f ca="1">ROUND(F50*(1+I50),2)</f>
        <v>1.21</v>
      </c>
      <c r="L50" s="109">
        <f ca="1">ROUND($E50*K50,2)</f>
        <v>804710.5</v>
      </c>
      <c r="M50" s="105"/>
      <c r="N50" s="80">
        <f ca="1">L50-G50</f>
        <v>39903</v>
      </c>
      <c r="O50" s="339">
        <f ca="1">IF(G50&lt;&gt;0,N50/G50,0)</f>
        <v>5.2173913043478258E-2</v>
      </c>
      <c r="P50" s="81"/>
      <c r="Q50" s="82">
        <f ca="1">K50-F50</f>
        <v>6.0000000000000053E-2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3'!$E$42</f>
        <v>4.8210000000000003E-2</v>
      </c>
      <c r="J53" s="133"/>
      <c r="K53" s="86">
        <f t="shared" ref="K53:K55" ca="1" si="9">ROUND(F53*(1+I53),5)</f>
        <v>0.10662000000000001</v>
      </c>
      <c r="L53" s="109">
        <f ca="1">ROUND($E53*K53,2)</f>
        <v>2881690.28</v>
      </c>
      <c r="M53" s="105"/>
      <c r="N53" s="80">
        <f ca="1">L53-G53</f>
        <v>132435.58999999985</v>
      </c>
      <c r="O53" s="339">
        <f ca="1">IF(G53&lt;&gt;0,N53/G53,0)</f>
        <v>4.817145187810877E-2</v>
      </c>
      <c r="P53" s="81"/>
      <c r="Q53" s="87">
        <f ca="1">K53-F53</f>
        <v>4.9000000000000016E-3</v>
      </c>
    </row>
    <row r="54" spans="1:17">
      <c r="A54" s="14">
        <f t="shared" si="0"/>
        <v>46</v>
      </c>
      <c r="B54" s="105"/>
      <c r="C54" s="114" t="s">
        <v>74</v>
      </c>
      <c r="D54" s="114" t="s">
        <v>58</v>
      </c>
      <c r="E54" s="116">
        <f>'2013 ERF - Rate Design'!E82</f>
        <v>18099259</v>
      </c>
      <c r="F54" s="120">
        <f>F44</f>
        <v>5.033E-2</v>
      </c>
      <c r="G54" s="109">
        <f t="shared" si="8"/>
        <v>910935.71</v>
      </c>
      <c r="H54" s="133"/>
      <c r="I54" s="337">
        <f ca="1">'JAP-23 Page 3'!$E$42</f>
        <v>4.8210000000000003E-2</v>
      </c>
      <c r="J54" s="133"/>
      <c r="K54" s="86">
        <f t="shared" ca="1" si="9"/>
        <v>5.2760000000000001E-2</v>
      </c>
      <c r="L54" s="109">
        <f ca="1">ROUND($E54*K54,2)</f>
        <v>954916.9</v>
      </c>
      <c r="M54" s="105"/>
      <c r="N54" s="80">
        <f ca="1">L54-G54</f>
        <v>43981.190000000061</v>
      </c>
      <c r="O54" s="339">
        <f ca="1">IF(G54&lt;&gt;0,N54/G54,0)</f>
        <v>4.8281332609081781E-2</v>
      </c>
      <c r="P54" s="81"/>
      <c r="Q54" s="87">
        <f ca="1">K54-F54</f>
        <v>2.4300000000000016E-3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3'!$E$42</f>
        <v>4.8210000000000003E-2</v>
      </c>
      <c r="J55" s="133"/>
      <c r="K55" s="86">
        <f t="shared" ca="1" si="9"/>
        <v>5.0479999999999997E-2</v>
      </c>
      <c r="L55" s="109">
        <f ca="1">ROUND($E55*K55,2)</f>
        <v>1587101.4</v>
      </c>
      <c r="M55" s="105"/>
      <c r="N55" s="80">
        <f ca="1">L55-G55</f>
        <v>72941.270000000019</v>
      </c>
      <c r="O55" s="339">
        <f ca="1">IF(G55&lt;&gt;0,N55/G55,0)</f>
        <v>4.8172758319821846E-2</v>
      </c>
      <c r="P55" s="81"/>
      <c r="Q55" s="87">
        <f ca="1">K55-F55</f>
        <v>2.3199999999999957E-3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6228419.0800000001</v>
      </c>
      <c r="M57" s="105"/>
      <c r="N57" s="80">
        <f ca="1">L57-G57</f>
        <v>289261.04999999981</v>
      </c>
      <c r="O57" s="339">
        <f ca="1">IF(G57&lt;&gt;0,N57/G57,0)</f>
        <v>4.8704050058758885E-2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3'!$E$42</f>
        <v>4.8210000000000003E-2</v>
      </c>
      <c r="J60" s="133"/>
      <c r="K60" s="79">
        <f ca="1">ROUND(F60*(1+I60),2)</f>
        <v>1.21</v>
      </c>
      <c r="L60" s="122">
        <f ca="1">ROUND($E60*K60,2)</f>
        <v>113107.17</v>
      </c>
      <c r="M60" s="105"/>
      <c r="N60" s="80">
        <f ca="1">L60-G60</f>
        <v>5608.6199999999953</v>
      </c>
      <c r="O60" s="339">
        <f ca="1">IF(G60&lt;&gt;0,N60/G60,0)</f>
        <v>5.2173913043478216E-2</v>
      </c>
      <c r="P60" s="81"/>
      <c r="Q60" s="82">
        <f ca="1">K60-F60</f>
        <v>6.0000000000000053E-2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3'!$E$42</f>
        <v>4.8210000000000003E-2</v>
      </c>
      <c r="J61" s="133"/>
      <c r="K61" s="86">
        <f t="shared" ref="K61" ca="1" si="10">ROUND(F61*(1+I61),5)</f>
        <v>7.1199999999999996E-3</v>
      </c>
      <c r="L61" s="122">
        <f ca="1">ROUND($E61*K61,2)</f>
        <v>87703.08</v>
      </c>
      <c r="M61" s="105"/>
      <c r="N61" s="80">
        <f ca="1">L61-G61</f>
        <v>4064.8899999999994</v>
      </c>
      <c r="O61" s="339">
        <f ca="1">IF(G61&lt;&gt;0,N61/G61,0)</f>
        <v>4.8600884356775287E-2</v>
      </c>
      <c r="P61" s="81"/>
      <c r="Q61" s="87">
        <f ca="1">K61-F61</f>
        <v>3.2999999999999956E-4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3'!$E$42</f>
        <v>4.8210000000000003E-2</v>
      </c>
      <c r="J64" s="133"/>
      <c r="K64" s="86">
        <f t="shared" ref="K64:K65" ca="1" si="11">ROUND(F64*(1+I64),5)</f>
        <v>0.20810999999999999</v>
      </c>
      <c r="L64" s="122">
        <f ca="1">ROUND($E64*K64,2)</f>
        <v>604332.71</v>
      </c>
      <c r="M64" s="105"/>
      <c r="N64" s="80">
        <f ca="1">L64-G64</f>
        <v>27790.419999999925</v>
      </c>
      <c r="O64" s="339">
        <f ca="1">IF(G64&lt;&gt;0,N64/G64,0)</f>
        <v>4.8201876049716881E-2</v>
      </c>
      <c r="P64" s="81"/>
      <c r="Q64" s="87">
        <f ca="1">K64-F64</f>
        <v>9.5699999999999952E-3</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3'!$E$42</f>
        <v>4.8210000000000003E-2</v>
      </c>
      <c r="J65" s="133"/>
      <c r="K65" s="86">
        <f t="shared" ca="1" si="11"/>
        <v>0.14754999999999999</v>
      </c>
      <c r="L65" s="122">
        <f ca="1">ROUND($E65*K65,2)</f>
        <v>1389026.7</v>
      </c>
      <c r="M65" s="105"/>
      <c r="N65" s="80">
        <f ca="1">L65-G65</f>
        <v>63920.649999999907</v>
      </c>
      <c r="O65" s="339">
        <f ca="1">IF(G65&lt;&gt;0,N65/G65,0)</f>
        <v>4.8238139128562507E-2</v>
      </c>
      <c r="P65" s="81"/>
      <c r="Q65" s="87">
        <f ca="1">K65-F65</f>
        <v>6.7899999999999905E-3</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2194169.66</v>
      </c>
      <c r="M67" s="105"/>
      <c r="N67" s="80">
        <f ca="1">L67-G67</f>
        <v>101384.58000000007</v>
      </c>
      <c r="O67" s="339">
        <f ca="1">IF(G67&lt;&gt;0,N67/G67,0)</f>
        <v>4.8444812116110875E-2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3'!$E$42</f>
        <v>4.8210000000000003E-2</v>
      </c>
      <c r="J70" s="133"/>
      <c r="K70" s="79">
        <f ca="1">ROUND(F70*(1+I70),2)</f>
        <v>1.21</v>
      </c>
      <c r="L70" s="122">
        <f ca="1">ROUND($E70*K70,2)</f>
        <v>0</v>
      </c>
      <c r="M70" s="105"/>
      <c r="N70" s="80">
        <f ca="1">L70-G70</f>
        <v>0</v>
      </c>
      <c r="O70" s="339">
        <f>IF(G70&lt;&gt;0,N70/G70,0)</f>
        <v>0</v>
      </c>
      <c r="P70" s="81"/>
      <c r="Q70" s="82">
        <f ca="1">K70-F70</f>
        <v>6.0000000000000053E-2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3'!$E$42</f>
        <v>4.8210000000000003E-2</v>
      </c>
      <c r="J73" s="133"/>
      <c r="K73" s="86">
        <f t="shared" ref="K73:K74" ca="1" si="13">ROUND(F73*(1+I73),5)</f>
        <v>0.20810999999999999</v>
      </c>
      <c r="L73" s="122">
        <f ca="1">ROUND($E73*K73,2)</f>
        <v>1136.07</v>
      </c>
      <c r="M73" s="105"/>
      <c r="N73" s="80">
        <f ca="1">L73-G73</f>
        <v>52.240000000000009</v>
      </c>
      <c r="O73" s="339">
        <f ca="1">IF(G73&lt;&gt;0,N73/G73,0)</f>
        <v>4.819944087172344E-2</v>
      </c>
      <c r="P73" s="81"/>
      <c r="Q73" s="87">
        <f ca="1">K73-F73</f>
        <v>9.5699999999999952E-3</v>
      </c>
    </row>
    <row r="74" spans="1:17">
      <c r="A74" s="14">
        <f t="shared" si="12"/>
        <v>66</v>
      </c>
      <c r="B74" s="114"/>
      <c r="C74" s="107" t="s">
        <v>78</v>
      </c>
      <c r="D74" s="107" t="s">
        <v>58</v>
      </c>
      <c r="E74" s="116">
        <f>'2013 ERF - Rate Design'!E106</f>
        <v>21114</v>
      </c>
      <c r="F74" s="120">
        <f>F65</f>
        <v>0.14076</v>
      </c>
      <c r="G74" s="122">
        <f>ROUND($E74*F74,2)</f>
        <v>2972.01</v>
      </c>
      <c r="H74" s="133"/>
      <c r="I74" s="337">
        <f ca="1">'JAP-23 Page 3'!$E$42</f>
        <v>4.8210000000000003E-2</v>
      </c>
      <c r="J74" s="133"/>
      <c r="K74" s="86">
        <f t="shared" ca="1" si="13"/>
        <v>0.14754999999999999</v>
      </c>
      <c r="L74" s="122">
        <f ca="1">ROUND($E74*K74,2)</f>
        <v>3115.37</v>
      </c>
      <c r="M74" s="105"/>
      <c r="N74" s="80">
        <f ca="1">L74-G74</f>
        <v>143.35999999999967</v>
      </c>
      <c r="O74" s="339">
        <f ca="1">IF(G74&lt;&gt;0,N74/G74,0)</f>
        <v>4.8236715219666035E-2</v>
      </c>
      <c r="P74" s="81"/>
      <c r="Q74" s="87">
        <f ca="1">K74-F74</f>
        <v>6.7899999999999905E-3</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4251.4399999999996</v>
      </c>
      <c r="M76" s="105"/>
      <c r="N76" s="80">
        <f ca="1">L76-G76</f>
        <v>195.59999999999945</v>
      </c>
      <c r="O76" s="339">
        <f ca="1">IF(G76&lt;&gt;0,N76/G76,0)</f>
        <v>4.8226754507081013E-2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3'!$E$42</f>
        <v>4.8210000000000003E-2</v>
      </c>
      <c r="J79" s="133"/>
      <c r="K79" s="79">
        <f ca="1">ROUND(F79*(1+I79),2)</f>
        <v>1.21</v>
      </c>
      <c r="L79" s="122">
        <f ca="1">ROUND($E79*K79,2)</f>
        <v>2642.64</v>
      </c>
      <c r="M79" s="105"/>
      <c r="N79" s="80">
        <f ca="1">L79-G79</f>
        <v>131.03999999999996</v>
      </c>
      <c r="O79" s="339">
        <f ca="1">IF(G79&lt;&gt;0,N79/G79,0)</f>
        <v>5.2173913043478251E-2</v>
      </c>
      <c r="P79" s="81"/>
      <c r="Q79" s="82">
        <f ca="1">K79-F79</f>
        <v>6.0000000000000053E-2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3'!$E$42</f>
        <v>4.8210000000000003E-2</v>
      </c>
      <c r="J80" s="133"/>
      <c r="K80" s="86">
        <f t="shared" ref="K80" ca="1" si="14">ROUND(F80*(1+I80),5)</f>
        <v>5.6299999999999996E-3</v>
      </c>
      <c r="L80" s="122">
        <f ca="1">ROUND($E80*K80,2)</f>
        <v>149573.53</v>
      </c>
      <c r="M80" s="105"/>
      <c r="N80" s="80">
        <f ca="1">L80-G80</f>
        <v>6907.4800000000105</v>
      </c>
      <c r="O80" s="339">
        <f ca="1">IF(G80&lt;&gt;0,N80/G80,0)</f>
        <v>4.8417125167480354E-2</v>
      </c>
      <c r="P80" s="81"/>
      <c r="Q80" s="87">
        <f ca="1">K80-F80</f>
        <v>2.5999999999999981E-4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3'!$E$42</f>
        <v>4.8210000000000003E-2</v>
      </c>
      <c r="J83" s="133"/>
      <c r="K83" s="86">
        <f t="shared" ref="K83:K88" ca="1" si="15">ROUND(F83*(1+I83),5)</f>
        <v>0.15089</v>
      </c>
      <c r="L83" s="122">
        <f t="shared" ref="L83:L88" ca="1" si="16">ROUND($E83*K83,2)</f>
        <v>316869</v>
      </c>
      <c r="M83" s="105"/>
      <c r="N83" s="80">
        <f t="shared" ref="N83:N88" ca="1" si="17">L83-G83</f>
        <v>14574</v>
      </c>
      <c r="O83" s="339">
        <f t="shared" ref="O83:O88" ca="1" si="18">IF(G83&lt;&gt;0,N83/G83,0)</f>
        <v>4.8211184439041335E-2</v>
      </c>
      <c r="P83" s="81"/>
      <c r="Q83" s="87">
        <f t="shared" ref="Q83:Q88" ca="1" si="19">K83-F83</f>
        <v>6.9400000000000017E-3</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3'!$E$42</f>
        <v>4.8210000000000003E-2</v>
      </c>
      <c r="J84" s="133"/>
      <c r="K84" s="86">
        <f t="shared" ca="1" si="15"/>
        <v>9.1179999999999997E-2</v>
      </c>
      <c r="L84" s="122">
        <f t="shared" ca="1" si="16"/>
        <v>187448.48</v>
      </c>
      <c r="M84" s="105"/>
      <c r="N84" s="80">
        <f t="shared" ca="1" si="17"/>
        <v>8613.8300000000163</v>
      </c>
      <c r="O84" s="339">
        <f t="shared" ca="1" si="18"/>
        <v>4.8166448727917192E-2</v>
      </c>
      <c r="P84" s="81"/>
      <c r="Q84" s="87">
        <f t="shared" ca="1" si="19"/>
        <v>4.1899999999999993E-3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3'!$E$42</f>
        <v>4.8210000000000003E-2</v>
      </c>
      <c r="J85" s="133"/>
      <c r="K85" s="86">
        <f t="shared" ca="1" si="15"/>
        <v>5.8020000000000002E-2</v>
      </c>
      <c r="L85" s="122">
        <f t="shared" ca="1" si="16"/>
        <v>220574.34</v>
      </c>
      <c r="M85" s="105"/>
      <c r="N85" s="80">
        <f t="shared" ca="1" si="17"/>
        <v>10150.51999999999</v>
      </c>
      <c r="O85" s="339">
        <f t="shared" ca="1" si="18"/>
        <v>4.823845513307376E-2</v>
      </c>
      <c r="P85" s="81"/>
      <c r="Q85" s="87">
        <f t="shared" ca="1" si="19"/>
        <v>2.6699999999999988E-3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3'!$E$42</f>
        <v>4.8210000000000003E-2</v>
      </c>
      <c r="J86" s="133"/>
      <c r="K86" s="86">
        <f t="shared" ca="1" si="15"/>
        <v>3.7199999999999997E-2</v>
      </c>
      <c r="L86" s="122">
        <f t="shared" ca="1" si="16"/>
        <v>191682.75</v>
      </c>
      <c r="M86" s="105"/>
      <c r="N86" s="80">
        <f t="shared" ca="1" si="17"/>
        <v>8811.2300000000105</v>
      </c>
      <c r="O86" s="339">
        <f t="shared" ca="1" si="18"/>
        <v>4.8182625703554118E-2</v>
      </c>
      <c r="P86" s="81"/>
      <c r="Q86" s="87">
        <f t="shared" ca="1" si="19"/>
        <v>1.7099999999999962E-3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3'!$E$42</f>
        <v>4.8210000000000003E-2</v>
      </c>
      <c r="J87" s="133"/>
      <c r="K87" s="86">
        <f t="shared" ca="1" si="15"/>
        <v>2.6759999999999999E-2</v>
      </c>
      <c r="L87" s="122">
        <f t="shared" ca="1" si="16"/>
        <v>130171.64</v>
      </c>
      <c r="M87" s="105"/>
      <c r="N87" s="80">
        <f t="shared" ca="1" si="17"/>
        <v>5983.2299999999959</v>
      </c>
      <c r="O87" s="339">
        <f t="shared" ca="1" si="18"/>
        <v>4.8178650487593774E-2</v>
      </c>
      <c r="P87" s="81"/>
      <c r="Q87" s="87">
        <f t="shared" ca="1" si="19"/>
        <v>1.2299999999999985E-3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3'!$E$42</f>
        <v>4.8210000000000003E-2</v>
      </c>
      <c r="J88" s="133"/>
      <c r="K88" s="86">
        <f t="shared" ca="1" si="15"/>
        <v>2.0639999999999999E-2</v>
      </c>
      <c r="L88" s="122">
        <f t="shared" ca="1" si="16"/>
        <v>177350.42</v>
      </c>
      <c r="M88" s="105"/>
      <c r="N88" s="80">
        <f t="shared" ca="1" si="17"/>
        <v>8162.9300000000221</v>
      </c>
      <c r="O88" s="339">
        <f t="shared" ca="1" si="18"/>
        <v>4.8247834399576604E-2</v>
      </c>
      <c r="P88" s="81"/>
      <c r="Q88" s="87">
        <f t="shared" ca="1" si="19"/>
        <v>9.4999999999999946E-4</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1376312.7999999998</v>
      </c>
      <c r="M90" s="105"/>
      <c r="N90" s="80">
        <f ca="1">L90-G90</f>
        <v>63334.259999999776</v>
      </c>
      <c r="O90" s="339">
        <f ca="1">IF(G90&lt;&gt;0,N90/G90,0)</f>
        <v>4.8237086951931275E-2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3'!$E$42</f>
        <v>4.8210000000000003E-2</v>
      </c>
      <c r="J93" s="133"/>
      <c r="K93" s="79">
        <f ca="1">ROUND(F93*(1+I93),2)</f>
        <v>1.21</v>
      </c>
      <c r="L93" s="122">
        <f ca="1">ROUND($E93*K93,2)</f>
        <v>402915.48</v>
      </c>
      <c r="M93" s="105"/>
      <c r="N93" s="80">
        <f ca="1">L93-G93</f>
        <v>19979.27999999997</v>
      </c>
      <c r="O93" s="339">
        <f ca="1">IF(G93&lt;&gt;0,N93/G93,0)</f>
        <v>5.2173913043478182E-2</v>
      </c>
      <c r="P93" s="81"/>
      <c r="Q93" s="82">
        <f ca="1">K93-F93</f>
        <v>6.0000000000000053E-2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3'!$E$42</f>
        <v>4.8210000000000003E-2</v>
      </c>
      <c r="J96" s="133"/>
      <c r="K96" s="86">
        <f t="shared" ref="K96:K101" ca="1" si="23">ROUND(F96*(1+I96),5)</f>
        <v>0.15089</v>
      </c>
      <c r="L96" s="122">
        <f t="shared" ref="L96:L101" ca="1" si="24">ROUND($E96*K96,2)</f>
        <v>441501.12</v>
      </c>
      <c r="M96" s="105"/>
      <c r="N96" s="80">
        <f t="shared" ref="N96:N101" ca="1" si="25">L96-G96</f>
        <v>20306.299999999988</v>
      </c>
      <c r="O96" s="339">
        <f t="shared" ref="O96:O101" ca="1" si="26">IF(G96&lt;&gt;0,N96/G96,0)</f>
        <v>4.8211181704466324E-2</v>
      </c>
      <c r="P96" s="81"/>
      <c r="Q96" s="87">
        <f t="shared" ref="Q96:Q101" ca="1" si="27">K96-F96</f>
        <v>6.9400000000000017E-3</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3'!$E$42</f>
        <v>4.8210000000000003E-2</v>
      </c>
      <c r="J97" s="133"/>
      <c r="K97" s="86">
        <f t="shared" ca="1" si="23"/>
        <v>9.1179999999999997E-2</v>
      </c>
      <c r="L97" s="122">
        <f t="shared" ca="1" si="24"/>
        <v>263075.64</v>
      </c>
      <c r="M97" s="105"/>
      <c r="N97" s="80">
        <f t="shared" ca="1" si="25"/>
        <v>12089.130000000005</v>
      </c>
      <c r="O97" s="339">
        <f t="shared" ca="1" si="26"/>
        <v>4.8166453248822037E-2</v>
      </c>
      <c r="P97" s="81"/>
      <c r="Q97" s="87">
        <f t="shared" ca="1" si="27"/>
        <v>4.1899999999999993E-3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3'!$E$42</f>
        <v>4.8210000000000003E-2</v>
      </c>
      <c r="J98" s="133"/>
      <c r="K98" s="86">
        <f t="shared" ca="1" si="23"/>
        <v>5.8020000000000002E-2</v>
      </c>
      <c r="L98" s="122">
        <f t="shared" ca="1" si="24"/>
        <v>330714</v>
      </c>
      <c r="M98" s="105"/>
      <c r="N98" s="80">
        <f t="shared" ca="1" si="25"/>
        <v>15219</v>
      </c>
      <c r="O98" s="339">
        <f t="shared" ca="1" si="26"/>
        <v>4.8238482384823846E-2</v>
      </c>
      <c r="P98" s="81"/>
      <c r="Q98" s="87">
        <f t="shared" ca="1" si="27"/>
        <v>2.6699999999999988E-3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3'!$E$42</f>
        <v>4.8210000000000003E-2</v>
      </c>
      <c r="J99" s="133"/>
      <c r="K99" s="86">
        <f t="shared" ca="1" si="23"/>
        <v>3.7199999999999997E-2</v>
      </c>
      <c r="L99" s="122">
        <f t="shared" ca="1" si="24"/>
        <v>417261.24</v>
      </c>
      <c r="M99" s="105"/>
      <c r="N99" s="80">
        <f t="shared" ca="1" si="25"/>
        <v>19180.559999999998</v>
      </c>
      <c r="O99" s="339">
        <f t="shared" ca="1" si="26"/>
        <v>4.8182594543397579E-2</v>
      </c>
      <c r="P99" s="81"/>
      <c r="Q99" s="87">
        <f t="shared" ca="1" si="27"/>
        <v>1.7099999999999962E-3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3'!$E$42</f>
        <v>4.8210000000000003E-2</v>
      </c>
      <c r="J100" s="133"/>
      <c r="K100" s="86">
        <f t="shared" ca="1" si="23"/>
        <v>2.6759999999999999E-2</v>
      </c>
      <c r="L100" s="122">
        <f t="shared" ca="1" si="24"/>
        <v>755628.57</v>
      </c>
      <c r="M100" s="105"/>
      <c r="N100" s="80">
        <f t="shared" ca="1" si="25"/>
        <v>34731.809999999939</v>
      </c>
      <c r="O100" s="339">
        <f t="shared" ca="1" si="26"/>
        <v>4.8178618530620027E-2</v>
      </c>
      <c r="P100" s="81"/>
      <c r="Q100" s="87">
        <f t="shared" ca="1" si="27"/>
        <v>1.2299999999999985E-3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3'!$E$42</f>
        <v>4.8210000000000003E-2</v>
      </c>
      <c r="J101" s="133"/>
      <c r="K101" s="86">
        <f t="shared" ca="1" si="23"/>
        <v>2.0639999999999999E-2</v>
      </c>
      <c r="L101" s="122">
        <f t="shared" ca="1" si="24"/>
        <v>759875.7</v>
      </c>
      <c r="M101" s="105"/>
      <c r="N101" s="80">
        <f t="shared" ca="1" si="25"/>
        <v>34974.899999999907</v>
      </c>
      <c r="O101" s="339">
        <f t="shared" ca="1" si="26"/>
        <v>4.8247843015209672E-2</v>
      </c>
      <c r="P101" s="81"/>
      <c r="Q101" s="87">
        <f t="shared" ca="1" si="27"/>
        <v>9.4999999999999946E-4</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3370971.75</v>
      </c>
      <c r="M103" s="105"/>
      <c r="N103" s="80">
        <f ca="1">L103-G103</f>
        <v>156480.98000000045</v>
      </c>
      <c r="O103" s="339">
        <f ca="1">IF(G103&lt;&gt;0,N103/G103,0)</f>
        <v>4.8679866018094202E-2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94578949.039999992</v>
      </c>
      <c r="M105" s="336"/>
      <c r="N105" s="80">
        <f ca="1">SUM(N10,N25,N36,N47,N57,N67,N76,N90,N103)</f>
        <v>4375449.9499999993</v>
      </c>
      <c r="O105" s="339">
        <f ca="1">IF(G105&lt;&gt;0,N105/G105,0)</f>
        <v>4.8506432612269508E-2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2.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1.710937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103</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Customers'!$R$470,COLUMN()-4,0)</f>
        <v>723467.28306724841</v>
      </c>
      <c r="E10" s="247">
        <f ca="1">OFFSET('Gas - Customers'!$R$470,COLUMN()-4,0)</f>
        <v>724846.94750516803</v>
      </c>
      <c r="F10" s="247">
        <f ca="1">OFFSET('Gas - Customers'!$R$470,COLUMN()-4,0)</f>
        <v>725797.34981247014</v>
      </c>
      <c r="G10" s="247">
        <f ca="1">OFFSET('Gas - Customers'!$R$470,COLUMN()-4,0)</f>
        <v>726566.54167779768</v>
      </c>
      <c r="H10" s="247">
        <f ca="1">OFFSET('Gas - Customers'!$R$470,COLUMN()-4,0)</f>
        <v>726991.82389007497</v>
      </c>
      <c r="I10" s="247">
        <f ca="1">OFFSET('Gas - Customers'!$R$470,COLUMN()-4,0)</f>
        <v>727451.4815786453</v>
      </c>
      <c r="J10" s="247">
        <f ca="1">OFFSET('Gas - Customers'!$R$470,COLUMN()-4,0)</f>
        <v>727539.57717650302</v>
      </c>
      <c r="K10" s="247">
        <f ca="1">OFFSET('Gas - Customers'!$R$470,COLUMN()-4,0)</f>
        <v>727972.92263377295</v>
      </c>
      <c r="L10" s="247">
        <f ca="1">OFFSET('Gas - Customers'!$R$470,COLUMN()-4,0)</f>
        <v>729036.4750589045</v>
      </c>
      <c r="M10" s="247">
        <f ca="1">OFFSET('Gas - Customers'!$R$470,COLUMN()-4,0)</f>
        <v>731136.53053029836</v>
      </c>
      <c r="N10" s="247">
        <f ca="1">OFFSET('Gas - Customers'!$R$470,COLUMN()-4,0)</f>
        <v>733242.45051256381</v>
      </c>
      <c r="O10" s="247">
        <f ca="1">OFFSET('Gas - Customers'!$R$470,COLUMN()-4,0)</f>
        <v>735028.97574289236</v>
      </c>
      <c r="P10" s="361"/>
      <c r="Q10" s="254"/>
      <c r="R10" s="254"/>
    </row>
    <row r="11" spans="1:21">
      <c r="A11" s="14">
        <f t="shared" ref="A11:A38" si="1">A10+1</f>
        <v>2</v>
      </c>
      <c r="B11" s="13" t="s">
        <v>673</v>
      </c>
      <c r="C11" s="777" t="s">
        <v>655</v>
      </c>
      <c r="D11" s="26">
        <f>'JAP-17'!D26</f>
        <v>45.609304854542152</v>
      </c>
      <c r="E11" s="26">
        <f>'JAP-17'!E26</f>
        <v>42.314975068462999</v>
      </c>
      <c r="F11" s="26">
        <f>'JAP-17'!F26</f>
        <v>35.927884512918283</v>
      </c>
      <c r="G11" s="26">
        <f>'JAP-17'!G26</f>
        <v>25.695289620143082</v>
      </c>
      <c r="H11" s="26">
        <f>'JAP-17'!H26</f>
        <v>16.086177851382093</v>
      </c>
      <c r="I11" s="26">
        <f>'JAP-17'!I26</f>
        <v>10.385938124337523</v>
      </c>
      <c r="J11" s="26">
        <f>'JAP-17'!J26</f>
        <v>8.207450035741088</v>
      </c>
      <c r="K11" s="26">
        <f>'JAP-17'!K26</f>
        <v>7.5817641165247869</v>
      </c>
      <c r="L11" s="26">
        <f>'JAP-17'!L26</f>
        <v>10.503458956947874</v>
      </c>
      <c r="M11" s="26">
        <f>'JAP-17'!M26</f>
        <v>21.985645614216242</v>
      </c>
      <c r="N11" s="26">
        <f>'JAP-17'!N26</f>
        <v>37.017311072455392</v>
      </c>
      <c r="O11" s="26">
        <f>'JAP-17'!O26</f>
        <v>46.574800172328409</v>
      </c>
      <c r="P11" s="362"/>
      <c r="Q11" s="255"/>
      <c r="R11" s="255"/>
    </row>
    <row r="12" spans="1:21">
      <c r="A12" s="14">
        <f t="shared" si="1"/>
        <v>3</v>
      </c>
      <c r="B12" s="13" t="s">
        <v>671</v>
      </c>
      <c r="C12" s="14" t="str">
        <f>"("&amp;A10&amp;") x ("&amp;A11&amp;")"</f>
        <v>(1) x (2)</v>
      </c>
      <c r="D12" s="17">
        <f t="shared" ref="D12:O12" ca="1" si="2">D10*D11</f>
        <v>32996839.865701474</v>
      </c>
      <c r="E12" s="17">
        <f t="shared" ca="1" si="2"/>
        <v>30671880.512132693</v>
      </c>
      <c r="F12" s="17">
        <f t="shared" ca="1" si="2"/>
        <v>26076363.363844581</v>
      </c>
      <c r="G12" s="17">
        <f t="shared" ca="1" si="2"/>
        <v>18669337.71671677</v>
      </c>
      <c r="H12" s="17">
        <f t="shared" ca="1" si="2"/>
        <v>11694519.775596395</v>
      </c>
      <c r="I12" s="17">
        <f t="shared" ca="1" si="2"/>
        <v>7555266.0761334673</v>
      </c>
      <c r="J12" s="17">
        <f t="shared" ca="1" si="2"/>
        <v>5971244.7287003454</v>
      </c>
      <c r="K12" s="17">
        <f t="shared" ca="1" si="2"/>
        <v>5519318.9826264149</v>
      </c>
      <c r="L12" s="17">
        <f t="shared" ca="1" si="2"/>
        <v>7657404.6938991556</v>
      </c>
      <c r="M12" s="17">
        <f t="shared" ca="1" si="2"/>
        <v>16074508.655846734</v>
      </c>
      <c r="N12" s="17">
        <f t="shared" ca="1" si="2"/>
        <v>27142663.882153053</v>
      </c>
      <c r="O12" s="17">
        <f t="shared" ca="1" si="2"/>
        <v>34233827.666096434</v>
      </c>
      <c r="P12" s="17">
        <f ca="1">SUM(D12:O12)</f>
        <v>224263175.91944754</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Sched'!$BT$470,COLUMN()-4,0)</f>
        <v>91022220.526877031</v>
      </c>
      <c r="E14" s="247">
        <f ca="1">OFFSET('Gas - Sales by Customer Sched'!$BT$470,COLUMN()-4,0)</f>
        <v>82579383.028177455</v>
      </c>
      <c r="F14" s="247">
        <f ca="1">OFFSET('Gas - Sales by Customer Sched'!$BT$470,COLUMN()-4,0)</f>
        <v>70324381.874001592</v>
      </c>
      <c r="G14" s="247">
        <f ca="1">OFFSET('Gas - Sales by Customer Sched'!$BT$470,COLUMN()-4,0)</f>
        <v>52554454.61793264</v>
      </c>
      <c r="H14" s="247">
        <f ca="1">OFFSET('Gas - Sales by Customer Sched'!$BT$470,COLUMN()-4,0)</f>
        <v>37603682.215031497</v>
      </c>
      <c r="I14" s="247">
        <f ca="1">OFFSET('Gas - Sales by Customer Sched'!$BT$470,COLUMN()-4,0)</f>
        <v>24193368.202756993</v>
      </c>
      <c r="J14" s="247">
        <f ca="1">OFFSET('Gas - Sales by Customer Sched'!$BT$470,COLUMN()-4,0)</f>
        <v>16164040.669708069</v>
      </c>
      <c r="K14" s="247">
        <f ca="1">OFFSET('Gas - Sales by Customer Sched'!$BT$470,COLUMN()-4,0)</f>
        <v>12812194.50744937</v>
      </c>
      <c r="L14" s="247">
        <f ca="1">OFFSET('Gas - Sales by Customer Sched'!$BT$470,COLUMN()-4,0)</f>
        <v>15003820.505151745</v>
      </c>
      <c r="M14" s="247">
        <f ca="1">OFFSET('Gas - Sales by Customer Sched'!$BT$470,COLUMN()-4,0)</f>
        <v>25623860.288577631</v>
      </c>
      <c r="N14" s="247">
        <f ca="1">OFFSET('Gas - Sales by Customer Sched'!$BT$470,COLUMN()-4,0)</f>
        <v>52804496.791929215</v>
      </c>
      <c r="O14" s="247">
        <f ca="1">OFFSET('Gas - Sales by Customer Sched'!$BT$470,COLUMN()-4,0)</f>
        <v>80770328.728546351</v>
      </c>
      <c r="P14" s="13"/>
      <c r="Q14" s="254"/>
      <c r="R14" s="254"/>
    </row>
    <row r="15" spans="1:21">
      <c r="A15" s="14">
        <f t="shared" si="1"/>
        <v>6</v>
      </c>
      <c r="B15" s="13" t="s">
        <v>553</v>
      </c>
      <c r="C15" s="777" t="s">
        <v>658</v>
      </c>
      <c r="D15" s="260">
        <f>'JAP-19 Page 1'!D32</f>
        <v>0.38490999999999997</v>
      </c>
      <c r="E15" s="260">
        <f>$D$15</f>
        <v>0.38490999999999997</v>
      </c>
      <c r="F15" s="260">
        <f t="shared" ref="F15:G15" si="3">$D$15</f>
        <v>0.38490999999999997</v>
      </c>
      <c r="G15" s="260">
        <f t="shared" si="3"/>
        <v>0.38490999999999997</v>
      </c>
      <c r="H15" s="260">
        <f ca="1">'JAP-23 Page 3'!D32</f>
        <v>0.41615000000000002</v>
      </c>
      <c r="I15" s="260">
        <f t="shared" ref="I15:O15" ca="1" si="4">$H$15</f>
        <v>0.41615000000000002</v>
      </c>
      <c r="J15" s="260">
        <f t="shared" ca="1" si="4"/>
        <v>0.41615000000000002</v>
      </c>
      <c r="K15" s="260">
        <f t="shared" ca="1" si="4"/>
        <v>0.41615000000000002</v>
      </c>
      <c r="L15" s="260">
        <f t="shared" ca="1" si="4"/>
        <v>0.41615000000000002</v>
      </c>
      <c r="M15" s="260">
        <f t="shared" ca="1" si="4"/>
        <v>0.41615000000000002</v>
      </c>
      <c r="N15" s="260">
        <f t="shared" ca="1" si="4"/>
        <v>0.41615000000000002</v>
      </c>
      <c r="O15" s="260">
        <f t="shared" ca="1" si="4"/>
        <v>0.41615000000000002</v>
      </c>
      <c r="P15" s="250"/>
      <c r="Q15" s="258"/>
      <c r="R15" s="258"/>
    </row>
    <row r="16" spans="1:21">
      <c r="A16" s="14">
        <f t="shared" si="1"/>
        <v>7</v>
      </c>
      <c r="B16" s="13" t="s">
        <v>672</v>
      </c>
      <c r="C16" s="14" t="str">
        <f>"("&amp;A14&amp;") x ("&amp;A15&amp;")"</f>
        <v>(5) x (6)</v>
      </c>
      <c r="D16" s="17">
        <f t="shared" ref="D16:O16" ca="1" si="5">D14*D15</f>
        <v>35035362.903000236</v>
      </c>
      <c r="E16" s="17">
        <f t="shared" ca="1" si="5"/>
        <v>31785630.321375784</v>
      </c>
      <c r="F16" s="17">
        <f t="shared" ca="1" si="5"/>
        <v>27068557.827121951</v>
      </c>
      <c r="G16" s="17">
        <f t="shared" ca="1" si="5"/>
        <v>20228735.126988452</v>
      </c>
      <c r="H16" s="17">
        <f t="shared" ca="1" si="5"/>
        <v>15648772.353785358</v>
      </c>
      <c r="I16" s="17">
        <f t="shared" ca="1" si="5"/>
        <v>10068070.177577324</v>
      </c>
      <c r="J16" s="17">
        <f t="shared" ca="1" si="5"/>
        <v>6726665.5246990137</v>
      </c>
      <c r="K16" s="17">
        <f t="shared" ca="1" si="5"/>
        <v>5331794.7442750558</v>
      </c>
      <c r="L16" s="17">
        <f t="shared" ca="1" si="5"/>
        <v>6243839.9032188989</v>
      </c>
      <c r="M16" s="17">
        <f t="shared" ca="1" si="5"/>
        <v>10663369.459091581</v>
      </c>
      <c r="N16" s="17">
        <f t="shared" ca="1" si="5"/>
        <v>21974591.339961343</v>
      </c>
      <c r="O16" s="17">
        <f t="shared" ca="1" si="5"/>
        <v>33612572.300384566</v>
      </c>
      <c r="P16" s="17">
        <f ca="1">SUM(D16:O16)</f>
        <v>224387961.98147953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-2038523.0372987613</v>
      </c>
      <c r="E18" s="17">
        <f t="shared" ref="E18:O18" ca="1" si="6">E12-E16</f>
        <v>-1113749.8092430905</v>
      </c>
      <c r="F18" s="17">
        <f t="shared" ca="1" si="6"/>
        <v>-992194.46327736974</v>
      </c>
      <c r="G18" s="17">
        <f t="shared" ca="1" si="6"/>
        <v>-1559397.4102716818</v>
      </c>
      <c r="H18" s="17">
        <f t="shared" ca="1" si="6"/>
        <v>-3954252.5781889632</v>
      </c>
      <c r="I18" s="17">
        <f t="shared" ca="1" si="6"/>
        <v>-2512804.101443857</v>
      </c>
      <c r="J18" s="17">
        <f t="shared" ca="1" si="6"/>
        <v>-755420.7959986683</v>
      </c>
      <c r="K18" s="17">
        <f t="shared" ca="1" si="6"/>
        <v>187524.23835135903</v>
      </c>
      <c r="L18" s="17">
        <f t="shared" ca="1" si="6"/>
        <v>1413564.7906802567</v>
      </c>
      <c r="M18" s="17">
        <f t="shared" ca="1" si="6"/>
        <v>5411139.1967551522</v>
      </c>
      <c r="N18" s="17">
        <f t="shared" ca="1" si="6"/>
        <v>5168072.5421917103</v>
      </c>
      <c r="O18" s="17">
        <f t="shared" ca="1" si="6"/>
        <v>621255.36571186781</v>
      </c>
      <c r="P18" s="17">
        <f t="shared" ref="P18" ca="1" si="7">SUM(D18:O18)</f>
        <v>-124786.06203204766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Calcs'!$G$21,COLUMN()-4,0)</f>
        <v>23080.523383910608</v>
      </c>
      <c r="E20" s="248">
        <f ca="1">OFFSET('Residential Interest Calcs'!$G$21,COLUMN()-4,0)</f>
        <v>18811.820570885186</v>
      </c>
      <c r="F20" s="248">
        <f ca="1">OFFSET('Residential Interest Calcs'!$G$21,COLUMN()-4,0)</f>
        <v>15960.021035180393</v>
      </c>
      <c r="G20" s="248">
        <f ca="1">OFFSET('Residential Interest Calcs'!$G$21,COLUMN()-4,0)</f>
        <v>12504.740373082721</v>
      </c>
      <c r="H20" s="248">
        <f ca="1">OFFSET('Residential Interest Calcs'!$G$21,COLUMN()-4,0)</f>
        <v>4180.6995955577195</v>
      </c>
      <c r="I20" s="248">
        <f ca="1">OFFSET('Residential Interest Calcs'!$G$21,COLUMN()-4,0)</f>
        <v>-5986.1989795628951</v>
      </c>
      <c r="J20" s="248">
        <f ca="1">OFFSET('Residential Interest Calcs'!$G$21,COLUMN()-4,0)</f>
        <v>-11332.365110802732</v>
      </c>
      <c r="K20" s="248">
        <f ca="1">OFFSET('Residential Interest Calcs'!$G$21,COLUMN()-4,0)</f>
        <v>-12762.262381951901</v>
      </c>
      <c r="L20" s="248">
        <f ca="1">OFFSET('Residential Interest Calcs'!$G$21,COLUMN()-4,0)</f>
        <v>-11228.530141976284</v>
      </c>
      <c r="M20" s="248">
        <f ca="1">OFFSET('Residential Interest Calcs'!$G$21,COLUMN()-4,0)</f>
        <v>-2913.3525903395494</v>
      </c>
      <c r="N20" s="248">
        <f ca="1">OFFSET('Residential Interest Calcs'!$G$21,COLUMN()-4,0)</f>
        <v>9623.9215470000909</v>
      </c>
      <c r="O20" s="248">
        <f ca="1">OFFSET('Residential Interest Calcs'!$G$21,COLUMN()-4,0)</f>
        <v>14417.150721527374</v>
      </c>
      <c r="P20" s="17">
        <f t="shared" ref="P20:P34" ca="1" si="8">SUM(D20:O20)</f>
        <v>54356.168022510741</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1'!O22+D18+D20</f>
        <v>7502838.555237147</v>
      </c>
      <c r="E22" s="17">
        <f ca="1">D22+E18+E20</f>
        <v>6407900.5665649418</v>
      </c>
      <c r="F22" s="17">
        <f t="shared" ref="F22:O22" ca="1" si="9">E22+F18+F20</f>
        <v>5431666.1243227525</v>
      </c>
      <c r="G22" s="17">
        <f t="shared" ca="1" si="9"/>
        <v>3884773.4544241535</v>
      </c>
      <c r="H22" s="17">
        <f t="shared" ca="1" si="9"/>
        <v>-65298.424169251964</v>
      </c>
      <c r="I22" s="17">
        <f t="shared" ca="1" si="9"/>
        <v>-2584088.7245926722</v>
      </c>
      <c r="J22" s="17">
        <f t="shared" ca="1" si="9"/>
        <v>-3350841.8857021434</v>
      </c>
      <c r="K22" s="17">
        <f t="shared" ca="1" si="9"/>
        <v>-3176079.9097327362</v>
      </c>
      <c r="L22" s="17">
        <f t="shared" ca="1" si="9"/>
        <v>-1773743.6491944557</v>
      </c>
      <c r="M22" s="17">
        <f t="shared" ca="1" si="9"/>
        <v>3634482.1949703568</v>
      </c>
      <c r="N22" s="17">
        <f t="shared" ca="1" si="9"/>
        <v>8812178.658709066</v>
      </c>
      <c r="O22" s="17">
        <f t="shared" ca="1" si="9"/>
        <v>9447851.1751424614</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1'!O22/'JAP-23 Page 3'!D30</f>
        <v>1.6842339181184815E-2</v>
      </c>
      <c r="I24" s="250">
        <f ca="1">$H$24</f>
        <v>1.6842339181184815E-2</v>
      </c>
      <c r="J24" s="250">
        <f t="shared" ref="J24:O24" ca="1" si="10">$H$24</f>
        <v>1.6842339181184815E-2</v>
      </c>
      <c r="K24" s="250">
        <f t="shared" ca="1" si="10"/>
        <v>1.6842339181184815E-2</v>
      </c>
      <c r="L24" s="250">
        <f t="shared" ca="1" si="10"/>
        <v>1.6842339181184815E-2</v>
      </c>
      <c r="M24" s="250">
        <f t="shared" ca="1" si="10"/>
        <v>1.6842339181184815E-2</v>
      </c>
      <c r="N24" s="250">
        <f t="shared" ca="1" si="10"/>
        <v>1.6842339181184815E-2</v>
      </c>
      <c r="O24" s="250">
        <f t="shared" ca="1" si="10"/>
        <v>1.6842339181184815E-2</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633333.97032704763</v>
      </c>
      <c r="I26" s="17">
        <f t="shared" ca="1" si="11"/>
        <v>407472.91320612497</v>
      </c>
      <c r="J26" s="17">
        <f t="shared" ca="1" si="11"/>
        <v>272240.25549768907</v>
      </c>
      <c r="K26" s="17">
        <f t="shared" ca="1" si="11"/>
        <v>215787.32554977541</v>
      </c>
      <c r="L26" s="17">
        <f t="shared" ca="1" si="11"/>
        <v>252699.43396138138</v>
      </c>
      <c r="M26" s="17">
        <f t="shared" ca="1" si="11"/>
        <v>431565.74611151667</v>
      </c>
      <c r="N26" s="17">
        <f t="shared" ca="1" si="11"/>
        <v>889351.24526145728</v>
      </c>
      <c r="O26" s="17">
        <f t="shared" ca="1" si="11"/>
        <v>1360361.2722219736</v>
      </c>
      <c r="P26" s="17">
        <f t="shared" ref="P26" ca="1" si="12">SUM(D26:O26)</f>
        <v>4462812.1621369664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-698632.39449629956</v>
      </c>
      <c r="I28" s="17">
        <f ca="1">H28+I18+I20-I26</f>
        <v>-3624895.6081258445</v>
      </c>
      <c r="J28" s="17">
        <f t="shared" ref="J28:O28" ca="1" si="13">I28+J18+J20-J26</f>
        <v>-4663889.0247330051</v>
      </c>
      <c r="K28" s="17">
        <f t="shared" ca="1" si="13"/>
        <v>-4704914.374313374</v>
      </c>
      <c r="L28" s="17">
        <f t="shared" ca="1" si="13"/>
        <v>-3555277.5477364748</v>
      </c>
      <c r="M28" s="17">
        <f t="shared" ca="1" si="13"/>
        <v>1421382.5503168213</v>
      </c>
      <c r="N28" s="17">
        <f t="shared" ca="1" si="13"/>
        <v>5709727.7687940747</v>
      </c>
      <c r="O28" s="17">
        <f t="shared" ca="1" si="13"/>
        <v>4985039.0130054969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1'!D34</f>
        <v>2.1059999999999968E-2</v>
      </c>
      <c r="E30" s="352">
        <f>$D$30</f>
        <v>2.1059999999999968E-2</v>
      </c>
      <c r="F30" s="352">
        <f t="shared" ref="F30:G30" si="14">$D$30</f>
        <v>2.1059999999999968E-2</v>
      </c>
      <c r="G30" s="352">
        <f t="shared" si="14"/>
        <v>2.1059999999999968E-2</v>
      </c>
      <c r="H30" s="352">
        <f ca="1">'JAP-23 Page 3'!D34</f>
        <v>5.2300000000000013E-2</v>
      </c>
      <c r="I30" s="352">
        <f ca="1">$H$30</f>
        <v>5.2300000000000013E-2</v>
      </c>
      <c r="J30" s="352">
        <f t="shared" ref="J30:O30" ca="1" si="15">$H$30</f>
        <v>5.2300000000000013E-2</v>
      </c>
      <c r="K30" s="352">
        <f t="shared" ca="1" si="15"/>
        <v>5.2300000000000013E-2</v>
      </c>
      <c r="L30" s="352">
        <f t="shared" ca="1" si="15"/>
        <v>5.2300000000000013E-2</v>
      </c>
      <c r="M30" s="352">
        <f t="shared" ca="1" si="15"/>
        <v>5.2300000000000013E-2</v>
      </c>
      <c r="N30" s="352">
        <f t="shared" ca="1" si="15"/>
        <v>5.2300000000000013E-2</v>
      </c>
      <c r="O30" s="352">
        <f t="shared" ca="1" si="15"/>
        <v>5.2300000000000013E-2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6">D30*D14</f>
        <v>1916927.9642960273</v>
      </c>
      <c r="E32" s="354">
        <f t="shared" ca="1" si="16"/>
        <v>1739121.8065734145</v>
      </c>
      <c r="F32" s="354">
        <f t="shared" ca="1" si="16"/>
        <v>1481031.4822664713</v>
      </c>
      <c r="G32" s="354">
        <f t="shared" ca="1" si="16"/>
        <v>1106796.8142536597</v>
      </c>
      <c r="H32" s="354">
        <f t="shared" ca="1" si="16"/>
        <v>1966672.5798461477</v>
      </c>
      <c r="I32" s="354">
        <f t="shared" ca="1" si="16"/>
        <v>1265313.1570041911</v>
      </c>
      <c r="J32" s="354">
        <f t="shared" ca="1" si="16"/>
        <v>845379.32702573226</v>
      </c>
      <c r="K32" s="354">
        <f t="shared" ca="1" si="16"/>
        <v>670077.77273960225</v>
      </c>
      <c r="L32" s="354">
        <f t="shared" ca="1" si="16"/>
        <v>784699.81241943641</v>
      </c>
      <c r="M32" s="354">
        <f t="shared" ca="1" si="16"/>
        <v>1340127.8930926104</v>
      </c>
      <c r="N32" s="354">
        <f t="shared" ca="1" si="16"/>
        <v>2761675.1822178988</v>
      </c>
      <c r="O32" s="354">
        <f t="shared" ca="1" si="16"/>
        <v>4224288.1925029755</v>
      </c>
      <c r="P32" s="17">
        <f t="shared" ca="1" si="8"/>
        <v>20102111.984238166</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Revenue'!N16</f>
        <v>95442469.985342741</v>
      </c>
      <c r="E34" s="17">
        <f ca="1">'Gas - Revenue'!O16</f>
        <v>87296229.367972493</v>
      </c>
      <c r="F34" s="17">
        <f ca="1">'Gas - Revenue'!P16</f>
        <v>75471746.40434283</v>
      </c>
      <c r="G34" s="17">
        <f ca="1">'Gas - Revenue'!Q16</f>
        <v>58326076.692779571</v>
      </c>
      <c r="H34" s="17">
        <f ca="1">'Gas - Revenue'!R16</f>
        <v>45075263.956789926</v>
      </c>
      <c r="I34" s="17">
        <f ca="1">'Gas - Revenue'!S16</f>
        <v>31717116.066023175</v>
      </c>
      <c r="J34" s="17">
        <f ca="1">'Gas - Revenue'!T16</f>
        <v>23719022.617077809</v>
      </c>
      <c r="K34" s="17">
        <f ca="1">'Gas - Revenue'!U16</f>
        <v>20380215.136390295</v>
      </c>
      <c r="L34" s="17">
        <f ca="1">'Gas - Revenue'!V16</f>
        <v>22563315.708961606</v>
      </c>
      <c r="M34" s="17">
        <f ca="1">'Gas - Revenue'!W16</f>
        <v>33142043.537629969</v>
      </c>
      <c r="N34" s="17">
        <f ca="1">'Gas - Revenue'!X16</f>
        <v>60216947.364983514</v>
      </c>
      <c r="O34" s="17">
        <f ca="1">'Gas - Revenue'!Y16</f>
        <v>88073992.215367213</v>
      </c>
      <c r="P34" s="17">
        <f t="shared" ca="1" si="8"/>
        <v>641424439.05366111</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2.0084643289202522E-2</v>
      </c>
      <c r="E36" s="249">
        <f t="shared" ref="E36:P36" ca="1" si="17">E32/E34</f>
        <v>1.9922072455645704E-2</v>
      </c>
      <c r="F36" s="249">
        <f t="shared" ca="1" si="17"/>
        <v>1.9623654583687346E-2</v>
      </c>
      <c r="G36" s="249">
        <f t="shared" ca="1" si="17"/>
        <v>1.8976020281348267E-2</v>
      </c>
      <c r="H36" s="249">
        <f t="shared" ca="1" si="17"/>
        <v>4.3630861080069111E-2</v>
      </c>
      <c r="I36" s="249">
        <f ca="1">I32/I34</f>
        <v>3.9893701380991964E-2</v>
      </c>
      <c r="J36" s="249">
        <f t="shared" ca="1" si="17"/>
        <v>3.5641406506229947E-2</v>
      </c>
      <c r="K36" s="249">
        <f t="shared" ca="1" si="17"/>
        <v>3.2878837061103033E-2</v>
      </c>
      <c r="L36" s="249">
        <f t="shared" ca="1" si="17"/>
        <v>3.4777681726439372E-2</v>
      </c>
      <c r="M36" s="249">
        <f t="shared" ca="1" si="17"/>
        <v>4.0435885963730912E-2</v>
      </c>
      <c r="N36" s="249">
        <f t="shared" ca="1" si="17"/>
        <v>4.5862092036632003E-2</v>
      </c>
      <c r="O36" s="249">
        <f t="shared" ca="1" si="17"/>
        <v>4.7962946679802242E-2</v>
      </c>
      <c r="P36" s="249">
        <f t="shared" ca="1" si="17"/>
        <v>3.1339797426328558E-2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si="18">D30*68</f>
        <v>1.4320799999999978</v>
      </c>
      <c r="E38" s="26">
        <f t="shared" si="18"/>
        <v>1.4320799999999978</v>
      </c>
      <c r="F38" s="26">
        <f t="shared" si="18"/>
        <v>1.4320799999999978</v>
      </c>
      <c r="G38" s="26">
        <f t="shared" si="18"/>
        <v>1.4320799999999978</v>
      </c>
      <c r="H38" s="26">
        <f ca="1">H30*68</f>
        <v>3.5564000000000009</v>
      </c>
      <c r="I38" s="26">
        <f t="shared" ref="I38:O38" ca="1" si="19">I30*68</f>
        <v>3.5564000000000009</v>
      </c>
      <c r="J38" s="26">
        <f t="shared" ca="1" si="19"/>
        <v>3.5564000000000009</v>
      </c>
      <c r="K38" s="26">
        <f t="shared" ca="1" si="19"/>
        <v>3.5564000000000009</v>
      </c>
      <c r="L38" s="26">
        <f t="shared" ca="1" si="19"/>
        <v>3.5564000000000009</v>
      </c>
      <c r="M38" s="26">
        <f t="shared" ca="1" si="19"/>
        <v>3.5564000000000009</v>
      </c>
      <c r="N38" s="26">
        <f t="shared" ca="1" si="19"/>
        <v>3.5564000000000009</v>
      </c>
      <c r="O38" s="26">
        <f t="shared" ca="1" si="19"/>
        <v>3.5564000000000009</v>
      </c>
      <c r="P38" s="13"/>
    </row>
    <row r="39" spans="1:16">
      <c r="A39" s="2"/>
    </row>
    <row r="40" spans="1:16">
      <c r="C40" s="14"/>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3.xml><?xml version="1.0" encoding="utf-8"?>
<worksheet xmlns="http://schemas.openxmlformats.org/spreadsheetml/2006/main" xmlns:r="http://schemas.openxmlformats.org/officeDocument/2006/relationships">
  <sheetPr>
    <tabColor rgb="FF92D050"/>
    <pageSetUpPr fitToPage="1"/>
  </sheetPr>
  <dimension ref="A1:U37"/>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22.285156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103</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41640</v>
      </c>
      <c r="E7" s="246">
        <f t="shared" ref="E7:O7" si="0">EDATE(D7,1)</f>
        <v>41671</v>
      </c>
      <c r="F7" s="246">
        <f t="shared" si="0"/>
        <v>41699</v>
      </c>
      <c r="G7" s="246">
        <f t="shared" si="0"/>
        <v>41730</v>
      </c>
      <c r="H7" s="246">
        <f t="shared" si="0"/>
        <v>41760</v>
      </c>
      <c r="I7" s="246">
        <f t="shared" si="0"/>
        <v>41791</v>
      </c>
      <c r="J7" s="246">
        <f t="shared" si="0"/>
        <v>41821</v>
      </c>
      <c r="K7" s="246">
        <f t="shared" si="0"/>
        <v>41852</v>
      </c>
      <c r="L7" s="246">
        <f t="shared" si="0"/>
        <v>41883</v>
      </c>
      <c r="M7" s="246">
        <f t="shared" si="0"/>
        <v>41913</v>
      </c>
      <c r="N7" s="246">
        <f t="shared" si="0"/>
        <v>41944</v>
      </c>
      <c r="O7" s="246">
        <f t="shared" si="0"/>
        <v>41974</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Customers'!$S$470,COLUMN()-4,0)</f>
        <v>58154.615079541691</v>
      </c>
      <c r="E10" s="247">
        <f ca="1">OFFSET('Gas - Customers'!$S$470,COLUMN()-4,0)</f>
        <v>58249.383939007297</v>
      </c>
      <c r="F10" s="247">
        <f ca="1">OFFSET('Gas - Customers'!$S$470,COLUMN()-4,0)</f>
        <v>58321.521800306509</v>
      </c>
      <c r="G10" s="247">
        <f ca="1">OFFSET('Gas - Customers'!$S$470,COLUMN()-4,0)</f>
        <v>58361.382418193505</v>
      </c>
      <c r="H10" s="247">
        <f ca="1">OFFSET('Gas - Customers'!$S$470,COLUMN()-4,0)</f>
        <v>58352.224684615037</v>
      </c>
      <c r="I10" s="247">
        <f ca="1">OFFSET('Gas - Customers'!$S$470,COLUMN()-4,0)</f>
        <v>58343.126005488564</v>
      </c>
      <c r="J10" s="247">
        <f ca="1">OFFSET('Gas - Customers'!$S$470,COLUMN()-4,0)</f>
        <v>58317.160988826538</v>
      </c>
      <c r="K10" s="247">
        <f ca="1">OFFSET('Gas - Customers'!$S$470,COLUMN()-4,0)</f>
        <v>58301.67948342918</v>
      </c>
      <c r="L10" s="247">
        <f ca="1">OFFSET('Gas - Customers'!$S$470,COLUMN()-4,0)</f>
        <v>58362.242143121432</v>
      </c>
      <c r="M10" s="247">
        <f ca="1">OFFSET('Gas - Customers'!$S$470,COLUMN()-4,0)</f>
        <v>58481.883806382655</v>
      </c>
      <c r="N10" s="247">
        <f ca="1">OFFSET('Gas - Customers'!$S$470,COLUMN()-4,0)</f>
        <v>58687.128417724045</v>
      </c>
      <c r="O10" s="247">
        <f ca="1">OFFSET('Gas - Customers'!$S$470,COLUMN()-4,0)</f>
        <v>58829.753576719784</v>
      </c>
      <c r="P10" s="361"/>
      <c r="Q10" s="254"/>
      <c r="R10" s="254"/>
    </row>
    <row r="11" spans="1:21">
      <c r="A11" s="14">
        <f t="shared" ref="A11:A36" si="1">A10+1</f>
        <v>2</v>
      </c>
      <c r="B11" s="13" t="s">
        <v>673</v>
      </c>
      <c r="C11" s="777" t="s">
        <v>655</v>
      </c>
      <c r="D11" s="26">
        <f>'JAP-17'!D42</f>
        <v>194.1186075172196</v>
      </c>
      <c r="E11" s="26">
        <f>'JAP-17'!E42</f>
        <v>182.30366974133037</v>
      </c>
      <c r="F11" s="26">
        <f>'JAP-17'!F42</f>
        <v>175.3266512202444</v>
      </c>
      <c r="G11" s="26">
        <f>'JAP-17'!G42</f>
        <v>144.53256898534752</v>
      </c>
      <c r="H11" s="26">
        <f>'JAP-17'!H42</f>
        <v>120.81085446894417</v>
      </c>
      <c r="I11" s="26">
        <f>'JAP-17'!I42</f>
        <v>97.958280465614081</v>
      </c>
      <c r="J11" s="26">
        <f>'JAP-17'!J42</f>
        <v>90.866006404279076</v>
      </c>
      <c r="K11" s="26">
        <f>'JAP-17'!K42</f>
        <v>92.482520418507505</v>
      </c>
      <c r="L11" s="26">
        <f>'JAP-17'!L42</f>
        <v>97.347915230802272</v>
      </c>
      <c r="M11" s="26">
        <f>'JAP-17'!M42</f>
        <v>130.88853484855687</v>
      </c>
      <c r="N11" s="26">
        <f>'JAP-17'!N42</f>
        <v>166.16028386925166</v>
      </c>
      <c r="O11" s="26">
        <f>'JAP-17'!O42</f>
        <v>194.28410682990267</v>
      </c>
      <c r="P11" s="362"/>
      <c r="Q11" s="255"/>
      <c r="R11" s="255"/>
    </row>
    <row r="12" spans="1:21">
      <c r="A12" s="14">
        <f t="shared" si="1"/>
        <v>3</v>
      </c>
      <c r="B12" s="13" t="s">
        <v>671</v>
      </c>
      <c r="C12" s="14" t="str">
        <f>"("&amp;A10&amp;") x ("&amp;A11&amp;")"</f>
        <v>(1) x (2)</v>
      </c>
      <c r="D12" s="17">
        <f t="shared" ref="D12:O12" ca="1" si="2">D10*D11</f>
        <v>11288892.899940534</v>
      </c>
      <c r="E12" s="17">
        <f t="shared" ca="1" si="2"/>
        <v>10619076.45225274</v>
      </c>
      <c r="F12" s="17">
        <f t="shared" ca="1" si="2"/>
        <v>10225317.111316219</v>
      </c>
      <c r="G12" s="17">
        <f t="shared" ca="1" si="2"/>
        <v>8435120.530437801</v>
      </c>
      <c r="H12" s="17">
        <f t="shared" ca="1" si="2"/>
        <v>7049582.1243121587</v>
      </c>
      <c r="I12" s="17">
        <f t="shared" ca="1" si="2"/>
        <v>5715192.3004863113</v>
      </c>
      <c r="J12" s="17">
        <f t="shared" ca="1" si="2"/>
        <v>5299047.5238900864</v>
      </c>
      <c r="K12" s="17">
        <f t="shared" ca="1" si="2"/>
        <v>5391886.2632595189</v>
      </c>
      <c r="L12" s="17">
        <f t="shared" ca="1" si="2"/>
        <v>5681442.600828141</v>
      </c>
      <c r="M12" s="17">
        <f t="shared" ca="1" si="2"/>
        <v>7654608.0866009695</v>
      </c>
      <c r="N12" s="17">
        <f t="shared" ca="1" si="2"/>
        <v>9751469.9173602536</v>
      </c>
      <c r="O12" s="17">
        <f t="shared" ca="1" si="2"/>
        <v>11429686.128676275</v>
      </c>
      <c r="P12" s="17">
        <f ca="1">SUM(D12:O12)</f>
        <v>98541321.939361021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Sched'!$BU$470,COLUMN()-4,0)</f>
        <v>65781404.765929684</v>
      </c>
      <c r="E14" s="247">
        <f ca="1">OFFSET('Gas - Sales by Customer Sched'!$BU$470,COLUMN()-4,0)</f>
        <v>64168787.614647448</v>
      </c>
      <c r="F14" s="247">
        <f ca="1">OFFSET('Gas - Sales by Customer Sched'!$BU$470,COLUMN()-4,0)</f>
        <v>56872553.539310493</v>
      </c>
      <c r="G14" s="247">
        <f ca="1">OFFSET('Gas - Sales by Customer Sched'!$BU$470,COLUMN()-4,0)</f>
        <v>51120004.630007938</v>
      </c>
      <c r="H14" s="247">
        <f ca="1">OFFSET('Gas - Sales by Customer Sched'!$BU$470,COLUMN()-4,0)</f>
        <v>42880028.402475961</v>
      </c>
      <c r="I14" s="247">
        <f ca="1">OFFSET('Gas - Sales by Customer Sched'!$BU$470,COLUMN()-4,0)</f>
        <v>36468270.518119805</v>
      </c>
      <c r="J14" s="247">
        <f ca="1">OFFSET('Gas - Sales by Customer Sched'!$BU$470,COLUMN()-4,0)</f>
        <v>30528576.530354973</v>
      </c>
      <c r="K14" s="247">
        <f ca="1">OFFSET('Gas - Sales by Customer Sched'!$BU$470,COLUMN()-4,0)</f>
        <v>28582555.24765683</v>
      </c>
      <c r="L14" s="247">
        <f ca="1">OFFSET('Gas - Sales by Customer Sched'!$BU$470,COLUMN()-4,0)</f>
        <v>29975200.23979158</v>
      </c>
      <c r="M14" s="247">
        <f ca="1">OFFSET('Gas - Sales by Customer Sched'!$BU$470,COLUMN()-4,0)</f>
        <v>33522860.470682297</v>
      </c>
      <c r="N14" s="247">
        <f ca="1">OFFSET('Gas - Sales by Customer Sched'!$BU$470,COLUMN()-4,0)</f>
        <v>45414605.554004095</v>
      </c>
      <c r="O14" s="247">
        <f ca="1">OFFSET('Gas - Sales by Customer Sched'!$BU$470,COLUMN()-4,0)</f>
        <v>60631691.591007262</v>
      </c>
      <c r="P14" s="13"/>
      <c r="Q14" s="254"/>
      <c r="R14" s="254"/>
    </row>
    <row r="15" spans="1:21">
      <c r="A15" s="14">
        <f t="shared" si="1"/>
        <v>6</v>
      </c>
      <c r="B15" s="13" t="s">
        <v>553</v>
      </c>
      <c r="C15" s="777" t="s">
        <v>658</v>
      </c>
      <c r="D15" s="260">
        <f>'JAP-19 Page 1'!E32</f>
        <v>0.17383000000000001</v>
      </c>
      <c r="E15" s="260">
        <f>$D$15</f>
        <v>0.17383000000000001</v>
      </c>
      <c r="F15" s="260">
        <f t="shared" ref="F15:G15" si="3">$D$15</f>
        <v>0.17383000000000001</v>
      </c>
      <c r="G15" s="260">
        <f t="shared" si="3"/>
        <v>0.17383000000000001</v>
      </c>
      <c r="H15" s="260">
        <f ca="1">'JAP-23 Page 3'!E32</f>
        <v>0.185</v>
      </c>
      <c r="I15" s="260">
        <f t="shared" ref="I15:O15" ca="1" si="4">$H$15</f>
        <v>0.185</v>
      </c>
      <c r="J15" s="260">
        <f t="shared" ca="1" si="4"/>
        <v>0.185</v>
      </c>
      <c r="K15" s="260">
        <f t="shared" ca="1" si="4"/>
        <v>0.185</v>
      </c>
      <c r="L15" s="260">
        <f t="shared" ca="1" si="4"/>
        <v>0.185</v>
      </c>
      <c r="M15" s="260">
        <f t="shared" ca="1" si="4"/>
        <v>0.185</v>
      </c>
      <c r="N15" s="260">
        <f t="shared" ca="1" si="4"/>
        <v>0.185</v>
      </c>
      <c r="O15" s="260">
        <f t="shared" ca="1" si="4"/>
        <v>0.185</v>
      </c>
      <c r="P15" s="250"/>
      <c r="Q15" s="258"/>
      <c r="R15" s="258"/>
    </row>
    <row r="16" spans="1:21">
      <c r="A16" s="14">
        <f t="shared" si="1"/>
        <v>7</v>
      </c>
      <c r="B16" s="13" t="s">
        <v>672</v>
      </c>
      <c r="C16" s="14" t="str">
        <f>"("&amp;A14&amp;") x ("&amp;A15&amp;")"</f>
        <v>(5) x (6)</v>
      </c>
      <c r="D16" s="17">
        <f t="shared" ref="D16:O16" ca="1" si="5">D14*D15</f>
        <v>11434781.590461558</v>
      </c>
      <c r="E16" s="17">
        <f t="shared" ca="1" si="5"/>
        <v>11154460.351054167</v>
      </c>
      <c r="F16" s="17">
        <f t="shared" ca="1" si="5"/>
        <v>9886155.9817383438</v>
      </c>
      <c r="G16" s="17">
        <f t="shared" ca="1" si="5"/>
        <v>8886190.4048342798</v>
      </c>
      <c r="H16" s="17">
        <f t="shared" ca="1" si="5"/>
        <v>7932805.254458053</v>
      </c>
      <c r="I16" s="17">
        <f t="shared" ca="1" si="5"/>
        <v>6746630.0458521638</v>
      </c>
      <c r="J16" s="17">
        <f t="shared" ca="1" si="5"/>
        <v>5647786.6581156701</v>
      </c>
      <c r="K16" s="17">
        <f t="shared" ca="1" si="5"/>
        <v>5287772.7208165135</v>
      </c>
      <c r="L16" s="17">
        <f t="shared" ca="1" si="5"/>
        <v>5545412.0443614423</v>
      </c>
      <c r="M16" s="17">
        <f t="shared" ca="1" si="5"/>
        <v>6201729.1870762249</v>
      </c>
      <c r="N16" s="17">
        <f t="shared" ca="1" si="5"/>
        <v>8401702.0274907574</v>
      </c>
      <c r="O16" s="17">
        <f t="shared" ca="1" si="5"/>
        <v>11216862.944336344</v>
      </c>
      <c r="P16" s="17">
        <f ca="1">SUM(D16:O16)</f>
        <v>98342289.210595503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-145888.69052102417</v>
      </c>
      <c r="E18" s="17">
        <f t="shared" ref="E18:O18" ca="1" si="6">E12-E16</f>
        <v>-535383.89880142733</v>
      </c>
      <c r="F18" s="17">
        <f t="shared" ca="1" si="6"/>
        <v>339161.12957787514</v>
      </c>
      <c r="G18" s="17">
        <f t="shared" ca="1" si="6"/>
        <v>-451069.87439647876</v>
      </c>
      <c r="H18" s="17">
        <f t="shared" ca="1" si="6"/>
        <v>-883223.13014589436</v>
      </c>
      <c r="I18" s="17">
        <f t="shared" ca="1" si="6"/>
        <v>-1031437.7453658525</v>
      </c>
      <c r="J18" s="17">
        <f t="shared" ca="1" si="6"/>
        <v>-348739.13422558364</v>
      </c>
      <c r="K18" s="17">
        <f t="shared" ca="1" si="6"/>
        <v>104113.54244300537</v>
      </c>
      <c r="L18" s="17">
        <f t="shared" ca="1" si="6"/>
        <v>136030.55646669865</v>
      </c>
      <c r="M18" s="17">
        <f t="shared" ca="1" si="6"/>
        <v>1452878.8995247446</v>
      </c>
      <c r="N18" s="17">
        <f t="shared" ca="1" si="6"/>
        <v>1349767.8898694962</v>
      </c>
      <c r="O18" s="17">
        <f t="shared" ca="1" si="6"/>
        <v>212823.18433993123</v>
      </c>
      <c r="P18" s="17">
        <f t="shared" ref="P18" ca="1" si="7">SUM(D18:O18)</f>
        <v>199032.72876549046</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Calcs'!$G$21,COLUMN()-4,0)</f>
        <v>5467.0097909637561</v>
      </c>
      <c r="E20" s="248">
        <f ca="1">OFFSET('Non-Res Interest Calcs'!$G$21,COLUMN()-4,0)</f>
        <v>4544.4531595896033</v>
      </c>
      <c r="F20" s="248">
        <f ca="1">OFFSET('Non-Res Interest Calcs'!$G$21,COLUMN()-4,0)</f>
        <v>4278.7348262660435</v>
      </c>
      <c r="G20" s="248">
        <f ca="1">OFFSET('Non-Res Interest Calcs'!$G$21,COLUMN()-4,0)</f>
        <v>4127.1917343241839</v>
      </c>
      <c r="H20" s="248">
        <f ca="1">OFFSET('Non-Res Interest Calcs'!$G$21,COLUMN()-4,0)</f>
        <v>2099.152237974833</v>
      </c>
      <c r="I20" s="248">
        <f ca="1">OFFSET('Non-Res Interest Calcs'!$G$21,COLUMN()-4,0)</f>
        <v>-902.91324692353419</v>
      </c>
      <c r="J20" s="248">
        <f ca="1">OFFSET('Non-Res Interest Calcs'!$G$21,COLUMN()-4,0)</f>
        <v>-3117.4868820284428</v>
      </c>
      <c r="K20" s="248">
        <f ca="1">OFFSET('Non-Res Interest Calcs'!$G$21,COLUMN()-4,0)</f>
        <v>-3753.6586037165403</v>
      </c>
      <c r="L20" s="248">
        <f ca="1">OFFSET('Non-Res Interest Calcs'!$G$21,COLUMN()-4,0)</f>
        <v>-3730.5169356301139</v>
      </c>
      <c r="M20" s="248">
        <f ca="1">OFFSET('Non-Res Interest Calcs'!$G$21,COLUMN()-4,0)</f>
        <v>-1906.4053340680739</v>
      </c>
      <c r="N20" s="248">
        <f ca="1">OFFSET('Non-Res Interest Calcs'!$G$21,COLUMN()-4,0)</f>
        <v>1481.6691414780896</v>
      </c>
      <c r="O20" s="248">
        <f ca="1">OFFSET('Non-Res Interest Calcs'!$G$21,COLUMN()-4,0)</f>
        <v>3050.6683358324267</v>
      </c>
      <c r="P20" s="17">
        <f t="shared" ref="P20:P34" ca="1" si="8">SUM(D20:O20)</f>
        <v>11637.898224062232</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2'!O22+D18+D20</f>
        <v>1940423.4128101645</v>
      </c>
      <c r="E22" s="17">
        <f ca="1">D22+E18+E20</f>
        <v>1409583.9671683267</v>
      </c>
      <c r="F22" s="17">
        <f t="shared" ref="F22:O22" ca="1" si="9">E22+F18+F20</f>
        <v>1753023.8315724679</v>
      </c>
      <c r="G22" s="17">
        <f t="shared" ca="1" si="9"/>
        <v>1306081.1489103134</v>
      </c>
      <c r="H22" s="17">
        <f t="shared" ca="1" si="9"/>
        <v>424957.17100239382</v>
      </c>
      <c r="I22" s="17">
        <f t="shared" ca="1" si="9"/>
        <v>-607383.48761038226</v>
      </c>
      <c r="J22" s="17">
        <f t="shared" ca="1" si="9"/>
        <v>-959240.1087179943</v>
      </c>
      <c r="K22" s="17">
        <f t="shared" ca="1" si="9"/>
        <v>-858880.22487870546</v>
      </c>
      <c r="L22" s="17">
        <f t="shared" ca="1" si="9"/>
        <v>-726580.18534763693</v>
      </c>
      <c r="M22" s="17">
        <f t="shared" ca="1" si="9"/>
        <v>724392.30884303956</v>
      </c>
      <c r="N22" s="17">
        <f t="shared" ca="1" si="9"/>
        <v>2075641.8678540138</v>
      </c>
      <c r="O22" s="17">
        <f t="shared" ca="1" si="9"/>
        <v>2291515.7205297779</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17">
        <v>0</v>
      </c>
      <c r="E24" s="17">
        <v>0</v>
      </c>
      <c r="F24" s="17">
        <v>0</v>
      </c>
      <c r="G24" s="17">
        <v>0</v>
      </c>
      <c r="H24" s="250">
        <f ca="1">'JAP-23 Page 2'!O22/'JAP-23 Page 3'!E30</f>
        <v>3.8091430457891447E-3</v>
      </c>
      <c r="I24" s="250">
        <f ca="1">$H$24</f>
        <v>3.8091430457891447E-3</v>
      </c>
      <c r="J24" s="250">
        <f t="shared" ref="J24:O24" ca="1" si="10">$H$24</f>
        <v>3.8091430457891447E-3</v>
      </c>
      <c r="K24" s="250">
        <f t="shared" ca="1" si="10"/>
        <v>3.8091430457891447E-3</v>
      </c>
      <c r="L24" s="250">
        <f t="shared" ca="1" si="10"/>
        <v>3.8091430457891447E-3</v>
      </c>
      <c r="M24" s="250">
        <f t="shared" ca="1" si="10"/>
        <v>3.8091430457891447E-3</v>
      </c>
      <c r="N24" s="250">
        <f t="shared" ca="1" si="10"/>
        <v>3.8091430457891447E-3</v>
      </c>
      <c r="O24" s="250">
        <f t="shared" ca="1" si="10"/>
        <v>3.8091430457891447E-3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v>0</v>
      </c>
      <c r="E26" s="17">
        <v>0</v>
      </c>
      <c r="F26" s="17">
        <v>0</v>
      </c>
      <c r="G26" s="17">
        <v>0</v>
      </c>
      <c r="H26" s="17">
        <f t="shared" ref="H26:O26" ca="1" si="11">H14*H24</f>
        <v>163336.16199253232</v>
      </c>
      <c r="I26" s="17">
        <f t="shared" ca="1" si="11"/>
        <v>138912.85903605336</v>
      </c>
      <c r="J26" s="17">
        <f t="shared" ca="1" si="11"/>
        <v>116287.71498844335</v>
      </c>
      <c r="K26" s="17">
        <f t="shared" ca="1" si="11"/>
        <v>108875.04155249604</v>
      </c>
      <c r="L26" s="17">
        <f t="shared" ca="1" si="11"/>
        <v>114179.8255395392</v>
      </c>
      <c r="M26" s="17">
        <f t="shared" ca="1" si="11"/>
        <v>127693.37083685928</v>
      </c>
      <c r="N26" s="17">
        <f t="shared" ca="1" si="11"/>
        <v>172990.72892329175</v>
      </c>
      <c r="O26" s="17">
        <f t="shared" ca="1" si="11"/>
        <v>230954.78637831748</v>
      </c>
      <c r="P26" s="17">
        <f t="shared" ca="1" si="8"/>
        <v>1173230.4892475328</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v>0</v>
      </c>
      <c r="E28" s="17">
        <v>0</v>
      </c>
      <c r="F28" s="17">
        <v>0</v>
      </c>
      <c r="G28" s="17">
        <v>0</v>
      </c>
      <c r="H28" s="17">
        <f ca="1">G22+H18+H20-H26</f>
        <v>261621.0090098615</v>
      </c>
      <c r="I28" s="17">
        <f ca="1">H28+I18+I20-I26</f>
        <v>-909632.50863896799</v>
      </c>
      <c r="J28" s="17">
        <f t="shared" ref="J28:O28" ca="1" si="12">I28+J18+J20-J26</f>
        <v>-1377776.8447350233</v>
      </c>
      <c r="K28" s="17">
        <f t="shared" ca="1" si="12"/>
        <v>-1386292.0024482307</v>
      </c>
      <c r="L28" s="17">
        <f t="shared" ca="1" si="12"/>
        <v>-1368171.7884567012</v>
      </c>
      <c r="M28" s="17">
        <f t="shared" ca="1" si="12"/>
        <v>-44892.665102883955</v>
      </c>
      <c r="N28" s="17">
        <f t="shared" ca="1" si="12"/>
        <v>1133366.1649847988</v>
      </c>
      <c r="O28" s="17">
        <f t="shared" ca="1" si="12"/>
        <v>1118285.2312822449</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658</v>
      </c>
      <c r="D30" s="352">
        <f>'JAP-19 Page 1'!E34</f>
        <v>-2.2499999999999742E-3</v>
      </c>
      <c r="E30" s="352">
        <f>$D$30</f>
        <v>-2.2499999999999742E-3</v>
      </c>
      <c r="F30" s="352">
        <f t="shared" ref="F30:G30" si="13">$D$30</f>
        <v>-2.2499999999999742E-3</v>
      </c>
      <c r="G30" s="352">
        <f t="shared" si="13"/>
        <v>-2.2499999999999742E-3</v>
      </c>
      <c r="H30" s="352">
        <f ca="1">'JAP-23 Page 3'!E34</f>
        <v>8.9200000000000113E-3</v>
      </c>
      <c r="I30" s="352">
        <f ca="1">$H$30</f>
        <v>8.9200000000000113E-3</v>
      </c>
      <c r="J30" s="352">
        <f t="shared" ref="J30:O30" ca="1" si="14">$H$30</f>
        <v>8.9200000000000113E-3</v>
      </c>
      <c r="K30" s="352">
        <f t="shared" ca="1" si="14"/>
        <v>8.9200000000000113E-3</v>
      </c>
      <c r="L30" s="352">
        <f t="shared" ca="1" si="14"/>
        <v>8.9200000000000113E-3</v>
      </c>
      <c r="M30" s="352">
        <f t="shared" ca="1" si="14"/>
        <v>8.9200000000000113E-3</v>
      </c>
      <c r="N30" s="352">
        <f t="shared" ca="1" si="14"/>
        <v>8.9200000000000113E-3</v>
      </c>
      <c r="O30" s="352">
        <f t="shared" ca="1" si="14"/>
        <v>8.9200000000000113E-3</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5">D30*D14</f>
        <v>-148008.16072334009</v>
      </c>
      <c r="E32" s="354">
        <f t="shared" ca="1" si="15"/>
        <v>-144379.77213295511</v>
      </c>
      <c r="F32" s="354">
        <f t="shared" ca="1" si="15"/>
        <v>-127963.24546344715</v>
      </c>
      <c r="G32" s="354">
        <f t="shared" ca="1" si="15"/>
        <v>-115020.01041751655</v>
      </c>
      <c r="H32" s="354">
        <f t="shared" ca="1" si="15"/>
        <v>382489.85335008608</v>
      </c>
      <c r="I32" s="354">
        <f t="shared" ca="1" si="15"/>
        <v>325296.97302162909</v>
      </c>
      <c r="J32" s="354">
        <f t="shared" ca="1" si="15"/>
        <v>272314.90265076671</v>
      </c>
      <c r="K32" s="354">
        <f t="shared" ca="1" si="15"/>
        <v>254956.39280909926</v>
      </c>
      <c r="L32" s="354">
        <f t="shared" ca="1" si="15"/>
        <v>267378.78613894124</v>
      </c>
      <c r="M32" s="354">
        <f t="shared" ca="1" si="15"/>
        <v>299023.91539848648</v>
      </c>
      <c r="N32" s="354">
        <f t="shared" ca="1" si="15"/>
        <v>405098.28154171706</v>
      </c>
      <c r="O32" s="354">
        <f t="shared" ca="1" si="15"/>
        <v>540834.68899178552</v>
      </c>
      <c r="P32" s="17">
        <f t="shared" ca="1" si="8"/>
        <v>2212022.6051652525</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Revenue'!N29</f>
        <v>50961316.375747919</v>
      </c>
      <c r="E34" s="17">
        <f ca="1">'Gas - Revenue'!O29</f>
        <v>49778723.563194342</v>
      </c>
      <c r="F34" s="17">
        <f ca="1">'Gas - Revenue'!P29</f>
        <v>44428120.681821473</v>
      </c>
      <c r="G34" s="17">
        <f ca="1">'Gas - Revenue'!Q29</f>
        <v>40209560.195474803</v>
      </c>
      <c r="H34" s="17">
        <f ca="1">'Gas - Revenue'!R29</f>
        <v>34645845.614091977</v>
      </c>
      <c r="I34" s="17">
        <f ca="1">'Gas - Revenue'!S29</f>
        <v>29872243.055881992</v>
      </c>
      <c r="J34" s="17">
        <f ca="1">'Gas - Revenue'!T29</f>
        <v>25450095.662550427</v>
      </c>
      <c r="K34" s="17">
        <f ca="1">'Gas - Revenue'!U29</f>
        <v>24001268.002341338</v>
      </c>
      <c r="L34" s="17">
        <f ca="1">'Gas - Revenue'!V29</f>
        <v>25038102.801321015</v>
      </c>
      <c r="M34" s="17">
        <f ca="1">'Gas - Revenue'!W29</f>
        <v>27679362.851885181</v>
      </c>
      <c r="N34" s="17">
        <f ca="1">'Gas - Revenue'!X29</f>
        <v>36532857.59937536</v>
      </c>
      <c r="O34" s="17">
        <f ca="1">'Gas - Revenue'!Y29</f>
        <v>47862094.003010087</v>
      </c>
      <c r="P34" s="17">
        <f t="shared" ca="1" si="8"/>
        <v>436459590.40669596</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-2.9043237351258056E-3</v>
      </c>
      <c r="E36" s="249">
        <f t="shared" ref="E36:P36" ca="1" si="16">E32/E34</f>
        <v>-2.9004313851009912E-3</v>
      </c>
      <c r="F36" s="249">
        <f t="shared" ca="1" si="16"/>
        <v>-2.8802308875469835E-3</v>
      </c>
      <c r="G36" s="249">
        <f t="shared" ca="1" si="16"/>
        <v>-2.8605140135420067E-3</v>
      </c>
      <c r="H36" s="249">
        <f t="shared" ca="1" si="16"/>
        <v>1.1039991853872106E-2</v>
      </c>
      <c r="I36" s="249">
        <f t="shared" ca="1" si="16"/>
        <v>1.0889606529148018E-2</v>
      </c>
      <c r="J36" s="249">
        <f t="shared" ca="1" si="16"/>
        <v>1.0699955955429885E-2</v>
      </c>
      <c r="K36" s="249">
        <f t="shared" ca="1" si="16"/>
        <v>1.0622621804157519E-2</v>
      </c>
      <c r="L36" s="249">
        <f t="shared" ca="1" si="16"/>
        <v>1.067887564248016E-2</v>
      </c>
      <c r="M36" s="249">
        <f t="shared" ca="1" si="16"/>
        <v>1.0803135787430909E-2</v>
      </c>
      <c r="N36" s="249">
        <f t="shared" ca="1" si="16"/>
        <v>1.1088601006362104E-2</v>
      </c>
      <c r="O36" s="249">
        <f t="shared" ca="1" si="16"/>
        <v>1.1299854305533978E-2</v>
      </c>
      <c r="P36" s="249">
        <f t="shared" ca="1" si="16"/>
        <v>5.0681040210482598E-3</v>
      </c>
    </row>
    <row r="37" spans="1:16">
      <c r="A37"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4.xml><?xml version="1.0" encoding="utf-8"?>
<worksheet xmlns="http://schemas.openxmlformats.org/spreadsheetml/2006/main" xmlns:r="http://schemas.openxmlformats.org/officeDocument/2006/relationships">
  <sheetPr>
    <tabColor rgb="FF92D050"/>
    <pageSetUpPr fitToPage="1"/>
  </sheetPr>
  <dimension ref="A1:O52"/>
  <sheetViews>
    <sheetView zoomScaleNormal="100" workbookViewId="0">
      <selection activeCell="D35" sqref="D35"/>
    </sheetView>
  </sheetViews>
  <sheetFormatPr defaultRowHeight="12.75"/>
  <cols>
    <col min="1" max="1" width="6" style="3" customWidth="1"/>
    <col min="2" max="2" width="64.42578125"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35</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677</v>
      </c>
      <c r="C20" s="14" t="s">
        <v>652</v>
      </c>
      <c r="D20" s="26">
        <f>'JAP-15'!D37</f>
        <v>317.42999999999995</v>
      </c>
      <c r="E20" s="26">
        <f>'JAP-15'!E37</f>
        <v>1736.4999999999998</v>
      </c>
    </row>
    <row r="21" spans="1:5">
      <c r="A21" s="14">
        <f t="shared" si="0"/>
        <v>13</v>
      </c>
      <c r="B21" s="13"/>
      <c r="C21" s="14"/>
      <c r="D21" s="13"/>
      <c r="E21" s="13"/>
    </row>
    <row r="22" spans="1:5">
      <c r="A22" s="14">
        <f t="shared" si="0"/>
        <v>14</v>
      </c>
      <c r="B22" s="13" t="s">
        <v>28</v>
      </c>
      <c r="C22" s="14" t="s">
        <v>27</v>
      </c>
      <c r="D22" s="360">
        <f>'Gas - Customers'!X463</f>
        <v>748668.51003238896</v>
      </c>
      <c r="E22" s="360">
        <f>'Gas - Customers'!Y463</f>
        <v>59572.172844697874</v>
      </c>
    </row>
    <row r="23" spans="1:5">
      <c r="A23" s="14">
        <f t="shared" si="0"/>
        <v>15</v>
      </c>
      <c r="B23" s="13"/>
      <c r="C23" s="14"/>
      <c r="D23" s="13"/>
      <c r="E23" s="13"/>
    </row>
    <row r="24" spans="1:5">
      <c r="A24" s="14">
        <f t="shared" si="0"/>
        <v>16</v>
      </c>
      <c r="B24" s="13" t="s">
        <v>675</v>
      </c>
      <c r="C24" s="14" t="str">
        <f>"("&amp;A$20&amp;") x ("&amp;A22&amp;")"</f>
        <v>(12) x (14)</v>
      </c>
      <c r="D24" s="27">
        <f>D20*D22</f>
        <v>237649845.1395812</v>
      </c>
      <c r="E24" s="27">
        <f>E20*E22</f>
        <v>103447078.14481784</v>
      </c>
    </row>
    <row r="25" spans="1:5">
      <c r="A25" s="14">
        <f t="shared" si="0"/>
        <v>17</v>
      </c>
      <c r="B25" s="13"/>
      <c r="C25" s="14"/>
      <c r="D25" s="27"/>
      <c r="E25" s="27"/>
    </row>
    <row r="26" spans="1:5">
      <c r="A26" s="14">
        <f t="shared" si="0"/>
        <v>18</v>
      </c>
      <c r="B26" s="13" t="s">
        <v>706</v>
      </c>
      <c r="C26" s="14" t="s">
        <v>659</v>
      </c>
      <c r="D26" s="359">
        <f ca="1">'JAP-23 Page 6'!O28</f>
        <v>4985039.0130054969</v>
      </c>
      <c r="E26" s="359">
        <f ca="1">'JAP-23 Page 7'!O28</f>
        <v>1118285.2312822449</v>
      </c>
    </row>
    <row r="27" spans="1:5">
      <c r="A27" s="14">
        <f t="shared" si="0"/>
        <v>19</v>
      </c>
      <c r="B27" s="13"/>
      <c r="C27" s="14"/>
      <c r="D27" s="29"/>
      <c r="E27" s="29"/>
    </row>
    <row r="28" spans="1:5">
      <c r="A28" s="14">
        <f t="shared" si="0"/>
        <v>20</v>
      </c>
      <c r="B28" s="13" t="s">
        <v>703</v>
      </c>
      <c r="C28" s="14" t="str">
        <f>"("&amp;A24&amp;") + ("&amp;A26&amp;")"</f>
        <v>(16) + (18)</v>
      </c>
      <c r="D28" s="27">
        <f ca="1">D24+D26</f>
        <v>242634884.1525867</v>
      </c>
      <c r="E28" s="27">
        <f ca="1">E24+E26</f>
        <v>104565363.37610009</v>
      </c>
    </row>
    <row r="29" spans="1:5">
      <c r="A29" s="14">
        <f t="shared" si="0"/>
        <v>21</v>
      </c>
      <c r="B29" s="20"/>
      <c r="C29" s="20"/>
      <c r="D29" s="28"/>
      <c r="E29" s="28"/>
    </row>
    <row r="30" spans="1:5">
      <c r="A30" s="14">
        <f t="shared" si="0"/>
        <v>22</v>
      </c>
      <c r="B30" s="13" t="s">
        <v>552</v>
      </c>
      <c r="C30" s="14" t="s">
        <v>27</v>
      </c>
      <c r="D30" s="25">
        <f>'Gas - Sales by Customer Sched'!BY463</f>
        <v>573473605.83761764</v>
      </c>
      <c r="E30" s="25">
        <f>'Gas - Sales by Customer Sched'!BZ463</f>
        <v>546457746.06065464</v>
      </c>
    </row>
    <row r="31" spans="1:5">
      <c r="A31" s="14">
        <f t="shared" si="0"/>
        <v>23</v>
      </c>
      <c r="B31" s="20"/>
      <c r="C31" s="20"/>
      <c r="D31" s="20"/>
      <c r="E31" s="20"/>
    </row>
    <row r="32" spans="1:5" ht="13.5" thickBot="1">
      <c r="A32" s="14">
        <f t="shared" si="0"/>
        <v>24</v>
      </c>
      <c r="B32" s="13" t="s">
        <v>692</v>
      </c>
      <c r="C32" s="14" t="str">
        <f>"("&amp;A28&amp;") / ("&amp;A30&amp;")"</f>
        <v>(20) / (22)</v>
      </c>
      <c r="D32" s="259">
        <f ca="1">ROUND(D28/D30,5)</f>
        <v>0.42309999999999998</v>
      </c>
      <c r="E32" s="259">
        <f ca="1">ROUND(E28/E30,5)</f>
        <v>0.19134999999999999</v>
      </c>
    </row>
    <row r="33" spans="1:5" ht="13.5" thickTop="1">
      <c r="A33" s="14">
        <f t="shared" si="0"/>
        <v>25</v>
      </c>
      <c r="B33" s="20"/>
      <c r="C33" s="20"/>
      <c r="D33" s="20"/>
      <c r="E33" s="20"/>
    </row>
    <row r="34" spans="1:5">
      <c r="A34" s="14">
        <f t="shared" si="0"/>
        <v>26</v>
      </c>
      <c r="B34" s="13" t="s">
        <v>693</v>
      </c>
      <c r="C34" s="14" t="str">
        <f>"("&amp;A32&amp;") - ("&amp;A18&amp;")"</f>
        <v>(24) - (10)</v>
      </c>
      <c r="D34" s="250">
        <f ca="1">D32-D18</f>
        <v>5.9249999999999969E-2</v>
      </c>
      <c r="E34" s="250">
        <f ca="1">E32-E18</f>
        <v>1.5270000000000006E-2</v>
      </c>
    </row>
    <row r="35" spans="1:5">
      <c r="A35" s="14">
        <f t="shared" si="0"/>
        <v>27</v>
      </c>
      <c r="B35" s="13"/>
      <c r="C35" s="20"/>
      <c r="D35" s="20"/>
      <c r="E35" s="20"/>
    </row>
    <row r="36" spans="1:5">
      <c r="A36" s="14">
        <f t="shared" si="0"/>
        <v>28</v>
      </c>
      <c r="B36" s="13" t="s">
        <v>695</v>
      </c>
      <c r="C36" s="14" t="s">
        <v>660</v>
      </c>
      <c r="D36" s="250">
        <f ca="1">'JAP-23 Page 9'!D34</f>
        <v>5.9249999999999969E-2</v>
      </c>
      <c r="E36" s="250">
        <f ca="1">'JAP-23 Page 9'!E34</f>
        <v>1.5270000000000006E-2</v>
      </c>
    </row>
    <row r="37" spans="1:5">
      <c r="A37" s="14">
        <f t="shared" si="0"/>
        <v>29</v>
      </c>
      <c r="B37" s="13"/>
      <c r="C37" s="14"/>
      <c r="D37" s="20"/>
      <c r="E37" s="20"/>
    </row>
    <row r="38" spans="1:5">
      <c r="A38" s="14">
        <f t="shared" si="0"/>
        <v>30</v>
      </c>
      <c r="B38" s="13" t="s">
        <v>696</v>
      </c>
      <c r="C38" s="14" t="s">
        <v>312</v>
      </c>
      <c r="D38" s="873">
        <f ca="1">IF(D34=D36,D26,(D26-((D34-D36)*D30)))</f>
        <v>4985039.0130054969</v>
      </c>
      <c r="E38" s="333">
        <f ca="1">IF(E34=E36,E26,(E26-((E34-E36)*E30)))</f>
        <v>1118285.2312822449</v>
      </c>
    </row>
    <row r="39" spans="1:5">
      <c r="A39" s="14">
        <f t="shared" si="0"/>
        <v>31</v>
      </c>
      <c r="B39" s="13"/>
      <c r="C39" s="20"/>
      <c r="D39" s="20"/>
      <c r="E39" s="20"/>
    </row>
    <row r="40" spans="1:5">
      <c r="A40" s="14">
        <f t="shared" si="0"/>
        <v>32</v>
      </c>
      <c r="B40" s="13" t="s">
        <v>694</v>
      </c>
      <c r="C40" s="14" t="str">
        <f>"("&amp;A$30&amp;") x ("&amp;A36&amp;")"</f>
        <v>(22) x (28)</v>
      </c>
      <c r="D40" s="333"/>
      <c r="E40" s="333">
        <f ca="1">E30*E36</f>
        <v>8344409.7823461993</v>
      </c>
    </row>
    <row r="41" spans="1:5">
      <c r="A41" s="14">
        <f t="shared" si="0"/>
        <v>33</v>
      </c>
      <c r="B41" s="13"/>
      <c r="C41" s="20"/>
      <c r="D41" s="333"/>
      <c r="E41" s="333"/>
    </row>
    <row r="42" spans="1:5">
      <c r="A42" s="14">
        <f t="shared" si="0"/>
        <v>34</v>
      </c>
      <c r="B42" s="13" t="s">
        <v>697</v>
      </c>
      <c r="C42" s="14" t="str">
        <f>"("&amp;A40&amp;") / ("&amp;A28&amp;")"</f>
        <v>(32) / (20)</v>
      </c>
      <c r="D42" s="334"/>
      <c r="E42" s="334">
        <f ca="1">ROUND(E40/E28,5)</f>
        <v>7.9799999999999996E-2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58.855468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651</v>
      </c>
      <c r="B3" s="955"/>
      <c r="C3" s="955"/>
      <c r="D3" s="955"/>
      <c r="E3" s="955"/>
    </row>
    <row r="4" spans="1:5">
      <c r="A4" s="955" t="s">
        <v>35</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646</v>
      </c>
      <c r="C10" s="14" t="s">
        <v>554</v>
      </c>
      <c r="D10" s="17">
        <f ca="1">SUM('Gas - Revenue'!N16:Y16)</f>
        <v>641424439.05366111</v>
      </c>
      <c r="E10" s="17">
        <f ca="1">SUM('Gas - Revenue'!N29:Y29)</f>
        <v>436459590.40669596</v>
      </c>
    </row>
    <row r="11" spans="1:5">
      <c r="A11" s="14">
        <f t="shared" si="0"/>
        <v>3</v>
      </c>
      <c r="B11" s="13"/>
      <c r="C11" s="14"/>
      <c r="D11" s="13"/>
      <c r="E11" s="13"/>
    </row>
    <row r="12" spans="1:5">
      <c r="A12" s="14">
        <f t="shared" si="0"/>
        <v>4</v>
      </c>
      <c r="B12" s="13" t="s">
        <v>555</v>
      </c>
      <c r="C12" s="14" t="s">
        <v>659</v>
      </c>
      <c r="D12" s="359">
        <f ca="1">'JAP-23 Page 6'!P32</f>
        <v>20102111.984238166</v>
      </c>
      <c r="E12" s="359">
        <f ca="1">'JAP-23 Page 7'!P32</f>
        <v>2212022.6051652525</v>
      </c>
    </row>
    <row r="13" spans="1:5">
      <c r="A13" s="14">
        <f t="shared" si="0"/>
        <v>5</v>
      </c>
      <c r="B13" s="13"/>
      <c r="C13" s="14"/>
      <c r="D13" s="13"/>
      <c r="E13" s="13"/>
    </row>
    <row r="14" spans="1:5">
      <c r="A14" s="14">
        <f t="shared" si="0"/>
        <v>6</v>
      </c>
      <c r="B14" s="13" t="s">
        <v>643</v>
      </c>
      <c r="C14" s="14" t="s">
        <v>556</v>
      </c>
      <c r="D14" s="17">
        <f ca="1">D10-D12</f>
        <v>621322327.06942296</v>
      </c>
      <c r="E14" s="17">
        <f ca="1">E10-E12</f>
        <v>434247567.80153072</v>
      </c>
    </row>
    <row r="15" spans="1:5">
      <c r="A15" s="14">
        <f t="shared" si="0"/>
        <v>7</v>
      </c>
      <c r="B15" s="13"/>
      <c r="C15" s="14"/>
      <c r="D15" s="13"/>
      <c r="E15" s="13"/>
    </row>
    <row r="16" spans="1:5">
      <c r="A16" s="14">
        <f t="shared" si="0"/>
        <v>8</v>
      </c>
      <c r="B16" s="13" t="s">
        <v>647</v>
      </c>
      <c r="C16" s="14" t="s">
        <v>554</v>
      </c>
      <c r="D16" s="363">
        <f>SUM('Gas - Sales by Customer Sched'!BT470:BT481)</f>
        <v>561456231.95613968</v>
      </c>
      <c r="E16" s="363">
        <f>SUM('Gas - Sales by Customer Sched'!BU470:BU481)</f>
        <v>545946539.10398841</v>
      </c>
    </row>
    <row r="17" spans="1:5">
      <c r="A17" s="14">
        <f t="shared" si="0"/>
        <v>9</v>
      </c>
      <c r="B17" s="13"/>
      <c r="C17" s="14"/>
      <c r="D17" s="13"/>
      <c r="E17" s="13"/>
    </row>
    <row r="18" spans="1:5">
      <c r="A18" s="14">
        <f t="shared" si="0"/>
        <v>10</v>
      </c>
      <c r="B18" s="13" t="s">
        <v>557</v>
      </c>
      <c r="C18" s="14" t="s">
        <v>558</v>
      </c>
      <c r="D18" s="781">
        <f ca="1">ROUND(D10/D16,5)</f>
        <v>1.1424300000000001</v>
      </c>
      <c r="E18" s="781">
        <f ca="1">ROUND(E10/E16,5)</f>
        <v>0.79944999999999999</v>
      </c>
    </row>
    <row r="19" spans="1:5">
      <c r="A19" s="14">
        <f t="shared" si="0"/>
        <v>11</v>
      </c>
      <c r="B19" s="13"/>
      <c r="C19" s="14"/>
      <c r="D19" s="781"/>
      <c r="E19" s="781"/>
    </row>
    <row r="20" spans="1:5">
      <c r="A20" s="14">
        <f t="shared" si="0"/>
        <v>12</v>
      </c>
      <c r="B20" s="13" t="s">
        <v>702</v>
      </c>
      <c r="C20" s="14" t="s">
        <v>657</v>
      </c>
      <c r="D20" s="782">
        <f ca="1">'JAP-23 Page 3'!D36</f>
        <v>5.2300000000000013E-2</v>
      </c>
      <c r="E20" s="782">
        <f ca="1">'JAP-23 Page 3'!E36</f>
        <v>8.9200000000000113E-3</v>
      </c>
    </row>
    <row r="21" spans="1:5">
      <c r="A21" s="14">
        <f t="shared" si="0"/>
        <v>13</v>
      </c>
      <c r="B21" s="13"/>
      <c r="C21" s="14"/>
      <c r="D21" s="781"/>
      <c r="E21" s="781"/>
    </row>
    <row r="22" spans="1:5">
      <c r="A22" s="14">
        <f t="shared" si="0"/>
        <v>14</v>
      </c>
      <c r="B22" s="13" t="s">
        <v>645</v>
      </c>
      <c r="C22" s="14" t="s">
        <v>559</v>
      </c>
      <c r="D22" s="781">
        <f ca="1">D18+D20</f>
        <v>1.1947300000000001</v>
      </c>
      <c r="E22" s="781">
        <f ca="1">E18+E20</f>
        <v>0.80837000000000003</v>
      </c>
    </row>
    <row r="23" spans="1:5">
      <c r="A23" s="14">
        <f t="shared" si="0"/>
        <v>15</v>
      </c>
      <c r="B23" s="13"/>
      <c r="C23" s="14"/>
      <c r="D23" s="781"/>
      <c r="E23" s="781"/>
    </row>
    <row r="24" spans="1:5">
      <c r="A24" s="14">
        <f t="shared" si="0"/>
        <v>16</v>
      </c>
      <c r="B24" s="13" t="s">
        <v>698</v>
      </c>
      <c r="C24" s="14" t="s">
        <v>661</v>
      </c>
      <c r="D24" s="781">
        <f ca="1">'JAP-23 Page 8'!D34</f>
        <v>5.9249999999999969E-2</v>
      </c>
      <c r="E24" s="781">
        <f ca="1">'JAP-23 Page 8'!E34</f>
        <v>1.5270000000000006E-2</v>
      </c>
    </row>
    <row r="25" spans="1:5">
      <c r="A25" s="14">
        <f t="shared" si="0"/>
        <v>17</v>
      </c>
      <c r="B25" s="13"/>
      <c r="C25" s="14"/>
      <c r="D25" s="13"/>
      <c r="E25" s="13"/>
    </row>
    <row r="26" spans="1:5">
      <c r="A26" s="14">
        <f t="shared" si="0"/>
        <v>18</v>
      </c>
      <c r="B26" s="13" t="s">
        <v>699</v>
      </c>
      <c r="C26" s="14" t="s">
        <v>560</v>
      </c>
      <c r="D26" s="250">
        <f ca="1">D24-D20</f>
        <v>6.9499999999999562E-3</v>
      </c>
      <c r="E26" s="250">
        <f ca="1">E24-E20</f>
        <v>6.3499999999999945E-3</v>
      </c>
    </row>
    <row r="27" spans="1:5">
      <c r="A27" s="14">
        <f t="shared" si="0"/>
        <v>19</v>
      </c>
      <c r="B27" s="13"/>
      <c r="C27" s="14"/>
      <c r="D27" s="13"/>
      <c r="E27" s="13"/>
    </row>
    <row r="28" spans="1:5">
      <c r="A28" s="14">
        <f t="shared" si="0"/>
        <v>20</v>
      </c>
      <c r="B28" s="13" t="s">
        <v>561</v>
      </c>
      <c r="C28" s="14" t="s">
        <v>562</v>
      </c>
      <c r="D28" s="783">
        <f ca="1">D26/D22</f>
        <v>5.817213931181067E-3</v>
      </c>
      <c r="E28" s="783">
        <f ca="1">E26/E22</f>
        <v>7.8553137795811245E-3</v>
      </c>
    </row>
    <row r="29" spans="1:5">
      <c r="A29" s="14">
        <f t="shared" si="0"/>
        <v>21</v>
      </c>
      <c r="B29" s="13"/>
      <c r="C29" s="14"/>
      <c r="D29" s="13"/>
      <c r="E29" s="13"/>
    </row>
    <row r="30" spans="1:5">
      <c r="A30" s="14">
        <f t="shared" si="0"/>
        <v>22</v>
      </c>
      <c r="B30" s="13" t="s">
        <v>563</v>
      </c>
      <c r="C30" s="14" t="s">
        <v>312</v>
      </c>
      <c r="D30" s="784">
        <f ca="1">IF(D28&gt;3%,D28-3%,0)</f>
        <v>0</v>
      </c>
      <c r="E30" s="784">
        <f ca="1">IF(E28&gt;3%,E28-3%,0)</f>
        <v>0</v>
      </c>
    </row>
    <row r="31" spans="1:5">
      <c r="A31" s="14">
        <f t="shared" si="0"/>
        <v>23</v>
      </c>
      <c r="B31" s="13"/>
      <c r="C31" s="14"/>
      <c r="D31" s="13"/>
      <c r="E31" s="13"/>
    </row>
    <row r="32" spans="1:5">
      <c r="A32" s="14">
        <f t="shared" si="0"/>
        <v>24</v>
      </c>
      <c r="B32" s="13" t="s">
        <v>700</v>
      </c>
      <c r="C32" s="14" t="s">
        <v>564</v>
      </c>
      <c r="D32" s="785">
        <f ca="1">D30*D22</f>
        <v>0</v>
      </c>
      <c r="E32" s="785">
        <f ca="1">E30*E22</f>
        <v>0</v>
      </c>
    </row>
    <row r="33" spans="1:5">
      <c r="A33" s="14">
        <f t="shared" si="0"/>
        <v>25</v>
      </c>
      <c r="B33" s="20"/>
      <c r="C33" s="20"/>
      <c r="D33" s="786"/>
      <c r="E33" s="786"/>
    </row>
    <row r="34" spans="1:5">
      <c r="A34" s="14">
        <f t="shared" si="0"/>
        <v>26</v>
      </c>
      <c r="B34" s="13" t="s">
        <v>701</v>
      </c>
      <c r="C34" s="14" t="s">
        <v>565</v>
      </c>
      <c r="D34" s="781">
        <f ca="1">D24-D32</f>
        <v>5.9249999999999969E-2</v>
      </c>
      <c r="E34" s="781">
        <f ca="1">E24-E32</f>
        <v>1.5270000000000006E-2</v>
      </c>
    </row>
    <row r="35" spans="1:5">
      <c r="A35" s="14">
        <f t="shared" si="0"/>
        <v>27</v>
      </c>
      <c r="B35" s="787"/>
      <c r="C35" s="787"/>
      <c r="D35" s="787"/>
      <c r="E35" s="787"/>
    </row>
    <row r="36" spans="1:5">
      <c r="A36" s="14">
        <f t="shared" si="0"/>
        <v>28</v>
      </c>
      <c r="B36" s="20" t="str">
        <f>'JAP-23 Page 8'!B44</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Q105"/>
  <sheetViews>
    <sheetView workbookViewId="0">
      <selection activeCell="D35" sqref="D35"/>
    </sheetView>
  </sheetViews>
  <sheetFormatPr defaultRowHeight="15"/>
  <cols>
    <col min="1" max="1" width="5.85546875" customWidth="1"/>
    <col min="2" max="2" width="3.42578125" customWidth="1"/>
    <col min="3" max="3" width="22" bestFit="1" customWidth="1"/>
    <col min="4" max="4" width="8.42578125" bestFit="1" customWidth="1"/>
    <col min="5" max="5" width="13.28515625" bestFit="1" customWidth="1"/>
    <col min="6" max="6" width="10.7109375" bestFit="1" customWidth="1"/>
    <col min="7" max="7" width="16" bestFit="1" customWidth="1"/>
    <col min="8" max="8" width="2.42578125" customWidth="1"/>
    <col min="9" max="9" width="12.5703125" bestFit="1" customWidth="1"/>
    <col min="10" max="10" width="2.42578125" customWidth="1"/>
    <col min="11" max="11" width="10" bestFit="1" customWidth="1"/>
    <col min="12" max="12" width="16" bestFit="1" customWidth="1"/>
    <col min="13" max="13" width="2.42578125" customWidth="1"/>
    <col min="14" max="14" width="11.5703125" bestFit="1" customWidth="1"/>
    <col min="15" max="15" width="8.140625" bestFit="1" customWidth="1"/>
    <col min="16" max="16" width="2.42578125" customWidth="1"/>
    <col min="17" max="17" width="14.85546875" bestFit="1" customWidth="1"/>
  </cols>
  <sheetData>
    <row r="1" spans="1:17">
      <c r="A1" s="56"/>
      <c r="B1" s="959" t="s">
        <v>18</v>
      </c>
      <c r="C1" s="960"/>
      <c r="D1" s="960"/>
      <c r="E1" s="960"/>
      <c r="F1" s="960"/>
      <c r="G1" s="960"/>
      <c r="H1" s="960"/>
      <c r="I1" s="960"/>
      <c r="J1" s="960"/>
      <c r="K1" s="960"/>
      <c r="L1" s="960"/>
      <c r="M1" s="960"/>
      <c r="N1" s="960"/>
      <c r="O1" s="960"/>
      <c r="P1" s="960"/>
      <c r="Q1" s="960"/>
    </row>
    <row r="2" spans="1:17">
      <c r="A2" s="56"/>
      <c r="B2" s="959" t="s">
        <v>17</v>
      </c>
      <c r="C2" s="960"/>
      <c r="D2" s="960"/>
      <c r="E2" s="960"/>
      <c r="F2" s="960"/>
      <c r="G2" s="960"/>
      <c r="H2" s="960"/>
      <c r="I2" s="960"/>
      <c r="J2" s="960"/>
      <c r="K2" s="960"/>
      <c r="L2" s="960"/>
      <c r="M2" s="960"/>
      <c r="N2" s="960"/>
      <c r="O2" s="960"/>
      <c r="P2" s="960"/>
      <c r="Q2" s="960"/>
    </row>
    <row r="3" spans="1:17">
      <c r="A3" s="56"/>
      <c r="B3" s="959" t="s">
        <v>424</v>
      </c>
      <c r="C3" s="960"/>
      <c r="D3" s="960"/>
      <c r="E3" s="960"/>
      <c r="F3" s="960"/>
      <c r="G3" s="960"/>
      <c r="H3" s="960"/>
      <c r="I3" s="960"/>
      <c r="J3" s="960"/>
      <c r="K3" s="960"/>
      <c r="L3" s="960"/>
      <c r="M3" s="960"/>
      <c r="N3" s="960"/>
      <c r="O3" s="960"/>
      <c r="P3" s="960"/>
      <c r="Q3" s="960"/>
    </row>
    <row r="4" spans="1:17">
      <c r="A4" s="56"/>
      <c r="B4" s="959" t="s">
        <v>35</v>
      </c>
      <c r="C4" s="960"/>
      <c r="D4" s="960"/>
      <c r="E4" s="960"/>
      <c r="F4" s="960"/>
      <c r="G4" s="960"/>
      <c r="H4" s="960"/>
      <c r="I4" s="960"/>
      <c r="J4" s="960"/>
      <c r="K4" s="960"/>
      <c r="L4" s="960"/>
      <c r="M4" s="960"/>
      <c r="N4" s="960"/>
      <c r="O4" s="960"/>
      <c r="P4" s="960"/>
      <c r="Q4" s="960"/>
    </row>
    <row r="5" spans="1:17">
      <c r="A5" s="56"/>
      <c r="B5" s="51"/>
      <c r="C5" s="51"/>
      <c r="D5" s="51"/>
      <c r="E5" s="51"/>
      <c r="F5" s="51"/>
      <c r="G5" s="51"/>
      <c r="H5" s="42"/>
      <c r="I5" s="42"/>
      <c r="J5" s="42"/>
      <c r="K5" s="42"/>
      <c r="L5" s="42"/>
      <c r="M5" s="42"/>
      <c r="N5" s="42"/>
      <c r="O5" s="42"/>
      <c r="P5" s="42"/>
      <c r="Q5" s="52"/>
    </row>
    <row r="6" spans="1:17">
      <c r="A6" s="338" t="s">
        <v>426</v>
      </c>
      <c r="B6" s="56"/>
      <c r="C6" s="57"/>
      <c r="D6" s="57"/>
      <c r="E6" s="58" t="s">
        <v>47</v>
      </c>
      <c r="F6" s="59" t="s">
        <v>419</v>
      </c>
      <c r="G6" s="60"/>
      <c r="H6" s="61"/>
      <c r="I6" s="335" t="s">
        <v>421</v>
      </c>
      <c r="J6" s="335"/>
      <c r="K6" s="59" t="s">
        <v>420</v>
      </c>
      <c r="L6" s="60"/>
      <c r="M6" s="62"/>
      <c r="N6" s="59" t="s">
        <v>60</v>
      </c>
      <c r="O6" s="59"/>
      <c r="P6" s="63"/>
      <c r="Q6" s="57" t="s">
        <v>423</v>
      </c>
    </row>
    <row r="7" spans="1:17">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row>
    <row r="8" spans="1:17">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row>
    <row r="9" spans="1:17">
      <c r="A9" s="14">
        <v>1</v>
      </c>
      <c r="B9" s="104" t="s">
        <v>118</v>
      </c>
      <c r="C9" s="105"/>
      <c r="D9" s="106"/>
      <c r="E9" s="107"/>
      <c r="F9" s="107"/>
      <c r="G9" s="109"/>
      <c r="H9" s="110"/>
      <c r="I9" s="337"/>
      <c r="J9" s="110"/>
      <c r="K9" s="107"/>
      <c r="L9" s="109"/>
      <c r="M9" s="105"/>
      <c r="N9" s="105"/>
      <c r="O9" s="340"/>
      <c r="P9" s="105"/>
      <c r="Q9" s="105"/>
    </row>
    <row r="10" spans="1:17">
      <c r="A10" s="14">
        <f t="shared" ref="A10:A67" si="0">A9+1</f>
        <v>2</v>
      </c>
      <c r="B10" s="105"/>
      <c r="C10" s="114" t="s">
        <v>57</v>
      </c>
      <c r="D10" s="114" t="s">
        <v>58</v>
      </c>
      <c r="E10" s="116">
        <f>'2013 ERF - Rate Design'!E24</f>
        <v>202815693</v>
      </c>
      <c r="F10" s="120">
        <f>'2013 ERF - Rate Design'!I24</f>
        <v>0.30537999999999998</v>
      </c>
      <c r="G10" s="113">
        <f>ROUND($E10*F10,2)</f>
        <v>61935856.329999998</v>
      </c>
      <c r="H10" s="110"/>
      <c r="I10" s="337">
        <f ca="1">'JAP-23 Page 8'!$E$42</f>
        <v>7.9799999999999996E-2</v>
      </c>
      <c r="J10" s="110"/>
      <c r="K10" s="86">
        <f ca="1">ROUND(F10*(1+I10),5)</f>
        <v>0.32974999999999999</v>
      </c>
      <c r="L10" s="113">
        <f ca="1">ROUND($E10*K10,2)</f>
        <v>66878474.770000003</v>
      </c>
      <c r="M10" s="105"/>
      <c r="N10" s="80">
        <f ca="1">L10-G10</f>
        <v>4942618.4400000051</v>
      </c>
      <c r="O10" s="339">
        <f ca="1">IF(G10&lt;&gt;0,N10/G10,0)</f>
        <v>7.9802213659003515E-2</v>
      </c>
      <c r="P10" s="81"/>
      <c r="Q10" s="87">
        <f ca="1">K10-F10</f>
        <v>2.4370000000000003E-2</v>
      </c>
    </row>
    <row r="11" spans="1:17">
      <c r="A11" s="14">
        <f t="shared" si="0"/>
        <v>3</v>
      </c>
      <c r="B11" s="105"/>
      <c r="C11" s="114"/>
      <c r="D11" s="114"/>
      <c r="E11" s="107"/>
      <c r="F11" s="116"/>
      <c r="G11" s="113"/>
      <c r="H11" s="110"/>
      <c r="I11" s="337"/>
      <c r="J11" s="110"/>
      <c r="K11" s="116"/>
      <c r="L11" s="113"/>
      <c r="M11" s="105"/>
      <c r="N11" s="105"/>
      <c r="O11" s="340"/>
      <c r="P11" s="105"/>
      <c r="Q11" s="105"/>
    </row>
    <row r="12" spans="1:17">
      <c r="A12" s="14">
        <f t="shared" si="0"/>
        <v>4</v>
      </c>
      <c r="B12" s="119" t="s">
        <v>120</v>
      </c>
      <c r="C12" s="105"/>
      <c r="D12" s="106"/>
      <c r="E12" s="107"/>
      <c r="F12" s="107"/>
      <c r="G12" s="109"/>
      <c r="H12" s="110"/>
      <c r="I12" s="337"/>
      <c r="J12" s="110"/>
      <c r="K12" s="107"/>
      <c r="L12" s="109"/>
      <c r="M12" s="105"/>
      <c r="N12" s="114"/>
      <c r="O12" s="340"/>
      <c r="P12" s="105"/>
      <c r="Q12" s="105"/>
    </row>
    <row r="13" spans="1:17">
      <c r="A13" s="14">
        <f t="shared" si="0"/>
        <v>5</v>
      </c>
      <c r="B13" s="114"/>
      <c r="C13" s="114" t="s">
        <v>57</v>
      </c>
      <c r="D13" s="114" t="s">
        <v>58</v>
      </c>
      <c r="E13" s="116">
        <f>'2013 ERF - Rate Design'!E29</f>
        <v>0</v>
      </c>
      <c r="F13" s="120">
        <f>F10</f>
        <v>0.30537999999999998</v>
      </c>
      <c r="G13" s="113">
        <f>ROUND($E13*F13,2)</f>
        <v>0</v>
      </c>
      <c r="H13" s="110"/>
      <c r="I13" s="337">
        <f ca="1">'JAP-23 Page 8'!$E$42</f>
        <v>7.9799999999999996E-2</v>
      </c>
      <c r="J13" s="110"/>
      <c r="K13" s="86">
        <f t="shared" ref="K13:K14" ca="1" si="1">ROUND(F13*(1+I13),5)</f>
        <v>0.32974999999999999</v>
      </c>
      <c r="L13" s="113">
        <f ca="1">ROUND($E13*K13,2)</f>
        <v>0</v>
      </c>
      <c r="M13" s="105"/>
      <c r="N13" s="80">
        <f ca="1">L13-G13</f>
        <v>0</v>
      </c>
      <c r="O13" s="339">
        <f>IF(G13&lt;&gt;0,N13/G13,0)</f>
        <v>0</v>
      </c>
      <c r="P13" s="81"/>
      <c r="Q13" s="87">
        <f ca="1">K13-F13</f>
        <v>2.4370000000000003E-2</v>
      </c>
    </row>
    <row r="14" spans="1:17">
      <c r="A14" s="14">
        <f t="shared" si="0"/>
        <v>6</v>
      </c>
      <c r="B14" s="114"/>
      <c r="C14" s="111" t="s">
        <v>61</v>
      </c>
      <c r="D14" s="114"/>
      <c r="E14" s="116"/>
      <c r="F14" s="120">
        <f>-F80</f>
        <v>-5.3699999999999998E-3</v>
      </c>
      <c r="G14" s="113">
        <f>ROUND($E14*F14,2)</f>
        <v>0</v>
      </c>
      <c r="H14" s="110"/>
      <c r="I14" s="337">
        <f ca="1">'JAP-23 Page 8'!$E$42</f>
        <v>7.9799999999999996E-2</v>
      </c>
      <c r="J14" s="110"/>
      <c r="K14" s="86">
        <f t="shared" ca="1" si="1"/>
        <v>-5.7999999999999996E-3</v>
      </c>
      <c r="L14" s="113">
        <f ca="1">ROUND($E14*K14,2)</f>
        <v>0</v>
      </c>
      <c r="M14" s="105"/>
      <c r="N14" s="80">
        <f ca="1">L14-G14</f>
        <v>0</v>
      </c>
      <c r="O14" s="339">
        <f>IF(G14&lt;&gt;0,N14/G14,0)</f>
        <v>0</v>
      </c>
      <c r="P14" s="81"/>
      <c r="Q14" s="87">
        <f ca="1">K14-F14</f>
        <v>-4.2999999999999983E-4</v>
      </c>
    </row>
    <row r="15" spans="1:17">
      <c r="A15" s="14">
        <f t="shared" si="0"/>
        <v>7</v>
      </c>
      <c r="B15" s="105"/>
      <c r="C15" s="89" t="s">
        <v>113</v>
      </c>
      <c r="D15" s="106"/>
      <c r="E15" s="116"/>
      <c r="F15" s="116"/>
      <c r="G15" s="118">
        <f>SUM(G13:G14)</f>
        <v>0</v>
      </c>
      <c r="H15" s="110"/>
      <c r="I15" s="337"/>
      <c r="J15" s="110"/>
      <c r="K15" s="116"/>
      <c r="L15" s="118">
        <f ca="1">SUM(L13:L14)</f>
        <v>0</v>
      </c>
      <c r="M15" s="105"/>
      <c r="N15" s="80">
        <f ca="1">L15-G15</f>
        <v>0</v>
      </c>
      <c r="O15" s="339">
        <f>IF(G15&lt;&gt;0,N15/G15,0)</f>
        <v>0</v>
      </c>
      <c r="P15" s="81"/>
      <c r="Q15" s="105"/>
    </row>
    <row r="16" spans="1:17">
      <c r="A16" s="14">
        <f t="shared" si="0"/>
        <v>8</v>
      </c>
      <c r="B16" s="114"/>
      <c r="C16" s="114"/>
      <c r="D16" s="114"/>
      <c r="E16" s="107"/>
      <c r="F16" s="121"/>
      <c r="G16" s="122"/>
      <c r="H16" s="110"/>
      <c r="I16" s="337"/>
      <c r="J16" s="110"/>
      <c r="K16" s="121"/>
      <c r="L16" s="122"/>
      <c r="M16" s="105"/>
      <c r="N16" s="105"/>
      <c r="O16" s="340"/>
      <c r="P16" s="105"/>
      <c r="Q16" s="105"/>
    </row>
    <row r="17" spans="1:17">
      <c r="A17" s="14">
        <f t="shared" si="0"/>
        <v>9</v>
      </c>
      <c r="B17" s="119" t="s">
        <v>122</v>
      </c>
      <c r="C17" s="105"/>
      <c r="D17" s="106"/>
      <c r="E17" s="107"/>
      <c r="F17" s="107"/>
      <c r="G17" s="109"/>
      <c r="H17" s="110"/>
      <c r="I17" s="337"/>
      <c r="J17" s="110"/>
      <c r="K17" s="107"/>
      <c r="L17" s="109"/>
      <c r="M17" s="105"/>
      <c r="N17" s="105"/>
      <c r="O17" s="340"/>
      <c r="P17" s="105"/>
      <c r="Q17" s="105"/>
    </row>
    <row r="18" spans="1:17">
      <c r="A18" s="14">
        <f t="shared" si="0"/>
        <v>10</v>
      </c>
      <c r="B18" s="105"/>
      <c r="C18" s="107" t="s">
        <v>64</v>
      </c>
      <c r="D18" s="114" t="s">
        <v>62</v>
      </c>
      <c r="E18" s="116">
        <f>'2013 ERF - Rate Design'!E40</f>
        <v>4308674.33</v>
      </c>
      <c r="F18" s="124">
        <f>F39</f>
        <v>1.1499999999999999</v>
      </c>
      <c r="G18" s="109">
        <f>ROUND($E18*F18,2)</f>
        <v>4954975.4800000004</v>
      </c>
      <c r="H18" s="110"/>
      <c r="I18" s="337">
        <f ca="1">'JAP-23 Page 8'!$E$42</f>
        <v>7.9799999999999996E-2</v>
      </c>
      <c r="J18" s="110"/>
      <c r="K18" s="79">
        <f ca="1">ROUND(F18*(1+I18),2)</f>
        <v>1.24</v>
      </c>
      <c r="L18" s="109">
        <f ca="1">ROUND($E18*K18,2)</f>
        <v>5342756.17</v>
      </c>
      <c r="M18" s="105"/>
      <c r="N18" s="80">
        <f ca="1">L18-G18</f>
        <v>387780.68999999948</v>
      </c>
      <c r="O18" s="339">
        <f ca="1">IF(G18&lt;&gt;0,N18/G18,0)</f>
        <v>7.8260869617865284E-2</v>
      </c>
      <c r="P18" s="81"/>
      <c r="Q18" s="82">
        <f ca="1">K18-F18</f>
        <v>9.000000000000008E-2</v>
      </c>
    </row>
    <row r="19" spans="1:17">
      <c r="A19" s="14">
        <f t="shared" si="0"/>
        <v>11</v>
      </c>
      <c r="B19" s="105"/>
      <c r="C19" s="107"/>
      <c r="D19" s="114"/>
      <c r="E19" s="116"/>
      <c r="F19" s="124"/>
      <c r="G19" s="122"/>
      <c r="H19" s="110"/>
      <c r="I19" s="337"/>
      <c r="J19" s="110"/>
      <c r="K19" s="124"/>
      <c r="L19" s="122"/>
      <c r="M19" s="105"/>
      <c r="N19" s="105"/>
      <c r="O19" s="340"/>
      <c r="P19" s="105"/>
      <c r="Q19" s="105"/>
    </row>
    <row r="20" spans="1:17">
      <c r="A20" s="14">
        <f t="shared" si="0"/>
        <v>12</v>
      </c>
      <c r="B20" s="105"/>
      <c r="C20" s="107" t="s">
        <v>65</v>
      </c>
      <c r="D20" s="114"/>
      <c r="E20" s="116"/>
      <c r="F20" s="124"/>
      <c r="G20" s="122"/>
      <c r="H20" s="110"/>
      <c r="I20" s="337"/>
      <c r="J20" s="110"/>
      <c r="K20" s="124"/>
      <c r="L20" s="122"/>
      <c r="M20" s="105"/>
      <c r="N20" s="105"/>
      <c r="O20" s="340"/>
      <c r="P20" s="105"/>
      <c r="Q20" s="105"/>
    </row>
    <row r="21" spans="1:17">
      <c r="A21" s="14">
        <f t="shared" si="0"/>
        <v>13</v>
      </c>
      <c r="B21" s="105"/>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M21" s="105"/>
      <c r="N21" s="105"/>
      <c r="O21" s="340"/>
      <c r="P21" s="105"/>
      <c r="Q21" s="87">
        <f>K21-F21</f>
        <v>0</v>
      </c>
    </row>
    <row r="22" spans="1:17">
      <c r="A22" s="14">
        <f t="shared" si="0"/>
        <v>14</v>
      </c>
      <c r="B22" s="105"/>
      <c r="C22" s="107" t="s">
        <v>68</v>
      </c>
      <c r="D22" s="114" t="s">
        <v>58</v>
      </c>
      <c r="E22" s="116">
        <f>'2013 ERF - Rate Design'!E44</f>
        <v>32519670</v>
      </c>
      <c r="F22" s="120">
        <f>'2013 ERF - Rate Design'!I44</f>
        <v>0.13761999999999999</v>
      </c>
      <c r="G22" s="109">
        <f>ROUND($E22*F22,2)</f>
        <v>4475356.99</v>
      </c>
      <c r="H22" s="110"/>
      <c r="I22" s="337">
        <f ca="1">'JAP-23 Page 8'!$E$42</f>
        <v>7.9799999999999996E-2</v>
      </c>
      <c r="J22" s="110"/>
      <c r="K22" s="86">
        <f t="shared" ca="1" si="2"/>
        <v>0.14860000000000001</v>
      </c>
      <c r="L22" s="109">
        <f ca="1">ROUND($E22*K22,2)</f>
        <v>4832422.96</v>
      </c>
      <c r="M22" s="105"/>
      <c r="N22" s="80">
        <f ca="1">L22-G22</f>
        <v>357065.96999999974</v>
      </c>
      <c r="O22" s="339">
        <f ca="1">IF(G22&lt;&gt;0,N22/G22,0)</f>
        <v>7.9784913426537554E-2</v>
      </c>
      <c r="P22" s="81"/>
      <c r="Q22" s="87">
        <f ca="1">K22-F22</f>
        <v>1.0980000000000018E-2</v>
      </c>
    </row>
    <row r="23" spans="1:17">
      <c r="A23" s="14">
        <f t="shared" si="0"/>
        <v>15</v>
      </c>
      <c r="B23" s="105"/>
      <c r="C23" s="107" t="s">
        <v>69</v>
      </c>
      <c r="D23" s="114" t="s">
        <v>58</v>
      </c>
      <c r="E23" s="116">
        <f>'2013 ERF - Rate Design'!E45</f>
        <v>26996599</v>
      </c>
      <c r="F23" s="120">
        <f>'2013 ERF - Rate Design'!I45</f>
        <v>0.11078</v>
      </c>
      <c r="G23" s="109">
        <f>ROUND($E23*F23,2)</f>
        <v>2990683.24</v>
      </c>
      <c r="H23" s="110"/>
      <c r="I23" s="337">
        <f ca="1">'JAP-23 Page 8'!$E$42</f>
        <v>7.9799999999999996E-2</v>
      </c>
      <c r="J23" s="110"/>
      <c r="K23" s="86">
        <f t="shared" ca="1" si="2"/>
        <v>0.11962</v>
      </c>
      <c r="L23" s="109">
        <f ca="1">ROUND($E23*K23,2)</f>
        <v>3229333.17</v>
      </c>
      <c r="M23" s="105"/>
      <c r="N23" s="80">
        <f ca="1">L23-G23</f>
        <v>238649.9299999997</v>
      </c>
      <c r="O23" s="339">
        <f ca="1">IF(G23&lt;&gt;0,N23/G23,0)</f>
        <v>7.979779563682568E-2</v>
      </c>
      <c r="P23" s="81"/>
      <c r="Q23" s="87">
        <f ca="1">K23-F23</f>
        <v>8.8400000000000006E-3</v>
      </c>
    </row>
    <row r="24" spans="1:17">
      <c r="A24" s="14">
        <f t="shared" si="0"/>
        <v>16</v>
      </c>
      <c r="B24" s="105"/>
      <c r="C24" s="111" t="s">
        <v>70</v>
      </c>
      <c r="D24" s="106"/>
      <c r="E24" s="130">
        <f>SUM(E21:E23)</f>
        <v>77974027</v>
      </c>
      <c r="F24" s="116"/>
      <c r="G24" s="105"/>
      <c r="H24" s="110"/>
      <c r="I24" s="337"/>
      <c r="J24" s="110"/>
      <c r="K24" s="116"/>
      <c r="L24" s="105"/>
      <c r="M24" s="105"/>
      <c r="N24" s="105"/>
      <c r="O24" s="340"/>
      <c r="P24" s="105"/>
      <c r="Q24" s="105"/>
    </row>
    <row r="25" spans="1:17">
      <c r="A25" s="14">
        <f t="shared" si="0"/>
        <v>17</v>
      </c>
      <c r="B25" s="105"/>
      <c r="C25" s="89" t="s">
        <v>113</v>
      </c>
      <c r="D25" s="106"/>
      <c r="E25" s="116"/>
      <c r="F25" s="116"/>
      <c r="G25" s="127">
        <f>SUM(G18:G18,G22:G23)</f>
        <v>12421015.710000001</v>
      </c>
      <c r="H25" s="110"/>
      <c r="I25" s="337"/>
      <c r="J25" s="110"/>
      <c r="K25" s="116"/>
      <c r="L25" s="127">
        <f ca="1">SUM(L18:L18,L22:L23)</f>
        <v>13404512.299999999</v>
      </c>
      <c r="M25" s="105"/>
      <c r="N25" s="80">
        <f ca="1">L25-G25</f>
        <v>983496.58999999799</v>
      </c>
      <c r="O25" s="339">
        <f ca="1">IF(G25&lt;&gt;0,N25/G25,0)</f>
        <v>7.9180045574549704E-2</v>
      </c>
      <c r="P25" s="81"/>
      <c r="Q25" s="105"/>
    </row>
    <row r="26" spans="1:17">
      <c r="A26" s="14">
        <f t="shared" si="0"/>
        <v>18</v>
      </c>
      <c r="B26" s="105"/>
      <c r="C26" s="111"/>
      <c r="D26" s="106"/>
      <c r="E26" s="116"/>
      <c r="F26" s="116"/>
      <c r="G26" s="122"/>
      <c r="H26" s="110"/>
      <c r="I26" s="337"/>
      <c r="J26" s="110"/>
      <c r="K26" s="116"/>
      <c r="L26" s="122"/>
      <c r="M26" s="105"/>
      <c r="N26" s="105"/>
      <c r="O26" s="340"/>
      <c r="P26" s="105"/>
      <c r="Q26" s="105"/>
    </row>
    <row r="27" spans="1:17">
      <c r="A27" s="14">
        <f t="shared" si="0"/>
        <v>19</v>
      </c>
      <c r="B27" s="119" t="s">
        <v>124</v>
      </c>
      <c r="C27" s="128"/>
      <c r="D27" s="106"/>
      <c r="E27" s="107"/>
      <c r="F27" s="107"/>
      <c r="G27" s="109"/>
      <c r="H27" s="129"/>
      <c r="I27" s="337"/>
      <c r="J27" s="129"/>
      <c r="K27" s="107"/>
      <c r="L27" s="109"/>
      <c r="M27" s="128"/>
      <c r="N27" s="128"/>
      <c r="O27" s="341"/>
      <c r="P27" s="128"/>
      <c r="Q27" s="128"/>
    </row>
    <row r="28" spans="1:17">
      <c r="A28" s="14">
        <f t="shared" si="0"/>
        <v>20</v>
      </c>
      <c r="B28" s="107"/>
      <c r="C28" s="107" t="s">
        <v>64</v>
      </c>
      <c r="D28" s="114" t="s">
        <v>62</v>
      </c>
      <c r="E28" s="116">
        <f>'2013 ERF - Rate Design'!E52</f>
        <v>512366</v>
      </c>
      <c r="F28" s="124">
        <f>F18</f>
        <v>1.1499999999999999</v>
      </c>
      <c r="G28" s="109">
        <f>ROUND($E28*F28,2)</f>
        <v>589220.9</v>
      </c>
      <c r="H28" s="129"/>
      <c r="I28" s="337">
        <f ca="1">'JAP-23 Page 8'!$E$42</f>
        <v>7.9799999999999996E-2</v>
      </c>
      <c r="J28" s="129"/>
      <c r="K28" s="79">
        <f ca="1">ROUND(F28*(1+I28),2)</f>
        <v>1.24</v>
      </c>
      <c r="L28" s="109">
        <f ca="1">ROUND($E28*K28,2)</f>
        <v>635333.84</v>
      </c>
      <c r="M28" s="128"/>
      <c r="N28" s="80">
        <f ca="1">L28-G28</f>
        <v>46112.939999999944</v>
      </c>
      <c r="O28" s="339">
        <f ca="1">IF(G28&lt;&gt;0,N28/G28,0)</f>
        <v>7.82608695652173E-2</v>
      </c>
      <c r="P28" s="81"/>
      <c r="Q28" s="82">
        <f ca="1">K28-F28</f>
        <v>9.000000000000008E-2</v>
      </c>
    </row>
    <row r="29" spans="1:17">
      <c r="A29" s="14">
        <f t="shared" si="0"/>
        <v>21</v>
      </c>
      <c r="B29" s="107"/>
      <c r="C29" s="107"/>
      <c r="D29" s="114"/>
      <c r="E29" s="116"/>
      <c r="F29" s="124"/>
      <c r="G29" s="122"/>
      <c r="H29" s="129"/>
      <c r="I29" s="337"/>
      <c r="J29" s="129"/>
      <c r="K29" s="124"/>
      <c r="L29" s="122"/>
      <c r="M29" s="128"/>
      <c r="N29" s="128"/>
      <c r="O29" s="341"/>
      <c r="P29" s="128"/>
      <c r="Q29" s="128"/>
    </row>
    <row r="30" spans="1:17">
      <c r="A30" s="14">
        <f t="shared" si="0"/>
        <v>22</v>
      </c>
      <c r="B30" s="107"/>
      <c r="C30" s="107" t="s">
        <v>65</v>
      </c>
      <c r="D30" s="114"/>
      <c r="E30" s="116"/>
      <c r="F30" s="124"/>
      <c r="G30" s="122"/>
      <c r="H30" s="129"/>
      <c r="I30" s="337"/>
      <c r="J30" s="129"/>
      <c r="K30" s="124"/>
      <c r="L30" s="122"/>
      <c r="M30" s="128"/>
      <c r="N30" s="128"/>
      <c r="O30" s="341"/>
      <c r="P30" s="128"/>
      <c r="Q30" s="128"/>
    </row>
    <row r="31" spans="1:17">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M31" s="128"/>
      <c r="N31" s="128"/>
      <c r="O31" s="341"/>
      <c r="P31" s="128"/>
      <c r="Q31" s="87">
        <f>K31-F31</f>
        <v>0</v>
      </c>
    </row>
    <row r="32" spans="1:17">
      <c r="A32" s="14">
        <f t="shared" si="0"/>
        <v>24</v>
      </c>
      <c r="B32" s="107"/>
      <c r="C32" s="107" t="s">
        <v>68</v>
      </c>
      <c r="D32" s="114" t="s">
        <v>58</v>
      </c>
      <c r="E32" s="116">
        <f>'2013 ERF - Rate Design'!E56</f>
        <v>2690154</v>
      </c>
      <c r="F32" s="120">
        <f>F22</f>
        <v>0.13761999999999999</v>
      </c>
      <c r="G32" s="109">
        <f>ROUND($E32*F32,2)</f>
        <v>370218.99</v>
      </c>
      <c r="H32" s="129"/>
      <c r="I32" s="337">
        <f ca="1">'JAP-23 Page 8'!$E$42</f>
        <v>7.9799999999999996E-2</v>
      </c>
      <c r="J32" s="129"/>
      <c r="K32" s="86">
        <f t="shared" ca="1" si="3"/>
        <v>0.14860000000000001</v>
      </c>
      <c r="L32" s="109">
        <f ca="1">ROUND($E32*K32,2)</f>
        <v>399756.88</v>
      </c>
      <c r="M32" s="128"/>
      <c r="N32" s="80">
        <f ca="1">L32-G32</f>
        <v>29537.890000000014</v>
      </c>
      <c r="O32" s="339">
        <f ca="1">IF(G32&lt;&gt;0,N32/G32,0)</f>
        <v>7.9784913248237249E-2</v>
      </c>
      <c r="P32" s="81"/>
      <c r="Q32" s="87">
        <f ca="1">K32-F32</f>
        <v>1.0980000000000018E-2</v>
      </c>
    </row>
    <row r="33" spans="1:17">
      <c r="A33" s="14">
        <f t="shared" si="0"/>
        <v>25</v>
      </c>
      <c r="B33" s="107"/>
      <c r="C33" s="107" t="s">
        <v>69</v>
      </c>
      <c r="D33" s="114" t="s">
        <v>58</v>
      </c>
      <c r="E33" s="116">
        <f>'2013 ERF - Rate Design'!E57</f>
        <v>7533376</v>
      </c>
      <c r="F33" s="120">
        <f>F23</f>
        <v>0.11078</v>
      </c>
      <c r="G33" s="109">
        <f>ROUND($E33*F33,2)</f>
        <v>834547.39</v>
      </c>
      <c r="H33" s="129"/>
      <c r="I33" s="337">
        <f ca="1">'JAP-23 Page 8'!$E$42</f>
        <v>7.9799999999999996E-2</v>
      </c>
      <c r="J33" s="129"/>
      <c r="K33" s="86">
        <f t="shared" ca="1" si="3"/>
        <v>0.11962</v>
      </c>
      <c r="L33" s="109">
        <f ca="1">ROUND($E33*K33,2)</f>
        <v>901142.44</v>
      </c>
      <c r="M33" s="128"/>
      <c r="N33" s="80">
        <f ca="1">L33-G33</f>
        <v>66595.04999999993</v>
      </c>
      <c r="O33" s="339">
        <f ca="1">IF(G33&lt;&gt;0,N33/G33,0)</f>
        <v>7.9797805131233981E-2</v>
      </c>
      <c r="P33" s="81"/>
      <c r="Q33" s="87">
        <f ca="1">K33-F33</f>
        <v>8.8400000000000006E-3</v>
      </c>
    </row>
    <row r="34" spans="1:17">
      <c r="A34" s="14">
        <f t="shared" si="0"/>
        <v>26</v>
      </c>
      <c r="B34" s="107"/>
      <c r="C34" s="111" t="s">
        <v>70</v>
      </c>
      <c r="D34" s="106"/>
      <c r="E34" s="130">
        <f>SUM(E31:E33)</f>
        <v>10889483</v>
      </c>
      <c r="F34" s="116"/>
      <c r="G34" s="107"/>
      <c r="H34" s="129"/>
      <c r="I34" s="337"/>
      <c r="J34" s="129"/>
      <c r="K34" s="116"/>
      <c r="L34" s="107"/>
      <c r="M34" s="128"/>
      <c r="N34" s="128"/>
      <c r="O34" s="341"/>
      <c r="P34" s="128"/>
      <c r="Q34" s="128"/>
    </row>
    <row r="35" spans="1:17">
      <c r="A35" s="14">
        <f t="shared" si="0"/>
        <v>27</v>
      </c>
      <c r="B35" s="107"/>
      <c r="C35" s="111" t="s">
        <v>61</v>
      </c>
      <c r="D35" s="114" t="s">
        <v>58</v>
      </c>
      <c r="E35" s="116">
        <f>E34</f>
        <v>10889483</v>
      </c>
      <c r="F35" s="131">
        <f>-F80</f>
        <v>-5.3699999999999998E-3</v>
      </c>
      <c r="G35" s="109">
        <f>ROUND($E35*F35,2)</f>
        <v>-58476.52</v>
      </c>
      <c r="H35" s="129"/>
      <c r="I35" s="337">
        <f ca="1">'JAP-23 Page 8'!$E$42</f>
        <v>7.9799999999999996E-2</v>
      </c>
      <c r="J35" s="129"/>
      <c r="K35" s="86">
        <f t="shared" ref="K35" ca="1" si="4">ROUND(F35*(1+I35),5)</f>
        <v>-5.7999999999999996E-3</v>
      </c>
      <c r="L35" s="109">
        <f ca="1">ROUND($E35*K35,2)</f>
        <v>-63159</v>
      </c>
      <c r="M35" s="128"/>
      <c r="N35" s="80">
        <f ca="1">L35-G35</f>
        <v>-4682.4800000000032</v>
      </c>
      <c r="O35" s="339">
        <f ca="1">IF(G35&lt;&gt;0,N35/G35,0)</f>
        <v>8.0074532479018995E-2</v>
      </c>
      <c r="P35" s="81"/>
      <c r="Q35" s="87">
        <f ca="1">K35-F35</f>
        <v>-4.2999999999999983E-4</v>
      </c>
    </row>
    <row r="36" spans="1:17">
      <c r="A36" s="14">
        <f t="shared" si="0"/>
        <v>28</v>
      </c>
      <c r="B36" s="128"/>
      <c r="C36" s="89" t="s">
        <v>113</v>
      </c>
      <c r="D36" s="106"/>
      <c r="E36" s="116"/>
      <c r="F36" s="116"/>
      <c r="G36" s="127">
        <f>SUM(G28:G35)</f>
        <v>1735510.76</v>
      </c>
      <c r="H36" s="129"/>
      <c r="I36" s="337"/>
      <c r="J36" s="129"/>
      <c r="K36" s="116"/>
      <c r="L36" s="127">
        <f ca="1">SUM(L28:L35)</f>
        <v>1873074.16</v>
      </c>
      <c r="M36" s="128"/>
      <c r="N36" s="80">
        <f ca="1">L36-G36</f>
        <v>137563.39999999991</v>
      </c>
      <c r="O36" s="339">
        <f ca="1">IF(G36&lt;&gt;0,N36/G36,0)</f>
        <v>7.9263928043868712E-2</v>
      </c>
      <c r="P36" s="81"/>
      <c r="Q36" s="128"/>
    </row>
    <row r="37" spans="1:17">
      <c r="A37" s="14">
        <f t="shared" si="0"/>
        <v>29</v>
      </c>
      <c r="B37" s="107"/>
      <c r="C37" s="111"/>
      <c r="D37" s="106"/>
      <c r="E37" s="116"/>
      <c r="F37" s="116"/>
      <c r="G37" s="122"/>
      <c r="H37" s="129"/>
      <c r="I37" s="337"/>
      <c r="J37" s="129"/>
      <c r="K37" s="116"/>
      <c r="L37" s="122"/>
      <c r="M37" s="128"/>
      <c r="N37" s="128"/>
      <c r="O37" s="341"/>
      <c r="P37" s="128"/>
      <c r="Q37" s="128"/>
    </row>
    <row r="38" spans="1:17">
      <c r="A38" s="14">
        <f t="shared" si="0"/>
        <v>30</v>
      </c>
      <c r="B38" s="104" t="s">
        <v>125</v>
      </c>
      <c r="C38" s="105"/>
      <c r="D38" s="106"/>
      <c r="E38" s="116"/>
      <c r="F38" s="124"/>
      <c r="G38" s="132"/>
      <c r="H38" s="133"/>
      <c r="I38" s="337"/>
      <c r="J38" s="133"/>
      <c r="K38" s="124"/>
      <c r="L38" s="132"/>
      <c r="M38" s="105"/>
      <c r="N38" s="105"/>
      <c r="O38" s="340"/>
      <c r="P38" s="105"/>
      <c r="Q38" s="105"/>
    </row>
    <row r="39" spans="1:17">
      <c r="A39" s="14">
        <f t="shared" si="0"/>
        <v>31</v>
      </c>
      <c r="B39" s="105"/>
      <c r="C39" s="114" t="s">
        <v>64</v>
      </c>
      <c r="D39" s="114" t="s">
        <v>62</v>
      </c>
      <c r="E39" s="116">
        <f>'2013 ERF - Rate Design'!E64</f>
        <v>101408</v>
      </c>
      <c r="F39" s="124">
        <v>1.1499999999999999</v>
      </c>
      <c r="G39" s="109">
        <f>ROUND($E39*F39,2)</f>
        <v>116619.2</v>
      </c>
      <c r="H39" s="133"/>
      <c r="I39" s="337">
        <f ca="1">'JAP-23 Page 8'!$E$42</f>
        <v>7.9799999999999996E-2</v>
      </c>
      <c r="J39" s="133"/>
      <c r="K39" s="79">
        <f ca="1">ROUND(F39*(1+I39),2)</f>
        <v>1.24</v>
      </c>
      <c r="L39" s="109">
        <f ca="1">ROUND($E39*K39,2)</f>
        <v>125745.92</v>
      </c>
      <c r="M39" s="105"/>
      <c r="N39" s="80">
        <f ca="1">L39-G39</f>
        <v>9126.7200000000012</v>
      </c>
      <c r="O39" s="339">
        <f ca="1">IF(G39&lt;&gt;0,N39/G39,0)</f>
        <v>7.8260869565217397E-2</v>
      </c>
      <c r="P39" s="81"/>
      <c r="Q39" s="82">
        <f ca="1">K39-F39</f>
        <v>9.000000000000008E-2</v>
      </c>
    </row>
    <row r="40" spans="1:17">
      <c r="A40" s="14">
        <f t="shared" si="0"/>
        <v>32</v>
      </c>
      <c r="B40" s="105"/>
      <c r="C40" s="114" t="s">
        <v>61</v>
      </c>
      <c r="D40" s="114" t="s">
        <v>58</v>
      </c>
      <c r="E40" s="116">
        <f>'2013 ERF - Rate Design'!E65</f>
        <v>17344756</v>
      </c>
      <c r="F40" s="120">
        <f>'2013 ERF - Rate Design'!I65</f>
        <v>6.7999999999999996E-3</v>
      </c>
      <c r="G40" s="109">
        <f>ROUND($E40*F40,2)</f>
        <v>117944.34</v>
      </c>
      <c r="H40" s="133"/>
      <c r="I40" s="337">
        <f ca="1">'JAP-23 Page 8'!$E$42</f>
        <v>7.9799999999999996E-2</v>
      </c>
      <c r="J40" s="133"/>
      <c r="K40" s="86">
        <f t="shared" ref="K40" ca="1" si="5">ROUND(F40*(1+I40),5)</f>
        <v>7.3400000000000002E-3</v>
      </c>
      <c r="L40" s="109">
        <f ca="1">ROUND($E40*K40,2)</f>
        <v>127310.51</v>
      </c>
      <c r="M40" s="105"/>
      <c r="N40" s="80">
        <f ca="1">L40-G40</f>
        <v>9366.1699999999983</v>
      </c>
      <c r="O40" s="339">
        <f ca="1">IF(G40&lt;&gt;0,N40/G40,0)</f>
        <v>7.9411780166814272E-2</v>
      </c>
      <c r="P40" s="81"/>
      <c r="Q40" s="87">
        <f ca="1">K40-F40</f>
        <v>5.4000000000000055E-4</v>
      </c>
    </row>
    <row r="41" spans="1:17">
      <c r="A41" s="14">
        <f t="shared" si="0"/>
        <v>33</v>
      </c>
      <c r="B41" s="105"/>
      <c r="C41" s="114"/>
      <c r="D41" s="114"/>
      <c r="E41" s="116"/>
      <c r="F41" s="120"/>
      <c r="G41" s="122"/>
      <c r="H41" s="133"/>
      <c r="I41" s="337"/>
      <c r="J41" s="133"/>
      <c r="K41" s="120"/>
      <c r="L41" s="122"/>
      <c r="M41" s="105"/>
      <c r="N41" s="105"/>
      <c r="O41" s="340"/>
      <c r="P41" s="105"/>
      <c r="Q41" s="105"/>
    </row>
    <row r="42" spans="1:17">
      <c r="A42" s="14">
        <f t="shared" si="0"/>
        <v>34</v>
      </c>
      <c r="B42" s="105"/>
      <c r="C42" s="114" t="s">
        <v>65</v>
      </c>
      <c r="D42" s="114"/>
      <c r="E42" s="116"/>
      <c r="F42" s="120"/>
      <c r="G42" s="122"/>
      <c r="H42" s="133"/>
      <c r="I42" s="337"/>
      <c r="J42" s="133"/>
      <c r="K42" s="120"/>
      <c r="L42" s="122"/>
      <c r="M42" s="105"/>
      <c r="N42" s="105"/>
      <c r="O42" s="340"/>
      <c r="P42" s="105"/>
      <c r="Q42" s="105"/>
    </row>
    <row r="43" spans="1:17">
      <c r="A43" s="14">
        <f t="shared" si="0"/>
        <v>35</v>
      </c>
      <c r="B43" s="105"/>
      <c r="C43" s="114" t="s">
        <v>73</v>
      </c>
      <c r="D43" s="114" t="s">
        <v>58</v>
      </c>
      <c r="E43" s="116">
        <f>'2013 ERF - Rate Design'!E69</f>
        <v>8755957</v>
      </c>
      <c r="F43" s="120">
        <f>'2013 ERF - Rate Design'!I69</f>
        <v>0.10172</v>
      </c>
      <c r="G43" s="109">
        <f t="shared" ref="G43:G45" si="6">ROUND($E43*F43,2)</f>
        <v>890655.95</v>
      </c>
      <c r="H43" s="133"/>
      <c r="I43" s="337">
        <f ca="1">'JAP-23 Page 8'!$E$42</f>
        <v>7.9799999999999996E-2</v>
      </c>
      <c r="J43" s="133"/>
      <c r="K43" s="86">
        <f t="shared" ref="K43:K45" ca="1" si="7">ROUND(F43*(1+I43),5)</f>
        <v>0.10983999999999999</v>
      </c>
      <c r="L43" s="109">
        <f ca="1">ROUND($E43*K43,2)</f>
        <v>961754.32</v>
      </c>
      <c r="M43" s="105"/>
      <c r="N43" s="80">
        <f ca="1">L43-G43</f>
        <v>71098.37</v>
      </c>
      <c r="O43" s="339">
        <f ca="1">IF(G43&lt;&gt;0,N43/G43,0)</f>
        <v>7.9826974714534829E-2</v>
      </c>
      <c r="P43" s="81"/>
      <c r="Q43" s="87">
        <f ca="1">K43-F43</f>
        <v>8.1199999999999883E-3</v>
      </c>
    </row>
    <row r="44" spans="1:17">
      <c r="A44" s="14">
        <f t="shared" si="0"/>
        <v>36</v>
      </c>
      <c r="B44" s="105"/>
      <c r="C44" s="114" t="s">
        <v>74</v>
      </c>
      <c r="D44" s="114" t="s">
        <v>58</v>
      </c>
      <c r="E44" s="116">
        <f>'2013 ERF - Rate Design'!E70</f>
        <v>4051604</v>
      </c>
      <c r="F44" s="120">
        <f>'2013 ERF - Rate Design'!I70</f>
        <v>5.033E-2</v>
      </c>
      <c r="G44" s="109">
        <f t="shared" si="6"/>
        <v>203917.23</v>
      </c>
      <c r="H44" s="133"/>
      <c r="I44" s="337">
        <f ca="1">'JAP-23 Page 8'!$E$42</f>
        <v>7.9799999999999996E-2</v>
      </c>
      <c r="J44" s="133"/>
      <c r="K44" s="86">
        <f t="shared" ca="1" si="7"/>
        <v>5.4350000000000002E-2</v>
      </c>
      <c r="L44" s="109">
        <f ca="1">ROUND($E44*K44,2)</f>
        <v>220204.68</v>
      </c>
      <c r="M44" s="105"/>
      <c r="N44" s="80">
        <f ca="1">L44-G44</f>
        <v>16287.449999999983</v>
      </c>
      <c r="O44" s="339">
        <f ca="1">IF(G44&lt;&gt;0,N44/G44,0)</f>
        <v>7.987284841011219E-2</v>
      </c>
      <c r="P44" s="81"/>
      <c r="Q44" s="87">
        <f ca="1">K44-F44</f>
        <v>4.0200000000000027E-3</v>
      </c>
    </row>
    <row r="45" spans="1:17">
      <c r="A45" s="14">
        <f t="shared" si="0"/>
        <v>37</v>
      </c>
      <c r="B45" s="105"/>
      <c r="C45" s="114" t="s">
        <v>75</v>
      </c>
      <c r="D45" s="114" t="s">
        <v>58</v>
      </c>
      <c r="E45" s="116">
        <f>'2013 ERF - Rate Design'!E71</f>
        <v>4537195</v>
      </c>
      <c r="F45" s="120">
        <f>'2013 ERF - Rate Design'!I71</f>
        <v>4.8160000000000001E-2</v>
      </c>
      <c r="G45" s="109">
        <f t="shared" si="6"/>
        <v>218511.31</v>
      </c>
      <c r="H45" s="133"/>
      <c r="I45" s="337">
        <f ca="1">'JAP-23 Page 8'!$E$42</f>
        <v>7.9799999999999996E-2</v>
      </c>
      <c r="J45" s="133"/>
      <c r="K45" s="86">
        <f t="shared" ca="1" si="7"/>
        <v>5.1999999999999998E-2</v>
      </c>
      <c r="L45" s="109">
        <f ca="1">ROUND($E45*K45,2)</f>
        <v>235934.14</v>
      </c>
      <c r="M45" s="105"/>
      <c r="N45" s="80">
        <f ca="1">L45-G45</f>
        <v>17422.830000000016</v>
      </c>
      <c r="O45" s="339">
        <f ca="1">IF(G45&lt;&gt;0,N45/G45,0)</f>
        <v>7.9734225198686587E-2</v>
      </c>
      <c r="P45" s="81"/>
      <c r="Q45" s="87">
        <f ca="1">K45-F45</f>
        <v>3.8399999999999962E-3</v>
      </c>
    </row>
    <row r="46" spans="1:17">
      <c r="A46" s="14">
        <f t="shared" si="0"/>
        <v>38</v>
      </c>
      <c r="B46" s="105"/>
      <c r="C46" s="111" t="s">
        <v>70</v>
      </c>
      <c r="D46" s="106"/>
      <c r="E46" s="130">
        <f>SUM(E43:E45)</f>
        <v>17344756</v>
      </c>
      <c r="F46" s="124"/>
      <c r="G46" s="105"/>
      <c r="H46" s="133"/>
      <c r="I46" s="337"/>
      <c r="J46" s="133"/>
      <c r="K46" s="124"/>
      <c r="L46" s="105"/>
      <c r="M46" s="105"/>
      <c r="N46" s="105"/>
      <c r="O46" s="340"/>
      <c r="P46" s="105"/>
      <c r="Q46" s="105"/>
    </row>
    <row r="47" spans="1:17">
      <c r="A47" s="14">
        <f t="shared" si="0"/>
        <v>39</v>
      </c>
      <c r="B47" s="105"/>
      <c r="C47" s="114"/>
      <c r="D47" s="106"/>
      <c r="E47" s="116"/>
      <c r="F47" s="124"/>
      <c r="G47" s="127">
        <f>SUM(G39:G45)</f>
        <v>1547648.03</v>
      </c>
      <c r="H47" s="133"/>
      <c r="I47" s="337"/>
      <c r="J47" s="133"/>
      <c r="K47" s="124"/>
      <c r="L47" s="127">
        <f ca="1">SUM(L39:L45)</f>
        <v>1670949.5699999998</v>
      </c>
      <c r="M47" s="105"/>
      <c r="N47" s="80">
        <f ca="1">L47-G47</f>
        <v>123301.5399999998</v>
      </c>
      <c r="O47" s="339">
        <f ca="1">IF(G47&lt;&gt;0,N47/G47,0)</f>
        <v>7.9670272316374025E-2</v>
      </c>
      <c r="P47" s="81"/>
      <c r="Q47" s="105"/>
    </row>
    <row r="48" spans="1:17">
      <c r="A48" s="14">
        <f t="shared" si="0"/>
        <v>40</v>
      </c>
      <c r="B48" s="105"/>
      <c r="C48" s="106"/>
      <c r="D48" s="106"/>
      <c r="E48" s="116"/>
      <c r="F48" s="124"/>
      <c r="G48" s="122"/>
      <c r="H48" s="133"/>
      <c r="I48" s="337"/>
      <c r="J48" s="133"/>
      <c r="K48" s="124"/>
      <c r="L48" s="122"/>
      <c r="M48" s="105"/>
      <c r="N48" s="105"/>
      <c r="O48" s="340"/>
      <c r="P48" s="105"/>
      <c r="Q48" s="105"/>
    </row>
    <row r="49" spans="1:17">
      <c r="A49" s="14">
        <f t="shared" si="0"/>
        <v>41</v>
      </c>
      <c r="B49" s="104" t="s">
        <v>127</v>
      </c>
      <c r="C49" s="105"/>
      <c r="D49" s="106"/>
      <c r="E49" s="116"/>
      <c r="F49" s="124"/>
      <c r="G49" s="132"/>
      <c r="H49" s="133"/>
      <c r="I49" s="337"/>
      <c r="J49" s="133"/>
      <c r="K49" s="124"/>
      <c r="L49" s="132"/>
      <c r="M49" s="105"/>
      <c r="N49" s="105"/>
      <c r="O49" s="340"/>
      <c r="P49" s="105"/>
      <c r="Q49" s="105"/>
    </row>
    <row r="50" spans="1:17">
      <c r="A50" s="14">
        <f t="shared" si="0"/>
        <v>42</v>
      </c>
      <c r="B50" s="105"/>
      <c r="C50" s="114"/>
      <c r="D50" s="114" t="s">
        <v>62</v>
      </c>
      <c r="E50" s="116">
        <f>'2013 ERF - Rate Design'!E77</f>
        <v>665050</v>
      </c>
      <c r="F50" s="124">
        <f>F39</f>
        <v>1.1499999999999999</v>
      </c>
      <c r="G50" s="109">
        <f>ROUND($E50*F50,2)</f>
        <v>764807.5</v>
      </c>
      <c r="H50" s="133"/>
      <c r="I50" s="337">
        <f ca="1">'JAP-23 Page 8'!$E$42</f>
        <v>7.9799999999999996E-2</v>
      </c>
      <c r="J50" s="133"/>
      <c r="K50" s="79">
        <f ca="1">ROUND(F50*(1+I50),2)</f>
        <v>1.24</v>
      </c>
      <c r="L50" s="109">
        <f ca="1">ROUND($E50*K50,2)</f>
        <v>824662</v>
      </c>
      <c r="M50" s="105"/>
      <c r="N50" s="80">
        <f ca="1">L50-G50</f>
        <v>59854.5</v>
      </c>
      <c r="O50" s="339">
        <f ca="1">IF(G50&lt;&gt;0,N50/G50,0)</f>
        <v>7.8260869565217397E-2</v>
      </c>
      <c r="P50" s="81"/>
      <c r="Q50" s="82">
        <f ca="1">K50-F50</f>
        <v>9.000000000000008E-2</v>
      </c>
    </row>
    <row r="51" spans="1:17">
      <c r="A51" s="14">
        <f t="shared" si="0"/>
        <v>43</v>
      </c>
      <c r="B51" s="105"/>
      <c r="C51" s="114"/>
      <c r="D51" s="114"/>
      <c r="E51" s="116"/>
      <c r="F51" s="120"/>
      <c r="G51" s="122"/>
      <c r="H51" s="133"/>
      <c r="I51" s="337"/>
      <c r="J51" s="133"/>
      <c r="K51" s="120"/>
      <c r="L51" s="122"/>
      <c r="M51" s="105"/>
      <c r="N51" s="105"/>
      <c r="O51" s="340"/>
      <c r="P51" s="105"/>
      <c r="Q51" s="105"/>
    </row>
    <row r="52" spans="1:17">
      <c r="A52" s="14">
        <f t="shared" si="0"/>
        <v>44</v>
      </c>
      <c r="B52" s="105"/>
      <c r="C52" s="114" t="s">
        <v>65</v>
      </c>
      <c r="D52" s="114"/>
      <c r="E52" s="116"/>
      <c r="F52" s="120"/>
      <c r="G52" s="122"/>
      <c r="H52" s="133"/>
      <c r="I52" s="337"/>
      <c r="J52" s="133"/>
      <c r="K52" s="120"/>
      <c r="L52" s="122"/>
      <c r="M52" s="105"/>
      <c r="N52" s="105"/>
      <c r="O52" s="340"/>
      <c r="P52" s="105"/>
      <c r="Q52" s="105"/>
    </row>
    <row r="53" spans="1:17">
      <c r="A53" s="14">
        <f t="shared" si="0"/>
        <v>45</v>
      </c>
      <c r="B53" s="105"/>
      <c r="C53" s="114" t="s">
        <v>73</v>
      </c>
      <c r="D53" s="114" t="s">
        <v>58</v>
      </c>
      <c r="E53" s="116">
        <f>'2013 ERF - Rate Design'!E81</f>
        <v>27027671</v>
      </c>
      <c r="F53" s="120">
        <f>F43</f>
        <v>0.10172</v>
      </c>
      <c r="G53" s="109">
        <f t="shared" ref="G53:G55" si="8">ROUND($E53*F53,2)</f>
        <v>2749254.69</v>
      </c>
      <c r="H53" s="133"/>
      <c r="I53" s="337">
        <f ca="1">'JAP-23 Page 8'!$E$42</f>
        <v>7.9799999999999996E-2</v>
      </c>
      <c r="J53" s="133"/>
      <c r="K53" s="86">
        <f t="shared" ref="K53:K55" ca="1" si="9">ROUND(F53*(1+I53),5)</f>
        <v>0.10983999999999999</v>
      </c>
      <c r="L53" s="109">
        <f ca="1">ROUND($E53*K53,2)</f>
        <v>2968719.38</v>
      </c>
      <c r="M53" s="105"/>
      <c r="N53" s="80">
        <f ca="1">L53-G53</f>
        <v>219464.68999999994</v>
      </c>
      <c r="O53" s="339">
        <f ca="1">IF(G53&lt;&gt;0,N53/G53,0)</f>
        <v>7.9826976670539007E-2</v>
      </c>
      <c r="P53" s="81"/>
      <c r="Q53" s="87">
        <f ca="1">K53-F53</f>
        <v>8.1199999999999883E-3</v>
      </c>
    </row>
    <row r="54" spans="1:17">
      <c r="A54" s="14">
        <f t="shared" si="0"/>
        <v>46</v>
      </c>
      <c r="B54" s="105"/>
      <c r="C54" s="114" t="s">
        <v>74</v>
      </c>
      <c r="D54" s="114" t="s">
        <v>58</v>
      </c>
      <c r="E54" s="116">
        <f>'2013 ERF - Rate Design'!E82</f>
        <v>18099259</v>
      </c>
      <c r="F54" s="120">
        <f>F44</f>
        <v>5.033E-2</v>
      </c>
      <c r="G54" s="109">
        <f t="shared" si="8"/>
        <v>910935.71</v>
      </c>
      <c r="H54" s="133"/>
      <c r="I54" s="337">
        <f ca="1">'JAP-23 Page 8'!$E$42</f>
        <v>7.9799999999999996E-2</v>
      </c>
      <c r="J54" s="133"/>
      <c r="K54" s="86">
        <f t="shared" ca="1" si="9"/>
        <v>5.4350000000000002E-2</v>
      </c>
      <c r="L54" s="109">
        <f ca="1">ROUND($E54*K54,2)</f>
        <v>983694.73</v>
      </c>
      <c r="M54" s="105"/>
      <c r="N54" s="80">
        <f ca="1">L54-G54</f>
        <v>72759.020000000019</v>
      </c>
      <c r="O54" s="339">
        <f ca="1">IF(G54&lt;&gt;0,N54/G54,0)</f>
        <v>7.9872837568306571E-2</v>
      </c>
      <c r="P54" s="81"/>
      <c r="Q54" s="87">
        <f ca="1">K54-F54</f>
        <v>4.0200000000000027E-3</v>
      </c>
    </row>
    <row r="55" spans="1:17">
      <c r="A55" s="14">
        <f t="shared" si="0"/>
        <v>47</v>
      </c>
      <c r="B55" s="105"/>
      <c r="C55" s="114" t="s">
        <v>76</v>
      </c>
      <c r="D55" s="114" t="s">
        <v>58</v>
      </c>
      <c r="E55" s="116">
        <f>'2013 ERF - Rate Design'!E83</f>
        <v>31440202</v>
      </c>
      <c r="F55" s="120">
        <f>F45</f>
        <v>4.8160000000000001E-2</v>
      </c>
      <c r="G55" s="109">
        <f t="shared" si="8"/>
        <v>1514160.13</v>
      </c>
      <c r="H55" s="133"/>
      <c r="I55" s="337">
        <f ca="1">'JAP-23 Page 8'!$E$42</f>
        <v>7.9799999999999996E-2</v>
      </c>
      <c r="J55" s="133"/>
      <c r="K55" s="86">
        <f t="shared" ca="1" si="9"/>
        <v>5.1999999999999998E-2</v>
      </c>
      <c r="L55" s="109">
        <f ca="1">ROUND($E55*K55,2)</f>
        <v>1634890.5</v>
      </c>
      <c r="M55" s="105"/>
      <c r="N55" s="80">
        <f ca="1">L55-G55</f>
        <v>120730.37000000011</v>
      </c>
      <c r="O55" s="339">
        <f ca="1">IF(G55&lt;&gt;0,N55/G55,0)</f>
        <v>7.9734215429381389E-2</v>
      </c>
      <c r="P55" s="81"/>
      <c r="Q55" s="87">
        <f ca="1">K55-F55</f>
        <v>3.8399999999999962E-3</v>
      </c>
    </row>
    <row r="56" spans="1:17">
      <c r="A56" s="14">
        <f t="shared" si="0"/>
        <v>48</v>
      </c>
      <c r="B56" s="105"/>
      <c r="C56" s="111" t="s">
        <v>70</v>
      </c>
      <c r="D56" s="106"/>
      <c r="E56" s="130">
        <f>SUM(E53:E55)</f>
        <v>76567132</v>
      </c>
      <c r="F56" s="124"/>
      <c r="G56" s="105"/>
      <c r="H56" s="133"/>
      <c r="I56" s="337"/>
      <c r="J56" s="133"/>
      <c r="K56" s="124"/>
      <c r="L56" s="105"/>
      <c r="M56" s="105"/>
      <c r="N56" s="105"/>
      <c r="O56" s="340"/>
      <c r="P56" s="105"/>
      <c r="Q56" s="105"/>
    </row>
    <row r="57" spans="1:17">
      <c r="A57" s="14">
        <f t="shared" si="0"/>
        <v>49</v>
      </c>
      <c r="B57" s="105"/>
      <c r="C57" s="89" t="s">
        <v>113</v>
      </c>
      <c r="D57" s="106"/>
      <c r="E57" s="116"/>
      <c r="F57" s="124"/>
      <c r="G57" s="127">
        <f>SUM(G50:G55)</f>
        <v>5939158.0300000003</v>
      </c>
      <c r="H57" s="133"/>
      <c r="I57" s="337"/>
      <c r="J57" s="133"/>
      <c r="K57" s="124"/>
      <c r="L57" s="127">
        <f ca="1">SUM(L50:L55)</f>
        <v>6411966.6099999994</v>
      </c>
      <c r="M57" s="105"/>
      <c r="N57" s="80">
        <f ca="1">L57-G57</f>
        <v>472808.57999999914</v>
      </c>
      <c r="O57" s="339">
        <f ca="1">IF(G57&lt;&gt;0,N57/G57,0)</f>
        <v>7.9608688236908073E-2</v>
      </c>
      <c r="P57" s="81"/>
      <c r="Q57" s="105"/>
    </row>
    <row r="58" spans="1:17">
      <c r="A58" s="14">
        <f t="shared" si="0"/>
        <v>50</v>
      </c>
      <c r="B58" s="105"/>
      <c r="C58" s="106"/>
      <c r="D58" s="106"/>
      <c r="E58" s="116"/>
      <c r="F58" s="124"/>
      <c r="G58" s="122"/>
      <c r="H58" s="133"/>
      <c r="I58" s="337"/>
      <c r="J58" s="133"/>
      <c r="K58" s="124"/>
      <c r="L58" s="122"/>
      <c r="M58" s="105"/>
      <c r="N58" s="105"/>
      <c r="O58" s="340"/>
      <c r="P58" s="105"/>
      <c r="Q58" s="105"/>
    </row>
    <row r="59" spans="1:17">
      <c r="A59" s="14">
        <f t="shared" si="0"/>
        <v>51</v>
      </c>
      <c r="B59" s="104" t="s">
        <v>128</v>
      </c>
      <c r="C59" s="105"/>
      <c r="D59" s="106"/>
      <c r="E59" s="116"/>
      <c r="F59" s="124"/>
      <c r="G59" s="122"/>
      <c r="H59" s="133"/>
      <c r="I59" s="337"/>
      <c r="J59" s="133"/>
      <c r="K59" s="124"/>
      <c r="L59" s="122"/>
      <c r="M59" s="105"/>
      <c r="N59" s="105"/>
      <c r="O59" s="340"/>
      <c r="P59" s="105"/>
      <c r="Q59" s="105"/>
    </row>
    <row r="60" spans="1:17">
      <c r="A60" s="14">
        <f t="shared" si="0"/>
        <v>52</v>
      </c>
      <c r="B60" s="105"/>
      <c r="C60" s="114" t="s">
        <v>64</v>
      </c>
      <c r="D60" s="114" t="s">
        <v>62</v>
      </c>
      <c r="E60" s="116">
        <f>'2013 ERF - Rate Design'!E89</f>
        <v>93477</v>
      </c>
      <c r="F60" s="124">
        <f>F39</f>
        <v>1.1499999999999999</v>
      </c>
      <c r="G60" s="122">
        <f>ROUND($E60*F60,2)</f>
        <v>107498.55</v>
      </c>
      <c r="H60" s="133"/>
      <c r="I60" s="337">
        <f ca="1">'JAP-23 Page 8'!$E$42</f>
        <v>7.9799999999999996E-2</v>
      </c>
      <c r="J60" s="133"/>
      <c r="K60" s="79">
        <f ca="1">ROUND(F60*(1+I60),2)</f>
        <v>1.24</v>
      </c>
      <c r="L60" s="122">
        <f ca="1">ROUND($E60*K60,2)</f>
        <v>115911.48</v>
      </c>
      <c r="M60" s="105"/>
      <c r="N60" s="80">
        <f ca="1">L60-G60</f>
        <v>8412.929999999993</v>
      </c>
      <c r="O60" s="339">
        <f ca="1">IF(G60&lt;&gt;0,N60/G60,0)</f>
        <v>7.8260869565217328E-2</v>
      </c>
      <c r="P60" s="81"/>
      <c r="Q60" s="82">
        <f ca="1">K60-F60</f>
        <v>9.000000000000008E-2</v>
      </c>
    </row>
    <row r="61" spans="1:17">
      <c r="A61" s="14">
        <f t="shared" si="0"/>
        <v>53</v>
      </c>
      <c r="B61" s="105"/>
      <c r="C61" s="114" t="s">
        <v>61</v>
      </c>
      <c r="D61" s="114" t="s">
        <v>58</v>
      </c>
      <c r="E61" s="116">
        <f>'2013 ERF - Rate Design'!E90</f>
        <v>12317849</v>
      </c>
      <c r="F61" s="120">
        <f>'2013 ERF - Rate Design'!I90</f>
        <v>6.79E-3</v>
      </c>
      <c r="G61" s="122">
        <f>ROUND($E61*F61,2)</f>
        <v>83638.19</v>
      </c>
      <c r="H61" s="133"/>
      <c r="I61" s="337">
        <f ca="1">'JAP-23 Page 8'!$E$42</f>
        <v>7.9799999999999996E-2</v>
      </c>
      <c r="J61" s="133"/>
      <c r="K61" s="86">
        <f t="shared" ref="K61" ca="1" si="10">ROUND(F61*(1+I61),5)</f>
        <v>7.3299999999999997E-3</v>
      </c>
      <c r="L61" s="122">
        <f ca="1">ROUND($E61*K61,2)</f>
        <v>90289.83</v>
      </c>
      <c r="M61" s="105"/>
      <c r="N61" s="80">
        <f ca="1">L61-G61</f>
        <v>6651.6399999999994</v>
      </c>
      <c r="O61" s="339">
        <f ca="1">IF(G61&lt;&gt;0,N61/G61,0)</f>
        <v>7.9528741595197114E-2</v>
      </c>
      <c r="P61" s="81"/>
      <c r="Q61" s="87">
        <f ca="1">K61-F61</f>
        <v>5.3999999999999968E-4</v>
      </c>
    </row>
    <row r="62" spans="1:17">
      <c r="A62" s="14">
        <f t="shared" si="0"/>
        <v>54</v>
      </c>
      <c r="B62" s="105"/>
      <c r="C62" s="114"/>
      <c r="D62" s="114"/>
      <c r="E62" s="116"/>
      <c r="F62" s="120"/>
      <c r="G62" s="122"/>
      <c r="H62" s="133"/>
      <c r="I62" s="337"/>
      <c r="J62" s="133"/>
      <c r="K62" s="120"/>
      <c r="L62" s="122"/>
      <c r="M62" s="105"/>
      <c r="N62" s="105"/>
      <c r="O62" s="340"/>
      <c r="P62" s="105"/>
      <c r="Q62" s="105"/>
    </row>
    <row r="63" spans="1:17">
      <c r="A63" s="14">
        <f t="shared" si="0"/>
        <v>55</v>
      </c>
      <c r="B63" s="105"/>
      <c r="C63" s="114" t="s">
        <v>65</v>
      </c>
      <c r="D63" s="114"/>
      <c r="E63" s="116"/>
      <c r="F63" s="120"/>
      <c r="G63" s="122"/>
      <c r="H63" s="133"/>
      <c r="I63" s="337"/>
      <c r="J63" s="133"/>
      <c r="K63" s="120"/>
      <c r="L63" s="122"/>
      <c r="M63" s="105"/>
      <c r="N63" s="105"/>
      <c r="O63" s="340"/>
      <c r="P63" s="105"/>
      <c r="Q63" s="105"/>
    </row>
    <row r="64" spans="1:17">
      <c r="A64" s="14">
        <f t="shared" si="0"/>
        <v>56</v>
      </c>
      <c r="B64" s="105"/>
      <c r="C64" s="107" t="s">
        <v>77</v>
      </c>
      <c r="D64" s="107" t="s">
        <v>58</v>
      </c>
      <c r="E64" s="116">
        <f>'2013 ERF - Rate Design'!E94</f>
        <v>2903910</v>
      </c>
      <c r="F64" s="120">
        <f>'2013 ERF - Rate Design'!I94</f>
        <v>0.19853999999999999</v>
      </c>
      <c r="G64" s="122">
        <f>ROUND($E64*F64,2)</f>
        <v>576542.29</v>
      </c>
      <c r="H64" s="133"/>
      <c r="I64" s="337">
        <f ca="1">'JAP-23 Page 8'!$E$42</f>
        <v>7.9799999999999996E-2</v>
      </c>
      <c r="J64" s="133"/>
      <c r="K64" s="86">
        <f t="shared" ref="K64:K65" ca="1" si="11">ROUND(F64*(1+I64),5)</f>
        <v>0.21437999999999999</v>
      </c>
      <c r="L64" s="122">
        <f ca="1">ROUND($E64*K64,2)</f>
        <v>622540.23</v>
      </c>
      <c r="M64" s="105"/>
      <c r="N64" s="80">
        <f ca="1">L64-G64</f>
        <v>45997.939999999944</v>
      </c>
      <c r="O64" s="339">
        <f ca="1">IF(G64&lt;&gt;0,N64/G64,0)</f>
        <v>7.9782421511525092E-2</v>
      </c>
      <c r="P64" s="81"/>
      <c r="Q64" s="87">
        <f ca="1">K64-F64</f>
        <v>1.5839999999999993E-2</v>
      </c>
    </row>
    <row r="65" spans="1:17">
      <c r="A65" s="14">
        <f t="shared" si="0"/>
        <v>57</v>
      </c>
      <c r="B65" s="105"/>
      <c r="C65" s="107" t="s">
        <v>78</v>
      </c>
      <c r="D65" s="107" t="s">
        <v>58</v>
      </c>
      <c r="E65" s="116">
        <f>'2013 ERF - Rate Design'!E95</f>
        <v>9413939</v>
      </c>
      <c r="F65" s="120">
        <f>'2013 ERF - Rate Design'!I95</f>
        <v>0.14076</v>
      </c>
      <c r="G65" s="122">
        <f>ROUND($E65*F65,2)</f>
        <v>1325106.05</v>
      </c>
      <c r="H65" s="133"/>
      <c r="I65" s="337">
        <f ca="1">'JAP-23 Page 8'!$E$42</f>
        <v>7.9799999999999996E-2</v>
      </c>
      <c r="J65" s="133"/>
      <c r="K65" s="86">
        <f t="shared" ca="1" si="11"/>
        <v>0.15198999999999999</v>
      </c>
      <c r="L65" s="122">
        <f ca="1">ROUND($E65*K65,2)</f>
        <v>1430824.59</v>
      </c>
      <c r="M65" s="105"/>
      <c r="N65" s="80">
        <f ca="1">L65-G65</f>
        <v>105718.54000000004</v>
      </c>
      <c r="O65" s="339">
        <f ca="1">IF(G65&lt;&gt;0,N65/G65,0)</f>
        <v>7.978119185253138E-2</v>
      </c>
      <c r="P65" s="81"/>
      <c r="Q65" s="87">
        <f ca="1">K65-F65</f>
        <v>1.122999999999999E-2</v>
      </c>
    </row>
    <row r="66" spans="1:17">
      <c r="A66" s="14">
        <f t="shared" si="0"/>
        <v>58</v>
      </c>
      <c r="B66" s="105"/>
      <c r="C66" s="111" t="s">
        <v>70</v>
      </c>
      <c r="D66" s="114" t="s">
        <v>58</v>
      </c>
      <c r="E66" s="130">
        <f>SUM(E64:E65)</f>
        <v>12317849</v>
      </c>
      <c r="F66" s="124"/>
      <c r="G66" s="105"/>
      <c r="H66" s="133"/>
      <c r="I66" s="337"/>
      <c r="J66" s="133"/>
      <c r="K66" s="124"/>
      <c r="L66" s="105"/>
      <c r="M66" s="105"/>
      <c r="N66" s="105"/>
      <c r="O66" s="340"/>
      <c r="P66" s="105"/>
      <c r="Q66" s="105"/>
    </row>
    <row r="67" spans="1:17">
      <c r="A67" s="14">
        <f t="shared" si="0"/>
        <v>59</v>
      </c>
      <c r="B67" s="105"/>
      <c r="C67" s="89" t="s">
        <v>113</v>
      </c>
      <c r="D67" s="114"/>
      <c r="E67" s="116"/>
      <c r="F67" s="124"/>
      <c r="G67" s="127">
        <f>SUM(G60:G65)</f>
        <v>2092785.08</v>
      </c>
      <c r="H67" s="133"/>
      <c r="I67" s="337"/>
      <c r="J67" s="133"/>
      <c r="K67" s="124"/>
      <c r="L67" s="127">
        <f ca="1">SUM(L60:L65)</f>
        <v>2259566.13</v>
      </c>
      <c r="M67" s="105"/>
      <c r="N67" s="80">
        <f ca="1">L67-G67</f>
        <v>166781.04999999981</v>
      </c>
      <c r="O67" s="339">
        <f ca="1">IF(G67&lt;&gt;0,N67/G67,0)</f>
        <v>7.9693348157852797E-2</v>
      </c>
      <c r="P67" s="81"/>
      <c r="Q67" s="105"/>
    </row>
    <row r="68" spans="1:17">
      <c r="A68" s="14">
        <f t="shared" ref="A68:A105" si="12">A67+1</f>
        <v>60</v>
      </c>
      <c r="B68" s="105"/>
      <c r="C68" s="106"/>
      <c r="D68" s="106"/>
      <c r="E68" s="116"/>
      <c r="F68" s="124"/>
      <c r="G68" s="122"/>
      <c r="H68" s="133"/>
      <c r="I68" s="337"/>
      <c r="J68" s="133"/>
      <c r="K68" s="124"/>
      <c r="L68" s="122"/>
      <c r="M68" s="105"/>
      <c r="N68" s="105"/>
      <c r="O68" s="340"/>
      <c r="P68" s="105"/>
      <c r="Q68" s="105"/>
    </row>
    <row r="69" spans="1:17">
      <c r="A69" s="14">
        <f t="shared" si="12"/>
        <v>61</v>
      </c>
      <c r="B69" s="104" t="s">
        <v>129</v>
      </c>
      <c r="C69" s="105"/>
      <c r="D69" s="106"/>
      <c r="E69" s="116"/>
      <c r="F69" s="124"/>
      <c r="G69" s="122"/>
      <c r="H69" s="133"/>
      <c r="I69" s="337"/>
      <c r="J69" s="133"/>
      <c r="K69" s="124"/>
      <c r="L69" s="122"/>
      <c r="M69" s="105"/>
      <c r="N69" s="105"/>
      <c r="O69" s="340"/>
      <c r="P69" s="105"/>
      <c r="Q69" s="105"/>
    </row>
    <row r="70" spans="1:17">
      <c r="A70" s="14">
        <f t="shared" si="12"/>
        <v>62</v>
      </c>
      <c r="B70" s="114"/>
      <c r="C70" s="114" t="s">
        <v>64</v>
      </c>
      <c r="D70" s="114" t="s">
        <v>62</v>
      </c>
      <c r="E70" s="116">
        <f>'2013 ERF - Rate Design'!E101</f>
        <v>0</v>
      </c>
      <c r="F70" s="124">
        <f>F60</f>
        <v>1.1499999999999999</v>
      </c>
      <c r="G70" s="122">
        <f>ROUND($E70*F70,2)</f>
        <v>0</v>
      </c>
      <c r="H70" s="133"/>
      <c r="I70" s="337">
        <f ca="1">'JAP-23 Page 8'!$E$42</f>
        <v>7.9799999999999996E-2</v>
      </c>
      <c r="J70" s="133"/>
      <c r="K70" s="79">
        <f ca="1">ROUND(F70*(1+I70),2)</f>
        <v>1.24</v>
      </c>
      <c r="L70" s="122">
        <f ca="1">ROUND($E70*K70,2)</f>
        <v>0</v>
      </c>
      <c r="M70" s="105"/>
      <c r="N70" s="80">
        <f ca="1">L70-G70</f>
        <v>0</v>
      </c>
      <c r="O70" s="339">
        <f>IF(G70&lt;&gt;0,N70/G70,0)</f>
        <v>0</v>
      </c>
      <c r="P70" s="81"/>
      <c r="Q70" s="82">
        <f ca="1">K70-F70</f>
        <v>9.000000000000008E-2</v>
      </c>
    </row>
    <row r="71" spans="1:17">
      <c r="A71" s="14">
        <f t="shared" si="12"/>
        <v>63</v>
      </c>
      <c r="B71" s="114"/>
      <c r="C71" s="114"/>
      <c r="D71" s="114"/>
      <c r="E71" s="116"/>
      <c r="F71" s="120"/>
      <c r="G71" s="122"/>
      <c r="H71" s="133"/>
      <c r="I71" s="337"/>
      <c r="J71" s="133"/>
      <c r="K71" s="120"/>
      <c r="L71" s="122"/>
      <c r="M71" s="105"/>
      <c r="N71" s="105"/>
      <c r="O71" s="340"/>
      <c r="P71" s="105"/>
      <c r="Q71" s="105"/>
    </row>
    <row r="72" spans="1:17">
      <c r="A72" s="14">
        <f t="shared" si="12"/>
        <v>64</v>
      </c>
      <c r="B72" s="114"/>
      <c r="C72" s="114" t="s">
        <v>65</v>
      </c>
      <c r="D72" s="114"/>
      <c r="E72" s="116"/>
      <c r="F72" s="120"/>
      <c r="G72" s="122"/>
      <c r="H72" s="133"/>
      <c r="I72" s="337"/>
      <c r="J72" s="133"/>
      <c r="K72" s="120"/>
      <c r="L72" s="122"/>
      <c r="M72" s="105"/>
      <c r="N72" s="105"/>
      <c r="O72" s="340"/>
      <c r="P72" s="105"/>
      <c r="Q72" s="105"/>
    </row>
    <row r="73" spans="1:17">
      <c r="A73" s="14">
        <f t="shared" si="12"/>
        <v>65</v>
      </c>
      <c r="B73" s="114"/>
      <c r="C73" s="107" t="s">
        <v>77</v>
      </c>
      <c r="D73" s="107" t="s">
        <v>58</v>
      </c>
      <c r="E73" s="116">
        <f>'2013 ERF - Rate Design'!E105</f>
        <v>5459</v>
      </c>
      <c r="F73" s="120">
        <f>F64</f>
        <v>0.19853999999999999</v>
      </c>
      <c r="G73" s="122">
        <f>ROUND($E73*F73,2)</f>
        <v>1083.83</v>
      </c>
      <c r="H73" s="133"/>
      <c r="I73" s="337">
        <f ca="1">'JAP-23 Page 8'!$E$42</f>
        <v>7.9799999999999996E-2</v>
      </c>
      <c r="J73" s="133"/>
      <c r="K73" s="86">
        <f t="shared" ref="K73:K74" ca="1" si="13">ROUND(F73*(1+I73),5)</f>
        <v>0.21437999999999999</v>
      </c>
      <c r="L73" s="122">
        <f ca="1">ROUND($E73*K73,2)</f>
        <v>1170.3</v>
      </c>
      <c r="M73" s="105"/>
      <c r="N73" s="80">
        <f ca="1">L73-G73</f>
        <v>86.470000000000027</v>
      </c>
      <c r="O73" s="339">
        <f ca="1">IF(G73&lt;&gt;0,N73/G73,0)</f>
        <v>7.9781884612900575E-2</v>
      </c>
      <c r="P73" s="81"/>
      <c r="Q73" s="87">
        <f ca="1">K73-F73</f>
        <v>1.5839999999999993E-2</v>
      </c>
    </row>
    <row r="74" spans="1:17">
      <c r="A74" s="14">
        <f t="shared" si="12"/>
        <v>66</v>
      </c>
      <c r="B74" s="114"/>
      <c r="C74" s="107" t="s">
        <v>78</v>
      </c>
      <c r="D74" s="107" t="s">
        <v>58</v>
      </c>
      <c r="E74" s="116">
        <f>'2013 ERF - Rate Design'!E106</f>
        <v>21114</v>
      </c>
      <c r="F74" s="120">
        <f>F65</f>
        <v>0.14076</v>
      </c>
      <c r="G74" s="122">
        <f>ROUND($E74*F74,2)</f>
        <v>2972.01</v>
      </c>
      <c r="H74" s="133"/>
      <c r="I74" s="337">
        <f ca="1">'JAP-23 Page 8'!$E$42</f>
        <v>7.9799999999999996E-2</v>
      </c>
      <c r="J74" s="133"/>
      <c r="K74" s="86">
        <f t="shared" ca="1" si="13"/>
        <v>0.15198999999999999</v>
      </c>
      <c r="L74" s="122">
        <f ca="1">ROUND($E74*K74,2)</f>
        <v>3209.12</v>
      </c>
      <c r="M74" s="105"/>
      <c r="N74" s="80">
        <f ca="1">L74-G74</f>
        <v>237.10999999999967</v>
      </c>
      <c r="O74" s="339">
        <f ca="1">IF(G74&lt;&gt;0,N74/G74,0)</f>
        <v>7.978102361701328E-2</v>
      </c>
      <c r="P74" s="81"/>
      <c r="Q74" s="87">
        <f ca="1">K74-F74</f>
        <v>1.122999999999999E-2</v>
      </c>
    </row>
    <row r="75" spans="1:17">
      <c r="A75" s="14">
        <f t="shared" si="12"/>
        <v>67</v>
      </c>
      <c r="B75" s="105"/>
      <c r="C75" s="111" t="s">
        <v>70</v>
      </c>
      <c r="D75" s="114" t="s">
        <v>58</v>
      </c>
      <c r="E75" s="130">
        <f>SUM(E73:E74)</f>
        <v>26573</v>
      </c>
      <c r="F75" s="124"/>
      <c r="G75" s="105"/>
      <c r="H75" s="133"/>
      <c r="I75" s="337"/>
      <c r="J75" s="133"/>
      <c r="K75" s="124"/>
      <c r="L75" s="105"/>
      <c r="M75" s="105"/>
      <c r="N75" s="105"/>
      <c r="O75" s="340"/>
      <c r="P75" s="105"/>
      <c r="Q75" s="105"/>
    </row>
    <row r="76" spans="1:17">
      <c r="A76" s="14">
        <f t="shared" si="12"/>
        <v>68</v>
      </c>
      <c r="B76" s="105"/>
      <c r="C76" s="89" t="s">
        <v>113</v>
      </c>
      <c r="D76" s="114"/>
      <c r="E76" s="116"/>
      <c r="F76" s="124"/>
      <c r="G76" s="127">
        <f>SUM(G70:G74)</f>
        <v>4055.84</v>
      </c>
      <c r="H76" s="133"/>
      <c r="I76" s="337"/>
      <c r="J76" s="133"/>
      <c r="K76" s="124"/>
      <c r="L76" s="127">
        <f ca="1">SUM(L70:L74)</f>
        <v>4379.42</v>
      </c>
      <c r="M76" s="105"/>
      <c r="N76" s="80">
        <f ca="1">L76-G76</f>
        <v>323.57999999999993</v>
      </c>
      <c r="O76" s="339">
        <f ca="1">IF(G76&lt;&gt;0,N76/G76,0)</f>
        <v>7.9781253698370719E-2</v>
      </c>
      <c r="P76" s="81"/>
      <c r="Q76" s="105"/>
    </row>
    <row r="77" spans="1:17">
      <c r="A77" s="14">
        <f t="shared" si="12"/>
        <v>69</v>
      </c>
      <c r="B77" s="114"/>
      <c r="C77" s="106"/>
      <c r="D77" s="106"/>
      <c r="E77" s="116"/>
      <c r="F77" s="124"/>
      <c r="G77" s="122"/>
      <c r="H77" s="133"/>
      <c r="I77" s="337"/>
      <c r="J77" s="133"/>
      <c r="K77" s="124"/>
      <c r="L77" s="122"/>
      <c r="M77" s="105"/>
      <c r="N77" s="105"/>
      <c r="O77" s="340"/>
      <c r="P77" s="105"/>
      <c r="Q77" s="105"/>
    </row>
    <row r="78" spans="1:17">
      <c r="A78" s="14">
        <f t="shared" si="12"/>
        <v>70</v>
      </c>
      <c r="B78" s="104" t="s">
        <v>130</v>
      </c>
      <c r="C78" s="105"/>
      <c r="D78" s="106"/>
      <c r="E78" s="116"/>
      <c r="F78" s="124"/>
      <c r="G78" s="122"/>
      <c r="H78" s="133"/>
      <c r="I78" s="337"/>
      <c r="J78" s="133"/>
      <c r="K78" s="124"/>
      <c r="L78" s="122"/>
      <c r="M78" s="105"/>
      <c r="N78" s="105"/>
      <c r="O78" s="340"/>
      <c r="P78" s="105"/>
      <c r="Q78" s="105"/>
    </row>
    <row r="79" spans="1:17">
      <c r="A79" s="14">
        <f t="shared" si="12"/>
        <v>71</v>
      </c>
      <c r="B79" s="105"/>
      <c r="C79" s="114" t="s">
        <v>64</v>
      </c>
      <c r="D79" s="114" t="s">
        <v>62</v>
      </c>
      <c r="E79" s="116">
        <f>'2013 ERF - Rate Design'!E112</f>
        <v>2184</v>
      </c>
      <c r="F79" s="124">
        <f>F39</f>
        <v>1.1499999999999999</v>
      </c>
      <c r="G79" s="122">
        <f>ROUND($E79*F79,2)</f>
        <v>2511.6</v>
      </c>
      <c r="H79" s="133"/>
      <c r="I79" s="337">
        <f ca="1">'JAP-23 Page 8'!$E$42</f>
        <v>7.9799999999999996E-2</v>
      </c>
      <c r="J79" s="133"/>
      <c r="K79" s="79">
        <f ca="1">ROUND(F79*(1+I79),2)</f>
        <v>1.24</v>
      </c>
      <c r="L79" s="122">
        <f ca="1">ROUND($E79*K79,2)</f>
        <v>2708.16</v>
      </c>
      <c r="M79" s="105"/>
      <c r="N79" s="80">
        <f ca="1">L79-G79</f>
        <v>196.55999999999995</v>
      </c>
      <c r="O79" s="339">
        <f ca="1">IF(G79&lt;&gt;0,N79/G79,0)</f>
        <v>7.826086956521737E-2</v>
      </c>
      <c r="P79" s="81"/>
      <c r="Q79" s="82">
        <f ca="1">K79-F79</f>
        <v>9.000000000000008E-2</v>
      </c>
    </row>
    <row r="80" spans="1:17">
      <c r="A80" s="14">
        <f t="shared" si="12"/>
        <v>72</v>
      </c>
      <c r="B80" s="105"/>
      <c r="C80" s="114" t="s">
        <v>61</v>
      </c>
      <c r="D80" s="114"/>
      <c r="E80" s="116">
        <f>E89</f>
        <v>26567234</v>
      </c>
      <c r="F80" s="120">
        <f>'2013 ERF - Rate Design'!I113</f>
        <v>5.3699999999999998E-3</v>
      </c>
      <c r="G80" s="122">
        <f>ROUND($E80*F80,2)</f>
        <v>142666.04999999999</v>
      </c>
      <c r="H80" s="133"/>
      <c r="I80" s="337">
        <f ca="1">'JAP-23 Page 8'!$E$42</f>
        <v>7.9799999999999996E-2</v>
      </c>
      <c r="J80" s="133"/>
      <c r="K80" s="86">
        <f t="shared" ref="K80" ca="1" si="14">ROUND(F80*(1+I80),5)</f>
        <v>5.7999999999999996E-3</v>
      </c>
      <c r="L80" s="122">
        <f ca="1">ROUND($E80*K80,2)</f>
        <v>154089.96</v>
      </c>
      <c r="M80" s="105"/>
      <c r="N80" s="80">
        <f ca="1">L80-G80</f>
        <v>11423.910000000003</v>
      </c>
      <c r="O80" s="339">
        <f ca="1">IF(G80&lt;&gt;0,N80/G80,0)</f>
        <v>8.007448163035287E-2</v>
      </c>
      <c r="P80" s="81"/>
      <c r="Q80" s="87">
        <f ca="1">K80-F80</f>
        <v>4.2999999999999983E-4</v>
      </c>
    </row>
    <row r="81" spans="1:17">
      <c r="A81" s="14">
        <f t="shared" si="12"/>
        <v>73</v>
      </c>
      <c r="B81" s="105"/>
      <c r="C81" s="114"/>
      <c r="D81" s="114"/>
      <c r="E81" s="116"/>
      <c r="F81" s="120"/>
      <c r="G81" s="122"/>
      <c r="H81" s="133"/>
      <c r="I81" s="337"/>
      <c r="J81" s="133"/>
      <c r="K81" s="120"/>
      <c r="L81" s="122"/>
      <c r="M81" s="105"/>
      <c r="N81" s="105"/>
      <c r="O81" s="340"/>
      <c r="P81" s="105"/>
      <c r="Q81" s="105"/>
    </row>
    <row r="82" spans="1:17">
      <c r="A82" s="14">
        <f t="shared" si="12"/>
        <v>74</v>
      </c>
      <c r="B82" s="105"/>
      <c r="C82" s="114" t="s">
        <v>65</v>
      </c>
      <c r="D82" s="114"/>
      <c r="E82" s="116"/>
      <c r="F82" s="120"/>
      <c r="G82" s="122"/>
      <c r="H82" s="133"/>
      <c r="I82" s="337"/>
      <c r="J82" s="133"/>
      <c r="K82" s="120"/>
      <c r="L82" s="122"/>
      <c r="M82" s="105"/>
      <c r="N82" s="105"/>
      <c r="O82" s="340"/>
      <c r="P82" s="105"/>
      <c r="Q82" s="105"/>
    </row>
    <row r="83" spans="1:17">
      <c r="A83" s="14">
        <f t="shared" si="12"/>
        <v>75</v>
      </c>
      <c r="B83" s="105"/>
      <c r="C83" s="114" t="s">
        <v>73</v>
      </c>
      <c r="D83" s="114" t="s">
        <v>58</v>
      </c>
      <c r="E83" s="116">
        <f>'2013 ERF - Rate Design'!E117</f>
        <v>2100000</v>
      </c>
      <c r="F83" s="120">
        <f>'2013 ERF - Rate Design'!I117</f>
        <v>0.14394999999999999</v>
      </c>
      <c r="G83" s="122">
        <f>ROUND($E83*F83,2)</f>
        <v>302295</v>
      </c>
      <c r="H83" s="133"/>
      <c r="I83" s="337">
        <f ca="1">'JAP-23 Page 8'!$E$42</f>
        <v>7.9799999999999996E-2</v>
      </c>
      <c r="J83" s="133"/>
      <c r="K83" s="86">
        <f t="shared" ref="K83:K88" ca="1" si="15">ROUND(F83*(1+I83),5)</f>
        <v>0.15543999999999999</v>
      </c>
      <c r="L83" s="122">
        <f t="shared" ref="L83:L88" ca="1" si="16">ROUND($E83*K83,2)</f>
        <v>326424</v>
      </c>
      <c r="M83" s="105"/>
      <c r="N83" s="80">
        <f t="shared" ref="N83:N88" ca="1" si="17">L83-G83</f>
        <v>24129</v>
      </c>
      <c r="O83" s="339">
        <f t="shared" ref="O83:O88" ca="1" si="18">IF(G83&lt;&gt;0,N83/G83,0)</f>
        <v>7.9819381729767283E-2</v>
      </c>
      <c r="P83" s="81"/>
      <c r="Q83" s="87">
        <f t="shared" ref="Q83:Q88" ca="1" si="19">K83-F83</f>
        <v>1.149E-2</v>
      </c>
    </row>
    <row r="84" spans="1:17">
      <c r="A84" s="14">
        <f t="shared" si="12"/>
        <v>76</v>
      </c>
      <c r="B84" s="105"/>
      <c r="C84" s="114" t="s">
        <v>74</v>
      </c>
      <c r="D84" s="114" t="s">
        <v>58</v>
      </c>
      <c r="E84" s="116">
        <f>'2013 ERF - Rate Design'!E118</f>
        <v>2055807</v>
      </c>
      <c r="F84" s="120">
        <f>'2013 ERF - Rate Design'!I118</f>
        <v>8.6989999999999998E-2</v>
      </c>
      <c r="G84" s="122">
        <f t="shared" ref="G84:G88" si="20">ROUND($E84*F84,2)</f>
        <v>178834.65</v>
      </c>
      <c r="H84" s="133"/>
      <c r="I84" s="337">
        <f ca="1">'JAP-23 Page 8'!$E$42</f>
        <v>7.9799999999999996E-2</v>
      </c>
      <c r="J84" s="133"/>
      <c r="K84" s="86">
        <f t="shared" ca="1" si="15"/>
        <v>9.393E-2</v>
      </c>
      <c r="L84" s="122">
        <f t="shared" ca="1" si="16"/>
        <v>193101.95</v>
      </c>
      <c r="M84" s="105"/>
      <c r="N84" s="80">
        <f t="shared" ca="1" si="17"/>
        <v>14267.300000000017</v>
      </c>
      <c r="O84" s="339">
        <f t="shared" ca="1" si="18"/>
        <v>7.9779282146944214E-2</v>
      </c>
      <c r="P84" s="81"/>
      <c r="Q84" s="87">
        <f t="shared" ca="1" si="19"/>
        <v>6.9400000000000017E-3</v>
      </c>
    </row>
    <row r="85" spans="1:17">
      <c r="A85" s="14">
        <f t="shared" si="12"/>
        <v>77</v>
      </c>
      <c r="B85" s="105"/>
      <c r="C85" s="114" t="s">
        <v>76</v>
      </c>
      <c r="D85" s="114" t="s">
        <v>58</v>
      </c>
      <c r="E85" s="116">
        <f>'2013 ERF - Rate Design'!E119</f>
        <v>3801695</v>
      </c>
      <c r="F85" s="120">
        <f>'2013 ERF - Rate Design'!I119</f>
        <v>5.5350000000000003E-2</v>
      </c>
      <c r="G85" s="122">
        <f t="shared" si="20"/>
        <v>210423.82</v>
      </c>
      <c r="H85" s="133"/>
      <c r="I85" s="337">
        <f ca="1">'JAP-23 Page 8'!$E$42</f>
        <v>7.9799999999999996E-2</v>
      </c>
      <c r="J85" s="133"/>
      <c r="K85" s="86">
        <f t="shared" ca="1" si="15"/>
        <v>5.9769999999999997E-2</v>
      </c>
      <c r="L85" s="122">
        <f t="shared" ca="1" si="16"/>
        <v>227227.31</v>
      </c>
      <c r="M85" s="105"/>
      <c r="N85" s="80">
        <f t="shared" ca="1" si="17"/>
        <v>16803.489999999991</v>
      </c>
      <c r="O85" s="339">
        <f t="shared" ca="1" si="18"/>
        <v>7.9855455527800934E-2</v>
      </c>
      <c r="P85" s="81"/>
      <c r="Q85" s="87">
        <f t="shared" ca="1" si="19"/>
        <v>4.4199999999999934E-3</v>
      </c>
    </row>
    <row r="86" spans="1:17">
      <c r="A86" s="14">
        <f t="shared" si="12"/>
        <v>78</v>
      </c>
      <c r="B86" s="105"/>
      <c r="C86" s="114" t="s">
        <v>80</v>
      </c>
      <c r="D86" s="114" t="s">
        <v>58</v>
      </c>
      <c r="E86" s="116">
        <f>'2013 ERF - Rate Design'!E120</f>
        <v>5152762</v>
      </c>
      <c r="F86" s="120">
        <f>'2013 ERF - Rate Design'!I120</f>
        <v>3.5490000000000001E-2</v>
      </c>
      <c r="G86" s="122">
        <f t="shared" si="20"/>
        <v>182871.52</v>
      </c>
      <c r="H86" s="133"/>
      <c r="I86" s="337">
        <f ca="1">'JAP-23 Page 8'!$E$42</f>
        <v>7.9799999999999996E-2</v>
      </c>
      <c r="J86" s="133"/>
      <c r="K86" s="86">
        <f t="shared" ca="1" si="15"/>
        <v>3.832E-2</v>
      </c>
      <c r="L86" s="122">
        <f t="shared" ca="1" si="16"/>
        <v>197453.84</v>
      </c>
      <c r="M86" s="105"/>
      <c r="N86" s="80">
        <f t="shared" ca="1" si="17"/>
        <v>14582.320000000007</v>
      </c>
      <c r="O86" s="339">
        <f t="shared" ca="1" si="18"/>
        <v>7.9740792880159839E-2</v>
      </c>
      <c r="P86" s="81"/>
      <c r="Q86" s="87">
        <f t="shared" ca="1" si="19"/>
        <v>2.8299999999999992E-3</v>
      </c>
    </row>
    <row r="87" spans="1:17">
      <c r="A87" s="14">
        <f t="shared" si="12"/>
        <v>79</v>
      </c>
      <c r="B87" s="105"/>
      <c r="C87" s="114" t="s">
        <v>81</v>
      </c>
      <c r="D87" s="114" t="s">
        <v>58</v>
      </c>
      <c r="E87" s="116">
        <f>'2013 ERF - Rate Design'!E121</f>
        <v>4864411</v>
      </c>
      <c r="F87" s="120">
        <f>'2013 ERF - Rate Design'!I121</f>
        <v>2.5530000000000001E-2</v>
      </c>
      <c r="G87" s="122">
        <f t="shared" si="20"/>
        <v>124188.41</v>
      </c>
      <c r="H87" s="133"/>
      <c r="I87" s="337">
        <f ca="1">'JAP-23 Page 8'!$E$42</f>
        <v>7.9799999999999996E-2</v>
      </c>
      <c r="J87" s="133"/>
      <c r="K87" s="86">
        <f t="shared" ca="1" si="15"/>
        <v>2.7570000000000001E-2</v>
      </c>
      <c r="L87" s="122">
        <f t="shared" ca="1" si="16"/>
        <v>134111.81</v>
      </c>
      <c r="M87" s="105"/>
      <c r="N87" s="80">
        <f t="shared" ca="1" si="17"/>
        <v>9923.3999999999942</v>
      </c>
      <c r="O87" s="339">
        <f t="shared" ca="1" si="18"/>
        <v>7.9906007331924087E-2</v>
      </c>
      <c r="P87" s="81"/>
      <c r="Q87" s="87">
        <f t="shared" ca="1" si="19"/>
        <v>2.0400000000000001E-3</v>
      </c>
    </row>
    <row r="88" spans="1:17">
      <c r="A88" s="14">
        <f t="shared" si="12"/>
        <v>80</v>
      </c>
      <c r="B88" s="105"/>
      <c r="C88" s="114" t="s">
        <v>82</v>
      </c>
      <c r="D88" s="114" t="s">
        <v>58</v>
      </c>
      <c r="E88" s="116">
        <f>'2013 ERF - Rate Design'!E122</f>
        <v>8592559</v>
      </c>
      <c r="F88" s="120">
        <f>'2013 ERF - Rate Design'!I122</f>
        <v>1.9689999999999999E-2</v>
      </c>
      <c r="G88" s="122">
        <f t="shared" si="20"/>
        <v>169187.49</v>
      </c>
      <c r="H88" s="133"/>
      <c r="I88" s="337">
        <f ca="1">'JAP-23 Page 8'!$E$42</f>
        <v>7.9799999999999996E-2</v>
      </c>
      <c r="J88" s="133"/>
      <c r="K88" s="86">
        <f t="shared" ca="1" si="15"/>
        <v>2.1260000000000001E-2</v>
      </c>
      <c r="L88" s="122">
        <f t="shared" ca="1" si="16"/>
        <v>182677.8</v>
      </c>
      <c r="M88" s="105"/>
      <c r="N88" s="80">
        <f t="shared" ca="1" si="17"/>
        <v>13490.309999999998</v>
      </c>
      <c r="O88" s="339">
        <f t="shared" ca="1" si="18"/>
        <v>7.9735859903116935E-2</v>
      </c>
      <c r="P88" s="81"/>
      <c r="Q88" s="87">
        <f t="shared" ca="1" si="19"/>
        <v>1.5700000000000019E-3</v>
      </c>
    </row>
    <row r="89" spans="1:17">
      <c r="A89" s="14">
        <f t="shared" si="12"/>
        <v>81</v>
      </c>
      <c r="B89" s="105"/>
      <c r="C89" s="111" t="s">
        <v>70</v>
      </c>
      <c r="D89" s="114" t="s">
        <v>58</v>
      </c>
      <c r="E89" s="130">
        <f>SUM(E83:E88)</f>
        <v>26567234</v>
      </c>
      <c r="F89" s="124"/>
      <c r="G89" s="105"/>
      <c r="H89" s="133"/>
      <c r="I89" s="337"/>
      <c r="J89" s="133"/>
      <c r="K89" s="124"/>
      <c r="L89" s="105"/>
      <c r="M89" s="105"/>
      <c r="N89" s="105"/>
      <c r="O89" s="340"/>
      <c r="P89" s="105"/>
      <c r="Q89" s="105"/>
    </row>
    <row r="90" spans="1:17">
      <c r="A90" s="14">
        <f t="shared" si="12"/>
        <v>82</v>
      </c>
      <c r="B90" s="105"/>
      <c r="C90" s="89" t="s">
        <v>113</v>
      </c>
      <c r="D90" s="114"/>
      <c r="E90" s="116"/>
      <c r="F90" s="124"/>
      <c r="G90" s="127">
        <f>SUM(G79:G88)</f>
        <v>1312978.54</v>
      </c>
      <c r="H90" s="133"/>
      <c r="I90" s="337"/>
      <c r="J90" s="133"/>
      <c r="K90" s="124"/>
      <c r="L90" s="127">
        <f ca="1">SUM(L79:L88)</f>
        <v>1417794.8300000003</v>
      </c>
      <c r="M90" s="105"/>
      <c r="N90" s="80">
        <f ca="1">L90-G90</f>
        <v>104816.29000000027</v>
      </c>
      <c r="O90" s="339">
        <f ca="1">IF(G90&lt;&gt;0,N90/G90,0)</f>
        <v>7.9830923969252593E-2</v>
      </c>
      <c r="P90" s="81"/>
      <c r="Q90" s="105"/>
    </row>
    <row r="91" spans="1:17">
      <c r="A91" s="14">
        <f t="shared" si="12"/>
        <v>83</v>
      </c>
      <c r="B91" s="105"/>
      <c r="C91" s="106"/>
      <c r="D91" s="106"/>
      <c r="E91" s="116"/>
      <c r="F91" s="124"/>
      <c r="G91" s="122"/>
      <c r="H91" s="133"/>
      <c r="I91" s="337"/>
      <c r="J91" s="133"/>
      <c r="K91" s="124"/>
      <c r="L91" s="122"/>
      <c r="M91" s="105"/>
      <c r="N91" s="105"/>
      <c r="O91" s="340"/>
      <c r="P91" s="105"/>
      <c r="Q91" s="105"/>
    </row>
    <row r="92" spans="1:17">
      <c r="A92" s="14">
        <f t="shared" si="12"/>
        <v>84</v>
      </c>
      <c r="B92" s="104" t="s">
        <v>131</v>
      </c>
      <c r="C92" s="105"/>
      <c r="D92" s="106"/>
      <c r="E92" s="116"/>
      <c r="F92" s="124"/>
      <c r="G92" s="122"/>
      <c r="H92" s="133"/>
      <c r="I92" s="337"/>
      <c r="J92" s="133"/>
      <c r="K92" s="124"/>
      <c r="L92" s="122"/>
      <c r="M92" s="105"/>
      <c r="N92" s="105"/>
      <c r="O92" s="340"/>
      <c r="P92" s="105"/>
      <c r="Q92" s="105"/>
    </row>
    <row r="93" spans="1:17">
      <c r="A93" s="14">
        <f t="shared" si="12"/>
        <v>85</v>
      </c>
      <c r="B93" s="114"/>
      <c r="C93" s="114" t="s">
        <v>64</v>
      </c>
      <c r="D93" s="114" t="s">
        <v>62</v>
      </c>
      <c r="E93" s="116">
        <f>'2013 ERF - Rate Design'!E128</f>
        <v>332988</v>
      </c>
      <c r="F93" s="124">
        <f>F79</f>
        <v>1.1499999999999999</v>
      </c>
      <c r="G93" s="122">
        <f>ROUND($E93*F93,2)</f>
        <v>382936.2</v>
      </c>
      <c r="H93" s="133"/>
      <c r="I93" s="337">
        <f ca="1">'JAP-23 Page 8'!$E$42</f>
        <v>7.9799999999999996E-2</v>
      </c>
      <c r="J93" s="133"/>
      <c r="K93" s="79">
        <f ca="1">ROUND(F93*(1+I93),2)</f>
        <v>1.24</v>
      </c>
      <c r="L93" s="122">
        <f ca="1">ROUND($E93*K93,2)</f>
        <v>412905.12</v>
      </c>
      <c r="M93" s="105"/>
      <c r="N93" s="80">
        <f ca="1">L93-G93</f>
        <v>29968.919999999984</v>
      </c>
      <c r="O93" s="339">
        <f ca="1">IF(G93&lt;&gt;0,N93/G93,0)</f>
        <v>7.8260869565217342E-2</v>
      </c>
      <c r="P93" s="81"/>
      <c r="Q93" s="82">
        <f ca="1">K93-F93</f>
        <v>9.000000000000008E-2</v>
      </c>
    </row>
    <row r="94" spans="1:17">
      <c r="A94" s="14">
        <f t="shared" si="12"/>
        <v>86</v>
      </c>
      <c r="B94" s="114"/>
      <c r="C94" s="107"/>
      <c r="D94" s="114"/>
      <c r="E94" s="116"/>
      <c r="F94" s="120"/>
      <c r="G94" s="122"/>
      <c r="H94" s="133"/>
      <c r="I94" s="337"/>
      <c r="J94" s="133"/>
      <c r="K94" s="120"/>
      <c r="L94" s="122"/>
      <c r="M94" s="105"/>
      <c r="N94" s="105"/>
      <c r="O94" s="340"/>
      <c r="P94" s="105"/>
      <c r="Q94" s="105"/>
    </row>
    <row r="95" spans="1:17">
      <c r="A95" s="14">
        <f t="shared" si="12"/>
        <v>87</v>
      </c>
      <c r="B95" s="114"/>
      <c r="C95" s="114" t="s">
        <v>65</v>
      </c>
      <c r="D95" s="114"/>
      <c r="E95" s="116"/>
      <c r="F95" s="120"/>
      <c r="G95" s="139"/>
      <c r="H95" s="133"/>
      <c r="I95" s="337"/>
      <c r="J95" s="133"/>
      <c r="K95" s="120"/>
      <c r="L95" s="122"/>
      <c r="M95" s="105"/>
      <c r="N95" s="105"/>
      <c r="O95" s="340"/>
      <c r="P95" s="105"/>
      <c r="Q95" s="105"/>
    </row>
    <row r="96" spans="1:17">
      <c r="A96" s="14">
        <f t="shared" si="12"/>
        <v>88</v>
      </c>
      <c r="B96" s="114"/>
      <c r="C96" s="114" t="s">
        <v>73</v>
      </c>
      <c r="D96" s="114" t="s">
        <v>58</v>
      </c>
      <c r="E96" s="116">
        <f>'2013 ERF - Rate Design'!E132</f>
        <v>2925980</v>
      </c>
      <c r="F96" s="120">
        <f t="shared" ref="F96:F101" si="21">F83</f>
        <v>0.14394999999999999</v>
      </c>
      <c r="G96" s="139">
        <f t="shared" ref="G96:G101" si="22">ROUND($E96*F96,2)</f>
        <v>421194.82</v>
      </c>
      <c r="H96" s="133"/>
      <c r="I96" s="337">
        <f ca="1">'JAP-23 Page 8'!$E$42</f>
        <v>7.9799999999999996E-2</v>
      </c>
      <c r="J96" s="133"/>
      <c r="K96" s="86">
        <f t="shared" ref="K96:K101" ca="1" si="23">ROUND(F96*(1+I96),5)</f>
        <v>0.15543999999999999</v>
      </c>
      <c r="L96" s="122">
        <f t="shared" ref="L96:L101" ca="1" si="24">ROUND($E96*K96,2)</f>
        <v>454814.33</v>
      </c>
      <c r="M96" s="105"/>
      <c r="N96" s="80">
        <f t="shared" ref="N96:N101" ca="1" si="25">L96-G96</f>
        <v>33619.510000000009</v>
      </c>
      <c r="O96" s="339">
        <f t="shared" ref="O96:O101" ca="1" si="26">IF(G96&lt;&gt;0,N96/G96,0)</f>
        <v>7.9819381444434692E-2</v>
      </c>
      <c r="P96" s="81"/>
      <c r="Q96" s="87">
        <f t="shared" ref="Q96:Q101" ca="1" si="27">K96-F96</f>
        <v>1.149E-2</v>
      </c>
    </row>
    <row r="97" spans="1:17">
      <c r="A97" s="14">
        <f t="shared" si="12"/>
        <v>89</v>
      </c>
      <c r="B97" s="114"/>
      <c r="C97" s="114" t="s">
        <v>74</v>
      </c>
      <c r="D97" s="114" t="s">
        <v>58</v>
      </c>
      <c r="E97" s="116">
        <f>'2013 ERF - Rate Design'!E133</f>
        <v>2885234</v>
      </c>
      <c r="F97" s="120">
        <f t="shared" si="21"/>
        <v>8.6989999999999998E-2</v>
      </c>
      <c r="G97" s="139">
        <f t="shared" si="22"/>
        <v>250986.51</v>
      </c>
      <c r="H97" s="133"/>
      <c r="I97" s="337">
        <f ca="1">'JAP-23 Page 8'!$E$42</f>
        <v>7.9799999999999996E-2</v>
      </c>
      <c r="J97" s="133"/>
      <c r="K97" s="86">
        <f t="shared" ca="1" si="23"/>
        <v>9.393E-2</v>
      </c>
      <c r="L97" s="122">
        <f t="shared" ca="1" si="24"/>
        <v>271010.03000000003</v>
      </c>
      <c r="M97" s="105"/>
      <c r="N97" s="80">
        <f t="shared" ca="1" si="25"/>
        <v>20023.520000000019</v>
      </c>
      <c r="O97" s="339">
        <f t="shared" ca="1" si="26"/>
        <v>7.9779267818019459E-2</v>
      </c>
      <c r="P97" s="81"/>
      <c r="Q97" s="87">
        <f t="shared" ca="1" si="27"/>
        <v>6.9400000000000017E-3</v>
      </c>
    </row>
    <row r="98" spans="1:17">
      <c r="A98" s="14">
        <f t="shared" si="12"/>
        <v>90</v>
      </c>
      <c r="B98" s="114"/>
      <c r="C98" s="114" t="s">
        <v>76</v>
      </c>
      <c r="D98" s="114" t="s">
        <v>58</v>
      </c>
      <c r="E98" s="116">
        <f>'2013 ERF - Rate Design'!E134</f>
        <v>5700000</v>
      </c>
      <c r="F98" s="120">
        <f t="shared" si="21"/>
        <v>5.5350000000000003E-2</v>
      </c>
      <c r="G98" s="139">
        <f t="shared" si="22"/>
        <v>315495</v>
      </c>
      <c r="H98" s="133"/>
      <c r="I98" s="337">
        <f ca="1">'JAP-23 Page 8'!$E$42</f>
        <v>7.9799999999999996E-2</v>
      </c>
      <c r="J98" s="133"/>
      <c r="K98" s="86">
        <f t="shared" ca="1" si="23"/>
        <v>5.9769999999999997E-2</v>
      </c>
      <c r="L98" s="122">
        <f t="shared" ca="1" si="24"/>
        <v>340689</v>
      </c>
      <c r="M98" s="105"/>
      <c r="N98" s="80">
        <f t="shared" ca="1" si="25"/>
        <v>25194</v>
      </c>
      <c r="O98" s="339">
        <f t="shared" ca="1" si="26"/>
        <v>7.985546522131888E-2</v>
      </c>
      <c r="P98" s="81"/>
      <c r="Q98" s="87">
        <f t="shared" ca="1" si="27"/>
        <v>4.4199999999999934E-3</v>
      </c>
    </row>
    <row r="99" spans="1:17">
      <c r="A99" s="14">
        <f t="shared" si="12"/>
        <v>91</v>
      </c>
      <c r="B99" s="114"/>
      <c r="C99" s="114" t="s">
        <v>80</v>
      </c>
      <c r="D99" s="114" t="s">
        <v>58</v>
      </c>
      <c r="E99" s="116">
        <f>'2013 ERF - Rate Design'!E135</f>
        <v>11216700</v>
      </c>
      <c r="F99" s="120">
        <f t="shared" si="21"/>
        <v>3.5490000000000001E-2</v>
      </c>
      <c r="G99" s="139">
        <f t="shared" si="22"/>
        <v>398080.68</v>
      </c>
      <c r="H99" s="133"/>
      <c r="I99" s="337">
        <f ca="1">'JAP-23 Page 8'!$E$42</f>
        <v>7.9799999999999996E-2</v>
      </c>
      <c r="J99" s="133"/>
      <c r="K99" s="86">
        <f t="shared" ca="1" si="23"/>
        <v>3.832E-2</v>
      </c>
      <c r="L99" s="122">
        <f t="shared" ca="1" si="24"/>
        <v>429823.94</v>
      </c>
      <c r="M99" s="105"/>
      <c r="N99" s="80">
        <f t="shared" ca="1" si="25"/>
        <v>31743.260000000009</v>
      </c>
      <c r="O99" s="339">
        <f t="shared" ca="1" si="26"/>
        <v>7.9740770137350078E-2</v>
      </c>
      <c r="P99" s="81"/>
      <c r="Q99" s="87">
        <f t="shared" ca="1" si="27"/>
        <v>2.8299999999999992E-3</v>
      </c>
    </row>
    <row r="100" spans="1:17">
      <c r="A100" s="14">
        <f t="shared" si="12"/>
        <v>92</v>
      </c>
      <c r="B100" s="114"/>
      <c r="C100" s="114" t="s">
        <v>81</v>
      </c>
      <c r="D100" s="114" t="s">
        <v>58</v>
      </c>
      <c r="E100" s="116">
        <f>'2013 ERF - Rate Design'!E136</f>
        <v>28237241</v>
      </c>
      <c r="F100" s="120">
        <f t="shared" si="21"/>
        <v>2.5530000000000001E-2</v>
      </c>
      <c r="G100" s="139">
        <f t="shared" si="22"/>
        <v>720896.76</v>
      </c>
      <c r="H100" s="133"/>
      <c r="I100" s="337">
        <f ca="1">'JAP-23 Page 8'!$E$42</f>
        <v>7.9799999999999996E-2</v>
      </c>
      <c r="J100" s="133"/>
      <c r="K100" s="86">
        <f t="shared" ca="1" si="23"/>
        <v>2.7570000000000001E-2</v>
      </c>
      <c r="L100" s="122">
        <f t="shared" ca="1" si="24"/>
        <v>778500.73</v>
      </c>
      <c r="M100" s="105"/>
      <c r="N100" s="80">
        <f t="shared" ca="1" si="25"/>
        <v>57603.969999999972</v>
      </c>
      <c r="O100" s="339">
        <f t="shared" ca="1" si="26"/>
        <v>7.9905990977126834E-2</v>
      </c>
      <c r="P100" s="81"/>
      <c r="Q100" s="87">
        <f t="shared" ca="1" si="27"/>
        <v>2.0400000000000001E-3</v>
      </c>
    </row>
    <row r="101" spans="1:17">
      <c r="A101" s="14">
        <f t="shared" si="12"/>
        <v>93</v>
      </c>
      <c r="B101" s="114"/>
      <c r="C101" s="114" t="s">
        <v>82</v>
      </c>
      <c r="D101" s="114" t="s">
        <v>58</v>
      </c>
      <c r="E101" s="116">
        <f>'2013 ERF - Rate Design'!E137</f>
        <v>36815683</v>
      </c>
      <c r="F101" s="120">
        <f t="shared" si="21"/>
        <v>1.9689999999999999E-2</v>
      </c>
      <c r="G101" s="139">
        <f t="shared" si="22"/>
        <v>724900.8</v>
      </c>
      <c r="H101" s="133"/>
      <c r="I101" s="337">
        <f ca="1">'JAP-23 Page 8'!$E$42</f>
        <v>7.9799999999999996E-2</v>
      </c>
      <c r="J101" s="133"/>
      <c r="K101" s="86">
        <f t="shared" ca="1" si="23"/>
        <v>2.1260000000000001E-2</v>
      </c>
      <c r="L101" s="122">
        <f t="shared" ca="1" si="24"/>
        <v>782701.42</v>
      </c>
      <c r="M101" s="105"/>
      <c r="N101" s="80">
        <f t="shared" ca="1" si="25"/>
        <v>57800.619999999995</v>
      </c>
      <c r="O101" s="339">
        <f t="shared" ca="1" si="26"/>
        <v>7.9735903174613668E-2</v>
      </c>
      <c r="P101" s="81"/>
      <c r="Q101" s="87">
        <f t="shared" ca="1" si="27"/>
        <v>1.5700000000000019E-3</v>
      </c>
    </row>
    <row r="102" spans="1:17">
      <c r="A102" s="14">
        <f t="shared" si="12"/>
        <v>94</v>
      </c>
      <c r="B102" s="105"/>
      <c r="C102" s="111" t="s">
        <v>70</v>
      </c>
      <c r="D102" s="114"/>
      <c r="E102" s="130">
        <f>SUM(E96:E101)</f>
        <v>87780838</v>
      </c>
      <c r="F102" s="120"/>
      <c r="G102" s="128"/>
      <c r="H102" s="133"/>
      <c r="I102" s="337"/>
      <c r="J102" s="133"/>
      <c r="K102" s="120"/>
      <c r="L102" s="105"/>
      <c r="M102" s="105"/>
      <c r="N102" s="105"/>
      <c r="O102" s="340"/>
      <c r="P102" s="105"/>
      <c r="Q102" s="140"/>
    </row>
    <row r="103" spans="1:17">
      <c r="A103" s="14">
        <f t="shared" si="12"/>
        <v>95</v>
      </c>
      <c r="B103" s="105"/>
      <c r="C103" s="89" t="s">
        <v>113</v>
      </c>
      <c r="D103" s="114"/>
      <c r="E103" s="116"/>
      <c r="F103" s="120"/>
      <c r="G103" s="141">
        <f>SUM(G93:G101)</f>
        <v>3214490.7699999996</v>
      </c>
      <c r="H103" s="133"/>
      <c r="I103" s="337"/>
      <c r="J103" s="133"/>
      <c r="K103" s="120"/>
      <c r="L103" s="141">
        <f ca="1">SUM(L93:L101)</f>
        <v>3470444.57</v>
      </c>
      <c r="M103" s="105"/>
      <c r="N103" s="80">
        <f ca="1">L103-G103</f>
        <v>255953.80000000028</v>
      </c>
      <c r="O103" s="339">
        <f ca="1">IF(G103&lt;&gt;0,N103/G103,0)</f>
        <v>7.9624991425935973E-2</v>
      </c>
      <c r="P103" s="81"/>
      <c r="Q103" s="140"/>
    </row>
    <row r="104" spans="1:17">
      <c r="A104" s="14">
        <f t="shared" si="12"/>
        <v>96</v>
      </c>
      <c r="B104" s="114"/>
      <c r="C104" s="114"/>
      <c r="D104" s="106"/>
      <c r="E104" s="105"/>
      <c r="F104" s="124"/>
      <c r="G104" s="122"/>
      <c r="H104" s="133"/>
      <c r="I104" s="337"/>
      <c r="J104" s="133"/>
      <c r="K104" s="124"/>
      <c r="L104" s="122"/>
      <c r="M104" s="105"/>
      <c r="N104" s="105"/>
      <c r="O104" s="340"/>
      <c r="P104" s="105"/>
      <c r="Q104" s="105"/>
    </row>
    <row r="105" spans="1:17">
      <c r="A105" s="14">
        <f t="shared" si="12"/>
        <v>97</v>
      </c>
      <c r="B105" s="336" t="s">
        <v>213</v>
      </c>
      <c r="C105" s="84"/>
      <c r="D105" s="84"/>
      <c r="E105" s="336">
        <f>SUM(E10,E24,E34,E46,E56,E66,E75,E89,E102)</f>
        <v>512283585</v>
      </c>
      <c r="F105" s="336"/>
      <c r="G105" s="139">
        <f>SUM(G10,G25,G36,G47,G57,G67,G76,G90,G103)</f>
        <v>90203499.090000004</v>
      </c>
      <c r="H105" s="336"/>
      <c r="I105" s="337"/>
      <c r="J105" s="336"/>
      <c r="K105" s="56"/>
      <c r="L105" s="122">
        <f ca="1">SUM(L10,L25,L36,L47,L57,L67,L76,L90,L103)</f>
        <v>97391162.359999985</v>
      </c>
      <c r="M105" s="336"/>
      <c r="N105" s="80">
        <f ca="1">SUM(N10,N25,N36,N47,N57,N67,N76,N90,N103)</f>
        <v>7187663.2700000033</v>
      </c>
      <c r="O105" s="339">
        <f ca="1">IF(G105&lt;&gt;0,N105/G105,0)</f>
        <v>7.9682754466415484E-2</v>
      </c>
      <c r="P105" s="336"/>
      <c r="Q105" s="336"/>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Customers'!$R$482,COLUMN()-4,0)</f>
        <v>737120.65965317865</v>
      </c>
      <c r="E10" s="247">
        <f ca="1">OFFSET('Gas - Customers'!$R$482,COLUMN()-4,0)</f>
        <v>738771.9270747843</v>
      </c>
      <c r="F10" s="247">
        <f ca="1">OFFSET('Gas - Customers'!$R$482,COLUMN()-4,0)</f>
        <v>739971.14126079541</v>
      </c>
      <c r="G10" s="247">
        <f ca="1">OFFSET('Gas - Customers'!$R$482,COLUMN()-4,0)</f>
        <v>740975.81985494622</v>
      </c>
      <c r="H10" s="247">
        <f ca="1">OFFSET('Gas - Customers'!$R$482,COLUMN()-4,0)</f>
        <v>741621.41189289512</v>
      </c>
      <c r="I10" s="247">
        <f ca="1">OFFSET('Gas - Customers'!$R$482,COLUMN()-4,0)</f>
        <v>742296.3429344563</v>
      </c>
      <c r="J10" s="247">
        <f ca="1">OFFSET('Gas - Customers'!$R$482,COLUMN()-4,0)</f>
        <v>742588.74992641748</v>
      </c>
      <c r="K10" s="247">
        <f ca="1">OFFSET('Gas - Customers'!$R$482,COLUMN()-4,0)</f>
        <v>743228.8898204288</v>
      </c>
      <c r="L10" s="247">
        <f ca="1">OFFSET('Gas - Customers'!$R$482,COLUMN()-4,0)</f>
        <v>744506.27824033739</v>
      </c>
      <c r="M10" s="247">
        <f ca="1">OFFSET('Gas - Customers'!$R$482,COLUMN()-4,0)</f>
        <v>746834.65046042786</v>
      </c>
      <c r="N10" s="247">
        <f ca="1">OFFSET('Gas - Customers'!$R$482,COLUMN()-4,0)</f>
        <v>749162.16866555961</v>
      </c>
      <c r="O10" s="247">
        <f ca="1">OFFSET('Gas - Customers'!$R$482,COLUMN()-4,0)</f>
        <v>751157.90162059094</v>
      </c>
      <c r="P10" s="361"/>
      <c r="Q10" s="254"/>
      <c r="R10" s="254"/>
    </row>
    <row r="11" spans="1:21">
      <c r="A11" s="14">
        <f t="shared" ref="A11:A38" si="1">A10+1</f>
        <v>2</v>
      </c>
      <c r="B11" s="13" t="s">
        <v>673</v>
      </c>
      <c r="C11" s="777" t="s">
        <v>655</v>
      </c>
      <c r="D11" s="26">
        <f>'JAP-17'!D29</f>
        <v>47.022513365089203</v>
      </c>
      <c r="E11" s="26">
        <f>'JAP-17'!E29</f>
        <v>43.626108467251967</v>
      </c>
      <c r="F11" s="26">
        <f>'JAP-17'!F29</f>
        <v>37.041113322731007</v>
      </c>
      <c r="G11" s="26">
        <f>'JAP-17'!G29</f>
        <v>26.491460535002815</v>
      </c>
      <c r="H11" s="26">
        <f>'JAP-17'!H29</f>
        <v>16.584609553295714</v>
      </c>
      <c r="I11" s="26">
        <f>'JAP-17'!I29</f>
        <v>10.707747373440059</v>
      </c>
      <c r="J11" s="26">
        <f>'JAP-17'!J29</f>
        <v>8.4617586308268962</v>
      </c>
      <c r="K11" s="26">
        <f>'JAP-17'!K29</f>
        <v>7.8166857757915587</v>
      </c>
      <c r="L11" s="26">
        <f>'JAP-17'!L29</f>
        <v>10.828909599869965</v>
      </c>
      <c r="M11" s="26">
        <f>'JAP-17'!M29</f>
        <v>22.666872867974476</v>
      </c>
      <c r="N11" s="26">
        <f>'JAP-17'!N29</f>
        <v>38.164295864527965</v>
      </c>
      <c r="O11" s="26">
        <f>'JAP-17'!O29</f>
        <v>48.017924644198274</v>
      </c>
      <c r="P11" s="362"/>
      <c r="Q11" s="255"/>
      <c r="R11" s="255"/>
    </row>
    <row r="12" spans="1:21">
      <c r="A12" s="14">
        <f t="shared" si="1"/>
        <v>3</v>
      </c>
      <c r="B12" s="13" t="s">
        <v>671</v>
      </c>
      <c r="C12" s="14" t="str">
        <f>"("&amp;A10&amp;") x ("&amp;A11&amp;")"</f>
        <v>(1) x (2)</v>
      </c>
      <c r="D12" s="17">
        <f t="shared" ref="D12:O12" ca="1" si="2">D10*D11</f>
        <v>34661266.070224963</v>
      </c>
      <c r="E12" s="17">
        <f t="shared" ca="1" si="2"/>
        <v>32229744.223125301</v>
      </c>
      <c r="F12" s="17">
        <f t="shared" ca="1" si="2"/>
        <v>27409354.898991719</v>
      </c>
      <c r="G12" s="17">
        <f t="shared" ca="1" si="2"/>
        <v>19629531.689078663</v>
      </c>
      <c r="H12" s="17">
        <f t="shared" ca="1" si="2"/>
        <v>12299501.552607564</v>
      </c>
      <c r="I12" s="17">
        <f t="shared" ca="1" si="2"/>
        <v>7948321.7163705854</v>
      </c>
      <c r="J12" s="17">
        <f t="shared" ca="1" si="2"/>
        <v>6283606.7638448188</v>
      </c>
      <c r="K12" s="17">
        <f t="shared" ca="1" si="2"/>
        <v>5809586.691216697</v>
      </c>
      <c r="L12" s="17">
        <f t="shared" ca="1" si="2"/>
        <v>8062191.1836002488</v>
      </c>
      <c r="M12" s="17">
        <f t="shared" ca="1" si="2"/>
        <v>16928406.075384673</v>
      </c>
      <c r="N12" s="17">
        <f t="shared" ca="1" si="2"/>
        <v>28591246.655463818</v>
      </c>
      <c r="O12" s="17">
        <f t="shared" ca="1" si="2"/>
        <v>36069043.515911639</v>
      </c>
      <c r="P12" s="17">
        <f ca="1">SUM(D12:O12)</f>
        <v>235921801.03582069</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Sched'!$BT$482,COLUMN()-4,0)</f>
        <v>92104982.640614897</v>
      </c>
      <c r="E14" s="247">
        <f ca="1">OFFSET('Gas - Sales by Customer Sched'!$BT$482,COLUMN()-4,0)</f>
        <v>83587021.167204678</v>
      </c>
      <c r="F14" s="247">
        <f ca="1">OFFSET('Gas - Sales by Customer Sched'!$BT$482,COLUMN()-4,0)</f>
        <v>71233734.332719609</v>
      </c>
      <c r="G14" s="247">
        <f ca="1">OFFSET('Gas - Sales by Customer Sched'!$BT$482,COLUMN()-4,0)</f>
        <v>53238559.266716331</v>
      </c>
      <c r="H14" s="247">
        <f ca="1">OFFSET('Gas - Sales by Customer Sched'!$BT$482,COLUMN()-4,0)</f>
        <v>38147319.251191445</v>
      </c>
      <c r="I14" s="247">
        <f ca="1">OFFSET('Gas - Sales by Customer Sched'!$BT$482,COLUMN()-4,0)</f>
        <v>24567853.669981286</v>
      </c>
      <c r="J14" s="247">
        <f ca="1">OFFSET('Gas - Sales by Customer Sched'!$BT$482,COLUMN()-4,0)</f>
        <v>16417057.976720665</v>
      </c>
      <c r="K14" s="247">
        <f ca="1">OFFSET('Gas - Sales by Customer Sched'!$BT$482,COLUMN()-4,0)</f>
        <v>13010220.881725211</v>
      </c>
      <c r="L14" s="247">
        <f ca="1">OFFSET('Gas - Sales by Customer Sched'!$BT$482,COLUMN()-4,0)</f>
        <v>15232071.375476213</v>
      </c>
      <c r="M14" s="247">
        <f ca="1">OFFSET('Gas - Sales by Customer Sched'!$BT$482,COLUMN()-4,0)</f>
        <v>26002864.925037578</v>
      </c>
      <c r="N14" s="247">
        <f ca="1">OFFSET('Gas - Sales by Customer Sched'!$BT$482,COLUMN()-4,0)</f>
        <v>53578132.880957954</v>
      </c>
      <c r="O14" s="247">
        <f ca="1">OFFSET('Gas - Sales by Customer Sched'!$BT$482,COLUMN()-4,0)</f>
        <v>81937409.243759453</v>
      </c>
      <c r="P14" s="13"/>
      <c r="Q14" s="254"/>
      <c r="R14" s="254"/>
    </row>
    <row r="15" spans="1:21">
      <c r="A15" s="14">
        <f t="shared" si="1"/>
        <v>6</v>
      </c>
      <c r="B15" s="13" t="s">
        <v>553</v>
      </c>
      <c r="C15" s="777" t="s">
        <v>662</v>
      </c>
      <c r="D15" s="260">
        <f ca="1">'JAP-23 Page 3'!D32</f>
        <v>0.41615000000000002</v>
      </c>
      <c r="E15" s="260">
        <f ca="1">$D$15</f>
        <v>0.41615000000000002</v>
      </c>
      <c r="F15" s="260">
        <f t="shared" ref="F15:G15" ca="1" si="3">$D$15</f>
        <v>0.41615000000000002</v>
      </c>
      <c r="G15" s="260">
        <f t="shared" ca="1" si="3"/>
        <v>0.41615000000000002</v>
      </c>
      <c r="H15" s="260">
        <f ca="1">'JAP-23 Page 8'!D32</f>
        <v>0.42309999999999998</v>
      </c>
      <c r="I15" s="260">
        <f t="shared" ref="I15:O15" ca="1" si="4">$H$15</f>
        <v>0.42309999999999998</v>
      </c>
      <c r="J15" s="260">
        <f t="shared" ca="1" si="4"/>
        <v>0.42309999999999998</v>
      </c>
      <c r="K15" s="260">
        <f t="shared" ca="1" si="4"/>
        <v>0.42309999999999998</v>
      </c>
      <c r="L15" s="260">
        <f t="shared" ca="1" si="4"/>
        <v>0.42309999999999998</v>
      </c>
      <c r="M15" s="260">
        <f t="shared" ca="1" si="4"/>
        <v>0.42309999999999998</v>
      </c>
      <c r="N15" s="260">
        <f t="shared" ca="1" si="4"/>
        <v>0.42309999999999998</v>
      </c>
      <c r="O15" s="260">
        <f t="shared" ca="1" si="4"/>
        <v>0.42309999999999998</v>
      </c>
      <c r="P15" s="250"/>
      <c r="Q15" s="258"/>
      <c r="R15" s="258"/>
    </row>
    <row r="16" spans="1:21">
      <c r="A16" s="14">
        <f t="shared" si="1"/>
        <v>7</v>
      </c>
      <c r="B16" s="13" t="s">
        <v>672</v>
      </c>
      <c r="C16" s="14" t="str">
        <f>"("&amp;A14&amp;") x ("&amp;A15&amp;")"</f>
        <v>(5) x (6)</v>
      </c>
      <c r="D16" s="17">
        <f t="shared" ref="D16:O16" ca="1" si="5">D14*D15</f>
        <v>38329488.525891893</v>
      </c>
      <c r="E16" s="17">
        <f t="shared" ca="1" si="5"/>
        <v>34784738.858732231</v>
      </c>
      <c r="F16" s="17">
        <f t="shared" ca="1" si="5"/>
        <v>29643918.542561267</v>
      </c>
      <c r="G16" s="17">
        <f t="shared" ca="1" si="5"/>
        <v>22155226.438844003</v>
      </c>
      <c r="H16" s="17">
        <f t="shared" ca="1" si="5"/>
        <v>16140130.775179099</v>
      </c>
      <c r="I16" s="17">
        <f t="shared" ca="1" si="5"/>
        <v>10394658.887769081</v>
      </c>
      <c r="J16" s="17">
        <f t="shared" ca="1" si="5"/>
        <v>6946057.2299505128</v>
      </c>
      <c r="K16" s="17">
        <f t="shared" ca="1" si="5"/>
        <v>5504624.4550579367</v>
      </c>
      <c r="L16" s="17">
        <f t="shared" ca="1" si="5"/>
        <v>6444689.398963985</v>
      </c>
      <c r="M16" s="17">
        <f t="shared" ca="1" si="5"/>
        <v>11001812.149783399</v>
      </c>
      <c r="N16" s="17">
        <f t="shared" ca="1" si="5"/>
        <v>22668908.02193331</v>
      </c>
      <c r="O16" s="17">
        <f t="shared" ca="1" si="5"/>
        <v>34667717.851034626</v>
      </c>
      <c r="P16" s="17">
        <f ca="1">SUM(D16:O16)</f>
        <v>238681971.13570136</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-3668222.4556669295</v>
      </c>
      <c r="E18" s="17">
        <f t="shared" ref="E18:O18" ca="1" si="6">E12-E16</f>
        <v>-2554994.6356069297</v>
      </c>
      <c r="F18" s="17">
        <f t="shared" ca="1" si="6"/>
        <v>-2234563.6435695477</v>
      </c>
      <c r="G18" s="17">
        <f t="shared" ca="1" si="6"/>
        <v>-2525694.7497653402</v>
      </c>
      <c r="H18" s="17">
        <f t="shared" ca="1" si="6"/>
        <v>-3840629.222571535</v>
      </c>
      <c r="I18" s="17">
        <f t="shared" ca="1" si="6"/>
        <v>-2446337.1713984953</v>
      </c>
      <c r="J18" s="17">
        <f t="shared" ca="1" si="6"/>
        <v>-662450.46610569395</v>
      </c>
      <c r="K18" s="17">
        <f t="shared" ca="1" si="6"/>
        <v>304962.23615876026</v>
      </c>
      <c r="L18" s="17">
        <f t="shared" ca="1" si="6"/>
        <v>1617501.7846362637</v>
      </c>
      <c r="M18" s="17">
        <f t="shared" ca="1" si="6"/>
        <v>5926593.9256012738</v>
      </c>
      <c r="N18" s="17">
        <f t="shared" ca="1" si="6"/>
        <v>5922338.6335305087</v>
      </c>
      <c r="O18" s="17">
        <f t="shared" ca="1" si="6"/>
        <v>1401325.6648770124</v>
      </c>
      <c r="P18" s="17">
        <f t="shared" ref="P18" ca="1" si="7">SUM(D18:O18)</f>
        <v>-2760170.0998806581</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OFFSET('Residential Interest Calcs'!$G$33,COLUMN()-4,0)</f>
        <v>6348.2244339090057</v>
      </c>
      <c r="E20" s="248">
        <f ca="1">OFFSET('Residential Interest Calcs'!$G$33,COLUMN()-4,0)</f>
        <v>-6086.1149765861228</v>
      </c>
      <c r="F20" s="248">
        <f ca="1">OFFSET('Residential Interest Calcs'!$G$33,COLUMN()-4,0)</f>
        <v>-16103.023874785635</v>
      </c>
      <c r="G20" s="248">
        <f ca="1">OFFSET('Residential Interest Calcs'!$G$33,COLUMN()-4,0)</f>
        <v>-25388.088327947709</v>
      </c>
      <c r="H20" s="248">
        <f ca="1">OFFSET('Residential Interest Calcs'!$G$33,COLUMN()-4,0)</f>
        <v>-35672.428112887093</v>
      </c>
      <c r="I20" s="248">
        <f ca="1">OFFSET('Residential Interest Calcs'!$G$33,COLUMN()-4,0)</f>
        <v>-44924.272343808283</v>
      </c>
      <c r="J20" s="248">
        <f ca="1">OFFSET('Residential Interest Calcs'!$G$33,COLUMN()-4,0)</f>
        <v>-49616.537757523191</v>
      </c>
      <c r="K20" s="248">
        <f ca="1">OFFSET('Residential Interest Calcs'!$G$33,COLUMN()-4,0)</f>
        <v>-50447.035977788466</v>
      </c>
      <c r="L20" s="248">
        <f ca="1">OFFSET('Residential Interest Calcs'!$G$33,COLUMN()-4,0)</f>
        <v>-48176.149935208203</v>
      </c>
      <c r="M20" s="248">
        <f ca="1">OFFSET('Residential Interest Calcs'!$G$33,COLUMN()-4,0)</f>
        <v>-38445.578949829403</v>
      </c>
      <c r="N20" s="248">
        <f ca="1">OFFSET('Residential Interest Calcs'!$G$33,COLUMN()-4,0)</f>
        <v>-23336.927321254636</v>
      </c>
      <c r="O20" s="248">
        <f ca="1">OFFSET('Residential Interest Calcs'!$G$33,COLUMN()-4,0)</f>
        <v>-15014.669703397582</v>
      </c>
      <c r="P20" s="17">
        <f t="shared" ref="P20:P34" ca="1" si="8">SUM(D20:O20)</f>
        <v>-346862.60284710734</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6'!O22+D18+D20</f>
        <v>5785976.9439094411</v>
      </c>
      <c r="E22" s="17">
        <f ca="1">D22+E18+E20</f>
        <v>3224896.1933259252</v>
      </c>
      <c r="F22" s="17">
        <f t="shared" ref="F22:O22" ca="1" si="9">E22+F18+F20</f>
        <v>974229.52588159184</v>
      </c>
      <c r="G22" s="17">
        <f t="shared" ca="1" si="9"/>
        <v>-1576853.3122116963</v>
      </c>
      <c r="H22" s="17">
        <f t="shared" ca="1" si="9"/>
        <v>-5453154.9628961179</v>
      </c>
      <c r="I22" s="17">
        <f t="shared" ca="1" si="9"/>
        <v>-7944416.4066384211</v>
      </c>
      <c r="J22" s="17">
        <f t="shared" ca="1" si="9"/>
        <v>-8656483.4105016384</v>
      </c>
      <c r="K22" s="17">
        <f t="shared" ca="1" si="9"/>
        <v>-8401968.2103206664</v>
      </c>
      <c r="L22" s="17">
        <f t="shared" ca="1" si="9"/>
        <v>-6832642.575619611</v>
      </c>
      <c r="M22" s="17">
        <f t="shared" ca="1" si="9"/>
        <v>-944494.22896816663</v>
      </c>
      <c r="N22" s="17">
        <f t="shared" ca="1" si="9"/>
        <v>4954507.4772410877</v>
      </c>
      <c r="O22" s="17">
        <f t="shared" ca="1" si="9"/>
        <v>6340818.4724147022</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6'!O24</f>
        <v>1.6842339181184815E-2</v>
      </c>
      <c r="E24" s="250">
        <f ca="1">$D$24</f>
        <v>1.6842339181184815E-2</v>
      </c>
      <c r="F24" s="250">
        <f t="shared" ref="F24:G24" ca="1" si="10">$D$24</f>
        <v>1.6842339181184815E-2</v>
      </c>
      <c r="G24" s="250">
        <f t="shared" ca="1" si="10"/>
        <v>1.6842339181184815E-2</v>
      </c>
      <c r="H24" s="250">
        <f ca="1">'JAP-23 Page 6'!O28/'JAP-23 Page 8'!D30</f>
        <v>8.6927087179964127E-3</v>
      </c>
      <c r="I24" s="250">
        <f ca="1">$H$24</f>
        <v>8.6927087179964127E-3</v>
      </c>
      <c r="J24" s="250">
        <f t="shared" ref="J24:O24" ca="1" si="11">$H$24</f>
        <v>8.6927087179964127E-3</v>
      </c>
      <c r="K24" s="250">
        <f t="shared" ca="1" si="11"/>
        <v>8.6927087179964127E-3</v>
      </c>
      <c r="L24" s="250">
        <f t="shared" ca="1" si="11"/>
        <v>8.6927087179964127E-3</v>
      </c>
      <c r="M24" s="250">
        <f t="shared" ca="1" si="11"/>
        <v>8.6927087179964127E-3</v>
      </c>
      <c r="N24" s="250">
        <f t="shared" ca="1" si="11"/>
        <v>8.6927087179964127E-3</v>
      </c>
      <c r="O24" s="250">
        <f t="shared" ca="1" si="11"/>
        <v>8.6927087179964127E-3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1551263.3579103756</v>
      </c>
      <c r="E26" s="17">
        <f t="shared" ca="1" si="12"/>
        <v>1407800.9616429359</v>
      </c>
      <c r="F26" s="17">
        <f t="shared" ca="1" si="12"/>
        <v>1199742.7147740733</v>
      </c>
      <c r="G26" s="17">
        <f t="shared" ca="1" si="12"/>
        <v>896661.87268764642</v>
      </c>
      <c r="H26" s="17">
        <f t="shared" ca="1" si="12"/>
        <v>331603.53462302423</v>
      </c>
      <c r="I26" s="17">
        <f t="shared" ca="1" si="12"/>
        <v>213561.1957795065</v>
      </c>
      <c r="J26" s="17">
        <f t="shared" ca="1" si="12"/>
        <v>142708.70299809228</v>
      </c>
      <c r="K26" s="17">
        <f t="shared" ca="1" si="12"/>
        <v>113094.06048163172</v>
      </c>
      <c r="L26" s="17">
        <f t="shared" ca="1" si="12"/>
        <v>132407.9596387457</v>
      </c>
      <c r="M26" s="17">
        <f t="shared" ca="1" si="12"/>
        <v>226035.33062675729</v>
      </c>
      <c r="N26" s="17">
        <f t="shared" ca="1" si="12"/>
        <v>465739.10278827348</v>
      </c>
      <c r="O26" s="17">
        <f t="shared" ca="1" si="12"/>
        <v>712258.03166326764</v>
      </c>
      <c r="P26" s="17">
        <f t="shared" ca="1" si="8"/>
        <v>7392876.8256143294</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6'!O28+'JAP -23 Page 11'!D18+'JAP -23 Page 11'!D20-'JAP -23 Page 11'!D26</f>
        <v>-228098.57613789919</v>
      </c>
      <c r="E28" s="17">
        <f ca="1">D28+E18+E20-E26</f>
        <v>-4196980.2883643508</v>
      </c>
      <c r="F28" s="17">
        <f t="shared" ref="F28:G28" ca="1" si="13">E28+F18+F20-F26</f>
        <v>-7647389.6705827573</v>
      </c>
      <c r="G28" s="17">
        <f t="shared" ca="1" si="13"/>
        <v>-11095134.381363692</v>
      </c>
      <c r="H28" s="17">
        <f ca="1">G28+H18+H20-H26</f>
        <v>-15303039.566671139</v>
      </c>
      <c r="I28" s="17">
        <f ca="1">H28+I18+I20-I26</f>
        <v>-18007862.206192948</v>
      </c>
      <c r="J28" s="17">
        <f t="shared" ref="J28:O28" ca="1" si="14">I28+J18+J20-J26</f>
        <v>-18862637.913054254</v>
      </c>
      <c r="K28" s="17">
        <f t="shared" ca="1" si="14"/>
        <v>-18721216.77335491</v>
      </c>
      <c r="L28" s="17">
        <f t="shared" ca="1" si="14"/>
        <v>-17284299.0982926</v>
      </c>
      <c r="M28" s="17">
        <f t="shared" ca="1" si="14"/>
        <v>-11622186.082267914</v>
      </c>
      <c r="N28" s="17">
        <f t="shared" ca="1" si="14"/>
        <v>-6188923.4788469328</v>
      </c>
      <c r="O28" s="17">
        <f t="shared" ca="1" si="14"/>
        <v>-5514870.5153365862</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3'!D34</f>
        <v>5.2300000000000013E-2</v>
      </c>
      <c r="E30" s="352">
        <f ca="1">$D$30</f>
        <v>5.2300000000000013E-2</v>
      </c>
      <c r="F30" s="352">
        <f t="shared" ref="F30:G30" ca="1" si="15">$D$30</f>
        <v>5.2300000000000013E-2</v>
      </c>
      <c r="G30" s="352">
        <f t="shared" ca="1" si="15"/>
        <v>5.2300000000000013E-2</v>
      </c>
      <c r="H30" s="352">
        <f ca="1">'JAP-23 Page 8'!D34</f>
        <v>5.9249999999999969E-2</v>
      </c>
      <c r="I30" s="352">
        <f ca="1">$H$30</f>
        <v>5.9249999999999969E-2</v>
      </c>
      <c r="J30" s="352">
        <f t="shared" ref="J30:O30" ca="1" si="16">$H$30</f>
        <v>5.9249999999999969E-2</v>
      </c>
      <c r="K30" s="352">
        <f t="shared" ca="1" si="16"/>
        <v>5.9249999999999969E-2</v>
      </c>
      <c r="L30" s="352">
        <f t="shared" ca="1" si="16"/>
        <v>5.9249999999999969E-2</v>
      </c>
      <c r="M30" s="352">
        <f t="shared" ca="1" si="16"/>
        <v>5.9249999999999969E-2</v>
      </c>
      <c r="N30" s="352">
        <f t="shared" ca="1" si="16"/>
        <v>5.9249999999999969E-2</v>
      </c>
      <c r="O30" s="352">
        <f t="shared" ca="1" si="16"/>
        <v>5.9249999999999969E-2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4817090.5921041602</v>
      </c>
      <c r="E32" s="354">
        <f t="shared" ca="1" si="17"/>
        <v>4371601.2070448054</v>
      </c>
      <c r="F32" s="354">
        <f t="shared" ca="1" si="17"/>
        <v>3725524.3056012364</v>
      </c>
      <c r="G32" s="354">
        <f t="shared" ca="1" si="17"/>
        <v>2784376.6496492648</v>
      </c>
      <c r="H32" s="354">
        <f t="shared" ca="1" si="17"/>
        <v>2260228.6656330917</v>
      </c>
      <c r="I32" s="354">
        <f t="shared" ca="1" si="17"/>
        <v>1455645.3299463904</v>
      </c>
      <c r="J32" s="354">
        <f t="shared" ca="1" si="17"/>
        <v>972710.68512069888</v>
      </c>
      <c r="K32" s="354">
        <f t="shared" ca="1" si="17"/>
        <v>770855.58724221832</v>
      </c>
      <c r="L32" s="354">
        <f t="shared" ca="1" si="17"/>
        <v>902500.22899696522</v>
      </c>
      <c r="M32" s="354">
        <f t="shared" ca="1" si="17"/>
        <v>1540669.7468084756</v>
      </c>
      <c r="N32" s="354">
        <f t="shared" ca="1" si="17"/>
        <v>3174504.3731967569</v>
      </c>
      <c r="O32" s="354">
        <f t="shared" ca="1" si="17"/>
        <v>4854791.4976927452</v>
      </c>
      <c r="P32" s="17">
        <f t="shared" ca="1" si="8"/>
        <v>31630498.869036812</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Revenue'!Z16</f>
        <v>99520726.100069091</v>
      </c>
      <c r="E34" s="17">
        <f ca="1">'Gas - Revenue'!AA16</f>
        <v>91035899.496790439</v>
      </c>
      <c r="F34" s="17">
        <f ca="1">'Gas - Revenue'!AB16</f>
        <v>78730666.948091507</v>
      </c>
      <c r="G34" s="17">
        <f ca="1">'Gas - Revenue'!AC16</f>
        <v>60805493.113094985</v>
      </c>
      <c r="H34" s="17">
        <f ca="1">'Gas - Revenue'!AD16</f>
        <v>46038081.890026271</v>
      </c>
      <c r="I34" s="17">
        <f ca="1">'Gas - Revenue'!AE16</f>
        <v>32417063.144137606</v>
      </c>
      <c r="J34" s="17">
        <f ca="1">'Gas - Revenue'!AF16</f>
        <v>24241326.016055606</v>
      </c>
      <c r="K34" s="17">
        <f ca="1">'Gas - Revenue'!AG16</f>
        <v>20824063.999549467</v>
      </c>
      <c r="L34" s="17">
        <f ca="1">'Gas - Revenue'!AH16</f>
        <v>23052713.355811343</v>
      </c>
      <c r="M34" s="17">
        <f ca="1">'Gas - Revenue'!AI16</f>
        <v>33856465.533634372</v>
      </c>
      <c r="N34" s="17">
        <f ca="1">'Gas - Revenue'!AJ16</f>
        <v>61516113.80949986</v>
      </c>
      <c r="O34" s="17">
        <f ca="1">'Gas - Revenue'!AK16</f>
        <v>89962169.557971537</v>
      </c>
      <c r="P34" s="17">
        <f t="shared" ca="1" si="8"/>
        <v>662000782.96473193</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546</v>
      </c>
      <c r="C36" s="14" t="str">
        <f>"("&amp;A32&amp;") / ("&amp;A34&amp;")"</f>
        <v>(23) / (25)</v>
      </c>
      <c r="D36" s="249">
        <f ca="1">D32/D34</f>
        <v>4.84028883316278E-2</v>
      </c>
      <c r="E36" s="249">
        <f t="shared" ref="E36:P36" ca="1" si="18">E32/E34</f>
        <v>4.8020629567118528E-2</v>
      </c>
      <c r="F36" s="249">
        <f t="shared" ca="1" si="18"/>
        <v>4.731986213272573E-2</v>
      </c>
      <c r="G36" s="249">
        <f t="shared" ca="1" si="18"/>
        <v>4.5791531440596528E-2</v>
      </c>
      <c r="H36" s="249">
        <f t="shared" ca="1" si="18"/>
        <v>4.9094761832871876E-2</v>
      </c>
      <c r="I36" s="249">
        <f t="shared" ca="1" si="18"/>
        <v>4.4903676914657006E-2</v>
      </c>
      <c r="J36" s="249">
        <f t="shared" ca="1" si="18"/>
        <v>4.0126133548818638E-2</v>
      </c>
      <c r="K36" s="249">
        <f t="shared" ca="1" si="18"/>
        <v>3.7017538327720083E-2</v>
      </c>
      <c r="L36" s="249">
        <f t="shared" ca="1" si="18"/>
        <v>3.9149414434091097E-2</v>
      </c>
      <c r="M36" s="249">
        <f t="shared" ca="1" si="18"/>
        <v>4.5505923980101004E-2</v>
      </c>
      <c r="N36" s="249">
        <f t="shared" ca="1" si="18"/>
        <v>5.1604436246207121E-2</v>
      </c>
      <c r="O36" s="249">
        <f t="shared" ca="1" si="18"/>
        <v>5.3964811226171264E-2</v>
      </c>
      <c r="P36" s="249">
        <f t="shared" ca="1" si="18"/>
        <v>4.7780153261120728E-2</v>
      </c>
    </row>
    <row r="37" spans="1:16">
      <c r="A37" s="14">
        <f t="shared" si="1"/>
        <v>28</v>
      </c>
      <c r="B37" s="13"/>
      <c r="C37" s="14"/>
      <c r="D37" s="17"/>
      <c r="E37" s="17"/>
      <c r="F37" s="17"/>
      <c r="G37" s="17"/>
      <c r="H37" s="17"/>
      <c r="I37" s="17"/>
      <c r="J37" s="17"/>
      <c r="K37" s="17"/>
      <c r="L37" s="17"/>
      <c r="M37" s="17"/>
      <c r="N37" s="17"/>
      <c r="O37" s="17"/>
      <c r="P37" s="13"/>
    </row>
    <row r="38" spans="1:16">
      <c r="A38" s="14">
        <f t="shared" si="1"/>
        <v>29</v>
      </c>
      <c r="B38" s="13" t="s">
        <v>100</v>
      </c>
      <c r="C38" s="14" t="s">
        <v>453</v>
      </c>
      <c r="D38" s="26">
        <f t="shared" ref="D38:G38" ca="1" si="19">D30*68</f>
        <v>3.5564000000000009</v>
      </c>
      <c r="E38" s="26">
        <f t="shared" ca="1" si="19"/>
        <v>3.5564000000000009</v>
      </c>
      <c r="F38" s="26">
        <f t="shared" ca="1" si="19"/>
        <v>3.5564000000000009</v>
      </c>
      <c r="G38" s="26">
        <f t="shared" ca="1" si="19"/>
        <v>3.5564000000000009</v>
      </c>
      <c r="H38" s="26">
        <f ca="1">H30*68</f>
        <v>4.0289999999999981</v>
      </c>
      <c r="I38" s="26">
        <f t="shared" ref="I38:O38" ca="1" si="20">I30*68</f>
        <v>4.0289999999999981</v>
      </c>
      <c r="J38" s="26">
        <f t="shared" ca="1" si="20"/>
        <v>4.0289999999999981</v>
      </c>
      <c r="K38" s="26">
        <f t="shared" ca="1" si="20"/>
        <v>4.0289999999999981</v>
      </c>
      <c r="L38" s="26">
        <f t="shared" ca="1" si="20"/>
        <v>4.0289999999999981</v>
      </c>
      <c r="M38" s="26">
        <f t="shared" ca="1" si="20"/>
        <v>4.0289999999999981</v>
      </c>
      <c r="N38" s="26">
        <f t="shared" ca="1" si="20"/>
        <v>4.0289999999999981</v>
      </c>
      <c r="O38" s="26">
        <f t="shared" ca="1" si="20"/>
        <v>4.0289999999999981</v>
      </c>
      <c r="P38" s="13"/>
    </row>
    <row r="39" spans="1:16">
      <c r="A39" s="2"/>
    </row>
    <row r="40" spans="1:16">
      <c r="C40" s="14"/>
    </row>
    <row r="42" spans="1:16">
      <c r="H42" s="780"/>
    </row>
    <row r="43" spans="1:16">
      <c r="C43" s="14"/>
    </row>
    <row r="46" spans="1:16">
      <c r="C46" s="14"/>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104</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42005</v>
      </c>
      <c r="E7" s="246">
        <f t="shared" ref="E7:O7" si="0">EDATE(D7,1)</f>
        <v>42036</v>
      </c>
      <c r="F7" s="246">
        <f t="shared" si="0"/>
        <v>42064</v>
      </c>
      <c r="G7" s="246">
        <f t="shared" si="0"/>
        <v>42095</v>
      </c>
      <c r="H7" s="246">
        <f t="shared" si="0"/>
        <v>42125</v>
      </c>
      <c r="I7" s="246">
        <f t="shared" si="0"/>
        <v>42156</v>
      </c>
      <c r="J7" s="246">
        <f t="shared" si="0"/>
        <v>42186</v>
      </c>
      <c r="K7" s="246">
        <f t="shared" si="0"/>
        <v>42217</v>
      </c>
      <c r="L7" s="246">
        <f t="shared" si="0"/>
        <v>42248</v>
      </c>
      <c r="M7" s="246">
        <f t="shared" si="0"/>
        <v>42278</v>
      </c>
      <c r="N7" s="246">
        <f t="shared" si="0"/>
        <v>42309</v>
      </c>
      <c r="O7" s="246">
        <f t="shared" si="0"/>
        <v>42339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f ca="1">OFFSET('Gas - Customers'!$S$482,COLUMN()-4,0)</f>
        <v>58960.964958933298</v>
      </c>
      <c r="E10" s="247">
        <f ca="1">OFFSET('Gas - Customers'!$S$482,COLUMN()-4,0)</f>
        <v>59067.258997523692</v>
      </c>
      <c r="F10" s="247">
        <f ca="1">OFFSET('Gas - Customers'!$S$482,COLUMN()-4,0)</f>
        <v>59150.593729139655</v>
      </c>
      <c r="G10" s="247">
        <f ca="1">OFFSET('Gas - Customers'!$S$482,COLUMN()-4,0)</f>
        <v>59199.536020498024</v>
      </c>
      <c r="H10" s="247">
        <f ca="1">OFFSET('Gas - Customers'!$S$482,COLUMN()-4,0)</f>
        <v>59198.658824821701</v>
      </c>
      <c r="I10" s="247">
        <f ca="1">OFFSET('Gas - Customers'!$S$482,COLUMN()-4,0)</f>
        <v>59197.829700394534</v>
      </c>
      <c r="J10" s="247">
        <f ca="1">OFFSET('Gas - Customers'!$S$482,COLUMN()-4,0)</f>
        <v>59181.454491911689</v>
      </c>
      <c r="K10" s="247">
        <f ca="1">OFFSET('Gas - Customers'!$S$482,COLUMN()-4,0)</f>
        <v>59175.770422933507</v>
      </c>
      <c r="L10" s="247">
        <f ca="1">OFFSET('Gas - Customers'!$S$482,COLUMN()-4,0)</f>
        <v>59247.345707040862</v>
      </c>
      <c r="M10" s="247">
        <f ca="1">OFFSET('Gas - Customers'!$S$482,COLUMN()-4,0)</f>
        <v>59381.056696614833</v>
      </c>
      <c r="N10" s="247">
        <f ca="1">OFFSET('Gas - Customers'!$S$482,COLUMN()-4,0)</f>
        <v>59601.924303727341</v>
      </c>
      <c r="O10" s="247">
        <f ca="1">OFFSET('Gas - Customers'!$S$482,COLUMN()-4,0)</f>
        <v>59759.23851397587</v>
      </c>
      <c r="P10" s="361"/>
      <c r="Q10" s="254"/>
      <c r="R10" s="254"/>
    </row>
    <row r="11" spans="1:21">
      <c r="A11" s="14">
        <f t="shared" ref="A11:A36" si="1">A10+1</f>
        <v>2</v>
      </c>
      <c r="B11" s="13" t="s">
        <v>673</v>
      </c>
      <c r="C11" s="777" t="s">
        <v>655</v>
      </c>
      <c r="D11" s="26">
        <f>'JAP-17'!D45</f>
        <v>199.80496594924469</v>
      </c>
      <c r="E11" s="26">
        <f>'JAP-17'!E45</f>
        <v>187.64393064100108</v>
      </c>
      <c r="F11" s="26">
        <f>'JAP-17'!F45</f>
        <v>180.46253280458208</v>
      </c>
      <c r="G11" s="26">
        <f>'JAP-17'!G45</f>
        <v>148.76639284625267</v>
      </c>
      <c r="H11" s="26">
        <f>'JAP-17'!H45</f>
        <v>124.3497930064499</v>
      </c>
      <c r="I11" s="26">
        <f>'JAP-17'!I45</f>
        <v>100.82779360109704</v>
      </c>
      <c r="J11" s="26">
        <f>'JAP-17'!J45</f>
        <v>93.527764018914681</v>
      </c>
      <c r="K11" s="26">
        <f>'JAP-17'!K45</f>
        <v>95.191630928431522</v>
      </c>
      <c r="L11" s="26">
        <f>'JAP-17'!L45</f>
        <v>100.19954880520669</v>
      </c>
      <c r="M11" s="26">
        <f>'JAP-17'!M45</f>
        <v>134.72268106107532</v>
      </c>
      <c r="N11" s="26">
        <f>'JAP-17'!N45</f>
        <v>171.02765306858919</v>
      </c>
      <c r="O11" s="26">
        <f>'JAP-17'!O45</f>
        <v>199.97531326915495</v>
      </c>
      <c r="P11" s="362"/>
      <c r="Q11" s="255"/>
      <c r="R11" s="255"/>
    </row>
    <row r="12" spans="1:21">
      <c r="A12" s="14">
        <f t="shared" si="1"/>
        <v>3</v>
      </c>
      <c r="B12" s="13" t="s">
        <v>671</v>
      </c>
      <c r="C12" s="14" t="str">
        <f>"("&amp;A10&amp;") x ("&amp;A11&amp;")"</f>
        <v>(1) x (2)</v>
      </c>
      <c r="D12" s="17">
        <f t="shared" ref="D12:O12" ca="1" si="2">D10*D11</f>
        <v>11780693.595954277</v>
      </c>
      <c r="E12" s="17">
        <f t="shared" ca="1" si="2"/>
        <v>11083612.650485381</v>
      </c>
      <c r="F12" s="17">
        <f t="shared" ca="1" si="2"/>
        <v>10674465.961255372</v>
      </c>
      <c r="G12" s="17">
        <f t="shared" ca="1" si="2"/>
        <v>8806901.431941295</v>
      </c>
      <c r="H12" s="17">
        <f t="shared" ca="1" si="2"/>
        <v>7361340.9711260274</v>
      </c>
      <c r="I12" s="17">
        <f t="shared" ca="1" si="2"/>
        <v>5968786.5546642728</v>
      </c>
      <c r="J12" s="17">
        <f t="shared" ca="1" si="2"/>
        <v>5535109.1100156549</v>
      </c>
      <c r="K12" s="17">
        <f t="shared" ca="1" si="2"/>
        <v>5633038.0980054801</v>
      </c>
      <c r="L12" s="17">
        <f t="shared" ca="1" si="2"/>
        <v>5936557.3077515941</v>
      </c>
      <c r="M12" s="17">
        <f t="shared" ca="1" si="2"/>
        <v>7999975.1624076711</v>
      </c>
      <c r="N12" s="17">
        <f t="shared" ca="1" si="2"/>
        <v>10193577.232038194</v>
      </c>
      <c r="O12" s="17">
        <f t="shared" ca="1" si="2"/>
        <v>11950372.442558475</v>
      </c>
      <c r="P12" s="17">
        <f ca="1">SUM(D12:O12)</f>
        <v>102924430.51820371</v>
      </c>
      <c r="Q12" s="256"/>
      <c r="R12" s="256"/>
    </row>
    <row r="13" spans="1:21">
      <c r="A13" s="14">
        <f t="shared" si="1"/>
        <v>4</v>
      </c>
      <c r="B13" s="13"/>
      <c r="C13" s="14"/>
      <c r="D13" s="13"/>
      <c r="E13" s="13"/>
      <c r="F13" s="13"/>
      <c r="G13" s="13"/>
      <c r="H13" s="13"/>
      <c r="I13" s="13"/>
      <c r="J13" s="13"/>
      <c r="K13" s="13"/>
      <c r="L13" s="13"/>
      <c r="M13" s="13"/>
      <c r="N13" s="13"/>
      <c r="O13" s="13"/>
      <c r="P13" s="13"/>
      <c r="Q13" s="257"/>
      <c r="R13" s="257"/>
    </row>
    <row r="14" spans="1:21">
      <c r="A14" s="14">
        <f t="shared" si="1"/>
        <v>5</v>
      </c>
      <c r="B14" s="13" t="s">
        <v>99</v>
      </c>
      <c r="C14" s="14" t="s">
        <v>27</v>
      </c>
      <c r="D14" s="247">
        <f ca="1">OFFSET('Gas - Sales by Customer Sched'!$BU$482,COLUMN()-4,0)</f>
        <v>65819813.292734183</v>
      </c>
      <c r="E14" s="247">
        <f ca="1">OFFSET('Gas - Sales by Customer Sched'!$BU$482,COLUMN()-4,0)</f>
        <v>64276207.710063994</v>
      </c>
      <c r="F14" s="247">
        <f ca="1">OFFSET('Gas - Sales by Customer Sched'!$BU$482,COLUMN()-4,0)</f>
        <v>57005684.887277439</v>
      </c>
      <c r="G14" s="247">
        <f ca="1">OFFSET('Gas - Sales by Customer Sched'!$BU$482,COLUMN()-4,0)</f>
        <v>51170943.202487104</v>
      </c>
      <c r="H14" s="247">
        <f ca="1">OFFSET('Gas - Sales by Customer Sched'!$BU$482,COLUMN()-4,0)</f>
        <v>42897286.355162919</v>
      </c>
      <c r="I14" s="247">
        <f ca="1">OFFSET('Gas - Sales by Customer Sched'!$BU$482,COLUMN()-4,0)</f>
        <v>36447800.110793054</v>
      </c>
      <c r="J14" s="247">
        <f ca="1">OFFSET('Gas - Sales by Customer Sched'!$BU$482,COLUMN()-4,0)</f>
        <v>30459837.080180116</v>
      </c>
      <c r="K14" s="247">
        <f ca="1">OFFSET('Gas - Sales by Customer Sched'!$BU$482,COLUMN()-4,0)</f>
        <v>28498070.091602135</v>
      </c>
      <c r="L14" s="247">
        <f ca="1">OFFSET('Gas - Sales by Customer Sched'!$BU$482,COLUMN()-4,0)</f>
        <v>29904685.027029268</v>
      </c>
      <c r="M14" s="247">
        <f ca="1">OFFSET('Gas - Sales by Customer Sched'!$BU$482,COLUMN()-4,0)</f>
        <v>33493365.00708482</v>
      </c>
      <c r="N14" s="247">
        <f ca="1">OFFSET('Gas - Sales by Customer Sched'!$BU$482,COLUMN()-4,0)</f>
        <v>45482418.074946105</v>
      </c>
      <c r="O14" s="247">
        <f ca="1">OFFSET('Gas - Sales by Customer Sched'!$BU$482,COLUMN()-4,0)</f>
        <v>60754963.503220901</v>
      </c>
      <c r="P14" s="13"/>
      <c r="Q14" s="254"/>
      <c r="R14" s="254"/>
    </row>
    <row r="15" spans="1:21">
      <c r="A15" s="14">
        <f t="shared" si="1"/>
        <v>6</v>
      </c>
      <c r="B15" s="13" t="s">
        <v>553</v>
      </c>
      <c r="C15" s="777" t="s">
        <v>662</v>
      </c>
      <c r="D15" s="260">
        <f ca="1">'JAP-23 Page 3'!E32</f>
        <v>0.185</v>
      </c>
      <c r="E15" s="260">
        <f ca="1">$D$15</f>
        <v>0.185</v>
      </c>
      <c r="F15" s="260">
        <f t="shared" ref="F15:G15" ca="1" si="3">$D$15</f>
        <v>0.185</v>
      </c>
      <c r="G15" s="260">
        <f t="shared" ca="1" si="3"/>
        <v>0.185</v>
      </c>
      <c r="H15" s="260">
        <f ca="1">'JAP-23 Page 8'!E32</f>
        <v>0.19134999999999999</v>
      </c>
      <c r="I15" s="260">
        <f t="shared" ref="I15:O15" ca="1" si="4">$H$15</f>
        <v>0.19134999999999999</v>
      </c>
      <c r="J15" s="260">
        <f t="shared" ca="1" si="4"/>
        <v>0.19134999999999999</v>
      </c>
      <c r="K15" s="260">
        <f t="shared" ca="1" si="4"/>
        <v>0.19134999999999999</v>
      </c>
      <c r="L15" s="260">
        <f t="shared" ca="1" si="4"/>
        <v>0.19134999999999999</v>
      </c>
      <c r="M15" s="260">
        <f t="shared" ca="1" si="4"/>
        <v>0.19134999999999999</v>
      </c>
      <c r="N15" s="260">
        <f t="shared" ca="1" si="4"/>
        <v>0.19134999999999999</v>
      </c>
      <c r="O15" s="260">
        <f t="shared" ca="1" si="4"/>
        <v>0.19134999999999999</v>
      </c>
      <c r="P15" s="250"/>
      <c r="Q15" s="258"/>
      <c r="R15" s="258"/>
    </row>
    <row r="16" spans="1:21">
      <c r="A16" s="14">
        <f t="shared" si="1"/>
        <v>7</v>
      </c>
      <c r="B16" s="13" t="s">
        <v>672</v>
      </c>
      <c r="C16" s="14" t="str">
        <f>"("&amp;A14&amp;") x ("&amp;A15&amp;")"</f>
        <v>(5) x (6)</v>
      </c>
      <c r="D16" s="17">
        <f t="shared" ref="D16:O16" ca="1" si="5">D14*D15</f>
        <v>12176665.459155824</v>
      </c>
      <c r="E16" s="17">
        <f t="shared" ca="1" si="5"/>
        <v>11891098.426361838</v>
      </c>
      <c r="F16" s="17">
        <f t="shared" ca="1" si="5"/>
        <v>10546051.704146326</v>
      </c>
      <c r="G16" s="17">
        <f t="shared" ca="1" si="5"/>
        <v>9466624.4924601149</v>
      </c>
      <c r="H16" s="17">
        <f t="shared" ca="1" si="5"/>
        <v>8208395.7440604242</v>
      </c>
      <c r="I16" s="17">
        <f t="shared" ca="1" si="5"/>
        <v>6974286.5512002502</v>
      </c>
      <c r="J16" s="17">
        <f t="shared" ca="1" si="5"/>
        <v>5828489.8252924653</v>
      </c>
      <c r="K16" s="17">
        <f t="shared" ca="1" si="5"/>
        <v>5453105.7120280685</v>
      </c>
      <c r="L16" s="17">
        <f t="shared" ca="1" si="5"/>
        <v>5722261.4799220506</v>
      </c>
      <c r="M16" s="17">
        <f t="shared" ca="1" si="5"/>
        <v>6408955.3941056803</v>
      </c>
      <c r="N16" s="17">
        <f t="shared" ca="1" si="5"/>
        <v>8703060.698640937</v>
      </c>
      <c r="O16" s="17">
        <f t="shared" ca="1" si="5"/>
        <v>11625462.266341319</v>
      </c>
      <c r="P16" s="17">
        <f ca="1">SUM(D16:O16)</f>
        <v>103004457.75371532</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 ca="1">D12-D16</f>
        <v>-395971.86320154741</v>
      </c>
      <c r="E18" s="17">
        <f t="shared" ref="E18:O18" ca="1" si="6">E12-E16</f>
        <v>-807485.77587645687</v>
      </c>
      <c r="F18" s="17">
        <f t="shared" ca="1" si="6"/>
        <v>128414.25710904598</v>
      </c>
      <c r="G18" s="17">
        <f t="shared" ca="1" si="6"/>
        <v>-659723.06051881984</v>
      </c>
      <c r="H18" s="17">
        <f t="shared" ca="1" si="6"/>
        <v>-847054.77293439675</v>
      </c>
      <c r="I18" s="17">
        <f t="shared" ca="1" si="6"/>
        <v>-1005499.9965359773</v>
      </c>
      <c r="J18" s="17">
        <f t="shared" ca="1" si="6"/>
        <v>-293380.71527681034</v>
      </c>
      <c r="K18" s="17">
        <f t="shared" ca="1" si="6"/>
        <v>179932.38597741164</v>
      </c>
      <c r="L18" s="17">
        <f t="shared" ca="1" si="6"/>
        <v>214295.8278295435</v>
      </c>
      <c r="M18" s="17">
        <f t="shared" ca="1" si="6"/>
        <v>1591019.7683019908</v>
      </c>
      <c r="N18" s="17">
        <f t="shared" ca="1" si="6"/>
        <v>1490516.5333972573</v>
      </c>
      <c r="O18" s="17">
        <f t="shared" ca="1" si="6"/>
        <v>324910.17621715553</v>
      </c>
      <c r="P18" s="17">
        <f t="shared" ref="P18" ca="1" si="7">SUM(D18:O18)</f>
        <v>-80027.235511603765</v>
      </c>
      <c r="Q18" s="256"/>
      <c r="R18" s="256"/>
    </row>
    <row r="19" spans="1:18">
      <c r="A19" s="14">
        <f t="shared" si="1"/>
        <v>10</v>
      </c>
      <c r="B19" s="13"/>
      <c r="C19" s="14"/>
      <c r="D19" s="13"/>
      <c r="E19" s="13"/>
      <c r="F19" s="13"/>
      <c r="G19" s="13"/>
      <c r="H19" s="13"/>
      <c r="I19" s="13"/>
      <c r="J19" s="13"/>
      <c r="K19" s="13"/>
      <c r="L19" s="13"/>
      <c r="M19" s="13"/>
      <c r="N19" s="13"/>
      <c r="O19" s="13"/>
      <c r="P19" s="17"/>
    </row>
    <row r="20" spans="1:18">
      <c r="A20" s="14">
        <f t="shared" si="1"/>
        <v>11</v>
      </c>
      <c r="B20" s="13" t="s">
        <v>30</v>
      </c>
      <c r="C20" s="14" t="s">
        <v>547</v>
      </c>
      <c r="D20" s="248">
        <f ca="1">OFFSET('Non-Res Interest Calcs'!$G$33,COLUMN()-4,0)</f>
        <v>2150.3905086294899</v>
      </c>
      <c r="E20" s="248">
        <f ca="1">OFFSET('Non-Res Interest Calcs'!$G$33,COLUMN()-4,0)</f>
        <v>-150.35489824066335</v>
      </c>
      <c r="F20" s="248">
        <f ca="1">OFFSET('Non-Res Interest Calcs'!$G$33,COLUMN()-4,0)</f>
        <v>-1695.5289352147636</v>
      </c>
      <c r="G20" s="248">
        <f ca="1">OFFSET('Non-Res Interest Calcs'!$G$33,COLUMN()-4,0)</f>
        <v>-2973.0078625264973</v>
      </c>
      <c r="H20" s="248">
        <f ca="1">OFFSET('Non-Res Interest Calcs'!$G$33,COLUMN()-4,0)</f>
        <v>-5396.263910856017</v>
      </c>
      <c r="I20" s="248">
        <f ca="1">OFFSET('Non-Res Interest Calcs'!$G$33,COLUMN()-4,0)</f>
        <v>-8124.8130589672937</v>
      </c>
      <c r="J20" s="248">
        <f ca="1">OFFSET('Non-Res Interest Calcs'!$G$33,COLUMN()-4,0)</f>
        <v>-10069.12857458307</v>
      </c>
      <c r="K20" s="248">
        <f ca="1">OFFSET('Non-Res Interest Calcs'!$G$33,COLUMN()-4,0)</f>
        <v>-10386.140767607752</v>
      </c>
      <c r="L20" s="248">
        <f ca="1">OFFSET('Non-Res Interest Calcs'!$G$33,COLUMN()-4,0)</f>
        <v>-10014.135870247441</v>
      </c>
      <c r="M20" s="248">
        <f ca="1">OFFSET('Non-Res Interest Calcs'!$G$33,COLUMN()-4,0)</f>
        <v>-7745.1264452863679</v>
      </c>
      <c r="N20" s="248">
        <f ca="1">OFFSET('Non-Res Interest Calcs'!$G$33,COLUMN()-4,0)</f>
        <v>-3791.0705203911198</v>
      </c>
      <c r="O20" s="248">
        <f ca="1">OFFSET('Non-Res Interest Calcs'!$G$33,COLUMN()-4,0)</f>
        <v>-1627.0853870053272</v>
      </c>
      <c r="P20" s="17">
        <f t="shared" ref="P20:P34" ca="1" si="8">SUM(D20:O20)</f>
        <v>-59822.265722296819</v>
      </c>
      <c r="Q20" s="33"/>
      <c r="R20" s="33"/>
    </row>
    <row r="21" spans="1:18">
      <c r="A21" s="14">
        <f t="shared" si="1"/>
        <v>12</v>
      </c>
      <c r="B21" s="13"/>
      <c r="C21" s="14"/>
      <c r="D21" s="13"/>
      <c r="E21" s="13"/>
      <c r="F21" s="13"/>
      <c r="G21" s="13"/>
      <c r="H21" s="13"/>
      <c r="I21" s="13"/>
      <c r="J21" s="13"/>
      <c r="K21" s="13"/>
      <c r="L21" s="13"/>
      <c r="M21" s="13"/>
      <c r="N21" s="13"/>
      <c r="O21" s="13"/>
      <c r="P21" s="17"/>
    </row>
    <row r="22" spans="1:18">
      <c r="A22" s="14">
        <f t="shared" si="1"/>
        <v>13</v>
      </c>
      <c r="B22" s="13" t="s">
        <v>31</v>
      </c>
      <c r="C22" s="14" t="str">
        <f>"Σ(("&amp;A$18&amp;") + ("&amp;A20&amp;"))"</f>
        <v>Σ((9) + (11))</v>
      </c>
      <c r="D22" s="17">
        <f ca="1">'JAP-23 Page 7'!O22+D18+D20</f>
        <v>1897694.2478368599</v>
      </c>
      <c r="E22" s="17">
        <f ca="1">D22+E18+E20</f>
        <v>1090058.1170621624</v>
      </c>
      <c r="F22" s="17">
        <f t="shared" ref="F22:O22" ca="1" si="9">E22+F18+F20</f>
        <v>1216776.8452359936</v>
      </c>
      <c r="G22" s="17">
        <f t="shared" ca="1" si="9"/>
        <v>554080.77685464732</v>
      </c>
      <c r="H22" s="17">
        <f t="shared" ca="1" si="9"/>
        <v>-298370.25999060547</v>
      </c>
      <c r="I22" s="17">
        <f t="shared" ca="1" si="9"/>
        <v>-1311995.0695855501</v>
      </c>
      <c r="J22" s="17">
        <f t="shared" ca="1" si="9"/>
        <v>-1615444.9134369434</v>
      </c>
      <c r="K22" s="17">
        <f t="shared" ca="1" si="9"/>
        <v>-1445898.6682271396</v>
      </c>
      <c r="L22" s="17">
        <f t="shared" ca="1" si="9"/>
        <v>-1241616.9762678435</v>
      </c>
      <c r="M22" s="17">
        <f t="shared" ca="1" si="9"/>
        <v>341657.66558886092</v>
      </c>
      <c r="N22" s="17">
        <f t="shared" ca="1" si="9"/>
        <v>1828383.128465727</v>
      </c>
      <c r="O22" s="17">
        <f t="shared" ca="1" si="9"/>
        <v>2151666.219295877</v>
      </c>
      <c r="P22" s="17"/>
    </row>
    <row r="23" spans="1:18">
      <c r="A23" s="14">
        <f t="shared" si="1"/>
        <v>14</v>
      </c>
      <c r="B23" s="13"/>
      <c r="C23" s="14"/>
      <c r="D23" s="13"/>
      <c r="E23" s="13"/>
      <c r="F23" s="13"/>
      <c r="G23" s="13"/>
      <c r="H23" s="13"/>
      <c r="I23" s="13"/>
      <c r="J23" s="13"/>
      <c r="K23" s="13"/>
      <c r="L23" s="13"/>
      <c r="M23" s="13"/>
      <c r="N23" s="13"/>
      <c r="O23" s="13"/>
      <c r="P23" s="17"/>
    </row>
    <row r="24" spans="1:18">
      <c r="A24" s="14">
        <f t="shared" si="1"/>
        <v>15</v>
      </c>
      <c r="B24" s="13" t="s">
        <v>432</v>
      </c>
      <c r="C24" s="14" t="s">
        <v>312</v>
      </c>
      <c r="D24" s="250">
        <f ca="1">'JAP-23 Page 7'!O24</f>
        <v>3.8091430457891447E-3</v>
      </c>
      <c r="E24" s="250">
        <f ca="1">$D$24</f>
        <v>3.8091430457891447E-3</v>
      </c>
      <c r="F24" s="250">
        <f t="shared" ref="F24:G24" ca="1" si="10">$D$24</f>
        <v>3.8091430457891447E-3</v>
      </c>
      <c r="G24" s="250">
        <f t="shared" ca="1" si="10"/>
        <v>3.8091430457891447E-3</v>
      </c>
      <c r="H24" s="250">
        <f ca="1">'JAP-23 Page 7'!O28/'JAP-23 Page 8'!E30</f>
        <v>2.0464258020749509E-3</v>
      </c>
      <c r="I24" s="250">
        <f ca="1">$H$24</f>
        <v>2.0464258020749509E-3</v>
      </c>
      <c r="J24" s="250">
        <f t="shared" ref="J24:O24" ca="1" si="11">$H$24</f>
        <v>2.0464258020749509E-3</v>
      </c>
      <c r="K24" s="250">
        <f t="shared" ca="1" si="11"/>
        <v>2.0464258020749509E-3</v>
      </c>
      <c r="L24" s="250">
        <f t="shared" ca="1" si="11"/>
        <v>2.0464258020749509E-3</v>
      </c>
      <c r="M24" s="250">
        <f t="shared" ca="1" si="11"/>
        <v>2.0464258020749509E-3</v>
      </c>
      <c r="N24" s="250">
        <f t="shared" ca="1" si="11"/>
        <v>2.0464258020749509E-3</v>
      </c>
      <c r="O24" s="250">
        <f t="shared" ca="1" si="11"/>
        <v>2.0464258020749509E-3</v>
      </c>
      <c r="P24" s="17"/>
    </row>
    <row r="25" spans="1:18">
      <c r="A25" s="14">
        <f t="shared" si="1"/>
        <v>16</v>
      </c>
      <c r="B25" s="13"/>
      <c r="C25" s="14"/>
      <c r="D25" s="17"/>
      <c r="E25" s="17"/>
      <c r="F25" s="17"/>
      <c r="G25" s="17"/>
      <c r="H25" s="17"/>
      <c r="I25" s="17"/>
      <c r="J25" s="17"/>
      <c r="K25" s="17"/>
      <c r="L25" s="17"/>
      <c r="M25" s="17"/>
      <c r="N25" s="17"/>
      <c r="O25" s="17"/>
      <c r="P25" s="17"/>
    </row>
    <row r="26" spans="1:18">
      <c r="A26" s="14">
        <f t="shared" si="1"/>
        <v>17</v>
      </c>
      <c r="B26" s="13" t="s">
        <v>32</v>
      </c>
      <c r="C26" s="14" t="str">
        <f>"("&amp;A14&amp;") x ("&amp;A24&amp;")"</f>
        <v>(5) x (15)</v>
      </c>
      <c r="D26" s="17">
        <f t="shared" ref="D26:O26" ca="1" si="12">D14*D24</f>
        <v>250717.08407915832</v>
      </c>
      <c r="E26" s="17">
        <f t="shared" ca="1" si="12"/>
        <v>244837.26960848886</v>
      </c>
      <c r="F26" s="17">
        <f t="shared" ca="1" si="12"/>
        <v>217142.8081588202</v>
      </c>
      <c r="G26" s="17">
        <f t="shared" ca="1" si="12"/>
        <v>194917.44244622506</v>
      </c>
      <c r="H26" s="17">
        <f t="shared" ca="1" si="12"/>
        <v>87786.113636203125</v>
      </c>
      <c r="I26" s="17">
        <f t="shared" ca="1" si="12"/>
        <v>74587.718575597159</v>
      </c>
      <c r="J26" s="17">
        <f t="shared" ca="1" si="12"/>
        <v>62333.796527879924</v>
      </c>
      <c r="K26" s="17">
        <f t="shared" ca="1" si="12"/>
        <v>58319.18594479507</v>
      </c>
      <c r="L26" s="17">
        <f t="shared" ca="1" si="12"/>
        <v>61197.719042237142</v>
      </c>
      <c r="M26" s="17">
        <f t="shared" ca="1" si="12"/>
        <v>68541.68634881264</v>
      </c>
      <c r="N26" s="17">
        <f t="shared" ca="1" si="12"/>
        <v>93076.393889329833</v>
      </c>
      <c r="O26" s="17">
        <f t="shared" ca="1" si="12"/>
        <v>124330.5249171132</v>
      </c>
      <c r="P26" s="17">
        <f t="shared" ca="1" si="8"/>
        <v>1537787.7431746605</v>
      </c>
    </row>
    <row r="27" spans="1:18">
      <c r="A27" s="14">
        <f t="shared" si="1"/>
        <v>18</v>
      </c>
      <c r="B27" s="13"/>
      <c r="C27" s="14"/>
      <c r="D27" s="17"/>
      <c r="E27" s="17"/>
      <c r="F27" s="17"/>
      <c r="G27" s="17"/>
      <c r="H27" s="17"/>
      <c r="I27" s="17"/>
      <c r="J27" s="17"/>
      <c r="K27" s="17"/>
      <c r="L27" s="17"/>
      <c r="M27" s="17"/>
      <c r="N27" s="17"/>
      <c r="O27" s="17"/>
      <c r="P27" s="17"/>
    </row>
    <row r="28" spans="1:18">
      <c r="A28" s="14">
        <f t="shared" si="1"/>
        <v>19</v>
      </c>
      <c r="B28" s="13" t="s">
        <v>33</v>
      </c>
      <c r="C28" s="14" t="str">
        <f>"("&amp;A$28&amp;") + ("&amp;A18&amp;") + ("&amp;A20&amp;") - ("&amp;A26&amp;")"</f>
        <v>(19) + (9) + (11) - (17)</v>
      </c>
      <c r="D28" s="17">
        <f ca="1">'JAP-23 Page 7'!O28+'JAP-23 Page 12'!D18+'JAP-23 Page 12'!D20-'JAP-23 Page 12'!D26</f>
        <v>473746.67451016867</v>
      </c>
      <c r="E28" s="17">
        <f ca="1">D28+E18+E20-E26</f>
        <v>-578726.72587301768</v>
      </c>
      <c r="F28" s="17">
        <f t="shared" ref="F28:G28" ca="1" si="13">E28+F18+F20-F26</f>
        <v>-669150.8058580067</v>
      </c>
      <c r="G28" s="17">
        <f t="shared" ca="1" si="13"/>
        <v>-1526764.3166855781</v>
      </c>
      <c r="H28" s="17">
        <f ca="1">G28+H18+H20-H26</f>
        <v>-2467001.4671670338</v>
      </c>
      <c r="I28" s="17">
        <f ca="1">H28+I18+I20-I26</f>
        <v>-3555213.9953375757</v>
      </c>
      <c r="J28" s="17">
        <f t="shared" ref="J28:O28" ca="1" si="14">I28+J18+J20-J26</f>
        <v>-3920997.635716849</v>
      </c>
      <c r="K28" s="17">
        <f t="shared" ca="1" si="14"/>
        <v>-3809770.5764518403</v>
      </c>
      <c r="L28" s="17">
        <f t="shared" ca="1" si="14"/>
        <v>-3666686.6035347814</v>
      </c>
      <c r="M28" s="17">
        <f t="shared" ca="1" si="14"/>
        <v>-2151953.6480268897</v>
      </c>
      <c r="N28" s="17">
        <f t="shared" ca="1" si="14"/>
        <v>-758304.5790393533</v>
      </c>
      <c r="O28" s="17">
        <f t="shared" ca="1" si="14"/>
        <v>-559352.01312631636</v>
      </c>
      <c r="P28" s="17"/>
    </row>
    <row r="29" spans="1:18">
      <c r="A29" s="14">
        <f t="shared" si="1"/>
        <v>20</v>
      </c>
      <c r="B29" s="13"/>
      <c r="C29" s="14"/>
      <c r="D29" s="17"/>
      <c r="E29" s="17"/>
      <c r="F29" s="17"/>
      <c r="G29" s="17"/>
      <c r="H29" s="17"/>
      <c r="I29" s="17"/>
      <c r="J29" s="17"/>
      <c r="K29" s="17"/>
      <c r="L29" s="17"/>
      <c r="M29" s="17"/>
      <c r="N29" s="17"/>
      <c r="O29" s="17"/>
      <c r="P29" s="17"/>
    </row>
    <row r="30" spans="1:18">
      <c r="A30" s="14">
        <f t="shared" si="1"/>
        <v>21</v>
      </c>
      <c r="B30" s="1" t="s">
        <v>433</v>
      </c>
      <c r="C30" s="777" t="s">
        <v>662</v>
      </c>
      <c r="D30" s="352">
        <f ca="1">'JAP-23 Page 3'!E34</f>
        <v>8.9200000000000113E-3</v>
      </c>
      <c r="E30" s="352">
        <f ca="1">$D$30</f>
        <v>8.9200000000000113E-3</v>
      </c>
      <c r="F30" s="352">
        <f t="shared" ref="F30:G30" ca="1" si="15">$D$30</f>
        <v>8.9200000000000113E-3</v>
      </c>
      <c r="G30" s="352">
        <f t="shared" ca="1" si="15"/>
        <v>8.9200000000000113E-3</v>
      </c>
      <c r="H30" s="352">
        <f ca="1">'JAP-23 Page 8'!E34</f>
        <v>1.5270000000000006E-2</v>
      </c>
      <c r="I30" s="352">
        <f ca="1">$H$30</f>
        <v>1.5270000000000006E-2</v>
      </c>
      <c r="J30" s="352">
        <f t="shared" ref="J30:O30" ca="1" si="16">$H$30</f>
        <v>1.5270000000000006E-2</v>
      </c>
      <c r="K30" s="352">
        <f t="shared" ca="1" si="16"/>
        <v>1.5270000000000006E-2</v>
      </c>
      <c r="L30" s="352">
        <f t="shared" ca="1" si="16"/>
        <v>1.5270000000000006E-2</v>
      </c>
      <c r="M30" s="352">
        <f t="shared" ca="1" si="16"/>
        <v>1.5270000000000006E-2</v>
      </c>
      <c r="N30" s="352">
        <f t="shared" ca="1" si="16"/>
        <v>1.5270000000000006E-2</v>
      </c>
      <c r="O30" s="352">
        <f t="shared" ca="1" si="16"/>
        <v>1.5270000000000006E-2</v>
      </c>
      <c r="P30" s="17"/>
    </row>
    <row r="31" spans="1:18">
      <c r="A31" s="14">
        <f t="shared" si="1"/>
        <v>22</v>
      </c>
      <c r="B31" s="13"/>
      <c r="C31" s="3"/>
      <c r="D31" s="17"/>
      <c r="E31" s="17"/>
      <c r="F31" s="17"/>
      <c r="G31" s="17"/>
      <c r="H31" s="17"/>
      <c r="I31" s="17"/>
      <c r="J31" s="17"/>
      <c r="K31" s="17"/>
      <c r="L31" s="17"/>
      <c r="M31" s="17"/>
      <c r="N31" s="17"/>
      <c r="O31" s="17"/>
      <c r="P31" s="17"/>
    </row>
    <row r="32" spans="1:18">
      <c r="A32" s="14">
        <f t="shared" si="1"/>
        <v>23</v>
      </c>
      <c r="B32" s="1" t="s">
        <v>435</v>
      </c>
      <c r="C32" s="14" t="str">
        <f>"("&amp;A14&amp;") x ("&amp;A30&amp;")"</f>
        <v>(5) x (21)</v>
      </c>
      <c r="D32" s="354">
        <f t="shared" ref="D32:O32" ca="1" si="17">D30*D14</f>
        <v>587112.73457118962</v>
      </c>
      <c r="E32" s="354">
        <f t="shared" ca="1" si="17"/>
        <v>573343.77277377155</v>
      </c>
      <c r="F32" s="354">
        <f t="shared" ca="1" si="17"/>
        <v>508490.70919451542</v>
      </c>
      <c r="G32" s="354">
        <f t="shared" ca="1" si="17"/>
        <v>456444.81336618552</v>
      </c>
      <c r="H32" s="354">
        <f t="shared" ca="1" si="17"/>
        <v>655041.56264333799</v>
      </c>
      <c r="I32" s="354">
        <f t="shared" ca="1" si="17"/>
        <v>556557.90769181016</v>
      </c>
      <c r="J32" s="354">
        <f t="shared" ca="1" si="17"/>
        <v>465121.71221435053</v>
      </c>
      <c r="K32" s="354">
        <f t="shared" ca="1" si="17"/>
        <v>435165.53029876476</v>
      </c>
      <c r="L32" s="354">
        <f t="shared" ca="1" si="17"/>
        <v>456644.54036273708</v>
      </c>
      <c r="M32" s="354">
        <f t="shared" ca="1" si="17"/>
        <v>511443.68365818541</v>
      </c>
      <c r="N32" s="354">
        <f t="shared" ca="1" si="17"/>
        <v>694516.52400442725</v>
      </c>
      <c r="O32" s="354">
        <f t="shared" ca="1" si="17"/>
        <v>927728.29269418353</v>
      </c>
      <c r="P32" s="17">
        <f t="shared" ca="1" si="8"/>
        <v>6827611.7834734581</v>
      </c>
    </row>
    <row r="33" spans="1:16">
      <c r="A33" s="14">
        <f t="shared" si="1"/>
        <v>24</v>
      </c>
      <c r="B33" s="13"/>
      <c r="C33" s="14"/>
      <c r="D33" s="17"/>
      <c r="E33" s="17"/>
      <c r="F33" s="17"/>
      <c r="G33" s="17"/>
      <c r="H33" s="17"/>
      <c r="I33" s="17"/>
      <c r="J33" s="17"/>
      <c r="K33" s="17"/>
      <c r="L33" s="17"/>
      <c r="M33" s="17"/>
      <c r="N33" s="17"/>
      <c r="O33" s="17"/>
      <c r="P33" s="17"/>
    </row>
    <row r="34" spans="1:16">
      <c r="A34" s="14">
        <f t="shared" si="1"/>
        <v>25</v>
      </c>
      <c r="B34" s="13" t="s">
        <v>411</v>
      </c>
      <c r="C34" s="14" t="s">
        <v>547</v>
      </c>
      <c r="D34" s="17">
        <f ca="1">'Gas - Revenue'!Z29</f>
        <v>51764920.283883013</v>
      </c>
      <c r="E34" s="17">
        <f ca="1">'Gas - Revenue'!AA29</f>
        <v>50615694.175972745</v>
      </c>
      <c r="F34" s="17">
        <f ca="1">'Gas - Revenue'!AB29</f>
        <v>45202734.583244279</v>
      </c>
      <c r="G34" s="17">
        <f ca="1">'Gas - Revenue'!AC29</f>
        <v>40858724.97848884</v>
      </c>
      <c r="H34" s="17">
        <f ca="1">'Gas - Revenue'!AD29</f>
        <v>34971322.235895127</v>
      </c>
      <c r="I34" s="17">
        <f ca="1">'Gas - Revenue'!AE29</f>
        <v>30128676.388773687</v>
      </c>
      <c r="J34" s="17">
        <f ca="1">'Gas - Revenue'!AF29</f>
        <v>25632568.760320626</v>
      </c>
      <c r="K34" s="17">
        <f ca="1">'Gas - Revenue'!AG29</f>
        <v>24159561.081833005</v>
      </c>
      <c r="L34" s="17">
        <f ca="1">'Gas - Revenue'!AH29</f>
        <v>25215728.614788294</v>
      </c>
      <c r="M34" s="17">
        <f ca="1">'Gas - Revenue'!AI29</f>
        <v>27910316.298766188</v>
      </c>
      <c r="N34" s="17">
        <f ca="1">'Gas - Revenue'!AJ29</f>
        <v>36912388.068541631</v>
      </c>
      <c r="O34" s="17">
        <f ca="1">'Gas - Revenue'!AK29</f>
        <v>48379895.074665122</v>
      </c>
      <c r="P34" s="17">
        <f t="shared" ca="1" si="8"/>
        <v>441752530.54517257</v>
      </c>
    </row>
    <row r="35" spans="1:16">
      <c r="A35" s="14">
        <f t="shared" si="1"/>
        <v>26</v>
      </c>
      <c r="B35" s="13"/>
      <c r="C35" s="14"/>
      <c r="D35" s="17"/>
      <c r="E35" s="17"/>
      <c r="F35" s="17"/>
      <c r="G35" s="17"/>
      <c r="H35" s="17"/>
      <c r="I35" s="17"/>
      <c r="J35" s="17"/>
      <c r="K35" s="17"/>
      <c r="L35" s="17"/>
      <c r="M35" s="17"/>
      <c r="N35" s="17"/>
      <c r="O35" s="17"/>
      <c r="P35" s="17"/>
    </row>
    <row r="36" spans="1:16">
      <c r="A36" s="14">
        <f t="shared" si="1"/>
        <v>27</v>
      </c>
      <c r="B36" s="13" t="s">
        <v>434</v>
      </c>
      <c r="C36" s="14" t="str">
        <f>"("&amp;A32&amp;") / ("&amp;A34&amp;")"</f>
        <v>(23) / (25)</v>
      </c>
      <c r="D36" s="249">
        <f ca="1">D32/D34</f>
        <v>1.1341903577778463E-2</v>
      </c>
      <c r="E36" s="249">
        <f t="shared" ref="E36:P36" ca="1" si="18">E32/E34</f>
        <v>1.1327391278690349E-2</v>
      </c>
      <c r="F36" s="249">
        <f t="shared" ca="1" si="18"/>
        <v>1.1249113883986179E-2</v>
      </c>
      <c r="G36" s="249">
        <f t="shared" ca="1" si="18"/>
        <v>1.1171293612477947E-2</v>
      </c>
      <c r="H36" s="249">
        <f t="shared" ca="1" si="18"/>
        <v>1.8730820591364224E-2</v>
      </c>
      <c r="I36" s="249">
        <f t="shared" ca="1" si="18"/>
        <v>1.8472696925351504E-2</v>
      </c>
      <c r="J36" s="249">
        <f t="shared" ca="1" si="18"/>
        <v>1.81457315715607E-2</v>
      </c>
      <c r="K36" s="249">
        <f t="shared" ca="1" si="18"/>
        <v>1.8012145536285894E-2</v>
      </c>
      <c r="L36" s="249">
        <f t="shared" ca="1" si="18"/>
        <v>1.8109512016834139E-2</v>
      </c>
      <c r="M36" s="249">
        <f t="shared" ca="1" si="18"/>
        <v>1.8324539148300317E-2</v>
      </c>
      <c r="N36" s="249">
        <f t="shared" ca="1" si="18"/>
        <v>1.8815269353876483E-2</v>
      </c>
      <c r="O36" s="249">
        <f t="shared" ca="1" si="18"/>
        <v>1.9175905430601124E-2</v>
      </c>
      <c r="P36" s="249">
        <f t="shared" ca="1" si="18"/>
        <v>1.5455738929321838E-2</v>
      </c>
    </row>
    <row r="37" spans="1:16">
      <c r="A37" s="2"/>
      <c r="B37" s="316"/>
      <c r="C37" s="317"/>
    </row>
    <row r="38" spans="1:16">
      <c r="A38" s="316"/>
      <c r="B38" s="316"/>
      <c r="C38" s="317"/>
    </row>
    <row r="40" spans="1:16">
      <c r="C40" s="317"/>
    </row>
    <row r="43" spans="1:16">
      <c r="C43" s="317"/>
    </row>
    <row r="46" spans="1:16">
      <c r="C46" s="317"/>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19.xml><?xml version="1.0" encoding="utf-8"?>
<worksheet xmlns="http://schemas.openxmlformats.org/spreadsheetml/2006/main" xmlns:r="http://schemas.openxmlformats.org/officeDocument/2006/relationships">
  <sheetPr>
    <pageSetUpPr fitToPage="1"/>
  </sheetPr>
  <dimension ref="A1"/>
  <sheetViews>
    <sheetView workbookViewId="0">
      <selection activeCell="D35" sqref="D35"/>
    </sheetView>
  </sheetViews>
  <sheetFormatPr defaultRowHeight="15"/>
  <sheetData/>
  <printOptions horizontalCentered="1"/>
  <pageMargins left="0.45" right="0.45" top="0.75" bottom="0.75" header="0.3" footer="0.3"/>
  <pageSetup orientation="landscape" horizontalDpi="1200" verticalDpi="1200" r:id="rId1"/>
  <headerFooter>
    <oddFooter>&amp;L&amp;F : &amp;A&amp;R&amp;P of &amp;N</oddFooter>
  </headerFooter>
</worksheet>
</file>

<file path=xl/worksheets/sheet2.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51" style="3" customWidth="1"/>
    <col min="3" max="3" width="20.28515625" style="3" customWidth="1"/>
    <col min="4" max="4" width="16.42578125" style="3" customWidth="1"/>
    <col min="5" max="5" width="17.7109375" style="3" bestFit="1" customWidth="1"/>
    <col min="6" max="6" width="14.5703125" style="3" bestFit="1" customWidth="1"/>
    <col min="7" max="7" width="9.140625" style="3"/>
    <col min="8" max="8" width="10.28515625" style="3" bestFit="1" customWidth="1"/>
    <col min="9"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428</v>
      </c>
      <c r="B3" s="955"/>
      <c r="C3" s="955"/>
      <c r="D3" s="955"/>
      <c r="E3" s="955"/>
      <c r="F3" s="10"/>
      <c r="G3" s="10"/>
      <c r="H3" s="10"/>
      <c r="I3" s="10"/>
      <c r="J3" s="10"/>
      <c r="K3" s="10"/>
      <c r="L3" s="10"/>
      <c r="M3" s="10"/>
      <c r="N3" s="10"/>
      <c r="O3" s="10"/>
    </row>
    <row r="4" spans="1:15">
      <c r="A4" s="955"/>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2" si="0">A9+1</f>
        <v>2</v>
      </c>
      <c r="B10" s="13" t="s">
        <v>21</v>
      </c>
      <c r="C10" s="14" t="s">
        <v>208</v>
      </c>
      <c r="D10" s="16">
        <f>'2013 ERF Margin Rate'!D10</f>
        <v>291961292.69999999</v>
      </c>
      <c r="E10" s="16">
        <f>'2013 ERF Margin Rate'!E10</f>
        <v>121900413.42000002</v>
      </c>
    </row>
    <row r="11" spans="1:15">
      <c r="A11" s="14">
        <f t="shared" si="0"/>
        <v>3</v>
      </c>
      <c r="B11" s="13"/>
      <c r="C11" s="13"/>
      <c r="D11" s="13"/>
      <c r="E11" s="13"/>
    </row>
    <row r="12" spans="1:15">
      <c r="A12" s="14">
        <f t="shared" si="0"/>
        <v>4</v>
      </c>
      <c r="B12" s="13" t="s">
        <v>20</v>
      </c>
      <c r="C12" s="14" t="s">
        <v>306</v>
      </c>
      <c r="D12" s="18">
        <f>'UG-130138 Customers'!B5</f>
        <v>703594</v>
      </c>
      <c r="E12" s="18">
        <f>'UG-130138 Customers'!H5</f>
        <v>56681</v>
      </c>
    </row>
    <row r="13" spans="1:15">
      <c r="A13" s="14">
        <f t="shared" si="0"/>
        <v>5</v>
      </c>
      <c r="B13" s="13"/>
      <c r="C13" s="13"/>
      <c r="D13" s="18"/>
      <c r="E13" s="18"/>
    </row>
    <row r="14" spans="1:15">
      <c r="A14" s="14">
        <f t="shared" si="0"/>
        <v>6</v>
      </c>
      <c r="B14" s="13" t="s">
        <v>704</v>
      </c>
      <c r="C14" s="14" t="str">
        <f>"("&amp;A10&amp;") / ("&amp;A12&amp;")"</f>
        <v>(2) / (4)</v>
      </c>
      <c r="D14" s="19">
        <f>ROUND(D10/D12,2)</f>
        <v>414.96</v>
      </c>
      <c r="E14" s="19">
        <f>ROUND(E10/E12,2)</f>
        <v>2150.64</v>
      </c>
    </row>
    <row r="15" spans="1:15">
      <c r="A15" s="14">
        <f t="shared" si="0"/>
        <v>7</v>
      </c>
      <c r="B15" s="13"/>
      <c r="C15" s="14"/>
      <c r="D15" s="20"/>
      <c r="E15" s="20"/>
    </row>
    <row r="16" spans="1:15">
      <c r="A16" s="14">
        <f t="shared" si="0"/>
        <v>8</v>
      </c>
      <c r="B16" s="13" t="s">
        <v>19</v>
      </c>
      <c r="C16" s="14"/>
      <c r="D16" s="20"/>
      <c r="E16" s="20"/>
    </row>
    <row r="17" spans="1:11">
      <c r="A17" s="14">
        <f t="shared" si="0"/>
        <v>9</v>
      </c>
      <c r="B17" s="13" t="s">
        <v>765</v>
      </c>
      <c r="C17" s="14" t="s">
        <v>23</v>
      </c>
      <c r="D17" s="779">
        <v>1.022</v>
      </c>
      <c r="E17" s="779">
        <v>1.022</v>
      </c>
    </row>
    <row r="18" spans="1:11">
      <c r="A18" s="14">
        <f t="shared" si="0"/>
        <v>10</v>
      </c>
      <c r="B18" s="13" t="s">
        <v>24</v>
      </c>
      <c r="C18" s="14" t="s">
        <v>23</v>
      </c>
      <c r="D18" s="779">
        <v>1.022</v>
      </c>
      <c r="E18" s="779">
        <v>1.022</v>
      </c>
    </row>
    <row r="19" spans="1:11">
      <c r="A19" s="14">
        <f t="shared" si="0"/>
        <v>11</v>
      </c>
      <c r="B19" s="13" t="s">
        <v>25</v>
      </c>
      <c r="C19" s="14" t="s">
        <v>23</v>
      </c>
      <c r="D19" s="779">
        <v>1.022</v>
      </c>
      <c r="E19" s="779">
        <v>1.022</v>
      </c>
    </row>
    <row r="20" spans="1:11">
      <c r="A20" s="14">
        <f t="shared" si="0"/>
        <v>12</v>
      </c>
      <c r="B20" s="13" t="s">
        <v>26</v>
      </c>
      <c r="C20" s="14" t="s">
        <v>23</v>
      </c>
      <c r="D20" s="779">
        <v>1.022</v>
      </c>
      <c r="E20" s="779">
        <v>1.022</v>
      </c>
    </row>
    <row r="21" spans="1:11">
      <c r="A21" s="14">
        <f t="shared" si="0"/>
        <v>13</v>
      </c>
      <c r="B21" s="13" t="s">
        <v>417</v>
      </c>
      <c r="C21" s="14" t="s">
        <v>23</v>
      </c>
      <c r="D21" s="779">
        <v>1.022</v>
      </c>
      <c r="E21" s="779">
        <v>1.022</v>
      </c>
    </row>
    <row r="22" spans="1:11">
      <c r="A22" s="14">
        <f t="shared" si="0"/>
        <v>14</v>
      </c>
      <c r="B22" s="20"/>
      <c r="C22" s="20"/>
      <c r="D22" s="22"/>
      <c r="E22" s="22"/>
    </row>
    <row r="23" spans="1:11">
      <c r="A23" s="14">
        <f t="shared" si="0"/>
        <v>15</v>
      </c>
      <c r="B23" s="13" t="s">
        <v>670</v>
      </c>
      <c r="C23" s="20"/>
      <c r="D23" s="22"/>
      <c r="E23" s="22"/>
    </row>
    <row r="24" spans="1:11">
      <c r="A24" s="14">
        <f t="shared" si="0"/>
        <v>16</v>
      </c>
      <c r="B24" s="13" t="s">
        <v>765</v>
      </c>
      <c r="C24" s="14" t="str">
        <f>"("&amp;A14&amp;") x ("&amp;A17&amp;")"</f>
        <v>(6) x (9)</v>
      </c>
      <c r="D24" s="21">
        <f>ROUND(D14*D17,2)</f>
        <v>424.09</v>
      </c>
      <c r="E24" s="21">
        <f>ROUND(E14*E17,2)</f>
        <v>2197.9499999999998</v>
      </c>
      <c r="J24" s="24"/>
      <c r="K24" s="24"/>
    </row>
    <row r="25" spans="1:11">
      <c r="A25" s="14">
        <f t="shared" si="0"/>
        <v>17</v>
      </c>
      <c r="B25" s="13" t="s">
        <v>24</v>
      </c>
      <c r="C25" s="14" t="str">
        <f>"("&amp;A24&amp;") x ("&amp;A18&amp;")"</f>
        <v>(16) x (10)</v>
      </c>
      <c r="D25" s="21">
        <f>ROUND(D$18*D24,2)</f>
        <v>433.42</v>
      </c>
      <c r="E25" s="21">
        <f>ROUND(E$18*E24,2)</f>
        <v>2246.3000000000002</v>
      </c>
      <c r="J25" s="24"/>
      <c r="K25" s="24"/>
    </row>
    <row r="26" spans="1:11">
      <c r="A26" s="14">
        <f t="shared" si="0"/>
        <v>18</v>
      </c>
      <c r="B26" s="13" t="s">
        <v>25</v>
      </c>
      <c r="C26" s="14" t="str">
        <f t="shared" ref="C26:C28" si="1">"("&amp;A25&amp;") x ("&amp;A19&amp;")"</f>
        <v>(17) x (11)</v>
      </c>
      <c r="D26" s="21">
        <f>ROUND(D$19*D25,2)</f>
        <v>442.96</v>
      </c>
      <c r="E26" s="21">
        <f>ROUND(E$19*E25,2)</f>
        <v>2295.7199999999998</v>
      </c>
      <c r="J26" s="24"/>
      <c r="K26" s="24"/>
    </row>
    <row r="27" spans="1:11">
      <c r="A27" s="14">
        <f t="shared" si="0"/>
        <v>19</v>
      </c>
      <c r="B27" s="13" t="s">
        <v>26</v>
      </c>
      <c r="C27" s="14" t="str">
        <f t="shared" si="1"/>
        <v>(18) x (12)</v>
      </c>
      <c r="D27" s="21">
        <f>ROUND(D$20*D26,2)</f>
        <v>452.71</v>
      </c>
      <c r="E27" s="21">
        <f>ROUND(E$20*E26,2)</f>
        <v>2346.23</v>
      </c>
      <c r="J27" s="24"/>
      <c r="K27" s="24"/>
    </row>
    <row r="28" spans="1:11">
      <c r="A28" s="14">
        <f t="shared" si="0"/>
        <v>20</v>
      </c>
      <c r="B28" s="13" t="s">
        <v>417</v>
      </c>
      <c r="C28" s="14" t="str">
        <f t="shared" si="1"/>
        <v>(19) x (13)</v>
      </c>
      <c r="D28" s="21">
        <f>ROUND(D$21*D27,2)</f>
        <v>462.67</v>
      </c>
      <c r="E28" s="21">
        <f>ROUND(E$21*E27,2)</f>
        <v>2397.85</v>
      </c>
      <c r="J28" s="24"/>
      <c r="K28" s="24"/>
    </row>
    <row r="29" spans="1:11">
      <c r="A29" s="14">
        <f t="shared" si="0"/>
        <v>21</v>
      </c>
      <c r="B29" s="13"/>
      <c r="C29" s="14"/>
      <c r="D29" s="20"/>
      <c r="E29" s="20"/>
      <c r="J29" s="24"/>
      <c r="K29" s="24"/>
    </row>
    <row r="30" spans="1:11">
      <c r="A30" s="14">
        <f t="shared" si="0"/>
        <v>22</v>
      </c>
      <c r="B30" s="13" t="s">
        <v>710</v>
      </c>
      <c r="C30" s="375" t="s">
        <v>208</v>
      </c>
      <c r="D30" s="873">
        <f>'2013 ERF Margin Rate'!D11</f>
        <v>88318800.439999998</v>
      </c>
      <c r="E30" s="873">
        <f>'2013 ERF Margin Rate'!E11</f>
        <v>31696914.329999998</v>
      </c>
      <c r="J30" s="24"/>
      <c r="K30" s="24"/>
    </row>
    <row r="31" spans="1:11">
      <c r="A31" s="14">
        <f t="shared" si="0"/>
        <v>23</v>
      </c>
      <c r="B31" s="13"/>
      <c r="C31" s="14"/>
      <c r="D31" s="21"/>
      <c r="E31" s="21"/>
      <c r="J31" s="24"/>
      <c r="K31" s="24"/>
    </row>
    <row r="32" spans="1:11">
      <c r="A32" s="14">
        <f t="shared" si="0"/>
        <v>24</v>
      </c>
      <c r="B32" s="13" t="s">
        <v>691</v>
      </c>
      <c r="C32" s="14" t="str">
        <f>"("&amp;A30&amp;") / ("&amp;A12&amp;")"</f>
        <v>(22) / (4)</v>
      </c>
      <c r="D32" s="19">
        <f>ROUND(D30/D12,2)</f>
        <v>125.53</v>
      </c>
      <c r="E32" s="19">
        <f>ROUND(E30/E12,2)</f>
        <v>559.22</v>
      </c>
      <c r="J32" s="24"/>
      <c r="K32" s="24"/>
    </row>
    <row r="33" spans="1:11">
      <c r="A33" s="14">
        <f t="shared" si="0"/>
        <v>25</v>
      </c>
      <c r="B33" s="13"/>
      <c r="C33" s="14"/>
      <c r="D33" s="20"/>
      <c r="E33" s="20"/>
      <c r="J33" s="24"/>
      <c r="K33" s="24"/>
    </row>
    <row r="34" spans="1:11">
      <c r="A34" s="14">
        <f t="shared" si="0"/>
        <v>26</v>
      </c>
      <c r="B34" s="13" t="s">
        <v>679</v>
      </c>
      <c r="C34" s="20"/>
      <c r="D34" s="22"/>
      <c r="E34" s="22"/>
      <c r="J34" s="24"/>
      <c r="K34" s="24"/>
    </row>
    <row r="35" spans="1:11">
      <c r="A35" s="14">
        <f t="shared" si="0"/>
        <v>27</v>
      </c>
      <c r="B35" s="13" t="s">
        <v>765</v>
      </c>
      <c r="C35" s="14" t="str">
        <f>"("&amp;A24&amp;") - ("&amp;A$32&amp;")"</f>
        <v>(16) - (24)</v>
      </c>
      <c r="D35" s="21">
        <f>D24-D$32</f>
        <v>298.55999999999995</v>
      </c>
      <c r="E35" s="21">
        <f t="shared" ref="E35:E39" si="2">E24-E$32</f>
        <v>1638.7299999999998</v>
      </c>
      <c r="J35" s="24"/>
      <c r="K35" s="24"/>
    </row>
    <row r="36" spans="1:11">
      <c r="A36" s="14">
        <f t="shared" si="0"/>
        <v>28</v>
      </c>
      <c r="B36" s="13" t="s">
        <v>24</v>
      </c>
      <c r="C36" s="14" t="str">
        <f t="shared" ref="C36:C39" si="3">"("&amp;A25&amp;") - ("&amp;A$32&amp;")"</f>
        <v>(17) - (24)</v>
      </c>
      <c r="D36" s="21">
        <f t="shared" ref="D36:D39" si="4">D25-D$32</f>
        <v>307.89</v>
      </c>
      <c r="E36" s="21">
        <f t="shared" si="2"/>
        <v>1687.0800000000002</v>
      </c>
      <c r="J36" s="24"/>
      <c r="K36" s="24"/>
    </row>
    <row r="37" spans="1:11">
      <c r="A37" s="14">
        <f t="shared" si="0"/>
        <v>29</v>
      </c>
      <c r="B37" s="13" t="s">
        <v>25</v>
      </c>
      <c r="C37" s="14" t="str">
        <f t="shared" si="3"/>
        <v>(18) - (24)</v>
      </c>
      <c r="D37" s="21">
        <f t="shared" si="4"/>
        <v>317.42999999999995</v>
      </c>
      <c r="E37" s="21">
        <f t="shared" si="2"/>
        <v>1736.4999999999998</v>
      </c>
      <c r="J37" s="24"/>
      <c r="K37" s="24"/>
    </row>
    <row r="38" spans="1:11">
      <c r="A38" s="14">
        <f t="shared" si="0"/>
        <v>30</v>
      </c>
      <c r="B38" s="13" t="s">
        <v>26</v>
      </c>
      <c r="C38" s="14" t="str">
        <f t="shared" si="3"/>
        <v>(19) - (24)</v>
      </c>
      <c r="D38" s="21">
        <f t="shared" si="4"/>
        <v>327.17999999999995</v>
      </c>
      <c r="E38" s="21">
        <f t="shared" si="2"/>
        <v>1787.01</v>
      </c>
      <c r="J38" s="24"/>
      <c r="K38" s="24"/>
    </row>
    <row r="39" spans="1:11">
      <c r="A39" s="14">
        <f t="shared" si="0"/>
        <v>31</v>
      </c>
      <c r="B39" s="13" t="s">
        <v>417</v>
      </c>
      <c r="C39" s="14" t="str">
        <f t="shared" si="3"/>
        <v>(20) - (24)</v>
      </c>
      <c r="D39" s="21">
        <f t="shared" si="4"/>
        <v>337.14</v>
      </c>
      <c r="E39" s="21">
        <f t="shared" si="2"/>
        <v>1838.6299999999999</v>
      </c>
      <c r="J39" s="24"/>
      <c r="K39" s="24"/>
    </row>
    <row r="40" spans="1:11">
      <c r="A40" s="14">
        <f t="shared" si="0"/>
        <v>32</v>
      </c>
      <c r="B40" s="20"/>
      <c r="C40" s="20"/>
      <c r="D40" s="22"/>
      <c r="E40" s="22"/>
    </row>
    <row r="41" spans="1:11">
      <c r="A41" s="14">
        <f t="shared" si="0"/>
        <v>33</v>
      </c>
      <c r="B41" s="20" t="s">
        <v>763</v>
      </c>
      <c r="C41" s="20"/>
      <c r="D41" s="20"/>
      <c r="E41" s="20"/>
    </row>
    <row r="42" spans="1:11">
      <c r="A42" s="14">
        <f t="shared" si="0"/>
        <v>34</v>
      </c>
      <c r="B42" s="20" t="s">
        <v>416</v>
      </c>
      <c r="C42" s="20"/>
      <c r="D42" s="23"/>
      <c r="E42" s="23"/>
    </row>
    <row r="43" spans="1:11">
      <c r="A43" s="14"/>
      <c r="C43" s="20"/>
      <c r="D43" s="22"/>
      <c r="E43" s="22"/>
    </row>
    <row r="45" spans="1:11">
      <c r="D45" s="24"/>
      <c r="E45" s="24"/>
    </row>
    <row r="46" spans="1:11">
      <c r="D46" s="9"/>
      <c r="E46" s="9"/>
    </row>
    <row r="48" spans="1:11">
      <c r="D48" s="24"/>
      <c r="E48" s="24"/>
    </row>
    <row r="49" spans="4:5">
      <c r="D49" s="24"/>
      <c r="E49" s="24"/>
    </row>
    <row r="50" spans="4:5">
      <c r="D50" s="24"/>
      <c r="E50" s="24"/>
    </row>
    <row r="51" spans="4:5">
      <c r="D51" s="24"/>
      <c r="E51" s="24"/>
    </row>
    <row r="52" spans="4:5">
      <c r="D52" s="24"/>
      <c r="E52" s="24"/>
    </row>
  </sheetData>
  <mergeCells count="4">
    <mergeCell ref="A1:E1"/>
    <mergeCell ref="A2:E2"/>
    <mergeCell ref="A3:E3"/>
    <mergeCell ref="A4:E4"/>
  </mergeCells>
  <printOptions horizontalCentered="1"/>
  <pageMargins left="0.45" right="0.45" top="0.75" bottom="0.75" header="0.3" footer="0.3"/>
  <pageSetup scale="93" orientation="landscape" horizontalDpi="1200" verticalDpi="1200" r:id="rId1"/>
  <headerFooter>
    <oddFooter>&amp;L&amp;A
&amp;F&amp;R&amp;P of &amp;N</oddFooter>
  </headerFooter>
</worksheet>
</file>

<file path=xl/worksheets/sheet20.xml><?xml version="1.0" encoding="utf-8"?>
<worksheet xmlns="http://schemas.openxmlformats.org/spreadsheetml/2006/main" xmlns:r="http://schemas.openxmlformats.org/officeDocument/2006/relationships">
  <sheetPr>
    <pageSetUpPr fitToPage="1"/>
  </sheetPr>
  <dimension ref="B1:Q134"/>
  <sheetViews>
    <sheetView tabSelected="1" zoomScale="90" zoomScaleNormal="90" workbookViewId="0">
      <pane ySplit="7" topLeftCell="A8" activePane="bottomLeft" state="frozen"/>
      <selection activeCell="D35" sqref="D35"/>
      <selection pane="bottomLeft" activeCell="D35" sqref="D35"/>
    </sheetView>
  </sheetViews>
  <sheetFormatPr defaultRowHeight="12.75"/>
  <cols>
    <col min="1" max="1" width="2.28515625" style="881" customWidth="1"/>
    <col min="2" max="2" width="5.28515625" style="881" customWidth="1"/>
    <col min="3" max="3" width="2.28515625" style="881" customWidth="1"/>
    <col min="4" max="4" width="27.5703125" style="881" customWidth="1"/>
    <col min="5" max="5" width="11.28515625" style="881" customWidth="1"/>
    <col min="6" max="6" width="11.7109375" style="881" customWidth="1"/>
    <col min="7" max="7" width="15.42578125" style="881" customWidth="1"/>
    <col min="8" max="8" width="15.28515625" style="881" bestFit="1" customWidth="1"/>
    <col min="9" max="9" width="13.28515625" style="881" bestFit="1" customWidth="1"/>
    <col min="10" max="10" width="9" style="881" customWidth="1"/>
    <col min="11" max="12" width="10.42578125" style="881" customWidth="1"/>
    <col min="13" max="14" width="9.140625" style="881"/>
    <col min="15" max="16" width="11.28515625" style="881" bestFit="1" customWidth="1"/>
    <col min="17" max="17" width="9.7109375" style="881" bestFit="1" customWidth="1"/>
    <col min="18" max="16384" width="9.140625" style="881"/>
  </cols>
  <sheetData>
    <row r="1" spans="2:17">
      <c r="B1" s="953" t="s">
        <v>18</v>
      </c>
      <c r="C1" s="953"/>
      <c r="D1" s="953"/>
      <c r="E1" s="953"/>
      <c r="F1" s="953"/>
      <c r="G1" s="953"/>
      <c r="H1" s="953"/>
      <c r="I1" s="953"/>
      <c r="J1" s="953"/>
      <c r="K1" s="880"/>
      <c r="L1" s="880"/>
    </row>
    <row r="2" spans="2:17">
      <c r="B2" s="964" t="s">
        <v>768</v>
      </c>
      <c r="C2" s="964"/>
      <c r="D2" s="964"/>
      <c r="E2" s="964"/>
      <c r="F2" s="964"/>
      <c r="G2" s="964"/>
      <c r="H2" s="964"/>
      <c r="I2" s="964"/>
      <c r="J2" s="964"/>
      <c r="K2" s="880"/>
      <c r="L2" s="880"/>
    </row>
    <row r="3" spans="2:17">
      <c r="B3" s="953" t="s">
        <v>728</v>
      </c>
      <c r="C3" s="953"/>
      <c r="D3" s="953"/>
      <c r="E3" s="953"/>
      <c r="F3" s="953"/>
      <c r="G3" s="953"/>
      <c r="H3" s="953"/>
      <c r="I3" s="953"/>
      <c r="J3" s="953"/>
      <c r="K3" s="880"/>
      <c r="L3" s="880"/>
    </row>
    <row r="4" spans="2:17">
      <c r="B4" s="879"/>
      <c r="C4" s="879"/>
      <c r="D4" s="879"/>
      <c r="E4" s="879"/>
      <c r="F4" s="879"/>
      <c r="G4" s="879"/>
      <c r="H4" s="879"/>
      <c r="I4" s="879"/>
      <c r="J4" s="879"/>
      <c r="K4" s="880"/>
      <c r="L4" s="880"/>
    </row>
    <row r="5" spans="2:17" ht="15" customHeight="1">
      <c r="E5" s="882"/>
      <c r="F5" s="883" t="s">
        <v>729</v>
      </c>
      <c r="G5" s="884" t="s">
        <v>730</v>
      </c>
      <c r="H5" s="885">
        <v>2012</v>
      </c>
      <c r="I5" s="882" t="s">
        <v>485</v>
      </c>
      <c r="J5" s="882"/>
    </row>
    <row r="6" spans="2:17" ht="15" customHeight="1">
      <c r="B6" s="882" t="s">
        <v>426</v>
      </c>
      <c r="E6" s="882" t="s">
        <v>714</v>
      </c>
      <c r="F6" s="883" t="s">
        <v>731</v>
      </c>
      <c r="G6" s="884" t="s">
        <v>715</v>
      </c>
      <c r="H6" s="886" t="s">
        <v>586</v>
      </c>
      <c r="I6" s="882" t="s">
        <v>729</v>
      </c>
      <c r="J6" s="882" t="s">
        <v>54</v>
      </c>
    </row>
    <row r="7" spans="2:17" ht="15">
      <c r="B7" s="888" t="s">
        <v>743</v>
      </c>
      <c r="C7" s="965" t="s">
        <v>720</v>
      </c>
      <c r="D7" s="965"/>
      <c r="E7" s="888" t="s">
        <v>635</v>
      </c>
      <c r="F7" s="889" t="s">
        <v>52</v>
      </c>
      <c r="G7" s="890" t="s">
        <v>745</v>
      </c>
      <c r="H7" s="889" t="s">
        <v>721</v>
      </c>
      <c r="I7" s="888" t="s">
        <v>109</v>
      </c>
      <c r="J7" s="888" t="s">
        <v>60</v>
      </c>
      <c r="K7" s="891"/>
      <c r="L7" s="892"/>
    </row>
    <row r="8" spans="2:17" ht="15">
      <c r="B8" s="891"/>
      <c r="C8" s="885"/>
      <c r="D8" s="885" t="s">
        <v>14</v>
      </c>
      <c r="E8" s="885" t="s">
        <v>13</v>
      </c>
      <c r="F8" s="886" t="s">
        <v>12</v>
      </c>
      <c r="G8" s="909" t="s">
        <v>11</v>
      </c>
      <c r="H8" s="886" t="s">
        <v>10</v>
      </c>
      <c r="I8" s="885" t="s">
        <v>9</v>
      </c>
      <c r="J8" s="885" t="s">
        <v>8</v>
      </c>
      <c r="K8" s="891"/>
      <c r="L8" s="892"/>
    </row>
    <row r="9" spans="2:17" ht="15">
      <c r="B9" s="882">
        <v>1</v>
      </c>
      <c r="C9" s="885"/>
      <c r="D9" s="885"/>
      <c r="E9" s="885"/>
      <c r="F9" s="886"/>
      <c r="G9" s="909"/>
      <c r="H9" s="886"/>
      <c r="I9" s="885"/>
      <c r="J9" s="885"/>
      <c r="K9" s="891"/>
      <c r="L9" s="892"/>
    </row>
    <row r="10" spans="2:17" ht="15">
      <c r="B10" s="882">
        <f>B9+1</f>
        <v>2</v>
      </c>
      <c r="C10" s="881" t="s">
        <v>0</v>
      </c>
      <c r="E10" s="882" t="s">
        <v>719</v>
      </c>
      <c r="F10" s="893">
        <f>'JAP-19 Page 2'!D34</f>
        <v>2.1059999999999968E-2</v>
      </c>
      <c r="G10" s="894">
        <f>'2013 ERF - Rate Design'!E10+'2013 ERF - Rate Design'!E15</f>
        <v>559688037</v>
      </c>
      <c r="H10" s="354">
        <f>'Rate Impact Rev'!I10</f>
        <v>644894714.13974297</v>
      </c>
      <c r="I10" s="895">
        <f>ROUND(F10*G10,2)</f>
        <v>11787030.060000001</v>
      </c>
      <c r="J10" s="896">
        <f>I10/H10</f>
        <v>1.8277448708388475E-2</v>
      </c>
      <c r="L10" s="892"/>
      <c r="O10" s="897"/>
      <c r="P10" s="897"/>
      <c r="Q10" s="897"/>
    </row>
    <row r="11" spans="2:17">
      <c r="B11" s="882">
        <f t="shared" ref="B11:B80" si="0">B10+1</f>
        <v>3</v>
      </c>
      <c r="E11" s="882"/>
      <c r="F11" s="893"/>
      <c r="G11" s="898"/>
      <c r="H11" s="899"/>
      <c r="I11" s="895"/>
      <c r="J11" s="896"/>
      <c r="O11" s="897"/>
      <c r="P11" s="897"/>
      <c r="Q11" s="897"/>
    </row>
    <row r="12" spans="2:17" ht="15">
      <c r="B12" s="882">
        <f t="shared" si="0"/>
        <v>4</v>
      </c>
      <c r="C12" s="881" t="s">
        <v>184</v>
      </c>
      <c r="E12" s="882">
        <v>31</v>
      </c>
      <c r="F12" s="893">
        <f>'JAP-19 Page 3'!Q10</f>
        <v>-3.9500000000000091E-3</v>
      </c>
      <c r="G12" s="894">
        <f>'2013 ERF - Rate Design'!E24</f>
        <v>202815693</v>
      </c>
      <c r="H12" s="354">
        <f>'Rate Impact Rev'!I12</f>
        <v>210042855.8066892</v>
      </c>
      <c r="I12" s="895">
        <f>ROUND(F12*G12,2)</f>
        <v>-801121.99</v>
      </c>
      <c r="J12" s="896">
        <f>I12/H12</f>
        <v>-3.8140882579567686E-3</v>
      </c>
      <c r="L12" s="892"/>
      <c r="O12" s="897"/>
      <c r="P12" s="897"/>
      <c r="Q12" s="897"/>
    </row>
    <row r="13" spans="2:17">
      <c r="B13" s="882">
        <f t="shared" si="0"/>
        <v>5</v>
      </c>
      <c r="E13" s="882"/>
      <c r="F13" s="893"/>
      <c r="G13" s="898"/>
      <c r="H13" s="899"/>
      <c r="I13" s="895"/>
      <c r="J13" s="896"/>
      <c r="O13" s="897"/>
      <c r="P13" s="897"/>
      <c r="Q13" s="897"/>
    </row>
    <row r="14" spans="2:17" ht="15">
      <c r="B14" s="882">
        <f t="shared" si="0"/>
        <v>6</v>
      </c>
      <c r="C14" s="881" t="s">
        <v>185</v>
      </c>
      <c r="E14" s="882">
        <v>41</v>
      </c>
      <c r="F14" s="893"/>
      <c r="G14" s="894"/>
      <c r="H14" s="899"/>
      <c r="I14" s="895"/>
      <c r="J14" s="896"/>
      <c r="L14" s="892"/>
      <c r="O14" s="897"/>
      <c r="P14" s="897"/>
      <c r="Q14" s="897"/>
    </row>
    <row r="15" spans="2:17" ht="15">
      <c r="B15" s="882">
        <f t="shared" si="0"/>
        <v>7</v>
      </c>
      <c r="D15" s="881" t="s">
        <v>64</v>
      </c>
      <c r="E15" s="882"/>
      <c r="F15" s="893">
        <f>'JAP-19 Page 3'!Q18</f>
        <v>-1.0000000000000009E-2</v>
      </c>
      <c r="G15" s="894">
        <f>'JAP-19 Page 3'!E18</f>
        <v>4308674.33</v>
      </c>
      <c r="H15" s="899"/>
      <c r="I15" s="895">
        <f t="shared" ref="I15:I18" si="1">ROUND(F15*G15,2)</f>
        <v>-43086.74</v>
      </c>
      <c r="J15" s="896"/>
      <c r="L15" s="892"/>
      <c r="O15" s="897"/>
      <c r="P15" s="897"/>
      <c r="Q15" s="897"/>
    </row>
    <row r="16" spans="2:17" ht="15">
      <c r="B16" s="882">
        <f t="shared" si="0"/>
        <v>8</v>
      </c>
      <c r="D16" s="881" t="s">
        <v>65</v>
      </c>
      <c r="E16" s="882"/>
      <c r="F16" s="893"/>
      <c r="G16" s="894"/>
      <c r="H16" s="899"/>
      <c r="I16" s="895"/>
      <c r="J16" s="896"/>
      <c r="L16" s="892"/>
      <c r="O16" s="897"/>
      <c r="P16" s="897"/>
      <c r="Q16" s="897"/>
    </row>
    <row r="17" spans="2:17" ht="15">
      <c r="B17" s="882">
        <f t="shared" si="0"/>
        <v>9</v>
      </c>
      <c r="D17" s="881" t="s">
        <v>761</v>
      </c>
      <c r="E17" s="882"/>
      <c r="F17" s="893">
        <f>'JAP-19 Page 3'!Q22</f>
        <v>-1.7800000000000038E-3</v>
      </c>
      <c r="G17" s="894">
        <f>'2013 ERF - Rate Design'!E44</f>
        <v>32519670</v>
      </c>
      <c r="H17" s="899"/>
      <c r="I17" s="895">
        <f t="shared" si="1"/>
        <v>-57885.01</v>
      </c>
      <c r="J17" s="896"/>
      <c r="L17" s="892"/>
      <c r="O17" s="897"/>
      <c r="P17" s="897"/>
      <c r="Q17" s="897"/>
    </row>
    <row r="18" spans="2:17" ht="15">
      <c r="B18" s="882">
        <f t="shared" si="0"/>
        <v>10</v>
      </c>
      <c r="D18" s="881" t="s">
        <v>762</v>
      </c>
      <c r="E18" s="882"/>
      <c r="F18" s="893">
        <f>'JAP-19 Page 3'!Q23</f>
        <v>-1.4300000000000007E-3</v>
      </c>
      <c r="G18" s="900">
        <f>'2013 ERF - Rate Design'!E45</f>
        <v>26996599</v>
      </c>
      <c r="H18" s="899"/>
      <c r="I18" s="903">
        <f t="shared" si="1"/>
        <v>-38605.14</v>
      </c>
      <c r="J18" s="896"/>
      <c r="L18" s="892"/>
      <c r="O18" s="897"/>
      <c r="P18" s="897"/>
      <c r="Q18" s="897"/>
    </row>
    <row r="19" spans="2:17" ht="15">
      <c r="B19" s="882">
        <f t="shared" si="0"/>
        <v>11</v>
      </c>
      <c r="D19" s="881" t="s">
        <v>71</v>
      </c>
      <c r="E19" s="882"/>
      <c r="F19" s="893"/>
      <c r="G19" s="894">
        <f>SUM(G17:G18)</f>
        <v>59516269</v>
      </c>
      <c r="H19" s="899">
        <f>'Rate Impact Rev'!I14</f>
        <v>58190990.361447878</v>
      </c>
      <c r="I19" s="895">
        <f>SUM(I15:I18)</f>
        <v>-139576.89000000001</v>
      </c>
      <c r="J19" s="896">
        <f t="shared" ref="J19" si="2">I19/H19</f>
        <v>-2.398599665223624E-3</v>
      </c>
      <c r="L19" s="892"/>
      <c r="O19" s="897"/>
      <c r="P19" s="897"/>
      <c r="Q19" s="897"/>
    </row>
    <row r="20" spans="2:17">
      <c r="B20" s="882">
        <f t="shared" si="0"/>
        <v>12</v>
      </c>
      <c r="E20" s="882"/>
      <c r="F20" s="893"/>
      <c r="G20" s="898"/>
      <c r="H20" s="899"/>
      <c r="I20" s="895"/>
      <c r="J20" s="896"/>
      <c r="O20" s="897"/>
      <c r="P20" s="897"/>
      <c r="Q20" s="897"/>
    </row>
    <row r="21" spans="2:17">
      <c r="B21" s="882">
        <f t="shared" si="0"/>
        <v>13</v>
      </c>
      <c r="C21" s="881" t="s">
        <v>748</v>
      </c>
      <c r="E21" s="882" t="s">
        <v>190</v>
      </c>
      <c r="F21" s="893"/>
      <c r="G21" s="894"/>
      <c r="H21" s="899"/>
      <c r="I21" s="895"/>
      <c r="J21" s="896"/>
      <c r="O21" s="897"/>
      <c r="P21" s="897"/>
      <c r="Q21" s="897"/>
    </row>
    <row r="22" spans="2:17">
      <c r="B22" s="882">
        <f t="shared" si="0"/>
        <v>14</v>
      </c>
      <c r="D22" s="881" t="s">
        <v>64</v>
      </c>
      <c r="E22" s="882"/>
      <c r="F22" s="893">
        <f>'JAP-19 Page 3'!Q28</f>
        <v>-1.0000000000000009E-2</v>
      </c>
      <c r="G22" s="894">
        <f>'2013 ERF - Rate Design'!E52</f>
        <v>512366</v>
      </c>
      <c r="H22" s="899"/>
      <c r="I22" s="895">
        <f t="shared" ref="I22:I23" si="3">ROUND(F22*G22,2)</f>
        <v>-5123.66</v>
      </c>
      <c r="J22" s="896"/>
      <c r="O22" s="897"/>
      <c r="P22" s="897"/>
      <c r="Q22" s="897"/>
    </row>
    <row r="23" spans="2:17">
      <c r="B23" s="882">
        <f t="shared" si="0"/>
        <v>15</v>
      </c>
      <c r="D23" s="881" t="s">
        <v>61</v>
      </c>
      <c r="E23" s="882"/>
      <c r="F23" s="893">
        <f>'JAP-19 Page 3'!Q35</f>
        <v>6.999999999999975E-5</v>
      </c>
      <c r="G23" s="927">
        <f>'2013 ERF - Rate Design'!E59</f>
        <v>10889483</v>
      </c>
      <c r="H23" s="899"/>
      <c r="I23" s="895">
        <f t="shared" si="3"/>
        <v>762.26</v>
      </c>
      <c r="J23" s="896"/>
      <c r="O23" s="897"/>
      <c r="P23" s="897"/>
      <c r="Q23" s="897"/>
    </row>
    <row r="24" spans="2:17">
      <c r="B24" s="882">
        <f t="shared" si="0"/>
        <v>16</v>
      </c>
      <c r="D24" s="881" t="s">
        <v>65</v>
      </c>
      <c r="E24" s="882"/>
      <c r="F24" s="893"/>
      <c r="G24" s="894"/>
      <c r="H24" s="899"/>
      <c r="I24" s="895"/>
      <c r="J24" s="896"/>
      <c r="O24" s="897"/>
      <c r="P24" s="897"/>
      <c r="Q24" s="897"/>
    </row>
    <row r="25" spans="2:17">
      <c r="B25" s="882">
        <f t="shared" si="0"/>
        <v>17</v>
      </c>
      <c r="D25" s="881" t="s">
        <v>761</v>
      </c>
      <c r="E25" s="882"/>
      <c r="F25" s="893">
        <f>'JAP-19 Page 3'!Q32</f>
        <v>-1.7800000000000038E-3</v>
      </c>
      <c r="G25" s="894">
        <f>'2013 ERF - Rate Design'!E56</f>
        <v>2690154</v>
      </c>
      <c r="H25" s="899"/>
      <c r="I25" s="895">
        <f t="shared" ref="I25:I26" si="4">ROUND(F25*G25,2)</f>
        <v>-4788.47</v>
      </c>
      <c r="J25" s="896"/>
      <c r="O25" s="897"/>
      <c r="P25" s="897"/>
      <c r="Q25" s="897"/>
    </row>
    <row r="26" spans="2:17">
      <c r="B26" s="882">
        <f t="shared" si="0"/>
        <v>18</v>
      </c>
      <c r="D26" s="881" t="s">
        <v>762</v>
      </c>
      <c r="E26" s="882"/>
      <c r="F26" s="893">
        <f>'JAP-19 Page 3'!Q33</f>
        <v>-1.4300000000000007E-3</v>
      </c>
      <c r="G26" s="900">
        <f>'2013 ERF - Rate Design'!E57</f>
        <v>7533376</v>
      </c>
      <c r="H26" s="899"/>
      <c r="I26" s="903">
        <f t="shared" si="4"/>
        <v>-10772.73</v>
      </c>
      <c r="J26" s="896"/>
      <c r="O26" s="897"/>
      <c r="P26" s="897"/>
      <c r="Q26" s="897"/>
    </row>
    <row r="27" spans="2:17">
      <c r="B27" s="882">
        <f t="shared" si="0"/>
        <v>19</v>
      </c>
      <c r="D27" s="881" t="s">
        <v>71</v>
      </c>
      <c r="E27" s="882"/>
      <c r="F27" s="893"/>
      <c r="G27" s="894">
        <f>SUM(G25:G26)</f>
        <v>10223530</v>
      </c>
      <c r="H27" s="899">
        <f>'Rate Impact Rev'!I15</f>
        <v>2310647.1217676103</v>
      </c>
      <c r="I27" s="895">
        <f>SUM(I22:I26)</f>
        <v>-19922.599999999999</v>
      </c>
      <c r="J27" s="896">
        <f>I27/H27</f>
        <v>-8.62208677920474E-3</v>
      </c>
      <c r="O27" s="897"/>
      <c r="P27" s="897"/>
      <c r="Q27" s="897"/>
    </row>
    <row r="28" spans="2:17">
      <c r="B28" s="882">
        <f t="shared" si="0"/>
        <v>20</v>
      </c>
      <c r="E28" s="882"/>
      <c r="F28" s="893"/>
      <c r="G28" s="894"/>
      <c r="H28" s="899"/>
      <c r="I28" s="895"/>
      <c r="J28" s="896"/>
      <c r="O28" s="897"/>
      <c r="P28" s="897"/>
      <c r="Q28" s="897"/>
    </row>
    <row r="29" spans="2:17">
      <c r="B29" s="882">
        <f t="shared" si="0"/>
        <v>21</v>
      </c>
      <c r="D29" s="881" t="s">
        <v>751</v>
      </c>
      <c r="E29" s="882" t="s">
        <v>752</v>
      </c>
      <c r="F29" s="893"/>
      <c r="G29" s="894">
        <f>G19+G27</f>
        <v>69739799</v>
      </c>
      <c r="H29" s="899">
        <f t="shared" ref="H29:I29" si="5">H19+H27</f>
        <v>60501637.483215488</v>
      </c>
      <c r="I29" s="895">
        <f t="shared" si="5"/>
        <v>-159499.49000000002</v>
      </c>
      <c r="J29" s="896">
        <f>I29/H29</f>
        <v>-2.6362838533791544E-3</v>
      </c>
      <c r="O29" s="897"/>
      <c r="P29" s="897"/>
      <c r="Q29" s="897"/>
    </row>
    <row r="30" spans="2:17">
      <c r="B30" s="882">
        <f t="shared" si="0"/>
        <v>22</v>
      </c>
      <c r="E30" s="882"/>
      <c r="F30" s="893"/>
      <c r="G30" s="898"/>
      <c r="H30" s="899"/>
      <c r="I30" s="895"/>
      <c r="J30" s="896"/>
      <c r="O30" s="897"/>
      <c r="P30" s="897"/>
      <c r="Q30" s="897"/>
    </row>
    <row r="31" spans="2:17" ht="15">
      <c r="B31" s="882">
        <f t="shared" si="0"/>
        <v>23</v>
      </c>
      <c r="C31" s="881" t="s">
        <v>212</v>
      </c>
      <c r="E31" s="882">
        <v>85</v>
      </c>
      <c r="F31" s="893"/>
      <c r="G31" s="898"/>
      <c r="H31" s="899"/>
      <c r="I31" s="901"/>
      <c r="J31" s="902"/>
      <c r="O31" s="897"/>
      <c r="P31" s="897"/>
      <c r="Q31" s="897"/>
    </row>
    <row r="32" spans="2:17" ht="15">
      <c r="B32" s="882">
        <f t="shared" si="0"/>
        <v>24</v>
      </c>
      <c r="D32" s="881" t="s">
        <v>64</v>
      </c>
      <c r="E32" s="882"/>
      <c r="F32" s="893">
        <f>'JAP-19 Page 3'!Q39</f>
        <v>-1.0000000000000009E-2</v>
      </c>
      <c r="G32" s="894">
        <f>'2013 ERF - Rate Design'!E64</f>
        <v>101408</v>
      </c>
      <c r="H32" s="899"/>
      <c r="I32" s="895">
        <f t="shared" ref="I32:I33" si="6">ROUND(F32*G32,2)</f>
        <v>-1014.08</v>
      </c>
      <c r="J32" s="902"/>
      <c r="O32" s="897"/>
      <c r="P32" s="897"/>
      <c r="Q32" s="897"/>
    </row>
    <row r="33" spans="2:17" ht="15">
      <c r="B33" s="882">
        <f t="shared" si="0"/>
        <v>25</v>
      </c>
      <c r="D33" s="881" t="s">
        <v>61</v>
      </c>
      <c r="E33" s="882"/>
      <c r="F33" s="893">
        <f>'JAP-19 Page 3'!Q40</f>
        <v>-8.9999999999999802E-5</v>
      </c>
      <c r="G33" s="894">
        <f>'2013 ERF - Rate Design'!E65</f>
        <v>17344756</v>
      </c>
      <c r="H33" s="899"/>
      <c r="I33" s="895">
        <f t="shared" si="6"/>
        <v>-1561.03</v>
      </c>
      <c r="J33" s="902"/>
      <c r="O33" s="897"/>
      <c r="P33" s="897"/>
      <c r="Q33" s="897"/>
    </row>
    <row r="34" spans="2:17" ht="15">
      <c r="B34" s="882">
        <f t="shared" si="0"/>
        <v>26</v>
      </c>
      <c r="D34" s="881" t="s">
        <v>65</v>
      </c>
      <c r="E34" s="882"/>
      <c r="F34" s="893"/>
      <c r="G34" s="898"/>
      <c r="H34" s="899"/>
      <c r="I34" s="901"/>
      <c r="J34" s="902"/>
      <c r="O34" s="897"/>
      <c r="P34" s="897"/>
      <c r="Q34" s="897"/>
    </row>
    <row r="35" spans="2:17" ht="15">
      <c r="B35" s="882">
        <f t="shared" si="0"/>
        <v>27</v>
      </c>
      <c r="D35" s="881" t="s">
        <v>722</v>
      </c>
      <c r="E35" s="882"/>
      <c r="F35" s="893">
        <f>'JAP-19 Page 3'!Q43</f>
        <v>-1.3200000000000017E-3</v>
      </c>
      <c r="G35" s="894">
        <f>'2013 ERF - Rate Design'!E69</f>
        <v>8755957</v>
      </c>
      <c r="H35" s="899"/>
      <c r="I35" s="895">
        <f t="shared" ref="I35:I37" si="7">ROUND(F35*G35,2)</f>
        <v>-11557.86</v>
      </c>
      <c r="J35" s="896"/>
      <c r="L35" s="892"/>
      <c r="O35" s="897"/>
      <c r="P35" s="897"/>
      <c r="Q35" s="897"/>
    </row>
    <row r="36" spans="2:17" ht="15">
      <c r="B36" s="882">
        <f t="shared" si="0"/>
        <v>28</v>
      </c>
      <c r="D36" s="881" t="s">
        <v>723</v>
      </c>
      <c r="E36" s="882"/>
      <c r="F36" s="893">
        <f>'JAP-19 Page 3'!Q44</f>
        <v>-6.499999999999978E-4</v>
      </c>
      <c r="G36" s="894">
        <f>'2013 ERF - Rate Design'!E70</f>
        <v>4051604</v>
      </c>
      <c r="H36" s="899"/>
      <c r="I36" s="895">
        <f t="shared" si="7"/>
        <v>-2633.54</v>
      </c>
      <c r="J36" s="896"/>
      <c r="L36" s="892"/>
      <c r="O36" s="897"/>
      <c r="P36" s="897"/>
      <c r="Q36" s="897"/>
    </row>
    <row r="37" spans="2:17" ht="15">
      <c r="B37" s="882">
        <f t="shared" si="0"/>
        <v>29</v>
      </c>
      <c r="D37" s="881" t="s">
        <v>724</v>
      </c>
      <c r="E37" s="882"/>
      <c r="F37" s="893">
        <f>'JAP-19 Page 3'!Q45</f>
        <v>-6.2000000000000249E-4</v>
      </c>
      <c r="G37" s="900">
        <f>'2013 ERF - Rate Design'!E71</f>
        <v>4537195</v>
      </c>
      <c r="H37" s="899"/>
      <c r="I37" s="903">
        <f t="shared" si="7"/>
        <v>-2813.06</v>
      </c>
      <c r="J37" s="896"/>
      <c r="L37" s="892"/>
      <c r="O37" s="897"/>
      <c r="P37" s="897"/>
      <c r="Q37" s="897"/>
    </row>
    <row r="38" spans="2:17">
      <c r="B38" s="882">
        <f t="shared" si="0"/>
        <v>30</v>
      </c>
      <c r="D38" s="881" t="s">
        <v>71</v>
      </c>
      <c r="E38" s="882"/>
      <c r="F38" s="893"/>
      <c r="G38" s="904">
        <f>SUM(G35:G37)</f>
        <v>17344756</v>
      </c>
      <c r="H38" s="899">
        <f>'Rate Impact Rev'!I17</f>
        <v>11293078.848118186</v>
      </c>
      <c r="I38" s="895">
        <f>SUM(I32:I37)</f>
        <v>-19579.570000000003</v>
      </c>
      <c r="J38" s="896">
        <f>I38/H38</f>
        <v>-1.7337672271067717E-3</v>
      </c>
      <c r="O38" s="897"/>
      <c r="P38" s="897"/>
      <c r="Q38" s="897"/>
    </row>
    <row r="39" spans="2:17">
      <c r="B39" s="882">
        <f t="shared" si="0"/>
        <v>31</v>
      </c>
      <c r="E39" s="882"/>
      <c r="F39" s="893"/>
      <c r="G39" s="898"/>
      <c r="H39" s="899"/>
      <c r="I39" s="895"/>
      <c r="J39" s="896"/>
      <c r="O39" s="897"/>
      <c r="P39" s="897"/>
      <c r="Q39" s="897"/>
    </row>
    <row r="40" spans="2:17" ht="15">
      <c r="B40" s="882">
        <f t="shared" si="0"/>
        <v>32</v>
      </c>
      <c r="C40" s="881" t="s">
        <v>749</v>
      </c>
      <c r="E40" s="882" t="s">
        <v>192</v>
      </c>
      <c r="F40" s="893"/>
      <c r="G40" s="898"/>
      <c r="H40" s="899"/>
      <c r="I40" s="901"/>
      <c r="J40" s="902"/>
      <c r="O40" s="897"/>
      <c r="P40" s="897"/>
      <c r="Q40" s="897"/>
    </row>
    <row r="41" spans="2:17" ht="15">
      <c r="B41" s="882">
        <f t="shared" si="0"/>
        <v>33</v>
      </c>
      <c r="D41" s="881" t="s">
        <v>64</v>
      </c>
      <c r="E41" s="882"/>
      <c r="F41" s="893">
        <f>'JAP-19 Page 3'!Q50</f>
        <v>-1.0000000000000009E-2</v>
      </c>
      <c r="G41" s="894">
        <f>'2013 ERF - Rate Design'!E77</f>
        <v>665050</v>
      </c>
      <c r="H41" s="899"/>
      <c r="I41" s="895">
        <f t="shared" ref="I41" si="8">ROUND(F41*G41,2)</f>
        <v>-6650.5</v>
      </c>
      <c r="J41" s="902"/>
      <c r="O41" s="897"/>
      <c r="P41" s="897"/>
      <c r="Q41" s="897"/>
    </row>
    <row r="42" spans="2:17" ht="15">
      <c r="B42" s="882">
        <f t="shared" si="0"/>
        <v>34</v>
      </c>
      <c r="D42" s="881" t="s">
        <v>65</v>
      </c>
      <c r="E42" s="882"/>
      <c r="F42" s="893"/>
      <c r="G42" s="898"/>
      <c r="H42" s="899"/>
      <c r="I42" s="901"/>
      <c r="J42" s="902"/>
      <c r="O42" s="897"/>
      <c r="P42" s="897"/>
      <c r="Q42" s="897"/>
    </row>
    <row r="43" spans="2:17">
      <c r="B43" s="882">
        <f t="shared" si="0"/>
        <v>35</v>
      </c>
      <c r="D43" s="881" t="s">
        <v>722</v>
      </c>
      <c r="E43" s="882"/>
      <c r="F43" s="893">
        <f>'JAP-19 Page 3'!Q53</f>
        <v>-1.3200000000000017E-3</v>
      </c>
      <c r="G43" s="894">
        <f>'2013 ERF - Rate Design'!E81</f>
        <v>27027671</v>
      </c>
      <c r="H43" s="899"/>
      <c r="I43" s="895">
        <f t="shared" ref="I43:I45" si="9">ROUND(F43*G43,2)</f>
        <v>-35676.53</v>
      </c>
      <c r="J43" s="896"/>
      <c r="O43" s="897"/>
      <c r="P43" s="897"/>
      <c r="Q43" s="897"/>
    </row>
    <row r="44" spans="2:17">
      <c r="B44" s="882">
        <f t="shared" si="0"/>
        <v>36</v>
      </c>
      <c r="D44" s="881" t="s">
        <v>723</v>
      </c>
      <c r="E44" s="882"/>
      <c r="F44" s="893">
        <f>'JAP-19 Page 3'!Q54</f>
        <v>-6.499999999999978E-4</v>
      </c>
      <c r="G44" s="894">
        <f>'2013 ERF - Rate Design'!E82</f>
        <v>18099259</v>
      </c>
      <c r="H44" s="899"/>
      <c r="I44" s="895">
        <f t="shared" si="9"/>
        <v>-11764.52</v>
      </c>
      <c r="J44" s="896"/>
      <c r="O44" s="897"/>
      <c r="P44" s="897"/>
      <c r="Q44" s="897"/>
    </row>
    <row r="45" spans="2:17">
      <c r="B45" s="882">
        <f t="shared" si="0"/>
        <v>37</v>
      </c>
      <c r="D45" s="881" t="s">
        <v>724</v>
      </c>
      <c r="E45" s="882"/>
      <c r="F45" s="893">
        <f>'JAP-19 Page 3'!Q55</f>
        <v>-6.2000000000000249E-4</v>
      </c>
      <c r="G45" s="900">
        <f>'2013 ERF - Rate Design'!E83</f>
        <v>31440202</v>
      </c>
      <c r="H45" s="899"/>
      <c r="I45" s="903">
        <f t="shared" si="9"/>
        <v>-19492.93</v>
      </c>
      <c r="J45" s="896"/>
      <c r="O45" s="897"/>
      <c r="P45" s="897"/>
      <c r="Q45" s="897"/>
    </row>
    <row r="46" spans="2:17">
      <c r="B46" s="882">
        <f t="shared" si="0"/>
        <v>38</v>
      </c>
      <c r="D46" s="881" t="s">
        <v>71</v>
      </c>
      <c r="E46" s="882"/>
      <c r="F46" s="893"/>
      <c r="G46" s="904">
        <f>SUM(G43:G45)</f>
        <v>76567132</v>
      </c>
      <c r="H46" s="899">
        <f>'Rate Impact Rev'!I18</f>
        <v>7936917.1283522462</v>
      </c>
      <c r="I46" s="895">
        <f>SUM(I41:I45)</f>
        <v>-73584.48000000001</v>
      </c>
      <c r="J46" s="896">
        <f>I46/H46</f>
        <v>-9.2711664756006604E-3</v>
      </c>
      <c r="O46" s="897"/>
      <c r="P46" s="897"/>
      <c r="Q46" s="897"/>
    </row>
    <row r="47" spans="2:17">
      <c r="B47" s="882">
        <f t="shared" si="0"/>
        <v>39</v>
      </c>
      <c r="E47" s="882"/>
      <c r="F47" s="893"/>
      <c r="G47" s="904"/>
      <c r="H47" s="899"/>
      <c r="I47" s="895"/>
      <c r="J47" s="896"/>
      <c r="O47" s="897"/>
      <c r="P47" s="897"/>
      <c r="Q47" s="897"/>
    </row>
    <row r="48" spans="2:17">
      <c r="B48" s="882">
        <f t="shared" si="0"/>
        <v>40</v>
      </c>
      <c r="D48" s="881" t="s">
        <v>753</v>
      </c>
      <c r="E48" s="882" t="s">
        <v>754</v>
      </c>
      <c r="F48" s="893"/>
      <c r="G48" s="894">
        <f>G38+G46</f>
        <v>93911888</v>
      </c>
      <c r="H48" s="899">
        <f t="shared" ref="H48:I48" si="10">H38+H46</f>
        <v>19229995.976470433</v>
      </c>
      <c r="I48" s="895">
        <f t="shared" si="10"/>
        <v>-93164.050000000017</v>
      </c>
      <c r="J48" s="896">
        <f>I48/H48</f>
        <v>-4.844725402646694E-3</v>
      </c>
      <c r="O48" s="897"/>
      <c r="P48" s="897"/>
      <c r="Q48" s="897"/>
    </row>
    <row r="49" spans="2:17">
      <c r="B49" s="882">
        <f t="shared" si="0"/>
        <v>41</v>
      </c>
      <c r="E49" s="882"/>
      <c r="F49" s="893"/>
      <c r="G49" s="904"/>
      <c r="H49" s="899"/>
      <c r="I49" s="895"/>
      <c r="J49" s="896"/>
      <c r="O49" s="897"/>
      <c r="P49" s="897"/>
      <c r="Q49" s="897"/>
    </row>
    <row r="50" spans="2:17" ht="15">
      <c r="B50" s="882">
        <f t="shared" si="0"/>
        <v>42</v>
      </c>
      <c r="C50" s="881" t="s">
        <v>736</v>
      </c>
      <c r="E50" s="882">
        <v>86</v>
      </c>
      <c r="F50" s="893"/>
      <c r="G50" s="898"/>
      <c r="H50" s="899"/>
      <c r="I50" s="901"/>
      <c r="J50" s="902"/>
      <c r="O50" s="897"/>
      <c r="P50" s="897"/>
      <c r="Q50" s="897"/>
    </row>
    <row r="51" spans="2:17" ht="15">
      <c r="B51" s="882">
        <f t="shared" si="0"/>
        <v>43</v>
      </c>
      <c r="D51" s="881" t="s">
        <v>64</v>
      </c>
      <c r="E51" s="882"/>
      <c r="F51" s="893">
        <f>'JAP-19 Page 3'!Q60</f>
        <v>-1.0000000000000009E-2</v>
      </c>
      <c r="G51" s="894">
        <f>'2013 ERF - Rate Design'!E89</f>
        <v>93477</v>
      </c>
      <c r="H51" s="899"/>
      <c r="I51" s="895">
        <f t="shared" ref="I51:I52" si="11">ROUND(F51*G51,2)</f>
        <v>-934.77</v>
      </c>
      <c r="J51" s="902"/>
      <c r="O51" s="897"/>
      <c r="P51" s="897"/>
      <c r="Q51" s="897"/>
    </row>
    <row r="52" spans="2:17" ht="15">
      <c r="B52" s="882">
        <f t="shared" si="0"/>
        <v>44</v>
      </c>
      <c r="D52" s="881" t="s">
        <v>61</v>
      </c>
      <c r="E52" s="882"/>
      <c r="F52" s="893">
        <f>'JAP-19 Page 3'!Q61</f>
        <v>-8.9999999999999802E-5</v>
      </c>
      <c r="G52" s="894">
        <f>'2013 ERF - Rate Design'!E90</f>
        <v>12317849</v>
      </c>
      <c r="H52" s="899"/>
      <c r="I52" s="895">
        <f t="shared" si="11"/>
        <v>-1108.6099999999999</v>
      </c>
      <c r="J52" s="902"/>
      <c r="O52" s="897"/>
      <c r="P52" s="897"/>
      <c r="Q52" s="897"/>
    </row>
    <row r="53" spans="2:17" ht="15">
      <c r="B53" s="882">
        <f t="shared" si="0"/>
        <v>45</v>
      </c>
      <c r="D53" s="881" t="s">
        <v>65</v>
      </c>
      <c r="E53" s="882"/>
      <c r="F53" s="893"/>
      <c r="G53" s="898"/>
      <c r="H53" s="899"/>
      <c r="I53" s="901"/>
      <c r="J53" s="902"/>
      <c r="O53" s="897"/>
      <c r="P53" s="897"/>
      <c r="Q53" s="897"/>
    </row>
    <row r="54" spans="2:17">
      <c r="B54" s="882">
        <f t="shared" si="0"/>
        <v>46</v>
      </c>
      <c r="D54" s="881" t="s">
        <v>77</v>
      </c>
      <c r="E54" s="882"/>
      <c r="F54" s="893">
        <f>'JAP-19 Page 3'!Q64</f>
        <v>-2.569999999999989E-3</v>
      </c>
      <c r="G54" s="894">
        <f>'2013 ERF - Rate Design'!E94</f>
        <v>2903910</v>
      </c>
      <c r="H54" s="899"/>
      <c r="I54" s="895">
        <f t="shared" ref="I54:I55" si="12">ROUND(F54*G54,2)</f>
        <v>-7463.05</v>
      </c>
      <c r="J54" s="896"/>
      <c r="O54" s="897"/>
      <c r="P54" s="897"/>
      <c r="Q54" s="897"/>
    </row>
    <row r="55" spans="2:17">
      <c r="B55" s="882">
        <f t="shared" si="0"/>
        <v>47</v>
      </c>
      <c r="D55" s="881" t="s">
        <v>744</v>
      </c>
      <c r="E55" s="882"/>
      <c r="F55" s="893">
        <f>'JAP-19 Page 3'!Q65</f>
        <v>-1.8199999999999883E-3</v>
      </c>
      <c r="G55" s="900">
        <f>'2013 ERF - Rate Design'!E95</f>
        <v>9413939</v>
      </c>
      <c r="H55" s="899"/>
      <c r="I55" s="903">
        <f t="shared" si="12"/>
        <v>-17133.37</v>
      </c>
      <c r="J55" s="896"/>
      <c r="O55" s="897"/>
      <c r="P55" s="897"/>
      <c r="Q55" s="897"/>
    </row>
    <row r="56" spans="2:17">
      <c r="B56" s="882">
        <f t="shared" si="0"/>
        <v>48</v>
      </c>
      <c r="D56" s="881" t="s">
        <v>71</v>
      </c>
      <c r="E56" s="882"/>
      <c r="F56" s="893"/>
      <c r="G56" s="904">
        <f>SUM(G54:G55)</f>
        <v>12317849</v>
      </c>
      <c r="H56" s="899">
        <f>'Rate Impact Rev'!I20</f>
        <v>9429873.6213460844</v>
      </c>
      <c r="I56" s="895">
        <f>SUM(I51:I55)</f>
        <v>-26639.8</v>
      </c>
      <c r="J56" s="896">
        <f>I56/H56</f>
        <v>-2.8250431627945033E-3</v>
      </c>
      <c r="O56" s="897"/>
      <c r="P56" s="897"/>
      <c r="Q56" s="897"/>
    </row>
    <row r="57" spans="2:17">
      <c r="B57" s="882">
        <f t="shared" si="0"/>
        <v>49</v>
      </c>
      <c r="E57" s="882"/>
      <c r="F57" s="893"/>
      <c r="G57" s="904"/>
      <c r="H57" s="899"/>
      <c r="I57" s="895"/>
      <c r="J57" s="896"/>
      <c r="O57" s="897"/>
      <c r="P57" s="897"/>
      <c r="Q57" s="897"/>
    </row>
    <row r="58" spans="2:17" ht="15">
      <c r="B58" s="882">
        <f t="shared" si="0"/>
        <v>50</v>
      </c>
      <c r="C58" s="881" t="s">
        <v>755</v>
      </c>
      <c r="E58" s="882" t="s">
        <v>194</v>
      </c>
      <c r="F58" s="893"/>
      <c r="G58" s="898"/>
      <c r="H58" s="899"/>
      <c r="I58" s="901"/>
      <c r="J58" s="902"/>
      <c r="O58" s="897"/>
      <c r="P58" s="897"/>
      <c r="Q58" s="897"/>
    </row>
    <row r="59" spans="2:17" ht="15">
      <c r="B59" s="882">
        <f t="shared" si="0"/>
        <v>51</v>
      </c>
      <c r="D59" s="881" t="s">
        <v>64</v>
      </c>
      <c r="E59" s="882"/>
      <c r="F59" s="893">
        <f>'JAP-19 Page 3'!Q70</f>
        <v>-1.0000000000000009E-2</v>
      </c>
      <c r="G59" s="894">
        <f>'2013 ERF - Rate Design'!E101</f>
        <v>0</v>
      </c>
      <c r="H59" s="899"/>
      <c r="I59" s="895">
        <f t="shared" ref="I59" si="13">ROUND(F59*G59,2)</f>
        <v>0</v>
      </c>
      <c r="J59" s="902"/>
      <c r="O59" s="897"/>
      <c r="P59" s="897"/>
      <c r="Q59" s="897"/>
    </row>
    <row r="60" spans="2:17" ht="15">
      <c r="B60" s="882">
        <f t="shared" si="0"/>
        <v>52</v>
      </c>
      <c r="D60" s="881" t="s">
        <v>65</v>
      </c>
      <c r="E60" s="882"/>
      <c r="F60" s="893"/>
      <c r="G60" s="898"/>
      <c r="H60" s="899"/>
      <c r="I60" s="901"/>
      <c r="J60" s="902"/>
      <c r="O60" s="897"/>
      <c r="P60" s="897"/>
      <c r="Q60" s="897"/>
    </row>
    <row r="61" spans="2:17">
      <c r="B61" s="882">
        <f t="shared" si="0"/>
        <v>53</v>
      </c>
      <c r="D61" s="881" t="s">
        <v>77</v>
      </c>
      <c r="E61" s="882"/>
      <c r="F61" s="893">
        <f>'JAP-19 Page 3'!Q73</f>
        <v>-2.569999999999989E-3</v>
      </c>
      <c r="G61" s="894">
        <f>'2013 ERF - Rate Design'!E105</f>
        <v>5459</v>
      </c>
      <c r="H61" s="899"/>
      <c r="I61" s="895">
        <f t="shared" ref="I61:I62" si="14">ROUND(F61*G61,2)</f>
        <v>-14.03</v>
      </c>
      <c r="J61" s="896"/>
      <c r="O61" s="897"/>
      <c r="P61" s="897"/>
      <c r="Q61" s="897"/>
    </row>
    <row r="62" spans="2:17">
      <c r="B62" s="882">
        <f t="shared" si="0"/>
        <v>54</v>
      </c>
      <c r="D62" s="881" t="s">
        <v>744</v>
      </c>
      <c r="E62" s="882"/>
      <c r="F62" s="893">
        <f>'JAP-19 Page 3'!Q74</f>
        <v>-1.8199999999999883E-3</v>
      </c>
      <c r="G62" s="900">
        <f>'2013 ERF - Rate Design'!E106</f>
        <v>21114</v>
      </c>
      <c r="H62" s="899"/>
      <c r="I62" s="903">
        <f t="shared" si="14"/>
        <v>-38.43</v>
      </c>
      <c r="J62" s="896"/>
      <c r="O62" s="897"/>
      <c r="P62" s="897"/>
      <c r="Q62" s="897"/>
    </row>
    <row r="63" spans="2:17">
      <c r="B63" s="882">
        <f t="shared" si="0"/>
        <v>55</v>
      </c>
      <c r="D63" s="881" t="s">
        <v>71</v>
      </c>
      <c r="E63" s="882"/>
      <c r="F63" s="893"/>
      <c r="G63" s="904">
        <f>SUM(G61:G62)</f>
        <v>26573</v>
      </c>
      <c r="H63" s="899">
        <f>'Rate Impact Rev'!I21</f>
        <v>6108.8363491474656</v>
      </c>
      <c r="I63" s="895">
        <f>SUM(I59:I62)</f>
        <v>-52.46</v>
      </c>
      <c r="J63" s="896">
        <f>I63/H63</f>
        <v>-8.5875602163284648E-3</v>
      </c>
      <c r="O63" s="897"/>
      <c r="P63" s="897"/>
      <c r="Q63" s="897"/>
    </row>
    <row r="64" spans="2:17">
      <c r="B64" s="882">
        <f t="shared" si="0"/>
        <v>56</v>
      </c>
      <c r="E64" s="882"/>
      <c r="F64" s="893"/>
      <c r="G64" s="904"/>
      <c r="H64" s="899"/>
      <c r="I64" s="895"/>
      <c r="J64" s="896"/>
      <c r="O64" s="897"/>
      <c r="P64" s="897"/>
      <c r="Q64" s="897"/>
    </row>
    <row r="65" spans="2:17">
      <c r="B65" s="882">
        <f t="shared" si="0"/>
        <v>57</v>
      </c>
      <c r="D65" s="881" t="s">
        <v>756</v>
      </c>
      <c r="E65" s="882" t="s">
        <v>757</v>
      </c>
      <c r="F65" s="893"/>
      <c r="G65" s="894">
        <f>G56+G63</f>
        <v>12344422</v>
      </c>
      <c r="H65" s="899">
        <f t="shared" ref="H65:I65" si="15">H56+H63</f>
        <v>9435982.4576952327</v>
      </c>
      <c r="I65" s="895">
        <f t="shared" si="15"/>
        <v>-26692.26</v>
      </c>
      <c r="J65" s="896">
        <f>I65/H65</f>
        <v>-2.828773804918631E-3</v>
      </c>
      <c r="O65" s="897"/>
      <c r="P65" s="897"/>
      <c r="Q65" s="897"/>
    </row>
    <row r="66" spans="2:17">
      <c r="B66" s="882">
        <f t="shared" si="0"/>
        <v>58</v>
      </c>
      <c r="E66" s="882"/>
      <c r="F66" s="893"/>
      <c r="G66" s="904"/>
      <c r="H66" s="899"/>
      <c r="I66" s="895"/>
      <c r="J66" s="896"/>
      <c r="O66" s="897"/>
      <c r="P66" s="897"/>
      <c r="Q66" s="897"/>
    </row>
    <row r="67" spans="2:17" ht="15">
      <c r="B67" s="882">
        <f t="shared" si="0"/>
        <v>59</v>
      </c>
      <c r="C67" s="881" t="s">
        <v>212</v>
      </c>
      <c r="E67" s="882">
        <v>87</v>
      </c>
      <c r="F67" s="893"/>
      <c r="G67" s="898"/>
      <c r="H67" s="899"/>
      <c r="I67" s="901"/>
      <c r="J67" s="902"/>
      <c r="O67" s="897"/>
      <c r="P67" s="897"/>
      <c r="Q67" s="897"/>
    </row>
    <row r="68" spans="2:17" ht="15">
      <c r="B68" s="882">
        <f t="shared" si="0"/>
        <v>60</v>
      </c>
      <c r="D68" s="881" t="s">
        <v>64</v>
      </c>
      <c r="E68" s="882"/>
      <c r="F68" s="893">
        <f>'JAP-19 Page 3'!Q79</f>
        <v>-1.0000000000000009E-2</v>
      </c>
      <c r="G68" s="894">
        <f>'2013 ERF - Rate Design'!E112</f>
        <v>2184</v>
      </c>
      <c r="H68" s="899"/>
      <c r="I68" s="895">
        <f t="shared" ref="I68:I69" si="16">ROUND(F68*G68,2)</f>
        <v>-21.84</v>
      </c>
      <c r="J68" s="902"/>
      <c r="O68" s="897"/>
      <c r="P68" s="897"/>
      <c r="Q68" s="897"/>
    </row>
    <row r="69" spans="2:17" ht="15">
      <c r="B69" s="882">
        <f t="shared" si="0"/>
        <v>61</v>
      </c>
      <c r="D69" s="881" t="s">
        <v>61</v>
      </c>
      <c r="E69" s="882"/>
      <c r="F69" s="893">
        <f>'JAP-19 Page 3'!Q80</f>
        <v>-6.999999999999975E-5</v>
      </c>
      <c r="G69" s="894">
        <f>'2013 ERF - Rate Design'!E113</f>
        <v>26567234</v>
      </c>
      <c r="H69" s="899"/>
      <c r="I69" s="895">
        <f t="shared" si="16"/>
        <v>-1859.71</v>
      </c>
      <c r="J69" s="902"/>
      <c r="O69" s="897"/>
      <c r="P69" s="897"/>
      <c r="Q69" s="897"/>
    </row>
    <row r="70" spans="2:17" ht="15">
      <c r="B70" s="882">
        <f t="shared" si="0"/>
        <v>62</v>
      </c>
      <c r="D70" s="881" t="s">
        <v>65</v>
      </c>
      <c r="E70" s="882"/>
      <c r="F70" s="893"/>
      <c r="G70" s="898"/>
      <c r="H70" s="899"/>
      <c r="I70" s="901"/>
      <c r="J70" s="902"/>
      <c r="O70" s="897"/>
      <c r="P70" s="897"/>
      <c r="Q70" s="897"/>
    </row>
    <row r="71" spans="2:17">
      <c r="B71" s="882">
        <f t="shared" si="0"/>
        <v>63</v>
      </c>
      <c r="D71" s="881" t="s">
        <v>722</v>
      </c>
      <c r="E71" s="882"/>
      <c r="F71" s="893">
        <f>'JAP-19 Page 3'!Q83</f>
        <v>-1.8600000000000005E-3</v>
      </c>
      <c r="G71" s="894">
        <f>'2013 ERF - Rate Design'!E117</f>
        <v>2100000</v>
      </c>
      <c r="H71" s="899"/>
      <c r="I71" s="895">
        <f t="shared" ref="I71:I76" si="17">ROUND(F71*G71,2)</f>
        <v>-3906</v>
      </c>
      <c r="J71" s="896"/>
      <c r="O71" s="897"/>
      <c r="P71" s="897"/>
      <c r="Q71" s="897"/>
    </row>
    <row r="72" spans="2:17">
      <c r="B72" s="882">
        <f t="shared" si="0"/>
        <v>64</v>
      </c>
      <c r="D72" s="881" t="s">
        <v>723</v>
      </c>
      <c r="E72" s="882"/>
      <c r="F72" s="893">
        <f>'JAP-19 Page 3'!Q84</f>
        <v>-1.1299999999999921E-3</v>
      </c>
      <c r="G72" s="894">
        <f>'2013 ERF - Rate Design'!E118</f>
        <v>2055807</v>
      </c>
      <c r="H72" s="899"/>
      <c r="I72" s="895">
        <f t="shared" si="17"/>
        <v>-2323.06</v>
      </c>
      <c r="J72" s="896"/>
      <c r="O72" s="897"/>
      <c r="P72" s="897"/>
      <c r="Q72" s="897"/>
    </row>
    <row r="73" spans="2:17">
      <c r="B73" s="882">
        <f t="shared" si="0"/>
        <v>65</v>
      </c>
      <c r="D73" s="881" t="s">
        <v>725</v>
      </c>
      <c r="E73" s="882"/>
      <c r="F73" s="893">
        <f>'JAP-19 Page 3'!Q85</f>
        <v>-7.2000000000000536E-4</v>
      </c>
      <c r="G73" s="894">
        <f>'2013 ERF - Rate Design'!E119</f>
        <v>3801695</v>
      </c>
      <c r="H73" s="899"/>
      <c r="I73" s="895">
        <f t="shared" si="17"/>
        <v>-2737.22</v>
      </c>
      <c r="J73" s="896"/>
      <c r="O73" s="897"/>
      <c r="P73" s="897"/>
      <c r="Q73" s="897"/>
    </row>
    <row r="74" spans="2:17">
      <c r="B74" s="882">
        <f t="shared" si="0"/>
        <v>66</v>
      </c>
      <c r="D74" s="881" t="s">
        <v>80</v>
      </c>
      <c r="E74" s="882"/>
      <c r="F74" s="893">
        <f>'JAP-19 Page 3'!Q86</f>
        <v>-4.6000000000000207E-4</v>
      </c>
      <c r="G74" s="894">
        <f>'2013 ERF - Rate Design'!E120</f>
        <v>5152762</v>
      </c>
      <c r="H74" s="899"/>
      <c r="I74" s="895">
        <f t="shared" si="17"/>
        <v>-2370.27</v>
      </c>
      <c r="J74" s="896"/>
      <c r="O74" s="897"/>
      <c r="P74" s="897"/>
      <c r="Q74" s="897"/>
    </row>
    <row r="75" spans="2:17">
      <c r="B75" s="882">
        <f t="shared" si="0"/>
        <v>67</v>
      </c>
      <c r="D75" s="908" t="s">
        <v>81</v>
      </c>
      <c r="E75" s="882"/>
      <c r="F75" s="893">
        <f>'JAP-19 Page 3'!Q87</f>
        <v>-3.3000000000000043E-4</v>
      </c>
      <c r="G75" s="894">
        <f>'2013 ERF - Rate Design'!E121</f>
        <v>4864411</v>
      </c>
      <c r="H75" s="899"/>
      <c r="I75" s="895">
        <f t="shared" si="17"/>
        <v>-1605.26</v>
      </c>
      <c r="J75" s="896"/>
      <c r="O75" s="897"/>
      <c r="P75" s="897"/>
      <c r="Q75" s="897"/>
    </row>
    <row r="76" spans="2:17">
      <c r="B76" s="882">
        <f t="shared" si="0"/>
        <v>68</v>
      </c>
      <c r="D76" s="881" t="s">
        <v>726</v>
      </c>
      <c r="E76" s="882"/>
      <c r="F76" s="893">
        <f>'JAP-19 Page 3'!Q88</f>
        <v>-2.5000000000000022E-4</v>
      </c>
      <c r="G76" s="900">
        <f>'2013 ERF - Rate Design'!E122</f>
        <v>8592559</v>
      </c>
      <c r="H76" s="899"/>
      <c r="I76" s="903">
        <f t="shared" si="17"/>
        <v>-2148.14</v>
      </c>
      <c r="J76" s="896"/>
      <c r="O76" s="897"/>
      <c r="P76" s="897"/>
      <c r="Q76" s="897"/>
    </row>
    <row r="77" spans="2:17">
      <c r="B77" s="882">
        <f t="shared" si="0"/>
        <v>69</v>
      </c>
      <c r="D77" s="881" t="s">
        <v>71</v>
      </c>
      <c r="E77" s="882"/>
      <c r="F77" s="893"/>
      <c r="G77" s="904">
        <f>SUM(G71:G76)</f>
        <v>26567234</v>
      </c>
      <c r="H77" s="899">
        <f>'Rate Impact Rev'!I23</f>
        <v>15892270.279284913</v>
      </c>
      <c r="I77" s="895">
        <f>SUM(I68:I76)</f>
        <v>-16971.5</v>
      </c>
      <c r="J77" s="896">
        <f>I77/H77</f>
        <v>-1.067909096796688E-3</v>
      </c>
      <c r="O77" s="897"/>
      <c r="P77" s="897"/>
      <c r="Q77" s="897"/>
    </row>
    <row r="78" spans="2:17">
      <c r="B78" s="882">
        <f t="shared" si="0"/>
        <v>70</v>
      </c>
      <c r="E78" s="882"/>
      <c r="F78" s="893"/>
      <c r="G78" s="904"/>
      <c r="H78" s="899"/>
      <c r="I78" s="895"/>
      <c r="J78" s="896"/>
      <c r="O78" s="897"/>
      <c r="P78" s="897"/>
      <c r="Q78" s="897"/>
    </row>
    <row r="79" spans="2:17" ht="15">
      <c r="B79" s="882">
        <f t="shared" si="0"/>
        <v>71</v>
      </c>
      <c r="C79" s="881" t="s">
        <v>749</v>
      </c>
      <c r="E79" s="882" t="s">
        <v>196</v>
      </c>
      <c r="F79" s="893"/>
      <c r="G79" s="898"/>
      <c r="H79" s="899"/>
      <c r="I79" s="901"/>
      <c r="J79" s="902"/>
      <c r="O79" s="897"/>
      <c r="P79" s="897"/>
      <c r="Q79" s="897"/>
    </row>
    <row r="80" spans="2:17" ht="15">
      <c r="B80" s="882">
        <f t="shared" si="0"/>
        <v>72</v>
      </c>
      <c r="D80" s="881" t="s">
        <v>64</v>
      </c>
      <c r="E80" s="882"/>
      <c r="F80" s="893">
        <f>'JAP-19 Page 3'!Q93</f>
        <v>-1.0000000000000009E-2</v>
      </c>
      <c r="G80" s="894">
        <f>'2013 ERF - Rate Design'!E128</f>
        <v>332988</v>
      </c>
      <c r="H80" s="899"/>
      <c r="I80" s="895">
        <f t="shared" ref="I80" si="18">ROUND(F80*G80,2)</f>
        <v>-3329.88</v>
      </c>
      <c r="J80" s="902"/>
      <c r="O80" s="897"/>
      <c r="P80" s="897"/>
      <c r="Q80" s="897"/>
    </row>
    <row r="81" spans="2:17" ht="15">
      <c r="B81" s="882">
        <f t="shared" ref="B81:B94" si="19">B80+1</f>
        <v>73</v>
      </c>
      <c r="D81" s="881" t="s">
        <v>65</v>
      </c>
      <c r="E81" s="882"/>
      <c r="F81" s="893"/>
      <c r="G81" s="898"/>
      <c r="H81" s="899"/>
      <c r="I81" s="901"/>
      <c r="J81" s="902"/>
      <c r="O81" s="897"/>
      <c r="P81" s="897"/>
      <c r="Q81" s="897"/>
    </row>
    <row r="82" spans="2:17">
      <c r="B82" s="882">
        <f t="shared" si="19"/>
        <v>74</v>
      </c>
      <c r="D82" s="881" t="s">
        <v>722</v>
      </c>
      <c r="E82" s="882"/>
      <c r="F82" s="893">
        <f>'JAP-19 Page 3'!Q96</f>
        <v>-1.8600000000000005E-3</v>
      </c>
      <c r="G82" s="894">
        <f>'2013 ERF - Rate Design'!E132</f>
        <v>2925980</v>
      </c>
      <c r="H82" s="899"/>
      <c r="I82" s="895">
        <f t="shared" ref="I82:I87" si="20">ROUND(F82*G82,2)</f>
        <v>-5442.32</v>
      </c>
      <c r="J82" s="896"/>
      <c r="O82" s="897"/>
      <c r="P82" s="897"/>
      <c r="Q82" s="897"/>
    </row>
    <row r="83" spans="2:17">
      <c r="B83" s="882">
        <f t="shared" si="19"/>
        <v>75</v>
      </c>
      <c r="D83" s="881" t="s">
        <v>723</v>
      </c>
      <c r="E83" s="882"/>
      <c r="F83" s="893">
        <f>'JAP-19 Page 3'!Q97</f>
        <v>-1.1299999999999921E-3</v>
      </c>
      <c r="G83" s="894">
        <f>'2013 ERF - Rate Design'!E133</f>
        <v>2885234</v>
      </c>
      <c r="H83" s="899"/>
      <c r="I83" s="895">
        <f t="shared" si="20"/>
        <v>-3260.31</v>
      </c>
      <c r="J83" s="896"/>
      <c r="O83" s="897"/>
      <c r="P83" s="897"/>
      <c r="Q83" s="897"/>
    </row>
    <row r="84" spans="2:17">
      <c r="B84" s="882">
        <f t="shared" si="19"/>
        <v>76</v>
      </c>
      <c r="D84" s="881" t="s">
        <v>725</v>
      </c>
      <c r="E84" s="882"/>
      <c r="F84" s="893">
        <f>'JAP-19 Page 3'!Q98</f>
        <v>-7.2000000000000536E-4</v>
      </c>
      <c r="G84" s="894">
        <f>'2013 ERF - Rate Design'!E134</f>
        <v>5700000</v>
      </c>
      <c r="H84" s="899"/>
      <c r="I84" s="895">
        <f t="shared" si="20"/>
        <v>-4104</v>
      </c>
      <c r="J84" s="896"/>
      <c r="O84" s="897"/>
      <c r="P84" s="897"/>
      <c r="Q84" s="897"/>
    </row>
    <row r="85" spans="2:17">
      <c r="B85" s="882">
        <f t="shared" si="19"/>
        <v>77</v>
      </c>
      <c r="D85" s="881" t="s">
        <v>80</v>
      </c>
      <c r="E85" s="882"/>
      <c r="F85" s="893">
        <f>'JAP-19 Page 3'!Q99</f>
        <v>-4.6000000000000207E-4</v>
      </c>
      <c r="G85" s="894">
        <f>'2013 ERF - Rate Design'!E135</f>
        <v>11216700</v>
      </c>
      <c r="H85" s="899"/>
      <c r="I85" s="895">
        <f t="shared" si="20"/>
        <v>-5159.68</v>
      </c>
      <c r="J85" s="896"/>
      <c r="O85" s="897"/>
      <c r="P85" s="897"/>
      <c r="Q85" s="897"/>
    </row>
    <row r="86" spans="2:17">
      <c r="B86" s="882">
        <f t="shared" si="19"/>
        <v>78</v>
      </c>
      <c r="D86" s="908" t="s">
        <v>81</v>
      </c>
      <c r="E86" s="882"/>
      <c r="F86" s="893">
        <f>'JAP-19 Page 3'!Q100</f>
        <v>-3.3000000000000043E-4</v>
      </c>
      <c r="G86" s="894">
        <f>'2013 ERF - Rate Design'!E136</f>
        <v>28237241</v>
      </c>
      <c r="H86" s="899"/>
      <c r="I86" s="895">
        <f t="shared" si="20"/>
        <v>-9318.2900000000009</v>
      </c>
      <c r="J86" s="896"/>
      <c r="O86" s="897"/>
      <c r="P86" s="897"/>
      <c r="Q86" s="897"/>
    </row>
    <row r="87" spans="2:17">
      <c r="B87" s="882">
        <f t="shared" si="19"/>
        <v>79</v>
      </c>
      <c r="D87" s="881" t="s">
        <v>726</v>
      </c>
      <c r="E87" s="882"/>
      <c r="F87" s="893">
        <f>'JAP-19 Page 3'!Q101</f>
        <v>-2.5000000000000022E-4</v>
      </c>
      <c r="G87" s="900">
        <f>'2013 ERF - Rate Design'!E137</f>
        <v>36815683</v>
      </c>
      <c r="H87" s="899"/>
      <c r="I87" s="903">
        <f t="shared" si="20"/>
        <v>-9203.92</v>
      </c>
      <c r="J87" s="896"/>
      <c r="O87" s="897"/>
      <c r="P87" s="897"/>
      <c r="Q87" s="897"/>
    </row>
    <row r="88" spans="2:17">
      <c r="B88" s="882">
        <f t="shared" si="19"/>
        <v>80</v>
      </c>
      <c r="D88" s="881" t="s">
        <v>71</v>
      </c>
      <c r="E88" s="882"/>
      <c r="F88" s="893"/>
      <c r="G88" s="904">
        <f>SUM(G82:G87)</f>
        <v>87780838</v>
      </c>
      <c r="H88" s="899">
        <f>'Rate Impact Rev'!I24</f>
        <v>3837932.3647570829</v>
      </c>
      <c r="I88" s="895">
        <f>SUM(I80:I87)</f>
        <v>-39818.400000000001</v>
      </c>
      <c r="J88" s="896">
        <f>I88/H88</f>
        <v>-1.0374961363478916E-2</v>
      </c>
      <c r="O88" s="897"/>
      <c r="P88" s="897"/>
      <c r="Q88" s="897"/>
    </row>
    <row r="89" spans="2:17">
      <c r="B89" s="882">
        <f t="shared" si="19"/>
        <v>81</v>
      </c>
      <c r="E89" s="882"/>
      <c r="F89" s="893"/>
      <c r="G89" s="904"/>
      <c r="H89" s="899"/>
      <c r="I89" s="895"/>
      <c r="J89" s="896"/>
      <c r="O89" s="897"/>
      <c r="P89" s="897"/>
      <c r="Q89" s="897"/>
    </row>
    <row r="90" spans="2:17">
      <c r="B90" s="882">
        <f t="shared" si="19"/>
        <v>82</v>
      </c>
      <c r="D90" s="881" t="s">
        <v>758</v>
      </c>
      <c r="E90" s="882" t="s">
        <v>759</v>
      </c>
      <c r="F90" s="893"/>
      <c r="G90" s="894">
        <f>G77+G88</f>
        <v>114348072</v>
      </c>
      <c r="H90" s="899">
        <f t="shared" ref="H90:I90" si="21">H77+H88</f>
        <v>19730202.644041996</v>
      </c>
      <c r="I90" s="895">
        <f t="shared" si="21"/>
        <v>-56789.9</v>
      </c>
      <c r="J90" s="896">
        <f>I90/H90</f>
        <v>-2.8783231994400759E-3</v>
      </c>
      <c r="O90" s="897"/>
      <c r="P90" s="897"/>
      <c r="Q90" s="897"/>
    </row>
    <row r="91" spans="2:17">
      <c r="B91" s="882">
        <f t="shared" si="19"/>
        <v>83</v>
      </c>
      <c r="E91" s="882"/>
      <c r="F91" s="893"/>
      <c r="G91" s="904"/>
      <c r="H91" s="899"/>
      <c r="I91" s="895"/>
      <c r="J91" s="896"/>
      <c r="O91" s="897"/>
      <c r="P91" s="897"/>
      <c r="Q91" s="897"/>
    </row>
    <row r="92" spans="2:17">
      <c r="B92" s="882">
        <f t="shared" si="19"/>
        <v>84</v>
      </c>
      <c r="D92" s="881" t="s">
        <v>177</v>
      </c>
      <c r="E92" s="882" t="s">
        <v>760</v>
      </c>
      <c r="F92" s="893"/>
      <c r="G92" s="904"/>
      <c r="H92" s="899">
        <f>'2013 ERF Revenue'!P29</f>
        <v>7551459.3200000003</v>
      </c>
      <c r="I92" s="895">
        <f>H92*0.022</f>
        <v>166132.10503999999</v>
      </c>
      <c r="J92" s="896">
        <f>I92/H92</f>
        <v>2.1999999999999999E-2</v>
      </c>
      <c r="O92" s="897"/>
      <c r="P92" s="897"/>
      <c r="Q92" s="897"/>
    </row>
    <row r="93" spans="2:17">
      <c r="B93" s="882">
        <f t="shared" si="19"/>
        <v>85</v>
      </c>
      <c r="E93" s="882"/>
      <c r="F93" s="893"/>
      <c r="G93" s="904"/>
      <c r="H93" s="899"/>
      <c r="I93" s="895"/>
      <c r="J93" s="896"/>
      <c r="O93" s="897"/>
      <c r="P93" s="897"/>
      <c r="Q93" s="897"/>
    </row>
    <row r="94" spans="2:17">
      <c r="B94" s="882">
        <f t="shared" si="19"/>
        <v>86</v>
      </c>
      <c r="D94" s="881" t="s">
        <v>71</v>
      </c>
      <c r="E94" s="882"/>
      <c r="F94" s="893"/>
      <c r="G94" s="904">
        <f>G10+G12+G19+G27+G38+G46+G56+G63+G77+G88</f>
        <v>1052847911</v>
      </c>
      <c r="H94" s="899">
        <f>H10+H12+H19+H27+H38+H46+H56+H63+H77+H88+H92</f>
        <v>971386847.82785547</v>
      </c>
      <c r="I94" s="899">
        <f>I10+I12+I19+I27+I38+I46+I56+I63+I77+I88+I92</f>
        <v>10815894.475039998</v>
      </c>
      <c r="J94" s="896">
        <f>I94/H94</f>
        <v>1.1134487253173866E-2</v>
      </c>
      <c r="O94" s="897"/>
      <c r="P94" s="897"/>
      <c r="Q94" s="897"/>
    </row>
    <row r="95" spans="2:17">
      <c r="P95" s="897"/>
    </row>
    <row r="96" spans="2:17">
      <c r="B96" s="905" t="s">
        <v>628</v>
      </c>
      <c r="C96" s="906" t="s">
        <v>746</v>
      </c>
      <c r="D96" s="907"/>
      <c r="P96" s="897"/>
    </row>
    <row r="97" spans="2:16" ht="27" customHeight="1">
      <c r="B97" s="905" t="s">
        <v>727</v>
      </c>
      <c r="C97" s="966" t="s">
        <v>750</v>
      </c>
      <c r="D97" s="967"/>
      <c r="E97" s="967"/>
      <c r="F97" s="967"/>
      <c r="G97" s="967"/>
      <c r="H97" s="967"/>
      <c r="I97" s="967"/>
      <c r="J97" s="967"/>
      <c r="P97" s="897"/>
    </row>
    <row r="98" spans="2:16">
      <c r="C98" s="906"/>
      <c r="P98" s="897"/>
    </row>
    <row r="99" spans="2:16">
      <c r="P99" s="897"/>
    </row>
    <row r="100" spans="2:16">
      <c r="P100" s="897"/>
    </row>
    <row r="101" spans="2:16">
      <c r="P101" s="897"/>
    </row>
    <row r="102" spans="2:16">
      <c r="P102" s="897"/>
    </row>
    <row r="103" spans="2:16">
      <c r="P103" s="897"/>
    </row>
    <row r="104" spans="2:16">
      <c r="P104" s="897"/>
    </row>
    <row r="105" spans="2:16">
      <c r="P105" s="897"/>
    </row>
    <row r="106" spans="2:16">
      <c r="P106" s="897"/>
    </row>
    <row r="107" spans="2:16">
      <c r="P107" s="897"/>
    </row>
    <row r="108" spans="2:16">
      <c r="P108" s="897"/>
    </row>
    <row r="109" spans="2:16">
      <c r="P109" s="897"/>
    </row>
    <row r="110" spans="2:16">
      <c r="P110" s="897"/>
    </row>
    <row r="111" spans="2:16">
      <c r="P111" s="897"/>
    </row>
    <row r="112" spans="2:16">
      <c r="P112" s="897"/>
    </row>
    <row r="113" spans="16:16">
      <c r="P113" s="897"/>
    </row>
    <row r="114" spans="16:16">
      <c r="P114" s="897"/>
    </row>
    <row r="115" spans="16:16">
      <c r="P115" s="897"/>
    </row>
    <row r="116" spans="16:16">
      <c r="P116" s="897"/>
    </row>
    <row r="117" spans="16:16">
      <c r="P117" s="897"/>
    </row>
    <row r="118" spans="16:16">
      <c r="P118" s="897"/>
    </row>
    <row r="119" spans="16:16">
      <c r="P119" s="897"/>
    </row>
    <row r="120" spans="16:16">
      <c r="P120" s="897"/>
    </row>
    <row r="121" spans="16:16">
      <c r="P121" s="897"/>
    </row>
    <row r="122" spans="16:16">
      <c r="P122" s="897"/>
    </row>
    <row r="123" spans="16:16">
      <c r="P123" s="897"/>
    </row>
    <row r="124" spans="16:16">
      <c r="P124" s="897"/>
    </row>
    <row r="125" spans="16:16">
      <c r="P125" s="897"/>
    </row>
    <row r="126" spans="16:16">
      <c r="P126" s="897"/>
    </row>
    <row r="127" spans="16:16">
      <c r="P127" s="897"/>
    </row>
    <row r="128" spans="16:16">
      <c r="P128" s="897"/>
    </row>
    <row r="129" spans="16:16">
      <c r="P129" s="897"/>
    </row>
    <row r="130" spans="16:16">
      <c r="P130" s="897"/>
    </row>
    <row r="131" spans="16:16">
      <c r="P131" s="897"/>
    </row>
    <row r="132" spans="16:16">
      <c r="P132" s="897"/>
    </row>
    <row r="133" spans="16:16">
      <c r="P133" s="897"/>
    </row>
    <row r="134" spans="16:16">
      <c r="P134" s="897"/>
    </row>
  </sheetData>
  <mergeCells count="3">
    <mergeCell ref="B2:J2"/>
    <mergeCell ref="C7:D7"/>
    <mergeCell ref="C97:J97"/>
  </mergeCells>
  <printOptions horizontalCentered="1"/>
  <pageMargins left="0.5" right="0.5" top="0.5" bottom="0.5" header="0.5" footer="0.5"/>
  <pageSetup scale="55" orientation="portrait" blackAndWhite="1" r:id="rId1"/>
  <headerFooter alignWithMargins="0">
    <oddFooter>&amp;L&amp;A
&amp;F&amp;R&amp;P of &amp;N</oddFooter>
  </headerFooter>
</worksheet>
</file>

<file path=xl/worksheets/sheet21.xml><?xml version="1.0" encoding="utf-8"?>
<worksheet xmlns="http://schemas.openxmlformats.org/spreadsheetml/2006/main" xmlns:r="http://schemas.openxmlformats.org/officeDocument/2006/relationships">
  <sheetPr>
    <pageSetUpPr fitToPage="1"/>
  </sheetPr>
  <dimension ref="A1:S79"/>
  <sheetViews>
    <sheetView zoomScale="90" zoomScaleNormal="90" workbookViewId="0">
      <selection activeCell="D35" sqref="D35"/>
    </sheetView>
  </sheetViews>
  <sheetFormatPr defaultRowHeight="12.75"/>
  <cols>
    <col min="1" max="1" width="5" style="881" customWidth="1"/>
    <col min="2" max="2" width="25.85546875" style="881" customWidth="1"/>
    <col min="3" max="3" width="8.85546875" style="881" bestFit="1" customWidth="1"/>
    <col min="4" max="4" width="14" style="881" bestFit="1" customWidth="1"/>
    <col min="5" max="5" width="15.42578125" style="881" bestFit="1" customWidth="1"/>
    <col min="6" max="6" width="11.85546875" style="881" customWidth="1"/>
    <col min="7" max="7" width="13" style="881" customWidth="1"/>
    <col min="8" max="8" width="14.42578125" style="881" bestFit="1" customWidth="1"/>
    <col min="9" max="9" width="15" style="881" bestFit="1" customWidth="1"/>
    <col min="10" max="10" width="13.42578125" style="881" bestFit="1" customWidth="1"/>
    <col min="11" max="11" width="9.140625" style="881"/>
    <col min="12" max="12" width="9.28515625" style="881" bestFit="1" customWidth="1"/>
    <col min="13" max="13" width="15" style="881" bestFit="1" customWidth="1"/>
    <col min="14" max="14" width="13.42578125" style="881" bestFit="1" customWidth="1"/>
    <col min="15" max="16384" width="9.140625" style="881"/>
  </cols>
  <sheetData>
    <row r="1" spans="1:13" ht="15" customHeight="1">
      <c r="A1" s="964" t="s">
        <v>18</v>
      </c>
      <c r="B1" s="964"/>
      <c r="C1" s="964"/>
      <c r="D1" s="964"/>
      <c r="E1" s="964"/>
      <c r="F1" s="964"/>
      <c r="G1" s="964"/>
      <c r="H1" s="964"/>
      <c r="I1" s="964"/>
      <c r="J1" s="882"/>
      <c r="K1" s="880"/>
      <c r="L1" s="880"/>
      <c r="M1" s="880"/>
    </row>
    <row r="2" spans="1:13" ht="15" customHeight="1">
      <c r="A2" s="964" t="s">
        <v>17</v>
      </c>
      <c r="B2" s="964"/>
      <c r="C2" s="964"/>
      <c r="D2" s="964"/>
      <c r="E2" s="964"/>
      <c r="F2" s="964"/>
      <c r="G2" s="964"/>
      <c r="H2" s="964"/>
      <c r="I2" s="964"/>
      <c r="J2" s="882"/>
      <c r="K2" s="880"/>
      <c r="L2" s="880"/>
      <c r="M2" s="880"/>
    </row>
    <row r="3" spans="1:13" ht="15" customHeight="1">
      <c r="A3" s="964" t="s">
        <v>742</v>
      </c>
      <c r="B3" s="964"/>
      <c r="C3" s="964"/>
      <c r="D3" s="964"/>
      <c r="E3" s="964"/>
      <c r="F3" s="964"/>
      <c r="G3" s="964"/>
      <c r="H3" s="964"/>
      <c r="I3" s="964"/>
      <c r="J3" s="882"/>
      <c r="K3" s="880"/>
      <c r="L3" s="880"/>
      <c r="M3" s="880"/>
    </row>
    <row r="5" spans="1:13">
      <c r="D5" s="884" t="s">
        <v>713</v>
      </c>
      <c r="E5" s="884" t="str">
        <f>+D5</f>
        <v>UG-111049</v>
      </c>
      <c r="F5" s="884" t="str">
        <f>+D5</f>
        <v>UG-111049</v>
      </c>
      <c r="G5" s="884" t="s">
        <v>734</v>
      </c>
      <c r="H5" s="909">
        <v>2012</v>
      </c>
      <c r="I5" s="885">
        <f>+H5</f>
        <v>2012</v>
      </c>
      <c r="J5" s="885"/>
    </row>
    <row r="6" spans="1:13">
      <c r="A6" s="882" t="s">
        <v>426</v>
      </c>
      <c r="C6" s="882" t="s">
        <v>714</v>
      </c>
      <c r="D6" s="886" t="s">
        <v>715</v>
      </c>
      <c r="E6" s="886" t="s">
        <v>636</v>
      </c>
      <c r="F6" s="885" t="s">
        <v>732</v>
      </c>
      <c r="G6" s="885" t="s">
        <v>620</v>
      </c>
      <c r="H6" s="886" t="s">
        <v>715</v>
      </c>
      <c r="I6" s="886" t="s">
        <v>586</v>
      </c>
      <c r="J6" s="886"/>
    </row>
    <row r="7" spans="1:13">
      <c r="A7" s="888" t="s">
        <v>743</v>
      </c>
      <c r="B7" s="888" t="s">
        <v>220</v>
      </c>
      <c r="C7" s="888" t="s">
        <v>635</v>
      </c>
      <c r="D7" s="910" t="s">
        <v>716</v>
      </c>
      <c r="E7" s="910" t="s">
        <v>588</v>
      </c>
      <c r="F7" s="888" t="s">
        <v>733</v>
      </c>
      <c r="G7" s="888" t="s">
        <v>714</v>
      </c>
      <c r="H7" s="889" t="s">
        <v>717</v>
      </c>
      <c r="I7" s="889" t="s">
        <v>718</v>
      </c>
      <c r="J7" s="886"/>
    </row>
    <row r="8" spans="1:13">
      <c r="B8" s="885" t="s">
        <v>14</v>
      </c>
      <c r="C8" s="885" t="s">
        <v>13</v>
      </c>
      <c r="D8" s="317" t="s">
        <v>12</v>
      </c>
      <c r="E8" s="317" t="s">
        <v>11</v>
      </c>
      <c r="F8" s="317" t="s">
        <v>10</v>
      </c>
      <c r="G8" s="885" t="s">
        <v>9</v>
      </c>
      <c r="H8" s="886" t="s">
        <v>8</v>
      </c>
      <c r="I8" s="886" t="s">
        <v>7</v>
      </c>
      <c r="J8" s="886"/>
    </row>
    <row r="9" spans="1:13">
      <c r="A9" s="882">
        <v>1</v>
      </c>
      <c r="B9" s="885"/>
      <c r="C9" s="885"/>
      <c r="D9" s="317"/>
      <c r="E9" s="317"/>
      <c r="F9" s="317"/>
      <c r="G9" s="885"/>
      <c r="H9" s="886"/>
      <c r="I9" s="886"/>
      <c r="J9" s="886"/>
    </row>
    <row r="10" spans="1:13" ht="15">
      <c r="A10" s="882">
        <f>A9+1</f>
        <v>2</v>
      </c>
      <c r="B10" s="911" t="s">
        <v>0</v>
      </c>
      <c r="C10" s="882" t="s">
        <v>719</v>
      </c>
      <c r="D10" s="894">
        <f>548024951+2114</f>
        <v>548027065</v>
      </c>
      <c r="E10" s="912">
        <f>299045736+1448</f>
        <v>299047184</v>
      </c>
      <c r="F10" s="913">
        <f>E10/D10</f>
        <v>0.54567958974799902</v>
      </c>
      <c r="G10" s="913">
        <v>0.60655999999999999</v>
      </c>
      <c r="H10" s="894">
        <f>'2013 ERF - Rate Design'!E10+'2013 ERF - Rate Design'!E15</f>
        <v>559688037</v>
      </c>
      <c r="I10" s="914">
        <f>(F10+G10)*H10</f>
        <v>644894714.13974297</v>
      </c>
      <c r="J10" s="928"/>
      <c r="L10" s="915"/>
      <c r="M10" s="916"/>
    </row>
    <row r="11" spans="1:13">
      <c r="A11" s="882">
        <f t="shared" ref="A11:A25" si="0">A10+1</f>
        <v>3</v>
      </c>
      <c r="B11" s="911"/>
      <c r="C11" s="882"/>
      <c r="D11" s="894"/>
      <c r="E11" s="912"/>
      <c r="H11" s="904"/>
      <c r="J11" s="891"/>
    </row>
    <row r="12" spans="1:13" ht="15">
      <c r="A12" s="882">
        <f t="shared" si="0"/>
        <v>4</v>
      </c>
      <c r="B12" s="917" t="s">
        <v>184</v>
      </c>
      <c r="C12" s="884">
        <v>31</v>
      </c>
      <c r="D12" s="918">
        <v>202387050</v>
      </c>
      <c r="E12" s="912">
        <v>88158613</v>
      </c>
      <c r="F12" s="913">
        <f>E12/D12</f>
        <v>0.43559414004008656</v>
      </c>
      <c r="G12" s="913">
        <v>0.60004000000000002</v>
      </c>
      <c r="H12" s="894">
        <f>'2013 ERF - Rate Design'!E24</f>
        <v>202815693</v>
      </c>
      <c r="I12" s="914">
        <f t="shared" ref="I12:I24" si="1">(F12+G12)*H12</f>
        <v>210042855.8066892</v>
      </c>
      <c r="J12" s="928"/>
      <c r="L12" s="919"/>
      <c r="M12" s="916"/>
    </row>
    <row r="13" spans="1:13">
      <c r="A13" s="882">
        <f t="shared" si="0"/>
        <v>5</v>
      </c>
      <c r="B13" s="920"/>
      <c r="C13" s="886"/>
      <c r="D13" s="918"/>
      <c r="E13" s="912"/>
      <c r="H13" s="904"/>
      <c r="I13" s="914"/>
      <c r="J13" s="928"/>
    </row>
    <row r="14" spans="1:13" ht="15">
      <c r="A14" s="882">
        <f t="shared" si="0"/>
        <v>6</v>
      </c>
      <c r="B14" s="911" t="s">
        <v>185</v>
      </c>
      <c r="C14" s="882">
        <v>41</v>
      </c>
      <c r="D14" s="894">
        <v>69568257</v>
      </c>
      <c r="E14" s="912">
        <v>16842951</v>
      </c>
      <c r="F14" s="913">
        <f>E14/D14</f>
        <v>0.24210684191785917</v>
      </c>
      <c r="G14" s="913">
        <v>0.50417999999999996</v>
      </c>
      <c r="H14" s="894">
        <f>'2013 ERF - Rate Design'!E46</f>
        <v>77974027</v>
      </c>
      <c r="I14" s="914">
        <f t="shared" si="1"/>
        <v>58190990.361447878</v>
      </c>
      <c r="J14" s="928"/>
      <c r="L14" s="919"/>
      <c r="M14" s="916"/>
    </row>
    <row r="15" spans="1:13">
      <c r="A15" s="882">
        <f t="shared" si="0"/>
        <v>7</v>
      </c>
      <c r="B15" s="911" t="s">
        <v>747</v>
      </c>
      <c r="C15" s="882" t="s">
        <v>190</v>
      </c>
      <c r="D15" s="894">
        <v>7814574</v>
      </c>
      <c r="E15" s="912">
        <v>1658180</v>
      </c>
      <c r="F15" s="913">
        <f>E15/D15</f>
        <v>0.21219070930801859</v>
      </c>
      <c r="G15" s="913"/>
      <c r="H15" s="894">
        <f>'2013 ERF - Rate Design'!E58</f>
        <v>10889483</v>
      </c>
      <c r="I15" s="914">
        <f t="shared" si="1"/>
        <v>2310647.1217676103</v>
      </c>
      <c r="J15" s="928"/>
      <c r="L15" s="919"/>
    </row>
    <row r="16" spans="1:13">
      <c r="A16" s="882">
        <f t="shared" si="0"/>
        <v>8</v>
      </c>
      <c r="B16" s="911"/>
      <c r="C16" s="882"/>
      <c r="D16" s="894"/>
      <c r="E16" s="912"/>
      <c r="F16" s="913"/>
      <c r="G16" s="913"/>
      <c r="H16" s="894"/>
      <c r="I16" s="914"/>
      <c r="J16" s="928"/>
      <c r="L16" s="919"/>
    </row>
    <row r="17" spans="1:19" ht="15">
      <c r="A17" s="882">
        <f t="shared" si="0"/>
        <v>9</v>
      </c>
      <c r="B17" s="911" t="s">
        <v>212</v>
      </c>
      <c r="C17" s="884">
        <v>85</v>
      </c>
      <c r="D17" s="921">
        <v>17284828</v>
      </c>
      <c r="E17" s="912">
        <v>1907635</v>
      </c>
      <c r="F17" s="913">
        <f>E17/D17</f>
        <v>0.11036470828636535</v>
      </c>
      <c r="G17" s="913">
        <v>0.54073000000000004</v>
      </c>
      <c r="H17" s="894">
        <f>'2013 ERF - Rate Design'!E72</f>
        <v>17344756</v>
      </c>
      <c r="I17" s="914">
        <f t="shared" si="1"/>
        <v>11293078.848118186</v>
      </c>
      <c r="J17" s="928"/>
      <c r="L17" s="919"/>
      <c r="M17" s="916"/>
    </row>
    <row r="18" spans="1:19">
      <c r="A18" s="882">
        <f t="shared" si="0"/>
        <v>10</v>
      </c>
      <c r="B18" s="911" t="s">
        <v>735</v>
      </c>
      <c r="C18" s="882" t="s">
        <v>192</v>
      </c>
      <c r="D18" s="918">
        <v>64905884</v>
      </c>
      <c r="E18" s="912">
        <v>6728117</v>
      </c>
      <c r="F18" s="913">
        <f>E18/D18</f>
        <v>0.10365958500773212</v>
      </c>
      <c r="H18" s="904">
        <f>'2013 ERF - Rate Design'!E84</f>
        <v>76567132</v>
      </c>
      <c r="I18" s="914">
        <f t="shared" si="1"/>
        <v>7936917.1283522462</v>
      </c>
      <c r="J18" s="928"/>
    </row>
    <row r="19" spans="1:19">
      <c r="A19" s="882">
        <f t="shared" si="0"/>
        <v>11</v>
      </c>
      <c r="B19" s="911"/>
      <c r="C19" s="882"/>
      <c r="D19" s="922"/>
      <c r="E19" s="922"/>
      <c r="H19" s="904"/>
      <c r="I19" s="914"/>
      <c r="J19" s="928"/>
    </row>
    <row r="20" spans="1:19" ht="15">
      <c r="A20" s="882">
        <f t="shared" si="0"/>
        <v>12</v>
      </c>
      <c r="B20" s="880" t="s">
        <v>736</v>
      </c>
      <c r="C20" s="882">
        <v>86</v>
      </c>
      <c r="D20" s="921">
        <v>13889578</v>
      </c>
      <c r="E20" s="912">
        <v>3054811</v>
      </c>
      <c r="F20" s="913">
        <f>E20/D20</f>
        <v>0.21993547968124014</v>
      </c>
      <c r="G20" s="913">
        <v>0.54561000000000004</v>
      </c>
      <c r="H20" s="894">
        <f>'2013 ERF - Rate Design'!E96</f>
        <v>12317849</v>
      </c>
      <c r="I20" s="914">
        <f t="shared" si="1"/>
        <v>9429873.6213460844</v>
      </c>
      <c r="J20" s="928"/>
      <c r="L20" s="919"/>
      <c r="M20" s="916"/>
    </row>
    <row r="21" spans="1:19" ht="15">
      <c r="A21" s="882">
        <f t="shared" si="0"/>
        <v>13</v>
      </c>
      <c r="B21" s="923" t="s">
        <v>737</v>
      </c>
      <c r="C21" s="885" t="s">
        <v>194</v>
      </c>
      <c r="D21" s="924">
        <v>72783</v>
      </c>
      <c r="E21" s="925">
        <v>16732</v>
      </c>
      <c r="F21" s="926">
        <f>E21/D21</f>
        <v>0.22988884767047249</v>
      </c>
      <c r="G21" s="926"/>
      <c r="H21" s="927">
        <f>'2013 ERF - Rate Design'!E107</f>
        <v>26573</v>
      </c>
      <c r="I21" s="914">
        <f t="shared" si="1"/>
        <v>6108.8363491474656</v>
      </c>
      <c r="J21" s="928"/>
      <c r="L21" s="919"/>
      <c r="M21" s="916"/>
    </row>
    <row r="22" spans="1:19" ht="15">
      <c r="A22" s="882">
        <f t="shared" si="0"/>
        <v>14</v>
      </c>
      <c r="B22" s="923"/>
      <c r="C22" s="885"/>
      <c r="D22" s="929"/>
      <c r="E22" s="930"/>
      <c r="F22" s="913"/>
      <c r="G22" s="913"/>
      <c r="H22" s="931"/>
      <c r="I22" s="914"/>
      <c r="J22" s="928"/>
      <c r="M22" s="916"/>
    </row>
    <row r="23" spans="1:19">
      <c r="A23" s="882">
        <f t="shared" si="0"/>
        <v>15</v>
      </c>
      <c r="B23" s="923" t="s">
        <v>739</v>
      </c>
      <c r="C23" s="885">
        <v>87</v>
      </c>
      <c r="D23" s="929">
        <v>30035655</v>
      </c>
      <c r="E23" s="930">
        <v>1784437</v>
      </c>
      <c r="F23" s="926">
        <f t="shared" ref="F23:F24" si="2">E23/D23</f>
        <v>5.9410623806938789E-2</v>
      </c>
      <c r="G23" s="913">
        <v>0.53878000000000004</v>
      </c>
      <c r="H23" s="931">
        <f>'2013 ERF - Rate Design'!E123</f>
        <v>26567234</v>
      </c>
      <c r="I23" s="914">
        <f t="shared" si="1"/>
        <v>15892270.279284913</v>
      </c>
      <c r="J23" s="928"/>
    </row>
    <row r="24" spans="1:19">
      <c r="A24" s="882">
        <f t="shared" si="0"/>
        <v>16</v>
      </c>
      <c r="B24" s="923" t="s">
        <v>738</v>
      </c>
      <c r="C24" s="885" t="s">
        <v>196</v>
      </c>
      <c r="D24" s="932">
        <v>82690046</v>
      </c>
      <c r="E24" s="925">
        <v>3615354</v>
      </c>
      <c r="F24" s="950">
        <f t="shared" si="2"/>
        <v>4.3721755820525239E-2</v>
      </c>
      <c r="G24" s="887"/>
      <c r="H24" s="904">
        <f>'2013 ERF - Rate Design'!E138</f>
        <v>87780838</v>
      </c>
      <c r="I24" s="952">
        <f t="shared" si="1"/>
        <v>3837932.3647570829</v>
      </c>
      <c r="J24" s="928"/>
    </row>
    <row r="25" spans="1:19" ht="15">
      <c r="A25" s="882">
        <f t="shared" si="0"/>
        <v>17</v>
      </c>
      <c r="B25" s="933" t="s">
        <v>71</v>
      </c>
      <c r="C25" s="933"/>
      <c r="D25" s="934">
        <f>SUM(D10:D24)</f>
        <v>1036675720</v>
      </c>
      <c r="E25" s="934">
        <f>SUM(E10:E24)</f>
        <v>422814014</v>
      </c>
      <c r="F25" s="913">
        <f>E25/D25</f>
        <v>0.407855615640347</v>
      </c>
      <c r="G25" s="913"/>
      <c r="H25" s="934">
        <f>SUM(H10:H24)</f>
        <v>1071971622</v>
      </c>
      <c r="I25" s="914">
        <f t="shared" ref="I25" si="3">SUM(I10:I24)</f>
        <v>963835388.50785542</v>
      </c>
      <c r="J25" s="931"/>
      <c r="M25" s="916"/>
    </row>
    <row r="26" spans="1:19">
      <c r="A26" s="882"/>
      <c r="B26" s="911"/>
      <c r="C26" s="911"/>
      <c r="D26" s="931"/>
      <c r="E26" s="935"/>
      <c r="J26" s="891"/>
    </row>
    <row r="27" spans="1:19" ht="27" customHeight="1">
      <c r="A27" s="882"/>
      <c r="B27" s="968" t="s">
        <v>740</v>
      </c>
      <c r="C27" s="968"/>
      <c r="D27" s="968"/>
      <c r="E27" s="968"/>
      <c r="F27" s="968"/>
      <c r="G27" s="968"/>
      <c r="H27" s="968"/>
      <c r="I27" s="968"/>
      <c r="J27" s="951"/>
      <c r="N27" s="891"/>
      <c r="O27" s="891"/>
      <c r="P27" s="891"/>
      <c r="Q27" s="891"/>
      <c r="R27" s="891"/>
      <c r="S27" s="891"/>
    </row>
    <row r="28" spans="1:19">
      <c r="A28" s="882"/>
      <c r="B28" s="906" t="s">
        <v>741</v>
      </c>
      <c r="C28" s="882"/>
      <c r="D28" s="886"/>
      <c r="E28" s="886"/>
      <c r="F28" s="885"/>
      <c r="G28" s="911"/>
      <c r="H28" s="911"/>
      <c r="I28" s="911"/>
      <c r="J28" s="911"/>
      <c r="N28" s="891"/>
      <c r="O28" s="891"/>
      <c r="P28" s="891"/>
      <c r="Q28" s="891"/>
      <c r="R28" s="891"/>
      <c r="S28" s="891"/>
    </row>
    <row r="29" spans="1:19">
      <c r="A29" s="882"/>
      <c r="B29" s="936"/>
      <c r="C29" s="911"/>
      <c r="D29" s="911"/>
      <c r="E29" s="911"/>
      <c r="F29" s="911"/>
      <c r="G29" s="911"/>
      <c r="H29" s="911"/>
      <c r="I29" s="911"/>
      <c r="J29" s="911"/>
      <c r="N29" s="891"/>
      <c r="O29" s="891"/>
      <c r="P29" s="891"/>
      <c r="Q29" s="891"/>
      <c r="R29" s="891"/>
      <c r="S29" s="891"/>
    </row>
    <row r="30" spans="1:19">
      <c r="B30" s="922"/>
      <c r="C30" s="911"/>
      <c r="D30" s="911"/>
      <c r="E30" s="911"/>
      <c r="F30" s="911"/>
      <c r="G30" s="911"/>
      <c r="H30" s="911"/>
      <c r="I30" s="911"/>
      <c r="J30" s="911"/>
      <c r="N30" s="891"/>
      <c r="O30" s="891"/>
      <c r="P30" s="891"/>
      <c r="Q30" s="891"/>
      <c r="R30" s="891"/>
      <c r="S30" s="891"/>
    </row>
    <row r="31" spans="1:19">
      <c r="D31" s="931"/>
      <c r="E31" s="937"/>
      <c r="F31" s="891"/>
      <c r="G31" s="891"/>
      <c r="H31" s="891"/>
      <c r="I31" s="891"/>
      <c r="J31" s="891"/>
      <c r="K31" s="891"/>
      <c r="L31" s="891"/>
      <c r="M31" s="891"/>
      <c r="N31" s="891"/>
      <c r="O31" s="891"/>
      <c r="P31" s="891"/>
      <c r="Q31" s="891"/>
      <c r="R31" s="891"/>
      <c r="S31" s="891"/>
    </row>
    <row r="32" spans="1:19">
      <c r="D32" s="938"/>
      <c r="E32" s="925"/>
      <c r="F32" s="938"/>
      <c r="G32" s="938"/>
      <c r="H32" s="938"/>
      <c r="I32" s="938"/>
      <c r="J32" s="938"/>
      <c r="K32" s="891"/>
      <c r="L32" s="891"/>
      <c r="M32" s="891"/>
      <c r="N32" s="891"/>
      <c r="O32" s="891"/>
      <c r="P32" s="891"/>
      <c r="Q32" s="891"/>
      <c r="R32" s="891"/>
      <c r="S32" s="891"/>
    </row>
    <row r="33" spans="4:19">
      <c r="D33" s="938"/>
      <c r="E33" s="925"/>
      <c r="F33" s="938"/>
      <c r="G33" s="938"/>
      <c r="H33" s="938"/>
      <c r="I33" s="938"/>
      <c r="J33" s="938"/>
      <c r="K33" s="891"/>
      <c r="L33" s="891"/>
      <c r="M33" s="891"/>
      <c r="N33" s="925"/>
      <c r="O33" s="891"/>
      <c r="P33" s="891"/>
      <c r="Q33" s="891"/>
      <c r="R33" s="891"/>
      <c r="S33" s="891"/>
    </row>
    <row r="34" spans="4:19">
      <c r="D34" s="939"/>
      <c r="E34" s="939"/>
      <c r="F34" s="939"/>
      <c r="G34" s="939"/>
      <c r="H34" s="939"/>
      <c r="I34" s="939"/>
      <c r="J34" s="939"/>
      <c r="K34" s="891"/>
      <c r="L34" s="891"/>
      <c r="M34" s="891"/>
      <c r="N34" s="940"/>
      <c r="O34" s="891"/>
      <c r="P34" s="891"/>
      <c r="Q34" s="891"/>
      <c r="R34" s="891"/>
      <c r="S34" s="891"/>
    </row>
    <row r="35" spans="4:19">
      <c r="D35" s="939"/>
      <c r="E35" s="939"/>
      <c r="F35" s="939"/>
      <c r="G35" s="939"/>
      <c r="H35" s="939"/>
      <c r="I35" s="939"/>
      <c r="J35" s="939"/>
      <c r="K35" s="891"/>
      <c r="L35" s="891"/>
      <c r="M35" s="891"/>
      <c r="N35" s="940"/>
      <c r="O35" s="891"/>
      <c r="P35" s="938"/>
      <c r="Q35" s="938"/>
      <c r="R35" s="938"/>
      <c r="S35" s="891"/>
    </row>
    <row r="36" spans="4:19">
      <c r="D36" s="939"/>
      <c r="E36" s="939"/>
      <c r="F36" s="939"/>
      <c r="G36" s="939"/>
      <c r="H36" s="939"/>
      <c r="I36" s="939"/>
      <c r="J36" s="939"/>
      <c r="K36" s="891"/>
      <c r="L36" s="891"/>
      <c r="M36" s="891"/>
      <c r="N36" s="941"/>
      <c r="O36" s="891"/>
      <c r="P36" s="938"/>
      <c r="Q36" s="938"/>
      <c r="R36" s="938"/>
      <c r="S36" s="891"/>
    </row>
    <row r="37" spans="4:19">
      <c r="D37" s="939"/>
      <c r="E37" s="939"/>
      <c r="F37" s="939"/>
      <c r="G37" s="939"/>
      <c r="H37" s="939"/>
      <c r="I37" s="939"/>
      <c r="J37" s="939"/>
      <c r="K37" s="891"/>
      <c r="L37" s="891"/>
      <c r="M37" s="891"/>
      <c r="N37" s="942"/>
      <c r="O37" s="891"/>
      <c r="P37" s="891"/>
      <c r="Q37" s="891"/>
      <c r="R37" s="891"/>
      <c r="S37" s="891"/>
    </row>
    <row r="38" spans="4:19">
      <c r="D38" s="939"/>
      <c r="E38" s="939"/>
      <c r="F38" s="939"/>
      <c r="G38" s="939"/>
      <c r="H38" s="939"/>
      <c r="I38" s="939"/>
      <c r="J38" s="939"/>
      <c r="K38" s="891"/>
      <c r="L38" s="891"/>
      <c r="M38" s="891"/>
      <c r="N38" s="942"/>
      <c r="O38" s="891"/>
      <c r="P38" s="891"/>
      <c r="Q38" s="891"/>
      <c r="R38" s="891"/>
      <c r="S38" s="891"/>
    </row>
    <row r="39" spans="4:19">
      <c r="D39" s="939"/>
      <c r="E39" s="939"/>
      <c r="F39" s="939"/>
      <c r="G39" s="939"/>
      <c r="H39" s="939"/>
      <c r="I39" s="939"/>
      <c r="J39" s="939"/>
      <c r="K39" s="891"/>
      <c r="L39" s="891"/>
      <c r="M39" s="942"/>
      <c r="N39" s="942"/>
      <c r="O39" s="891"/>
      <c r="P39" s="891"/>
      <c r="Q39" s="891"/>
      <c r="R39" s="891"/>
      <c r="S39" s="891"/>
    </row>
    <row r="40" spans="4:19">
      <c r="D40" s="939"/>
      <c r="E40" s="939"/>
      <c r="F40" s="939"/>
      <c r="G40" s="939"/>
      <c r="H40" s="939"/>
      <c r="I40" s="939"/>
      <c r="J40" s="939"/>
      <c r="K40" s="891"/>
      <c r="L40" s="891"/>
      <c r="M40" s="931"/>
      <c r="N40" s="942"/>
      <c r="O40" s="891"/>
      <c r="P40" s="891"/>
      <c r="Q40" s="891"/>
      <c r="R40" s="891"/>
      <c r="S40" s="891"/>
    </row>
    <row r="41" spans="4:19">
      <c r="D41" s="939"/>
      <c r="E41" s="939"/>
      <c r="F41" s="939"/>
      <c r="G41" s="939"/>
      <c r="H41" s="939"/>
      <c r="I41" s="939"/>
      <c r="J41" s="939"/>
      <c r="K41" s="891"/>
      <c r="L41" s="891"/>
      <c r="M41" s="943"/>
      <c r="N41" s="939"/>
      <c r="O41" s="891"/>
      <c r="P41" s="891"/>
      <c r="Q41" s="891"/>
      <c r="R41" s="891"/>
      <c r="S41" s="891"/>
    </row>
    <row r="42" spans="4:19">
      <c r="D42" s="939"/>
      <c r="E42" s="939"/>
      <c r="F42" s="939"/>
      <c r="G42" s="939"/>
      <c r="H42" s="939"/>
      <c r="I42" s="939"/>
      <c r="J42" s="939"/>
      <c r="K42" s="891"/>
      <c r="L42" s="891"/>
      <c r="M42" s="943"/>
      <c r="N42" s="942"/>
      <c r="O42" s="891"/>
      <c r="P42" s="891"/>
      <c r="Q42" s="891"/>
      <c r="R42" s="891"/>
      <c r="S42" s="891"/>
    </row>
    <row r="43" spans="4:19">
      <c r="D43" s="939"/>
      <c r="E43" s="939"/>
      <c r="F43" s="939"/>
      <c r="G43" s="939"/>
      <c r="H43" s="939"/>
      <c r="I43" s="939"/>
      <c r="J43" s="939"/>
      <c r="K43" s="891"/>
      <c r="L43" s="891"/>
      <c r="M43" s="931"/>
      <c r="N43" s="942"/>
      <c r="O43" s="891"/>
      <c r="P43" s="891"/>
      <c r="Q43" s="891"/>
      <c r="R43" s="891"/>
      <c r="S43" s="891"/>
    </row>
    <row r="44" spans="4:19">
      <c r="D44" s="939"/>
      <c r="E44" s="939"/>
      <c r="F44" s="939"/>
      <c r="G44" s="939"/>
      <c r="H44" s="939"/>
      <c r="I44" s="939"/>
      <c r="J44" s="939"/>
      <c r="K44" s="891"/>
      <c r="L44" s="891"/>
      <c r="M44" s="891"/>
      <c r="N44" s="942"/>
    </row>
    <row r="45" spans="4:19">
      <c r="D45" s="939"/>
      <c r="E45" s="939"/>
      <c r="F45" s="939"/>
      <c r="G45" s="939"/>
      <c r="H45" s="939"/>
      <c r="I45" s="939"/>
      <c r="J45" s="939"/>
      <c r="K45" s="891"/>
      <c r="L45" s="891"/>
      <c r="M45" s="891"/>
      <c r="N45" s="942"/>
    </row>
    <row r="46" spans="4:19">
      <c r="D46" s="939"/>
      <c r="E46" s="939"/>
      <c r="F46" s="939"/>
      <c r="G46" s="939"/>
      <c r="H46" s="939"/>
      <c r="I46" s="939"/>
      <c r="J46" s="939"/>
      <c r="K46" s="891"/>
      <c r="L46" s="891"/>
      <c r="M46" s="891"/>
      <c r="N46" s="942"/>
    </row>
    <row r="47" spans="4:19">
      <c r="D47" s="939"/>
      <c r="E47" s="939"/>
      <c r="F47" s="939"/>
      <c r="G47" s="939"/>
      <c r="H47" s="939"/>
      <c r="I47" s="939"/>
      <c r="J47" s="939"/>
      <c r="K47" s="891"/>
      <c r="L47" s="891"/>
      <c r="M47" s="891"/>
      <c r="N47" s="942"/>
    </row>
    <row r="48" spans="4:19">
      <c r="D48" s="939"/>
      <c r="E48" s="939"/>
      <c r="F48" s="939"/>
      <c r="G48" s="939"/>
      <c r="H48" s="939"/>
      <c r="I48" s="939"/>
      <c r="J48" s="939"/>
      <c r="K48" s="891"/>
      <c r="L48" s="891"/>
      <c r="M48" s="891"/>
      <c r="N48" s="942"/>
    </row>
    <row r="49" spans="4:14">
      <c r="D49" s="939"/>
      <c r="E49" s="939"/>
      <c r="F49" s="939"/>
      <c r="G49" s="939"/>
      <c r="H49" s="939"/>
      <c r="I49" s="939"/>
      <c r="J49" s="939"/>
      <c r="K49" s="891"/>
      <c r="L49" s="891"/>
      <c r="M49" s="891"/>
      <c r="N49" s="942"/>
    </row>
    <row r="50" spans="4:14">
      <c r="D50" s="939"/>
      <c r="E50" s="939"/>
      <c r="F50" s="939"/>
      <c r="G50" s="939"/>
      <c r="H50" s="939"/>
      <c r="I50" s="939"/>
      <c r="J50" s="939"/>
      <c r="K50" s="891"/>
      <c r="L50" s="891"/>
      <c r="M50" s="891"/>
      <c r="N50" s="942"/>
    </row>
    <row r="51" spans="4:14">
      <c r="D51" s="938"/>
      <c r="E51" s="925"/>
      <c r="F51" s="938"/>
      <c r="G51" s="938"/>
      <c r="H51" s="938"/>
      <c r="I51" s="938"/>
      <c r="J51" s="938"/>
      <c r="K51" s="891"/>
      <c r="L51" s="891"/>
      <c r="M51" s="891"/>
      <c r="N51" s="942"/>
    </row>
    <row r="52" spans="4:14">
      <c r="D52" s="938"/>
      <c r="E52" s="930"/>
      <c r="F52" s="938"/>
      <c r="G52" s="938"/>
      <c r="H52" s="938"/>
      <c r="I52" s="938"/>
      <c r="J52" s="938"/>
      <c r="K52" s="891"/>
      <c r="L52" s="891"/>
      <c r="M52" s="891"/>
      <c r="N52" s="942"/>
    </row>
    <row r="53" spans="4:14">
      <c r="D53" s="938"/>
      <c r="E53" s="938"/>
      <c r="F53" s="938"/>
      <c r="G53" s="938"/>
      <c r="H53" s="938"/>
      <c r="I53" s="939"/>
      <c r="J53" s="939"/>
      <c r="K53" s="891"/>
      <c r="L53" s="891"/>
      <c r="M53" s="891"/>
      <c r="N53" s="942"/>
    </row>
    <row r="54" spans="4:14">
      <c r="D54" s="938"/>
      <c r="E54" s="938"/>
      <c r="F54" s="938"/>
      <c r="G54" s="944"/>
      <c r="H54" s="938"/>
      <c r="I54" s="939"/>
      <c r="J54" s="944"/>
      <c r="K54" s="891"/>
      <c r="L54" s="891"/>
      <c r="M54" s="891"/>
      <c r="N54" s="891"/>
    </row>
    <row r="55" spans="4:14">
      <c r="D55" s="938"/>
      <c r="E55" s="938"/>
      <c r="F55" s="939"/>
      <c r="G55" s="944"/>
      <c r="H55" s="939"/>
      <c r="I55" s="939"/>
      <c r="J55" s="944"/>
      <c r="K55" s="891"/>
      <c r="L55" s="891"/>
      <c r="M55" s="891"/>
      <c r="N55" s="891"/>
    </row>
    <row r="56" spans="4:14">
      <c r="D56" s="938"/>
      <c r="E56" s="938"/>
      <c r="F56" s="939"/>
      <c r="G56" s="944"/>
      <c r="H56" s="939"/>
      <c r="I56" s="939"/>
      <c r="J56" s="939"/>
      <c r="K56" s="891"/>
      <c r="L56" s="891"/>
      <c r="M56" s="891"/>
      <c r="N56" s="891"/>
    </row>
    <row r="57" spans="4:14">
      <c r="D57" s="930"/>
      <c r="E57" s="938"/>
      <c r="F57" s="939"/>
      <c r="G57" s="944"/>
      <c r="H57" s="939"/>
      <c r="I57" s="939"/>
      <c r="J57" s="939"/>
      <c r="K57" s="891"/>
      <c r="L57" s="891"/>
      <c r="M57" s="891"/>
      <c r="N57" s="891"/>
    </row>
    <row r="58" spans="4:14">
      <c r="D58" s="938"/>
      <c r="E58" s="938"/>
      <c r="F58" s="939"/>
      <c r="G58" s="945"/>
      <c r="H58" s="939"/>
      <c r="I58" s="939"/>
      <c r="J58" s="939"/>
      <c r="K58" s="891"/>
      <c r="L58" s="891"/>
      <c r="M58" s="891"/>
      <c r="N58" s="891"/>
    </row>
    <row r="59" spans="4:14">
      <c r="D59" s="938"/>
      <c r="E59" s="938"/>
      <c r="F59" s="938"/>
      <c r="G59" s="945"/>
      <c r="H59" s="939"/>
      <c r="I59" s="939"/>
      <c r="J59" s="939"/>
      <c r="K59" s="891"/>
      <c r="L59" s="891"/>
      <c r="M59" s="891"/>
      <c r="N59" s="891"/>
    </row>
    <row r="60" spans="4:14">
      <c r="D60" s="938"/>
      <c r="E60" s="938"/>
      <c r="F60" s="938"/>
      <c r="G60" s="938"/>
      <c r="H60" s="939"/>
      <c r="I60" s="939"/>
      <c r="J60" s="939"/>
      <c r="K60" s="891"/>
      <c r="L60" s="891"/>
      <c r="M60" s="891"/>
      <c r="N60" s="891"/>
    </row>
    <row r="61" spans="4:14">
      <c r="D61" s="938"/>
      <c r="E61" s="938"/>
      <c r="F61" s="939"/>
      <c r="G61" s="939"/>
      <c r="H61" s="939"/>
      <c r="I61" s="939"/>
      <c r="J61" s="939"/>
      <c r="K61" s="891"/>
      <c r="L61" s="891"/>
      <c r="M61" s="946"/>
      <c r="N61" s="891"/>
    </row>
    <row r="62" spans="4:14">
      <c r="D62" s="938"/>
      <c r="E62" s="947"/>
      <c r="F62" s="944"/>
      <c r="G62" s="944"/>
      <c r="H62" s="944"/>
      <c r="I62" s="944"/>
      <c r="J62" s="944"/>
      <c r="K62" s="946"/>
      <c r="L62" s="946"/>
      <c r="M62" s="948"/>
      <c r="N62" s="891"/>
    </row>
    <row r="63" spans="4:14">
      <c r="D63" s="938"/>
      <c r="E63" s="947"/>
      <c r="F63" s="944"/>
      <c r="G63" s="944"/>
      <c r="H63" s="944"/>
      <c r="I63" s="944"/>
      <c r="J63" s="944"/>
      <c r="K63" s="946"/>
      <c r="L63" s="946"/>
      <c r="M63" s="946"/>
      <c r="N63" s="891"/>
    </row>
    <row r="64" spans="4:14">
      <c r="D64" s="938"/>
      <c r="E64" s="947"/>
      <c r="F64" s="944"/>
      <c r="G64" s="939"/>
      <c r="H64" s="944"/>
      <c r="I64" s="944"/>
      <c r="J64" s="944"/>
      <c r="K64" s="946"/>
      <c r="L64" s="946"/>
      <c r="M64" s="946"/>
      <c r="N64" s="891"/>
    </row>
    <row r="65" spans="4:14">
      <c r="D65" s="938"/>
      <c r="E65" s="944"/>
      <c r="F65" s="944"/>
      <c r="G65" s="944"/>
      <c r="H65" s="944"/>
      <c r="I65" s="944"/>
      <c r="J65" s="944"/>
      <c r="K65" s="946"/>
      <c r="L65" s="946"/>
      <c r="M65" s="946"/>
      <c r="N65" s="891"/>
    </row>
    <row r="66" spans="4:14">
      <c r="D66" s="891"/>
      <c r="E66" s="946"/>
      <c r="F66" s="946"/>
      <c r="G66" s="946"/>
      <c r="H66" s="946"/>
      <c r="I66" s="946"/>
      <c r="J66" s="946"/>
      <c r="K66" s="946"/>
      <c r="L66" s="946"/>
      <c r="M66" s="891"/>
      <c r="N66" s="891"/>
    </row>
    <row r="67" spans="4:14">
      <c r="D67" s="891"/>
      <c r="E67" s="886"/>
      <c r="F67" s="939"/>
      <c r="G67" s="942"/>
      <c r="H67" s="942"/>
      <c r="I67" s="942"/>
      <c r="J67" s="943"/>
      <c r="K67" s="891"/>
      <c r="L67" s="891"/>
      <c r="M67" s="891"/>
      <c r="N67" s="891"/>
    </row>
    <row r="68" spans="4:14">
      <c r="D68" s="891"/>
      <c r="E68" s="886"/>
      <c r="F68" s="939"/>
      <c r="G68" s="942"/>
      <c r="H68" s="942"/>
      <c r="I68" s="942"/>
      <c r="J68" s="942"/>
      <c r="K68" s="942"/>
      <c r="L68" s="891"/>
      <c r="M68" s="891"/>
      <c r="N68" s="891"/>
    </row>
    <row r="69" spans="4:14">
      <c r="F69" s="949"/>
      <c r="G69" s="949"/>
      <c r="H69" s="949"/>
      <c r="I69" s="949"/>
      <c r="J69" s="949"/>
      <c r="K69" s="949"/>
    </row>
    <row r="70" spans="4:14">
      <c r="F70" s="949"/>
      <c r="G70" s="949"/>
      <c r="H70" s="949"/>
      <c r="I70" s="949"/>
      <c r="J70" s="949"/>
      <c r="K70" s="949"/>
    </row>
    <row r="71" spans="4:14">
      <c r="F71" s="949"/>
      <c r="G71" s="949"/>
      <c r="H71" s="949"/>
      <c r="I71" s="949"/>
      <c r="J71" s="949"/>
      <c r="K71" s="949"/>
    </row>
    <row r="72" spans="4:14">
      <c r="F72" s="949"/>
      <c r="G72" s="949"/>
      <c r="H72" s="949"/>
      <c r="I72" s="949"/>
      <c r="J72" s="949"/>
      <c r="K72" s="949"/>
    </row>
    <row r="73" spans="4:14">
      <c r="F73" s="949"/>
      <c r="G73" s="949"/>
      <c r="H73" s="949"/>
      <c r="I73" s="949"/>
      <c r="J73" s="949"/>
      <c r="K73" s="949"/>
    </row>
    <row r="74" spans="4:14">
      <c r="F74" s="949"/>
      <c r="G74" s="949"/>
      <c r="H74" s="949"/>
      <c r="I74" s="949"/>
      <c r="J74" s="949"/>
      <c r="K74" s="949"/>
    </row>
    <row r="75" spans="4:14">
      <c r="F75" s="949"/>
      <c r="G75" s="949"/>
      <c r="H75" s="949"/>
      <c r="I75" s="949"/>
      <c r="J75" s="949"/>
      <c r="K75" s="949"/>
    </row>
    <row r="76" spans="4:14">
      <c r="F76" s="949"/>
      <c r="G76" s="949"/>
      <c r="H76" s="949"/>
      <c r="I76" s="949"/>
      <c r="J76" s="949"/>
      <c r="K76" s="949"/>
    </row>
    <row r="77" spans="4:14">
      <c r="F77" s="949"/>
      <c r="G77" s="949"/>
      <c r="H77" s="949"/>
      <c r="I77" s="949"/>
      <c r="J77" s="949"/>
      <c r="K77" s="949"/>
    </row>
    <row r="78" spans="4:14">
      <c r="F78" s="949"/>
      <c r="G78" s="949"/>
      <c r="H78" s="949"/>
      <c r="I78" s="949"/>
      <c r="J78" s="949"/>
      <c r="K78" s="949"/>
    </row>
    <row r="79" spans="4:14">
      <c r="F79" s="949"/>
      <c r="G79" s="949"/>
      <c r="H79" s="949"/>
      <c r="I79" s="949"/>
    </row>
  </sheetData>
  <mergeCells count="4">
    <mergeCell ref="B27:I27"/>
    <mergeCell ref="A1:I1"/>
    <mergeCell ref="A2:I2"/>
    <mergeCell ref="A3:I3"/>
  </mergeCells>
  <printOptions horizontalCentered="1"/>
  <pageMargins left="0.75" right="0.75" top="1" bottom="1" header="0.5" footer="0.5"/>
  <pageSetup scale="98" orientation="landscape" blackAndWhite="1" horizontalDpi="300" verticalDpi="300" r:id="rId1"/>
  <headerFooter alignWithMargins="0">
    <oddFooter>&amp;L&amp;A
&amp;F&amp;R&amp;P of &amp;N</oddFooter>
  </headerFooter>
  <rowBreaks count="1" manualBreakCount="1">
    <brk id="30" max="16383" man="1"/>
  </rowBreaks>
</worksheet>
</file>

<file path=xl/worksheets/sheet22.xml><?xml version="1.0" encoding="utf-8"?>
<worksheet xmlns="http://schemas.openxmlformats.org/spreadsheetml/2006/main" xmlns:r="http://schemas.openxmlformats.org/officeDocument/2006/relationships">
  <sheetPr>
    <pageSetUpPr fitToPage="1"/>
  </sheetPr>
  <dimension ref="A1:H8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102</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1'!$D$18,0,ROW()-9)</f>
        <v>0</v>
      </c>
      <c r="E9" s="248">
        <v>0</v>
      </c>
      <c r="F9" s="327">
        <f ca="1">D9</f>
        <v>0</v>
      </c>
      <c r="G9" s="248">
        <f ca="1">(0+F9)/2*B9/12</f>
        <v>0</v>
      </c>
      <c r="H9" s="327">
        <f ca="1">D9+G9</f>
        <v>0</v>
      </c>
    </row>
    <row r="10" spans="1:8">
      <c r="A10" s="14">
        <f>A9+1</f>
        <v>2</v>
      </c>
      <c r="B10" s="329">
        <f>$B$9</f>
        <v>3.2500000000000001E-2</v>
      </c>
      <c r="C10" s="326">
        <v>41306</v>
      </c>
      <c r="D10" s="248">
        <f ca="1">OFFSET('JAP-23 Page 1'!$D$18,0,ROW()-9)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1'!$D$18,0,ROW()-9)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1'!$D$18,0,ROW()-9)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1'!$D$18,0,ROW()-9)</f>
        <v>-3157625.908966735</v>
      </c>
      <c r="E13" s="248">
        <v>0</v>
      </c>
      <c r="F13" s="248">
        <f t="shared" ca="1" si="3"/>
        <v>-3157625.908966735</v>
      </c>
      <c r="G13" s="248">
        <f t="shared" ca="1" si="4"/>
        <v>-4275.9517517257873</v>
      </c>
      <c r="H13" s="17">
        <f t="shared" ca="1" si="0"/>
        <v>-3161901.8607184608</v>
      </c>
    </row>
    <row r="14" spans="1:8">
      <c r="A14" s="14">
        <f t="shared" si="1"/>
        <v>6</v>
      </c>
      <c r="B14" s="329">
        <f t="shared" si="2"/>
        <v>3.2500000000000001E-2</v>
      </c>
      <c r="C14" s="326">
        <v>41426</v>
      </c>
      <c r="D14" s="248">
        <f ca="1">OFFSET('JAP-23 Page 1'!$D$18,0,ROW()-9)</f>
        <v>-2001533.150396646</v>
      </c>
      <c r="E14" s="248">
        <v>0</v>
      </c>
      <c r="F14" s="248">
        <f t="shared" ca="1" si="3"/>
        <v>-5159159.059363381</v>
      </c>
      <c r="G14" s="248">
        <f t="shared" ca="1" si="4"/>
        <v>-11262.312977947033</v>
      </c>
      <c r="H14" s="17">
        <f t="shared" ca="1" si="0"/>
        <v>-5174697.324093054</v>
      </c>
    </row>
    <row r="15" spans="1:8">
      <c r="A15" s="14">
        <f t="shared" si="1"/>
        <v>7</v>
      </c>
      <c r="B15" s="329">
        <f t="shared" si="2"/>
        <v>3.2500000000000001E-2</v>
      </c>
      <c r="C15" s="326">
        <v>41456</v>
      </c>
      <c r="D15" s="248">
        <f ca="1">OFFSET('JAP-23 Page 1'!$D$18,0,ROW()-9)</f>
        <v>-461199.06795108691</v>
      </c>
      <c r="E15" s="248">
        <v>0</v>
      </c>
      <c r="F15" s="248">
        <f t="shared" ca="1" si="3"/>
        <v>-5620358.1273144679</v>
      </c>
      <c r="G15" s="248">
        <f t="shared" ca="1" si="4"/>
        <v>-14597.262856959589</v>
      </c>
      <c r="H15" s="17">
        <f t="shared" ca="1" si="0"/>
        <v>-5650493.6549011003</v>
      </c>
    </row>
    <row r="16" spans="1:8">
      <c r="A16" s="14">
        <f t="shared" si="1"/>
        <v>8</v>
      </c>
      <c r="B16" s="329">
        <f t="shared" si="2"/>
        <v>3.2500000000000001E-2</v>
      </c>
      <c r="C16" s="326">
        <v>41487</v>
      </c>
      <c r="D16" s="248">
        <f ca="1">OFFSET('JAP-23 Page 1'!$D$18,0,ROW()-9)</f>
        <v>379534.99731842615</v>
      </c>
      <c r="E16" s="248">
        <v>0</v>
      </c>
      <c r="F16" s="248">
        <f t="shared" ca="1" si="3"/>
        <v>-5240823.1299960418</v>
      </c>
      <c r="G16" s="248">
        <f t="shared" ca="1" si="4"/>
        <v>-14707.849619274648</v>
      </c>
      <c r="H16" s="17">
        <f t="shared" ca="1" si="0"/>
        <v>-5285666.5072019491</v>
      </c>
    </row>
    <row r="17" spans="1:8">
      <c r="A17" s="14">
        <f t="shared" si="1"/>
        <v>9</v>
      </c>
      <c r="B17" s="329">
        <f t="shared" si="2"/>
        <v>3.2500000000000001E-2</v>
      </c>
      <c r="C17" s="326">
        <v>41518</v>
      </c>
      <c r="D17" s="248">
        <f ca="1">OFFSET('JAP-23 Page 1'!$D$18,0,ROW()-9)</f>
        <v>1581872.8761849385</v>
      </c>
      <c r="E17" s="248">
        <v>0</v>
      </c>
      <c r="F17" s="248">
        <f t="shared" ca="1" si="3"/>
        <v>-3658950.2538111033</v>
      </c>
      <c r="G17" s="248">
        <f t="shared" ca="1" si="4"/>
        <v>-12051.776457238842</v>
      </c>
      <c r="H17" s="17">
        <f t="shared" ca="1" si="0"/>
        <v>-3715845.4074742496</v>
      </c>
    </row>
    <row r="18" spans="1:8">
      <c r="A18" s="14">
        <f t="shared" si="1"/>
        <v>10</v>
      </c>
      <c r="B18" s="329">
        <f t="shared" si="2"/>
        <v>3.2500000000000001E-2</v>
      </c>
      <c r="C18" s="326">
        <v>41548</v>
      </c>
      <c r="D18" s="248">
        <f ca="1">OFFSET('JAP-23 Page 1'!$D$18,0,ROW()-9)</f>
        <v>5560019.2591850907</v>
      </c>
      <c r="E18" s="248">
        <v>0</v>
      </c>
      <c r="F18" s="248">
        <f t="shared" ca="1" si="3"/>
        <v>1901069.0053739874</v>
      </c>
      <c r="G18" s="248">
        <f t="shared" ca="1" si="4"/>
        <v>-2380.4641905919279</v>
      </c>
      <c r="H18" s="17">
        <f t="shared" ca="1" si="0"/>
        <v>1841793.3875202492</v>
      </c>
    </row>
    <row r="19" spans="1:8">
      <c r="A19" s="14">
        <f t="shared" si="1"/>
        <v>11</v>
      </c>
      <c r="B19" s="329">
        <f t="shared" si="2"/>
        <v>3.2500000000000001E-2</v>
      </c>
      <c r="C19" s="326">
        <v>41579</v>
      </c>
      <c r="D19" s="248">
        <f ca="1">OFFSET('JAP-23 Page 1'!$D$18,0,ROW()-9)</f>
        <v>5764490.0554441586</v>
      </c>
      <c r="E19" s="248">
        <v>0</v>
      </c>
      <c r="F19" s="248">
        <f t="shared" ca="1" si="3"/>
        <v>7665559.060818146</v>
      </c>
      <c r="G19" s="248">
        <f t="shared" ca="1" si="4"/>
        <v>12954.808839635181</v>
      </c>
      <c r="H19" s="17">
        <f t="shared" ca="1" si="0"/>
        <v>7619238.2518040426</v>
      </c>
    </row>
    <row r="20" spans="1:8">
      <c r="A20" s="14">
        <f t="shared" si="1"/>
        <v>12</v>
      </c>
      <c r="B20" s="329">
        <f t="shared" si="2"/>
        <v>3.2500000000000001E-2</v>
      </c>
      <c r="C20" s="326">
        <v>41609</v>
      </c>
      <c r="D20" s="248">
        <f ca="1">OFFSET('JAP-23 Page 1'!$D$18,0,ROW()-9)</f>
        <v>1875741.8611213043</v>
      </c>
      <c r="E20" s="248">
        <v>0</v>
      </c>
      <c r="F20" s="248">
        <f t="shared" ca="1" si="3"/>
        <v>9541300.9219394512</v>
      </c>
      <c r="G20" s="248">
        <f t="shared" ca="1" si="4"/>
        <v>23300.956226650917</v>
      </c>
      <c r="H20" s="17">
        <f t="shared" ca="1" si="0"/>
        <v>9518281.0691519976</v>
      </c>
    </row>
    <row r="21" spans="1:8">
      <c r="A21" s="14">
        <f t="shared" si="1"/>
        <v>13</v>
      </c>
      <c r="B21" s="329">
        <f t="shared" si="2"/>
        <v>3.2500000000000001E-2</v>
      </c>
      <c r="C21" s="326">
        <v>41640</v>
      </c>
      <c r="D21" s="248">
        <f ca="1">OFFSET('JAP-23 Page 6'!$D$18,0,ROW()-21)</f>
        <v>-2038523.0372987613</v>
      </c>
      <c r="E21" s="248">
        <f ca="1">OFFSET('JAP-23 Page 6'!$D$26,0,ROW()-21)</f>
        <v>0</v>
      </c>
      <c r="F21" s="248">
        <f t="shared" ca="1" si="3"/>
        <v>7502777.8846406899</v>
      </c>
      <c r="G21" s="248">
        <f t="shared" ca="1" si="4"/>
        <v>23080.523383910608</v>
      </c>
      <c r="H21" s="17">
        <f t="shared" ca="1" si="0"/>
        <v>7502838.555237147</v>
      </c>
    </row>
    <row r="22" spans="1:8">
      <c r="A22" s="14">
        <f t="shared" si="1"/>
        <v>14</v>
      </c>
      <c r="B22" s="329">
        <f t="shared" si="2"/>
        <v>3.2500000000000001E-2</v>
      </c>
      <c r="C22" s="326">
        <v>41671</v>
      </c>
      <c r="D22" s="248">
        <f ca="1">OFFSET('JAP-23 Page 6'!$D$18,0,ROW()-21)</f>
        <v>-1113749.8092430905</v>
      </c>
      <c r="E22" s="248">
        <f ca="1">OFFSET('JAP-23 Page 6'!$D$26,0,ROW()-21)</f>
        <v>0</v>
      </c>
      <c r="F22" s="248">
        <f t="shared" ca="1" si="3"/>
        <v>6389028.0753975995</v>
      </c>
      <c r="G22" s="248">
        <f t="shared" ca="1" si="4"/>
        <v>18811.820570885186</v>
      </c>
      <c r="H22" s="17">
        <f t="shared" ca="1" si="0"/>
        <v>6407900.5665649418</v>
      </c>
    </row>
    <row r="23" spans="1:8">
      <c r="A23" s="14">
        <f t="shared" si="1"/>
        <v>15</v>
      </c>
      <c r="B23" s="329">
        <f t="shared" si="2"/>
        <v>3.2500000000000001E-2</v>
      </c>
      <c r="C23" s="326">
        <v>41699</v>
      </c>
      <c r="D23" s="248">
        <f ca="1">OFFSET('JAP-23 Page 6'!$D$18,0,ROW()-21)</f>
        <v>-992194.46327736974</v>
      </c>
      <c r="E23" s="248">
        <f ca="1">OFFSET('JAP-23 Page 6'!$D$26,0,ROW()-21)</f>
        <v>0</v>
      </c>
      <c r="F23" s="248">
        <f t="shared" ca="1" si="3"/>
        <v>5396833.6121202298</v>
      </c>
      <c r="G23" s="248">
        <f t="shared" ca="1" si="4"/>
        <v>15960.021035180393</v>
      </c>
      <c r="H23" s="17">
        <f t="shared" ca="1" si="0"/>
        <v>5431666.1243227525</v>
      </c>
    </row>
    <row r="24" spans="1:8">
      <c r="A24" s="14">
        <f t="shared" si="1"/>
        <v>16</v>
      </c>
      <c r="B24" s="329">
        <f t="shared" si="2"/>
        <v>3.2500000000000001E-2</v>
      </c>
      <c r="C24" s="326">
        <v>41730</v>
      </c>
      <c r="D24" s="248">
        <f ca="1">OFFSET('JAP-23 Page 6'!$D$18,0,ROW()-21)</f>
        <v>-1559397.4102716818</v>
      </c>
      <c r="E24" s="248">
        <f ca="1">OFFSET('JAP-23 Page 6'!$D$26,0,ROW()-21)</f>
        <v>0</v>
      </c>
      <c r="F24" s="248">
        <f t="shared" ca="1" si="3"/>
        <v>3837436.2018485479</v>
      </c>
      <c r="G24" s="248">
        <f t="shared" ca="1" si="4"/>
        <v>12504.740373082721</v>
      </c>
      <c r="H24" s="17">
        <f t="shared" ca="1" si="0"/>
        <v>3884773.4544241535</v>
      </c>
    </row>
    <row r="25" spans="1:8">
      <c r="A25" s="14">
        <f t="shared" si="1"/>
        <v>17</v>
      </c>
      <c r="B25" s="329">
        <f t="shared" si="2"/>
        <v>3.2500000000000001E-2</v>
      </c>
      <c r="C25" s="326">
        <v>41760</v>
      </c>
      <c r="D25" s="248">
        <f ca="1">OFFSET('JAP-23 Page 6'!$D$18,0,ROW()-21)</f>
        <v>-3954252.5781889632</v>
      </c>
      <c r="E25" s="248">
        <f ca="1">OFFSET('JAP-23 Page 6'!$D$26,0,ROW()-21)</f>
        <v>633333.97032704763</v>
      </c>
      <c r="F25" s="248">
        <f t="shared" ca="1" si="3"/>
        <v>-750150.34666746296</v>
      </c>
      <c r="G25" s="248">
        <f t="shared" ca="1" si="4"/>
        <v>4180.6995955577195</v>
      </c>
      <c r="H25" s="17">
        <f t="shared" ca="1" si="0"/>
        <v>-698632.39449629956</v>
      </c>
    </row>
    <row r="26" spans="1:8">
      <c r="A26" s="14">
        <f t="shared" si="1"/>
        <v>18</v>
      </c>
      <c r="B26" s="329">
        <f t="shared" si="2"/>
        <v>3.2500000000000001E-2</v>
      </c>
      <c r="C26" s="326">
        <v>41791</v>
      </c>
      <c r="D26" s="248">
        <f ca="1">OFFSET('JAP-23 Page 6'!$D$18,0,ROW()-21)</f>
        <v>-2512804.101443857</v>
      </c>
      <c r="E26" s="248">
        <f ca="1">OFFSET('JAP-23 Page 6'!$D$26,0,ROW()-21)</f>
        <v>407472.91320612497</v>
      </c>
      <c r="F26" s="248">
        <f t="shared" ca="1" si="3"/>
        <v>-3670427.3613174451</v>
      </c>
      <c r="G26" s="248">
        <f t="shared" ca="1" si="4"/>
        <v>-5986.1989795628951</v>
      </c>
      <c r="H26" s="17">
        <f t="shared" ca="1" si="0"/>
        <v>-3624895.6081258445</v>
      </c>
    </row>
    <row r="27" spans="1:8">
      <c r="A27" s="14">
        <f t="shared" si="1"/>
        <v>19</v>
      </c>
      <c r="B27" s="329">
        <f t="shared" si="2"/>
        <v>3.2500000000000001E-2</v>
      </c>
      <c r="C27" s="326">
        <v>41821</v>
      </c>
      <c r="D27" s="248">
        <f ca="1">OFFSET('JAP-23 Page 6'!$D$18,0,ROW()-21)</f>
        <v>-755420.7959986683</v>
      </c>
      <c r="E27" s="248">
        <f ca="1">OFFSET('JAP-23 Page 6'!$D$26,0,ROW()-21)</f>
        <v>272240.25549768907</v>
      </c>
      <c r="F27" s="248">
        <f t="shared" ca="1" si="3"/>
        <v>-4698088.4128138022</v>
      </c>
      <c r="G27" s="248">
        <f t="shared" ca="1" si="4"/>
        <v>-11332.365110802732</v>
      </c>
      <c r="H27" s="17">
        <f t="shared" ca="1" si="0"/>
        <v>-4663889.0247330051</v>
      </c>
    </row>
    <row r="28" spans="1:8">
      <c r="A28" s="14">
        <f t="shared" si="1"/>
        <v>20</v>
      </c>
      <c r="B28" s="329">
        <f t="shared" si="2"/>
        <v>3.2500000000000001E-2</v>
      </c>
      <c r="C28" s="326">
        <v>41852</v>
      </c>
      <c r="D28" s="248">
        <f ca="1">OFFSET('JAP-23 Page 6'!$D$18,0,ROW()-21)</f>
        <v>187524.23835135903</v>
      </c>
      <c r="E28" s="248">
        <f ca="1">OFFSET('JAP-23 Page 6'!$D$26,0,ROW()-21)</f>
        <v>215787.32554977541</v>
      </c>
      <c r="F28" s="248">
        <f t="shared" ca="1" si="3"/>
        <v>-4726351.500012219</v>
      </c>
      <c r="G28" s="248">
        <f t="shared" ca="1" si="4"/>
        <v>-12762.262381951901</v>
      </c>
      <c r="H28" s="17">
        <f t="shared" ca="1" si="0"/>
        <v>-4704914.374313374</v>
      </c>
    </row>
    <row r="29" spans="1:8">
      <c r="A29" s="14">
        <f t="shared" si="1"/>
        <v>21</v>
      </c>
      <c r="B29" s="329">
        <f t="shared" si="2"/>
        <v>3.2500000000000001E-2</v>
      </c>
      <c r="C29" s="326">
        <v>41883</v>
      </c>
      <c r="D29" s="248">
        <f ca="1">OFFSET('JAP-23 Page 6'!$D$18,0,ROW()-21)</f>
        <v>1413564.7906802567</v>
      </c>
      <c r="E29" s="248">
        <f ca="1">OFFSET('JAP-23 Page 6'!$D$26,0,ROW()-21)</f>
        <v>252699.43396138138</v>
      </c>
      <c r="F29" s="248">
        <f t="shared" ca="1" si="3"/>
        <v>-3565486.1432933435</v>
      </c>
      <c r="G29" s="248">
        <f t="shared" ca="1" si="4"/>
        <v>-11228.530141976284</v>
      </c>
      <c r="H29" s="17">
        <f t="shared" ca="1" si="0"/>
        <v>-3555277.5477364748</v>
      </c>
    </row>
    <row r="30" spans="1:8">
      <c r="A30" s="14">
        <f t="shared" si="1"/>
        <v>22</v>
      </c>
      <c r="B30" s="329">
        <f t="shared" si="2"/>
        <v>3.2500000000000001E-2</v>
      </c>
      <c r="C30" s="326">
        <v>41913</v>
      </c>
      <c r="D30" s="248">
        <f ca="1">OFFSET('JAP-23 Page 6'!$D$18,0,ROW()-21)</f>
        <v>5411139.1967551522</v>
      </c>
      <c r="E30" s="248">
        <f ca="1">OFFSET('JAP-23 Page 6'!$D$26,0,ROW()-21)</f>
        <v>431565.74611151667</v>
      </c>
      <c r="F30" s="248">
        <f t="shared" ca="1" si="3"/>
        <v>1414087.3073502921</v>
      </c>
      <c r="G30" s="248">
        <f t="shared" ca="1" si="4"/>
        <v>-2913.3525903395494</v>
      </c>
      <c r="H30" s="17">
        <f t="shared" ca="1" si="0"/>
        <v>1421382.5503168213</v>
      </c>
    </row>
    <row r="31" spans="1:8">
      <c r="A31" s="14">
        <f t="shared" si="1"/>
        <v>23</v>
      </c>
      <c r="B31" s="329">
        <v>3.2500000000000001E-2</v>
      </c>
      <c r="C31" s="326">
        <v>41944</v>
      </c>
      <c r="D31" s="248">
        <f ca="1">OFFSET('JAP-23 Page 6'!$D$18,0,ROW()-21)</f>
        <v>5168072.5421917103</v>
      </c>
      <c r="E31" s="248">
        <f ca="1">OFFSET('JAP-23 Page 6'!$D$26,0,ROW()-21)</f>
        <v>889351.24526145728</v>
      </c>
      <c r="F31" s="248">
        <f t="shared" ca="1" si="3"/>
        <v>5692808.6042805444</v>
      </c>
      <c r="G31" s="248">
        <f t="shared" ca="1" si="4"/>
        <v>9623.9215470000909</v>
      </c>
      <c r="H31" s="17">
        <f t="shared" ca="1" si="0"/>
        <v>5709727.7687940756</v>
      </c>
    </row>
    <row r="32" spans="1:8">
      <c r="A32" s="14">
        <f t="shared" si="1"/>
        <v>24</v>
      </c>
      <c r="B32" s="329">
        <f>$B$31</f>
        <v>3.2500000000000001E-2</v>
      </c>
      <c r="C32" s="326">
        <v>41974</v>
      </c>
      <c r="D32" s="248">
        <f ca="1">OFFSET('JAP-23 Page 6'!$D$18,0,ROW()-21)</f>
        <v>621255.36571186781</v>
      </c>
      <c r="E32" s="248">
        <f ca="1">OFFSET('JAP-23 Page 6'!$D$26,0,ROW()-21)</f>
        <v>1360361.2722219736</v>
      </c>
      <c r="F32" s="248">
        <f t="shared" ca="1" si="3"/>
        <v>4953702.6977704391</v>
      </c>
      <c r="G32" s="248">
        <f t="shared" ca="1" si="4"/>
        <v>14417.150721527374</v>
      </c>
      <c r="H32" s="17">
        <f t="shared" ca="1" si="0"/>
        <v>4985039.0130054969</v>
      </c>
    </row>
    <row r="33" spans="1:8">
      <c r="A33" s="14">
        <f t="shared" si="1"/>
        <v>25</v>
      </c>
      <c r="B33" s="329">
        <f t="shared" ref="B33:B44" si="5">$B$31</f>
        <v>3.2500000000000001E-2</v>
      </c>
      <c r="C33" s="326">
        <v>42005</v>
      </c>
      <c r="D33" s="248">
        <f ca="1">OFFSET('JAP -23 Page 11'!$D$18,0,ROW()-33)</f>
        <v>-3668222.4556669295</v>
      </c>
      <c r="E33" s="248">
        <f ca="1">OFFSET('JAP -23 Page 11'!$D$26,0,ROW()-33)</f>
        <v>1551263.3579103756</v>
      </c>
      <c r="F33" s="248">
        <f t="shared" ca="1" si="3"/>
        <v>-265783.11580686597</v>
      </c>
      <c r="G33" s="248">
        <f t="shared" ca="1" si="4"/>
        <v>6348.2244339090057</v>
      </c>
      <c r="H33" s="17">
        <f t="shared" ca="1" si="0"/>
        <v>-228098.57613789913</v>
      </c>
    </row>
    <row r="34" spans="1:8">
      <c r="A34" s="14">
        <f t="shared" si="1"/>
        <v>26</v>
      </c>
      <c r="B34" s="329">
        <f t="shared" si="5"/>
        <v>3.2500000000000001E-2</v>
      </c>
      <c r="C34" s="326">
        <v>42036</v>
      </c>
      <c r="D34" s="248">
        <f ca="1">OFFSET('JAP -23 Page 11'!$D$18,0,ROW()-33)</f>
        <v>-2554994.6356069297</v>
      </c>
      <c r="E34" s="248">
        <f ca="1">OFFSET('JAP -23 Page 11'!$D$26,0,ROW()-33)</f>
        <v>1407800.9616429359</v>
      </c>
      <c r="F34" s="248">
        <f t="shared" ca="1" si="3"/>
        <v>-4228578.713056732</v>
      </c>
      <c r="G34" s="248">
        <f t="shared" ca="1" si="4"/>
        <v>-6086.1149765861228</v>
      </c>
      <c r="H34" s="17">
        <f t="shared" ca="1" si="0"/>
        <v>-4196980.2883643508</v>
      </c>
    </row>
    <row r="35" spans="1:8">
      <c r="A35" s="14">
        <f t="shared" si="1"/>
        <v>27</v>
      </c>
      <c r="B35" s="329">
        <f t="shared" si="5"/>
        <v>3.2500000000000001E-2</v>
      </c>
      <c r="C35" s="326">
        <v>42064</v>
      </c>
      <c r="D35" s="248">
        <f ca="1">OFFSET('JAP -23 Page 11'!$D$18,0,ROW()-33)</f>
        <v>-2234563.6435695477</v>
      </c>
      <c r="E35" s="248">
        <f ca="1">OFFSET('JAP -23 Page 11'!$D$26,0,ROW()-33)</f>
        <v>1199742.7147740733</v>
      </c>
      <c r="F35" s="248">
        <f t="shared" ca="1" si="3"/>
        <v>-7662885.0714003528</v>
      </c>
      <c r="G35" s="248">
        <f t="shared" ca="1" si="4"/>
        <v>-16103.023874785635</v>
      </c>
      <c r="H35" s="17">
        <f t="shared" ca="1" si="0"/>
        <v>-7647389.6705827573</v>
      </c>
    </row>
    <row r="36" spans="1:8">
      <c r="A36" s="14">
        <f t="shared" si="1"/>
        <v>28</v>
      </c>
      <c r="B36" s="329">
        <f t="shared" si="5"/>
        <v>3.2500000000000001E-2</v>
      </c>
      <c r="C36" s="326">
        <v>42095</v>
      </c>
      <c r="D36" s="248">
        <f ca="1">OFFSET('JAP -23 Page 11'!$D$18,0,ROW()-33)</f>
        <v>-2525694.7497653402</v>
      </c>
      <c r="E36" s="248">
        <f ca="1">OFFSET('JAP -23 Page 11'!$D$26,0,ROW()-33)</f>
        <v>896661.87268764642</v>
      </c>
      <c r="F36" s="248">
        <f t="shared" ca="1" si="3"/>
        <v>-11085241.693853339</v>
      </c>
      <c r="G36" s="248">
        <f t="shared" ca="1" si="4"/>
        <v>-25388.088327947709</v>
      </c>
      <c r="H36" s="17">
        <f t="shared" ca="1" si="0"/>
        <v>-11095134.381363692</v>
      </c>
    </row>
    <row r="37" spans="1:8">
      <c r="A37" s="14">
        <f t="shared" si="1"/>
        <v>29</v>
      </c>
      <c r="B37" s="329">
        <f t="shared" si="5"/>
        <v>3.2500000000000001E-2</v>
      </c>
      <c r="C37" s="326">
        <v>42125</v>
      </c>
      <c r="D37" s="248">
        <f ca="1">OFFSET('JAP -23 Page 11'!$D$18,0,ROW()-33)</f>
        <v>-3840629.222571535</v>
      </c>
      <c r="E37" s="248">
        <f ca="1">OFFSET('JAP -23 Page 11'!$D$26,0,ROW()-33)</f>
        <v>331603.53462302423</v>
      </c>
      <c r="F37" s="248">
        <f t="shared" ca="1" si="3"/>
        <v>-15257474.451047899</v>
      </c>
      <c r="G37" s="248">
        <f t="shared" ca="1" si="4"/>
        <v>-35672.428112887093</v>
      </c>
      <c r="H37" s="17">
        <f t="shared" ca="1" si="0"/>
        <v>-15303039.566671139</v>
      </c>
    </row>
    <row r="38" spans="1:8">
      <c r="A38" s="14">
        <f t="shared" si="1"/>
        <v>30</v>
      </c>
      <c r="B38" s="329">
        <f t="shared" si="5"/>
        <v>3.2500000000000001E-2</v>
      </c>
      <c r="C38" s="326">
        <v>42156</v>
      </c>
      <c r="D38" s="248">
        <f ca="1">OFFSET('JAP -23 Page 11'!$D$18,0,ROW()-33)</f>
        <v>-2446337.1713984953</v>
      </c>
      <c r="E38" s="248">
        <f ca="1">OFFSET('JAP -23 Page 11'!$D$26,0,ROW()-33)</f>
        <v>213561.1957795065</v>
      </c>
      <c r="F38" s="248">
        <f t="shared" ca="1" si="3"/>
        <v>-17917372.818225902</v>
      </c>
      <c r="G38" s="248">
        <f t="shared" ca="1" si="4"/>
        <v>-44924.272343808283</v>
      </c>
      <c r="H38" s="17">
        <f t="shared" ca="1" si="0"/>
        <v>-18007862.206192948</v>
      </c>
    </row>
    <row r="39" spans="1:8">
      <c r="A39" s="14">
        <f t="shared" si="1"/>
        <v>31</v>
      </c>
      <c r="B39" s="329">
        <f t="shared" si="5"/>
        <v>3.2500000000000001E-2</v>
      </c>
      <c r="C39" s="326">
        <v>42186</v>
      </c>
      <c r="D39" s="248">
        <f ca="1">OFFSET('JAP -23 Page 11'!$D$18,0,ROW()-33)</f>
        <v>-662450.46610569395</v>
      </c>
      <c r="E39" s="248">
        <f ca="1">OFFSET('JAP -23 Page 11'!$D$26,0,ROW()-33)</f>
        <v>142708.70299809228</v>
      </c>
      <c r="F39" s="248">
        <f t="shared" ca="1" si="3"/>
        <v>-18722531.987329688</v>
      </c>
      <c r="G39" s="248">
        <f t="shared" ca="1" si="4"/>
        <v>-49616.537757523191</v>
      </c>
      <c r="H39" s="17">
        <f t="shared" ca="1" si="0"/>
        <v>-18862637.913054254</v>
      </c>
    </row>
    <row r="40" spans="1:8">
      <c r="A40" s="14">
        <f t="shared" si="1"/>
        <v>32</v>
      </c>
      <c r="B40" s="329">
        <f t="shared" si="5"/>
        <v>3.2500000000000001E-2</v>
      </c>
      <c r="C40" s="326">
        <v>42217</v>
      </c>
      <c r="D40" s="248">
        <f ca="1">OFFSET('JAP -23 Page 11'!$D$18,0,ROW()-33)</f>
        <v>304962.23615876026</v>
      </c>
      <c r="E40" s="248">
        <f ca="1">OFFSET('JAP -23 Page 11'!$D$26,0,ROW()-33)</f>
        <v>113094.06048163172</v>
      </c>
      <c r="F40" s="248">
        <f t="shared" ca="1" si="3"/>
        <v>-18530663.811652556</v>
      </c>
      <c r="G40" s="248">
        <f t="shared" ca="1" si="4"/>
        <v>-50447.035977788466</v>
      </c>
      <c r="H40" s="17">
        <f t="shared" ca="1" si="0"/>
        <v>-18721216.77335491</v>
      </c>
    </row>
    <row r="41" spans="1:8">
      <c r="A41" s="14">
        <f t="shared" si="1"/>
        <v>33</v>
      </c>
      <c r="B41" s="329">
        <f t="shared" si="5"/>
        <v>3.2500000000000001E-2</v>
      </c>
      <c r="C41" s="326">
        <v>42248</v>
      </c>
      <c r="D41" s="248">
        <f ca="1">OFFSET('JAP -23 Page 11'!$D$18,0,ROW()-33)</f>
        <v>1617501.7846362637</v>
      </c>
      <c r="E41" s="248">
        <f ca="1">OFFSET('JAP -23 Page 11'!$D$26,0,ROW()-33)</f>
        <v>132407.9596387457</v>
      </c>
      <c r="F41" s="248">
        <f t="shared" ca="1" si="3"/>
        <v>-17045569.986655038</v>
      </c>
      <c r="G41" s="248">
        <f t="shared" ca="1" si="4"/>
        <v>-48176.149935208203</v>
      </c>
      <c r="H41" s="17">
        <f t="shared" ca="1" si="0"/>
        <v>-17284299.0982926</v>
      </c>
    </row>
    <row r="42" spans="1:8">
      <c r="A42" s="14">
        <f t="shared" si="1"/>
        <v>34</v>
      </c>
      <c r="B42" s="329">
        <f t="shared" si="5"/>
        <v>3.2500000000000001E-2</v>
      </c>
      <c r="C42" s="326">
        <v>42278</v>
      </c>
      <c r="D42" s="248">
        <f ca="1">OFFSET('JAP -23 Page 11'!$D$18,0,ROW()-33)</f>
        <v>5926593.9256012738</v>
      </c>
      <c r="E42" s="248">
        <f ca="1">OFFSET('JAP -23 Page 11'!$D$26,0,ROW()-33)</f>
        <v>226035.33062675729</v>
      </c>
      <c r="F42" s="248">
        <f t="shared" ca="1" si="3"/>
        <v>-11345011.391680522</v>
      </c>
      <c r="G42" s="248">
        <f t="shared" ca="1" si="4"/>
        <v>-38445.578949829403</v>
      </c>
      <c r="H42" s="17">
        <f t="shared" ca="1" si="0"/>
        <v>-11622186.082267914</v>
      </c>
    </row>
    <row r="43" spans="1:8">
      <c r="A43" s="14">
        <f t="shared" si="1"/>
        <v>35</v>
      </c>
      <c r="B43" s="329">
        <f t="shared" si="5"/>
        <v>3.2500000000000001E-2</v>
      </c>
      <c r="C43" s="326">
        <v>42309</v>
      </c>
      <c r="D43" s="248">
        <f ca="1">OFFSET('JAP -23 Page 11'!$D$18,0,ROW()-33)</f>
        <v>5922338.6335305087</v>
      </c>
      <c r="E43" s="248">
        <f ca="1">OFFSET('JAP -23 Page 11'!$D$26,0,ROW()-33)</f>
        <v>465739.10278827348</v>
      </c>
      <c r="F43" s="248">
        <f t="shared" ca="1" si="3"/>
        <v>-5888411.8609382864</v>
      </c>
      <c r="G43" s="248">
        <f t="shared" ca="1" si="4"/>
        <v>-23336.927321254636</v>
      </c>
      <c r="H43" s="17">
        <f t="shared" ca="1" si="0"/>
        <v>-6188923.4788469328</v>
      </c>
    </row>
    <row r="44" spans="1:8">
      <c r="A44" s="14">
        <f t="shared" si="1"/>
        <v>36</v>
      </c>
      <c r="B44" s="329">
        <f t="shared" si="5"/>
        <v>3.2500000000000001E-2</v>
      </c>
      <c r="C44" s="326">
        <v>42339</v>
      </c>
      <c r="D44" s="248">
        <f ca="1">OFFSET('JAP -23 Page 11'!$D$18,0,ROW()-33)</f>
        <v>1401325.6648770124</v>
      </c>
      <c r="E44" s="248">
        <f ca="1">OFFSET('JAP -23 Page 11'!$D$26,0,ROW()-33)</f>
        <v>712258.03166326764</v>
      </c>
      <c r="F44" s="248">
        <f t="shared" ca="1" si="3"/>
        <v>-5199344.2277245419</v>
      </c>
      <c r="G44" s="248">
        <f t="shared" ca="1" si="4"/>
        <v>-15014.669703397582</v>
      </c>
      <c r="H44" s="17">
        <f t="shared" ca="1" si="0"/>
        <v>-5514870.5153365862</v>
      </c>
    </row>
    <row r="45" spans="1:8">
      <c r="A45" s="2"/>
      <c r="B45" s="330"/>
      <c r="C45" s="328"/>
      <c r="D45" s="32"/>
      <c r="E45" s="32"/>
      <c r="F45" s="32"/>
      <c r="G45" s="32"/>
      <c r="H45" s="31"/>
    </row>
    <row r="46" spans="1:8">
      <c r="A46" s="2"/>
      <c r="B46" s="330"/>
      <c r="C46" s="328"/>
      <c r="D46" s="32"/>
      <c r="E46" s="32"/>
      <c r="F46" s="32"/>
      <c r="G46" s="32"/>
      <c r="H46" s="31"/>
    </row>
    <row r="47" spans="1:8">
      <c r="A47" s="2"/>
      <c r="B47" s="330"/>
      <c r="C47" s="328"/>
      <c r="D47" s="32"/>
      <c r="E47" s="32"/>
      <c r="F47" s="32"/>
      <c r="G47" s="32"/>
      <c r="H47" s="31"/>
    </row>
    <row r="48" spans="1:8">
      <c r="A48" s="2"/>
      <c r="B48" s="330"/>
      <c r="C48" s="328"/>
      <c r="D48" s="32"/>
      <c r="E48" s="32"/>
      <c r="F48" s="32"/>
      <c r="G48" s="32"/>
      <c r="H48" s="31"/>
    </row>
    <row r="49" spans="1:8">
      <c r="A49" s="2"/>
      <c r="B49" s="330"/>
      <c r="C49" s="328"/>
      <c r="D49" s="32"/>
      <c r="E49" s="32"/>
      <c r="F49" s="32"/>
      <c r="G49" s="32"/>
      <c r="H49" s="31"/>
    </row>
    <row r="50" spans="1:8">
      <c r="A50" s="2"/>
      <c r="B50" s="330"/>
      <c r="C50" s="328"/>
      <c r="D50" s="32"/>
      <c r="E50" s="32"/>
      <c r="F50" s="32"/>
      <c r="G50" s="32"/>
      <c r="H50" s="31"/>
    </row>
    <row r="51" spans="1:8">
      <c r="A51" s="2"/>
      <c r="B51" s="330"/>
      <c r="C51" s="328"/>
      <c r="D51" s="32"/>
      <c r="E51" s="32"/>
      <c r="F51" s="32"/>
      <c r="G51" s="32"/>
      <c r="H51" s="31"/>
    </row>
    <row r="52" spans="1:8">
      <c r="A52" s="2"/>
      <c r="B52" s="330"/>
      <c r="C52" s="328"/>
      <c r="D52" s="32"/>
      <c r="E52" s="32"/>
      <c r="F52" s="32"/>
      <c r="G52" s="32"/>
      <c r="H52" s="31"/>
    </row>
    <row r="53" spans="1:8">
      <c r="A53" s="2"/>
      <c r="B53" s="330"/>
      <c r="C53" s="328"/>
      <c r="D53" s="32"/>
      <c r="E53" s="32"/>
      <c r="F53" s="32"/>
      <c r="G53" s="32"/>
      <c r="H53" s="31"/>
    </row>
    <row r="54" spans="1:8">
      <c r="A54" s="2"/>
      <c r="B54" s="330"/>
      <c r="C54" s="328"/>
      <c r="D54" s="32"/>
      <c r="E54" s="32"/>
      <c r="F54" s="32"/>
      <c r="G54" s="32"/>
      <c r="H54" s="31"/>
    </row>
    <row r="55" spans="1:8">
      <c r="A55" s="2"/>
      <c r="B55" s="330"/>
      <c r="C55" s="328"/>
      <c r="D55" s="32"/>
      <c r="E55" s="32"/>
      <c r="F55" s="32"/>
      <c r="G55" s="32"/>
      <c r="H55" s="31"/>
    </row>
    <row r="56" spans="1:8">
      <c r="A56" s="2"/>
      <c r="B56" s="330"/>
      <c r="C56" s="328"/>
      <c r="D56" s="32"/>
      <c r="E56" s="32"/>
      <c r="F56" s="32"/>
      <c r="G56" s="32"/>
      <c r="H56" s="31"/>
    </row>
    <row r="57" spans="1:8">
      <c r="A57" s="2"/>
      <c r="B57" s="330"/>
      <c r="C57" s="328"/>
      <c r="D57" s="32"/>
      <c r="E57" s="32"/>
      <c r="F57" s="32"/>
      <c r="G57" s="32"/>
      <c r="H57" s="31"/>
    </row>
    <row r="58" spans="1:8">
      <c r="A58" s="2"/>
      <c r="B58" s="330"/>
      <c r="C58" s="328"/>
      <c r="D58" s="32"/>
      <c r="E58" s="32"/>
      <c r="F58" s="32"/>
      <c r="G58" s="32"/>
      <c r="H58" s="31"/>
    </row>
    <row r="59" spans="1:8">
      <c r="A59" s="2"/>
      <c r="B59" s="330"/>
      <c r="C59" s="328"/>
      <c r="D59" s="32"/>
      <c r="E59" s="32"/>
      <c r="F59" s="32"/>
      <c r="G59" s="32"/>
      <c r="H59" s="31"/>
    </row>
    <row r="60" spans="1:8">
      <c r="A60" s="2"/>
      <c r="B60" s="330"/>
      <c r="C60" s="328"/>
      <c r="D60" s="32"/>
      <c r="E60" s="32"/>
      <c r="F60" s="32"/>
      <c r="G60" s="32"/>
      <c r="H60" s="31"/>
    </row>
    <row r="61" spans="1:8">
      <c r="A61" s="2"/>
      <c r="B61" s="330"/>
      <c r="C61" s="328"/>
      <c r="D61" s="32"/>
      <c r="E61" s="32"/>
      <c r="F61" s="32"/>
      <c r="G61" s="32"/>
      <c r="H61" s="31"/>
    </row>
    <row r="62" spans="1:8">
      <c r="A62" s="2"/>
      <c r="B62" s="330"/>
      <c r="C62" s="328"/>
      <c r="D62" s="32"/>
      <c r="E62" s="32"/>
      <c r="F62" s="32"/>
      <c r="G62" s="32"/>
      <c r="H62" s="31"/>
    </row>
    <row r="63" spans="1:8">
      <c r="A63" s="2"/>
      <c r="B63" s="330"/>
      <c r="C63" s="328"/>
      <c r="D63" s="32"/>
      <c r="E63" s="32"/>
      <c r="F63" s="32"/>
      <c r="G63" s="32"/>
      <c r="H63" s="31"/>
    </row>
    <row r="64" spans="1:8">
      <c r="A64" s="2"/>
      <c r="B64" s="330"/>
      <c r="C64" s="328"/>
      <c r="D64" s="32"/>
      <c r="E64" s="32"/>
      <c r="F64" s="32"/>
      <c r="G64" s="32"/>
      <c r="H64" s="31"/>
    </row>
    <row r="65" spans="1:8">
      <c r="A65" s="2"/>
      <c r="B65" s="330"/>
      <c r="C65" s="328"/>
      <c r="D65" s="32"/>
      <c r="E65" s="32"/>
      <c r="F65" s="32"/>
      <c r="G65" s="32"/>
      <c r="H65" s="31"/>
    </row>
    <row r="66" spans="1:8">
      <c r="A66" s="2"/>
      <c r="B66" s="330"/>
      <c r="C66" s="328"/>
      <c r="D66" s="32"/>
      <c r="E66" s="32"/>
      <c r="F66" s="32"/>
      <c r="G66" s="32"/>
      <c r="H66" s="31"/>
    </row>
    <row r="67" spans="1:8">
      <c r="A67" s="2"/>
      <c r="B67" s="330"/>
      <c r="C67" s="328"/>
      <c r="D67" s="32"/>
      <c r="E67" s="32"/>
      <c r="F67" s="32"/>
      <c r="G67" s="32"/>
      <c r="H67" s="31"/>
    </row>
    <row r="68" spans="1:8">
      <c r="A68" s="2"/>
      <c r="B68" s="330"/>
      <c r="C68" s="328"/>
      <c r="D68" s="32"/>
      <c r="E68" s="32"/>
      <c r="F68" s="32"/>
      <c r="G68" s="32"/>
      <c r="H68" s="31"/>
    </row>
    <row r="69" spans="1:8">
      <c r="B69" s="330"/>
      <c r="C69" s="328"/>
      <c r="D69" s="32"/>
      <c r="E69" s="32"/>
      <c r="F69" s="32"/>
      <c r="G69" s="32"/>
      <c r="H69" s="31"/>
    </row>
    <row r="70" spans="1:8">
      <c r="B70" s="330"/>
      <c r="C70" s="328"/>
      <c r="D70" s="32"/>
      <c r="E70" s="32"/>
      <c r="F70" s="32"/>
      <c r="G70" s="32"/>
      <c r="H70" s="31"/>
    </row>
    <row r="71" spans="1:8">
      <c r="B71" s="330"/>
      <c r="C71" s="328"/>
      <c r="D71" s="32"/>
      <c r="E71" s="32"/>
      <c r="F71" s="32"/>
      <c r="G71" s="32"/>
      <c r="H71" s="31"/>
    </row>
    <row r="72" spans="1:8">
      <c r="B72" s="330"/>
      <c r="C72" s="328"/>
      <c r="D72" s="32"/>
      <c r="E72" s="32"/>
      <c r="F72" s="32"/>
      <c r="G72" s="32"/>
      <c r="H72" s="31"/>
    </row>
    <row r="73" spans="1:8">
      <c r="B73" s="330"/>
      <c r="C73" s="328"/>
      <c r="D73" s="32"/>
      <c r="E73" s="32"/>
      <c r="F73" s="32"/>
      <c r="G73" s="32"/>
      <c r="H73" s="31"/>
    </row>
    <row r="74" spans="1:8">
      <c r="B74" s="330"/>
      <c r="C74" s="328"/>
      <c r="D74" s="32"/>
      <c r="E74" s="32"/>
      <c r="F74" s="32"/>
      <c r="G74" s="32"/>
      <c r="H74" s="31"/>
    </row>
    <row r="75" spans="1:8">
      <c r="B75" s="330"/>
      <c r="C75" s="328"/>
      <c r="D75" s="32"/>
      <c r="E75" s="32"/>
      <c r="F75" s="32"/>
      <c r="G75" s="32"/>
      <c r="H75" s="31"/>
    </row>
    <row r="76" spans="1:8">
      <c r="B76" s="330"/>
      <c r="C76" s="328"/>
      <c r="D76" s="32"/>
      <c r="E76" s="32"/>
      <c r="F76" s="32"/>
      <c r="G76" s="32"/>
      <c r="H76" s="31"/>
    </row>
    <row r="77" spans="1:8">
      <c r="B77" s="330"/>
      <c r="C77" s="328"/>
      <c r="D77" s="32"/>
      <c r="E77" s="32"/>
      <c r="F77" s="32"/>
      <c r="G77" s="32"/>
      <c r="H77" s="31"/>
    </row>
    <row r="78" spans="1:8">
      <c r="B78" s="330"/>
      <c r="C78" s="328"/>
      <c r="D78" s="32"/>
      <c r="E78" s="32"/>
      <c r="F78" s="32"/>
      <c r="G78" s="32"/>
      <c r="H78" s="31"/>
    </row>
    <row r="79" spans="1:8">
      <c r="B79" s="330"/>
      <c r="C79" s="328"/>
      <c r="D79" s="32"/>
      <c r="E79" s="32"/>
      <c r="F79" s="32"/>
      <c r="G79" s="32"/>
      <c r="H79" s="31"/>
    </row>
    <row r="80" spans="1:8">
      <c r="B80" s="330"/>
      <c r="C80" s="328"/>
      <c r="D80" s="32"/>
      <c r="E80" s="32"/>
      <c r="F80" s="32"/>
      <c r="G80" s="32"/>
      <c r="H8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3.xml><?xml version="1.0" encoding="utf-8"?>
<worksheet xmlns="http://schemas.openxmlformats.org/spreadsheetml/2006/main" xmlns:r="http://schemas.openxmlformats.org/officeDocument/2006/relationships">
  <sheetPr>
    <pageSetUpPr fitToPage="1"/>
  </sheetPr>
  <dimension ref="A1:H50"/>
  <sheetViews>
    <sheetView zoomScale="90" zoomScaleNormal="90" workbookViewId="0">
      <pane ySplit="6" topLeftCell="A7" activePane="bottomLeft" state="frozen"/>
      <selection activeCell="D35" sqref="D35"/>
      <selection pane="bottomLeft" activeCell="D35" sqref="D35"/>
    </sheetView>
  </sheetViews>
  <sheetFormatPr defaultRowHeight="12.75"/>
  <cols>
    <col min="1" max="1" width="6" style="1" customWidth="1"/>
    <col min="2" max="2" width="14.5703125" style="1" customWidth="1"/>
    <col min="3" max="3" width="18.42578125" style="1" customWidth="1"/>
    <col min="4" max="5" width="17.42578125" style="1" customWidth="1"/>
    <col min="6" max="6" width="16.28515625" style="1" customWidth="1"/>
    <col min="7" max="8" width="18.42578125" style="1" customWidth="1"/>
    <col min="9" max="16384" width="9.140625" style="1"/>
  </cols>
  <sheetData>
    <row r="1" spans="1:8">
      <c r="A1" s="961" t="s">
        <v>18</v>
      </c>
      <c r="B1" s="969"/>
      <c r="C1" s="969"/>
      <c r="D1" s="969"/>
      <c r="E1" s="969"/>
      <c r="F1" s="969"/>
      <c r="G1" s="969"/>
      <c r="H1" s="969"/>
    </row>
    <row r="2" spans="1:8">
      <c r="A2" s="961" t="s">
        <v>17</v>
      </c>
      <c r="B2" s="969"/>
      <c r="C2" s="969"/>
      <c r="D2" s="969"/>
      <c r="E2" s="969"/>
      <c r="F2" s="969"/>
      <c r="G2" s="969"/>
      <c r="H2" s="969"/>
    </row>
    <row r="3" spans="1:8">
      <c r="A3" s="961" t="s">
        <v>101</v>
      </c>
      <c r="B3" s="969"/>
      <c r="C3" s="969"/>
      <c r="D3" s="969"/>
      <c r="E3" s="969"/>
      <c r="F3" s="969"/>
      <c r="G3" s="969"/>
      <c r="H3" s="969"/>
    </row>
    <row r="4" spans="1:8">
      <c r="A4" s="13"/>
      <c r="B4" s="13"/>
      <c r="C4" s="13"/>
      <c r="D4" s="13"/>
      <c r="E4" s="13"/>
      <c r="F4" s="13"/>
      <c r="G4" s="13"/>
      <c r="H4" s="13"/>
    </row>
    <row r="5" spans="1:8">
      <c r="A5" s="13"/>
      <c r="B5" s="13"/>
      <c r="C5" s="13"/>
      <c r="D5" s="13"/>
      <c r="E5" s="13"/>
      <c r="F5" s="13"/>
      <c r="G5" s="13"/>
      <c r="H5" s="13"/>
    </row>
    <row r="6" spans="1:8" ht="25.5">
      <c r="A6" s="324" t="s">
        <v>16</v>
      </c>
      <c r="B6" s="324" t="s">
        <v>92</v>
      </c>
      <c r="C6" s="324" t="s">
        <v>93</v>
      </c>
      <c r="D6" s="324" t="s">
        <v>94</v>
      </c>
      <c r="E6" s="324" t="s">
        <v>95</v>
      </c>
      <c r="F6" s="324" t="s">
        <v>96</v>
      </c>
      <c r="G6" s="324" t="s">
        <v>97</v>
      </c>
      <c r="H6" s="324" t="s">
        <v>98</v>
      </c>
    </row>
    <row r="7" spans="1:8">
      <c r="A7" s="325"/>
      <c r="B7" s="14" t="s">
        <v>14</v>
      </c>
      <c r="C7" s="14" t="s">
        <v>13</v>
      </c>
      <c r="D7" s="14" t="s">
        <v>12</v>
      </c>
      <c r="E7" s="14" t="s">
        <v>11</v>
      </c>
      <c r="F7" s="14" t="s">
        <v>10</v>
      </c>
      <c r="G7" s="14" t="s">
        <v>9</v>
      </c>
      <c r="H7" s="14" t="s">
        <v>8</v>
      </c>
    </row>
    <row r="8" spans="1:8">
      <c r="A8" s="325"/>
      <c r="B8" s="325"/>
      <c r="C8" s="325"/>
      <c r="D8" s="325"/>
      <c r="E8" s="325"/>
      <c r="F8" s="325"/>
      <c r="G8" s="325"/>
      <c r="H8" s="325"/>
    </row>
    <row r="9" spans="1:8">
      <c r="A9" s="14">
        <v>1</v>
      </c>
      <c r="B9" s="329">
        <v>3.2500000000000001E-2</v>
      </c>
      <c r="C9" s="326">
        <v>41275</v>
      </c>
      <c r="D9" s="248">
        <f ca="1">OFFSET('JAP-23 Page 2'!$D$18,0,ROW()-9)</f>
        <v>0</v>
      </c>
      <c r="E9" s="248">
        <v>0</v>
      </c>
      <c r="F9" s="327">
        <f ca="1">D9</f>
        <v>0</v>
      </c>
      <c r="G9" s="248">
        <f ca="1">(0+F9)/2*B9/12</f>
        <v>0</v>
      </c>
      <c r="H9" s="327">
        <f ca="1">D9+G9</f>
        <v>0</v>
      </c>
    </row>
    <row r="10" spans="1:8">
      <c r="A10" s="14">
        <f>A9+1</f>
        <v>2</v>
      </c>
      <c r="B10" s="329">
        <f>$B$9</f>
        <v>3.2500000000000001E-2</v>
      </c>
      <c r="C10" s="326">
        <v>41306</v>
      </c>
      <c r="D10" s="248">
        <f ca="1">OFFSET('JAP-23 Page 2'!$D$18,0,ROW()-9)</f>
        <v>0</v>
      </c>
      <c r="E10" s="248">
        <v>0</v>
      </c>
      <c r="F10" s="248">
        <f ca="1">F9+D10-E10</f>
        <v>0</v>
      </c>
      <c r="G10" s="248">
        <f ca="1">(F9+F10)/2*B10/12</f>
        <v>0</v>
      </c>
      <c r="H10" s="17">
        <f t="shared" ref="H10:H44" ca="1" si="0">H9+D10-E10+G10</f>
        <v>0</v>
      </c>
    </row>
    <row r="11" spans="1:8">
      <c r="A11" s="14">
        <f t="shared" ref="A11:A44" si="1">A10+1</f>
        <v>3</v>
      </c>
      <c r="B11" s="329">
        <f t="shared" ref="B11:B30" si="2">$B$9</f>
        <v>3.2500000000000001E-2</v>
      </c>
      <c r="C11" s="326">
        <v>41334</v>
      </c>
      <c r="D11" s="248">
        <f ca="1">OFFSET('JAP-23 Page 2'!$D$18,0,ROW()-9)</f>
        <v>0</v>
      </c>
      <c r="E11" s="248">
        <v>0</v>
      </c>
      <c r="F11" s="248">
        <f t="shared" ref="F11:F44" ca="1" si="3">F10+D11-E11</f>
        <v>0</v>
      </c>
      <c r="G11" s="248">
        <f t="shared" ref="G11:G44" ca="1" si="4">(F10+F11)/2*B11/12</f>
        <v>0</v>
      </c>
      <c r="H11" s="17">
        <f t="shared" ca="1" si="0"/>
        <v>0</v>
      </c>
    </row>
    <row r="12" spans="1:8">
      <c r="A12" s="14">
        <f t="shared" si="1"/>
        <v>4</v>
      </c>
      <c r="B12" s="329">
        <f t="shared" si="2"/>
        <v>3.2500000000000001E-2</v>
      </c>
      <c r="C12" s="326">
        <v>41365</v>
      </c>
      <c r="D12" s="248">
        <f ca="1">OFFSET('JAP-23 Page 2'!$D$18,0,ROW()-9)</f>
        <v>0</v>
      </c>
      <c r="E12" s="248">
        <v>0</v>
      </c>
      <c r="F12" s="248">
        <f t="shared" ca="1" si="3"/>
        <v>0</v>
      </c>
      <c r="G12" s="248">
        <f t="shared" ca="1" si="4"/>
        <v>0</v>
      </c>
      <c r="H12" s="17">
        <f t="shared" ca="1" si="0"/>
        <v>0</v>
      </c>
    </row>
    <row r="13" spans="1:8">
      <c r="A13" s="14">
        <f t="shared" si="1"/>
        <v>5</v>
      </c>
      <c r="B13" s="329">
        <f t="shared" si="2"/>
        <v>3.2500000000000001E-2</v>
      </c>
      <c r="C13" s="326">
        <v>41395</v>
      </c>
      <c r="D13" s="248">
        <f ca="1">OFFSET('JAP-23 Page 2'!$D$18,0,ROW()-9)</f>
        <v>-680774.00367728807</v>
      </c>
      <c r="E13" s="248">
        <v>0</v>
      </c>
      <c r="F13" s="248">
        <f t="shared" ca="1" si="3"/>
        <v>-680774.00367728807</v>
      </c>
      <c r="G13" s="248">
        <f t="shared" ca="1" si="4"/>
        <v>-921.88146331299424</v>
      </c>
      <c r="H13" s="17">
        <f t="shared" ca="1" si="0"/>
        <v>-681695.88514060108</v>
      </c>
    </row>
    <row r="14" spans="1:8">
      <c r="A14" s="14">
        <f t="shared" si="1"/>
        <v>6</v>
      </c>
      <c r="B14" s="329">
        <f t="shared" si="2"/>
        <v>3.2500000000000001E-2</v>
      </c>
      <c r="C14" s="326">
        <v>41426</v>
      </c>
      <c r="D14" s="248">
        <f ca="1">OFFSET('JAP-23 Page 2'!$D$18,0,ROW()-9)</f>
        <v>-848878.79177309386</v>
      </c>
      <c r="E14" s="248">
        <v>0</v>
      </c>
      <c r="F14" s="248">
        <f t="shared" ca="1" si="3"/>
        <v>-1529652.7954503819</v>
      </c>
      <c r="G14" s="248">
        <f t="shared" ca="1" si="4"/>
        <v>-2993.2862904853864</v>
      </c>
      <c r="H14" s="17">
        <f t="shared" ca="1" si="0"/>
        <v>-1533567.9632041804</v>
      </c>
    </row>
    <row r="15" spans="1:8">
      <c r="A15" s="14">
        <f t="shared" si="1"/>
        <v>7</v>
      </c>
      <c r="B15" s="329">
        <f t="shared" si="2"/>
        <v>3.2500000000000001E-2</v>
      </c>
      <c r="C15" s="326">
        <v>41456</v>
      </c>
      <c r="D15" s="248">
        <f ca="1">OFFSET('JAP-23 Page 2'!$D$18,0,ROW()-9)</f>
        <v>-224465.22221205477</v>
      </c>
      <c r="E15" s="248">
        <v>0</v>
      </c>
      <c r="F15" s="248">
        <f t="shared" ca="1" si="3"/>
        <v>-1754118.0176624367</v>
      </c>
      <c r="G15" s="248">
        <f t="shared" ca="1" si="4"/>
        <v>-4446.7729760902757</v>
      </c>
      <c r="H15" s="17">
        <f t="shared" ca="1" si="0"/>
        <v>-1762479.9583923253</v>
      </c>
    </row>
    <row r="16" spans="1:8">
      <c r="A16" s="14">
        <f t="shared" si="1"/>
        <v>8</v>
      </c>
      <c r="B16" s="329">
        <f t="shared" si="2"/>
        <v>3.2500000000000001E-2</v>
      </c>
      <c r="C16" s="326">
        <v>41487</v>
      </c>
      <c r="D16" s="248">
        <f ca="1">OFFSET('JAP-23 Page 2'!$D$18,0,ROW()-9)</f>
        <v>198504.5244316617</v>
      </c>
      <c r="E16" s="248">
        <v>0</v>
      </c>
      <c r="F16" s="248">
        <f t="shared" ca="1" si="3"/>
        <v>-1555613.493230775</v>
      </c>
      <c r="G16" s="248">
        <f t="shared" ca="1" si="4"/>
        <v>-4481.9280876678904</v>
      </c>
      <c r="H16" s="17">
        <f t="shared" ca="1" si="0"/>
        <v>-1568457.3620483314</v>
      </c>
    </row>
    <row r="17" spans="1:8">
      <c r="A17" s="14">
        <f t="shared" si="1"/>
        <v>9</v>
      </c>
      <c r="B17" s="329">
        <f t="shared" si="2"/>
        <v>3.2500000000000001E-2</v>
      </c>
      <c r="C17" s="326">
        <v>41518</v>
      </c>
      <c r="D17" s="248">
        <f ca="1">OFFSET('JAP-23 Page 2'!$D$18,0,ROW()-9)</f>
        <v>234188.93867672514</v>
      </c>
      <c r="E17" s="248">
        <v>0</v>
      </c>
      <c r="F17" s="248">
        <f t="shared" ca="1" si="3"/>
        <v>-1321424.5545540499</v>
      </c>
      <c r="G17" s="248">
        <f t="shared" ca="1" si="4"/>
        <v>-3895.9890230419501</v>
      </c>
      <c r="H17" s="17">
        <f t="shared" ca="1" si="0"/>
        <v>-1338164.4123946482</v>
      </c>
    </row>
    <row r="18" spans="1:8">
      <c r="A18" s="14">
        <f t="shared" si="1"/>
        <v>10</v>
      </c>
      <c r="B18" s="329">
        <f t="shared" si="2"/>
        <v>3.2500000000000001E-2</v>
      </c>
      <c r="C18" s="326">
        <v>41548</v>
      </c>
      <c r="D18" s="248">
        <f ca="1">OFFSET('JAP-23 Page 2'!$D$18,0,ROW()-9)</f>
        <v>1512811.4402170219</v>
      </c>
      <c r="E18" s="248">
        <v>0</v>
      </c>
      <c r="F18" s="248">
        <f t="shared" ca="1" si="3"/>
        <v>191386.885662972</v>
      </c>
      <c r="G18" s="248">
        <f t="shared" ca="1" si="4"/>
        <v>-1530.2593432900012</v>
      </c>
      <c r="H18" s="17">
        <f t="shared" ca="1" si="0"/>
        <v>173116.76847908366</v>
      </c>
    </row>
    <row r="19" spans="1:8">
      <c r="A19" s="14">
        <f t="shared" si="1"/>
        <v>11</v>
      </c>
      <c r="B19" s="329">
        <f t="shared" si="2"/>
        <v>3.2500000000000001E-2</v>
      </c>
      <c r="C19" s="326">
        <v>41579</v>
      </c>
      <c r="D19" s="248">
        <f ca="1">OFFSET('JAP-23 Page 2'!$D$18,0,ROW()-9)</f>
        <v>1466895.5204474265</v>
      </c>
      <c r="E19" s="248">
        <v>0</v>
      </c>
      <c r="F19" s="248">
        <f t="shared" ca="1" si="3"/>
        <v>1658282.4061103985</v>
      </c>
      <c r="G19" s="248">
        <f t="shared" ca="1" si="4"/>
        <v>2504.7604992764395</v>
      </c>
      <c r="H19" s="17">
        <f t="shared" ca="1" si="0"/>
        <v>1642517.0494257866</v>
      </c>
    </row>
    <row r="20" spans="1:8">
      <c r="A20" s="14">
        <f t="shared" si="1"/>
        <v>12</v>
      </c>
      <c r="B20" s="329">
        <f t="shared" si="2"/>
        <v>3.2500000000000001E-2</v>
      </c>
      <c r="C20" s="326">
        <v>41609</v>
      </c>
      <c r="D20" s="248">
        <f ca="1">OFFSET('JAP-23 Page 2'!$D$18,0,ROW()-9)</f>
        <v>433250.16965980828</v>
      </c>
      <c r="E20" s="248">
        <v>0</v>
      </c>
      <c r="F20" s="248">
        <f t="shared" ca="1" si="3"/>
        <v>2091532.5757702067</v>
      </c>
      <c r="G20" s="248">
        <f t="shared" ca="1" si="4"/>
        <v>5077.8744546299868</v>
      </c>
      <c r="H20" s="17">
        <f t="shared" ca="1" si="0"/>
        <v>2080845.0935402249</v>
      </c>
    </row>
    <row r="21" spans="1:8">
      <c r="A21" s="14">
        <f t="shared" si="1"/>
        <v>13</v>
      </c>
      <c r="B21" s="329">
        <f t="shared" si="2"/>
        <v>3.2500000000000001E-2</v>
      </c>
      <c r="C21" s="326">
        <v>41640</v>
      </c>
      <c r="D21" s="248">
        <f ca="1">OFFSET('JAP-23 Page 7'!$D$18,0,ROW()-21)</f>
        <v>-145888.69052102417</v>
      </c>
      <c r="E21" s="248">
        <f ca="1">OFFSET('JAP-23 Page 7'!$D$26,0,ROW()-21)</f>
        <v>0</v>
      </c>
      <c r="F21" s="248">
        <f t="shared" ca="1" si="3"/>
        <v>1945643.8852491826</v>
      </c>
      <c r="G21" s="248">
        <f t="shared" ca="1" si="4"/>
        <v>5467.0097909637561</v>
      </c>
      <c r="H21" s="17">
        <f t="shared" ca="1" si="0"/>
        <v>1940423.4128101645</v>
      </c>
    </row>
    <row r="22" spans="1:8">
      <c r="A22" s="14">
        <f t="shared" si="1"/>
        <v>14</v>
      </c>
      <c r="B22" s="329">
        <f t="shared" si="2"/>
        <v>3.2500000000000001E-2</v>
      </c>
      <c r="C22" s="326">
        <v>41671</v>
      </c>
      <c r="D22" s="248">
        <f ca="1">OFFSET('JAP-23 Page 7'!$D$18,0,ROW()-21)</f>
        <v>-535383.89880142733</v>
      </c>
      <c r="E22" s="248">
        <f ca="1">OFFSET('JAP-23 Page 7'!$D$26,0,ROW()-21)</f>
        <v>0</v>
      </c>
      <c r="F22" s="248">
        <f t="shared" ca="1" si="3"/>
        <v>1410259.9864477552</v>
      </c>
      <c r="G22" s="248">
        <f t="shared" ca="1" si="4"/>
        <v>4544.4531595896033</v>
      </c>
      <c r="H22" s="17">
        <f t="shared" ca="1" si="0"/>
        <v>1409583.9671683267</v>
      </c>
    </row>
    <row r="23" spans="1:8">
      <c r="A23" s="14">
        <f t="shared" si="1"/>
        <v>15</v>
      </c>
      <c r="B23" s="329">
        <f t="shared" si="2"/>
        <v>3.2500000000000001E-2</v>
      </c>
      <c r="C23" s="326">
        <v>41699</v>
      </c>
      <c r="D23" s="248">
        <f ca="1">OFFSET('JAP-23 Page 7'!$D$18,0,ROW()-21)</f>
        <v>339161.12957787514</v>
      </c>
      <c r="E23" s="248">
        <f ca="1">OFFSET('JAP-23 Page 7'!$D$26,0,ROW()-21)</f>
        <v>0</v>
      </c>
      <c r="F23" s="248">
        <f t="shared" ca="1" si="3"/>
        <v>1749421.1160256304</v>
      </c>
      <c r="G23" s="248">
        <f t="shared" ca="1" si="4"/>
        <v>4278.7348262660435</v>
      </c>
      <c r="H23" s="17">
        <f t="shared" ca="1" si="0"/>
        <v>1753023.8315724679</v>
      </c>
    </row>
    <row r="24" spans="1:8">
      <c r="A24" s="14">
        <f t="shared" si="1"/>
        <v>16</v>
      </c>
      <c r="B24" s="329">
        <f t="shared" si="2"/>
        <v>3.2500000000000001E-2</v>
      </c>
      <c r="C24" s="326">
        <v>41730</v>
      </c>
      <c r="D24" s="248">
        <f ca="1">OFFSET('JAP-23 Page 7'!$D$18,0,ROW()-21)</f>
        <v>-451069.87439647876</v>
      </c>
      <c r="E24" s="248">
        <f ca="1">OFFSET('JAP-23 Page 7'!$D$26,0,ROW()-21)</f>
        <v>0</v>
      </c>
      <c r="F24" s="248">
        <f t="shared" ca="1" si="3"/>
        <v>1298351.2416291516</v>
      </c>
      <c r="G24" s="248">
        <f t="shared" ca="1" si="4"/>
        <v>4127.1917343241839</v>
      </c>
      <c r="H24" s="17">
        <f t="shared" ca="1" si="0"/>
        <v>1306081.1489103134</v>
      </c>
    </row>
    <row r="25" spans="1:8">
      <c r="A25" s="14">
        <f t="shared" si="1"/>
        <v>17</v>
      </c>
      <c r="B25" s="329">
        <f t="shared" si="2"/>
        <v>3.2500000000000001E-2</v>
      </c>
      <c r="C25" s="326">
        <v>41760</v>
      </c>
      <c r="D25" s="248">
        <f ca="1">OFFSET('JAP-23 Page 7'!$D$18,0,ROW()-21)</f>
        <v>-883223.13014589436</v>
      </c>
      <c r="E25" s="248">
        <f ca="1">OFFSET('JAP-23 Page 7'!$D$26,0,ROW()-21)</f>
        <v>163336.16199253232</v>
      </c>
      <c r="F25" s="248">
        <f t="shared" ca="1" si="3"/>
        <v>251791.94949072495</v>
      </c>
      <c r="G25" s="248">
        <f t="shared" ca="1" si="4"/>
        <v>2099.152237974833</v>
      </c>
      <c r="H25" s="17">
        <f t="shared" ca="1" si="0"/>
        <v>261621.00900986153</v>
      </c>
    </row>
    <row r="26" spans="1:8">
      <c r="A26" s="14">
        <f t="shared" si="1"/>
        <v>18</v>
      </c>
      <c r="B26" s="329">
        <f t="shared" si="2"/>
        <v>3.2500000000000001E-2</v>
      </c>
      <c r="C26" s="326">
        <v>41791</v>
      </c>
      <c r="D26" s="248">
        <f ca="1">OFFSET('JAP-23 Page 7'!$D$18,0,ROW()-21)</f>
        <v>-1031437.7453658525</v>
      </c>
      <c r="E26" s="248">
        <f ca="1">OFFSET('JAP-23 Page 7'!$D$26,0,ROW()-21)</f>
        <v>138912.85903605336</v>
      </c>
      <c r="F26" s="248">
        <f t="shared" ca="1" si="3"/>
        <v>-918558.65491118096</v>
      </c>
      <c r="G26" s="248">
        <f t="shared" ca="1" si="4"/>
        <v>-902.91324692353419</v>
      </c>
      <c r="H26" s="17">
        <f t="shared" ca="1" si="0"/>
        <v>-909632.50863896799</v>
      </c>
    </row>
    <row r="27" spans="1:8">
      <c r="A27" s="14">
        <f t="shared" si="1"/>
        <v>19</v>
      </c>
      <c r="B27" s="329">
        <f t="shared" si="2"/>
        <v>3.2500000000000001E-2</v>
      </c>
      <c r="C27" s="326">
        <v>41821</v>
      </c>
      <c r="D27" s="248">
        <f ca="1">OFFSET('JAP-23 Page 7'!$D$18,0,ROW()-21)</f>
        <v>-348739.13422558364</v>
      </c>
      <c r="E27" s="248">
        <f ca="1">OFFSET('JAP-23 Page 7'!$D$26,0,ROW()-21)</f>
        <v>116287.71498844335</v>
      </c>
      <c r="F27" s="248">
        <f t="shared" ca="1" si="3"/>
        <v>-1383585.5041252079</v>
      </c>
      <c r="G27" s="248">
        <f t="shared" ca="1" si="4"/>
        <v>-3117.4868820284428</v>
      </c>
      <c r="H27" s="17">
        <f t="shared" ca="1" si="0"/>
        <v>-1377776.8447350233</v>
      </c>
    </row>
    <row r="28" spans="1:8">
      <c r="A28" s="14">
        <f t="shared" si="1"/>
        <v>20</v>
      </c>
      <c r="B28" s="329">
        <f t="shared" si="2"/>
        <v>3.2500000000000001E-2</v>
      </c>
      <c r="C28" s="326">
        <v>41852</v>
      </c>
      <c r="D28" s="248">
        <f ca="1">OFFSET('JAP-23 Page 7'!$D$18,0,ROW()-21)</f>
        <v>104113.54244300537</v>
      </c>
      <c r="E28" s="248">
        <f ca="1">OFFSET('JAP-23 Page 7'!$D$26,0,ROW()-21)</f>
        <v>108875.04155249604</v>
      </c>
      <c r="F28" s="248">
        <f t="shared" ca="1" si="3"/>
        <v>-1388347.0032346987</v>
      </c>
      <c r="G28" s="248">
        <f t="shared" ca="1" si="4"/>
        <v>-3753.6586037165403</v>
      </c>
      <c r="H28" s="17">
        <f t="shared" ca="1" si="0"/>
        <v>-1386292.0024482307</v>
      </c>
    </row>
    <row r="29" spans="1:8">
      <c r="A29" s="14">
        <f t="shared" si="1"/>
        <v>21</v>
      </c>
      <c r="B29" s="329">
        <f t="shared" si="2"/>
        <v>3.2500000000000001E-2</v>
      </c>
      <c r="C29" s="326">
        <v>41883</v>
      </c>
      <c r="D29" s="248">
        <f ca="1">OFFSET('JAP-23 Page 7'!$D$18,0,ROW()-21)</f>
        <v>136030.55646669865</v>
      </c>
      <c r="E29" s="248">
        <f ca="1">OFFSET('JAP-23 Page 7'!$D$26,0,ROW()-21)</f>
        <v>114179.8255395392</v>
      </c>
      <c r="F29" s="248">
        <f t="shared" ca="1" si="3"/>
        <v>-1366496.2723075391</v>
      </c>
      <c r="G29" s="248">
        <f t="shared" ca="1" si="4"/>
        <v>-3730.5169356301139</v>
      </c>
      <c r="H29" s="17">
        <f t="shared" ca="1" si="0"/>
        <v>-1368171.7884567012</v>
      </c>
    </row>
    <row r="30" spans="1:8">
      <c r="A30" s="14">
        <f t="shared" si="1"/>
        <v>22</v>
      </c>
      <c r="B30" s="329">
        <f t="shared" si="2"/>
        <v>3.2500000000000001E-2</v>
      </c>
      <c r="C30" s="326">
        <v>41913</v>
      </c>
      <c r="D30" s="248">
        <f ca="1">OFFSET('JAP-23 Page 7'!$D$18,0,ROW()-21)</f>
        <v>1452878.8995247446</v>
      </c>
      <c r="E30" s="248">
        <f ca="1">OFFSET('JAP-23 Page 7'!$D$26,0,ROW()-21)</f>
        <v>127693.37083685928</v>
      </c>
      <c r="F30" s="248">
        <f t="shared" ca="1" si="3"/>
        <v>-41310.743619653804</v>
      </c>
      <c r="G30" s="248">
        <f t="shared" ca="1" si="4"/>
        <v>-1906.4053340680739</v>
      </c>
      <c r="H30" s="17">
        <f t="shared" ca="1" si="0"/>
        <v>-44892.665102883962</v>
      </c>
    </row>
    <row r="31" spans="1:8">
      <c r="A31" s="14">
        <f t="shared" si="1"/>
        <v>23</v>
      </c>
      <c r="B31" s="329">
        <v>3.2500000000000001E-2</v>
      </c>
      <c r="C31" s="326">
        <v>41944</v>
      </c>
      <c r="D31" s="248">
        <f ca="1">OFFSET('JAP-23 Page 7'!$D$18,0,ROW()-21)</f>
        <v>1349767.8898694962</v>
      </c>
      <c r="E31" s="248">
        <f ca="1">OFFSET('JAP-23 Page 7'!$D$26,0,ROW()-21)</f>
        <v>172990.72892329175</v>
      </c>
      <c r="F31" s="248">
        <f t="shared" ca="1" si="3"/>
        <v>1135466.4173265507</v>
      </c>
      <c r="G31" s="248">
        <f t="shared" ca="1" si="4"/>
        <v>1481.6691414780896</v>
      </c>
      <c r="H31" s="17">
        <f t="shared" ca="1" si="0"/>
        <v>1133366.1649847988</v>
      </c>
    </row>
    <row r="32" spans="1:8">
      <c r="A32" s="14">
        <f t="shared" si="1"/>
        <v>24</v>
      </c>
      <c r="B32" s="329">
        <f>$B$31</f>
        <v>3.2500000000000001E-2</v>
      </c>
      <c r="C32" s="326">
        <v>41974</v>
      </c>
      <c r="D32" s="248">
        <f ca="1">OFFSET('JAP-23 Page 7'!$D$18,0,ROW()-21)</f>
        <v>212823.18433993123</v>
      </c>
      <c r="E32" s="248">
        <f ca="1">OFFSET('JAP-23 Page 7'!$D$26,0,ROW()-21)</f>
        <v>230954.78637831748</v>
      </c>
      <c r="F32" s="248">
        <f t="shared" ca="1" si="3"/>
        <v>1117334.8152881644</v>
      </c>
      <c r="G32" s="248">
        <f t="shared" ca="1" si="4"/>
        <v>3050.6683358324267</v>
      </c>
      <c r="H32" s="17">
        <f t="shared" ca="1" si="0"/>
        <v>1118285.2312822449</v>
      </c>
    </row>
    <row r="33" spans="1:8">
      <c r="A33" s="14">
        <f t="shared" si="1"/>
        <v>25</v>
      </c>
      <c r="B33" s="329">
        <f t="shared" ref="B33:B44" si="5">$B$31</f>
        <v>3.2500000000000001E-2</v>
      </c>
      <c r="C33" s="326">
        <v>42005</v>
      </c>
      <c r="D33" s="248">
        <f ca="1">OFFSET('JAP-23 Page 12'!$D$18,0,ROW()-33)</f>
        <v>-395971.86320154741</v>
      </c>
      <c r="E33" s="248">
        <f ca="1">OFFSET('JAP-23 Page 12'!$D$26,0,ROW()-33)</f>
        <v>250717.08407915832</v>
      </c>
      <c r="F33" s="248">
        <f t="shared" ca="1" si="3"/>
        <v>470645.86800745869</v>
      </c>
      <c r="G33" s="248">
        <f t="shared" ca="1" si="4"/>
        <v>2150.3905086294899</v>
      </c>
      <c r="H33" s="17">
        <f t="shared" ca="1" si="0"/>
        <v>473746.67451016867</v>
      </c>
    </row>
    <row r="34" spans="1:8">
      <c r="A34" s="14">
        <f t="shared" si="1"/>
        <v>26</v>
      </c>
      <c r="B34" s="329">
        <f t="shared" si="5"/>
        <v>3.2500000000000001E-2</v>
      </c>
      <c r="C34" s="326">
        <v>42036</v>
      </c>
      <c r="D34" s="248">
        <f ca="1">OFFSET('JAP-23 Page 12'!$D$18,0,ROW()-33)</f>
        <v>-807485.77587645687</v>
      </c>
      <c r="E34" s="248">
        <f ca="1">OFFSET('JAP-23 Page 12'!$D$26,0,ROW()-33)</f>
        <v>244837.26960848886</v>
      </c>
      <c r="F34" s="248">
        <f t="shared" ca="1" si="3"/>
        <v>-581677.17747748701</v>
      </c>
      <c r="G34" s="248">
        <f t="shared" ca="1" si="4"/>
        <v>-150.35489824066335</v>
      </c>
      <c r="H34" s="17">
        <f t="shared" ca="1" si="0"/>
        <v>-578726.72587301768</v>
      </c>
    </row>
    <row r="35" spans="1:8">
      <c r="A35" s="14">
        <f t="shared" si="1"/>
        <v>27</v>
      </c>
      <c r="B35" s="329">
        <f t="shared" si="5"/>
        <v>3.2500000000000001E-2</v>
      </c>
      <c r="C35" s="326">
        <v>42064</v>
      </c>
      <c r="D35" s="248">
        <f ca="1">OFFSET('JAP-23 Page 12'!$D$18,0,ROW()-33)</f>
        <v>128414.25710904598</v>
      </c>
      <c r="E35" s="248">
        <f ca="1">OFFSET('JAP-23 Page 12'!$D$26,0,ROW()-33)</f>
        <v>217142.8081588202</v>
      </c>
      <c r="F35" s="248">
        <f t="shared" ca="1" si="3"/>
        <v>-670405.72852726118</v>
      </c>
      <c r="G35" s="248">
        <f t="shared" ca="1" si="4"/>
        <v>-1695.5289352147636</v>
      </c>
      <c r="H35" s="17">
        <f t="shared" ca="1" si="0"/>
        <v>-669150.8058580067</v>
      </c>
    </row>
    <row r="36" spans="1:8">
      <c r="A36" s="14">
        <f t="shared" si="1"/>
        <v>28</v>
      </c>
      <c r="B36" s="329">
        <f t="shared" si="5"/>
        <v>3.2500000000000001E-2</v>
      </c>
      <c r="C36" s="326">
        <v>42095</v>
      </c>
      <c r="D36" s="248">
        <f ca="1">OFFSET('JAP-23 Page 12'!$D$18,0,ROW()-33)</f>
        <v>-659723.06051881984</v>
      </c>
      <c r="E36" s="248">
        <f ca="1">OFFSET('JAP-23 Page 12'!$D$26,0,ROW()-33)</f>
        <v>194917.44244622506</v>
      </c>
      <c r="F36" s="248">
        <f t="shared" ca="1" si="3"/>
        <v>-1525046.2314923061</v>
      </c>
      <c r="G36" s="248">
        <f t="shared" ca="1" si="4"/>
        <v>-2973.0078625264973</v>
      </c>
      <c r="H36" s="17">
        <f t="shared" ca="1" si="0"/>
        <v>-1526764.3166855781</v>
      </c>
    </row>
    <row r="37" spans="1:8">
      <c r="A37" s="14">
        <f t="shared" si="1"/>
        <v>29</v>
      </c>
      <c r="B37" s="329">
        <f t="shared" si="5"/>
        <v>3.2500000000000001E-2</v>
      </c>
      <c r="C37" s="326">
        <v>42125</v>
      </c>
      <c r="D37" s="248">
        <f ca="1">OFFSET('JAP-23 Page 12'!$D$18,0,ROW()-33)</f>
        <v>-847054.77293439675</v>
      </c>
      <c r="E37" s="248">
        <f ca="1">OFFSET('JAP-23 Page 12'!$D$26,0,ROW()-33)</f>
        <v>87786.113636203125</v>
      </c>
      <c r="F37" s="248">
        <f t="shared" ca="1" si="3"/>
        <v>-2459887.118062906</v>
      </c>
      <c r="G37" s="248">
        <f t="shared" ca="1" si="4"/>
        <v>-5396.263910856017</v>
      </c>
      <c r="H37" s="17">
        <f t="shared" ca="1" si="0"/>
        <v>-2467001.4671670338</v>
      </c>
    </row>
    <row r="38" spans="1:8">
      <c r="A38" s="14">
        <f t="shared" si="1"/>
        <v>30</v>
      </c>
      <c r="B38" s="329">
        <f t="shared" si="5"/>
        <v>3.2500000000000001E-2</v>
      </c>
      <c r="C38" s="326">
        <v>42156</v>
      </c>
      <c r="D38" s="248">
        <f ca="1">OFFSET('JAP-23 Page 12'!$D$18,0,ROW()-33)</f>
        <v>-1005499.9965359773</v>
      </c>
      <c r="E38" s="248">
        <f ca="1">OFFSET('JAP-23 Page 12'!$D$26,0,ROW()-33)</f>
        <v>74587.718575597159</v>
      </c>
      <c r="F38" s="248">
        <f t="shared" ca="1" si="3"/>
        <v>-3539974.8331744806</v>
      </c>
      <c r="G38" s="248">
        <f t="shared" ca="1" si="4"/>
        <v>-8124.8130589672937</v>
      </c>
      <c r="H38" s="17">
        <f t="shared" ca="1" si="0"/>
        <v>-3555213.9953375757</v>
      </c>
    </row>
    <row r="39" spans="1:8">
      <c r="A39" s="14">
        <f t="shared" si="1"/>
        <v>31</v>
      </c>
      <c r="B39" s="329">
        <f t="shared" si="5"/>
        <v>3.2500000000000001E-2</v>
      </c>
      <c r="C39" s="326">
        <v>42186</v>
      </c>
      <c r="D39" s="248">
        <f ca="1">OFFSET('JAP-23 Page 12'!$D$18,0,ROW()-33)</f>
        <v>-293380.71527681034</v>
      </c>
      <c r="E39" s="248">
        <f ca="1">OFFSET('JAP-23 Page 12'!$D$26,0,ROW()-33)</f>
        <v>62333.796527879924</v>
      </c>
      <c r="F39" s="248">
        <f t="shared" ca="1" si="3"/>
        <v>-3895689.3449791707</v>
      </c>
      <c r="G39" s="248">
        <f t="shared" ca="1" si="4"/>
        <v>-10069.12857458307</v>
      </c>
      <c r="H39" s="17">
        <f t="shared" ca="1" si="0"/>
        <v>-3920997.635716849</v>
      </c>
    </row>
    <row r="40" spans="1:8">
      <c r="A40" s="14">
        <f t="shared" si="1"/>
        <v>32</v>
      </c>
      <c r="B40" s="329">
        <f t="shared" si="5"/>
        <v>3.2500000000000001E-2</v>
      </c>
      <c r="C40" s="326">
        <v>42217</v>
      </c>
      <c r="D40" s="248">
        <f ca="1">OFFSET('JAP-23 Page 12'!$D$18,0,ROW()-33)</f>
        <v>179932.38597741164</v>
      </c>
      <c r="E40" s="248">
        <f ca="1">OFFSET('JAP-23 Page 12'!$D$26,0,ROW()-33)</f>
        <v>58319.18594479507</v>
      </c>
      <c r="F40" s="248">
        <f t="shared" ca="1" si="3"/>
        <v>-3774076.1449465542</v>
      </c>
      <c r="G40" s="248">
        <f t="shared" ca="1" si="4"/>
        <v>-10386.140767607752</v>
      </c>
      <c r="H40" s="17">
        <f t="shared" ca="1" si="0"/>
        <v>-3809770.5764518403</v>
      </c>
    </row>
    <row r="41" spans="1:8">
      <c r="A41" s="14">
        <f t="shared" si="1"/>
        <v>33</v>
      </c>
      <c r="B41" s="329">
        <f t="shared" si="5"/>
        <v>3.2500000000000001E-2</v>
      </c>
      <c r="C41" s="326">
        <v>42248</v>
      </c>
      <c r="D41" s="248">
        <f ca="1">OFFSET('JAP-23 Page 12'!$D$18,0,ROW()-33)</f>
        <v>214295.8278295435</v>
      </c>
      <c r="E41" s="248">
        <f ca="1">OFFSET('JAP-23 Page 12'!$D$26,0,ROW()-33)</f>
        <v>61197.719042237142</v>
      </c>
      <c r="F41" s="248">
        <f t="shared" ca="1" si="3"/>
        <v>-3620978.0361592476</v>
      </c>
      <c r="G41" s="248">
        <f t="shared" ca="1" si="4"/>
        <v>-10014.135870247441</v>
      </c>
      <c r="H41" s="17">
        <f t="shared" ca="1" si="0"/>
        <v>-3666686.6035347814</v>
      </c>
    </row>
    <row r="42" spans="1:8">
      <c r="A42" s="14">
        <f t="shared" si="1"/>
        <v>34</v>
      </c>
      <c r="B42" s="329">
        <f t="shared" si="5"/>
        <v>3.2500000000000001E-2</v>
      </c>
      <c r="C42" s="326">
        <v>42278</v>
      </c>
      <c r="D42" s="248">
        <f ca="1">OFFSET('JAP-23 Page 12'!$D$18,0,ROW()-33)</f>
        <v>1591019.7683019908</v>
      </c>
      <c r="E42" s="248">
        <f ca="1">OFFSET('JAP-23 Page 12'!$D$26,0,ROW()-33)</f>
        <v>68541.68634881264</v>
      </c>
      <c r="F42" s="248">
        <f t="shared" ca="1" si="3"/>
        <v>-2098499.9542060695</v>
      </c>
      <c r="G42" s="248">
        <f t="shared" ca="1" si="4"/>
        <v>-7745.1264452863679</v>
      </c>
      <c r="H42" s="17">
        <f t="shared" ca="1" si="0"/>
        <v>-2151953.6480268897</v>
      </c>
    </row>
    <row r="43" spans="1:8">
      <c r="A43" s="14">
        <f t="shared" si="1"/>
        <v>35</v>
      </c>
      <c r="B43" s="329">
        <f t="shared" si="5"/>
        <v>3.2500000000000001E-2</v>
      </c>
      <c r="C43" s="326">
        <v>42309</v>
      </c>
      <c r="D43" s="248">
        <f ca="1">OFFSET('JAP-23 Page 12'!$D$18,0,ROW()-33)</f>
        <v>1490516.5333972573</v>
      </c>
      <c r="E43" s="248">
        <f ca="1">OFFSET('JAP-23 Page 12'!$D$26,0,ROW()-33)</f>
        <v>93076.393889329833</v>
      </c>
      <c r="F43" s="248">
        <f t="shared" ca="1" si="3"/>
        <v>-701059.814698142</v>
      </c>
      <c r="G43" s="248">
        <f t="shared" ca="1" si="4"/>
        <v>-3791.0705203911198</v>
      </c>
      <c r="H43" s="17">
        <f t="shared" ca="1" si="0"/>
        <v>-758304.5790393533</v>
      </c>
    </row>
    <row r="44" spans="1:8">
      <c r="A44" s="14">
        <f t="shared" si="1"/>
        <v>36</v>
      </c>
      <c r="B44" s="329">
        <f t="shared" si="5"/>
        <v>3.2500000000000001E-2</v>
      </c>
      <c r="C44" s="326">
        <v>42339</v>
      </c>
      <c r="D44" s="248">
        <f ca="1">OFFSET('JAP-23 Page 12'!$D$18,0,ROW()-33)</f>
        <v>324910.17621715553</v>
      </c>
      <c r="E44" s="248">
        <f ca="1">OFFSET('JAP-23 Page 12'!$D$26,0,ROW()-33)</f>
        <v>124330.5249171132</v>
      </c>
      <c r="F44" s="248">
        <f t="shared" ca="1" si="3"/>
        <v>-500480.16339809966</v>
      </c>
      <c r="G44" s="248">
        <f t="shared" ca="1" si="4"/>
        <v>-1627.0853870053272</v>
      </c>
      <c r="H44" s="17">
        <f t="shared" ca="1" si="0"/>
        <v>-559352.01312631636</v>
      </c>
    </row>
    <row r="45" spans="1:8">
      <c r="B45" s="330"/>
      <c r="C45" s="328"/>
      <c r="D45" s="32"/>
      <c r="E45" s="32"/>
      <c r="F45" s="32"/>
      <c r="G45" s="32"/>
      <c r="H45" s="31"/>
    </row>
    <row r="46" spans="1:8">
      <c r="B46" s="330"/>
      <c r="C46" s="328"/>
      <c r="D46" s="32"/>
      <c r="E46" s="32"/>
      <c r="F46" s="32"/>
      <c r="G46" s="32"/>
      <c r="H46" s="31"/>
    </row>
    <row r="47" spans="1:8">
      <c r="B47" s="330"/>
      <c r="C47" s="328"/>
      <c r="D47" s="32"/>
      <c r="E47" s="32"/>
      <c r="F47" s="32"/>
      <c r="G47" s="32"/>
      <c r="H47" s="31"/>
    </row>
    <row r="48" spans="1:8">
      <c r="B48" s="330"/>
      <c r="C48" s="328"/>
      <c r="D48" s="32"/>
      <c r="E48" s="32"/>
      <c r="F48" s="32"/>
      <c r="G48" s="32"/>
      <c r="H48" s="31"/>
    </row>
    <row r="49" spans="2:8">
      <c r="B49" s="330"/>
      <c r="C49" s="328"/>
      <c r="D49" s="32"/>
      <c r="E49" s="32"/>
      <c r="F49" s="32"/>
      <c r="G49" s="32"/>
      <c r="H49" s="31"/>
    </row>
    <row r="50" spans="2:8">
      <c r="B50" s="330"/>
      <c r="C50" s="328"/>
      <c r="D50" s="32"/>
      <c r="E50" s="32"/>
      <c r="F50" s="32"/>
      <c r="G50" s="32"/>
      <c r="H50" s="31"/>
    </row>
  </sheetData>
  <mergeCells count="3">
    <mergeCell ref="A1:H1"/>
    <mergeCell ref="A2:H2"/>
    <mergeCell ref="A3:H3"/>
  </mergeCells>
  <printOptions horizontalCentered="1"/>
  <pageMargins left="0.7" right="0.7" top="0.75" bottom="0.75" header="0.3" footer="0.3"/>
  <pageSetup scale="91" orientation="landscape" horizontalDpi="1200" verticalDpi="1200" r:id="rId1"/>
  <headerFooter>
    <oddFooter>&amp;L&amp;A
&amp;F&amp;R&amp;P of &amp;N</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O18"/>
  <sheetViews>
    <sheetView zoomScale="90" zoomScaleNormal="90"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205</v>
      </c>
      <c r="B2" s="970"/>
      <c r="C2" s="970"/>
      <c r="D2" s="970"/>
      <c r="E2" s="970"/>
      <c r="F2" s="970"/>
      <c r="G2" s="970"/>
      <c r="H2" s="970"/>
      <c r="I2" s="970"/>
      <c r="J2" s="970"/>
      <c r="K2" s="970"/>
      <c r="L2" s="970"/>
      <c r="M2" s="970"/>
      <c r="N2" s="970"/>
    </row>
    <row r="3" spans="1:15">
      <c r="A3" s="970" t="s">
        <v>206</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40"/>
      <c r="B5" s="40"/>
      <c r="C5" s="40"/>
      <c r="D5" s="40"/>
      <c r="E5" s="40"/>
      <c r="F5" s="40"/>
      <c r="G5" s="40"/>
      <c r="H5" s="40"/>
      <c r="I5" s="40"/>
      <c r="J5" s="40"/>
      <c r="K5" s="40"/>
      <c r="L5" s="40"/>
      <c r="M5" s="40"/>
      <c r="N5" s="40"/>
    </row>
    <row r="6" spans="1:15">
      <c r="A6" s="40"/>
      <c r="B6" s="40"/>
      <c r="C6" s="40"/>
      <c r="D6" s="40"/>
      <c r="E6" s="40"/>
      <c r="F6" s="40"/>
      <c r="G6" s="40"/>
      <c r="H6" s="40"/>
      <c r="I6" s="40"/>
      <c r="J6" s="40"/>
      <c r="K6" s="40"/>
      <c r="L6" s="40"/>
      <c r="M6" s="40"/>
      <c r="N6" s="40"/>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207</v>
      </c>
      <c r="F8" s="2"/>
      <c r="G8" s="2" t="s">
        <v>10</v>
      </c>
      <c r="H8" s="2" t="s">
        <v>9</v>
      </c>
      <c r="I8" s="2" t="s">
        <v>8</v>
      </c>
      <c r="J8" s="2" t="s">
        <v>7</v>
      </c>
      <c r="K8" s="2" t="s">
        <v>6</v>
      </c>
      <c r="L8" s="2" t="s">
        <v>5</v>
      </c>
      <c r="M8" s="2" t="s">
        <v>4</v>
      </c>
      <c r="N8" s="2" t="s">
        <v>3</v>
      </c>
      <c r="O8" s="2" t="s">
        <v>2</v>
      </c>
    </row>
    <row r="9" spans="1:15">
      <c r="A9" s="2">
        <v>1</v>
      </c>
      <c r="B9" s="6" t="s">
        <v>418</v>
      </c>
      <c r="C9" s="2"/>
      <c r="D9" s="2"/>
      <c r="E9" s="1"/>
      <c r="F9" s="1"/>
      <c r="G9" s="2"/>
      <c r="H9" s="2"/>
      <c r="I9" s="2"/>
      <c r="J9" s="2"/>
      <c r="K9" s="2"/>
      <c r="L9" s="2"/>
      <c r="M9" s="2"/>
      <c r="N9" s="2"/>
      <c r="O9" s="2"/>
    </row>
    <row r="10" spans="1:15">
      <c r="A10" s="2">
        <f>A9+1</f>
        <v>2</v>
      </c>
      <c r="B10" s="1" t="s">
        <v>43</v>
      </c>
      <c r="C10" s="2" t="s">
        <v>208</v>
      </c>
      <c r="D10" s="5">
        <f>'2013 ERF - Rate Design'!J11+'2013 ERF - Rate Design'!J16</f>
        <v>291961292.69999999</v>
      </c>
      <c r="E10" s="32">
        <f>SUM(G10:O10)</f>
        <v>121900413.42000002</v>
      </c>
      <c r="F10" s="32"/>
      <c r="G10" s="5">
        <f>'2013 ERF - Rate Design'!J25</f>
        <v>83949813.890000001</v>
      </c>
      <c r="H10" s="5">
        <f>'2013 ERF - Rate Design'!J47</f>
        <v>18015303.370000001</v>
      </c>
      <c r="I10" s="5">
        <f>'2013 ERF - Rate Design'!J60</f>
        <v>2141729.62</v>
      </c>
      <c r="J10" s="5">
        <f>'2013 ERF - Rate Design'!J73</f>
        <v>1816450.55</v>
      </c>
      <c r="K10" s="5">
        <f>'2013 ERF - Rate Design'!J85</f>
        <v>7215485.3899999997</v>
      </c>
      <c r="L10" s="5">
        <f>'2013 ERF - Rate Design'!J97</f>
        <v>2691270.4000000004</v>
      </c>
      <c r="M10" s="5">
        <f>'2013 ERF - Rate Design'!J108</f>
        <v>9537.44</v>
      </c>
      <c r="N10" s="5">
        <f>'2013 ERF - Rate Design'!J124</f>
        <v>1818702.42</v>
      </c>
      <c r="O10" s="5">
        <f>'2013 ERF - Rate Design'!J139</f>
        <v>4242120.34</v>
      </c>
    </row>
    <row r="11" spans="1:15">
      <c r="A11" s="2">
        <f t="shared" ref="A11:A16" si="0">A10+1</f>
        <v>3</v>
      </c>
      <c r="B11" s="1" t="s">
        <v>429</v>
      </c>
      <c r="C11" s="2" t="s">
        <v>208</v>
      </c>
      <c r="D11" s="35">
        <f>'2013 ERF - Rate Design'!J9+'2013 ERF - Rate Design'!J14</f>
        <v>88318800.439999998</v>
      </c>
      <c r="E11" s="36">
        <f>SUM(G11:O11)</f>
        <v>31696914.329999998</v>
      </c>
      <c r="F11" s="36"/>
      <c r="G11" s="35">
        <f>'2013 ERF - Rate Design'!J23</f>
        <v>22013957.559999999</v>
      </c>
      <c r="H11" s="35">
        <f>'2013 ERF - Rate Design'!J38+'2013 ERF - Rate Design'!J39</f>
        <v>5594287.6600000001</v>
      </c>
      <c r="I11" s="35">
        <f>'2013 ERF - Rate Design'!J50+'2013 ERF - Rate Design'!J51</f>
        <v>406218.86</v>
      </c>
      <c r="J11" s="35">
        <f>'2013 ERF - Rate Design'!J63+'2013 ERF - Rate Design'!J66</f>
        <v>268802.52</v>
      </c>
      <c r="K11" s="35">
        <f>'2013 ERF - Rate Design'!J76+'2013 ERF - Rate Design'!J78</f>
        <v>1276327.3600000001</v>
      </c>
      <c r="L11" s="35">
        <f>'2013 ERF - Rate Design'!J88+'2013 ERF - Rate Design'!J91</f>
        <v>598485.31999999995</v>
      </c>
      <c r="M11" s="35">
        <f>'2013 ERF - Rate Design'!J100+'2013 ERF - Rate Design'!J102</f>
        <v>5481.6</v>
      </c>
      <c r="N11" s="35">
        <f>'2013 ERF - Rate Design'!J111+'2013 ERF - Rate Design'!J114</f>
        <v>505723.88</v>
      </c>
      <c r="O11" s="35">
        <f>'2013 ERF - Rate Design'!J127+'2013 ERF - Rate Design'!J129</f>
        <v>1027629.5700000001</v>
      </c>
    </row>
    <row r="12" spans="1:15">
      <c r="A12" s="2">
        <f t="shared" si="0"/>
        <v>4</v>
      </c>
      <c r="B12" s="1" t="s">
        <v>44</v>
      </c>
      <c r="C12" s="2" t="s">
        <v>45</v>
      </c>
      <c r="D12" s="31">
        <f>D10-D11</f>
        <v>203642492.25999999</v>
      </c>
      <c r="E12" s="31">
        <f>E10-E11</f>
        <v>90203499.090000018</v>
      </c>
      <c r="F12" s="31"/>
      <c r="G12" s="31">
        <f t="shared" ref="G12:O12" si="1">G10-G11</f>
        <v>61935856.329999998</v>
      </c>
      <c r="H12" s="31">
        <f t="shared" si="1"/>
        <v>12421015.710000001</v>
      </c>
      <c r="I12" s="31">
        <f t="shared" si="1"/>
        <v>1735510.7600000002</v>
      </c>
      <c r="J12" s="31">
        <f t="shared" si="1"/>
        <v>1547648.03</v>
      </c>
      <c r="K12" s="31">
        <f t="shared" si="1"/>
        <v>5939158.0299999993</v>
      </c>
      <c r="L12" s="31">
        <f t="shared" si="1"/>
        <v>2092785.0800000005</v>
      </c>
      <c r="M12" s="31">
        <f t="shared" si="1"/>
        <v>4055.84</v>
      </c>
      <c r="N12" s="31">
        <f t="shared" si="1"/>
        <v>1312978.54</v>
      </c>
      <c r="O12" s="31">
        <f t="shared" si="1"/>
        <v>3214490.7699999996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208</v>
      </c>
      <c r="D14" s="4">
        <f>'2013 ERF - Rate Design'!E10+'2013 ERF - Rate Design'!E15</f>
        <v>559688037</v>
      </c>
      <c r="E14" s="4">
        <f>SUM(G14:O14)</f>
        <v>512283585</v>
      </c>
      <c r="F14" s="4"/>
      <c r="G14" s="4">
        <f>'2013 ERF - Rate Design'!E24</f>
        <v>202815693</v>
      </c>
      <c r="H14" s="4">
        <f>'2013 ERF - Rate Design'!E46</f>
        <v>77974027</v>
      </c>
      <c r="I14" s="4">
        <f>'2013 ERF - Rate Design'!E59</f>
        <v>10889483</v>
      </c>
      <c r="J14" s="4">
        <f>'2013 ERF - Rate Design'!E72</f>
        <v>17344756</v>
      </c>
      <c r="K14" s="4">
        <f>'2013 ERF - Rate Design'!E84</f>
        <v>76567132</v>
      </c>
      <c r="L14" s="4">
        <f>'2013 ERF - Rate Design'!E96</f>
        <v>12317849</v>
      </c>
      <c r="M14" s="4">
        <f>'2013 ERF - Rate Design'!E107</f>
        <v>26573</v>
      </c>
      <c r="N14" s="4">
        <f>'2013 ERF - Rate Design'!E123</f>
        <v>26567234</v>
      </c>
      <c r="O14" s="4">
        <f>'2013 ERF - Rate Design'!E138</f>
        <v>87780838</v>
      </c>
    </row>
    <row r="15" spans="1:15">
      <c r="A15" s="2">
        <f t="shared" si="0"/>
        <v>7</v>
      </c>
      <c r="C15" s="2"/>
      <c r="E15" s="4"/>
    </row>
    <row r="16" spans="1:15">
      <c r="A16" s="2">
        <f t="shared" si="0"/>
        <v>8</v>
      </c>
      <c r="B16" s="1" t="s">
        <v>436</v>
      </c>
      <c r="C16" s="2" t="s">
        <v>208</v>
      </c>
      <c r="D16" s="5">
        <f>'2013 ERF - Rate Design'!J9+'2013 ERF - Rate Design'!J14</f>
        <v>88318800.439999998</v>
      </c>
      <c r="E16" s="4">
        <f t="shared" ref="E16" si="2">SUM(G16:O16)</f>
        <v>26983644.580000002</v>
      </c>
      <c r="F16" s="5"/>
      <c r="G16" s="5">
        <f>'2013 ERF - Rate Design'!J23</f>
        <v>22013957.559999999</v>
      </c>
      <c r="H16" s="5">
        <f>'2013 ERF - Rate Design'!J38</f>
        <v>2678251.6800000002</v>
      </c>
      <c r="I16" s="5">
        <f>'2013 ERF - Rate Design'!J50</f>
        <v>316791.94</v>
      </c>
      <c r="J16" s="5">
        <f>'2013 ERF - Rate Design'!J63</f>
        <v>222935.35</v>
      </c>
      <c r="K16" s="5">
        <f>'2013 ERF - Rate Design'!J76</f>
        <v>1062866.3500000001</v>
      </c>
      <c r="L16" s="5">
        <f>'2013 ERF - Rate Design'!J88</f>
        <v>526003.84</v>
      </c>
      <c r="M16" s="5">
        <f>'2013 ERF - Rate Design'!J100</f>
        <v>5481.6</v>
      </c>
      <c r="N16" s="5">
        <f>'2013 ERF - Rate Design'!J111</f>
        <v>48452.88</v>
      </c>
      <c r="O16" s="5">
        <f>'2013 ERF - Rate Design'!J127</f>
        <v>108903.38</v>
      </c>
    </row>
    <row r="17" spans="1:4">
      <c r="A17" s="2"/>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25.xml><?xml version="1.0" encoding="utf-8"?>
<worksheet xmlns="http://schemas.openxmlformats.org/spreadsheetml/2006/main" xmlns:r="http://schemas.openxmlformats.org/officeDocument/2006/relationships">
  <dimension ref="B1:AC234"/>
  <sheetViews>
    <sheetView topLeftCell="B1" zoomScale="90" zoomScaleNormal="90" workbookViewId="0">
      <pane xSplit="3" ySplit="7" topLeftCell="E8"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3.140625" style="47" customWidth="1"/>
    <col min="2" max="2" width="6.7109375" style="47" customWidth="1"/>
    <col min="3" max="3" width="43.7109375" style="142" bestFit="1" customWidth="1"/>
    <col min="4" max="4" width="9.85546875" style="142" bestFit="1" customWidth="1"/>
    <col min="5" max="5" width="13.28515625" style="142" bestFit="1" customWidth="1"/>
    <col min="6" max="6" width="11.28515625" style="142" bestFit="1" customWidth="1"/>
    <col min="7" max="7" width="16" style="142" bestFit="1" customWidth="1"/>
    <col min="8" max="8" width="2.42578125" style="47" customWidth="1"/>
    <col min="9" max="9" width="11.28515625" style="56" bestFit="1" customWidth="1"/>
    <col min="10" max="10" width="16" style="47" bestFit="1" customWidth="1"/>
    <col min="11" max="11" width="3.140625" style="47" customWidth="1"/>
    <col min="12" max="12" width="12.140625" style="47" bestFit="1" customWidth="1"/>
    <col min="13" max="13" width="7.85546875" style="47" bestFit="1" customWidth="1"/>
    <col min="14" max="14" width="1.7109375" style="47" customWidth="1"/>
    <col min="15" max="15" width="14.85546875" style="47" bestFit="1" customWidth="1"/>
    <col min="16" max="16" width="2" style="47" customWidth="1"/>
    <col min="17" max="17" width="15.5703125" style="47" bestFit="1" customWidth="1"/>
    <col min="18" max="16384" width="9.140625" style="47"/>
  </cols>
  <sheetData>
    <row r="1" spans="2:29">
      <c r="B1" s="41" t="s">
        <v>18</v>
      </c>
      <c r="C1" s="42"/>
      <c r="D1" s="42"/>
      <c r="E1" s="42"/>
      <c r="F1" s="42"/>
      <c r="G1" s="42"/>
      <c r="H1" s="42"/>
      <c r="I1" s="42"/>
      <c r="J1" s="42"/>
      <c r="K1" s="42"/>
      <c r="L1" s="42"/>
      <c r="M1" s="42"/>
      <c r="N1" s="42"/>
      <c r="O1" s="43"/>
      <c r="P1" s="43"/>
      <c r="Q1" s="43"/>
      <c r="R1" s="44"/>
      <c r="S1" s="44"/>
      <c r="T1" s="45"/>
      <c r="U1" s="44"/>
      <c r="V1" s="44"/>
      <c r="W1" s="44"/>
      <c r="X1" s="44"/>
      <c r="Y1" s="44"/>
      <c r="Z1" s="44"/>
      <c r="AA1" s="46"/>
      <c r="AB1" s="46"/>
      <c r="AC1" s="46"/>
    </row>
    <row r="2" spans="2:29">
      <c r="B2" s="41" t="s">
        <v>311</v>
      </c>
      <c r="C2" s="42"/>
      <c r="D2" s="42"/>
      <c r="E2" s="42"/>
      <c r="F2" s="42"/>
      <c r="G2" s="42"/>
      <c r="H2" s="42"/>
      <c r="I2" s="42"/>
      <c r="J2" s="42"/>
      <c r="K2" s="42"/>
      <c r="L2" s="42"/>
      <c r="M2" s="42"/>
      <c r="N2" s="42"/>
      <c r="O2" s="43"/>
      <c r="P2" s="43"/>
      <c r="Q2" s="43"/>
      <c r="R2" s="44"/>
      <c r="S2" s="44"/>
      <c r="T2" s="45"/>
      <c r="U2" s="44"/>
      <c r="V2" s="44"/>
      <c r="W2" s="44"/>
      <c r="X2" s="44"/>
      <c r="Y2" s="44"/>
      <c r="Z2" s="44"/>
      <c r="AA2" s="46"/>
      <c r="AB2" s="46"/>
      <c r="AC2" s="46"/>
    </row>
    <row r="3" spans="2:29">
      <c r="B3" s="41" t="s">
        <v>206</v>
      </c>
      <c r="C3" s="48"/>
      <c r="D3" s="48"/>
      <c r="E3" s="48"/>
      <c r="F3" s="48"/>
      <c r="G3" s="48"/>
      <c r="H3" s="42"/>
      <c r="I3" s="42"/>
      <c r="J3" s="42"/>
      <c r="K3" s="42"/>
      <c r="L3" s="42"/>
      <c r="M3" s="42"/>
      <c r="N3" s="42"/>
      <c r="O3" s="43"/>
      <c r="P3" s="43"/>
      <c r="Q3" s="49"/>
      <c r="R3" s="50"/>
      <c r="S3" s="44"/>
      <c r="T3" s="45"/>
      <c r="U3" s="44"/>
      <c r="V3" s="44"/>
      <c r="W3" s="44"/>
      <c r="X3" s="44"/>
      <c r="Y3" s="44"/>
      <c r="Z3" s="44"/>
      <c r="AA3" s="46"/>
      <c r="AB3" s="46"/>
      <c r="AC3" s="46"/>
    </row>
    <row r="4" spans="2:29">
      <c r="B4" s="51" t="s">
        <v>105</v>
      </c>
      <c r="C4" s="51"/>
      <c r="D4" s="51"/>
      <c r="E4" s="51"/>
      <c r="F4" s="51"/>
      <c r="G4" s="51"/>
      <c r="H4" s="42"/>
      <c r="I4" s="42"/>
      <c r="J4" s="42"/>
      <c r="K4" s="42"/>
      <c r="L4" s="42"/>
      <c r="M4" s="42"/>
      <c r="N4" s="42"/>
      <c r="O4" s="52"/>
      <c r="P4" s="52"/>
      <c r="Q4" s="52"/>
      <c r="R4" s="53"/>
      <c r="S4" s="53"/>
      <c r="T4" s="54"/>
      <c r="U4" s="53"/>
      <c r="V4" s="53"/>
      <c r="W4" s="53"/>
      <c r="X4" s="53"/>
      <c r="Y4" s="53"/>
      <c r="Z4" s="53"/>
      <c r="AA4" s="55"/>
      <c r="AB4" s="55"/>
      <c r="AC4" s="55"/>
    </row>
    <row r="5" spans="2:29">
      <c r="B5" s="51"/>
      <c r="C5" s="51"/>
      <c r="D5" s="51"/>
      <c r="E5" s="51"/>
      <c r="F5" s="51"/>
      <c r="G5" s="51"/>
      <c r="H5" s="42"/>
      <c r="I5" s="42"/>
      <c r="J5" s="42"/>
      <c r="K5" s="42"/>
      <c r="L5" s="42"/>
      <c r="M5" s="42"/>
      <c r="N5" s="42"/>
      <c r="O5" s="52"/>
      <c r="P5" s="52"/>
      <c r="Q5" s="52"/>
      <c r="R5" s="53"/>
      <c r="S5" s="53"/>
      <c r="T5" s="54"/>
      <c r="U5" s="53"/>
      <c r="V5" s="53"/>
      <c r="W5" s="53"/>
      <c r="X5" s="53"/>
      <c r="Y5" s="53"/>
      <c r="Z5" s="53"/>
      <c r="AA5" s="55"/>
      <c r="AB5" s="55"/>
      <c r="AC5" s="55"/>
    </row>
    <row r="6" spans="2:29" s="56" customFormat="1">
      <c r="C6" s="57"/>
      <c r="D6" s="57"/>
      <c r="E6" s="58" t="s">
        <v>47</v>
      </c>
      <c r="F6" s="59" t="s">
        <v>106</v>
      </c>
      <c r="G6" s="60"/>
      <c r="H6" s="61"/>
      <c r="I6" s="59" t="s">
        <v>107</v>
      </c>
      <c r="J6" s="60"/>
      <c r="K6" s="62"/>
      <c r="L6" s="59" t="s">
        <v>60</v>
      </c>
      <c r="M6" s="59"/>
      <c r="N6" s="63"/>
      <c r="O6" s="57" t="s">
        <v>108</v>
      </c>
      <c r="P6" s="57"/>
      <c r="Q6" s="57" t="s">
        <v>48</v>
      </c>
      <c r="R6" s="62"/>
      <c r="S6" s="62"/>
      <c r="T6" s="62"/>
      <c r="U6" s="62"/>
      <c r="V6" s="62"/>
      <c r="W6" s="62"/>
      <c r="X6" s="62"/>
      <c r="Y6" s="62"/>
      <c r="Z6" s="62"/>
    </row>
    <row r="7" spans="2:29" s="56" customFormat="1">
      <c r="B7" s="64"/>
      <c r="C7" s="65" t="s">
        <v>49</v>
      </c>
      <c r="D7" s="65" t="s">
        <v>50</v>
      </c>
      <c r="E7" s="66" t="s">
        <v>51</v>
      </c>
      <c r="F7" s="65" t="s">
        <v>52</v>
      </c>
      <c r="G7" s="67" t="s">
        <v>53</v>
      </c>
      <c r="H7" s="68"/>
      <c r="I7" s="66" t="s">
        <v>52</v>
      </c>
      <c r="J7" s="67" t="s">
        <v>53</v>
      </c>
      <c r="K7" s="62"/>
      <c r="L7" s="69" t="s">
        <v>109</v>
      </c>
      <c r="M7" s="70" t="s">
        <v>54</v>
      </c>
      <c r="N7" s="71"/>
      <c r="O7" s="65" t="s">
        <v>110</v>
      </c>
      <c r="P7" s="57"/>
      <c r="Q7" s="65" t="s">
        <v>60</v>
      </c>
      <c r="R7" s="62"/>
      <c r="S7" s="62"/>
      <c r="T7" s="62"/>
      <c r="U7" s="62"/>
      <c r="V7" s="62"/>
      <c r="W7" s="62"/>
      <c r="X7" s="62"/>
      <c r="Y7" s="62"/>
      <c r="Z7" s="62"/>
    </row>
    <row r="8" spans="2:29" s="56" customFormat="1">
      <c r="B8" s="72" t="s">
        <v>111</v>
      </c>
      <c r="D8" s="72"/>
      <c r="E8" s="73"/>
      <c r="F8" s="73"/>
      <c r="G8" s="74"/>
      <c r="H8" s="75"/>
      <c r="I8" s="73"/>
      <c r="J8" s="74"/>
      <c r="K8" s="62"/>
      <c r="L8" s="62"/>
      <c r="M8" s="62"/>
      <c r="N8" s="71"/>
      <c r="O8" s="62"/>
      <c r="P8" s="71"/>
      <c r="R8" s="62"/>
      <c r="S8" s="62"/>
      <c r="T8" s="62"/>
      <c r="U8" s="62"/>
      <c r="V8" s="62"/>
      <c r="W8" s="62"/>
      <c r="X8" s="62"/>
      <c r="Y8" s="62"/>
      <c r="Z8" s="62"/>
    </row>
    <row r="9" spans="2:29" s="56" customFormat="1">
      <c r="C9" s="76" t="s">
        <v>55</v>
      </c>
      <c r="D9" s="76" t="s">
        <v>56</v>
      </c>
      <c r="E9" s="77">
        <v>8566289</v>
      </c>
      <c r="F9" s="78">
        <v>10.34</v>
      </c>
      <c r="G9" s="74">
        <f>SUM(+$E9*F9)</f>
        <v>88575428.260000005</v>
      </c>
      <c r="H9" s="75"/>
      <c r="I9" s="79">
        <f>ROUND(F9*(1+Q14),2)</f>
        <v>10.31</v>
      </c>
      <c r="J9" s="74">
        <f>SUM(+$E9*I9)</f>
        <v>88318439.590000004</v>
      </c>
      <c r="K9" s="62"/>
      <c r="L9" s="80">
        <f>J9-G9</f>
        <v>-256988.67000000179</v>
      </c>
      <c r="M9" s="81">
        <f>IF(G9&lt;&gt;0,L9/G9,0)</f>
        <v>-2.9013539651837725E-3</v>
      </c>
      <c r="N9" s="81"/>
      <c r="O9" s="82">
        <f>I9-F9</f>
        <v>-2.9999999999999361E-2</v>
      </c>
      <c r="P9" s="62"/>
      <c r="Q9" s="83" t="s">
        <v>112</v>
      </c>
      <c r="R9" s="62"/>
      <c r="S9" s="62"/>
      <c r="T9" s="62"/>
      <c r="U9" s="62"/>
      <c r="V9" s="62"/>
      <c r="W9" s="62"/>
      <c r="X9" s="62"/>
      <c r="Y9" s="62"/>
      <c r="Z9" s="62"/>
    </row>
    <row r="10" spans="2:29" s="56" customFormat="1">
      <c r="C10" s="84" t="s">
        <v>57</v>
      </c>
      <c r="D10" s="84" t="s">
        <v>58</v>
      </c>
      <c r="E10" s="77">
        <v>559686814</v>
      </c>
      <c r="F10" s="85">
        <v>0.36492000000000002</v>
      </c>
      <c r="G10" s="74">
        <f>ROUND($E10*F10,2)</f>
        <v>204240912.16</v>
      </c>
      <c r="H10" s="84"/>
      <c r="I10" s="86">
        <f>ROUND(F10*(1+Q14),5)</f>
        <v>0.36385000000000001</v>
      </c>
      <c r="J10" s="74">
        <f>ROUND($E10*I10,2)</f>
        <v>203642047.27000001</v>
      </c>
      <c r="L10" s="80">
        <f>J10-G10</f>
        <v>-598864.88999998569</v>
      </c>
      <c r="M10" s="81">
        <f>IF(G10&lt;&gt;0,L10/G10,0)</f>
        <v>-2.9321495074935908E-3</v>
      </c>
      <c r="N10" s="81"/>
      <c r="O10" s="87">
        <f>I10-F10</f>
        <v>-1.0700000000000154E-3</v>
      </c>
      <c r="Q10" s="88">
        <v>-856548.73704849358</v>
      </c>
    </row>
    <row r="11" spans="2:29" s="56" customFormat="1">
      <c r="C11" s="89" t="s">
        <v>113</v>
      </c>
      <c r="D11" s="89"/>
      <c r="E11" s="90"/>
      <c r="F11" s="73"/>
      <c r="G11" s="91">
        <f>SUM(G9:G10)</f>
        <v>292816340.42000002</v>
      </c>
      <c r="H11" s="84"/>
      <c r="I11" s="73"/>
      <c r="J11" s="91">
        <f>SUM(J9:J10)</f>
        <v>291960486.86000001</v>
      </c>
      <c r="L11" s="91">
        <f>SUM(L9:L10)</f>
        <v>-855853.55999998748</v>
      </c>
      <c r="M11" s="81">
        <f>IF(G11&lt;&gt;0,L11/G11,0)</f>
        <v>-2.9228340152479097E-3</v>
      </c>
      <c r="N11" s="81"/>
      <c r="Q11" s="92" t="s">
        <v>114</v>
      </c>
    </row>
    <row r="12" spans="2:29" s="56" customFormat="1">
      <c r="C12" s="89"/>
      <c r="D12" s="89"/>
      <c r="E12" s="77"/>
      <c r="F12" s="73"/>
      <c r="G12" s="74"/>
      <c r="H12" s="93"/>
      <c r="I12" s="73"/>
      <c r="J12" s="74"/>
      <c r="Q12" s="94">
        <f>L11+L16+L19-Q10</f>
        <v>674.15704850608017</v>
      </c>
      <c r="T12" s="84"/>
    </row>
    <row r="13" spans="2:29" s="56" customFormat="1">
      <c r="B13" s="95" t="s">
        <v>115</v>
      </c>
      <c r="D13" s="95"/>
      <c r="E13" s="73"/>
      <c r="F13" s="73"/>
      <c r="G13" s="74"/>
      <c r="H13" s="84"/>
      <c r="I13" s="73"/>
      <c r="J13" s="74"/>
      <c r="Q13" s="92" t="s">
        <v>116</v>
      </c>
      <c r="T13" s="84"/>
    </row>
    <row r="14" spans="2:29" s="96" customFormat="1">
      <c r="C14" s="76" t="s">
        <v>55</v>
      </c>
      <c r="D14" s="76" t="s">
        <v>56</v>
      </c>
      <c r="E14" s="77">
        <v>35</v>
      </c>
      <c r="F14" s="79">
        <f>F9</f>
        <v>10.34</v>
      </c>
      <c r="G14" s="97">
        <f>SUM($E14*F14)</f>
        <v>361.9</v>
      </c>
      <c r="H14" s="98"/>
      <c r="I14" s="79">
        <f>I9</f>
        <v>10.31</v>
      </c>
      <c r="J14" s="97">
        <f>SUM($E14*I14)</f>
        <v>360.85</v>
      </c>
      <c r="L14" s="80">
        <f t="shared" ref="L14:L16" si="0">J14-G14</f>
        <v>-1.0499999999999545</v>
      </c>
      <c r="M14" s="81">
        <f t="shared" ref="M14:M16" si="1">IF(G14&lt;&gt;0,L14/G14,0)</f>
        <v>-2.9013539651836268E-3</v>
      </c>
      <c r="N14" s="81"/>
      <c r="O14" s="82">
        <f>I14-F14</f>
        <v>-2.9999999999999361E-2</v>
      </c>
      <c r="Q14" s="99">
        <v>-2.9199999999999999E-3</v>
      </c>
      <c r="T14" s="73"/>
    </row>
    <row r="15" spans="2:29" s="96" customFormat="1">
      <c r="C15" s="84" t="s">
        <v>57</v>
      </c>
      <c r="D15" s="84" t="s">
        <v>58</v>
      </c>
      <c r="E15" s="77">
        <v>1223</v>
      </c>
      <c r="F15" s="86">
        <f>F10</f>
        <v>0.36492000000000002</v>
      </c>
      <c r="G15" s="97">
        <f>ROUND($E15*F15,2)</f>
        <v>446.3</v>
      </c>
      <c r="H15" s="98"/>
      <c r="I15" s="86">
        <f>I10</f>
        <v>0.36385000000000001</v>
      </c>
      <c r="J15" s="97">
        <f>ROUND($E15*I15,2)</f>
        <v>444.99</v>
      </c>
      <c r="L15" s="80">
        <f t="shared" si="0"/>
        <v>-1.3100000000000023</v>
      </c>
      <c r="M15" s="81">
        <f t="shared" si="1"/>
        <v>-2.9352453506609954E-3</v>
      </c>
      <c r="N15" s="81"/>
      <c r="O15" s="87">
        <f>I15-F15</f>
        <v>-1.0700000000000154E-3</v>
      </c>
      <c r="T15" s="73"/>
    </row>
    <row r="16" spans="2:29" s="96" customFormat="1">
      <c r="C16" s="89" t="s">
        <v>113</v>
      </c>
      <c r="D16" s="76"/>
      <c r="E16" s="90"/>
      <c r="F16" s="73"/>
      <c r="G16" s="91">
        <f>SUM(G14:G15)</f>
        <v>808.2</v>
      </c>
      <c r="H16" s="73"/>
      <c r="I16" s="73"/>
      <c r="J16" s="91">
        <f>SUM(J14:J15)</f>
        <v>805.84</v>
      </c>
      <c r="L16" s="80">
        <f t="shared" si="0"/>
        <v>-2.3600000000000136</v>
      </c>
      <c r="M16" s="81">
        <f t="shared" si="1"/>
        <v>-2.9200692897797744E-3</v>
      </c>
      <c r="N16" s="81"/>
      <c r="T16" s="73"/>
    </row>
    <row r="17" spans="2:20" s="96" customFormat="1">
      <c r="C17" s="100"/>
      <c r="D17" s="100"/>
      <c r="E17" s="73"/>
      <c r="F17" s="73"/>
      <c r="G17" s="97"/>
      <c r="H17" s="73"/>
      <c r="I17" s="73"/>
      <c r="J17" s="97"/>
      <c r="T17" s="73"/>
    </row>
    <row r="18" spans="2:20" s="56" customFormat="1">
      <c r="B18" s="95" t="s">
        <v>117</v>
      </c>
      <c r="D18" s="72"/>
      <c r="E18" s="73"/>
      <c r="F18" s="84"/>
      <c r="G18" s="74"/>
      <c r="H18" s="84"/>
      <c r="I18" s="73"/>
      <c r="J18" s="74"/>
      <c r="T18" s="84"/>
    </row>
    <row r="19" spans="2:20" s="56" customFormat="1">
      <c r="C19" s="89" t="s">
        <v>113</v>
      </c>
      <c r="D19" s="101" t="s">
        <v>59</v>
      </c>
      <c r="E19" s="77">
        <v>622</v>
      </c>
      <c r="F19" s="78">
        <v>9.85</v>
      </c>
      <c r="G19" s="74">
        <f>ROUND($E19*F19,2)</f>
        <v>6126.7</v>
      </c>
      <c r="H19" s="102"/>
      <c r="I19" s="79">
        <f>ROUND(F19*(1+Q14),2)</f>
        <v>9.82</v>
      </c>
      <c r="J19" s="74">
        <f>ROUND($E19*I19,2)</f>
        <v>6108.04</v>
      </c>
      <c r="L19" s="80">
        <f>J19-G19</f>
        <v>-18.659999999999854</v>
      </c>
      <c r="M19" s="81">
        <f>IF(G19&lt;&gt;0,L19/G19,0)</f>
        <v>-3.0456852791877938E-3</v>
      </c>
      <c r="N19" s="81"/>
      <c r="O19" s="82">
        <f>I19-F19</f>
        <v>-2.9999999999999361E-2</v>
      </c>
      <c r="T19" s="84"/>
    </row>
    <row r="20" spans="2:20" s="56" customFormat="1">
      <c r="C20" s="89" t="s">
        <v>58</v>
      </c>
      <c r="D20" s="101"/>
      <c r="E20" s="90">
        <f>E19*19</f>
        <v>11818</v>
      </c>
      <c r="F20" s="78"/>
      <c r="G20" s="74"/>
      <c r="H20" s="102"/>
      <c r="I20" s="79"/>
      <c r="J20" s="74"/>
      <c r="L20" s="80"/>
      <c r="M20" s="81"/>
      <c r="N20" s="81"/>
      <c r="T20" s="84"/>
    </row>
    <row r="21" spans="2:20" s="56" customFormat="1">
      <c r="C21" s="84"/>
      <c r="D21" s="84"/>
      <c r="E21" s="73"/>
      <c r="F21" s="103"/>
      <c r="G21" s="74"/>
      <c r="H21" s="102"/>
      <c r="I21" s="73"/>
      <c r="J21" s="74"/>
      <c r="T21" s="84"/>
    </row>
    <row r="22" spans="2:20" s="105" customFormat="1">
      <c r="B22" s="104" t="s">
        <v>118</v>
      </c>
      <c r="D22" s="106"/>
      <c r="E22" s="107"/>
      <c r="F22" s="108"/>
      <c r="G22" s="109"/>
      <c r="H22" s="110"/>
      <c r="I22" s="107"/>
      <c r="J22" s="109"/>
    </row>
    <row r="23" spans="2:20" s="105" customFormat="1">
      <c r="C23" s="111" t="s">
        <v>55</v>
      </c>
      <c r="D23" s="111" t="s">
        <v>56</v>
      </c>
      <c r="E23" s="112">
        <f>631895+28788</f>
        <v>660683</v>
      </c>
      <c r="F23" s="78">
        <v>33.42</v>
      </c>
      <c r="G23" s="113">
        <f>ROUND($E23*F23,2)</f>
        <v>22080025.859999999</v>
      </c>
      <c r="H23" s="110"/>
      <c r="I23" s="79">
        <f>ROUND(F23*(1+Q28),2)</f>
        <v>33.32</v>
      </c>
      <c r="J23" s="113">
        <f>ROUND($E23*I23,2)</f>
        <v>22013957.559999999</v>
      </c>
      <c r="L23" s="80">
        <f t="shared" ref="L23:L25" si="2">J23-G23</f>
        <v>-66068.300000000745</v>
      </c>
      <c r="M23" s="81">
        <f t="shared" ref="M23:M25" si="3">IF(G23&lt;&gt;0,L23/G23,0)</f>
        <v>-2.9922202274087709E-3</v>
      </c>
      <c r="N23" s="81"/>
      <c r="O23" s="82">
        <f>I23-F23</f>
        <v>-0.10000000000000142</v>
      </c>
      <c r="Q23" s="83" t="s">
        <v>119</v>
      </c>
    </row>
    <row r="24" spans="2:20" s="105" customFormat="1">
      <c r="C24" s="114" t="s">
        <v>57</v>
      </c>
      <c r="D24" s="114" t="s">
        <v>58</v>
      </c>
      <c r="E24" s="112">
        <v>202815693</v>
      </c>
      <c r="F24" s="115">
        <v>0.30626999999999999</v>
      </c>
      <c r="G24" s="113">
        <f>ROUND($E24*F24,2)</f>
        <v>62116362.299999997</v>
      </c>
      <c r="H24" s="110"/>
      <c r="I24" s="86">
        <f>ROUND(F24*(1+Q28),5)</f>
        <v>0.30537999999999998</v>
      </c>
      <c r="J24" s="113">
        <f>ROUND($E24*I24,2)</f>
        <v>61935856.329999998</v>
      </c>
      <c r="L24" s="80">
        <f t="shared" si="2"/>
        <v>-180505.96999999881</v>
      </c>
      <c r="M24" s="81">
        <f t="shared" si="3"/>
        <v>-2.9059327255549672E-3</v>
      </c>
      <c r="N24" s="81"/>
      <c r="O24" s="87">
        <f>I24-F24</f>
        <v>-8.900000000000019E-4</v>
      </c>
      <c r="Q24" s="88">
        <v>-246618.50437294529</v>
      </c>
    </row>
    <row r="25" spans="2:20" s="105" customFormat="1">
      <c r="C25" s="89" t="s">
        <v>113</v>
      </c>
      <c r="D25" s="106"/>
      <c r="E25" s="116"/>
      <c r="F25" s="117"/>
      <c r="G25" s="118">
        <f>SUM(G23:G24)</f>
        <v>84196388.159999996</v>
      </c>
      <c r="H25" s="110"/>
      <c r="I25" s="116"/>
      <c r="J25" s="118">
        <f>SUM(J23:J24)</f>
        <v>83949813.890000001</v>
      </c>
      <c r="L25" s="80">
        <f t="shared" si="2"/>
        <v>-246574.26999999583</v>
      </c>
      <c r="M25" s="81">
        <f t="shared" si="3"/>
        <v>-2.9285611341358974E-3</v>
      </c>
      <c r="N25" s="81"/>
      <c r="Q25" s="92" t="s">
        <v>114</v>
      </c>
    </row>
    <row r="26" spans="2:20" s="105" customFormat="1">
      <c r="C26" s="114"/>
      <c r="D26" s="114"/>
      <c r="E26" s="107"/>
      <c r="F26" s="117"/>
      <c r="G26" s="113"/>
      <c r="H26" s="110"/>
      <c r="I26" s="116"/>
      <c r="J26" s="113"/>
      <c r="Q26" s="94">
        <f>L25+L31+L35-Q24</f>
        <v>44.234372949460521</v>
      </c>
    </row>
    <row r="27" spans="2:20" s="105" customFormat="1">
      <c r="B27" s="119" t="s">
        <v>120</v>
      </c>
      <c r="D27" s="106"/>
      <c r="E27" s="107"/>
      <c r="F27" s="108"/>
      <c r="G27" s="109"/>
      <c r="H27" s="110"/>
      <c r="I27" s="107"/>
      <c r="J27" s="109"/>
      <c r="L27" s="114"/>
      <c r="Q27" s="92" t="s">
        <v>116</v>
      </c>
    </row>
    <row r="28" spans="2:20" s="105" customFormat="1">
      <c r="B28" s="114"/>
      <c r="C28" s="111" t="s">
        <v>55</v>
      </c>
      <c r="D28" s="111" t="s">
        <v>56</v>
      </c>
      <c r="E28" s="112">
        <v>0</v>
      </c>
      <c r="F28" s="78">
        <v>367.59</v>
      </c>
      <c r="G28" s="113">
        <f>ROUND($E28*F28,2)</f>
        <v>0</v>
      </c>
      <c r="H28" s="110"/>
      <c r="I28" s="79">
        <f>ROUND(F28*(1+Q28),2)</f>
        <v>366.52</v>
      </c>
      <c r="J28" s="113">
        <f>ROUND($E28*I28,2)</f>
        <v>0</v>
      </c>
      <c r="L28" s="75">
        <f t="shared" ref="L28:L31" si="4">J28-G28</f>
        <v>0</v>
      </c>
      <c r="M28" s="81">
        <f t="shared" ref="M28:M31" si="5">IF(G28&lt;&gt;0,L28/G28,0)</f>
        <v>0</v>
      </c>
      <c r="N28" s="81"/>
      <c r="O28" s="82">
        <f>I28-F28</f>
        <v>-1.0699999999999932</v>
      </c>
      <c r="Q28" s="99">
        <v>-2.9199999999999999E-3</v>
      </c>
    </row>
    <row r="29" spans="2:20" s="105" customFormat="1">
      <c r="B29" s="114"/>
      <c r="C29" s="114" t="s">
        <v>57</v>
      </c>
      <c r="D29" s="114" t="s">
        <v>58</v>
      </c>
      <c r="E29" s="112">
        <v>0</v>
      </c>
      <c r="F29" s="120">
        <f>F24</f>
        <v>0.30626999999999999</v>
      </c>
      <c r="G29" s="113">
        <f>ROUND($E29*F29,2)</f>
        <v>0</v>
      </c>
      <c r="H29" s="110"/>
      <c r="I29" s="120">
        <f>I24</f>
        <v>0.30537999999999998</v>
      </c>
      <c r="J29" s="113">
        <f>ROUND($E29*I29,2)</f>
        <v>0</v>
      </c>
      <c r="L29" s="80">
        <f t="shared" si="4"/>
        <v>0</v>
      </c>
      <c r="M29" s="81">
        <f t="shared" si="5"/>
        <v>0</v>
      </c>
      <c r="N29" s="81"/>
      <c r="O29" s="87">
        <f t="shared" ref="O29:O30" si="6">I29-F29</f>
        <v>-8.900000000000019E-4</v>
      </c>
    </row>
    <row r="30" spans="2:20" s="105" customFormat="1">
      <c r="B30" s="114"/>
      <c r="C30" s="111" t="s">
        <v>61</v>
      </c>
      <c r="D30" s="114"/>
      <c r="E30" s="112"/>
      <c r="F30" s="120">
        <f>-F113</f>
        <v>-5.3899999999999998E-3</v>
      </c>
      <c r="G30" s="113">
        <f>ROUND($E30*F30,2)</f>
        <v>0</v>
      </c>
      <c r="H30" s="110"/>
      <c r="I30" s="120">
        <f>-I113</f>
        <v>-5.3699999999999998E-3</v>
      </c>
      <c r="J30" s="113">
        <f>ROUND($E30*I30,2)</f>
        <v>0</v>
      </c>
      <c r="L30" s="80">
        <f t="shared" si="4"/>
        <v>0</v>
      </c>
      <c r="M30" s="81">
        <f t="shared" si="5"/>
        <v>0</v>
      </c>
      <c r="N30" s="81"/>
      <c r="O30" s="87">
        <f t="shared" si="6"/>
        <v>2.0000000000000052E-5</v>
      </c>
    </row>
    <row r="31" spans="2:20" s="105" customFormat="1">
      <c r="C31" s="89" t="s">
        <v>113</v>
      </c>
      <c r="D31" s="106"/>
      <c r="E31" s="116"/>
      <c r="F31" s="116"/>
      <c r="G31" s="118">
        <f>SUM(G28:G30)</f>
        <v>0</v>
      </c>
      <c r="H31" s="110"/>
      <c r="I31" s="116"/>
      <c r="J31" s="118">
        <f>SUM(J28:J30)</f>
        <v>0</v>
      </c>
      <c r="L31" s="80">
        <f t="shared" si="4"/>
        <v>0</v>
      </c>
      <c r="M31" s="81">
        <f t="shared" si="5"/>
        <v>0</v>
      </c>
      <c r="N31" s="81"/>
    </row>
    <row r="32" spans="2:20" s="105" customFormat="1">
      <c r="B32" s="114"/>
      <c r="C32" s="114"/>
      <c r="D32" s="114"/>
      <c r="E32" s="107"/>
      <c r="F32" s="121"/>
      <c r="G32" s="122"/>
      <c r="H32" s="110"/>
      <c r="I32" s="121"/>
      <c r="J32" s="122"/>
    </row>
    <row r="33" spans="2:17" s="105" customFormat="1">
      <c r="B33" s="119" t="s">
        <v>121</v>
      </c>
      <c r="D33" s="106"/>
      <c r="E33" s="107"/>
      <c r="F33" s="107"/>
      <c r="G33" s="109"/>
      <c r="H33" s="110"/>
      <c r="I33" s="107"/>
      <c r="J33" s="109"/>
    </row>
    <row r="34" spans="2:17" s="105" customFormat="1">
      <c r="C34" s="114" t="s">
        <v>62</v>
      </c>
      <c r="D34" s="114"/>
      <c r="E34" s="112">
        <v>1136284</v>
      </c>
      <c r="F34" s="123">
        <v>0.1</v>
      </c>
      <c r="G34" s="109">
        <f>ROUND($E34*F34,2)</f>
        <v>113628.4</v>
      </c>
      <c r="H34" s="110"/>
      <c r="I34" s="124">
        <f>ROUND(F34*(1+Q28),2)</f>
        <v>0.1</v>
      </c>
      <c r="J34" s="109">
        <f>ROUND($E34*I34,2)</f>
        <v>113628.4</v>
      </c>
      <c r="L34" s="80">
        <f t="shared" ref="L34:L35" si="7">J34-G34</f>
        <v>0</v>
      </c>
      <c r="M34" s="81">
        <f t="shared" ref="M34:M35" si="8">IF(G34&lt;&gt;0,L34/G34,0)</f>
        <v>0</v>
      </c>
      <c r="N34" s="81"/>
      <c r="O34" s="82">
        <f>I34-F34</f>
        <v>0</v>
      </c>
    </row>
    <row r="35" spans="2:17" s="105" customFormat="1">
      <c r="C35" s="89" t="s">
        <v>113</v>
      </c>
      <c r="D35" s="106"/>
      <c r="E35" s="116"/>
      <c r="F35" s="116"/>
      <c r="G35" s="125">
        <f>SUM(G34:G34)</f>
        <v>113628.4</v>
      </c>
      <c r="H35" s="110"/>
      <c r="I35" s="116"/>
      <c r="J35" s="125">
        <f>SUM(J34:J34)</f>
        <v>113628.4</v>
      </c>
      <c r="L35" s="80">
        <f t="shared" si="7"/>
        <v>0</v>
      </c>
      <c r="M35" s="81">
        <f t="shared" si="8"/>
        <v>0</v>
      </c>
      <c r="N35" s="81"/>
    </row>
    <row r="36" spans="2:17" s="105" customFormat="1">
      <c r="C36" s="107"/>
      <c r="D36" s="114"/>
      <c r="E36" s="107"/>
      <c r="F36" s="107"/>
      <c r="G36" s="109"/>
      <c r="H36" s="110"/>
      <c r="I36" s="107"/>
      <c r="J36" s="109"/>
    </row>
    <row r="37" spans="2:17" s="105" customFormat="1">
      <c r="B37" s="119" t="s">
        <v>122</v>
      </c>
      <c r="D37" s="106"/>
      <c r="E37" s="107"/>
      <c r="F37" s="107"/>
      <c r="G37" s="109"/>
      <c r="H37" s="110"/>
      <c r="I37" s="107"/>
      <c r="J37" s="109"/>
    </row>
    <row r="38" spans="2:17" s="105" customFormat="1">
      <c r="C38" s="111" t="s">
        <v>55</v>
      </c>
      <c r="D38" s="111" t="s">
        <v>56</v>
      </c>
      <c r="E38" s="112">
        <f>22220+1323</f>
        <v>23543</v>
      </c>
      <c r="F38" s="78">
        <v>114.22</v>
      </c>
      <c r="G38" s="109">
        <f>ROUND($E38*F38,2)</f>
        <v>2689081.46</v>
      </c>
      <c r="H38" s="110"/>
      <c r="I38" s="79">
        <f>ROUND(F38*(1+Q43),2)</f>
        <v>113.76</v>
      </c>
      <c r="J38" s="109">
        <f>ROUND($E38*I38,2)</f>
        <v>2678251.6800000002</v>
      </c>
      <c r="L38" s="80">
        <f t="shared" ref="L38:L40" si="9">J38-G38</f>
        <v>-10829.779999999795</v>
      </c>
      <c r="M38" s="81">
        <f t="shared" ref="M38:M40" si="10">IF(G38&lt;&gt;0,L38/G38,0)</f>
        <v>-4.0273157065311791E-3</v>
      </c>
      <c r="N38" s="81"/>
      <c r="O38" s="82">
        <f>I38-F38</f>
        <v>-0.45999999999999375</v>
      </c>
      <c r="Q38" s="83" t="s">
        <v>123</v>
      </c>
    </row>
    <row r="39" spans="2:17" s="105" customFormat="1">
      <c r="C39" s="107" t="s">
        <v>63</v>
      </c>
      <c r="D39" s="111" t="s">
        <v>56</v>
      </c>
      <c r="E39" s="116">
        <f>E38</f>
        <v>23543</v>
      </c>
      <c r="F39" s="123">
        <v>124.36</v>
      </c>
      <c r="G39" s="109">
        <f>ROUND($E39*F39,2)</f>
        <v>2927807.48</v>
      </c>
      <c r="H39" s="110"/>
      <c r="I39" s="124">
        <f>ROUND(I44*900,2)</f>
        <v>123.86</v>
      </c>
      <c r="J39" s="109">
        <f>ROUND($E39*I39,2)</f>
        <v>2916035.98</v>
      </c>
      <c r="L39" s="80">
        <f t="shared" si="9"/>
        <v>-11771.5</v>
      </c>
      <c r="M39" s="81">
        <f t="shared" si="10"/>
        <v>-4.0205853972338371E-3</v>
      </c>
      <c r="N39" s="81"/>
      <c r="O39" s="82">
        <f>I39-F39</f>
        <v>-0.5</v>
      </c>
      <c r="Q39" s="88">
        <v>-59135.538902673958</v>
      </c>
    </row>
    <row r="40" spans="2:17" s="105" customFormat="1">
      <c r="C40" s="107" t="s">
        <v>64</v>
      </c>
      <c r="D40" s="114" t="s">
        <v>62</v>
      </c>
      <c r="E40" s="112">
        <v>4308674.33</v>
      </c>
      <c r="F40" s="124">
        <f>F64</f>
        <v>1.1499999999999999</v>
      </c>
      <c r="G40" s="109">
        <f>ROUND($E40*F40,2)</f>
        <v>4954975.4800000004</v>
      </c>
      <c r="H40" s="110"/>
      <c r="I40" s="124">
        <f>I64</f>
        <v>1.1499999999999999</v>
      </c>
      <c r="J40" s="109">
        <f>ROUND($E40*I40,2)</f>
        <v>4954975.4800000004</v>
      </c>
      <c r="L40" s="80">
        <f t="shared" si="9"/>
        <v>0</v>
      </c>
      <c r="M40" s="81">
        <f t="shared" si="10"/>
        <v>0</v>
      </c>
      <c r="N40" s="81"/>
      <c r="O40" s="82">
        <f>I40-F40</f>
        <v>0</v>
      </c>
      <c r="Q40" s="92" t="s">
        <v>114</v>
      </c>
    </row>
    <row r="41" spans="2:17" s="105" customFormat="1">
      <c r="C41" s="107"/>
      <c r="D41" s="114"/>
      <c r="E41" s="116"/>
      <c r="F41" s="124"/>
      <c r="G41" s="122"/>
      <c r="H41" s="110"/>
      <c r="I41" s="124"/>
      <c r="J41" s="122"/>
      <c r="Q41" s="94">
        <f>L47+L60-Q39</f>
        <v>-150.10109732384444</v>
      </c>
    </row>
    <row r="42" spans="2:17" s="105" customFormat="1">
      <c r="C42" s="107" t="s">
        <v>65</v>
      </c>
      <c r="D42" s="114"/>
      <c r="E42" s="116"/>
      <c r="F42" s="124"/>
      <c r="G42" s="122"/>
      <c r="H42" s="110"/>
      <c r="I42" s="124"/>
      <c r="J42" s="122"/>
      <c r="Q42" s="92" t="s">
        <v>116</v>
      </c>
    </row>
    <row r="43" spans="2:17" s="105" customFormat="1">
      <c r="C43" s="107" t="s">
        <v>66</v>
      </c>
      <c r="D43" s="114" t="s">
        <v>58</v>
      </c>
      <c r="E43" s="112">
        <v>18457758</v>
      </c>
      <c r="F43" s="115">
        <v>0.13818</v>
      </c>
      <c r="G43" s="109" t="s">
        <v>67</v>
      </c>
      <c r="H43" s="110"/>
      <c r="I43" s="120">
        <f>I44</f>
        <v>0.13761999999999999</v>
      </c>
      <c r="J43" s="109" t="s">
        <v>67</v>
      </c>
      <c r="O43" s="87">
        <f t="shared" ref="O43:O45" si="11">I43-F43</f>
        <v>-5.6000000000000494E-4</v>
      </c>
      <c r="Q43" s="99">
        <v>-4.0499999999999998E-3</v>
      </c>
    </row>
    <row r="44" spans="2:17" s="105" customFormat="1">
      <c r="C44" s="107" t="s">
        <v>68</v>
      </c>
      <c r="D44" s="114" t="s">
        <v>58</v>
      </c>
      <c r="E44" s="112">
        <v>32519670</v>
      </c>
      <c r="F44" s="115">
        <v>0.13818</v>
      </c>
      <c r="G44" s="109">
        <f>ROUND($E44*F44,2)</f>
        <v>4493568</v>
      </c>
      <c r="H44" s="110"/>
      <c r="I44" s="120">
        <f>ROUND(F44*(1+Q43),5)</f>
        <v>0.13761999999999999</v>
      </c>
      <c r="J44" s="109">
        <f>ROUND($E44*I44,2)</f>
        <v>4475356.99</v>
      </c>
      <c r="L44" s="80">
        <f t="shared" ref="L44:L45" si="12">J44-G44</f>
        <v>-18211.009999999776</v>
      </c>
      <c r="M44" s="81">
        <f t="shared" ref="M44:M45" si="13">IF(G44&lt;&gt;0,L44/G44,0)</f>
        <v>-4.0526837470802211E-3</v>
      </c>
      <c r="N44" s="81"/>
      <c r="O44" s="87">
        <f t="shared" si="11"/>
        <v>-5.6000000000000494E-4</v>
      </c>
    </row>
    <row r="45" spans="2:17" s="105" customFormat="1">
      <c r="C45" s="107" t="s">
        <v>69</v>
      </c>
      <c r="D45" s="114" t="s">
        <v>58</v>
      </c>
      <c r="E45" s="116">
        <f>E46-SUM(E43:E44)</f>
        <v>26996599</v>
      </c>
      <c r="F45" s="115">
        <v>0.11123</v>
      </c>
      <c r="G45" s="109">
        <f>ROUND($E45*F45,2)</f>
        <v>3002831.71</v>
      </c>
      <c r="H45" s="110"/>
      <c r="I45" s="120">
        <f>ROUND(F45*(1+Q43),5)</f>
        <v>0.11078</v>
      </c>
      <c r="J45" s="109">
        <f>ROUND($E45*I45,2)</f>
        <v>2990683.24</v>
      </c>
      <c r="L45" s="80">
        <f t="shared" si="12"/>
        <v>-12148.469999999739</v>
      </c>
      <c r="M45" s="81">
        <f t="shared" si="13"/>
        <v>-4.0456712773956089E-3</v>
      </c>
      <c r="N45" s="81"/>
      <c r="O45" s="87">
        <f t="shared" si="11"/>
        <v>-4.4999999999999207E-4</v>
      </c>
    </row>
    <row r="46" spans="2:17" s="105" customFormat="1">
      <c r="C46" s="111" t="s">
        <v>70</v>
      </c>
      <c r="D46" s="106"/>
      <c r="E46" s="126">
        <v>77974027</v>
      </c>
      <c r="F46" s="116"/>
      <c r="H46" s="110"/>
      <c r="I46" s="116"/>
    </row>
    <row r="47" spans="2:17" s="105" customFormat="1">
      <c r="C47" s="89" t="s">
        <v>113</v>
      </c>
      <c r="D47" s="106"/>
      <c r="E47" s="116"/>
      <c r="F47" s="116"/>
      <c r="G47" s="127">
        <f>SUM(G38:G40,G44:G45)</f>
        <v>18068264.129999999</v>
      </c>
      <c r="H47" s="110"/>
      <c r="I47" s="116"/>
      <c r="J47" s="127">
        <f>SUM(J38:J40,J44:J45)</f>
        <v>18015303.370000001</v>
      </c>
      <c r="L47" s="80">
        <f t="shared" ref="L47" si="14">J47-G47</f>
        <v>-52960.759999997914</v>
      </c>
      <c r="M47" s="81">
        <f t="shared" ref="M47" si="15">IF(G47&lt;&gt;0,L47/G47,0)</f>
        <v>-2.9311482065431768E-3</v>
      </c>
      <c r="N47" s="81"/>
    </row>
    <row r="48" spans="2:17" s="105" customFormat="1">
      <c r="C48" s="111"/>
      <c r="D48" s="106"/>
      <c r="E48" s="116"/>
      <c r="F48" s="116"/>
      <c r="G48" s="122"/>
      <c r="H48" s="110"/>
      <c r="I48" s="116"/>
      <c r="J48" s="122"/>
    </row>
    <row r="49" spans="2:17" s="128" customFormat="1">
      <c r="B49" s="119" t="s">
        <v>124</v>
      </c>
      <c r="D49" s="106"/>
      <c r="E49" s="107"/>
      <c r="F49" s="107"/>
      <c r="G49" s="109"/>
      <c r="H49" s="129"/>
      <c r="I49" s="107"/>
      <c r="J49" s="109"/>
    </row>
    <row r="50" spans="2:17" s="128" customFormat="1">
      <c r="B50" s="107"/>
      <c r="C50" s="111" t="s">
        <v>55</v>
      </c>
      <c r="D50" s="111" t="s">
        <v>56</v>
      </c>
      <c r="E50" s="112">
        <f>478+244</f>
        <v>722</v>
      </c>
      <c r="F50" s="78">
        <v>440.55</v>
      </c>
      <c r="G50" s="109">
        <f>ROUND($E50*F50,2)</f>
        <v>318077.09999999998</v>
      </c>
      <c r="H50" s="129"/>
      <c r="I50" s="79">
        <f>ROUND(F50*(1+Q43),2)</f>
        <v>438.77</v>
      </c>
      <c r="J50" s="109">
        <f>ROUND($E50*I50,2)</f>
        <v>316791.94</v>
      </c>
      <c r="L50" s="80">
        <f t="shared" ref="L50:L52" si="16">J50-G50</f>
        <v>-1285.1599999999744</v>
      </c>
      <c r="M50" s="81">
        <f t="shared" ref="M50:M52" si="17">IF(G50&lt;&gt;0,L50/G50,0)</f>
        <v>-4.0404040404039606E-3</v>
      </c>
      <c r="N50" s="81"/>
      <c r="O50" s="82">
        <f>I50-F50</f>
        <v>-1.7800000000000296</v>
      </c>
    </row>
    <row r="51" spans="2:17" s="128" customFormat="1">
      <c r="B51" s="107"/>
      <c r="C51" s="107" t="s">
        <v>63</v>
      </c>
      <c r="D51" s="111" t="s">
        <v>56</v>
      </c>
      <c r="E51" s="116">
        <f>E50</f>
        <v>722</v>
      </c>
      <c r="F51" s="124">
        <f>F39</f>
        <v>124.36</v>
      </c>
      <c r="G51" s="109">
        <f>ROUND($E51*F51,2)</f>
        <v>89787.92</v>
      </c>
      <c r="H51" s="129"/>
      <c r="I51" s="124">
        <f>I39</f>
        <v>123.86</v>
      </c>
      <c r="J51" s="109">
        <f>ROUND($E51*I51,2)</f>
        <v>89426.92</v>
      </c>
      <c r="L51" s="80">
        <f t="shared" si="16"/>
        <v>-361</v>
      </c>
      <c r="M51" s="81">
        <f t="shared" si="17"/>
        <v>-4.0205853972338371E-3</v>
      </c>
      <c r="N51" s="81"/>
      <c r="O51" s="82">
        <f>I51-F51</f>
        <v>-0.5</v>
      </c>
    </row>
    <row r="52" spans="2:17" s="128" customFormat="1">
      <c r="B52" s="107"/>
      <c r="C52" s="107" t="s">
        <v>64</v>
      </c>
      <c r="D52" s="114" t="s">
        <v>62</v>
      </c>
      <c r="E52" s="112">
        <v>512366</v>
      </c>
      <c r="F52" s="124">
        <f>F40</f>
        <v>1.1499999999999999</v>
      </c>
      <c r="G52" s="109">
        <f>ROUND($E52*F52,2)</f>
        <v>589220.9</v>
      </c>
      <c r="H52" s="129"/>
      <c r="I52" s="124">
        <f>I40</f>
        <v>1.1499999999999999</v>
      </c>
      <c r="J52" s="109">
        <f>ROUND($E52*I52,2)</f>
        <v>589220.9</v>
      </c>
      <c r="L52" s="80">
        <f t="shared" si="16"/>
        <v>0</v>
      </c>
      <c r="M52" s="81">
        <f t="shared" si="17"/>
        <v>0</v>
      </c>
      <c r="N52" s="81"/>
      <c r="O52" s="82">
        <f>I52-F52</f>
        <v>0</v>
      </c>
    </row>
    <row r="53" spans="2:17" s="128" customFormat="1">
      <c r="B53" s="107"/>
      <c r="C53" s="107"/>
      <c r="D53" s="114"/>
      <c r="E53" s="116"/>
      <c r="F53" s="124"/>
      <c r="G53" s="122"/>
      <c r="H53" s="129"/>
      <c r="I53" s="124"/>
      <c r="J53" s="122"/>
    </row>
    <row r="54" spans="2:17" s="128" customFormat="1">
      <c r="B54" s="107"/>
      <c r="C54" s="107" t="s">
        <v>65</v>
      </c>
      <c r="D54" s="114"/>
      <c r="E54" s="116"/>
      <c r="F54" s="124"/>
      <c r="G54" s="122"/>
      <c r="H54" s="129"/>
      <c r="I54" s="124"/>
      <c r="J54" s="122"/>
    </row>
    <row r="55" spans="2:17" s="128" customFormat="1">
      <c r="B55" s="107"/>
      <c r="C55" s="107" t="s">
        <v>66</v>
      </c>
      <c r="D55" s="114" t="s">
        <v>58</v>
      </c>
      <c r="E55" s="112">
        <v>665953</v>
      </c>
      <c r="F55" s="120">
        <f>F43</f>
        <v>0.13818</v>
      </c>
      <c r="G55" s="109" t="s">
        <v>67</v>
      </c>
      <c r="H55" s="129"/>
      <c r="I55" s="120">
        <f>I43</f>
        <v>0.13761999999999999</v>
      </c>
      <c r="J55" s="109" t="s">
        <v>67</v>
      </c>
      <c r="O55" s="87">
        <f t="shared" ref="O55:O59" si="18">I55-F55</f>
        <v>-5.6000000000000494E-4</v>
      </c>
    </row>
    <row r="56" spans="2:17" s="128" customFormat="1">
      <c r="B56" s="107"/>
      <c r="C56" s="107" t="s">
        <v>68</v>
      </c>
      <c r="D56" s="114" t="s">
        <v>58</v>
      </c>
      <c r="E56" s="112">
        <v>2690154</v>
      </c>
      <c r="F56" s="120">
        <f>F44</f>
        <v>0.13818</v>
      </c>
      <c r="G56" s="109">
        <f>ROUND($E56*F56,2)</f>
        <v>371725.48</v>
      </c>
      <c r="H56" s="129"/>
      <c r="I56" s="120">
        <f>I44</f>
        <v>0.13761999999999999</v>
      </c>
      <c r="J56" s="109">
        <f>ROUND($E56*I56,2)</f>
        <v>370218.99</v>
      </c>
      <c r="L56" s="80">
        <f t="shared" ref="L56:L57" si="19">J56-G56</f>
        <v>-1506.4899999999907</v>
      </c>
      <c r="M56" s="81">
        <f t="shared" ref="M56:M57" si="20">IF(G56&lt;&gt;0,L56/G56,0)</f>
        <v>-4.0526950156873579E-3</v>
      </c>
      <c r="N56" s="81"/>
      <c r="O56" s="87">
        <f t="shared" si="18"/>
        <v>-5.6000000000000494E-4</v>
      </c>
    </row>
    <row r="57" spans="2:17" s="128" customFormat="1">
      <c r="B57" s="107"/>
      <c r="C57" s="107" t="s">
        <v>69</v>
      </c>
      <c r="D57" s="114" t="s">
        <v>58</v>
      </c>
      <c r="E57" s="112">
        <v>7533376</v>
      </c>
      <c r="F57" s="120">
        <f>F45</f>
        <v>0.11123</v>
      </c>
      <c r="G57" s="109">
        <f>ROUND($E57*F57,2)</f>
        <v>837937.41</v>
      </c>
      <c r="H57" s="129"/>
      <c r="I57" s="120">
        <f>I45</f>
        <v>0.11078</v>
      </c>
      <c r="J57" s="109">
        <f>ROUND($E57*I57,2)</f>
        <v>834547.39</v>
      </c>
      <c r="L57" s="80">
        <f t="shared" si="19"/>
        <v>-3390.0200000000186</v>
      </c>
      <c r="M57" s="81">
        <f t="shared" si="20"/>
        <v>-4.0456720985879106E-3</v>
      </c>
      <c r="N57" s="81"/>
      <c r="O57" s="87">
        <f t="shared" si="18"/>
        <v>-4.4999999999999207E-4</v>
      </c>
    </row>
    <row r="58" spans="2:17" s="128" customFormat="1">
      <c r="B58" s="107"/>
      <c r="C58" s="111" t="s">
        <v>70</v>
      </c>
      <c r="D58" s="106"/>
      <c r="E58" s="130">
        <f>SUM(E55:E57)</f>
        <v>10889483</v>
      </c>
      <c r="F58" s="116"/>
      <c r="G58" s="107"/>
      <c r="H58" s="129"/>
      <c r="I58" s="116"/>
      <c r="J58" s="107"/>
    </row>
    <row r="59" spans="2:17" s="128" customFormat="1">
      <c r="B59" s="107"/>
      <c r="C59" s="111" t="s">
        <v>61</v>
      </c>
      <c r="D59" s="114" t="s">
        <v>58</v>
      </c>
      <c r="E59" s="116">
        <f>E58</f>
        <v>10889483</v>
      </c>
      <c r="F59" s="131">
        <f>-F113</f>
        <v>-5.3899999999999998E-3</v>
      </c>
      <c r="G59" s="109">
        <f>ROUND($E59*F59,2)</f>
        <v>-58694.31</v>
      </c>
      <c r="H59" s="129"/>
      <c r="I59" s="131">
        <f>-I113</f>
        <v>-5.3699999999999998E-3</v>
      </c>
      <c r="J59" s="109">
        <f>ROUND($E59*I59,2)</f>
        <v>-58476.52</v>
      </c>
      <c r="L59" s="80">
        <f t="shared" ref="L59:L60" si="21">J59-G59</f>
        <v>217.79000000000087</v>
      </c>
      <c r="M59" s="81">
        <f t="shared" ref="M59:M60" si="22">IF(G59&lt;&gt;0,L59/G59,0)</f>
        <v>-3.7105811449184918E-3</v>
      </c>
      <c r="N59" s="81"/>
      <c r="O59" s="87">
        <f t="shared" si="18"/>
        <v>2.0000000000000052E-5</v>
      </c>
    </row>
    <row r="60" spans="2:17" s="128" customFormat="1">
      <c r="C60" s="89" t="s">
        <v>113</v>
      </c>
      <c r="D60" s="106"/>
      <c r="E60" s="116"/>
      <c r="F60" s="116"/>
      <c r="G60" s="127">
        <f>SUM(G50:G59)</f>
        <v>2148054.5</v>
      </c>
      <c r="H60" s="129"/>
      <c r="I60" s="116"/>
      <c r="J60" s="127">
        <f>SUM(J50:J59)</f>
        <v>2141729.62</v>
      </c>
      <c r="L60" s="80">
        <f t="shared" si="21"/>
        <v>-6324.8799999998882</v>
      </c>
      <c r="M60" s="81">
        <f t="shared" si="22"/>
        <v>-2.9444690532758307E-3</v>
      </c>
      <c r="N60" s="81"/>
    </row>
    <row r="61" spans="2:17" s="128" customFormat="1">
      <c r="B61" s="107"/>
      <c r="C61" s="111"/>
      <c r="D61" s="106"/>
      <c r="E61" s="116"/>
      <c r="F61" s="116"/>
      <c r="G61" s="122"/>
      <c r="H61" s="129"/>
      <c r="I61" s="116"/>
      <c r="J61" s="122"/>
    </row>
    <row r="62" spans="2:17" s="105" customFormat="1">
      <c r="B62" s="104" t="s">
        <v>125</v>
      </c>
      <c r="D62" s="106"/>
      <c r="E62" s="116"/>
      <c r="F62" s="124"/>
      <c r="G62" s="132"/>
      <c r="H62" s="133"/>
      <c r="I62" s="124"/>
      <c r="J62" s="132"/>
    </row>
    <row r="63" spans="2:17" s="105" customFormat="1">
      <c r="C63" s="106" t="s">
        <v>55</v>
      </c>
      <c r="D63" s="106" t="s">
        <v>56</v>
      </c>
      <c r="E63" s="112">
        <f>322+75</f>
        <v>397</v>
      </c>
      <c r="F63" s="123">
        <v>563.45000000000005</v>
      </c>
      <c r="G63" s="109">
        <f>ROUND($E63*F63,2)</f>
        <v>223689.65</v>
      </c>
      <c r="H63" s="133"/>
      <c r="I63" s="79">
        <f>ROUND(F63*(1+Q68),2)</f>
        <v>561.54999999999995</v>
      </c>
      <c r="J63" s="109">
        <f>ROUND($E63*I63,2)</f>
        <v>222935.35</v>
      </c>
      <c r="L63" s="80">
        <f t="shared" ref="L63:L66" si="23">J63-G63</f>
        <v>-754.29999999998836</v>
      </c>
      <c r="M63" s="81">
        <f t="shared" ref="M63:M66" si="24">IF(G63&lt;&gt;0,L63/G63,0)</f>
        <v>-3.3720827047652334E-3</v>
      </c>
      <c r="N63" s="81"/>
      <c r="O63" s="82">
        <f t="shared" ref="O63:O65" si="25">I63-F63</f>
        <v>-1.9000000000000909</v>
      </c>
      <c r="Q63" s="83" t="s">
        <v>126</v>
      </c>
    </row>
    <row r="64" spans="2:17" s="105" customFormat="1">
      <c r="C64" s="114" t="s">
        <v>64</v>
      </c>
      <c r="D64" s="114" t="s">
        <v>62</v>
      </c>
      <c r="E64" s="112">
        <v>101408</v>
      </c>
      <c r="F64" s="123">
        <v>1.1499999999999999</v>
      </c>
      <c r="G64" s="109">
        <f>ROUND($E64*F64,2)</f>
        <v>116619.2</v>
      </c>
      <c r="H64" s="133"/>
      <c r="I64" s="124">
        <f>ROUND(F64*(1+$Q$68),2)</f>
        <v>1.1499999999999999</v>
      </c>
      <c r="J64" s="109">
        <f>ROUND($E64*I64,2)</f>
        <v>116619.2</v>
      </c>
      <c r="L64" s="80">
        <f t="shared" si="23"/>
        <v>0</v>
      </c>
      <c r="M64" s="81">
        <f t="shared" si="24"/>
        <v>0</v>
      </c>
      <c r="N64" s="81"/>
      <c r="O64" s="82">
        <f t="shared" si="25"/>
        <v>0</v>
      </c>
      <c r="Q64" s="88">
        <v>-26496.883884253242</v>
      </c>
    </row>
    <row r="65" spans="2:17" s="105" customFormat="1">
      <c r="C65" s="114" t="s">
        <v>61</v>
      </c>
      <c r="D65" s="114" t="s">
        <v>58</v>
      </c>
      <c r="E65" s="116">
        <f>E72</f>
        <v>17344756</v>
      </c>
      <c r="F65" s="115">
        <v>6.8199999999999997E-3</v>
      </c>
      <c r="G65" s="109">
        <f>ROUND($E65*F65,2)</f>
        <v>118291.24</v>
      </c>
      <c r="H65" s="133"/>
      <c r="I65" s="120">
        <f>ROUND(F65*(1+$Q$68),5)</f>
        <v>6.7999999999999996E-3</v>
      </c>
      <c r="J65" s="109">
        <f>ROUND($E65*I65,2)</f>
        <v>117944.34</v>
      </c>
      <c r="L65" s="80">
        <f t="shared" si="23"/>
        <v>-346.90000000000873</v>
      </c>
      <c r="M65" s="81">
        <f t="shared" si="24"/>
        <v>-2.9325924726125848E-3</v>
      </c>
      <c r="N65" s="81"/>
      <c r="O65" s="87">
        <f t="shared" si="25"/>
        <v>-2.0000000000000052E-5</v>
      </c>
      <c r="Q65" s="92" t="s">
        <v>114</v>
      </c>
    </row>
    <row r="66" spans="2:17" s="105" customFormat="1">
      <c r="C66" s="114" t="s">
        <v>72</v>
      </c>
      <c r="D66" s="114"/>
      <c r="E66" s="116"/>
      <c r="F66" s="120"/>
      <c r="G66" s="134">
        <v>45867.17</v>
      </c>
      <c r="H66" s="133"/>
      <c r="I66" s="120"/>
      <c r="J66" s="134">
        <v>45867.17</v>
      </c>
      <c r="L66" s="80">
        <f t="shared" si="23"/>
        <v>0</v>
      </c>
      <c r="M66" s="81">
        <f t="shared" si="24"/>
        <v>0</v>
      </c>
      <c r="N66" s="81"/>
      <c r="O66" s="82"/>
      <c r="Q66" s="94">
        <f>L73+L85-Q64</f>
        <v>99.083884252962889</v>
      </c>
    </row>
    <row r="67" spans="2:17" s="105" customFormat="1">
      <c r="C67" s="114"/>
      <c r="D67" s="114"/>
      <c r="E67" s="116"/>
      <c r="F67" s="120"/>
      <c r="G67" s="122"/>
      <c r="H67" s="133"/>
      <c r="I67" s="120"/>
      <c r="J67" s="122"/>
      <c r="Q67" s="92" t="s">
        <v>116</v>
      </c>
    </row>
    <row r="68" spans="2:17" s="105" customFormat="1">
      <c r="C68" s="114" t="s">
        <v>65</v>
      </c>
      <c r="D68" s="114"/>
      <c r="E68" s="116"/>
      <c r="F68" s="120"/>
      <c r="G68" s="122"/>
      <c r="H68" s="133"/>
      <c r="I68" s="120"/>
      <c r="J68" s="122"/>
      <c r="Q68" s="99">
        <v>-3.3800000000000002E-3</v>
      </c>
    </row>
    <row r="69" spans="2:17" s="105" customFormat="1">
      <c r="C69" s="114" t="s">
        <v>73</v>
      </c>
      <c r="D69" s="114" t="s">
        <v>58</v>
      </c>
      <c r="E69" s="112">
        <v>8755957</v>
      </c>
      <c r="F69" s="115">
        <v>0.10206</v>
      </c>
      <c r="G69" s="109">
        <f t="shared" ref="G69:G71" si="26">ROUND($E69*F69,2)</f>
        <v>893632.97</v>
      </c>
      <c r="H69" s="133"/>
      <c r="I69" s="120">
        <f>ROUND(F69*(1+$Q$68),5)</f>
        <v>0.10172</v>
      </c>
      <c r="J69" s="109">
        <f t="shared" ref="J69:J71" si="27">ROUND($E69*I69,2)</f>
        <v>890655.95</v>
      </c>
      <c r="L69" s="80">
        <f t="shared" ref="L69:L71" si="28">J69-G69</f>
        <v>-2977.0200000000186</v>
      </c>
      <c r="M69" s="81">
        <f t="shared" ref="M69:M71" si="29">IF(G69&lt;&gt;0,L69/G69,0)</f>
        <v>-3.3313676866689674E-3</v>
      </c>
      <c r="N69" s="81"/>
      <c r="O69" s="87">
        <f t="shared" ref="O69:O71" si="30">I69-F69</f>
        <v>-3.3999999999999309E-4</v>
      </c>
    </row>
    <row r="70" spans="2:17" s="105" customFormat="1">
      <c r="C70" s="114" t="s">
        <v>74</v>
      </c>
      <c r="D70" s="114" t="s">
        <v>58</v>
      </c>
      <c r="E70" s="112">
        <v>4051604</v>
      </c>
      <c r="F70" s="115">
        <v>5.0500000000000003E-2</v>
      </c>
      <c r="G70" s="109">
        <f t="shared" si="26"/>
        <v>204606</v>
      </c>
      <c r="H70" s="133"/>
      <c r="I70" s="120">
        <f t="shared" ref="I70:I71" si="31">ROUND(F70*(1+$Q$68),5)</f>
        <v>5.033E-2</v>
      </c>
      <c r="J70" s="109">
        <f t="shared" si="27"/>
        <v>203917.23</v>
      </c>
      <c r="L70" s="80">
        <f t="shared" si="28"/>
        <v>-688.76999999998952</v>
      </c>
      <c r="M70" s="81">
        <f t="shared" si="29"/>
        <v>-3.3663235682237546E-3</v>
      </c>
      <c r="N70" s="81"/>
      <c r="O70" s="87">
        <f t="shared" si="30"/>
        <v>-1.7000000000000348E-4</v>
      </c>
    </row>
    <row r="71" spans="2:17" s="105" customFormat="1">
      <c r="C71" s="114" t="s">
        <v>75</v>
      </c>
      <c r="D71" s="114" t="s">
        <v>58</v>
      </c>
      <c r="E71" s="116">
        <f>E72-SUM(E69:E70)</f>
        <v>4537195</v>
      </c>
      <c r="F71" s="115">
        <v>4.8320000000000002E-2</v>
      </c>
      <c r="G71" s="109">
        <f t="shared" si="26"/>
        <v>219237.26</v>
      </c>
      <c r="H71" s="133"/>
      <c r="I71" s="120">
        <f t="shared" si="31"/>
        <v>4.8160000000000001E-2</v>
      </c>
      <c r="J71" s="109">
        <f t="shared" si="27"/>
        <v>218511.31</v>
      </c>
      <c r="L71" s="80">
        <f t="shared" si="28"/>
        <v>-725.95000000001164</v>
      </c>
      <c r="M71" s="81">
        <f t="shared" si="29"/>
        <v>-3.3112528408720835E-3</v>
      </c>
      <c r="N71" s="81"/>
      <c r="O71" s="87">
        <f t="shared" si="30"/>
        <v>-1.6000000000000042E-4</v>
      </c>
    </row>
    <row r="72" spans="2:17" s="105" customFormat="1">
      <c r="C72" s="111" t="s">
        <v>70</v>
      </c>
      <c r="D72" s="106"/>
      <c r="E72" s="126">
        <v>17344756</v>
      </c>
      <c r="F72" s="124"/>
      <c r="H72" s="133"/>
      <c r="I72" s="124"/>
    </row>
    <row r="73" spans="2:17" s="105" customFormat="1">
      <c r="C73" s="89" t="s">
        <v>113</v>
      </c>
      <c r="D73" s="106"/>
      <c r="E73" s="116"/>
      <c r="F73" s="124"/>
      <c r="G73" s="127">
        <f>SUM(G63:G71)</f>
        <v>1821943.49</v>
      </c>
      <c r="H73" s="133"/>
      <c r="I73" s="124"/>
      <c r="J73" s="127">
        <f>SUM(J63:J71)</f>
        <v>1816450.55</v>
      </c>
      <c r="L73" s="80">
        <f t="shared" ref="L73" si="32">J73-G73</f>
        <v>-5492.9399999999441</v>
      </c>
      <c r="M73" s="81">
        <f t="shared" ref="M73" si="33">IF(G73&lt;&gt;0,L73/G73,0)</f>
        <v>-3.0148794571010235E-3</v>
      </c>
      <c r="N73" s="81"/>
    </row>
    <row r="74" spans="2:17" s="105" customFormat="1">
      <c r="C74" s="106"/>
      <c r="D74" s="106"/>
      <c r="E74" s="116"/>
      <c r="F74" s="124"/>
      <c r="G74" s="122"/>
      <c r="H74" s="133"/>
      <c r="I74" s="124"/>
      <c r="J74" s="122"/>
      <c r="Q74" s="114"/>
    </row>
    <row r="75" spans="2:17" s="105" customFormat="1">
      <c r="B75" s="104" t="s">
        <v>127</v>
      </c>
      <c r="D75" s="106"/>
      <c r="E75" s="116"/>
      <c r="F75" s="124"/>
      <c r="G75" s="132"/>
      <c r="H75" s="133"/>
      <c r="I75" s="124"/>
      <c r="J75" s="132"/>
      <c r="Q75" s="114"/>
    </row>
    <row r="76" spans="2:17" s="105" customFormat="1">
      <c r="C76" s="106" t="s">
        <v>55</v>
      </c>
      <c r="D76" s="106" t="s">
        <v>56</v>
      </c>
      <c r="E76" s="112">
        <f>417+766</f>
        <v>1183</v>
      </c>
      <c r="F76" s="123">
        <v>901.5</v>
      </c>
      <c r="G76" s="109">
        <f>ROUND($E76*F76,2)</f>
        <v>1066474.5</v>
      </c>
      <c r="H76" s="133"/>
      <c r="I76" s="79">
        <f>ROUND(F76*(1+Q68),2)</f>
        <v>898.45</v>
      </c>
      <c r="J76" s="109">
        <f>ROUND($E76*I76,2)</f>
        <v>1062866.3500000001</v>
      </c>
      <c r="L76" s="80">
        <f t="shared" ref="L76:L78" si="34">J76-G76</f>
        <v>-3608.1499999999069</v>
      </c>
      <c r="M76" s="81">
        <f t="shared" ref="M76:M77" si="35">IF(G76&lt;&gt;0,L76/G76,0)</f>
        <v>-3.3832501386577051E-3</v>
      </c>
      <c r="N76" s="81"/>
      <c r="O76" s="82">
        <f t="shared" ref="O76:O77" si="36">I76-F76</f>
        <v>-3.0499999999999545</v>
      </c>
      <c r="Q76" s="57"/>
    </row>
    <row r="77" spans="2:17" s="105" customFormat="1">
      <c r="C77" s="114" t="s">
        <v>64</v>
      </c>
      <c r="D77" s="114" t="s">
        <v>62</v>
      </c>
      <c r="E77" s="112">
        <v>665050</v>
      </c>
      <c r="F77" s="124">
        <f>F64</f>
        <v>1.1499999999999999</v>
      </c>
      <c r="G77" s="109">
        <f>ROUND($E77*F77,2)</f>
        <v>764807.5</v>
      </c>
      <c r="H77" s="133"/>
      <c r="I77" s="124">
        <f>I64</f>
        <v>1.1499999999999999</v>
      </c>
      <c r="J77" s="109">
        <f>ROUND($E77*I77,2)</f>
        <v>764807.5</v>
      </c>
      <c r="L77" s="80">
        <f t="shared" si="34"/>
        <v>0</v>
      </c>
      <c r="M77" s="81">
        <f t="shared" si="35"/>
        <v>0</v>
      </c>
      <c r="N77" s="81"/>
      <c r="O77" s="82">
        <f t="shared" si="36"/>
        <v>0</v>
      </c>
      <c r="Q77" s="135"/>
    </row>
    <row r="78" spans="2:17" s="105" customFormat="1">
      <c r="C78" s="114" t="s">
        <v>72</v>
      </c>
      <c r="D78" s="114"/>
      <c r="E78" s="112"/>
      <c r="F78" s="124"/>
      <c r="G78" s="136">
        <v>213461.01</v>
      </c>
      <c r="H78" s="133"/>
      <c r="I78" s="124"/>
      <c r="J78" s="136">
        <v>213461.01</v>
      </c>
      <c r="L78" s="80">
        <f t="shared" si="34"/>
        <v>0</v>
      </c>
      <c r="M78" s="81">
        <f>IF(G78&lt;&gt;0,L78/G78,0)</f>
        <v>0</v>
      </c>
      <c r="N78" s="81"/>
      <c r="Q78" s="57"/>
    </row>
    <row r="79" spans="2:17" s="105" customFormat="1">
      <c r="C79" s="114"/>
      <c r="D79" s="114"/>
      <c r="E79" s="116"/>
      <c r="F79" s="120"/>
      <c r="G79" s="122"/>
      <c r="H79" s="133"/>
      <c r="I79" s="120"/>
      <c r="J79" s="122"/>
      <c r="Q79" s="74"/>
    </row>
    <row r="80" spans="2:17" s="105" customFormat="1">
      <c r="C80" s="114" t="s">
        <v>65</v>
      </c>
      <c r="D80" s="114"/>
      <c r="E80" s="116"/>
      <c r="F80" s="120"/>
      <c r="G80" s="122"/>
      <c r="H80" s="133"/>
      <c r="I80" s="120"/>
      <c r="J80" s="122"/>
      <c r="Q80" s="57"/>
    </row>
    <row r="81" spans="2:17" s="105" customFormat="1">
      <c r="C81" s="114" t="s">
        <v>73</v>
      </c>
      <c r="D81" s="114" t="s">
        <v>58</v>
      </c>
      <c r="E81" s="112">
        <v>27027671</v>
      </c>
      <c r="F81" s="120">
        <f>F69</f>
        <v>0.10206</v>
      </c>
      <c r="G81" s="109">
        <f t="shared" ref="G81:G83" si="37">ROUND($E81*F81,2)</f>
        <v>2758444.1</v>
      </c>
      <c r="H81" s="133"/>
      <c r="I81" s="120">
        <f>I69</f>
        <v>0.10172</v>
      </c>
      <c r="J81" s="109">
        <f t="shared" ref="J81:J83" si="38">ROUND($E81*I81,2)</f>
        <v>2749254.69</v>
      </c>
      <c r="L81" s="80">
        <f t="shared" ref="L81:L83" si="39">J81-G81</f>
        <v>-9189.410000000149</v>
      </c>
      <c r="M81" s="81">
        <f>IF(G81&lt;&gt;0,L81/G81,0)</f>
        <v>-3.3313743787666927E-3</v>
      </c>
      <c r="N81" s="81"/>
      <c r="O81" s="87">
        <f t="shared" ref="O81:O83" si="40">I81-F81</f>
        <v>-3.3999999999999309E-4</v>
      </c>
      <c r="Q81" s="137"/>
    </row>
    <row r="82" spans="2:17" s="105" customFormat="1">
      <c r="C82" s="114" t="s">
        <v>74</v>
      </c>
      <c r="D82" s="114" t="s">
        <v>58</v>
      </c>
      <c r="E82" s="112">
        <v>18099259</v>
      </c>
      <c r="F82" s="120">
        <f>F70</f>
        <v>5.0500000000000003E-2</v>
      </c>
      <c r="G82" s="109">
        <f t="shared" si="37"/>
        <v>914012.58</v>
      </c>
      <c r="H82" s="133"/>
      <c r="I82" s="120">
        <f>I70</f>
        <v>5.033E-2</v>
      </c>
      <c r="J82" s="109">
        <f t="shared" si="38"/>
        <v>910935.71</v>
      </c>
      <c r="L82" s="80">
        <f t="shared" si="39"/>
        <v>-3076.8699999999953</v>
      </c>
      <c r="M82" s="81">
        <f>IF(G82&lt;&gt;0,L82/G82,0)</f>
        <v>-3.3663322226921599E-3</v>
      </c>
      <c r="N82" s="81"/>
      <c r="O82" s="87">
        <f t="shared" si="40"/>
        <v>-1.7000000000000348E-4</v>
      </c>
      <c r="Q82" s="114"/>
    </row>
    <row r="83" spans="2:17" s="105" customFormat="1">
      <c r="C83" s="114" t="s">
        <v>76</v>
      </c>
      <c r="D83" s="114" t="s">
        <v>58</v>
      </c>
      <c r="E83" s="112">
        <v>31440202</v>
      </c>
      <c r="F83" s="120">
        <f>F71</f>
        <v>4.8320000000000002E-2</v>
      </c>
      <c r="G83" s="109">
        <f t="shared" si="37"/>
        <v>1519190.56</v>
      </c>
      <c r="H83" s="133"/>
      <c r="I83" s="120">
        <f>I71</f>
        <v>4.8160000000000001E-2</v>
      </c>
      <c r="J83" s="109">
        <f t="shared" si="38"/>
        <v>1514160.13</v>
      </c>
      <c r="L83" s="80">
        <f t="shared" si="39"/>
        <v>-5030.4300000001676</v>
      </c>
      <c r="M83" s="81">
        <f>IF(G83&lt;&gt;0,L83/G83,0)</f>
        <v>-3.3112567524117365E-3</v>
      </c>
      <c r="N83" s="81"/>
      <c r="O83" s="87">
        <f t="shared" si="40"/>
        <v>-1.6000000000000042E-4</v>
      </c>
    </row>
    <row r="84" spans="2:17" s="105" customFormat="1">
      <c r="C84" s="111" t="s">
        <v>70</v>
      </c>
      <c r="D84" s="106"/>
      <c r="E84" s="130">
        <f>SUM(E81:E83)</f>
        <v>76567132</v>
      </c>
      <c r="F84" s="124"/>
      <c r="H84" s="133"/>
      <c r="I84" s="124"/>
    </row>
    <row r="85" spans="2:17" s="105" customFormat="1">
      <c r="C85" s="89" t="s">
        <v>113</v>
      </c>
      <c r="D85" s="106"/>
      <c r="E85" s="116"/>
      <c r="F85" s="124"/>
      <c r="G85" s="127">
        <f>SUM(G76:G83)</f>
        <v>7236390.25</v>
      </c>
      <c r="H85" s="133"/>
      <c r="I85" s="124"/>
      <c r="J85" s="127">
        <f>SUM(J76:J83)</f>
        <v>7215485.3899999997</v>
      </c>
      <c r="L85" s="80">
        <f t="shared" ref="L85" si="41">J85-G85</f>
        <v>-20904.860000000335</v>
      </c>
      <c r="M85" s="81">
        <f>IF(G85&lt;&gt;0,L85/G85,0)</f>
        <v>-2.8888519382989793E-3</v>
      </c>
      <c r="N85" s="81"/>
    </row>
    <row r="86" spans="2:17" s="105" customFormat="1">
      <c r="C86" s="106"/>
      <c r="D86" s="106"/>
      <c r="E86" s="116"/>
      <c r="F86" s="124"/>
      <c r="G86" s="122"/>
      <c r="H86" s="133"/>
      <c r="I86" s="124"/>
      <c r="J86" s="122"/>
    </row>
    <row r="87" spans="2:17" s="105" customFormat="1">
      <c r="B87" s="104" t="s">
        <v>128</v>
      </c>
      <c r="D87" s="106"/>
      <c r="E87" s="116"/>
      <c r="F87" s="124"/>
      <c r="G87" s="122"/>
      <c r="H87" s="133"/>
      <c r="I87" s="124"/>
      <c r="J87" s="122"/>
    </row>
    <row r="88" spans="2:17" s="105" customFormat="1">
      <c r="C88" s="106" t="s">
        <v>55</v>
      </c>
      <c r="D88" s="106" t="s">
        <v>56</v>
      </c>
      <c r="E88" s="112">
        <f>3557+107</f>
        <v>3664</v>
      </c>
      <c r="F88" s="123">
        <v>144.01</v>
      </c>
      <c r="G88" s="122">
        <f>ROUND($E88*F88,2)</f>
        <v>527652.64</v>
      </c>
      <c r="H88" s="133"/>
      <c r="I88" s="79">
        <f>ROUND(F88*(1+Q93),2)</f>
        <v>143.56</v>
      </c>
      <c r="J88" s="122">
        <f>ROUND($E88*I88,2)</f>
        <v>526003.84</v>
      </c>
      <c r="L88" s="80">
        <f t="shared" ref="L88:L91" si="42">J88-G88</f>
        <v>-1648.8000000000466</v>
      </c>
      <c r="M88" s="81">
        <f t="shared" ref="M88:M91" si="43">IF(G88&lt;&gt;0,L88/G88,0)</f>
        <v>-3.1247830011805616E-3</v>
      </c>
      <c r="N88" s="81"/>
      <c r="O88" s="82">
        <f t="shared" ref="O88:O90" si="44">I88-F88</f>
        <v>-0.44999999999998863</v>
      </c>
      <c r="Q88" s="83" t="s">
        <v>126</v>
      </c>
    </row>
    <row r="89" spans="2:17" s="105" customFormat="1">
      <c r="C89" s="114" t="s">
        <v>64</v>
      </c>
      <c r="D89" s="114" t="s">
        <v>62</v>
      </c>
      <c r="E89" s="112">
        <v>93477</v>
      </c>
      <c r="F89" s="124">
        <f>F64</f>
        <v>1.1499999999999999</v>
      </c>
      <c r="G89" s="122">
        <f>ROUND($E89*F89,2)</f>
        <v>107498.55</v>
      </c>
      <c r="H89" s="133"/>
      <c r="I89" s="124">
        <f>I64</f>
        <v>1.1499999999999999</v>
      </c>
      <c r="J89" s="122">
        <f>ROUND($E89*I89,2)</f>
        <v>107498.55</v>
      </c>
      <c r="L89" s="80">
        <f t="shared" si="42"/>
        <v>0</v>
      </c>
      <c r="M89" s="81">
        <f t="shared" si="43"/>
        <v>0</v>
      </c>
      <c r="N89" s="81"/>
      <c r="O89" s="82">
        <f t="shared" si="44"/>
        <v>0</v>
      </c>
      <c r="Q89" s="88">
        <v>-7923.2511308931898</v>
      </c>
    </row>
    <row r="90" spans="2:17" s="105" customFormat="1">
      <c r="C90" s="114" t="s">
        <v>61</v>
      </c>
      <c r="D90" s="114" t="s">
        <v>58</v>
      </c>
      <c r="E90" s="116">
        <f>E96</f>
        <v>12317849</v>
      </c>
      <c r="F90" s="115">
        <v>6.8100000000000001E-3</v>
      </c>
      <c r="G90" s="122">
        <f>ROUND($E90*F90,2)</f>
        <v>83884.55</v>
      </c>
      <c r="H90" s="133"/>
      <c r="I90" s="120">
        <f>ROUND(F90*(1+$Q$93),5)</f>
        <v>6.79E-3</v>
      </c>
      <c r="J90" s="122">
        <f>ROUND($E90*I90,2)</f>
        <v>83638.19</v>
      </c>
      <c r="L90" s="80">
        <f t="shared" si="42"/>
        <v>-246.36000000000058</v>
      </c>
      <c r="M90" s="81">
        <f t="shared" si="43"/>
        <v>-2.936893623438411E-3</v>
      </c>
      <c r="N90" s="81"/>
      <c r="O90" s="87">
        <f t="shared" si="44"/>
        <v>-2.0000000000000052E-5</v>
      </c>
      <c r="Q90" s="92" t="s">
        <v>114</v>
      </c>
    </row>
    <row r="91" spans="2:17" s="105" customFormat="1">
      <c r="C91" s="114" t="s">
        <v>72</v>
      </c>
      <c r="D91" s="114"/>
      <c r="E91" s="116"/>
      <c r="F91" s="120"/>
      <c r="G91" s="136">
        <v>72481.48000000001</v>
      </c>
      <c r="H91" s="133"/>
      <c r="I91" s="120"/>
      <c r="J91" s="136">
        <v>72481.48000000001</v>
      </c>
      <c r="L91" s="80">
        <f t="shared" si="42"/>
        <v>0</v>
      </c>
      <c r="M91" s="81">
        <f t="shared" si="43"/>
        <v>0</v>
      </c>
      <c r="N91" s="81"/>
      <c r="Q91" s="94">
        <f>L97+L108-Q89</f>
        <v>55.81113089367318</v>
      </c>
    </row>
    <row r="92" spans="2:17" s="105" customFormat="1">
      <c r="C92" s="114"/>
      <c r="D92" s="114"/>
      <c r="E92" s="116"/>
      <c r="F92" s="120"/>
      <c r="G92" s="122"/>
      <c r="H92" s="133"/>
      <c r="I92" s="120"/>
      <c r="J92" s="122"/>
      <c r="Q92" s="92" t="s">
        <v>116</v>
      </c>
    </row>
    <row r="93" spans="2:17" s="105" customFormat="1">
      <c r="C93" s="114" t="s">
        <v>65</v>
      </c>
      <c r="D93" s="114"/>
      <c r="E93" s="116"/>
      <c r="F93" s="120"/>
      <c r="G93" s="122"/>
      <c r="H93" s="133"/>
      <c r="I93" s="120"/>
      <c r="J93" s="122"/>
      <c r="Q93" s="99">
        <v>-3.0999999999999999E-3</v>
      </c>
    </row>
    <row r="94" spans="2:17" s="105" customFormat="1">
      <c r="C94" s="107" t="s">
        <v>77</v>
      </c>
      <c r="D94" s="107" t="s">
        <v>58</v>
      </c>
      <c r="E94" s="112">
        <v>2903910</v>
      </c>
      <c r="F94" s="115">
        <v>0.19916</v>
      </c>
      <c r="G94" s="122">
        <f>ROUND($E94*F94,2)</f>
        <v>578342.72</v>
      </c>
      <c r="H94" s="133"/>
      <c r="I94" s="120">
        <f>ROUND(F94*(1+$Q$93),5)</f>
        <v>0.19853999999999999</v>
      </c>
      <c r="J94" s="122">
        <f>ROUND($E94*I94,2)</f>
        <v>576542.29</v>
      </c>
      <c r="L94" s="80">
        <f t="shared" ref="L94:L95" si="45">J94-G94</f>
        <v>-1800.4299999999348</v>
      </c>
      <c r="M94" s="81">
        <f t="shared" ref="M94:M95" si="46">IF(G94&lt;&gt;0,L94/G94,0)</f>
        <v>-3.1130849196129499E-3</v>
      </c>
      <c r="N94" s="81"/>
      <c r="O94" s="87">
        <f t="shared" ref="O94:O95" si="47">I94-F94</f>
        <v>-6.2000000000000943E-4</v>
      </c>
    </row>
    <row r="95" spans="2:17" s="105" customFormat="1">
      <c r="C95" s="107" t="s">
        <v>78</v>
      </c>
      <c r="D95" s="107" t="s">
        <v>58</v>
      </c>
      <c r="E95" s="116">
        <f>E96-E94</f>
        <v>9413939</v>
      </c>
      <c r="F95" s="115">
        <v>0.14119999999999999</v>
      </c>
      <c r="G95" s="122">
        <f>ROUND($E95*F95,2)</f>
        <v>1329248.19</v>
      </c>
      <c r="H95" s="133"/>
      <c r="I95" s="120">
        <f>ROUND(F95*(1+$Q$93),5)</f>
        <v>0.14076</v>
      </c>
      <c r="J95" s="122">
        <f>ROUND($E95*I95,2)</f>
        <v>1325106.05</v>
      </c>
      <c r="L95" s="80">
        <f t="shared" si="45"/>
        <v>-4142.1399999998976</v>
      </c>
      <c r="M95" s="81">
        <f t="shared" si="46"/>
        <v>-3.1161524470459485E-3</v>
      </c>
      <c r="N95" s="81"/>
      <c r="O95" s="87">
        <f t="shared" si="47"/>
        <v>-4.3999999999999595E-4</v>
      </c>
    </row>
    <row r="96" spans="2:17" s="105" customFormat="1">
      <c r="C96" s="111" t="s">
        <v>70</v>
      </c>
      <c r="D96" s="114" t="s">
        <v>58</v>
      </c>
      <c r="E96" s="126">
        <v>12317849</v>
      </c>
      <c r="F96" s="124"/>
      <c r="H96" s="133"/>
      <c r="I96" s="124"/>
    </row>
    <row r="97" spans="2:17" s="105" customFormat="1">
      <c r="C97" s="89" t="s">
        <v>113</v>
      </c>
      <c r="D97" s="114"/>
      <c r="E97" s="116"/>
      <c r="F97" s="124"/>
      <c r="G97" s="127">
        <f>SUM(G88:G95)</f>
        <v>2699108.13</v>
      </c>
      <c r="H97" s="133"/>
      <c r="I97" s="124"/>
      <c r="J97" s="127">
        <f>SUM(J88:J95)</f>
        <v>2691270.4000000004</v>
      </c>
      <c r="L97" s="80">
        <f t="shared" ref="L97" si="48">J97-G97</f>
        <v>-7837.7299999995157</v>
      </c>
      <c r="M97" s="81">
        <f>IF(G97&lt;&gt;0,L97/G97,0)</f>
        <v>-2.903822159951597E-3</v>
      </c>
      <c r="N97" s="81"/>
      <c r="Q97" s="114"/>
    </row>
    <row r="98" spans="2:17" s="105" customFormat="1">
      <c r="C98" s="106"/>
      <c r="D98" s="106"/>
      <c r="E98" s="116"/>
      <c r="F98" s="124"/>
      <c r="G98" s="122"/>
      <c r="H98" s="133"/>
      <c r="I98" s="124"/>
      <c r="J98" s="122"/>
      <c r="Q98" s="114"/>
    </row>
    <row r="99" spans="2:17" s="105" customFormat="1">
      <c r="B99" s="104" t="s">
        <v>129</v>
      </c>
      <c r="D99" s="106"/>
      <c r="E99" s="116"/>
      <c r="F99" s="124"/>
      <c r="G99" s="122"/>
      <c r="H99" s="133"/>
      <c r="I99" s="124"/>
      <c r="J99" s="122"/>
      <c r="Q99" s="114"/>
    </row>
    <row r="100" spans="2:17" s="105" customFormat="1">
      <c r="B100" s="114"/>
      <c r="C100" s="106" t="s">
        <v>55</v>
      </c>
      <c r="D100" s="106" t="s">
        <v>56</v>
      </c>
      <c r="E100" s="112">
        <v>12</v>
      </c>
      <c r="F100" s="123">
        <v>458.22</v>
      </c>
      <c r="G100" s="122">
        <f>ROUND($E100*F100,2)</f>
        <v>5498.64</v>
      </c>
      <c r="H100" s="133"/>
      <c r="I100" s="79">
        <f>ROUND(F100*(1+Q93),2)</f>
        <v>456.8</v>
      </c>
      <c r="J100" s="122">
        <f>ROUND($E100*I100,2)</f>
        <v>5481.6</v>
      </c>
      <c r="L100" s="80">
        <f t="shared" ref="L100:L102" si="49">J100-G100</f>
        <v>-17.039999999999964</v>
      </c>
      <c r="M100" s="81">
        <f t="shared" ref="M100:M102" si="50">IF(G100&lt;&gt;0,L100/G100,0)</f>
        <v>-3.0989481035310481E-3</v>
      </c>
      <c r="N100" s="81"/>
      <c r="O100" s="82">
        <f t="shared" ref="O100:O101" si="51">I100-F100</f>
        <v>-1.4200000000000159</v>
      </c>
      <c r="Q100" s="57"/>
    </row>
    <row r="101" spans="2:17" s="105" customFormat="1">
      <c r="B101" s="114"/>
      <c r="C101" s="114" t="s">
        <v>64</v>
      </c>
      <c r="D101" s="114" t="s">
        <v>62</v>
      </c>
      <c r="E101" s="112">
        <v>0</v>
      </c>
      <c r="F101" s="124">
        <f>F89</f>
        <v>1.1499999999999999</v>
      </c>
      <c r="G101" s="122">
        <f>ROUND($E101*F101,2)</f>
        <v>0</v>
      </c>
      <c r="H101" s="133"/>
      <c r="I101" s="124">
        <f>I89</f>
        <v>1.1499999999999999</v>
      </c>
      <c r="J101" s="122">
        <f>ROUND($E101*I101,2)</f>
        <v>0</v>
      </c>
      <c r="L101" s="80">
        <f t="shared" si="49"/>
        <v>0</v>
      </c>
      <c r="M101" s="81">
        <f t="shared" si="50"/>
        <v>0</v>
      </c>
      <c r="N101" s="81"/>
      <c r="O101" s="82">
        <f t="shared" si="51"/>
        <v>0</v>
      </c>
      <c r="Q101" s="135"/>
    </row>
    <row r="102" spans="2:17" s="105" customFormat="1">
      <c r="B102" s="114"/>
      <c r="C102" s="114" t="s">
        <v>72</v>
      </c>
      <c r="D102" s="114"/>
      <c r="E102" s="116"/>
      <c r="F102" s="120"/>
      <c r="G102" s="136">
        <v>0</v>
      </c>
      <c r="H102" s="133"/>
      <c r="I102" s="120"/>
      <c r="J102" s="136">
        <v>0</v>
      </c>
      <c r="L102" s="80">
        <f t="shared" si="49"/>
        <v>0</v>
      </c>
      <c r="M102" s="81">
        <f t="shared" si="50"/>
        <v>0</v>
      </c>
      <c r="N102" s="81"/>
      <c r="Q102" s="57"/>
    </row>
    <row r="103" spans="2:17" s="105" customFormat="1">
      <c r="B103" s="114"/>
      <c r="C103" s="114"/>
      <c r="D103" s="114"/>
      <c r="E103" s="116"/>
      <c r="F103" s="120"/>
      <c r="G103" s="122"/>
      <c r="H103" s="133"/>
      <c r="I103" s="120"/>
      <c r="J103" s="122"/>
      <c r="Q103" s="74"/>
    </row>
    <row r="104" spans="2:17" s="105" customFormat="1">
      <c r="B104" s="114"/>
      <c r="C104" s="114" t="s">
        <v>65</v>
      </c>
      <c r="D104" s="114"/>
      <c r="E104" s="116"/>
      <c r="F104" s="120"/>
      <c r="G104" s="122"/>
      <c r="H104" s="133"/>
      <c r="I104" s="120"/>
      <c r="J104" s="122"/>
      <c r="Q104" s="57"/>
    </row>
    <row r="105" spans="2:17" s="105" customFormat="1">
      <c r="B105" s="114"/>
      <c r="C105" s="107" t="s">
        <v>77</v>
      </c>
      <c r="D105" s="107" t="s">
        <v>58</v>
      </c>
      <c r="E105" s="112">
        <v>5459</v>
      </c>
      <c r="F105" s="120">
        <f>F94</f>
        <v>0.19916</v>
      </c>
      <c r="G105" s="122">
        <f>ROUND($E105*F105,2)</f>
        <v>1087.21</v>
      </c>
      <c r="H105" s="133"/>
      <c r="I105" s="120">
        <f>I94</f>
        <v>0.19853999999999999</v>
      </c>
      <c r="J105" s="122">
        <f>ROUND($E105*I105,2)</f>
        <v>1083.83</v>
      </c>
      <c r="L105" s="80">
        <f t="shared" ref="L105:L106" si="52">J105-G105</f>
        <v>-3.3800000000001091</v>
      </c>
      <c r="M105" s="81">
        <f t="shared" ref="M105:M106" si="53">IF(G105&lt;&gt;0,L105/G105,0)</f>
        <v>-3.1088750103476872E-3</v>
      </c>
      <c r="N105" s="81"/>
      <c r="O105" s="87">
        <f>I105-F105</f>
        <v>-6.2000000000000943E-4</v>
      </c>
      <c r="Q105" s="137"/>
    </row>
    <row r="106" spans="2:17" s="105" customFormat="1">
      <c r="B106" s="114"/>
      <c r="C106" s="107" t="s">
        <v>78</v>
      </c>
      <c r="D106" s="107" t="s">
        <v>58</v>
      </c>
      <c r="E106" s="112">
        <v>21114</v>
      </c>
      <c r="F106" s="120">
        <f>F95</f>
        <v>0.14119999999999999</v>
      </c>
      <c r="G106" s="122">
        <f>ROUND($E106*F106,2)</f>
        <v>2981.3</v>
      </c>
      <c r="H106" s="133"/>
      <c r="I106" s="120">
        <f>I95</f>
        <v>0.14076</v>
      </c>
      <c r="J106" s="122">
        <f>ROUND($E106*I106,2)</f>
        <v>2972.01</v>
      </c>
      <c r="L106" s="80">
        <f t="shared" si="52"/>
        <v>-9.2899999999999636</v>
      </c>
      <c r="M106" s="81">
        <f t="shared" si="53"/>
        <v>-3.1160902961795064E-3</v>
      </c>
      <c r="N106" s="81"/>
      <c r="O106" s="87">
        <f t="shared" ref="O106" si="54">I106-F106</f>
        <v>-4.3999999999999595E-4</v>
      </c>
      <c r="Q106" s="114"/>
    </row>
    <row r="107" spans="2:17" s="105" customFormat="1">
      <c r="C107" s="111" t="s">
        <v>70</v>
      </c>
      <c r="D107" s="114" t="s">
        <v>58</v>
      </c>
      <c r="E107" s="130">
        <f>SUM(E105:E106)</f>
        <v>26573</v>
      </c>
      <c r="F107" s="124"/>
      <c r="H107" s="133"/>
      <c r="I107" s="124"/>
    </row>
    <row r="108" spans="2:17" s="105" customFormat="1">
      <c r="C108" s="89" t="s">
        <v>113</v>
      </c>
      <c r="D108" s="114"/>
      <c r="E108" s="116"/>
      <c r="F108" s="124"/>
      <c r="G108" s="127">
        <f>SUM(G100:G106)</f>
        <v>9567.1500000000015</v>
      </c>
      <c r="H108" s="133"/>
      <c r="I108" s="124"/>
      <c r="J108" s="127">
        <f>SUM(J100:J106)</f>
        <v>9537.44</v>
      </c>
      <c r="L108" s="80">
        <f t="shared" ref="L108" si="55">J108-G108</f>
        <v>-29.710000000000946</v>
      </c>
      <c r="M108" s="81">
        <f>IF(G108&lt;&gt;0,L108/G108,0)</f>
        <v>-3.1054180189503604E-3</v>
      </c>
      <c r="N108" s="81"/>
    </row>
    <row r="109" spans="2:17" s="105" customFormat="1">
      <c r="B109" s="114"/>
      <c r="C109" s="106"/>
      <c r="D109" s="106"/>
      <c r="E109" s="116"/>
      <c r="F109" s="124"/>
      <c r="G109" s="122"/>
      <c r="H109" s="133"/>
      <c r="I109" s="124"/>
      <c r="J109" s="122"/>
    </row>
    <row r="110" spans="2:17" s="105" customFormat="1">
      <c r="B110" s="104" t="s">
        <v>130</v>
      </c>
      <c r="D110" s="106"/>
      <c r="E110" s="116"/>
      <c r="F110" s="124"/>
      <c r="G110" s="122"/>
      <c r="H110" s="133"/>
      <c r="I110" s="124"/>
      <c r="J110" s="122"/>
    </row>
    <row r="111" spans="2:17" s="105" customFormat="1">
      <c r="C111" s="106" t="s">
        <v>55</v>
      </c>
      <c r="D111" s="106" t="s">
        <v>56</v>
      </c>
      <c r="E111" s="112">
        <v>84</v>
      </c>
      <c r="F111" s="123">
        <v>579.19000000000005</v>
      </c>
      <c r="G111" s="122">
        <f>ROUND($E111*F111,2)</f>
        <v>48651.96</v>
      </c>
      <c r="H111" s="133"/>
      <c r="I111" s="79">
        <f>ROUND(F111*(1+Q116),2)</f>
        <v>576.82000000000005</v>
      </c>
      <c r="J111" s="122">
        <f>ROUND($E111*I111,2)</f>
        <v>48452.88</v>
      </c>
      <c r="L111" s="80">
        <f t="shared" ref="L111:L114" si="56">J111-G111</f>
        <v>-199.08000000000175</v>
      </c>
      <c r="M111" s="81">
        <f>IF(G111&lt;&gt;0,L111/G111,0)</f>
        <v>-4.0919214765448662E-3</v>
      </c>
      <c r="N111" s="81"/>
      <c r="O111" s="82">
        <f t="shared" ref="O111:O113" si="57">I111-F111</f>
        <v>-2.3700000000000045</v>
      </c>
      <c r="Q111" s="83" t="s">
        <v>126</v>
      </c>
    </row>
    <row r="112" spans="2:17" s="105" customFormat="1">
      <c r="C112" s="114" t="s">
        <v>64</v>
      </c>
      <c r="D112" s="114" t="s">
        <v>62</v>
      </c>
      <c r="E112" s="112">
        <v>2184</v>
      </c>
      <c r="F112" s="124">
        <f>F64</f>
        <v>1.1499999999999999</v>
      </c>
      <c r="G112" s="122">
        <f>ROUND($E112*F112,2)</f>
        <v>2511.6</v>
      </c>
      <c r="H112" s="133"/>
      <c r="I112" s="124">
        <f>I64</f>
        <v>1.1499999999999999</v>
      </c>
      <c r="J112" s="122">
        <f>ROUND($E112*I112,2)</f>
        <v>2511.6</v>
      </c>
      <c r="L112" s="80">
        <f t="shared" si="56"/>
        <v>0</v>
      </c>
      <c r="M112" s="81">
        <f t="shared" ref="M112:M114" si="58">IF(G112&lt;&gt;0,L112/G112,0)</f>
        <v>0</v>
      </c>
      <c r="N112" s="81"/>
      <c r="O112" s="82">
        <f t="shared" si="57"/>
        <v>0</v>
      </c>
      <c r="Q112" s="88">
        <v>-17780.925479656187</v>
      </c>
    </row>
    <row r="113" spans="2:17" s="105" customFormat="1">
      <c r="C113" s="114" t="s">
        <v>61</v>
      </c>
      <c r="D113" s="114"/>
      <c r="E113" s="116">
        <f>E123</f>
        <v>26567234</v>
      </c>
      <c r="F113" s="115">
        <v>5.3899999999999998E-3</v>
      </c>
      <c r="G113" s="122">
        <f>ROUND($E113*F113,2)</f>
        <v>143197.39000000001</v>
      </c>
      <c r="H113" s="133"/>
      <c r="I113" s="120">
        <f>ROUND(F113*(1+$Q$116),5)</f>
        <v>5.3699999999999998E-3</v>
      </c>
      <c r="J113" s="122">
        <f>ROUND($E113*I113,2)</f>
        <v>142666.04999999999</v>
      </c>
      <c r="L113" s="80">
        <f t="shared" si="56"/>
        <v>-531.34000000002561</v>
      </c>
      <c r="M113" s="81">
        <f t="shared" si="58"/>
        <v>-3.7105424896363374E-3</v>
      </c>
      <c r="N113" s="81"/>
      <c r="O113" s="87">
        <f t="shared" si="57"/>
        <v>-2.0000000000000052E-5</v>
      </c>
      <c r="Q113" s="92" t="s">
        <v>114</v>
      </c>
    </row>
    <row r="114" spans="2:17" s="105" customFormat="1">
      <c r="C114" s="107" t="s">
        <v>72</v>
      </c>
      <c r="D114" s="107"/>
      <c r="E114" s="116"/>
      <c r="F114" s="120" t="s">
        <v>79</v>
      </c>
      <c r="G114" s="136">
        <v>457271</v>
      </c>
      <c r="H114" s="133"/>
      <c r="I114" s="120" t="s">
        <v>79</v>
      </c>
      <c r="J114" s="136">
        <v>457271</v>
      </c>
      <c r="L114" s="80">
        <f t="shared" si="56"/>
        <v>0</v>
      </c>
      <c r="M114" s="81">
        <f t="shared" si="58"/>
        <v>0</v>
      </c>
      <c r="N114" s="81"/>
      <c r="Q114" s="94">
        <f>L124+L139-Q112</f>
        <v>-56.654520343421609</v>
      </c>
    </row>
    <row r="115" spans="2:17" s="105" customFormat="1">
      <c r="C115" s="114"/>
      <c r="D115" s="114"/>
      <c r="E115" s="116"/>
      <c r="F115" s="120"/>
      <c r="G115" s="122"/>
      <c r="H115" s="133"/>
      <c r="I115" s="120"/>
      <c r="J115" s="122"/>
      <c r="Q115" s="92" t="s">
        <v>116</v>
      </c>
    </row>
    <row r="116" spans="2:17" s="105" customFormat="1">
      <c r="C116" s="114" t="s">
        <v>65</v>
      </c>
      <c r="D116" s="114"/>
      <c r="E116" s="116"/>
      <c r="F116" s="120"/>
      <c r="G116" s="122"/>
      <c r="H116" s="133"/>
      <c r="I116" s="120"/>
      <c r="J116" s="122"/>
      <c r="Q116" s="99">
        <v>-4.1000000000000003E-3</v>
      </c>
    </row>
    <row r="117" spans="2:17" s="105" customFormat="1">
      <c r="C117" s="114" t="s">
        <v>73</v>
      </c>
      <c r="D117" s="114" t="s">
        <v>58</v>
      </c>
      <c r="E117" s="112">
        <v>2100000</v>
      </c>
      <c r="F117" s="115">
        <v>0.14454</v>
      </c>
      <c r="G117" s="122">
        <f>ROUND($E117*F117,2)</f>
        <v>303534</v>
      </c>
      <c r="H117" s="133"/>
      <c r="I117" s="120">
        <f t="shared" ref="I117:I122" si="59">ROUND(F117*(1+$Q$116),5)</f>
        <v>0.14394999999999999</v>
      </c>
      <c r="J117" s="122">
        <f>ROUND($E117*I117,2)</f>
        <v>302295</v>
      </c>
      <c r="L117" s="80">
        <f t="shared" ref="L117:L122" si="60">J117-G117</f>
        <v>-1239</v>
      </c>
      <c r="M117" s="81">
        <f t="shared" ref="M117:M122" si="61">IF(G117&lt;&gt;0,L117/G117,0)</f>
        <v>-4.0819150408191503E-3</v>
      </c>
      <c r="N117" s="81"/>
      <c r="O117" s="87">
        <f t="shared" ref="O117:O122" si="62">I117-F117</f>
        <v>-5.9000000000000719E-4</v>
      </c>
    </row>
    <row r="118" spans="2:17" s="105" customFormat="1">
      <c r="C118" s="114" t="s">
        <v>74</v>
      </c>
      <c r="D118" s="114" t="s">
        <v>58</v>
      </c>
      <c r="E118" s="112">
        <v>2055807</v>
      </c>
      <c r="F118" s="115">
        <v>8.7349999999999997E-2</v>
      </c>
      <c r="G118" s="122">
        <f t="shared" ref="G118:G122" si="63">ROUND($E118*F118,2)</f>
        <v>179574.74</v>
      </c>
      <c r="H118" s="133"/>
      <c r="I118" s="120">
        <f t="shared" si="59"/>
        <v>8.6989999999999998E-2</v>
      </c>
      <c r="J118" s="122">
        <f t="shared" ref="J118:J122" si="64">ROUND($E118*I118,2)</f>
        <v>178834.65</v>
      </c>
      <c r="L118" s="80">
        <f t="shared" si="60"/>
        <v>-740.08999999999651</v>
      </c>
      <c r="M118" s="81">
        <f t="shared" si="61"/>
        <v>-4.1213480247834222E-3</v>
      </c>
      <c r="N118" s="81"/>
      <c r="O118" s="87">
        <f t="shared" si="62"/>
        <v>-3.5999999999999921E-4</v>
      </c>
    </row>
    <row r="119" spans="2:17" s="105" customFormat="1">
      <c r="C119" s="114" t="s">
        <v>76</v>
      </c>
      <c r="D119" s="114" t="s">
        <v>58</v>
      </c>
      <c r="E119" s="112">
        <v>3801695</v>
      </c>
      <c r="F119" s="115">
        <v>5.5579999999999997E-2</v>
      </c>
      <c r="G119" s="122">
        <f t="shared" si="63"/>
        <v>211298.21</v>
      </c>
      <c r="H119" s="133"/>
      <c r="I119" s="120">
        <f t="shared" si="59"/>
        <v>5.5350000000000003E-2</v>
      </c>
      <c r="J119" s="122">
        <f t="shared" si="64"/>
        <v>210423.82</v>
      </c>
      <c r="L119" s="80">
        <f t="shared" si="60"/>
        <v>-874.38999999998487</v>
      </c>
      <c r="M119" s="81">
        <f t="shared" si="61"/>
        <v>-4.1381798738379513E-3</v>
      </c>
      <c r="N119" s="81"/>
      <c r="O119" s="87">
        <f t="shared" si="62"/>
        <v>-2.299999999999941E-4</v>
      </c>
    </row>
    <row r="120" spans="2:17" s="105" customFormat="1">
      <c r="C120" s="114" t="s">
        <v>80</v>
      </c>
      <c r="D120" s="114" t="s">
        <v>58</v>
      </c>
      <c r="E120" s="112">
        <v>5152762</v>
      </c>
      <c r="F120" s="115">
        <v>3.5639999999999998E-2</v>
      </c>
      <c r="G120" s="122">
        <f t="shared" si="63"/>
        <v>183644.44</v>
      </c>
      <c r="H120" s="133"/>
      <c r="I120" s="120">
        <f t="shared" si="59"/>
        <v>3.5490000000000001E-2</v>
      </c>
      <c r="J120" s="122">
        <f t="shared" si="64"/>
        <v>182871.52</v>
      </c>
      <c r="L120" s="80">
        <f t="shared" si="60"/>
        <v>-772.92000000001281</v>
      </c>
      <c r="M120" s="81">
        <f t="shared" si="61"/>
        <v>-4.2087851938235254E-3</v>
      </c>
      <c r="N120" s="81"/>
      <c r="O120" s="87">
        <f t="shared" si="62"/>
        <v>-1.4999999999999736E-4</v>
      </c>
    </row>
    <row r="121" spans="2:17" s="105" customFormat="1">
      <c r="C121" s="114" t="s">
        <v>81</v>
      </c>
      <c r="D121" s="114" t="s">
        <v>58</v>
      </c>
      <c r="E121" s="112">
        <v>4864411</v>
      </c>
      <c r="F121" s="115">
        <v>2.564E-2</v>
      </c>
      <c r="G121" s="122">
        <f t="shared" si="63"/>
        <v>124723.5</v>
      </c>
      <c r="H121" s="133"/>
      <c r="I121" s="120">
        <f t="shared" si="59"/>
        <v>2.5530000000000001E-2</v>
      </c>
      <c r="J121" s="122">
        <f t="shared" si="64"/>
        <v>124188.41</v>
      </c>
      <c r="L121" s="80">
        <f t="shared" si="60"/>
        <v>-535.08999999999651</v>
      </c>
      <c r="M121" s="81">
        <f t="shared" si="61"/>
        <v>-4.2902099443969778E-3</v>
      </c>
      <c r="N121" s="81"/>
      <c r="O121" s="87">
        <f t="shared" si="62"/>
        <v>-1.0999999999999899E-4</v>
      </c>
    </row>
    <row r="122" spans="2:17" s="105" customFormat="1">
      <c r="C122" s="114" t="s">
        <v>82</v>
      </c>
      <c r="D122" s="114" t="s">
        <v>58</v>
      </c>
      <c r="E122" s="116">
        <f>E123-SUM(E117:E121)</f>
        <v>8592559</v>
      </c>
      <c r="F122" s="115">
        <v>1.9769999999999999E-2</v>
      </c>
      <c r="G122" s="122">
        <f t="shared" si="63"/>
        <v>169874.89</v>
      </c>
      <c r="H122" s="133"/>
      <c r="I122" s="120">
        <f t="shared" si="59"/>
        <v>1.9689999999999999E-2</v>
      </c>
      <c r="J122" s="122">
        <f t="shared" si="64"/>
        <v>169187.49</v>
      </c>
      <c r="L122" s="80">
        <f t="shared" si="60"/>
        <v>-687.40000000002328</v>
      </c>
      <c r="M122" s="81">
        <f t="shared" si="61"/>
        <v>-4.0465074031837385E-3</v>
      </c>
      <c r="N122" s="81"/>
      <c r="O122" s="87">
        <f t="shared" si="62"/>
        <v>-8.000000000000021E-5</v>
      </c>
    </row>
    <row r="123" spans="2:17" s="105" customFormat="1">
      <c r="C123" s="111" t="s">
        <v>70</v>
      </c>
      <c r="D123" s="114" t="s">
        <v>58</v>
      </c>
      <c r="E123" s="126">
        <v>26567234</v>
      </c>
      <c r="F123" s="124"/>
      <c r="H123" s="133"/>
      <c r="I123" s="124"/>
    </row>
    <row r="124" spans="2:17" s="105" customFormat="1">
      <c r="C124" s="89" t="s">
        <v>113</v>
      </c>
      <c r="D124" s="114"/>
      <c r="E124" s="116"/>
      <c r="F124" s="124"/>
      <c r="G124" s="127">
        <f>SUM(G111:G122)</f>
        <v>1824281.73</v>
      </c>
      <c r="H124" s="133"/>
      <c r="I124" s="124"/>
      <c r="J124" s="127">
        <f>SUM(J111:J122)</f>
        <v>1818702.42</v>
      </c>
      <c r="L124" s="80">
        <f t="shared" ref="L124" si="65">J124-G124</f>
        <v>-5579.3100000000559</v>
      </c>
      <c r="M124" s="81">
        <f>IF(G124&lt;&gt;0,L124/G124,0)</f>
        <v>-3.0583598510302771E-3</v>
      </c>
      <c r="N124" s="81"/>
    </row>
    <row r="125" spans="2:17" s="105" customFormat="1">
      <c r="C125" s="106"/>
      <c r="D125" s="106"/>
      <c r="E125" s="116"/>
      <c r="F125" s="124"/>
      <c r="G125" s="122"/>
      <c r="H125" s="133"/>
      <c r="I125" s="124"/>
      <c r="J125" s="122"/>
    </row>
    <row r="126" spans="2:17" s="105" customFormat="1">
      <c r="B126" s="104" t="s">
        <v>131</v>
      </c>
      <c r="D126" s="106"/>
      <c r="E126" s="116"/>
      <c r="F126" s="124"/>
      <c r="G126" s="122"/>
      <c r="H126" s="133"/>
      <c r="I126" s="124"/>
      <c r="J126" s="122"/>
      <c r="Q126" s="114"/>
    </row>
    <row r="127" spans="2:17" s="105" customFormat="1">
      <c r="B127" s="114"/>
      <c r="C127" s="106" t="s">
        <v>55</v>
      </c>
      <c r="D127" s="106" t="s">
        <v>56</v>
      </c>
      <c r="E127" s="112">
        <v>118</v>
      </c>
      <c r="F127" s="123">
        <v>926.71</v>
      </c>
      <c r="G127" s="122">
        <f>ROUND($E127*F127,2)</f>
        <v>109351.78</v>
      </c>
      <c r="H127" s="133"/>
      <c r="I127" s="79">
        <f>ROUND(F127*(1+Q116),2)</f>
        <v>922.91</v>
      </c>
      <c r="J127" s="122">
        <f>ROUND($E127*I127,2)</f>
        <v>108903.38</v>
      </c>
      <c r="L127" s="80">
        <f t="shared" ref="L127:L129" si="66">J127-G127</f>
        <v>-448.39999999999418</v>
      </c>
      <c r="M127" s="81">
        <f>IF(G127&lt;&gt;0,L127/G127,0)</f>
        <v>-4.1005276731663097E-3</v>
      </c>
      <c r="N127" s="81"/>
      <c r="O127" s="82">
        <f t="shared" ref="O127:O128" si="67">I127-F127</f>
        <v>-3.8000000000000682</v>
      </c>
      <c r="Q127" s="57"/>
    </row>
    <row r="128" spans="2:17" s="105" customFormat="1">
      <c r="B128" s="114"/>
      <c r="C128" s="114" t="s">
        <v>64</v>
      </c>
      <c r="D128" s="114" t="s">
        <v>62</v>
      </c>
      <c r="E128" s="112">
        <v>332988</v>
      </c>
      <c r="F128" s="124">
        <f>F112</f>
        <v>1.1499999999999999</v>
      </c>
      <c r="G128" s="122">
        <f>ROUND($E128*F128,2)</f>
        <v>382936.2</v>
      </c>
      <c r="H128" s="133"/>
      <c r="I128" s="124">
        <f>I112</f>
        <v>1.1499999999999999</v>
      </c>
      <c r="J128" s="122">
        <f>ROUND($E128*I128,2)</f>
        <v>382936.2</v>
      </c>
      <c r="L128" s="80">
        <f t="shared" si="66"/>
        <v>0</v>
      </c>
      <c r="M128" s="81">
        <f>IF(G128&lt;&gt;0,L128/G128,0)</f>
        <v>0</v>
      </c>
      <c r="N128" s="81"/>
      <c r="O128" s="82">
        <f t="shared" si="67"/>
        <v>0</v>
      </c>
      <c r="Q128" s="135"/>
    </row>
    <row r="129" spans="2:17" s="105" customFormat="1">
      <c r="B129" s="114"/>
      <c r="C129" s="114" t="s">
        <v>72</v>
      </c>
      <c r="D129" s="114"/>
      <c r="E129" s="112"/>
      <c r="F129" s="124"/>
      <c r="G129" s="136">
        <v>918726.19000000006</v>
      </c>
      <c r="H129" s="133"/>
      <c r="I129" s="124"/>
      <c r="J129" s="136">
        <v>918726.19000000006</v>
      </c>
      <c r="L129" s="80">
        <f t="shared" si="66"/>
        <v>0</v>
      </c>
      <c r="M129" s="81">
        <f>IF(G129&lt;&gt;0,L129/G129,0)</f>
        <v>0</v>
      </c>
      <c r="N129" s="81"/>
      <c r="Q129" s="57"/>
    </row>
    <row r="130" spans="2:17" s="105" customFormat="1">
      <c r="B130" s="114"/>
      <c r="C130" s="107"/>
      <c r="D130" s="114"/>
      <c r="E130" s="116"/>
      <c r="F130" s="138"/>
      <c r="G130" s="122"/>
      <c r="H130" s="133"/>
      <c r="I130" s="120"/>
      <c r="J130" s="122"/>
      <c r="Q130" s="74"/>
    </row>
    <row r="131" spans="2:17" s="105" customFormat="1">
      <c r="B131" s="114"/>
      <c r="C131" s="114" t="s">
        <v>65</v>
      </c>
      <c r="D131" s="114"/>
      <c r="E131" s="116"/>
      <c r="F131" s="120"/>
      <c r="G131" s="139"/>
      <c r="H131" s="133"/>
      <c r="I131" s="120"/>
      <c r="J131" s="122"/>
      <c r="Q131" s="57"/>
    </row>
    <row r="132" spans="2:17" s="105" customFormat="1">
      <c r="B132" s="114"/>
      <c r="C132" s="114" t="s">
        <v>73</v>
      </c>
      <c r="D132" s="114" t="s">
        <v>58</v>
      </c>
      <c r="E132" s="112">
        <v>2925980</v>
      </c>
      <c r="F132" s="120">
        <f t="shared" ref="F132:F137" si="68">F117</f>
        <v>0.14454</v>
      </c>
      <c r="G132" s="139">
        <f t="shared" ref="G132:G137" si="69">ROUND($E132*F132,2)</f>
        <v>422921.15</v>
      </c>
      <c r="H132" s="133"/>
      <c r="I132" s="120">
        <f t="shared" ref="I132:I137" si="70">I117</f>
        <v>0.14394999999999999</v>
      </c>
      <c r="J132" s="122">
        <f t="shared" ref="J132:J137" si="71">ROUND($E132*I132,2)</f>
        <v>421194.82</v>
      </c>
      <c r="L132" s="80">
        <f t="shared" ref="L132:L137" si="72">J132-G132</f>
        <v>-1726.3300000000163</v>
      </c>
      <c r="M132" s="81">
        <f t="shared" ref="M132:M137" si="73">IF(G132&lt;&gt;0,L132/G132,0)</f>
        <v>-4.0819192892103317E-3</v>
      </c>
      <c r="N132" s="81"/>
      <c r="O132" s="87">
        <f t="shared" ref="O132:O137" si="74">I132-F132</f>
        <v>-5.9000000000000719E-4</v>
      </c>
      <c r="P132" s="140"/>
      <c r="Q132" s="120"/>
    </row>
    <row r="133" spans="2:17" s="105" customFormat="1">
      <c r="B133" s="114"/>
      <c r="C133" s="114" t="s">
        <v>74</v>
      </c>
      <c r="D133" s="114" t="s">
        <v>58</v>
      </c>
      <c r="E133" s="112">
        <v>2885234</v>
      </c>
      <c r="F133" s="120">
        <f t="shared" si="68"/>
        <v>8.7349999999999997E-2</v>
      </c>
      <c r="G133" s="139">
        <f t="shared" si="69"/>
        <v>252025.19</v>
      </c>
      <c r="H133" s="133"/>
      <c r="I133" s="120">
        <f t="shared" si="70"/>
        <v>8.6989999999999998E-2</v>
      </c>
      <c r="J133" s="122">
        <f t="shared" si="71"/>
        <v>250986.51</v>
      </c>
      <c r="L133" s="80">
        <f t="shared" si="72"/>
        <v>-1038.679999999993</v>
      </c>
      <c r="M133" s="81">
        <f t="shared" si="73"/>
        <v>-4.1213340618848184E-3</v>
      </c>
      <c r="N133" s="81"/>
      <c r="O133" s="87">
        <f t="shared" si="74"/>
        <v>-3.5999999999999921E-4</v>
      </c>
      <c r="P133" s="140"/>
      <c r="Q133" s="120"/>
    </row>
    <row r="134" spans="2:17" s="105" customFormat="1">
      <c r="B134" s="114"/>
      <c r="C134" s="114" t="s">
        <v>76</v>
      </c>
      <c r="D134" s="114" t="s">
        <v>58</v>
      </c>
      <c r="E134" s="112">
        <v>5700000</v>
      </c>
      <c r="F134" s="120">
        <f t="shared" si="68"/>
        <v>5.5579999999999997E-2</v>
      </c>
      <c r="G134" s="139">
        <f t="shared" si="69"/>
        <v>316806</v>
      </c>
      <c r="H134" s="133"/>
      <c r="I134" s="120">
        <f t="shared" si="70"/>
        <v>5.5350000000000003E-2</v>
      </c>
      <c r="J134" s="122">
        <f t="shared" si="71"/>
        <v>315495</v>
      </c>
      <c r="L134" s="80">
        <f t="shared" si="72"/>
        <v>-1311</v>
      </c>
      <c r="M134" s="81">
        <f t="shared" si="73"/>
        <v>-4.1381792011514935E-3</v>
      </c>
      <c r="N134" s="81"/>
      <c r="O134" s="87">
        <f t="shared" si="74"/>
        <v>-2.299999999999941E-4</v>
      </c>
      <c r="P134" s="140"/>
      <c r="Q134" s="120"/>
    </row>
    <row r="135" spans="2:17" s="105" customFormat="1">
      <c r="B135" s="114"/>
      <c r="C135" s="114" t="s">
        <v>80</v>
      </c>
      <c r="D135" s="114" t="s">
        <v>58</v>
      </c>
      <c r="E135" s="112">
        <v>11216700</v>
      </c>
      <c r="F135" s="120">
        <f t="shared" si="68"/>
        <v>3.5639999999999998E-2</v>
      </c>
      <c r="G135" s="139">
        <f t="shared" si="69"/>
        <v>399763.19</v>
      </c>
      <c r="H135" s="133"/>
      <c r="I135" s="120">
        <f t="shared" si="70"/>
        <v>3.5490000000000001E-2</v>
      </c>
      <c r="J135" s="122">
        <f t="shared" si="71"/>
        <v>398080.68</v>
      </c>
      <c r="L135" s="80">
        <f t="shared" si="72"/>
        <v>-1682.5100000000093</v>
      </c>
      <c r="M135" s="81">
        <f t="shared" si="73"/>
        <v>-4.2087666951026916E-3</v>
      </c>
      <c r="N135" s="81"/>
      <c r="O135" s="87">
        <f t="shared" si="74"/>
        <v>-1.4999999999999736E-4</v>
      </c>
      <c r="P135" s="140"/>
      <c r="Q135" s="120"/>
    </row>
    <row r="136" spans="2:17" s="105" customFormat="1">
      <c r="B136" s="114"/>
      <c r="C136" s="114" t="s">
        <v>81</v>
      </c>
      <c r="D136" s="114" t="s">
        <v>58</v>
      </c>
      <c r="E136" s="112">
        <v>28237241</v>
      </c>
      <c r="F136" s="120">
        <f t="shared" si="68"/>
        <v>2.564E-2</v>
      </c>
      <c r="G136" s="139">
        <f t="shared" si="69"/>
        <v>724002.86</v>
      </c>
      <c r="H136" s="133"/>
      <c r="I136" s="120">
        <f t="shared" si="70"/>
        <v>2.5530000000000001E-2</v>
      </c>
      <c r="J136" s="122">
        <f t="shared" si="71"/>
        <v>720896.76</v>
      </c>
      <c r="L136" s="80">
        <f t="shared" si="72"/>
        <v>-3106.0999999999767</v>
      </c>
      <c r="M136" s="81">
        <f t="shared" si="73"/>
        <v>-4.2901764227837123E-3</v>
      </c>
      <c r="N136" s="81"/>
      <c r="O136" s="87">
        <f t="shared" si="74"/>
        <v>-1.0999999999999899E-4</v>
      </c>
      <c r="P136" s="140"/>
      <c r="Q136" s="120"/>
    </row>
    <row r="137" spans="2:17" s="105" customFormat="1">
      <c r="B137" s="114"/>
      <c r="C137" s="114" t="s">
        <v>82</v>
      </c>
      <c r="D137" s="114" t="s">
        <v>58</v>
      </c>
      <c r="E137" s="116">
        <f>E138-SUM(E132:E136)</f>
        <v>36815683</v>
      </c>
      <c r="F137" s="120">
        <f t="shared" si="68"/>
        <v>1.9769999999999999E-2</v>
      </c>
      <c r="G137" s="139">
        <f t="shared" si="69"/>
        <v>727846.05</v>
      </c>
      <c r="H137" s="133"/>
      <c r="I137" s="120">
        <f t="shared" si="70"/>
        <v>1.9689999999999999E-2</v>
      </c>
      <c r="J137" s="122">
        <f t="shared" si="71"/>
        <v>724900.8</v>
      </c>
      <c r="L137" s="80">
        <f t="shared" si="72"/>
        <v>-2945.25</v>
      </c>
      <c r="M137" s="81">
        <f t="shared" si="73"/>
        <v>-4.0465287954781094E-3</v>
      </c>
      <c r="N137" s="81"/>
      <c r="O137" s="87">
        <f t="shared" si="74"/>
        <v>-8.000000000000021E-5</v>
      </c>
      <c r="P137" s="140"/>
      <c r="Q137" s="120"/>
    </row>
    <row r="138" spans="2:17" s="105" customFormat="1">
      <c r="C138" s="111" t="s">
        <v>70</v>
      </c>
      <c r="D138" s="114"/>
      <c r="E138" s="126">
        <v>87780838</v>
      </c>
      <c r="F138" s="120"/>
      <c r="G138" s="128"/>
      <c r="H138" s="133"/>
      <c r="I138" s="120"/>
      <c r="O138" s="140"/>
      <c r="P138" s="140"/>
    </row>
    <row r="139" spans="2:17" s="105" customFormat="1">
      <c r="C139" s="89" t="s">
        <v>113</v>
      </c>
      <c r="D139" s="114"/>
      <c r="E139" s="116"/>
      <c r="F139" s="120"/>
      <c r="G139" s="141">
        <f>SUM(G127:G137)</f>
        <v>4254378.6099999994</v>
      </c>
      <c r="H139" s="133"/>
      <c r="I139" s="120"/>
      <c r="J139" s="141">
        <f>SUM(J127:J137)</f>
        <v>4242120.34</v>
      </c>
      <c r="L139" s="80">
        <f t="shared" ref="L139" si="75">J139-G139</f>
        <v>-12258.269999999553</v>
      </c>
      <c r="M139" s="81">
        <f>IF(G139&lt;&gt;0,L139/G139,0)</f>
        <v>-2.8813303007838211E-3</v>
      </c>
      <c r="N139" s="81"/>
      <c r="O139" s="140"/>
      <c r="P139" s="140"/>
    </row>
    <row r="140" spans="2:17" s="105" customFormat="1">
      <c r="B140" s="114"/>
      <c r="C140" s="114"/>
      <c r="D140" s="106"/>
      <c r="E140" s="116"/>
      <c r="F140" s="124"/>
      <c r="G140" s="122"/>
      <c r="H140" s="133"/>
      <c r="I140" s="124"/>
      <c r="J140" s="122"/>
    </row>
    <row r="141" spans="2:17">
      <c r="B141" s="104" t="s">
        <v>132</v>
      </c>
      <c r="E141" s="143"/>
      <c r="I141" s="73"/>
      <c r="J141" s="142"/>
    </row>
    <row r="142" spans="2:17">
      <c r="B142" s="128" t="s">
        <v>133</v>
      </c>
      <c r="C142" s="128" t="s">
        <v>134</v>
      </c>
      <c r="D142" s="47"/>
      <c r="E142" s="144">
        <v>16696</v>
      </c>
      <c r="F142" s="145">
        <v>7.49</v>
      </c>
      <c r="G142" s="122">
        <f t="shared" ref="G142:G147" si="76">ROUND($E142*F142,2)</f>
        <v>125053.04</v>
      </c>
      <c r="I142" s="146">
        <f>ROUND(F142*(1+$Q$147),2)</f>
        <v>7.47</v>
      </c>
      <c r="J142" s="122">
        <f t="shared" ref="J142:J147" si="77">ROUND($E142*I142,2)</f>
        <v>124719.12</v>
      </c>
      <c r="L142" s="80">
        <f t="shared" ref="L142:L147" si="78">J142-G142</f>
        <v>-333.91999999999825</v>
      </c>
      <c r="M142" s="81">
        <f t="shared" ref="M142:M148" si="79">IF(G142&lt;&gt;0,L142/G142,0)</f>
        <v>-2.6702269692923759E-3</v>
      </c>
      <c r="N142" s="81"/>
      <c r="O142" s="82">
        <f t="shared" ref="O142:O147" si="80">I142-F142</f>
        <v>-2.0000000000000462E-2</v>
      </c>
      <c r="Q142" s="83" t="s">
        <v>126</v>
      </c>
    </row>
    <row r="143" spans="2:17">
      <c r="B143" s="128" t="s">
        <v>135</v>
      </c>
      <c r="C143" s="128" t="s">
        <v>136</v>
      </c>
      <c r="E143" s="144">
        <v>265595</v>
      </c>
      <c r="F143" s="145">
        <v>12.29</v>
      </c>
      <c r="G143" s="122">
        <f t="shared" si="76"/>
        <v>3264162.55</v>
      </c>
      <c r="I143" s="146">
        <f t="shared" ref="I143:I147" si="81">ROUND(F143*(1+$Q$147),2)</f>
        <v>12.25</v>
      </c>
      <c r="J143" s="122">
        <f t="shared" si="77"/>
        <v>3253538.75</v>
      </c>
      <c r="L143" s="80">
        <f t="shared" si="78"/>
        <v>-10623.799999999814</v>
      </c>
      <c r="M143" s="81">
        <f t="shared" si="79"/>
        <v>-3.2546786004881449E-3</v>
      </c>
      <c r="N143" s="81"/>
      <c r="O143" s="82">
        <f t="shared" si="80"/>
        <v>-3.9999999999999147E-2</v>
      </c>
      <c r="Q143" s="88">
        <v>-21587.263628892422</v>
      </c>
    </row>
    <row r="144" spans="2:17">
      <c r="B144" s="128" t="s">
        <v>137</v>
      </c>
      <c r="C144" s="128" t="s">
        <v>138</v>
      </c>
      <c r="E144" s="144">
        <v>48629</v>
      </c>
      <c r="F144" s="145">
        <v>17.43</v>
      </c>
      <c r="G144" s="122">
        <f t="shared" si="76"/>
        <v>847603.47</v>
      </c>
      <c r="I144" s="146">
        <f t="shared" si="81"/>
        <v>17.38</v>
      </c>
      <c r="J144" s="122">
        <f t="shared" si="77"/>
        <v>845172.02</v>
      </c>
      <c r="L144" s="80">
        <f t="shared" si="78"/>
        <v>-2431.4499999999534</v>
      </c>
      <c r="M144" s="81">
        <f t="shared" si="79"/>
        <v>-2.8686173264485968E-3</v>
      </c>
      <c r="N144" s="81"/>
      <c r="O144" s="82">
        <f t="shared" si="80"/>
        <v>-5.0000000000000711E-2</v>
      </c>
      <c r="Q144" s="92" t="s">
        <v>114</v>
      </c>
    </row>
    <row r="145" spans="2:17">
      <c r="B145" s="128" t="s">
        <v>139</v>
      </c>
      <c r="C145" s="128" t="s">
        <v>140</v>
      </c>
      <c r="E145" s="144">
        <v>12371</v>
      </c>
      <c r="F145" s="145">
        <v>17.059999999999999</v>
      </c>
      <c r="G145" s="122">
        <f t="shared" si="76"/>
        <v>211049.26</v>
      </c>
      <c r="I145" s="146">
        <f t="shared" si="81"/>
        <v>17.010000000000002</v>
      </c>
      <c r="J145" s="122">
        <f t="shared" si="77"/>
        <v>210430.71</v>
      </c>
      <c r="L145" s="80">
        <f t="shared" si="78"/>
        <v>-618.55000000001746</v>
      </c>
      <c r="M145" s="81">
        <f t="shared" si="79"/>
        <v>-2.9308323563892969E-3</v>
      </c>
      <c r="N145" s="81"/>
      <c r="O145" s="82">
        <f t="shared" si="80"/>
        <v>-4.9999999999997158E-2</v>
      </c>
      <c r="Q145" s="94">
        <f>L148+L158+L165-Q143</f>
        <v>-796.89637110740659</v>
      </c>
    </row>
    <row r="146" spans="2:17">
      <c r="B146" s="128" t="s">
        <v>141</v>
      </c>
      <c r="C146" s="128" t="s">
        <v>142</v>
      </c>
      <c r="E146" s="144">
        <v>52953</v>
      </c>
      <c r="F146" s="145">
        <v>5.93</v>
      </c>
      <c r="G146" s="122">
        <f t="shared" si="76"/>
        <v>314011.28999999998</v>
      </c>
      <c r="I146" s="146">
        <f t="shared" si="81"/>
        <v>5.91</v>
      </c>
      <c r="J146" s="122">
        <f t="shared" si="77"/>
        <v>312952.23</v>
      </c>
      <c r="L146" s="80">
        <f t="shared" si="78"/>
        <v>-1059.0599999999977</v>
      </c>
      <c r="M146" s="81">
        <f t="shared" si="79"/>
        <v>-3.3726812816188799E-3</v>
      </c>
      <c r="N146" s="81"/>
      <c r="O146" s="82">
        <f t="shared" si="80"/>
        <v>-1.9999999999999574E-2</v>
      </c>
      <c r="Q146" s="92" t="s">
        <v>116</v>
      </c>
    </row>
    <row r="147" spans="2:17">
      <c r="B147" s="128" t="s">
        <v>143</v>
      </c>
      <c r="C147" s="128" t="s">
        <v>144</v>
      </c>
      <c r="E147" s="144">
        <v>2910</v>
      </c>
      <c r="F147" s="145">
        <v>10.74</v>
      </c>
      <c r="G147" s="122">
        <f t="shared" si="76"/>
        <v>31253.4</v>
      </c>
      <c r="I147" s="146">
        <f t="shared" si="81"/>
        <v>10.71</v>
      </c>
      <c r="J147" s="122">
        <f t="shared" si="77"/>
        <v>31166.1</v>
      </c>
      <c r="L147" s="80">
        <f t="shared" si="78"/>
        <v>-87.30000000000291</v>
      </c>
      <c r="M147" s="81">
        <f t="shared" si="79"/>
        <v>-2.7932960893855678E-3</v>
      </c>
      <c r="N147" s="81"/>
      <c r="O147" s="82">
        <f t="shared" si="80"/>
        <v>-2.9999999999999361E-2</v>
      </c>
      <c r="Q147" s="99">
        <v>-2.8500000000000001E-3</v>
      </c>
    </row>
    <row r="148" spans="2:17">
      <c r="C148" s="89" t="s">
        <v>113</v>
      </c>
      <c r="E148" s="144"/>
      <c r="F148" s="145"/>
      <c r="G148" s="127">
        <f>SUM(G142:G147)</f>
        <v>4793133.01</v>
      </c>
      <c r="I148" s="146"/>
      <c r="J148" s="127">
        <f>SUM(J142:J147)</f>
        <v>4777978.93</v>
      </c>
      <c r="L148" s="127">
        <f>SUM(L142:L147)</f>
        <v>-15154.079999999783</v>
      </c>
      <c r="M148" s="81">
        <f t="shared" si="79"/>
        <v>-3.1616230904470111E-3</v>
      </c>
      <c r="N148" s="81"/>
    </row>
    <row r="149" spans="2:17">
      <c r="C149" s="128"/>
      <c r="E149" s="143"/>
      <c r="F149" s="145"/>
      <c r="G149" s="122"/>
      <c r="I149" s="146"/>
      <c r="J149" s="122"/>
    </row>
    <row r="150" spans="2:17">
      <c r="B150" s="104" t="s">
        <v>145</v>
      </c>
      <c r="C150" s="128"/>
      <c r="E150" s="143"/>
      <c r="F150" s="145"/>
      <c r="G150" s="122"/>
      <c r="I150" s="146"/>
      <c r="J150" s="122"/>
    </row>
    <row r="151" spans="2:17">
      <c r="B151" s="128" t="s">
        <v>146</v>
      </c>
      <c r="C151" s="128" t="s">
        <v>147</v>
      </c>
      <c r="E151" s="144">
        <v>2044</v>
      </c>
      <c r="F151" s="145">
        <v>15.14</v>
      </c>
      <c r="G151" s="122">
        <f t="shared" ref="G151:G157" si="82">ROUND($E151*F151,2)</f>
        <v>30946.16</v>
      </c>
      <c r="I151" s="146">
        <f t="shared" ref="I151:I157" si="83">ROUND(F151*(1+$Q$147),2)</f>
        <v>15.1</v>
      </c>
      <c r="J151" s="122">
        <f t="shared" ref="J151:J157" si="84">ROUND($E151*I151,2)</f>
        <v>30864.400000000001</v>
      </c>
      <c r="L151" s="80">
        <f t="shared" ref="L151:L157" si="85">J151-G151</f>
        <v>-81.759999999998399</v>
      </c>
      <c r="M151" s="81">
        <f t="shared" ref="M151:M158" si="86">IF(G151&lt;&gt;0,L151/G151,0)</f>
        <v>-2.6420079260237265E-3</v>
      </c>
      <c r="N151" s="81"/>
      <c r="O151" s="82">
        <f t="shared" ref="O151:O157" si="87">I151-F151</f>
        <v>-4.0000000000000924E-2</v>
      </c>
    </row>
    <row r="152" spans="2:17">
      <c r="B152" s="128" t="s">
        <v>148</v>
      </c>
      <c r="C152" s="128" t="s">
        <v>149</v>
      </c>
      <c r="E152" s="144">
        <v>1333</v>
      </c>
      <c r="F152" s="145">
        <v>19.920000000000002</v>
      </c>
      <c r="G152" s="122">
        <f t="shared" si="82"/>
        <v>26553.360000000001</v>
      </c>
      <c r="I152" s="146">
        <f t="shared" si="83"/>
        <v>19.86</v>
      </c>
      <c r="J152" s="122">
        <f t="shared" si="84"/>
        <v>26473.38</v>
      </c>
      <c r="L152" s="80">
        <f t="shared" si="85"/>
        <v>-79.979999999999563</v>
      </c>
      <c r="M152" s="81">
        <f t="shared" si="86"/>
        <v>-3.012048192771068E-3</v>
      </c>
      <c r="N152" s="81"/>
      <c r="O152" s="82">
        <f t="shared" si="87"/>
        <v>-6.0000000000002274E-2</v>
      </c>
    </row>
    <row r="153" spans="2:17">
      <c r="B153" s="128" t="s">
        <v>150</v>
      </c>
      <c r="C153" s="128" t="s">
        <v>151</v>
      </c>
      <c r="E153" s="144">
        <v>3916</v>
      </c>
      <c r="F153" s="145">
        <v>19.920000000000002</v>
      </c>
      <c r="G153" s="122">
        <f t="shared" si="82"/>
        <v>78006.720000000001</v>
      </c>
      <c r="I153" s="146">
        <f t="shared" si="83"/>
        <v>19.86</v>
      </c>
      <c r="J153" s="122">
        <f t="shared" si="84"/>
        <v>77771.759999999995</v>
      </c>
      <c r="L153" s="80">
        <f t="shared" si="85"/>
        <v>-234.9600000000064</v>
      </c>
      <c r="M153" s="81">
        <f t="shared" si="86"/>
        <v>-3.0120481927711665E-3</v>
      </c>
      <c r="N153" s="81"/>
      <c r="O153" s="82">
        <f t="shared" si="87"/>
        <v>-6.0000000000002274E-2</v>
      </c>
    </row>
    <row r="154" spans="2:17">
      <c r="B154" s="128" t="s">
        <v>152</v>
      </c>
      <c r="C154" s="128" t="s">
        <v>153</v>
      </c>
      <c r="E154" s="144">
        <v>202</v>
      </c>
      <c r="F154" s="145">
        <v>31.46</v>
      </c>
      <c r="G154" s="122">
        <f t="shared" si="82"/>
        <v>6354.92</v>
      </c>
      <c r="I154" s="146">
        <f t="shared" si="83"/>
        <v>31.37</v>
      </c>
      <c r="J154" s="122">
        <f t="shared" si="84"/>
        <v>6336.74</v>
      </c>
      <c r="L154" s="80">
        <f t="shared" si="85"/>
        <v>-18.180000000000291</v>
      </c>
      <c r="M154" s="81">
        <f t="shared" si="86"/>
        <v>-2.8607755880483612E-3</v>
      </c>
      <c r="N154" s="81"/>
      <c r="O154" s="82">
        <f t="shared" si="87"/>
        <v>-8.9999999999999858E-2</v>
      </c>
    </row>
    <row r="155" spans="2:17">
      <c r="B155" s="128" t="s">
        <v>154</v>
      </c>
      <c r="C155" s="128" t="s">
        <v>155</v>
      </c>
      <c r="E155" s="144">
        <v>8764</v>
      </c>
      <c r="F155" s="145">
        <v>41.18</v>
      </c>
      <c r="G155" s="122">
        <f t="shared" si="82"/>
        <v>360901.52</v>
      </c>
      <c r="I155" s="146">
        <f t="shared" si="83"/>
        <v>41.06</v>
      </c>
      <c r="J155" s="122">
        <f t="shared" si="84"/>
        <v>359849.84</v>
      </c>
      <c r="L155" s="80">
        <f t="shared" si="85"/>
        <v>-1051.679999999993</v>
      </c>
      <c r="M155" s="81">
        <f t="shared" si="86"/>
        <v>-2.9140359397765709E-3</v>
      </c>
      <c r="N155" s="81"/>
      <c r="O155" s="82">
        <f t="shared" si="87"/>
        <v>-0.11999999999999744</v>
      </c>
    </row>
    <row r="156" spans="2:17">
      <c r="B156" s="128" t="s">
        <v>156</v>
      </c>
      <c r="C156" s="128" t="s">
        <v>157</v>
      </c>
      <c r="E156" s="144">
        <v>5652</v>
      </c>
      <c r="F156" s="145">
        <v>55.14</v>
      </c>
      <c r="G156" s="122">
        <f t="shared" si="82"/>
        <v>311651.28000000003</v>
      </c>
      <c r="I156" s="146">
        <f t="shared" si="83"/>
        <v>54.98</v>
      </c>
      <c r="J156" s="122">
        <f t="shared" si="84"/>
        <v>310746.96000000002</v>
      </c>
      <c r="L156" s="80">
        <f t="shared" si="85"/>
        <v>-904.32000000000698</v>
      </c>
      <c r="M156" s="81">
        <f t="shared" si="86"/>
        <v>-2.9017047515415527E-3</v>
      </c>
      <c r="N156" s="81"/>
      <c r="O156" s="82">
        <f t="shared" si="87"/>
        <v>-0.16000000000000369</v>
      </c>
    </row>
    <row r="157" spans="2:17">
      <c r="B157" s="128" t="s">
        <v>158</v>
      </c>
      <c r="C157" s="128" t="s">
        <v>159</v>
      </c>
      <c r="E157" s="144">
        <v>15906</v>
      </c>
      <c r="F157" s="145">
        <v>64.13</v>
      </c>
      <c r="G157" s="122">
        <f t="shared" si="82"/>
        <v>1020051.78</v>
      </c>
      <c r="I157" s="146">
        <f t="shared" si="83"/>
        <v>63.95</v>
      </c>
      <c r="J157" s="122">
        <f t="shared" si="84"/>
        <v>1017188.7</v>
      </c>
      <c r="L157" s="80">
        <f t="shared" si="85"/>
        <v>-2863.0800000000745</v>
      </c>
      <c r="M157" s="81">
        <f t="shared" si="86"/>
        <v>-2.8067986901606844E-3</v>
      </c>
      <c r="N157" s="81"/>
      <c r="O157" s="82">
        <f t="shared" si="87"/>
        <v>-0.17999999999999261</v>
      </c>
    </row>
    <row r="158" spans="2:17">
      <c r="C158" s="89" t="s">
        <v>113</v>
      </c>
      <c r="E158" s="143"/>
      <c r="F158" s="145"/>
      <c r="G158" s="127">
        <f>SUM(G151:G157)</f>
        <v>1834465.7400000002</v>
      </c>
      <c r="I158" s="146"/>
      <c r="J158" s="127">
        <f>SUM(J151:J157)</f>
        <v>1829231.78</v>
      </c>
      <c r="L158" s="127">
        <f>SUM(L151:L157)</f>
        <v>-5233.9600000000792</v>
      </c>
      <c r="M158" s="81">
        <f t="shared" si="86"/>
        <v>-2.8531249648740121E-3</v>
      </c>
      <c r="N158" s="81"/>
    </row>
    <row r="159" spans="2:17">
      <c r="B159" s="89"/>
      <c r="E159" s="143"/>
      <c r="F159" s="145"/>
      <c r="G159" s="122"/>
      <c r="I159" s="146"/>
      <c r="J159" s="122"/>
    </row>
    <row r="160" spans="2:17">
      <c r="B160" s="104" t="s">
        <v>160</v>
      </c>
      <c r="E160" s="143"/>
      <c r="F160" s="145"/>
      <c r="G160" s="122"/>
      <c r="I160" s="146"/>
      <c r="J160" s="122"/>
    </row>
    <row r="161" spans="2:15">
      <c r="B161" s="128" t="s">
        <v>161</v>
      </c>
      <c r="C161" s="128" t="s">
        <v>162</v>
      </c>
      <c r="E161" s="144">
        <v>18367</v>
      </c>
      <c r="F161" s="145">
        <v>10.33</v>
      </c>
      <c r="G161" s="122">
        <f t="shared" ref="G161:G164" si="88">ROUND($E161*F161,2)</f>
        <v>189731.11</v>
      </c>
      <c r="I161" s="146">
        <f t="shared" ref="I161:I164" si="89">ROUND(F161*(1+$Q$147),2)</f>
        <v>10.3</v>
      </c>
      <c r="J161" s="122">
        <f t="shared" ref="J161:J164" si="90">ROUND($E161*I161,2)</f>
        <v>189180.1</v>
      </c>
      <c r="L161" s="80">
        <f t="shared" ref="L161:L164" si="91">J161-G161</f>
        <v>-551.00999999998021</v>
      </c>
      <c r="M161" s="81">
        <f t="shared" ref="M161:M165" si="92">IF(G161&lt;&gt;0,L161/G161,0)</f>
        <v>-2.90416263310735E-3</v>
      </c>
      <c r="N161" s="81"/>
      <c r="O161" s="82">
        <f t="shared" ref="O161:O164" si="93">I161-F161</f>
        <v>-2.9999999999999361E-2</v>
      </c>
    </row>
    <row r="162" spans="2:15">
      <c r="B162" s="128" t="s">
        <v>163</v>
      </c>
      <c r="C162" s="128" t="s">
        <v>164</v>
      </c>
      <c r="E162" s="144">
        <v>1146</v>
      </c>
      <c r="F162" s="145">
        <v>28.17</v>
      </c>
      <c r="G162" s="122">
        <f t="shared" si="88"/>
        <v>32282.82</v>
      </c>
      <c r="I162" s="146">
        <f t="shared" si="89"/>
        <v>28.09</v>
      </c>
      <c r="J162" s="122">
        <f t="shared" si="90"/>
        <v>32191.14</v>
      </c>
      <c r="L162" s="80">
        <f t="shared" si="91"/>
        <v>-91.680000000000291</v>
      </c>
      <c r="M162" s="81">
        <f t="shared" si="92"/>
        <v>-2.8399006034788873E-3</v>
      </c>
      <c r="N162" s="81"/>
      <c r="O162" s="82">
        <f t="shared" si="93"/>
        <v>-8.0000000000001847E-2</v>
      </c>
    </row>
    <row r="163" spans="2:15">
      <c r="B163" s="128" t="s">
        <v>165</v>
      </c>
      <c r="C163" s="128" t="s">
        <v>166</v>
      </c>
      <c r="E163" s="144">
        <v>637</v>
      </c>
      <c r="F163" s="145">
        <v>38.200000000000003</v>
      </c>
      <c r="G163" s="122">
        <f t="shared" si="88"/>
        <v>24333.4</v>
      </c>
      <c r="I163" s="146">
        <f t="shared" si="89"/>
        <v>38.090000000000003</v>
      </c>
      <c r="J163" s="122">
        <f t="shared" si="90"/>
        <v>24263.33</v>
      </c>
      <c r="L163" s="80">
        <f t="shared" si="91"/>
        <v>-70.069999999999709</v>
      </c>
      <c r="M163" s="81">
        <f t="shared" si="92"/>
        <v>-2.8795811518324485E-3</v>
      </c>
      <c r="N163" s="81"/>
      <c r="O163" s="82">
        <f t="shared" si="93"/>
        <v>-0.10999999999999943</v>
      </c>
    </row>
    <row r="164" spans="2:15">
      <c r="B164" s="128" t="s">
        <v>167</v>
      </c>
      <c r="C164" s="128" t="s">
        <v>168</v>
      </c>
      <c r="E164" s="144">
        <v>32084</v>
      </c>
      <c r="F164" s="145">
        <v>15.77</v>
      </c>
      <c r="G164" s="122">
        <f t="shared" si="88"/>
        <v>505964.68</v>
      </c>
      <c r="I164" s="146">
        <f t="shared" si="89"/>
        <v>15.73</v>
      </c>
      <c r="J164" s="122">
        <f t="shared" si="90"/>
        <v>504681.32</v>
      </c>
      <c r="L164" s="80">
        <f t="shared" si="91"/>
        <v>-1283.359999999986</v>
      </c>
      <c r="M164" s="81">
        <f t="shared" si="92"/>
        <v>-2.5364616360177275E-3</v>
      </c>
      <c r="N164" s="81"/>
      <c r="O164" s="82">
        <f t="shared" si="93"/>
        <v>-3.9999999999999147E-2</v>
      </c>
    </row>
    <row r="165" spans="2:15">
      <c r="C165" s="89" t="s">
        <v>113</v>
      </c>
      <c r="E165" s="143"/>
      <c r="G165" s="147">
        <f>SUM(G161:G164)</f>
        <v>752312.01</v>
      </c>
      <c r="I165" s="73"/>
      <c r="J165" s="147">
        <f>SUM(J161:J164)</f>
        <v>750315.89</v>
      </c>
      <c r="L165" s="147">
        <f>SUM(L161:L164)</f>
        <v>-1996.1199999999662</v>
      </c>
      <c r="M165" s="81">
        <f t="shared" si="92"/>
        <v>-2.6533140152846506E-3</v>
      </c>
      <c r="N165" s="81"/>
    </row>
    <row r="166" spans="2:15">
      <c r="E166" s="143"/>
      <c r="I166" s="84"/>
      <c r="J166" s="142"/>
    </row>
    <row r="167" spans="2:15">
      <c r="B167" s="148" t="s">
        <v>169</v>
      </c>
      <c r="D167" s="114" t="s">
        <v>58</v>
      </c>
      <c r="E167" s="149">
        <v>37893405</v>
      </c>
      <c r="G167" s="150">
        <v>1400667.8955521921</v>
      </c>
      <c r="H167" s="151"/>
      <c r="I167" s="84"/>
      <c r="J167" s="150">
        <v>1396622</v>
      </c>
      <c r="L167" s="80">
        <f t="shared" ref="L167" si="94">J167-G167</f>
        <v>-4045.8955521921162</v>
      </c>
      <c r="M167" s="81">
        <f>IF(G167&lt;&gt;0,L167/G167,0)</f>
        <v>-2.8885473601842522E-3</v>
      </c>
      <c r="N167" s="81"/>
    </row>
    <row r="168" spans="2:15">
      <c r="I168" s="84"/>
      <c r="J168" s="142"/>
    </row>
    <row r="169" spans="2:15">
      <c r="B169" s="148" t="s">
        <v>170</v>
      </c>
      <c r="E169" s="152"/>
      <c r="I169" s="84"/>
      <c r="J169" s="142"/>
    </row>
    <row r="170" spans="2:15">
      <c r="B170" s="153" t="s">
        <v>171</v>
      </c>
      <c r="C170" s="47"/>
      <c r="E170" s="152">
        <f>E10+E15+E19*19</f>
        <v>559699855</v>
      </c>
      <c r="G170" s="154">
        <f>SUM(G11,G16,G19)</f>
        <v>292823275.31999999</v>
      </c>
      <c r="I170" s="84"/>
      <c r="J170" s="154">
        <f>SUM(J11,J16,J19)</f>
        <v>291967400.74000001</v>
      </c>
      <c r="L170" s="80">
        <f t="shared" ref="L170:L179" si="95">J170-G170</f>
        <v>-855874.57999998331</v>
      </c>
      <c r="M170" s="81">
        <f t="shared" ref="M170:M179" si="96">IF(G170&lt;&gt;0,L170/G170,0)</f>
        <v>-2.9228365780168109E-3</v>
      </c>
      <c r="N170" s="81"/>
    </row>
    <row r="171" spans="2:15">
      <c r="B171" s="155" t="s">
        <v>172</v>
      </c>
      <c r="C171" s="47"/>
      <c r="E171" s="152">
        <f>E24+E29</f>
        <v>202815693</v>
      </c>
      <c r="G171" s="154">
        <f>SUM(G25,G31,G35)</f>
        <v>84310016.560000002</v>
      </c>
      <c r="I171" s="84"/>
      <c r="J171" s="154">
        <f>SUM(J25,J31,J35)</f>
        <v>84063442.290000007</v>
      </c>
      <c r="L171" s="80">
        <f t="shared" si="95"/>
        <v>-246574.26999999583</v>
      </c>
      <c r="M171" s="81">
        <f t="shared" si="96"/>
        <v>-2.9246141806237099E-3</v>
      </c>
      <c r="N171" s="81"/>
    </row>
    <row r="172" spans="2:15">
      <c r="B172" s="156" t="s">
        <v>173</v>
      </c>
      <c r="C172" s="47"/>
      <c r="E172" s="152">
        <f>E46+E58</f>
        <v>88863510</v>
      </c>
      <c r="G172" s="154">
        <f>SUM(G47,G60)</f>
        <v>20216318.629999999</v>
      </c>
      <c r="I172" s="84"/>
      <c r="J172" s="154">
        <f>SUM(J47,J60)</f>
        <v>20157032.990000002</v>
      </c>
      <c r="L172" s="80">
        <f t="shared" si="95"/>
        <v>-59285.639999996871</v>
      </c>
      <c r="M172" s="81">
        <f t="shared" si="96"/>
        <v>-2.9325635930579352E-3</v>
      </c>
      <c r="N172" s="81"/>
    </row>
    <row r="173" spans="2:15">
      <c r="B173" s="153" t="s">
        <v>174</v>
      </c>
      <c r="C173" s="47"/>
      <c r="E173" s="152">
        <f>E72+E84</f>
        <v>93911888</v>
      </c>
      <c r="G173" s="154">
        <f>SUM(G73,G85)</f>
        <v>9058333.7400000002</v>
      </c>
      <c r="I173" s="84"/>
      <c r="J173" s="154">
        <f>SUM(J73,J85)</f>
        <v>9031935.9399999995</v>
      </c>
      <c r="L173" s="80">
        <f t="shared" si="95"/>
        <v>-26397.800000000745</v>
      </c>
      <c r="M173" s="81">
        <f t="shared" si="96"/>
        <v>-2.9142004211472942E-3</v>
      </c>
      <c r="N173" s="81"/>
    </row>
    <row r="174" spans="2:15">
      <c r="B174" s="156" t="s">
        <v>175</v>
      </c>
      <c r="C174" s="47"/>
      <c r="E174" s="152">
        <f>E96+E107</f>
        <v>12344422</v>
      </c>
      <c r="G174" s="154">
        <f>SUM(G97,G108)</f>
        <v>2708675.28</v>
      </c>
      <c r="I174" s="84"/>
      <c r="J174" s="154">
        <f>SUM(J97,J108)</f>
        <v>2700807.8400000003</v>
      </c>
      <c r="L174" s="80">
        <f t="shared" si="95"/>
        <v>-7867.4399999994785</v>
      </c>
      <c r="M174" s="81">
        <f t="shared" si="96"/>
        <v>-2.9045342046313794E-3</v>
      </c>
      <c r="N174" s="81"/>
    </row>
    <row r="175" spans="2:15">
      <c r="B175" s="156" t="s">
        <v>176</v>
      </c>
      <c r="C175" s="47"/>
      <c r="E175" s="152">
        <f>E123+E138</f>
        <v>114348072</v>
      </c>
      <c r="G175" s="154">
        <f>SUM(G124,G139)</f>
        <v>6078660.3399999999</v>
      </c>
      <c r="I175" s="84"/>
      <c r="J175" s="154">
        <f>SUM(J124,J139)</f>
        <v>6060822.7599999998</v>
      </c>
      <c r="L175" s="80">
        <f t="shared" si="95"/>
        <v>-17837.580000000075</v>
      </c>
      <c r="M175" s="81">
        <f t="shared" si="96"/>
        <v>-2.9344590752376329E-3</v>
      </c>
      <c r="N175" s="81"/>
    </row>
    <row r="176" spans="2:15">
      <c r="B176" s="153" t="s">
        <v>177</v>
      </c>
      <c r="C176" s="47"/>
      <c r="E176" s="152"/>
      <c r="G176" s="154">
        <f>SUM(G148,G158,G165)</f>
        <v>7379910.7599999998</v>
      </c>
      <c r="I176" s="84"/>
      <c r="J176" s="154">
        <f>SUM(J148,J158,J165)</f>
        <v>7357526.5999999996</v>
      </c>
      <c r="L176" s="80">
        <f t="shared" si="95"/>
        <v>-22384.160000000149</v>
      </c>
      <c r="M176" s="81">
        <f t="shared" si="96"/>
        <v>-3.0331206877629168E-3</v>
      </c>
      <c r="N176" s="81"/>
    </row>
    <row r="177" spans="2:14">
      <c r="B177" s="156" t="s">
        <v>169</v>
      </c>
      <c r="C177" s="47"/>
      <c r="E177" s="152">
        <f>E167</f>
        <v>37893405</v>
      </c>
      <c r="G177" s="74">
        <f>G167</f>
        <v>1400667.8955521921</v>
      </c>
      <c r="I177" s="84"/>
      <c r="J177" s="74">
        <f>J167</f>
        <v>1396622</v>
      </c>
      <c r="L177" s="80">
        <f t="shared" si="95"/>
        <v>-4045.8955521921162</v>
      </c>
      <c r="M177" s="81">
        <f t="shared" si="96"/>
        <v>-2.8885473601842522E-3</v>
      </c>
      <c r="N177" s="81"/>
    </row>
    <row r="178" spans="2:14">
      <c r="B178" s="153" t="s">
        <v>178</v>
      </c>
      <c r="C178" s="47"/>
      <c r="E178" s="152"/>
      <c r="G178" s="150">
        <v>6382113</v>
      </c>
      <c r="I178" s="84"/>
      <c r="J178" s="74">
        <f>G178</f>
        <v>6382113</v>
      </c>
      <c r="L178" s="80">
        <f t="shared" si="95"/>
        <v>0</v>
      </c>
      <c r="M178" s="81">
        <f t="shared" si="96"/>
        <v>0</v>
      </c>
      <c r="N178" s="81"/>
    </row>
    <row r="179" spans="2:14">
      <c r="B179" s="157" t="s">
        <v>179</v>
      </c>
      <c r="C179" s="157"/>
      <c r="D179" s="157"/>
      <c r="E179" s="158">
        <f>SUM(E170:E178)</f>
        <v>1109876845</v>
      </c>
      <c r="F179" s="157"/>
      <c r="G179" s="147">
        <f>SUM(G170:G178)</f>
        <v>430357971.52555215</v>
      </c>
      <c r="I179" s="159"/>
      <c r="J179" s="147">
        <f>SUM(J170:J178)</f>
        <v>429117704.16000003</v>
      </c>
      <c r="L179" s="80">
        <f t="shared" si="95"/>
        <v>-1240267.3655521274</v>
      </c>
      <c r="M179" s="81">
        <f t="shared" si="96"/>
        <v>-2.8819435158957836E-3</v>
      </c>
      <c r="N179" s="81"/>
    </row>
    <row r="180" spans="2:14">
      <c r="B180" s="89"/>
      <c r="I180" s="84"/>
      <c r="J180" s="154"/>
    </row>
    <row r="181" spans="2:14">
      <c r="B181" s="160" t="s">
        <v>180</v>
      </c>
      <c r="I181" s="84"/>
      <c r="J181" s="142"/>
    </row>
    <row r="182" spans="2:14">
      <c r="B182" s="142" t="s">
        <v>181</v>
      </c>
      <c r="G182" s="154"/>
      <c r="I182" s="84"/>
      <c r="J182" s="154"/>
      <c r="K182" s="142"/>
    </row>
    <row r="183" spans="2:14">
      <c r="B183" s="142"/>
      <c r="C183" s="161" t="s">
        <v>182</v>
      </c>
      <c r="D183" s="142">
        <v>23</v>
      </c>
      <c r="E183" s="152">
        <f>E9</f>
        <v>8566289</v>
      </c>
      <c r="I183" s="84"/>
      <c r="J183" s="142"/>
      <c r="K183" s="142"/>
    </row>
    <row r="184" spans="2:14">
      <c r="B184" s="142"/>
      <c r="C184" s="161" t="s">
        <v>183</v>
      </c>
      <c r="D184" s="142">
        <v>53</v>
      </c>
      <c r="E184" s="152">
        <f>E14</f>
        <v>35</v>
      </c>
      <c r="I184" s="84"/>
      <c r="J184" s="142"/>
      <c r="K184" s="142"/>
    </row>
    <row r="185" spans="2:14">
      <c r="B185" s="142"/>
      <c r="C185" s="161" t="s">
        <v>184</v>
      </c>
      <c r="D185" s="142">
        <v>31</v>
      </c>
      <c r="E185" s="152">
        <f>E23</f>
        <v>660683</v>
      </c>
      <c r="I185" s="84"/>
      <c r="J185" s="142"/>
      <c r="K185" s="142"/>
    </row>
    <row r="186" spans="2:14">
      <c r="B186" s="142"/>
      <c r="C186" s="161" t="s">
        <v>185</v>
      </c>
      <c r="D186" s="142">
        <v>41</v>
      </c>
      <c r="E186" s="152">
        <f>E38</f>
        <v>23543</v>
      </c>
      <c r="I186" s="84"/>
      <c r="J186" s="142"/>
      <c r="K186" s="142"/>
    </row>
    <row r="187" spans="2:14">
      <c r="B187" s="142"/>
      <c r="C187" s="161" t="s">
        <v>186</v>
      </c>
      <c r="D187" s="142">
        <v>85</v>
      </c>
      <c r="E187" s="152">
        <f>E63</f>
        <v>397</v>
      </c>
      <c r="I187" s="84"/>
      <c r="J187" s="142"/>
      <c r="K187" s="142"/>
    </row>
    <row r="188" spans="2:14">
      <c r="B188" s="142"/>
      <c r="C188" s="161" t="s">
        <v>187</v>
      </c>
      <c r="D188" s="142">
        <v>86</v>
      </c>
      <c r="E188" s="152">
        <f>E88</f>
        <v>3664</v>
      </c>
      <c r="I188" s="84"/>
      <c r="J188" s="142"/>
      <c r="K188" s="142"/>
    </row>
    <row r="189" spans="2:14">
      <c r="B189" s="142"/>
      <c r="C189" s="161" t="s">
        <v>188</v>
      </c>
      <c r="D189" s="142">
        <v>87</v>
      </c>
      <c r="E189" s="152">
        <f>E111</f>
        <v>84</v>
      </c>
      <c r="I189" s="84"/>
      <c r="J189" s="142"/>
      <c r="K189" s="142"/>
    </row>
    <row r="190" spans="2:14">
      <c r="B190" s="142"/>
      <c r="C190" s="142" t="s">
        <v>189</v>
      </c>
      <c r="D190" s="162" t="s">
        <v>190</v>
      </c>
      <c r="E190" s="152">
        <f>E50</f>
        <v>722</v>
      </c>
      <c r="I190" s="84"/>
      <c r="J190" s="142"/>
      <c r="K190" s="142"/>
    </row>
    <row r="191" spans="2:14">
      <c r="B191" s="142"/>
      <c r="C191" s="142" t="s">
        <v>191</v>
      </c>
      <c r="D191" s="162" t="s">
        <v>192</v>
      </c>
      <c r="E191" s="152">
        <f>E76</f>
        <v>1183</v>
      </c>
      <c r="I191" s="84"/>
      <c r="J191" s="142"/>
      <c r="K191" s="142"/>
    </row>
    <row r="192" spans="2:14">
      <c r="B192" s="142"/>
      <c r="C192" s="142" t="s">
        <v>193</v>
      </c>
      <c r="D192" s="162" t="s">
        <v>194</v>
      </c>
      <c r="E192" s="152">
        <f>E100</f>
        <v>12</v>
      </c>
      <c r="I192" s="84"/>
      <c r="J192" s="142"/>
      <c r="K192" s="142"/>
    </row>
    <row r="193" spans="2:11">
      <c r="B193" s="142"/>
      <c r="C193" s="142" t="s">
        <v>195</v>
      </c>
      <c r="D193" s="162" t="s">
        <v>196</v>
      </c>
      <c r="E193" s="152">
        <f>E127</f>
        <v>118</v>
      </c>
      <c r="I193" s="84"/>
      <c r="J193" s="142"/>
      <c r="K193" s="142"/>
    </row>
    <row r="194" spans="2:11">
      <c r="B194" s="142"/>
      <c r="C194" s="142" t="s">
        <v>197</v>
      </c>
      <c r="E194" s="158">
        <f>SUM(E183:E193)</f>
        <v>9256730</v>
      </c>
      <c r="I194" s="84"/>
      <c r="J194" s="152"/>
      <c r="K194" s="142"/>
    </row>
    <row r="195" spans="2:11">
      <c r="B195" s="142"/>
      <c r="I195" s="84"/>
      <c r="J195" s="142"/>
      <c r="K195" s="142"/>
    </row>
    <row r="196" spans="2:11">
      <c r="B196" s="142" t="s">
        <v>198</v>
      </c>
      <c r="I196" s="84"/>
      <c r="J196" s="142"/>
      <c r="K196" s="142"/>
    </row>
    <row r="197" spans="2:11">
      <c r="B197" s="142"/>
      <c r="C197" s="161" t="s">
        <v>199</v>
      </c>
      <c r="D197" s="142">
        <v>16</v>
      </c>
      <c r="E197" s="163">
        <f>E20</f>
        <v>11818</v>
      </c>
      <c r="I197" s="84"/>
      <c r="J197" s="163"/>
      <c r="K197" s="142"/>
    </row>
    <row r="198" spans="2:11">
      <c r="B198" s="142"/>
      <c r="C198" s="161" t="s">
        <v>182</v>
      </c>
      <c r="D198" s="142">
        <v>23</v>
      </c>
      <c r="E198" s="163">
        <f>E10</f>
        <v>559686814</v>
      </c>
      <c r="I198" s="84"/>
      <c r="J198" s="163"/>
      <c r="K198" s="142"/>
    </row>
    <row r="199" spans="2:11">
      <c r="B199" s="142"/>
      <c r="C199" s="161" t="s">
        <v>183</v>
      </c>
      <c r="D199" s="142">
        <v>53</v>
      </c>
      <c r="E199" s="163">
        <f>E15</f>
        <v>1223</v>
      </c>
      <c r="I199" s="84"/>
      <c r="J199" s="163"/>
      <c r="K199" s="142"/>
    </row>
    <row r="200" spans="2:11">
      <c r="B200" s="142"/>
      <c r="C200" s="164" t="s">
        <v>184</v>
      </c>
      <c r="D200" s="142">
        <v>31</v>
      </c>
      <c r="E200" s="163">
        <f>E24</f>
        <v>202815693</v>
      </c>
      <c r="I200" s="84"/>
      <c r="J200" s="163"/>
      <c r="K200" s="142"/>
    </row>
    <row r="201" spans="2:11">
      <c r="B201" s="142"/>
      <c r="C201" s="161" t="s">
        <v>185</v>
      </c>
      <c r="D201" s="142">
        <v>41</v>
      </c>
      <c r="E201" s="152">
        <f>E46</f>
        <v>77974027</v>
      </c>
      <c r="I201" s="84"/>
      <c r="J201" s="163"/>
      <c r="K201" s="142"/>
    </row>
    <row r="202" spans="2:11">
      <c r="B202" s="142"/>
      <c r="C202" s="161" t="s">
        <v>186</v>
      </c>
      <c r="D202" s="142">
        <v>85</v>
      </c>
      <c r="E202" s="152">
        <f>E72</f>
        <v>17344756</v>
      </c>
      <c r="I202" s="84"/>
      <c r="J202" s="152"/>
      <c r="K202" s="142"/>
    </row>
    <row r="203" spans="2:11">
      <c r="B203" s="142"/>
      <c r="C203" s="161" t="s">
        <v>187</v>
      </c>
      <c r="D203" s="142">
        <v>86</v>
      </c>
      <c r="E203" s="152">
        <f>E96</f>
        <v>12317849</v>
      </c>
      <c r="I203" s="84"/>
      <c r="J203" s="152"/>
      <c r="K203" s="142"/>
    </row>
    <row r="204" spans="2:11">
      <c r="B204" s="142"/>
      <c r="C204" s="161" t="s">
        <v>188</v>
      </c>
      <c r="D204" s="142">
        <v>87</v>
      </c>
      <c r="E204" s="152">
        <f>E123</f>
        <v>26567234</v>
      </c>
      <c r="I204" s="84"/>
      <c r="J204" s="152"/>
      <c r="K204" s="142"/>
    </row>
    <row r="205" spans="2:11">
      <c r="B205" s="142"/>
      <c r="C205" s="142" t="s">
        <v>189</v>
      </c>
      <c r="D205" s="162" t="s">
        <v>190</v>
      </c>
      <c r="E205" s="152">
        <f>E58</f>
        <v>10889483</v>
      </c>
      <c r="I205" s="84"/>
      <c r="J205" s="152"/>
      <c r="K205" s="142"/>
    </row>
    <row r="206" spans="2:11">
      <c r="B206" s="142"/>
      <c r="C206" s="142" t="s">
        <v>191</v>
      </c>
      <c r="D206" s="162" t="s">
        <v>192</v>
      </c>
      <c r="E206" s="152">
        <f>E84</f>
        <v>76567132</v>
      </c>
      <c r="I206" s="84"/>
      <c r="J206" s="152"/>
      <c r="K206" s="142"/>
    </row>
    <row r="207" spans="2:11">
      <c r="B207" s="142"/>
      <c r="C207" s="142" t="s">
        <v>193</v>
      </c>
      <c r="D207" s="162" t="s">
        <v>194</v>
      </c>
      <c r="E207" s="152">
        <f>E107</f>
        <v>26573</v>
      </c>
      <c r="I207" s="84"/>
      <c r="J207" s="152"/>
      <c r="K207" s="142"/>
    </row>
    <row r="208" spans="2:11">
      <c r="B208" s="142"/>
      <c r="C208" s="142" t="s">
        <v>195</v>
      </c>
      <c r="D208" s="162" t="s">
        <v>196</v>
      </c>
      <c r="E208" s="152">
        <f>E138</f>
        <v>87780838</v>
      </c>
      <c r="I208" s="84"/>
      <c r="J208" s="152"/>
      <c r="K208" s="142"/>
    </row>
    <row r="209" spans="2:11">
      <c r="B209" s="142"/>
      <c r="C209" s="143" t="s">
        <v>169</v>
      </c>
      <c r="D209" s="162"/>
      <c r="E209" s="152">
        <f>E167</f>
        <v>37893405</v>
      </c>
      <c r="I209" s="84"/>
      <c r="J209" s="152"/>
      <c r="K209" s="142"/>
    </row>
    <row r="210" spans="2:11">
      <c r="B210" s="142"/>
      <c r="C210" s="142" t="s">
        <v>200</v>
      </c>
      <c r="E210" s="158">
        <f>SUM(E197:E209)</f>
        <v>1109876845</v>
      </c>
      <c r="I210" s="84"/>
      <c r="J210" s="152"/>
      <c r="K210" s="142"/>
    </row>
    <row r="211" spans="2:11">
      <c r="B211" s="142"/>
      <c r="E211" s="152"/>
      <c r="I211" s="84"/>
      <c r="J211" s="152"/>
      <c r="K211" s="142"/>
    </row>
    <row r="212" spans="2:11">
      <c r="B212" s="142" t="s">
        <v>201</v>
      </c>
      <c r="I212" s="84"/>
      <c r="J212" s="142"/>
      <c r="K212" s="142"/>
    </row>
    <row r="213" spans="2:11">
      <c r="B213" s="142"/>
      <c r="C213" s="142" t="s">
        <v>202</v>
      </c>
      <c r="D213" s="142">
        <v>61</v>
      </c>
      <c r="E213" s="152">
        <f>E34</f>
        <v>1136284</v>
      </c>
      <c r="I213" s="84"/>
      <c r="J213" s="152"/>
      <c r="K213" s="142"/>
    </row>
    <row r="214" spans="2:11">
      <c r="B214" s="142"/>
      <c r="C214" s="161" t="s">
        <v>185</v>
      </c>
      <c r="D214" s="142">
        <v>41</v>
      </c>
      <c r="E214" s="152">
        <f>E40</f>
        <v>4308674.33</v>
      </c>
      <c r="I214" s="84"/>
      <c r="J214" s="152"/>
      <c r="K214" s="142"/>
    </row>
    <row r="215" spans="2:11">
      <c r="B215" s="142"/>
      <c r="C215" s="161" t="s">
        <v>186</v>
      </c>
      <c r="D215" s="142">
        <v>85</v>
      </c>
      <c r="E215" s="152">
        <f>E64</f>
        <v>101408</v>
      </c>
      <c r="I215" s="84"/>
      <c r="J215" s="152"/>
      <c r="K215" s="142"/>
    </row>
    <row r="216" spans="2:11">
      <c r="B216" s="142"/>
      <c r="C216" s="161" t="s">
        <v>187</v>
      </c>
      <c r="D216" s="142">
        <v>86</v>
      </c>
      <c r="E216" s="152">
        <f>E89</f>
        <v>93477</v>
      </c>
      <c r="I216" s="84"/>
      <c r="J216" s="152"/>
      <c r="K216" s="142"/>
    </row>
    <row r="217" spans="2:11">
      <c r="B217" s="142"/>
      <c r="C217" s="161" t="s">
        <v>188</v>
      </c>
      <c r="D217" s="142">
        <v>87</v>
      </c>
      <c r="E217" s="152">
        <f>E112</f>
        <v>2184</v>
      </c>
      <c r="I217" s="84"/>
      <c r="J217" s="152"/>
      <c r="K217" s="142"/>
    </row>
    <row r="218" spans="2:11">
      <c r="B218" s="142"/>
      <c r="C218" s="142" t="s">
        <v>189</v>
      </c>
      <c r="D218" s="162" t="s">
        <v>190</v>
      </c>
      <c r="E218" s="152">
        <f>E52</f>
        <v>512366</v>
      </c>
      <c r="I218" s="84"/>
      <c r="J218" s="152"/>
      <c r="K218" s="142"/>
    </row>
    <row r="219" spans="2:11">
      <c r="B219" s="142"/>
      <c r="C219" s="142" t="s">
        <v>191</v>
      </c>
      <c r="D219" s="162" t="s">
        <v>192</v>
      </c>
      <c r="E219" s="152">
        <f>E77</f>
        <v>665050</v>
      </c>
      <c r="I219" s="84"/>
      <c r="J219" s="152"/>
      <c r="K219" s="142"/>
    </row>
    <row r="220" spans="2:11">
      <c r="B220" s="142"/>
      <c r="C220" s="142" t="s">
        <v>203</v>
      </c>
      <c r="D220" s="162" t="s">
        <v>194</v>
      </c>
      <c r="E220" s="152">
        <f>E101</f>
        <v>0</v>
      </c>
      <c r="I220" s="84"/>
      <c r="J220" s="152"/>
      <c r="K220" s="142"/>
    </row>
    <row r="221" spans="2:11">
      <c r="B221" s="142"/>
      <c r="C221" s="142" t="s">
        <v>195</v>
      </c>
      <c r="D221" s="162" t="s">
        <v>196</v>
      </c>
      <c r="E221" s="152">
        <f>E128</f>
        <v>332988</v>
      </c>
      <c r="I221" s="84"/>
      <c r="J221" s="152"/>
      <c r="K221" s="142"/>
    </row>
    <row r="222" spans="2:11">
      <c r="B222" s="142"/>
      <c r="C222" s="142" t="s">
        <v>71</v>
      </c>
      <c r="E222" s="158">
        <f>SUM(E213:E221)</f>
        <v>7152431.3300000001</v>
      </c>
      <c r="I222" s="84"/>
      <c r="J222" s="152"/>
      <c r="K222" s="142"/>
    </row>
    <row r="223" spans="2:11">
      <c r="J223" s="142"/>
      <c r="K223" s="142"/>
    </row>
    <row r="224" spans="2:11">
      <c r="B224" s="47" t="s">
        <v>204</v>
      </c>
      <c r="J224" s="142"/>
      <c r="K224" s="142"/>
    </row>
    <row r="225" spans="2:25">
      <c r="J225" s="142"/>
      <c r="K225" s="142"/>
    </row>
    <row r="228" spans="2:25" ht="15.75" thickBot="1"/>
    <row r="229" spans="2:25" ht="15.75" thickBot="1">
      <c r="B229" s="165" t="s">
        <v>83</v>
      </c>
      <c r="C229" s="166"/>
      <c r="D229" s="166"/>
      <c r="E229" s="167">
        <v>4</v>
      </c>
      <c r="F229" s="168"/>
      <c r="G229" s="168">
        <v>5.1169931888580322E-2</v>
      </c>
      <c r="H229" s="168"/>
      <c r="I229" s="168"/>
      <c r="J229" s="168">
        <v>0</v>
      </c>
      <c r="K229" s="168"/>
      <c r="L229" s="168"/>
      <c r="M229" s="168"/>
      <c r="N229" s="168"/>
      <c r="O229" s="168"/>
      <c r="P229" s="168"/>
      <c r="Q229" s="169"/>
      <c r="R229" s="170"/>
      <c r="S229" s="170"/>
      <c r="T229" s="170"/>
      <c r="U229" s="170"/>
      <c r="V229" s="170"/>
      <c r="W229" s="170"/>
      <c r="X229" s="170"/>
      <c r="Y229" s="170"/>
    </row>
    <row r="230" spans="2:25">
      <c r="F230" s="170"/>
      <c r="G230" s="170"/>
      <c r="H230" s="170"/>
      <c r="I230" s="170"/>
      <c r="J230" s="170"/>
      <c r="K230" s="170"/>
      <c r="L230" s="170"/>
      <c r="M230" s="170"/>
      <c r="N230" s="170"/>
      <c r="O230" s="170"/>
      <c r="P230" s="170"/>
      <c r="Q230" s="170"/>
      <c r="R230" s="170"/>
      <c r="S230" s="170"/>
      <c r="T230" s="170"/>
      <c r="U230" s="170"/>
      <c r="V230" s="170"/>
      <c r="W230" s="170"/>
      <c r="X230" s="170"/>
      <c r="Y230" s="170"/>
    </row>
    <row r="231" spans="2:25">
      <c r="F231" s="170"/>
      <c r="G231" s="170"/>
      <c r="H231" s="170"/>
      <c r="I231" s="170"/>
      <c r="J231" s="170"/>
      <c r="K231" s="170"/>
      <c r="L231" s="170"/>
      <c r="M231" s="170"/>
      <c r="N231" s="170"/>
      <c r="O231" s="170"/>
      <c r="P231" s="170"/>
      <c r="Q231" s="170"/>
      <c r="R231" s="170"/>
      <c r="S231" s="170"/>
      <c r="T231" s="170"/>
      <c r="U231" s="170"/>
      <c r="V231" s="170"/>
      <c r="W231" s="170"/>
      <c r="X231" s="170"/>
      <c r="Y231" s="170"/>
    </row>
    <row r="232" spans="2:25">
      <c r="F232" s="170"/>
      <c r="G232" s="170"/>
      <c r="H232" s="170"/>
      <c r="I232" s="170"/>
      <c r="J232" s="170"/>
      <c r="K232" s="170"/>
      <c r="L232" s="170"/>
      <c r="M232" s="170"/>
      <c r="N232" s="170"/>
      <c r="O232" s="170"/>
      <c r="P232" s="170"/>
      <c r="Q232" s="170"/>
      <c r="R232" s="170"/>
      <c r="S232" s="170"/>
      <c r="T232" s="170"/>
      <c r="U232" s="170"/>
      <c r="V232" s="170"/>
      <c r="W232" s="170"/>
      <c r="X232" s="170"/>
      <c r="Y232" s="170"/>
    </row>
    <row r="233" spans="2:25">
      <c r="F233" s="170"/>
      <c r="G233" s="170"/>
      <c r="H233" s="170"/>
      <c r="I233" s="170"/>
      <c r="J233" s="170"/>
      <c r="K233" s="170"/>
      <c r="L233" s="170"/>
      <c r="M233" s="170"/>
      <c r="N233" s="170"/>
      <c r="O233" s="170"/>
      <c r="P233" s="170"/>
      <c r="Q233" s="170"/>
      <c r="R233" s="170"/>
      <c r="S233" s="170"/>
      <c r="T233" s="170"/>
      <c r="U233" s="170"/>
      <c r="V233" s="170"/>
      <c r="W233" s="170"/>
      <c r="X233" s="170"/>
      <c r="Y233" s="170"/>
    </row>
    <row r="234" spans="2:25">
      <c r="F234" s="170"/>
      <c r="G234" s="170"/>
      <c r="H234" s="170"/>
      <c r="I234" s="170"/>
      <c r="J234" s="170"/>
      <c r="K234" s="170"/>
      <c r="L234" s="170"/>
      <c r="M234" s="170"/>
      <c r="N234" s="170"/>
      <c r="O234" s="170"/>
      <c r="P234" s="170"/>
      <c r="Q234" s="170"/>
      <c r="R234" s="170"/>
      <c r="S234" s="170"/>
      <c r="T234" s="170"/>
      <c r="U234" s="170"/>
      <c r="V234" s="170"/>
      <c r="W234" s="170"/>
      <c r="X234" s="170"/>
      <c r="Y234" s="170"/>
    </row>
  </sheetData>
  <printOptions horizontalCentered="1"/>
  <pageMargins left="0.54" right="0.46" top="0.75" bottom="0.75" header="0.3" footer="0.3"/>
  <pageSetup scale="65" fitToHeight="10" orientation="landscape" blackAndWhite="1" horizontalDpi="300" verticalDpi="300" r:id="rId1"/>
  <headerFooter>
    <oddFooter>&amp;L&amp;A
&amp;F&amp;R&amp;P of &amp;N</oddFooter>
  </headerFooter>
  <rowBreaks count="5" manualBreakCount="5">
    <brk id="47" min="1" max="14" man="1"/>
    <brk id="86" min="1" max="14" man="1"/>
    <brk id="125" min="1" max="14" man="1"/>
    <brk id="167" min="1" max="14" man="1"/>
    <brk id="195" min="1" max="14" man="1"/>
  </rowBreaks>
</worksheet>
</file>

<file path=xl/worksheets/sheet26.xml><?xml version="1.0" encoding="utf-8"?>
<worksheet xmlns="http://schemas.openxmlformats.org/spreadsheetml/2006/main" xmlns:r="http://schemas.openxmlformats.org/officeDocument/2006/relationships">
  <dimension ref="A1:AC79"/>
  <sheetViews>
    <sheetView zoomScale="90" zoomScaleNormal="90" workbookViewId="0">
      <selection activeCell="D35" sqref="D35"/>
    </sheetView>
  </sheetViews>
  <sheetFormatPr defaultRowHeight="12.75"/>
  <cols>
    <col min="1" max="1" width="2.42578125" style="515" customWidth="1"/>
    <col min="2" max="2" width="4.85546875" style="515" customWidth="1"/>
    <col min="3" max="3" width="37.140625" style="515" customWidth="1"/>
    <col min="4" max="4" width="16.140625" style="799" bestFit="1" customWidth="1"/>
    <col min="5" max="5" width="15" style="515" bestFit="1" customWidth="1"/>
    <col min="6" max="7" width="14.5703125" style="515" bestFit="1" customWidth="1"/>
    <col min="8" max="8" width="13.140625" style="515" bestFit="1" customWidth="1"/>
    <col min="9" max="9" width="12.42578125" style="515" bestFit="1" customWidth="1"/>
    <col min="10" max="10" width="12.5703125" style="515" bestFit="1" customWidth="1"/>
    <col min="11" max="11" width="19.28515625" style="515" bestFit="1" customWidth="1"/>
    <col min="12" max="12" width="14.5703125" style="799" bestFit="1" customWidth="1"/>
    <col min="13" max="13" width="11.85546875" style="799" bestFit="1" customWidth="1"/>
    <col min="14" max="14" width="15.28515625" style="515" bestFit="1" customWidth="1"/>
    <col min="15" max="15" width="15.7109375" style="515" bestFit="1" customWidth="1"/>
    <col min="16" max="16" width="17" style="515" bestFit="1" customWidth="1"/>
    <col min="17" max="17" width="5.42578125" style="515" customWidth="1"/>
    <col min="18" max="18" width="5.42578125" style="798" customWidth="1"/>
    <col min="19" max="19" width="14.140625" style="798" customWidth="1"/>
    <col min="20" max="20" width="14.7109375" style="798" bestFit="1" customWidth="1"/>
    <col min="21" max="21" width="15.5703125" style="798" bestFit="1" customWidth="1"/>
    <col min="22" max="22" width="13.42578125" style="798" bestFit="1" customWidth="1"/>
    <col min="23" max="23" width="11" style="798" customWidth="1"/>
    <col min="24" max="24" width="10.5703125" style="515" bestFit="1" customWidth="1"/>
    <col min="25" max="25" width="10.42578125" style="387" bestFit="1" customWidth="1"/>
    <col min="26" max="26" width="15.140625" style="515" bestFit="1" customWidth="1"/>
    <col min="27" max="16384" width="9.140625" style="515"/>
  </cols>
  <sheetData>
    <row r="1" spans="1:29">
      <c r="A1" s="789"/>
      <c r="B1" s="971" t="s">
        <v>18</v>
      </c>
      <c r="C1" s="971"/>
      <c r="D1" s="971"/>
      <c r="E1" s="971"/>
      <c r="F1" s="971"/>
      <c r="G1" s="971"/>
      <c r="H1" s="971"/>
      <c r="I1" s="971"/>
      <c r="J1" s="971"/>
      <c r="K1" s="971"/>
      <c r="L1" s="971"/>
      <c r="M1" s="971"/>
      <c r="N1" s="971"/>
      <c r="O1" s="971"/>
      <c r="P1" s="971"/>
      <c r="Q1" s="789"/>
      <c r="R1" s="790"/>
      <c r="S1" s="790"/>
      <c r="T1" s="790"/>
      <c r="U1" s="790"/>
      <c r="V1" s="791"/>
      <c r="W1" s="791"/>
    </row>
    <row r="2" spans="1:29">
      <c r="A2" s="789"/>
      <c r="B2" s="971" t="s">
        <v>309</v>
      </c>
      <c r="C2" s="971"/>
      <c r="D2" s="971"/>
      <c r="E2" s="971"/>
      <c r="F2" s="971"/>
      <c r="G2" s="971"/>
      <c r="H2" s="971"/>
      <c r="I2" s="971"/>
      <c r="J2" s="971"/>
      <c r="K2" s="971"/>
      <c r="L2" s="971"/>
      <c r="M2" s="971"/>
      <c r="N2" s="971"/>
      <c r="O2" s="971"/>
      <c r="P2" s="971"/>
      <c r="Q2" s="789"/>
      <c r="R2" s="790"/>
      <c r="S2" s="790"/>
      <c r="T2" s="790"/>
      <c r="U2" s="790"/>
      <c r="V2" s="791"/>
      <c r="W2" s="791"/>
    </row>
    <row r="3" spans="1:29">
      <c r="B3" s="971" t="s">
        <v>567</v>
      </c>
      <c r="C3" s="971"/>
      <c r="D3" s="971"/>
      <c r="E3" s="971"/>
      <c r="F3" s="971"/>
      <c r="G3" s="971"/>
      <c r="H3" s="971"/>
      <c r="I3" s="971"/>
      <c r="J3" s="971"/>
      <c r="K3" s="971"/>
      <c r="L3" s="971"/>
      <c r="M3" s="971"/>
      <c r="N3" s="971"/>
      <c r="O3" s="971"/>
      <c r="P3" s="971"/>
      <c r="Q3" s="789"/>
      <c r="R3" s="790"/>
      <c r="S3" s="790"/>
      <c r="T3" s="790"/>
      <c r="U3" s="790"/>
      <c r="V3" s="791"/>
      <c r="W3" s="791"/>
    </row>
    <row r="4" spans="1:29">
      <c r="B4" s="971" t="s">
        <v>310</v>
      </c>
      <c r="C4" s="971"/>
      <c r="D4" s="971"/>
      <c r="E4" s="971"/>
      <c r="F4" s="971"/>
      <c r="G4" s="971"/>
      <c r="H4" s="971"/>
      <c r="I4" s="971"/>
      <c r="J4" s="971"/>
      <c r="K4" s="971"/>
      <c r="L4" s="971"/>
      <c r="M4" s="971"/>
      <c r="N4" s="971"/>
      <c r="O4" s="971"/>
      <c r="P4" s="971"/>
      <c r="Q4" s="789"/>
      <c r="R4" s="790"/>
      <c r="S4" s="790"/>
      <c r="T4" s="790"/>
      <c r="U4" s="790"/>
      <c r="V4" s="791"/>
      <c r="W4" s="791"/>
    </row>
    <row r="5" spans="1:29">
      <c r="B5" s="789"/>
      <c r="C5" s="789"/>
      <c r="D5" s="792"/>
      <c r="E5" s="789"/>
      <c r="F5" s="793"/>
      <c r="G5" s="792"/>
      <c r="H5" s="792"/>
      <c r="I5" s="792"/>
      <c r="J5" s="792"/>
      <c r="K5" s="792"/>
      <c r="L5" s="792"/>
      <c r="M5" s="792"/>
      <c r="O5" s="789"/>
      <c r="P5" s="789"/>
      <c r="Q5" s="789"/>
      <c r="R5" s="790"/>
      <c r="S5" s="790"/>
      <c r="T5" s="790"/>
      <c r="U5" s="790"/>
      <c r="V5" s="790"/>
      <c r="W5" s="790"/>
    </row>
    <row r="6" spans="1:29">
      <c r="B6" s="794" t="s">
        <v>568</v>
      </c>
      <c r="D6" s="792"/>
      <c r="E6" s="789"/>
      <c r="F6" s="795"/>
      <c r="G6" s="792"/>
      <c r="H6" s="792"/>
      <c r="I6" s="792"/>
      <c r="J6" s="792"/>
      <c r="K6" s="792"/>
      <c r="L6" s="795"/>
      <c r="M6" s="795"/>
      <c r="O6" s="796"/>
      <c r="P6" s="796"/>
      <c r="Q6" s="797"/>
      <c r="R6" s="790"/>
      <c r="S6" s="972"/>
      <c r="T6" s="972"/>
      <c r="U6" s="972"/>
      <c r="W6" s="790"/>
    </row>
    <row r="7" spans="1:29">
      <c r="C7" s="799"/>
      <c r="D7" s="800"/>
      <c r="E7" s="801"/>
      <c r="F7" s="800"/>
      <c r="G7" s="800"/>
      <c r="H7" s="800"/>
      <c r="I7" s="800"/>
      <c r="J7" s="800"/>
      <c r="K7" s="800" t="s">
        <v>569</v>
      </c>
      <c r="O7" s="802"/>
      <c r="P7" s="803" t="s">
        <v>570</v>
      </c>
      <c r="Q7" s="798"/>
    </row>
    <row r="8" spans="1:29">
      <c r="C8" s="804"/>
      <c r="D8" s="804" t="s">
        <v>571</v>
      </c>
      <c r="E8" s="803" t="s">
        <v>569</v>
      </c>
      <c r="F8" s="800" t="s">
        <v>572</v>
      </c>
      <c r="G8" s="800" t="s">
        <v>569</v>
      </c>
      <c r="H8" s="800" t="s">
        <v>569</v>
      </c>
      <c r="I8" s="800" t="s">
        <v>569</v>
      </c>
      <c r="J8" s="800" t="s">
        <v>569</v>
      </c>
      <c r="K8" s="804" t="s">
        <v>29</v>
      </c>
      <c r="L8" s="804" t="s">
        <v>573</v>
      </c>
      <c r="M8" s="800" t="s">
        <v>574</v>
      </c>
      <c r="N8" s="803" t="s">
        <v>575</v>
      </c>
      <c r="O8" s="457"/>
      <c r="P8" s="803" t="s">
        <v>576</v>
      </c>
      <c r="Q8" s="457"/>
      <c r="R8" s="457"/>
      <c r="W8" s="803"/>
      <c r="Y8" s="399"/>
      <c r="Z8" s="805"/>
    </row>
    <row r="9" spans="1:29" ht="13.5" thickBot="1">
      <c r="B9" s="803"/>
      <c r="C9" s="804"/>
      <c r="D9" s="804" t="s">
        <v>577</v>
      </c>
      <c r="E9" s="804" t="s">
        <v>578</v>
      </c>
      <c r="F9" s="804" t="s">
        <v>579</v>
      </c>
      <c r="G9" s="804" t="s">
        <v>580</v>
      </c>
      <c r="H9" s="804" t="s">
        <v>581</v>
      </c>
      <c r="I9" s="804" t="s">
        <v>582</v>
      </c>
      <c r="J9" s="804" t="s">
        <v>583</v>
      </c>
      <c r="K9" s="804" t="s">
        <v>95</v>
      </c>
      <c r="L9" s="804" t="s">
        <v>574</v>
      </c>
      <c r="M9" s="804" t="s">
        <v>584</v>
      </c>
      <c r="N9" s="803" t="s">
        <v>585</v>
      </c>
      <c r="O9" s="457" t="s">
        <v>71</v>
      </c>
      <c r="P9" s="803" t="s">
        <v>586</v>
      </c>
      <c r="Q9" s="457"/>
      <c r="R9" s="457"/>
      <c r="W9" s="803"/>
      <c r="Y9" s="457"/>
      <c r="Z9" s="796"/>
      <c r="AC9" s="799"/>
    </row>
    <row r="10" spans="1:29">
      <c r="B10" s="806" t="s">
        <v>426</v>
      </c>
      <c r="C10" s="806" t="s">
        <v>220</v>
      </c>
      <c r="D10" s="807" t="s">
        <v>109</v>
      </c>
      <c r="E10" s="806" t="s">
        <v>587</v>
      </c>
      <c r="F10" s="807" t="s">
        <v>588</v>
      </c>
      <c r="G10" s="807" t="s">
        <v>589</v>
      </c>
      <c r="H10" s="807" t="s">
        <v>590</v>
      </c>
      <c r="I10" s="807" t="s">
        <v>591</v>
      </c>
      <c r="J10" s="807" t="s">
        <v>592</v>
      </c>
      <c r="K10" s="807" t="s">
        <v>593</v>
      </c>
      <c r="L10" s="807" t="s">
        <v>594</v>
      </c>
      <c r="M10" s="807" t="s">
        <v>594</v>
      </c>
      <c r="N10" s="806" t="s">
        <v>595</v>
      </c>
      <c r="O10" s="413" t="s">
        <v>594</v>
      </c>
      <c r="P10" s="806" t="s">
        <v>596</v>
      </c>
      <c r="Q10" s="457"/>
      <c r="R10" s="457"/>
      <c r="W10" s="803"/>
      <c r="X10" s="808" t="s">
        <v>83</v>
      </c>
      <c r="Y10" s="809" t="s">
        <v>83</v>
      </c>
      <c r="Z10" s="810" t="s">
        <v>83</v>
      </c>
      <c r="AC10" s="799"/>
    </row>
    <row r="11" spans="1:29">
      <c r="B11" s="803"/>
      <c r="C11" s="803" t="s">
        <v>597</v>
      </c>
      <c r="D11" s="804" t="s">
        <v>598</v>
      </c>
      <c r="E11" s="804" t="s">
        <v>599</v>
      </c>
      <c r="F11" s="803" t="s">
        <v>600</v>
      </c>
      <c r="G11" s="803" t="s">
        <v>601</v>
      </c>
      <c r="H11" s="803" t="s">
        <v>602</v>
      </c>
      <c r="I11" s="803" t="s">
        <v>603</v>
      </c>
      <c r="J11" s="804" t="s">
        <v>604</v>
      </c>
      <c r="K11" s="803" t="s">
        <v>605</v>
      </c>
      <c r="L11" s="803" t="s">
        <v>606</v>
      </c>
      <c r="M11" s="803" t="s">
        <v>607</v>
      </c>
      <c r="N11" s="804" t="s">
        <v>608</v>
      </c>
      <c r="O11" s="804" t="s">
        <v>609</v>
      </c>
      <c r="P11" s="804" t="s">
        <v>610</v>
      </c>
      <c r="Q11" s="457"/>
      <c r="R11" s="457"/>
      <c r="W11" s="803"/>
      <c r="X11" s="811"/>
      <c r="Y11" s="457"/>
      <c r="Z11" s="812"/>
    </row>
    <row r="12" spans="1:29">
      <c r="B12" s="813">
        <v>1</v>
      </c>
      <c r="C12" s="805" t="s">
        <v>272</v>
      </c>
      <c r="D12" s="867">
        <v>4265.2299999999996</v>
      </c>
      <c r="E12" s="815">
        <v>-698.31000000000017</v>
      </c>
      <c r="F12" s="815">
        <v>0</v>
      </c>
      <c r="G12" s="815">
        <v>-77.813073989885652</v>
      </c>
      <c r="H12" s="815">
        <v>0</v>
      </c>
      <c r="I12" s="815">
        <v>15.947581535971842</v>
      </c>
      <c r="J12" s="815">
        <v>0</v>
      </c>
      <c r="K12" s="815">
        <v>157.54599062913084</v>
      </c>
      <c r="L12" s="815">
        <v>10725.259501824781</v>
      </c>
      <c r="M12" s="815"/>
      <c r="N12" s="815">
        <v>0</v>
      </c>
      <c r="O12" s="814">
        <f t="shared" ref="O12:O26" si="0">P12-D12</f>
        <v>10122.629999999997</v>
      </c>
      <c r="P12" s="815">
        <v>14387.859999999997</v>
      </c>
      <c r="Q12" s="815"/>
      <c r="R12" s="816"/>
      <c r="W12" s="816"/>
      <c r="X12" s="817">
        <f t="shared" ref="X12:X25" si="1">P12-(O12+D12)</f>
        <v>0</v>
      </c>
      <c r="Y12" s="818">
        <f t="shared" ref="Y12:Y17" si="2">O12-SUM(E12:N12)</f>
        <v>0</v>
      </c>
      <c r="Z12" s="819">
        <f t="shared" ref="Z12:Z27" si="3">P12-D44-F44</f>
        <v>0</v>
      </c>
    </row>
    <row r="13" spans="1:29">
      <c r="B13" s="515">
        <f t="shared" ref="B13:B27" si="4">B12+1</f>
        <v>2</v>
      </c>
      <c r="C13" s="805" t="s">
        <v>631</v>
      </c>
      <c r="D13" s="830">
        <v>749900891.01999998</v>
      </c>
      <c r="E13" s="835">
        <v>-30304915.820000004</v>
      </c>
      <c r="F13" s="835">
        <v>-1031860.4780927639</v>
      </c>
      <c r="G13" s="821">
        <v>-19417892.119397011</v>
      </c>
      <c r="H13" s="821">
        <v>-2712250.4118378717</v>
      </c>
      <c r="I13" s="821">
        <v>2173076.3131900001</v>
      </c>
      <c r="J13" s="821">
        <v>-8704.94</v>
      </c>
      <c r="K13" s="821">
        <v>14763508.663245844</v>
      </c>
      <c r="L13" s="821">
        <v>-13306390.227108121</v>
      </c>
      <c r="M13" s="821"/>
      <c r="N13" s="821">
        <v>-20818872</v>
      </c>
      <c r="O13" s="820">
        <f t="shared" si="0"/>
        <v>-70664301.019999981</v>
      </c>
      <c r="P13" s="821">
        <v>679236590</v>
      </c>
      <c r="Q13" s="821"/>
      <c r="R13" s="822"/>
      <c r="W13" s="822"/>
      <c r="X13" s="817">
        <f t="shared" si="1"/>
        <v>0</v>
      </c>
      <c r="Y13" s="818">
        <f t="shared" si="2"/>
        <v>0</v>
      </c>
      <c r="Z13" s="819">
        <f t="shared" si="3"/>
        <v>0</v>
      </c>
    </row>
    <row r="14" spans="1:29">
      <c r="B14" s="515">
        <f t="shared" si="4"/>
        <v>3</v>
      </c>
      <c r="C14" s="805" t="s">
        <v>632</v>
      </c>
      <c r="D14" s="830">
        <v>5763.23</v>
      </c>
      <c r="E14" s="835">
        <v>0</v>
      </c>
      <c r="F14" s="868">
        <v>0</v>
      </c>
      <c r="G14" s="821">
        <v>106.13845683076268</v>
      </c>
      <c r="H14" s="821">
        <v>-5.6475743999999999</v>
      </c>
      <c r="I14" s="821">
        <v>-14.668510000000001</v>
      </c>
      <c r="J14" s="821">
        <v>0</v>
      </c>
      <c r="K14" s="821">
        <v>0</v>
      </c>
      <c r="L14" s="821">
        <v>-140.0875466677744</v>
      </c>
      <c r="M14" s="821"/>
      <c r="N14" s="821">
        <v>0</v>
      </c>
      <c r="O14" s="820">
        <f t="shared" si="0"/>
        <v>-54.265174237011706</v>
      </c>
      <c r="P14" s="821">
        <v>5708.9648257629879</v>
      </c>
      <c r="Q14" s="821"/>
      <c r="R14" s="822"/>
      <c r="W14" s="822"/>
      <c r="X14" s="817">
        <f t="shared" si="1"/>
        <v>0</v>
      </c>
      <c r="Y14" s="818">
        <f t="shared" si="2"/>
        <v>0</v>
      </c>
      <c r="Z14" s="819">
        <f t="shared" si="3"/>
        <v>0</v>
      </c>
    </row>
    <row r="15" spans="1:29">
      <c r="B15" s="515">
        <f t="shared" si="4"/>
        <v>4</v>
      </c>
      <c r="C15" s="869" t="s">
        <v>274</v>
      </c>
      <c r="D15" s="830">
        <v>248391902.98000002</v>
      </c>
      <c r="E15" s="835">
        <v>-12320310.570000002</v>
      </c>
      <c r="F15" s="835">
        <v>-257866.88681830428</v>
      </c>
      <c r="G15" s="821">
        <v>-6949722.8758574268</v>
      </c>
      <c r="H15" s="821">
        <v>-787196.46919793019</v>
      </c>
      <c r="I15" s="821">
        <v>593812.8151828479</v>
      </c>
      <c r="J15" s="821">
        <v>-6376.42</v>
      </c>
      <c r="K15" s="821">
        <v>5325555.0754742743</v>
      </c>
      <c r="L15" s="821">
        <v>-4551828.4396247566</v>
      </c>
      <c r="M15" s="821"/>
      <c r="N15" s="821">
        <v>-5956869.0813599825</v>
      </c>
      <c r="O15" s="820">
        <f t="shared" si="0"/>
        <v>-24910802.852201283</v>
      </c>
      <c r="P15" s="821">
        <v>223481100.12779874</v>
      </c>
      <c r="Q15" s="821"/>
      <c r="R15" s="822"/>
      <c r="W15" s="822"/>
      <c r="X15" s="817">
        <f t="shared" si="1"/>
        <v>0</v>
      </c>
      <c r="Y15" s="818">
        <f t="shared" si="2"/>
        <v>0</v>
      </c>
      <c r="Z15" s="819">
        <f t="shared" si="3"/>
        <v>0</v>
      </c>
    </row>
    <row r="16" spans="1:29">
      <c r="B16" s="515">
        <f t="shared" si="4"/>
        <v>5</v>
      </c>
      <c r="C16" s="805" t="s">
        <v>275</v>
      </c>
      <c r="D16" s="830">
        <v>74522185.510000005</v>
      </c>
      <c r="E16" s="835">
        <v>-3693757.0699999994</v>
      </c>
      <c r="F16" s="835">
        <v>-22021.091413514005</v>
      </c>
      <c r="G16" s="821">
        <v>-2551194.949370977</v>
      </c>
      <c r="H16" s="821">
        <v>-172559.92700360905</v>
      </c>
      <c r="I16" s="821">
        <v>171103.79408000002</v>
      </c>
      <c r="J16" s="821">
        <v>-36828.050000000003</v>
      </c>
      <c r="K16" s="821">
        <v>2250676.9825340882</v>
      </c>
      <c r="L16" s="821">
        <v>-739681.90888544917</v>
      </c>
      <c r="M16" s="821"/>
      <c r="N16" s="821">
        <v>-754633.25648000836</v>
      </c>
      <c r="O16" s="820">
        <f t="shared" si="0"/>
        <v>-5548895.4765394628</v>
      </c>
      <c r="P16" s="821">
        <v>68973290.033460543</v>
      </c>
      <c r="Q16" s="821"/>
      <c r="R16" s="822"/>
      <c r="W16" s="822"/>
      <c r="X16" s="817">
        <f t="shared" si="1"/>
        <v>0</v>
      </c>
      <c r="Y16" s="818">
        <f t="shared" si="2"/>
        <v>0</v>
      </c>
      <c r="Z16" s="819">
        <f t="shared" si="3"/>
        <v>0</v>
      </c>
    </row>
    <row r="17" spans="2:26">
      <c r="B17" s="515">
        <f t="shared" si="4"/>
        <v>6</v>
      </c>
      <c r="C17" s="805" t="s">
        <v>611</v>
      </c>
      <c r="D17" s="830">
        <v>2289794.2000000002</v>
      </c>
      <c r="E17" s="835">
        <v>-122637.01000000001</v>
      </c>
      <c r="F17" s="835">
        <v>0</v>
      </c>
      <c r="G17" s="821"/>
      <c r="H17" s="821">
        <v>-23665.896599290005</v>
      </c>
      <c r="I17" s="821">
        <v>23464.92238</v>
      </c>
      <c r="J17" s="821">
        <v>0</v>
      </c>
      <c r="K17" s="821">
        <v>0</v>
      </c>
      <c r="L17" s="821">
        <v>48334.39465391729</v>
      </c>
      <c r="M17" s="821"/>
      <c r="N17" s="821">
        <v>0</v>
      </c>
      <c r="O17" s="820">
        <f t="shared" si="0"/>
        <v>-74503.58956537256</v>
      </c>
      <c r="P17" s="821">
        <v>2215290.6104346276</v>
      </c>
      <c r="Q17" s="821"/>
      <c r="R17" s="822"/>
      <c r="W17" s="822"/>
      <c r="X17" s="817">
        <f t="shared" si="1"/>
        <v>0</v>
      </c>
      <c r="Y17" s="818">
        <f t="shared" si="2"/>
        <v>1.7462298274040222E-10</v>
      </c>
      <c r="Z17" s="819">
        <f t="shared" si="3"/>
        <v>0</v>
      </c>
    </row>
    <row r="18" spans="2:26">
      <c r="B18" s="515">
        <f t="shared" si="4"/>
        <v>7</v>
      </c>
      <c r="C18" s="805" t="s">
        <v>276</v>
      </c>
      <c r="D18" s="830">
        <v>341542.43000000005</v>
      </c>
      <c r="E18" s="835">
        <v>-21752.829999999998</v>
      </c>
      <c r="F18" s="868">
        <v>0</v>
      </c>
      <c r="G18" s="821">
        <v>-4096.2064799999998</v>
      </c>
      <c r="H18" s="821">
        <v>-753.26</v>
      </c>
      <c r="I18" s="821">
        <v>560.92000000000007</v>
      </c>
      <c r="J18" s="821"/>
      <c r="K18" s="821">
        <v>2118.8378020780601</v>
      </c>
      <c r="L18" s="821">
        <v>-18670.435053318099</v>
      </c>
      <c r="M18" s="821">
        <f>-SUM(D18:L18)</f>
        <v>-298949.45626875997</v>
      </c>
      <c r="N18" s="821">
        <v>0</v>
      </c>
      <c r="O18" s="820">
        <f t="shared" si="0"/>
        <v>-341542.43000000005</v>
      </c>
      <c r="P18" s="821">
        <v>0</v>
      </c>
      <c r="Q18" s="821"/>
      <c r="R18" s="822"/>
      <c r="W18" s="822"/>
      <c r="X18" s="817">
        <f t="shared" si="1"/>
        <v>0</v>
      </c>
      <c r="Y18" s="818"/>
      <c r="Z18" s="819">
        <f t="shared" si="3"/>
        <v>0</v>
      </c>
    </row>
    <row r="19" spans="2:26">
      <c r="B19" s="515">
        <f t="shared" si="4"/>
        <v>8</v>
      </c>
      <c r="C19" s="805" t="s">
        <v>277</v>
      </c>
      <c r="D19" s="830">
        <v>119934.47</v>
      </c>
      <c r="E19" s="835">
        <v>-5284.93</v>
      </c>
      <c r="F19" s="868">
        <v>0</v>
      </c>
      <c r="G19" s="821"/>
      <c r="H19" s="821">
        <v>0</v>
      </c>
      <c r="I19" s="821"/>
      <c r="J19" s="821"/>
      <c r="K19" s="821">
        <v>0</v>
      </c>
      <c r="L19" s="821">
        <v>-1021.140000000014</v>
      </c>
      <c r="M19" s="821"/>
      <c r="N19" s="821">
        <v>0</v>
      </c>
      <c r="O19" s="820">
        <f t="shared" si="0"/>
        <v>-6306.070000000007</v>
      </c>
      <c r="P19" s="821">
        <v>113628.4</v>
      </c>
      <c r="Q19" s="821"/>
      <c r="R19" s="822"/>
      <c r="W19" s="822"/>
      <c r="X19" s="817">
        <f t="shared" si="1"/>
        <v>0</v>
      </c>
      <c r="Y19" s="818">
        <f t="shared" ref="Y19:Y33" si="5">O19-SUM(E19:N19)</f>
        <v>7.2759576141834259E-12</v>
      </c>
      <c r="Z19" s="819">
        <f t="shared" si="3"/>
        <v>0</v>
      </c>
    </row>
    <row r="20" spans="2:26">
      <c r="B20" s="515">
        <f t="shared" si="4"/>
        <v>9</v>
      </c>
      <c r="C20" s="805" t="s">
        <v>278</v>
      </c>
      <c r="D20" s="830">
        <v>14504216.439999999</v>
      </c>
      <c r="E20" s="835">
        <v>-491150.79</v>
      </c>
      <c r="F20" s="835">
        <v>0</v>
      </c>
      <c r="G20" s="821">
        <v>-583600.36754669657</v>
      </c>
      <c r="H20" s="821">
        <v>-19772.839837377996</v>
      </c>
      <c r="I20" s="821">
        <v>13543.309320000002</v>
      </c>
      <c r="J20" s="821">
        <v>0</v>
      </c>
      <c r="K20" s="821">
        <v>508536.68866028992</v>
      </c>
      <c r="L20" s="821">
        <v>-847548.99858971126</v>
      </c>
      <c r="M20" s="821"/>
      <c r="N20" s="821">
        <v>-261916.97446999885</v>
      </c>
      <c r="O20" s="820">
        <f t="shared" si="0"/>
        <v>-1681909.9724634942</v>
      </c>
      <c r="P20" s="821">
        <v>12822306.467536505</v>
      </c>
      <c r="Q20" s="821"/>
      <c r="R20" s="822"/>
      <c r="W20" s="822"/>
      <c r="X20" s="817">
        <f t="shared" si="1"/>
        <v>0</v>
      </c>
      <c r="Y20" s="818">
        <f t="shared" si="5"/>
        <v>0</v>
      </c>
      <c r="Z20" s="819">
        <f t="shared" si="3"/>
        <v>0</v>
      </c>
    </row>
    <row r="21" spans="2:26">
      <c r="B21" s="515">
        <f t="shared" si="4"/>
        <v>10</v>
      </c>
      <c r="C21" s="805" t="s">
        <v>612</v>
      </c>
      <c r="D21" s="830">
        <v>7764735.879999999</v>
      </c>
      <c r="E21" s="835">
        <v>-384809.61</v>
      </c>
      <c r="F21" s="835">
        <v>0</v>
      </c>
      <c r="G21" s="821"/>
      <c r="H21" s="821">
        <v>-64721.606660499885</v>
      </c>
      <c r="I21" s="821">
        <v>55877.492739999994</v>
      </c>
      <c r="J21" s="821">
        <v>0</v>
      </c>
      <c r="K21" s="821">
        <v>0</v>
      </c>
      <c r="L21" s="821">
        <v>153302.64236587659</v>
      </c>
      <c r="M21" s="821"/>
      <c r="N21" s="821">
        <v>0</v>
      </c>
      <c r="O21" s="820">
        <f t="shared" si="0"/>
        <v>-240351.08155462332</v>
      </c>
      <c r="P21" s="821">
        <v>7524384.7984453756</v>
      </c>
      <c r="Q21" s="821"/>
      <c r="R21" s="822"/>
      <c r="W21" s="822"/>
      <c r="X21" s="817">
        <f t="shared" si="1"/>
        <v>0</v>
      </c>
      <c r="Y21" s="818">
        <f t="shared" si="5"/>
        <v>0</v>
      </c>
      <c r="Z21" s="819">
        <f t="shared" si="3"/>
        <v>0</v>
      </c>
    </row>
    <row r="22" spans="2:26">
      <c r="B22" s="515">
        <f t="shared" si="4"/>
        <v>11</v>
      </c>
      <c r="C22" s="805" t="s">
        <v>279</v>
      </c>
      <c r="D22" s="830">
        <v>11619418.83</v>
      </c>
      <c r="E22" s="835">
        <v>-605131.14000000013</v>
      </c>
      <c r="F22" s="835">
        <v>0</v>
      </c>
      <c r="G22" s="821">
        <v>-397199.67886792059</v>
      </c>
      <c r="H22" s="821">
        <v>-24489.318056028998</v>
      </c>
      <c r="I22" s="821">
        <v>23790.68909</v>
      </c>
      <c r="J22" s="821">
        <v>-21720</v>
      </c>
      <c r="K22" s="821">
        <v>336910.98498497292</v>
      </c>
      <c r="L22" s="821">
        <v>-68532.348019620404</v>
      </c>
      <c r="M22" s="821"/>
      <c r="N22" s="821">
        <v>-292485.4758999981</v>
      </c>
      <c r="O22" s="820">
        <f t="shared" si="0"/>
        <v>-1048856.2867685948</v>
      </c>
      <c r="P22" s="821">
        <v>10570562.543231405</v>
      </c>
      <c r="Q22" s="821"/>
      <c r="R22" s="822"/>
      <c r="W22" s="822"/>
      <c r="X22" s="817">
        <f t="shared" si="1"/>
        <v>0</v>
      </c>
      <c r="Y22" s="818">
        <f t="shared" si="5"/>
        <v>0</v>
      </c>
      <c r="Z22" s="819">
        <f t="shared" si="3"/>
        <v>0</v>
      </c>
    </row>
    <row r="23" spans="2:26">
      <c r="B23" s="515">
        <f t="shared" si="4"/>
        <v>12</v>
      </c>
      <c r="C23" s="805" t="s">
        <v>627</v>
      </c>
      <c r="D23" s="830">
        <v>9286.119999999999</v>
      </c>
      <c r="E23" s="835">
        <v>-670.69999999999993</v>
      </c>
      <c r="F23" s="835">
        <v>0</v>
      </c>
      <c r="G23" s="821"/>
      <c r="H23" s="821">
        <v>-6732.7926353999992</v>
      </c>
      <c r="I23" s="821">
        <v>56.558599999999998</v>
      </c>
      <c r="J23" s="821">
        <v>0</v>
      </c>
      <c r="K23" s="821">
        <v>0</v>
      </c>
      <c r="L23" s="821">
        <v>7734.9955552764177</v>
      </c>
      <c r="M23" s="821"/>
      <c r="N23" s="821">
        <v>0</v>
      </c>
      <c r="O23" s="820">
        <f t="shared" si="0"/>
        <v>388.06151987641897</v>
      </c>
      <c r="P23" s="821">
        <v>9674.181519876418</v>
      </c>
      <c r="Q23" s="821"/>
      <c r="R23" s="822"/>
      <c r="W23" s="822"/>
      <c r="X23" s="817">
        <f t="shared" si="1"/>
        <v>0</v>
      </c>
      <c r="Y23" s="818">
        <f t="shared" si="5"/>
        <v>0</v>
      </c>
      <c r="Z23" s="819">
        <f t="shared" si="3"/>
        <v>0</v>
      </c>
    </row>
    <row r="24" spans="2:26">
      <c r="B24" s="515">
        <f t="shared" si="4"/>
        <v>13</v>
      </c>
      <c r="C24" s="805" t="s">
        <v>280</v>
      </c>
      <c r="D24" s="830">
        <v>19664436.469999999</v>
      </c>
      <c r="E24" s="835">
        <v>-745048.9</v>
      </c>
      <c r="F24" s="835">
        <v>0</v>
      </c>
      <c r="G24" s="821">
        <v>-842531.86232435971</v>
      </c>
      <c r="H24" s="821">
        <v>-12539.679755577054</v>
      </c>
      <c r="I24" s="821">
        <v>9868.2398499999999</v>
      </c>
      <c r="J24" s="821">
        <v>0</v>
      </c>
      <c r="K24" s="821">
        <v>735991.79209412262</v>
      </c>
      <c r="L24" s="821">
        <v>-88302.271035410464</v>
      </c>
      <c r="M24" s="821"/>
      <c r="N24" s="821">
        <v>-326388.08612000197</v>
      </c>
      <c r="O24" s="820">
        <f t="shared" si="0"/>
        <v>-1268950.7672912255</v>
      </c>
      <c r="P24" s="821">
        <v>18395485.702708773</v>
      </c>
      <c r="Q24" s="821"/>
      <c r="R24" s="822"/>
      <c r="W24" s="822"/>
      <c r="X24" s="817">
        <f t="shared" si="1"/>
        <v>0</v>
      </c>
      <c r="Y24" s="818">
        <f t="shared" si="5"/>
        <v>0</v>
      </c>
      <c r="Z24" s="819">
        <f t="shared" si="3"/>
        <v>0</v>
      </c>
    </row>
    <row r="25" spans="2:26">
      <c r="B25" s="515">
        <f t="shared" si="4"/>
        <v>14</v>
      </c>
      <c r="C25" s="805" t="s">
        <v>633</v>
      </c>
      <c r="D25" s="830">
        <v>4338026.04</v>
      </c>
      <c r="E25" s="835">
        <v>-261664.23</v>
      </c>
      <c r="F25" s="835">
        <v>0</v>
      </c>
      <c r="G25" s="821"/>
      <c r="H25" s="821">
        <v>-33813.513400268792</v>
      </c>
      <c r="I25" s="821">
        <v>35572.93073</v>
      </c>
      <c r="J25" s="821">
        <v>0</v>
      </c>
      <c r="K25" s="821">
        <v>0</v>
      </c>
      <c r="L25" s="821">
        <v>887251.40397396823</v>
      </c>
      <c r="M25" s="821">
        <v>-535609.91929548001</v>
      </c>
      <c r="N25" s="821">
        <v>-7046.4526399993338</v>
      </c>
      <c r="O25" s="820">
        <f t="shared" si="0"/>
        <v>84690.219368220307</v>
      </c>
      <c r="P25" s="821">
        <v>4422716.2593682203</v>
      </c>
      <c r="Q25" s="821"/>
      <c r="R25" s="822"/>
      <c r="W25" s="822"/>
      <c r="X25" s="817">
        <f t="shared" si="1"/>
        <v>0</v>
      </c>
      <c r="Y25" s="818">
        <f t="shared" si="5"/>
        <v>2.3283064365386963E-10</v>
      </c>
      <c r="Z25" s="819">
        <f t="shared" si="3"/>
        <v>0</v>
      </c>
    </row>
    <row r="26" spans="2:26">
      <c r="B26" s="515">
        <f t="shared" si="4"/>
        <v>15</v>
      </c>
      <c r="C26" s="805" t="s">
        <v>169</v>
      </c>
      <c r="D26" s="830">
        <v>1622758.2500000002</v>
      </c>
      <c r="E26" s="835">
        <v>-81047.509999999995</v>
      </c>
      <c r="F26" s="835">
        <v>0</v>
      </c>
      <c r="G26" s="821"/>
      <c r="H26" s="821">
        <v>0</v>
      </c>
      <c r="I26" s="821">
        <v>12992.150599999999</v>
      </c>
      <c r="J26" s="821">
        <v>0</v>
      </c>
      <c r="K26" s="821">
        <v>0</v>
      </c>
      <c r="L26" s="821">
        <v>-42155.90911111841</v>
      </c>
      <c r="M26" s="821"/>
      <c r="N26" s="821">
        <v>-6514.4413099996746</v>
      </c>
      <c r="O26" s="820">
        <f t="shared" si="0"/>
        <v>-116725.70982111804</v>
      </c>
      <c r="P26" s="821">
        <v>1506032.5401788822</v>
      </c>
      <c r="Q26" s="821"/>
      <c r="R26" s="822"/>
      <c r="W26" s="822"/>
      <c r="X26" s="817">
        <f>P26-(O26+D26)</f>
        <v>0</v>
      </c>
      <c r="Y26" s="818">
        <f t="shared" si="5"/>
        <v>0</v>
      </c>
      <c r="Z26" s="819">
        <f t="shared" si="3"/>
        <v>0</v>
      </c>
    </row>
    <row r="27" spans="2:26">
      <c r="B27" s="515">
        <f t="shared" si="4"/>
        <v>16</v>
      </c>
      <c r="C27" s="805" t="s">
        <v>613</v>
      </c>
      <c r="D27" s="823">
        <f t="shared" ref="D27:P27" si="6">SUM(D12:D26)</f>
        <v>1135099157.1000001</v>
      </c>
      <c r="E27" s="823">
        <f t="shared" si="6"/>
        <v>-49038879.419999994</v>
      </c>
      <c r="F27" s="823">
        <f t="shared" si="6"/>
        <v>-1311748.4563245822</v>
      </c>
      <c r="G27" s="823">
        <f t="shared" si="6"/>
        <v>-30746209.73446155</v>
      </c>
      <c r="H27" s="823">
        <f t="shared" si="6"/>
        <v>-3858501.3625582526</v>
      </c>
      <c r="I27" s="823">
        <f>SUM(I12:I26)</f>
        <v>3113721.4148343839</v>
      </c>
      <c r="J27" s="823">
        <f>SUM(J12:J26)</f>
        <v>-73629.41</v>
      </c>
      <c r="K27" s="823">
        <f t="shared" si="6"/>
        <v>23923456.570786297</v>
      </c>
      <c r="L27" s="823">
        <f>SUM(L12:L26)</f>
        <v>-18556923.068923313</v>
      </c>
      <c r="M27" s="823">
        <f t="shared" si="6"/>
        <v>-834559.37556423992</v>
      </c>
      <c r="N27" s="823">
        <f t="shared" si="6"/>
        <v>-28424725.768279988</v>
      </c>
      <c r="O27" s="824">
        <f t="shared" si="6"/>
        <v>-105807998.61049129</v>
      </c>
      <c r="P27" s="823">
        <f t="shared" si="6"/>
        <v>1029291158.4895085</v>
      </c>
      <c r="Q27" s="825"/>
      <c r="R27" s="826"/>
      <c r="W27" s="826"/>
      <c r="X27" s="817">
        <f>P27-(O27+D27)</f>
        <v>0</v>
      </c>
      <c r="Y27" s="818">
        <f t="shared" si="5"/>
        <v>0</v>
      </c>
      <c r="Z27" s="819">
        <f t="shared" si="3"/>
        <v>0</v>
      </c>
    </row>
    <row r="28" spans="2:26">
      <c r="C28" s="805"/>
      <c r="D28" s="827"/>
      <c r="E28" s="802"/>
      <c r="F28" s="802"/>
      <c r="G28" s="802"/>
      <c r="H28" s="802"/>
      <c r="I28" s="802"/>
      <c r="J28" s="802"/>
      <c r="K28" s="802"/>
      <c r="L28" s="827"/>
      <c r="M28" s="827"/>
      <c r="N28" s="802"/>
      <c r="O28" s="802"/>
      <c r="P28" s="802"/>
      <c r="Q28" s="826"/>
      <c r="R28" s="826"/>
      <c r="V28" s="802"/>
      <c r="W28" s="802"/>
      <c r="X28" s="828"/>
      <c r="Y28" s="818">
        <f t="shared" si="5"/>
        <v>0</v>
      </c>
      <c r="Z28" s="829"/>
    </row>
    <row r="29" spans="2:26">
      <c r="B29" s="515">
        <f>B27+1</f>
        <v>17</v>
      </c>
      <c r="C29" s="805" t="s">
        <v>177</v>
      </c>
      <c r="D29" s="830">
        <v>7902268.1099999985</v>
      </c>
      <c r="E29" s="815">
        <v>-399174.37</v>
      </c>
      <c r="F29" s="799"/>
      <c r="L29" s="821">
        <v>48365.580000001937</v>
      </c>
      <c r="M29" s="821"/>
      <c r="N29" s="799"/>
      <c r="O29" s="820">
        <f>P29-D29</f>
        <v>-350808.78999999817</v>
      </c>
      <c r="P29" s="831">
        <v>7551459.3200000003</v>
      </c>
      <c r="Q29" s="832"/>
      <c r="R29" s="825"/>
      <c r="V29" s="825"/>
      <c r="W29" s="825"/>
      <c r="X29" s="817">
        <f>P29-(O29+D29)</f>
        <v>0</v>
      </c>
      <c r="Y29" s="818">
        <f t="shared" si="5"/>
        <v>0</v>
      </c>
      <c r="Z29" s="833"/>
    </row>
    <row r="30" spans="2:26">
      <c r="B30" s="515">
        <f>B29+1</f>
        <v>18</v>
      </c>
      <c r="C30" s="805" t="s">
        <v>614</v>
      </c>
      <c r="D30" s="830">
        <v>5999666</v>
      </c>
      <c r="E30" s="834"/>
      <c r="F30" s="802">
        <f>-F27</f>
        <v>1311748.4563245822</v>
      </c>
      <c r="J30" s="830">
        <v>-30806</v>
      </c>
      <c r="L30" s="835"/>
      <c r="M30" s="835"/>
      <c r="O30" s="820">
        <f>P30-D30</f>
        <v>1280942.456324582</v>
      </c>
      <c r="P30" s="836">
        <f>SUM(D30:N30)</f>
        <v>7280608.456324582</v>
      </c>
      <c r="Q30" s="826"/>
      <c r="R30" s="826"/>
      <c r="V30" s="826"/>
      <c r="W30" s="826"/>
      <c r="X30" s="817">
        <f>P30-(O30+D30)</f>
        <v>0</v>
      </c>
      <c r="Y30" s="818">
        <f t="shared" si="5"/>
        <v>0</v>
      </c>
      <c r="Z30" s="833"/>
    </row>
    <row r="31" spans="2:26">
      <c r="B31" s="515">
        <f>B30+1</f>
        <v>19</v>
      </c>
      <c r="C31" s="805" t="s">
        <v>615</v>
      </c>
      <c r="D31" s="837">
        <f t="shared" ref="D31:N31" si="7">SUM(D29:D30)</f>
        <v>13901934.109999999</v>
      </c>
      <c r="E31" s="837">
        <f t="shared" si="7"/>
        <v>-399174.37</v>
      </c>
      <c r="F31" s="837">
        <f t="shared" si="7"/>
        <v>1311748.4563245822</v>
      </c>
      <c r="G31" s="837">
        <f t="shared" si="7"/>
        <v>0</v>
      </c>
      <c r="H31" s="837">
        <f t="shared" si="7"/>
        <v>0</v>
      </c>
      <c r="I31" s="837">
        <f t="shared" si="7"/>
        <v>0</v>
      </c>
      <c r="J31" s="837">
        <f t="shared" si="7"/>
        <v>-30806</v>
      </c>
      <c r="K31" s="837">
        <f t="shared" si="7"/>
        <v>0</v>
      </c>
      <c r="L31" s="837">
        <f t="shared" si="7"/>
        <v>48365.580000001937</v>
      </c>
      <c r="M31" s="837">
        <f t="shared" si="7"/>
        <v>0</v>
      </c>
      <c r="N31" s="837">
        <f t="shared" si="7"/>
        <v>0</v>
      </c>
      <c r="O31" s="837">
        <f>SUM(O29:O30)</f>
        <v>930133.66632458381</v>
      </c>
      <c r="P31" s="837">
        <f>SUM(P29:P30)</f>
        <v>14832067.776324581</v>
      </c>
      <c r="Q31" s="838"/>
      <c r="R31" s="826"/>
      <c r="V31" s="826"/>
      <c r="W31" s="826"/>
      <c r="X31" s="817">
        <f>P31-(O31+D31)</f>
        <v>0</v>
      </c>
      <c r="Y31" s="818">
        <f t="shared" si="5"/>
        <v>0</v>
      </c>
      <c r="Z31" s="833"/>
    </row>
    <row r="32" spans="2:26">
      <c r="B32" s="515">
        <f>B31+1</f>
        <v>20</v>
      </c>
      <c r="C32" s="805" t="s">
        <v>616</v>
      </c>
      <c r="D32" s="823">
        <f t="shared" ref="D32:P32" si="8">D27+D31</f>
        <v>1149001091.21</v>
      </c>
      <c r="E32" s="823">
        <f>E27+E31</f>
        <v>-49438053.789999992</v>
      </c>
      <c r="F32" s="823">
        <f t="shared" si="8"/>
        <v>0</v>
      </c>
      <c r="G32" s="823">
        <f t="shared" si="8"/>
        <v>-30746209.73446155</v>
      </c>
      <c r="H32" s="823">
        <f t="shared" si="8"/>
        <v>-3858501.3625582526</v>
      </c>
      <c r="I32" s="823">
        <f t="shared" si="8"/>
        <v>3113721.4148343839</v>
      </c>
      <c r="J32" s="823">
        <f t="shared" si="8"/>
        <v>-104435.41</v>
      </c>
      <c r="K32" s="823">
        <f t="shared" si="8"/>
        <v>23923456.570786297</v>
      </c>
      <c r="L32" s="823">
        <f t="shared" si="8"/>
        <v>-18508557.488923311</v>
      </c>
      <c r="M32" s="823">
        <f t="shared" si="8"/>
        <v>-834559.37556423992</v>
      </c>
      <c r="N32" s="823">
        <f t="shared" si="8"/>
        <v>-28424725.768279988</v>
      </c>
      <c r="O32" s="837">
        <f t="shared" si="8"/>
        <v>-104877864.94416671</v>
      </c>
      <c r="P32" s="837">
        <f t="shared" si="8"/>
        <v>1044123226.2658331</v>
      </c>
      <c r="Q32" s="825"/>
      <c r="R32" s="826"/>
      <c r="V32" s="826"/>
      <c r="W32" s="826"/>
      <c r="X32" s="817">
        <f>P32-(O32+D32)</f>
        <v>0</v>
      </c>
      <c r="Y32" s="818">
        <f t="shared" si="5"/>
        <v>0</v>
      </c>
      <c r="Z32" s="833"/>
    </row>
    <row r="33" spans="2:26">
      <c r="C33" s="805"/>
      <c r="D33" s="825"/>
      <c r="E33" s="826"/>
      <c r="F33" s="826"/>
      <c r="G33" s="826"/>
      <c r="H33" s="826"/>
      <c r="I33" s="826"/>
      <c r="J33" s="826"/>
      <c r="K33" s="826"/>
      <c r="L33" s="825"/>
      <c r="M33" s="825"/>
      <c r="N33" s="826"/>
      <c r="O33" s="826"/>
      <c r="P33" s="826"/>
      <c r="Q33" s="826"/>
      <c r="R33" s="826"/>
      <c r="S33" s="826"/>
      <c r="T33" s="826"/>
      <c r="U33" s="826"/>
      <c r="V33" s="826"/>
      <c r="W33" s="826"/>
      <c r="X33" s="828"/>
      <c r="Y33" s="818">
        <f t="shared" si="5"/>
        <v>0</v>
      </c>
      <c r="Z33" s="839"/>
    </row>
    <row r="34" spans="2:26" ht="13.5" thickBot="1">
      <c r="B34" s="515">
        <f>B32+1</f>
        <v>21</v>
      </c>
      <c r="C34" s="805" t="s">
        <v>617</v>
      </c>
      <c r="D34" s="840">
        <v>611028778</v>
      </c>
      <c r="E34" s="826"/>
      <c r="F34" s="826"/>
      <c r="G34" s="826"/>
      <c r="H34" s="826"/>
      <c r="I34" s="826"/>
      <c r="J34" s="826"/>
      <c r="K34" s="826"/>
      <c r="L34" s="815">
        <v>-12008644.627050996</v>
      </c>
      <c r="M34" s="815">
        <v>-131606.84709844468</v>
      </c>
      <c r="N34" s="815">
        <v>-18039181.454190161</v>
      </c>
      <c r="O34" s="825">
        <f>P34-D34</f>
        <v>-30179432.928339481</v>
      </c>
      <c r="P34" s="838">
        <f>E59</f>
        <v>580849345.07166052</v>
      </c>
      <c r="Q34" s="838"/>
      <c r="R34" s="832"/>
      <c r="S34" s="832"/>
      <c r="T34" s="832"/>
      <c r="U34" s="832"/>
      <c r="V34" s="832"/>
      <c r="W34" s="832"/>
      <c r="X34" s="841">
        <f>P34-(O34+D34)</f>
        <v>0</v>
      </c>
      <c r="Y34" s="842">
        <f>O34-SUM(E34:N34)</f>
        <v>1.1920928955078125E-7</v>
      </c>
      <c r="Z34" s="843"/>
    </row>
    <row r="35" spans="2:26">
      <c r="B35" s="515">
        <f>B34+1</f>
        <v>22</v>
      </c>
      <c r="C35" s="805" t="s">
        <v>618</v>
      </c>
      <c r="D35" s="838"/>
      <c r="E35" s="826" t="s">
        <v>79</v>
      </c>
      <c r="F35" s="826"/>
      <c r="G35" s="826"/>
      <c r="H35" s="826"/>
      <c r="I35" s="826"/>
      <c r="J35" s="826"/>
      <c r="K35" s="826"/>
      <c r="L35" s="825"/>
      <c r="M35" s="825"/>
      <c r="N35" s="826"/>
      <c r="O35" s="825"/>
      <c r="P35" s="838">
        <f>D59</f>
        <v>607120572.86795425</v>
      </c>
      <c r="Q35" s="838"/>
      <c r="R35" s="832"/>
      <c r="S35" s="832"/>
      <c r="T35" s="832"/>
      <c r="U35" s="832"/>
      <c r="V35" s="832"/>
      <c r="W35" s="832"/>
      <c r="Y35" s="284"/>
      <c r="Z35" s="799"/>
    </row>
    <row r="36" spans="2:26">
      <c r="C36" s="805"/>
      <c r="D36" s="825">
        <f>D29*0.02</f>
        <v>158045.36219999997</v>
      </c>
      <c r="E36" s="826"/>
      <c r="F36" s="826"/>
      <c r="G36" s="826"/>
      <c r="H36" s="826"/>
      <c r="I36" s="826"/>
      <c r="J36" s="826"/>
      <c r="K36" s="826"/>
      <c r="L36" s="825"/>
      <c r="M36" s="825"/>
      <c r="N36" s="825"/>
      <c r="O36" s="825"/>
      <c r="P36" s="826"/>
      <c r="Q36" s="826"/>
      <c r="R36" s="826"/>
      <c r="S36" s="826"/>
      <c r="T36" s="844"/>
      <c r="U36" s="826"/>
      <c r="V36" s="826"/>
      <c r="W36" s="826"/>
    </row>
    <row r="37" spans="2:26">
      <c r="D37" s="845"/>
      <c r="E37" s="846"/>
      <c r="F37" s="802"/>
      <c r="G37" s="802"/>
      <c r="H37" s="802"/>
      <c r="I37" s="802"/>
      <c r="J37" s="802"/>
      <c r="K37" s="802"/>
      <c r="L37" s="827"/>
      <c r="M37" s="827"/>
      <c r="N37" s="827"/>
      <c r="O37" s="827"/>
      <c r="P37" s="846"/>
      <c r="Q37" s="846"/>
      <c r="R37" s="847"/>
      <c r="S37" s="847"/>
      <c r="T37" s="847"/>
      <c r="U37" s="847"/>
      <c r="V37" s="847"/>
      <c r="W37" s="847"/>
      <c r="X37" s="848"/>
    </row>
    <row r="38" spans="2:26">
      <c r="B38" s="870" t="s">
        <v>619</v>
      </c>
      <c r="D38" s="870"/>
      <c r="E38" s="870"/>
      <c r="F38" s="802"/>
      <c r="G38" s="802"/>
      <c r="H38" s="802"/>
      <c r="I38" s="802"/>
      <c r="J38" s="802"/>
      <c r="K38" s="802"/>
      <c r="L38" s="827"/>
      <c r="M38" s="827"/>
      <c r="N38" s="827"/>
      <c r="O38" s="827"/>
      <c r="P38" s="846"/>
      <c r="Q38" s="846"/>
      <c r="R38" s="847"/>
      <c r="S38" s="847"/>
      <c r="T38" s="847"/>
      <c r="U38" s="847"/>
      <c r="V38" s="847"/>
      <c r="W38" s="847"/>
      <c r="X38" s="848"/>
    </row>
    <row r="39" spans="2:26">
      <c r="C39" s="849"/>
      <c r="D39" s="798"/>
      <c r="E39" s="798"/>
      <c r="F39" s="803" t="s">
        <v>570</v>
      </c>
      <c r="G39" s="802"/>
      <c r="H39" s="802"/>
      <c r="I39" s="802"/>
      <c r="J39" s="802"/>
      <c r="K39" s="802"/>
      <c r="L39" s="827"/>
      <c r="M39" s="827"/>
      <c r="N39" s="827"/>
      <c r="O39" s="827"/>
      <c r="P39" s="846"/>
      <c r="Q39" s="846"/>
      <c r="R39" s="847"/>
      <c r="S39" s="847"/>
      <c r="T39" s="847"/>
      <c r="U39" s="847"/>
      <c r="V39" s="847"/>
      <c r="W39" s="847"/>
      <c r="X39" s="848"/>
    </row>
    <row r="40" spans="2:26">
      <c r="D40" s="803" t="s">
        <v>570</v>
      </c>
      <c r="E40" s="803" t="s">
        <v>570</v>
      </c>
      <c r="F40" s="803" t="s">
        <v>576</v>
      </c>
      <c r="G40" s="802"/>
      <c r="H40" s="802"/>
      <c r="I40" s="802"/>
      <c r="J40" s="802"/>
      <c r="K40" s="802"/>
      <c r="L40" s="827"/>
      <c r="M40" s="827"/>
      <c r="N40" s="827"/>
      <c r="O40" s="827"/>
      <c r="P40" s="846"/>
      <c r="Q40" s="846"/>
      <c r="R40" s="847"/>
      <c r="S40" s="847"/>
      <c r="T40" s="847"/>
      <c r="U40" s="847"/>
      <c r="V40" s="847"/>
      <c r="W40" s="847"/>
      <c r="X40" s="848"/>
    </row>
    <row r="41" spans="2:26">
      <c r="D41" s="457" t="s">
        <v>620</v>
      </c>
      <c r="E41" s="457" t="s">
        <v>620</v>
      </c>
      <c r="F41" s="803" t="s">
        <v>621</v>
      </c>
      <c r="G41" s="802"/>
      <c r="H41" s="802"/>
      <c r="I41" s="802"/>
      <c r="J41" s="802"/>
      <c r="K41" s="802"/>
      <c r="L41" s="827"/>
      <c r="M41" s="827"/>
      <c r="N41" s="827"/>
      <c r="O41" s="827"/>
      <c r="P41" s="846"/>
      <c r="Q41" s="846"/>
      <c r="R41" s="847"/>
      <c r="S41" s="847"/>
      <c r="T41" s="847"/>
      <c r="U41" s="847"/>
      <c r="V41" s="847"/>
      <c r="W41" s="847"/>
      <c r="X41" s="848"/>
    </row>
    <row r="42" spans="2:26">
      <c r="B42" s="806" t="s">
        <v>426</v>
      </c>
      <c r="C42" s="806" t="s">
        <v>220</v>
      </c>
      <c r="D42" s="413" t="s">
        <v>622</v>
      </c>
      <c r="E42" s="413" t="s">
        <v>623</v>
      </c>
      <c r="F42" s="806" t="s">
        <v>596</v>
      </c>
      <c r="G42" s="802"/>
      <c r="H42" s="802"/>
      <c r="I42" s="802"/>
      <c r="J42" s="802"/>
      <c r="K42" s="802"/>
      <c r="L42" s="827"/>
      <c r="M42" s="827"/>
      <c r="N42" s="827"/>
      <c r="O42" s="827"/>
      <c r="P42" s="846"/>
      <c r="Q42" s="846"/>
      <c r="R42" s="847"/>
      <c r="S42" s="847"/>
      <c r="T42" s="847"/>
      <c r="U42" s="847"/>
      <c r="V42" s="847"/>
      <c r="W42" s="847"/>
      <c r="X42" s="848"/>
    </row>
    <row r="43" spans="2:26">
      <c r="D43" s="804" t="s">
        <v>624</v>
      </c>
      <c r="E43" s="804" t="s">
        <v>625</v>
      </c>
      <c r="F43" s="804" t="s">
        <v>626</v>
      </c>
      <c r="G43" s="802"/>
      <c r="H43" s="802"/>
      <c r="I43" s="826"/>
      <c r="J43" s="826"/>
      <c r="K43" s="826"/>
      <c r="L43" s="827"/>
      <c r="M43" s="827"/>
      <c r="N43" s="827"/>
      <c r="O43" s="827"/>
      <c r="P43" s="846"/>
      <c r="Q43" s="846"/>
      <c r="R43" s="847"/>
      <c r="S43" s="847"/>
      <c r="T43" s="847"/>
      <c r="U43" s="847"/>
      <c r="V43" s="847"/>
      <c r="W43" s="847"/>
      <c r="X43" s="848"/>
    </row>
    <row r="44" spans="2:26">
      <c r="B44" s="813">
        <v>1</v>
      </c>
      <c r="C44" s="805" t="s">
        <v>272</v>
      </c>
      <c r="D44" s="815">
        <v>8182.9400000000014</v>
      </c>
      <c r="E44" s="816">
        <v>7828.2599999999993</v>
      </c>
      <c r="F44" s="850">
        <f t="shared" ref="F44:F58" si="9">P12-D44</f>
        <v>6204.9199999999955</v>
      </c>
      <c r="G44" s="802"/>
      <c r="H44" s="802"/>
      <c r="I44" s="826"/>
      <c r="J44" s="826"/>
      <c r="K44" s="826"/>
      <c r="L44" s="827"/>
      <c r="M44" s="827"/>
      <c r="N44" s="827"/>
      <c r="O44" s="827"/>
      <c r="P44" s="846"/>
      <c r="Q44" s="846"/>
      <c r="R44" s="847"/>
      <c r="S44" s="847"/>
      <c r="T44" s="847"/>
      <c r="U44" s="847"/>
      <c r="V44" s="847"/>
      <c r="W44" s="847"/>
      <c r="X44" s="848"/>
    </row>
    <row r="45" spans="2:26">
      <c r="B45" s="515">
        <f t="shared" ref="B45:B59" si="10">B44+1</f>
        <v>2</v>
      </c>
      <c r="C45" s="805" t="s">
        <v>631</v>
      </c>
      <c r="D45" s="821">
        <v>383309259</v>
      </c>
      <c r="E45" s="822">
        <v>366731834.14446908</v>
      </c>
      <c r="F45" s="851">
        <f t="shared" si="9"/>
        <v>295927331</v>
      </c>
      <c r="G45" s="802"/>
      <c r="H45" s="802"/>
      <c r="I45" s="826"/>
      <c r="J45" s="826"/>
      <c r="K45" s="826"/>
      <c r="L45" s="827"/>
      <c r="M45" s="827"/>
      <c r="N45" s="827"/>
      <c r="O45" s="827"/>
      <c r="P45" s="846"/>
      <c r="Q45" s="846"/>
      <c r="R45" s="847"/>
      <c r="S45" s="847"/>
      <c r="T45" s="847"/>
      <c r="U45" s="847"/>
      <c r="V45" s="847"/>
      <c r="W45" s="847"/>
      <c r="X45" s="848"/>
    </row>
    <row r="46" spans="2:26">
      <c r="B46" s="515">
        <f t="shared" si="10"/>
        <v>3</v>
      </c>
      <c r="C46" s="805" t="s">
        <v>632</v>
      </c>
      <c r="D46" s="821">
        <v>4898.2035514508507</v>
      </c>
      <c r="E46" s="822">
        <v>4898.2035514508507</v>
      </c>
      <c r="F46" s="851">
        <f t="shared" si="9"/>
        <v>810.76127431213718</v>
      </c>
      <c r="G46" s="802"/>
      <c r="H46" s="802"/>
      <c r="I46" s="802"/>
      <c r="J46" s="802"/>
      <c r="K46" s="802"/>
      <c r="L46" s="827"/>
      <c r="M46" s="827"/>
      <c r="N46" s="827"/>
      <c r="O46" s="827"/>
      <c r="P46" s="846"/>
      <c r="Q46" s="846"/>
      <c r="R46" s="847"/>
      <c r="S46" s="847"/>
      <c r="T46" s="847"/>
      <c r="U46" s="847"/>
      <c r="V46" s="847"/>
      <c r="W46" s="847"/>
      <c r="X46" s="848"/>
    </row>
    <row r="47" spans="2:26">
      <c r="B47" s="515">
        <f t="shared" si="10"/>
        <v>4</v>
      </c>
      <c r="C47" s="869" t="s">
        <v>274</v>
      </c>
      <c r="D47" s="821">
        <v>137841285.16197595</v>
      </c>
      <c r="E47" s="822">
        <v>131880088.76192874</v>
      </c>
      <c r="F47" s="851">
        <f t="shared" si="9"/>
        <v>85639814.965822786</v>
      </c>
      <c r="G47" s="802"/>
      <c r="H47" s="802"/>
      <c r="I47" s="802"/>
      <c r="J47" s="802"/>
      <c r="K47" s="802"/>
      <c r="L47" s="827"/>
      <c r="M47" s="827"/>
      <c r="N47" s="827"/>
      <c r="O47" s="827"/>
      <c r="P47" s="846"/>
      <c r="Q47" s="846"/>
      <c r="R47" s="847"/>
      <c r="S47" s="847"/>
      <c r="T47" s="847"/>
      <c r="U47" s="847"/>
      <c r="V47" s="847"/>
      <c r="W47" s="847"/>
      <c r="X47" s="848"/>
    </row>
    <row r="48" spans="2:26">
      <c r="B48" s="515">
        <f t="shared" si="10"/>
        <v>5</v>
      </c>
      <c r="C48" s="805" t="s">
        <v>275</v>
      </c>
      <c r="D48" s="821">
        <v>50509784.36356698</v>
      </c>
      <c r="E48" s="822">
        <v>48305943.30106274</v>
      </c>
      <c r="F48" s="851">
        <f t="shared" si="9"/>
        <v>18463505.669893563</v>
      </c>
      <c r="G48" s="802"/>
      <c r="H48" s="802"/>
      <c r="I48" s="802"/>
      <c r="J48" s="802"/>
      <c r="K48" s="802"/>
      <c r="L48" s="827"/>
      <c r="M48" s="827"/>
      <c r="N48" s="827"/>
      <c r="O48" s="827"/>
      <c r="P48" s="846"/>
      <c r="Q48" s="846"/>
      <c r="R48" s="847"/>
      <c r="S48" s="847"/>
      <c r="T48" s="847"/>
      <c r="U48" s="847"/>
      <c r="V48" s="847"/>
      <c r="W48" s="847"/>
      <c r="X48" s="848"/>
    </row>
    <row r="49" spans="2:24">
      <c r="B49" s="515">
        <f t="shared" si="10"/>
        <v>6</v>
      </c>
      <c r="C49" s="805" t="s">
        <v>611</v>
      </c>
      <c r="D49" s="821">
        <v>7622.6373007470002</v>
      </c>
      <c r="E49" s="822">
        <v>7622.6373007470002</v>
      </c>
      <c r="F49" s="851">
        <f t="shared" si="9"/>
        <v>2207667.9731338806</v>
      </c>
      <c r="G49" s="802"/>
      <c r="H49" s="802"/>
      <c r="I49" s="802"/>
      <c r="J49" s="802"/>
      <c r="K49" s="802"/>
      <c r="L49" s="827"/>
      <c r="M49" s="827"/>
      <c r="N49" s="827"/>
      <c r="O49" s="827"/>
      <c r="P49" s="846"/>
      <c r="Q49" s="846"/>
      <c r="R49" s="847"/>
      <c r="S49" s="847"/>
      <c r="T49" s="847"/>
      <c r="U49" s="847"/>
      <c r="V49" s="847"/>
      <c r="W49" s="847"/>
      <c r="X49" s="848"/>
    </row>
    <row r="50" spans="2:24">
      <c r="B50" s="515">
        <f t="shared" si="10"/>
        <v>7</v>
      </c>
      <c r="C50" s="805" t="s">
        <v>276</v>
      </c>
      <c r="D50" s="821">
        <v>0</v>
      </c>
      <c r="E50" s="822">
        <v>0</v>
      </c>
      <c r="F50" s="851">
        <f t="shared" si="9"/>
        <v>0</v>
      </c>
      <c r="G50" s="802"/>
      <c r="H50" s="802"/>
      <c r="I50" s="802"/>
      <c r="J50" s="802"/>
      <c r="K50" s="802"/>
      <c r="L50" s="827"/>
      <c r="M50" s="827"/>
      <c r="N50" s="827"/>
      <c r="O50" s="827"/>
      <c r="P50" s="846"/>
      <c r="Q50" s="846"/>
      <c r="R50" s="847"/>
      <c r="S50" s="847"/>
      <c r="T50" s="847"/>
      <c r="U50" s="847"/>
      <c r="V50" s="847"/>
      <c r="W50" s="847"/>
      <c r="X50" s="848"/>
    </row>
    <row r="51" spans="2:24">
      <c r="B51" s="515">
        <f t="shared" si="10"/>
        <v>8</v>
      </c>
      <c r="C51" s="805" t="s">
        <v>277</v>
      </c>
      <c r="D51" s="821">
        <v>0</v>
      </c>
      <c r="E51" s="822">
        <v>0</v>
      </c>
      <c r="F51" s="851">
        <f t="shared" si="9"/>
        <v>113628.4</v>
      </c>
      <c r="G51" s="802"/>
      <c r="H51" s="802"/>
      <c r="I51" s="802"/>
      <c r="J51" s="802"/>
      <c r="K51" s="802"/>
      <c r="L51" s="827"/>
      <c r="M51" s="827"/>
      <c r="N51" s="827"/>
      <c r="O51" s="827"/>
      <c r="P51" s="846"/>
      <c r="Q51" s="846"/>
      <c r="R51" s="847"/>
      <c r="S51" s="847"/>
      <c r="T51" s="847"/>
      <c r="U51" s="847"/>
      <c r="V51" s="847"/>
      <c r="W51" s="847"/>
      <c r="X51" s="848"/>
    </row>
    <row r="52" spans="2:24">
      <c r="B52" s="515">
        <f t="shared" si="10"/>
        <v>9</v>
      </c>
      <c r="C52" s="805" t="s">
        <v>278</v>
      </c>
      <c r="D52" s="821">
        <v>10948820.840028018</v>
      </c>
      <c r="E52" s="822">
        <v>10474911.819814611</v>
      </c>
      <c r="F52" s="851">
        <f t="shared" si="9"/>
        <v>1873485.6275084876</v>
      </c>
      <c r="G52" s="802"/>
      <c r="H52" s="802"/>
      <c r="I52" s="802"/>
      <c r="J52" s="802"/>
      <c r="K52" s="802"/>
      <c r="L52" s="827"/>
      <c r="M52" s="827"/>
      <c r="N52" s="827"/>
      <c r="O52" s="827"/>
      <c r="P52" s="846"/>
      <c r="Q52" s="846"/>
      <c r="R52" s="847"/>
      <c r="S52" s="847"/>
      <c r="T52" s="847"/>
      <c r="U52" s="847"/>
      <c r="V52" s="847"/>
      <c r="W52" s="847"/>
      <c r="X52" s="848"/>
    </row>
    <row r="53" spans="2:24">
      <c r="B53" s="515">
        <f t="shared" si="10"/>
        <v>10</v>
      </c>
      <c r="C53" s="805" t="s">
        <v>612</v>
      </c>
      <c r="D53" s="821">
        <v>53596.990749539997</v>
      </c>
      <c r="E53" s="822">
        <v>53596.990749539997</v>
      </c>
      <c r="F53" s="851">
        <f t="shared" si="9"/>
        <v>7470787.8076958358</v>
      </c>
      <c r="G53" s="802"/>
      <c r="H53" s="802"/>
      <c r="I53" s="802"/>
      <c r="J53" s="802"/>
      <c r="K53" s="802"/>
      <c r="L53" s="827"/>
      <c r="M53" s="827"/>
      <c r="N53" s="827"/>
      <c r="O53" s="827"/>
      <c r="P53" s="846"/>
      <c r="Q53" s="846"/>
      <c r="R53" s="847"/>
      <c r="S53" s="847"/>
      <c r="T53" s="847"/>
      <c r="U53" s="847"/>
      <c r="V53" s="847"/>
      <c r="W53" s="847"/>
      <c r="X53" s="848"/>
    </row>
    <row r="54" spans="2:24">
      <c r="B54" s="515">
        <f t="shared" si="10"/>
        <v>11</v>
      </c>
      <c r="C54" s="805" t="s">
        <v>279</v>
      </c>
      <c r="D54" s="821">
        <v>7822088.1682664063</v>
      </c>
      <c r="E54" s="822">
        <v>7483426.2348751053</v>
      </c>
      <c r="F54" s="851">
        <f t="shared" si="9"/>
        <v>2748474.374964999</v>
      </c>
      <c r="G54" s="802"/>
      <c r="H54" s="802"/>
      <c r="I54" s="802"/>
      <c r="J54" s="802"/>
      <c r="K54" s="802"/>
      <c r="L54" s="827"/>
      <c r="M54" s="827"/>
      <c r="N54" s="827"/>
      <c r="O54" s="827"/>
      <c r="P54" s="846"/>
      <c r="Q54" s="846"/>
      <c r="R54" s="847"/>
      <c r="S54" s="847"/>
      <c r="T54" s="847"/>
      <c r="U54" s="847"/>
      <c r="V54" s="847"/>
      <c r="W54" s="847"/>
      <c r="X54" s="848"/>
    </row>
    <row r="55" spans="2:24">
      <c r="B55" s="515">
        <f t="shared" si="10"/>
        <v>12</v>
      </c>
      <c r="C55" s="805" t="s">
        <v>627</v>
      </c>
      <c r="D55" s="821">
        <v>18.600282278680901</v>
      </c>
      <c r="E55" s="822">
        <v>18.600282278680901</v>
      </c>
      <c r="F55" s="851">
        <f t="shared" si="9"/>
        <v>9655.5812375977366</v>
      </c>
      <c r="G55" s="802"/>
      <c r="H55" s="802"/>
      <c r="I55" s="802"/>
      <c r="J55" s="802"/>
      <c r="K55" s="802"/>
      <c r="L55" s="827"/>
      <c r="M55" s="827"/>
      <c r="N55" s="827"/>
      <c r="O55" s="827"/>
      <c r="P55" s="846"/>
      <c r="Q55" s="846"/>
      <c r="R55" s="847"/>
      <c r="S55" s="847"/>
      <c r="T55" s="847"/>
      <c r="U55" s="847"/>
      <c r="V55" s="847"/>
      <c r="W55" s="847"/>
      <c r="X55" s="848"/>
    </row>
    <row r="56" spans="2:24">
      <c r="B56" s="515">
        <f t="shared" si="10"/>
        <v>13</v>
      </c>
      <c r="C56" s="805" t="s">
        <v>280</v>
      </c>
      <c r="D56" s="821">
        <v>16553569.375560027</v>
      </c>
      <c r="E56" s="822">
        <v>15837729.530953482</v>
      </c>
      <c r="F56" s="851">
        <f t="shared" si="9"/>
        <v>1841916.3271487467</v>
      </c>
      <c r="G56" s="802"/>
      <c r="H56" s="802"/>
      <c r="I56" s="802"/>
      <c r="J56" s="802"/>
      <c r="K56" s="802"/>
      <c r="L56" s="827"/>
      <c r="M56" s="827"/>
      <c r="N56" s="827"/>
      <c r="O56" s="827"/>
      <c r="P56" s="846"/>
      <c r="Q56" s="846"/>
      <c r="R56" s="847"/>
      <c r="S56" s="847"/>
      <c r="T56" s="847"/>
      <c r="U56" s="847"/>
      <c r="V56" s="847"/>
      <c r="W56" s="847"/>
      <c r="X56" s="848"/>
    </row>
    <row r="57" spans="2:24">
      <c r="B57" s="515">
        <f t="shared" si="10"/>
        <v>14</v>
      </c>
      <c r="C57" s="805" t="s">
        <v>633</v>
      </c>
      <c r="D57" s="821">
        <v>61446.586672694997</v>
      </c>
      <c r="E57" s="822">
        <v>61446.586672694997</v>
      </c>
      <c r="F57" s="851">
        <f t="shared" si="9"/>
        <v>4361269.672695525</v>
      </c>
      <c r="G57" s="802"/>
      <c r="H57" s="802"/>
      <c r="I57" s="802"/>
      <c r="J57" s="802"/>
      <c r="K57" s="802"/>
      <c r="L57" s="827"/>
      <c r="M57" s="827"/>
      <c r="N57" s="827"/>
      <c r="O57" s="827"/>
      <c r="P57" s="846"/>
      <c r="Q57" s="846"/>
      <c r="R57" s="847"/>
      <c r="S57" s="847"/>
      <c r="T57" s="847"/>
      <c r="U57" s="847"/>
      <c r="V57" s="847"/>
      <c r="W57" s="847"/>
      <c r="X57" s="848"/>
    </row>
    <row r="58" spans="2:24">
      <c r="B58" s="515">
        <f t="shared" si="10"/>
        <v>15</v>
      </c>
      <c r="C58" s="805" t="s">
        <v>169</v>
      </c>
      <c r="D58" s="821">
        <v>0</v>
      </c>
      <c r="E58" s="822">
        <v>0</v>
      </c>
      <c r="F58" s="851">
        <f t="shared" si="9"/>
        <v>1506032.5401788822</v>
      </c>
      <c r="G58" s="802"/>
      <c r="H58" s="802"/>
      <c r="I58" s="802"/>
      <c r="J58" s="802"/>
      <c r="K58" s="802"/>
      <c r="L58" s="827"/>
      <c r="M58" s="827"/>
      <c r="N58" s="827"/>
      <c r="O58" s="827"/>
      <c r="P58" s="846"/>
      <c r="Q58" s="846"/>
      <c r="R58" s="847"/>
      <c r="S58" s="847"/>
      <c r="T58" s="847"/>
      <c r="U58" s="847"/>
      <c r="V58" s="847"/>
      <c r="W58" s="847"/>
      <c r="X58" s="848"/>
    </row>
    <row r="59" spans="2:24">
      <c r="B59" s="515">
        <f t="shared" si="10"/>
        <v>16</v>
      </c>
      <c r="C59" s="805" t="s">
        <v>613</v>
      </c>
      <c r="D59" s="823">
        <f t="shared" ref="D59" si="11">SUM(D44:D58)</f>
        <v>607120572.86795425</v>
      </c>
      <c r="E59" s="837">
        <f>SUM(E44:E58)</f>
        <v>580849345.07166052</v>
      </c>
      <c r="F59" s="824">
        <f>SUM(F44:F58)</f>
        <v>422170585.62155455</v>
      </c>
      <c r="G59" s="802"/>
      <c r="H59" s="802"/>
      <c r="I59" s="802"/>
      <c r="J59" s="802"/>
      <c r="K59" s="802"/>
      <c r="L59" s="827"/>
      <c r="M59" s="827"/>
      <c r="N59" s="827"/>
      <c r="O59" s="827"/>
      <c r="P59" s="846"/>
      <c r="Q59" s="846"/>
      <c r="R59" s="847"/>
      <c r="S59" s="847"/>
      <c r="T59" s="847"/>
      <c r="U59" s="847"/>
      <c r="V59" s="847"/>
      <c r="W59" s="847"/>
      <c r="X59" s="848"/>
    </row>
    <row r="60" spans="2:24">
      <c r="C60" s="805"/>
      <c r="D60" s="802"/>
      <c r="E60" s="802"/>
      <c r="F60" s="802"/>
      <c r="G60" s="802"/>
      <c r="H60" s="802"/>
      <c r="I60" s="802"/>
      <c r="J60" s="802"/>
      <c r="K60" s="802"/>
      <c r="L60" s="827"/>
      <c r="M60" s="827"/>
      <c r="N60" s="827"/>
      <c r="O60" s="827"/>
      <c r="P60" s="846"/>
      <c r="Q60" s="846"/>
      <c r="R60" s="847"/>
      <c r="S60" s="847"/>
      <c r="T60" s="847"/>
      <c r="U60" s="847"/>
      <c r="V60" s="847"/>
      <c r="W60" s="847"/>
      <c r="X60" s="848"/>
    </row>
    <row r="61" spans="2:24">
      <c r="B61" s="515">
        <f>B59+1</f>
        <v>17</v>
      </c>
      <c r="C61" s="805" t="s">
        <v>177</v>
      </c>
      <c r="D61" s="825"/>
      <c r="E61" s="825"/>
      <c r="F61" s="825">
        <f>P29</f>
        <v>7551459.3200000003</v>
      </c>
      <c r="G61" s="802"/>
      <c r="H61" s="802"/>
      <c r="I61" s="802"/>
      <c r="J61" s="802"/>
      <c r="K61" s="802"/>
      <c r="L61" s="827"/>
      <c r="M61" s="827"/>
      <c r="N61" s="827"/>
      <c r="O61" s="827"/>
      <c r="P61" s="846"/>
      <c r="Q61" s="846"/>
      <c r="R61" s="847"/>
      <c r="S61" s="847"/>
      <c r="T61" s="847"/>
      <c r="U61" s="847"/>
      <c r="V61" s="847"/>
      <c r="W61" s="847"/>
      <c r="X61" s="848"/>
    </row>
    <row r="62" spans="2:24">
      <c r="B62" s="515">
        <f>B61+1</f>
        <v>18</v>
      </c>
      <c r="C62" s="805" t="s">
        <v>614</v>
      </c>
      <c r="D62" s="826"/>
      <c r="E62" s="826"/>
      <c r="F62" s="847">
        <f>P30</f>
        <v>7280608.456324582</v>
      </c>
      <c r="G62" s="802"/>
      <c r="H62" s="802"/>
      <c r="I62" s="802"/>
      <c r="J62" s="802"/>
      <c r="K62" s="802"/>
      <c r="L62" s="827"/>
      <c r="M62" s="827"/>
      <c r="N62" s="827"/>
      <c r="O62" s="827"/>
      <c r="P62" s="846"/>
      <c r="Q62" s="846"/>
      <c r="R62" s="847"/>
      <c r="S62" s="847"/>
      <c r="T62" s="847"/>
      <c r="U62" s="847"/>
      <c r="V62" s="847"/>
      <c r="W62" s="847"/>
      <c r="X62" s="848"/>
    </row>
    <row r="63" spans="2:24">
      <c r="B63" s="515">
        <f>B62+1</f>
        <v>19</v>
      </c>
      <c r="C63" s="805" t="s">
        <v>615</v>
      </c>
      <c r="D63" s="838"/>
      <c r="E63" s="838"/>
      <c r="F63" s="837">
        <f>SUM(F61:F62)</f>
        <v>14832067.776324581</v>
      </c>
      <c r="G63" s="802"/>
      <c r="H63" s="802"/>
      <c r="I63" s="802"/>
      <c r="J63" s="802"/>
      <c r="K63" s="802"/>
      <c r="L63" s="827"/>
      <c r="M63" s="827"/>
      <c r="N63" s="827"/>
      <c r="O63" s="827"/>
      <c r="P63" s="846"/>
      <c r="Q63" s="846"/>
      <c r="R63" s="847"/>
      <c r="S63" s="847"/>
      <c r="T63" s="847"/>
      <c r="U63" s="847"/>
      <c r="V63" s="847"/>
      <c r="W63" s="847"/>
      <c r="X63" s="848"/>
    </row>
    <row r="64" spans="2:24">
      <c r="B64" s="515">
        <f>B63+1</f>
        <v>20</v>
      </c>
      <c r="C64" s="805" t="s">
        <v>616</v>
      </c>
      <c r="D64" s="838"/>
      <c r="E64" s="838"/>
      <c r="F64" s="837">
        <f t="shared" ref="F64" si="12">F59+F63</f>
        <v>437002653.39787912</v>
      </c>
      <c r="G64" s="802"/>
      <c r="H64" s="802"/>
      <c r="I64" s="802"/>
      <c r="J64" s="802"/>
      <c r="K64" s="802"/>
      <c r="L64" s="827"/>
      <c r="M64" s="827"/>
      <c r="N64" s="827"/>
      <c r="O64" s="827"/>
      <c r="P64" s="846"/>
      <c r="Q64" s="846"/>
      <c r="R64" s="847"/>
      <c r="S64" s="847"/>
      <c r="T64" s="847"/>
      <c r="U64" s="847"/>
      <c r="V64" s="847"/>
      <c r="W64" s="847"/>
      <c r="X64" s="848"/>
    </row>
    <row r="65" spans="2:24">
      <c r="D65" s="845"/>
      <c r="E65" s="846"/>
      <c r="F65" s="802"/>
      <c r="G65" s="802"/>
      <c r="H65" s="802"/>
      <c r="I65" s="802"/>
      <c r="J65" s="802"/>
      <c r="K65" s="802"/>
      <c r="L65" s="827"/>
      <c r="M65" s="827"/>
      <c r="N65" s="827"/>
      <c r="O65" s="827"/>
      <c r="P65" s="846"/>
      <c r="Q65" s="846"/>
      <c r="R65" s="847"/>
      <c r="S65" s="847"/>
      <c r="T65" s="847"/>
      <c r="U65" s="847"/>
      <c r="V65" s="847"/>
      <c r="W65" s="847"/>
      <c r="X65" s="848"/>
    </row>
    <row r="66" spans="2:24">
      <c r="D66" s="845"/>
      <c r="E66" s="846"/>
      <c r="F66" s="802"/>
      <c r="G66" s="802"/>
      <c r="H66" s="802"/>
      <c r="I66" s="802"/>
      <c r="J66" s="802"/>
      <c r="K66" s="802"/>
      <c r="L66" s="827"/>
      <c r="M66" s="827"/>
      <c r="N66" s="827"/>
      <c r="O66" s="827"/>
      <c r="P66" s="846"/>
      <c r="Q66" s="846"/>
      <c r="R66" s="847"/>
      <c r="S66" s="847"/>
      <c r="T66" s="847"/>
      <c r="U66" s="847"/>
      <c r="V66" s="847"/>
      <c r="W66" s="847"/>
      <c r="X66" s="848"/>
    </row>
    <row r="67" spans="2:24">
      <c r="B67" s="852" t="s">
        <v>628</v>
      </c>
      <c r="C67" s="853" t="s">
        <v>629</v>
      </c>
      <c r="D67" s="845"/>
      <c r="E67" s="846"/>
      <c r="F67" s="802"/>
      <c r="G67" s="802"/>
      <c r="H67" s="802"/>
      <c r="I67" s="802"/>
      <c r="J67" s="802"/>
      <c r="K67" s="802"/>
      <c r="L67" s="827"/>
      <c r="M67" s="827"/>
      <c r="N67" s="827"/>
      <c r="O67" s="827"/>
      <c r="P67" s="846"/>
      <c r="Q67" s="846"/>
      <c r="R67" s="847"/>
      <c r="S67" s="847"/>
      <c r="T67" s="847"/>
      <c r="U67" s="847"/>
      <c r="V67" s="847"/>
      <c r="W67" s="847"/>
      <c r="X67" s="848"/>
    </row>
    <row r="68" spans="2:24">
      <c r="N68" s="799"/>
      <c r="O68" s="799"/>
      <c r="P68" s="802"/>
      <c r="U68" s="826"/>
    </row>
    <row r="69" spans="2:24">
      <c r="B69" s="852"/>
      <c r="C69" s="854"/>
      <c r="P69" s="802"/>
      <c r="U69" s="826"/>
    </row>
    <row r="70" spans="2:24">
      <c r="B70" s="852"/>
      <c r="C70" s="855"/>
      <c r="E70" s="799"/>
      <c r="F70" s="799"/>
      <c r="G70" s="799"/>
    </row>
    <row r="71" spans="2:24">
      <c r="B71" s="852"/>
      <c r="C71" s="854"/>
      <c r="E71" s="799"/>
      <c r="F71" s="799"/>
      <c r="G71" s="799"/>
    </row>
    <row r="72" spans="2:24">
      <c r="B72" s="852"/>
      <c r="C72" s="855"/>
    </row>
    <row r="74" spans="2:24">
      <c r="O74" s="802"/>
      <c r="P74" s="802"/>
      <c r="S74" s="826"/>
      <c r="T74" s="826"/>
    </row>
    <row r="76" spans="2:24" ht="13.5" thickBot="1"/>
    <row r="77" spans="2:24">
      <c r="C77" s="856" t="s">
        <v>83</v>
      </c>
      <c r="D77" s="857">
        <f>SUM(D12:D26)-D27</f>
        <v>0</v>
      </c>
      <c r="E77" s="857">
        <f>SUM(E12:E26)-E27</f>
        <v>0</v>
      </c>
      <c r="F77" s="857">
        <f>SUM(F12:F26)-F27</f>
        <v>0</v>
      </c>
      <c r="G77" s="857">
        <f>SUM(G12:G26)-G27</f>
        <v>0</v>
      </c>
      <c r="H77" s="857">
        <f>SUM(H12:H26)-H27</f>
        <v>0</v>
      </c>
      <c r="I77" s="857">
        <f t="shared" ref="I77:J77" si="13">SUM(I12:I26)-I27</f>
        <v>0</v>
      </c>
      <c r="J77" s="857">
        <f t="shared" si="13"/>
        <v>0</v>
      </c>
      <c r="K77" s="857">
        <f t="shared" ref="K77:P77" si="14">SUM(K12:K26)-K27</f>
        <v>0</v>
      </c>
      <c r="L77" s="858">
        <f t="shared" si="14"/>
        <v>0</v>
      </c>
      <c r="M77" s="858">
        <f t="shared" si="14"/>
        <v>0</v>
      </c>
      <c r="N77" s="857">
        <f t="shared" si="14"/>
        <v>0</v>
      </c>
      <c r="O77" s="857">
        <f t="shared" si="14"/>
        <v>0</v>
      </c>
      <c r="P77" s="859">
        <f t="shared" si="14"/>
        <v>0</v>
      </c>
      <c r="Q77" s="818"/>
    </row>
    <row r="78" spans="2:24">
      <c r="C78" s="828" t="s">
        <v>83</v>
      </c>
      <c r="D78" s="826">
        <f>SUM(D12:D26,D29:D30)-D32</f>
        <v>0</v>
      </c>
      <c r="E78" s="826">
        <f t="shared" ref="E78:N78" si="15">SUM(E12:E26,E29:E30)-E32</f>
        <v>0</v>
      </c>
      <c r="F78" s="826">
        <f t="shared" si="15"/>
        <v>0</v>
      </c>
      <c r="G78" s="826">
        <f t="shared" si="15"/>
        <v>0</v>
      </c>
      <c r="H78" s="826">
        <f t="shared" si="15"/>
        <v>0</v>
      </c>
      <c r="I78" s="826">
        <f t="shared" si="15"/>
        <v>0</v>
      </c>
      <c r="J78" s="826">
        <f t="shared" si="15"/>
        <v>0</v>
      </c>
      <c r="K78" s="826">
        <f t="shared" si="15"/>
        <v>0</v>
      </c>
      <c r="L78" s="826">
        <f t="shared" si="15"/>
        <v>0</v>
      </c>
      <c r="M78" s="826">
        <f t="shared" si="15"/>
        <v>0</v>
      </c>
      <c r="N78" s="826">
        <f t="shared" si="15"/>
        <v>0</v>
      </c>
      <c r="O78" s="826">
        <f>SUM(O12:O26,O29:O30)-O32</f>
        <v>0</v>
      </c>
      <c r="P78" s="860">
        <f>SUM(P12:P26,P29:P30)-P32</f>
        <v>0</v>
      </c>
      <c r="Q78" s="798"/>
    </row>
    <row r="79" spans="2:24" ht="13.5" thickBot="1">
      <c r="C79" s="861" t="s">
        <v>630</v>
      </c>
      <c r="D79" s="862"/>
      <c r="E79" s="863"/>
      <c r="F79" s="864"/>
      <c r="G79" s="863"/>
      <c r="H79" s="863"/>
      <c r="I79" s="863"/>
      <c r="J79" s="863"/>
      <c r="K79" s="863"/>
      <c r="L79" s="862"/>
      <c r="M79" s="862"/>
      <c r="N79" s="863"/>
      <c r="O79" s="863"/>
      <c r="P79" s="865">
        <f>P35/P34</f>
        <v>1.0452289875493492</v>
      </c>
      <c r="Q79" s="866"/>
    </row>
  </sheetData>
  <mergeCells count="5">
    <mergeCell ref="B1:P1"/>
    <mergeCell ref="B2:P2"/>
    <mergeCell ref="B3:P3"/>
    <mergeCell ref="B4:P4"/>
    <mergeCell ref="S6:U6"/>
  </mergeCells>
  <printOptions horizontalCentered="1"/>
  <pageMargins left="0.25" right="0.25" top="0.7" bottom="0.75" header="0.5" footer="0.5"/>
  <pageSetup scale="48" orientation="landscape" blackAndWhite="1" horizontalDpi="300" verticalDpi="300" r:id="rId1"/>
  <headerFooter alignWithMargins="0">
    <oddFooter>&amp;L&amp;A
&amp;F&amp;R&amp;P of &amp;N</oddFooter>
  </headerFooter>
  <legacyDrawing r:id="rId2"/>
</worksheet>
</file>

<file path=xl/worksheets/sheet27.xml><?xml version="1.0" encoding="utf-8"?>
<worksheet xmlns="http://schemas.openxmlformats.org/spreadsheetml/2006/main" xmlns:r="http://schemas.openxmlformats.org/officeDocument/2006/relationships">
  <sheetPr>
    <pageSetUpPr fitToPage="1"/>
  </sheetPr>
  <dimension ref="A2:G21"/>
  <sheetViews>
    <sheetView workbookViewId="0">
      <selection activeCell="D35" sqref="D35"/>
    </sheetView>
  </sheetViews>
  <sheetFormatPr defaultRowHeight="15"/>
  <cols>
    <col min="2" max="2" width="18" customWidth="1"/>
    <col min="3" max="3" width="14.140625" customWidth="1"/>
    <col min="4" max="5" width="15.140625" customWidth="1"/>
    <col min="6" max="6" width="20" customWidth="1"/>
    <col min="7" max="7" width="17.140625" customWidth="1"/>
  </cols>
  <sheetData>
    <row r="2" spans="1:7">
      <c r="A2" t="s">
        <v>634</v>
      </c>
    </row>
    <row r="5" spans="1:7" ht="30.75" customHeight="1">
      <c r="A5" s="174" t="s">
        <v>635</v>
      </c>
      <c r="B5" s="174" t="s">
        <v>639</v>
      </c>
      <c r="C5" s="174" t="s">
        <v>636</v>
      </c>
      <c r="D5" s="174" t="s">
        <v>623</v>
      </c>
      <c r="E5" s="174" t="s">
        <v>637</v>
      </c>
      <c r="F5" s="174" t="s">
        <v>638</v>
      </c>
      <c r="G5" s="174" t="s">
        <v>640</v>
      </c>
    </row>
    <row r="6" spans="1:7">
      <c r="A6" s="778">
        <v>23</v>
      </c>
      <c r="B6" s="871">
        <f>'2013 ERF - Rate Design'!E10</f>
        <v>559686814</v>
      </c>
      <c r="C6" s="281">
        <f>'2013 ERF - Rate Design'!J11</f>
        <v>291960486.86000001</v>
      </c>
      <c r="D6" s="281">
        <f>'2013 ERF Revenue'!D45</f>
        <v>383309259</v>
      </c>
      <c r="E6" s="280"/>
      <c r="G6" s="872">
        <f>C6+D6</f>
        <v>675269745.86000001</v>
      </c>
    </row>
    <row r="7" spans="1:7">
      <c r="A7" s="778">
        <v>53</v>
      </c>
      <c r="B7" s="871">
        <f>'2013 ERF - Rate Design'!E15</f>
        <v>1223</v>
      </c>
      <c r="C7" s="281">
        <f>'2013 ERF - Rate Design'!J16</f>
        <v>805.84</v>
      </c>
      <c r="D7" s="281">
        <f>'2013 ERF Revenue'!D46</f>
        <v>4898.2035514508507</v>
      </c>
      <c r="E7" s="280"/>
      <c r="G7" s="872">
        <f t="shared" ref="G7:G9" si="0">C7+D7</f>
        <v>5704.0435514508508</v>
      </c>
    </row>
    <row r="8" spans="1:7">
      <c r="A8" s="778">
        <v>31</v>
      </c>
      <c r="B8" s="871">
        <f>'2013 ERF Margin Rate'!G14</f>
        <v>202815693</v>
      </c>
      <c r="C8" s="281">
        <f>'2013 ERF Margin Rate'!G10</f>
        <v>83949813.890000001</v>
      </c>
      <c r="D8" s="281">
        <f>'2013 ERF Revenue'!D47</f>
        <v>137841285.16197595</v>
      </c>
      <c r="E8" s="280"/>
      <c r="G8" s="872">
        <f t="shared" si="0"/>
        <v>221791099.05197597</v>
      </c>
    </row>
    <row r="9" spans="1:7">
      <c r="A9" s="778">
        <v>41</v>
      </c>
      <c r="B9" s="871">
        <f>'2013 ERF Margin Rate'!H14</f>
        <v>77974027</v>
      </c>
      <c r="C9" s="281">
        <f>'2013 ERF Margin Rate'!H10</f>
        <v>18015303.370000001</v>
      </c>
      <c r="D9" s="281">
        <f>'2013 ERF Revenue'!D48</f>
        <v>50509784.36356698</v>
      </c>
      <c r="E9" s="280"/>
      <c r="G9" s="872">
        <f t="shared" si="0"/>
        <v>68525087.733566985</v>
      </c>
    </row>
    <row r="10" spans="1:7">
      <c r="A10" s="778" t="s">
        <v>190</v>
      </c>
      <c r="B10" s="871">
        <f>'2013 ERF Margin Rate'!I14</f>
        <v>10889483</v>
      </c>
      <c r="C10" s="281">
        <f>'2013 ERF Margin Rate'!I10</f>
        <v>2141729.62</v>
      </c>
      <c r="D10" s="281">
        <f>'2013 ERF Revenue'!D49</f>
        <v>7622.6373007470002</v>
      </c>
      <c r="E10" s="280">
        <v>0.57726</v>
      </c>
      <c r="F10" s="872">
        <f>B10*E10</f>
        <v>6286062.95658</v>
      </c>
      <c r="G10" s="872">
        <f>C10+D10+F10</f>
        <v>8435415.2138807476</v>
      </c>
    </row>
    <row r="11" spans="1:7">
      <c r="A11" s="778">
        <v>85</v>
      </c>
      <c r="B11" s="871">
        <f>'2013 ERF Margin Rate'!J14</f>
        <v>17344756</v>
      </c>
      <c r="C11" s="281">
        <f>'2013 ERF Margin Rate'!J10</f>
        <v>1816450.55</v>
      </c>
      <c r="D11" s="281">
        <f>'2013 ERF Revenue'!D52</f>
        <v>10948820.840028018</v>
      </c>
      <c r="E11" s="280"/>
      <c r="G11" s="872">
        <f>C11+D11</f>
        <v>12765271.390028019</v>
      </c>
    </row>
    <row r="12" spans="1:7">
      <c r="A12" s="778" t="s">
        <v>192</v>
      </c>
      <c r="B12" s="871">
        <f>'2013 ERF Margin Rate'!K14</f>
        <v>76567132</v>
      </c>
      <c r="C12" s="281">
        <f>'2013 ERF Margin Rate'!K10</f>
        <v>7215485.3899999997</v>
      </c>
      <c r="D12" s="281">
        <f>'2013 ERF Revenue'!D53</f>
        <v>53596.990749539997</v>
      </c>
      <c r="E12" s="280">
        <v>0.61334999999999995</v>
      </c>
      <c r="F12" s="872">
        <f>B12*E12</f>
        <v>46962450.412199996</v>
      </c>
      <c r="G12" s="872">
        <f>C12+D12+F12</f>
        <v>54231532.792949535</v>
      </c>
    </row>
    <row r="13" spans="1:7">
      <c r="A13" s="778">
        <v>86</v>
      </c>
      <c r="B13" s="871">
        <f>'2013 ERF Margin Rate'!L14</f>
        <v>12317849</v>
      </c>
      <c r="C13" s="281">
        <f>'2013 ERF Margin Rate'!L10</f>
        <v>2691270.4000000004</v>
      </c>
      <c r="D13" s="281">
        <f>'2013 ERF Revenue'!D54</f>
        <v>7822088.1682664063</v>
      </c>
      <c r="E13" s="280"/>
      <c r="G13" s="872">
        <f>C13+D13</f>
        <v>10513358.568266407</v>
      </c>
    </row>
    <row r="14" spans="1:7">
      <c r="A14" s="778" t="s">
        <v>194</v>
      </c>
      <c r="B14" s="871">
        <f>'2013 ERF Margin Rate'!M14</f>
        <v>26573</v>
      </c>
      <c r="C14" s="281">
        <f>'2013 ERF Margin Rate'!M10</f>
        <v>9537.44</v>
      </c>
      <c r="D14" s="281">
        <f>'2013 ERF Revenue'!D55</f>
        <v>18.600282278680901</v>
      </c>
      <c r="E14" s="280">
        <v>0.61817</v>
      </c>
      <c r="F14" s="872">
        <f>B14*E14</f>
        <v>16426.631409999998</v>
      </c>
      <c r="G14" s="872">
        <f>C14+D14+F14</f>
        <v>25982.67169227868</v>
      </c>
    </row>
    <row r="15" spans="1:7">
      <c r="A15" s="778">
        <v>87</v>
      </c>
      <c r="B15" s="871">
        <f>'2013 ERF Margin Rate'!N14</f>
        <v>26567234</v>
      </c>
      <c r="C15" s="281">
        <f>'2013 ERF Margin Rate'!N10</f>
        <v>1818702.42</v>
      </c>
      <c r="D15" s="281">
        <f>'2013 ERF Revenue'!D56</f>
        <v>16553569.375560027</v>
      </c>
      <c r="E15" s="280"/>
      <c r="G15" s="872">
        <f>C15+D15</f>
        <v>18372271.795560025</v>
      </c>
    </row>
    <row r="16" spans="1:7">
      <c r="A16" s="778" t="s">
        <v>196</v>
      </c>
      <c r="B16" s="871">
        <f>'2013 ERF Margin Rate'!O14</f>
        <v>87780838</v>
      </c>
      <c r="C16" s="281">
        <f>'2013 ERF Margin Rate'!O10</f>
        <v>4242120.34</v>
      </c>
      <c r="D16" s="281">
        <f>'2013 ERF Revenue'!D57</f>
        <v>61446.586672694997</v>
      </c>
      <c r="E16" s="280">
        <v>0.61143000000000003</v>
      </c>
      <c r="F16" s="872">
        <f>B16*E16</f>
        <v>53671837.778340004</v>
      </c>
      <c r="G16" s="872">
        <f>C16+D16+F16</f>
        <v>57975404.705012701</v>
      </c>
    </row>
    <row r="19" spans="2:4">
      <c r="C19" s="778" t="s">
        <v>641</v>
      </c>
      <c r="D19" s="778" t="s">
        <v>524</v>
      </c>
    </row>
    <row r="20" spans="2:4">
      <c r="B20" t="s">
        <v>0</v>
      </c>
      <c r="C20" s="871">
        <f>SUM(B6:B7)</f>
        <v>559688037</v>
      </c>
      <c r="D20" s="872">
        <f>SUM(G6:G7)</f>
        <v>675275449.90355146</v>
      </c>
    </row>
    <row r="21" spans="2:4">
      <c r="B21" t="s">
        <v>37</v>
      </c>
      <c r="C21" s="871">
        <f>SUM(B8:B16)</f>
        <v>512283585</v>
      </c>
      <c r="D21" s="872">
        <f>SUM(G8:G16)</f>
        <v>452635423.92293262</v>
      </c>
    </row>
  </sheetData>
  <printOptions horizontalCentered="1"/>
  <pageMargins left="0.7" right="0.7" top="0.75" bottom="0.75" header="0.3" footer="0.3"/>
  <pageSetup orientation="landscape" blackAndWhite="1" r:id="rId1"/>
  <headerFooter>
    <oddFooter>&amp;L&amp;A
&amp;F&amp;R&amp;P of &amp;N</oddFooter>
  </headerFooter>
</worksheet>
</file>

<file path=xl/worksheets/sheet28.xml><?xml version="1.0" encoding="utf-8"?>
<worksheet xmlns="http://schemas.openxmlformats.org/spreadsheetml/2006/main" xmlns:r="http://schemas.openxmlformats.org/officeDocument/2006/relationships">
  <dimension ref="A1:BN17"/>
  <sheetViews>
    <sheetView zoomScaleNormal="100" workbookViewId="0">
      <selection activeCell="D35" sqref="D35"/>
    </sheetView>
  </sheetViews>
  <sheetFormatPr defaultRowHeight="15"/>
  <cols>
    <col min="1" max="1" width="27.42578125" customWidth="1"/>
    <col min="2" max="13" width="11.5703125" bestFit="1" customWidth="1"/>
    <col min="14" max="14" width="6" customWidth="1"/>
    <col min="15" max="62" width="11.5703125" bestFit="1" customWidth="1"/>
  </cols>
  <sheetData>
    <row r="1" spans="1:66">
      <c r="A1" t="s">
        <v>668</v>
      </c>
    </row>
    <row r="2" spans="1:66">
      <c r="A2" t="s">
        <v>366</v>
      </c>
    </row>
    <row r="3" spans="1:66">
      <c r="B3" s="960" t="s">
        <v>448</v>
      </c>
      <c r="C3" s="960"/>
      <c r="D3" s="960"/>
      <c r="E3" s="960"/>
      <c r="F3" s="960"/>
      <c r="G3" s="960"/>
      <c r="H3" s="960"/>
      <c r="I3" s="960"/>
      <c r="J3" s="960"/>
      <c r="K3" s="960"/>
      <c r="L3" s="960"/>
      <c r="M3" s="960"/>
      <c r="O3" s="960" t="s">
        <v>449</v>
      </c>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row>
    <row r="4" spans="1:66">
      <c r="B4" s="277">
        <v>40725</v>
      </c>
      <c r="C4" s="278">
        <f t="shared" ref="C4" si="0">EDATE(B4,1)</f>
        <v>40756</v>
      </c>
      <c r="D4" s="278">
        <f t="shared" ref="D4" si="1">EDATE(C4,1)</f>
        <v>40787</v>
      </c>
      <c r="E4" s="278">
        <f t="shared" ref="E4" si="2">EDATE(D4,1)</f>
        <v>40817</v>
      </c>
      <c r="F4" s="278">
        <f t="shared" ref="F4" si="3">EDATE(E4,1)</f>
        <v>40848</v>
      </c>
      <c r="G4" s="278">
        <f t="shared" ref="G4" si="4">EDATE(F4,1)</f>
        <v>40878</v>
      </c>
      <c r="H4" s="278">
        <f t="shared" ref="H4" si="5">EDATE(G4,1)</f>
        <v>40909</v>
      </c>
      <c r="I4" s="278">
        <f t="shared" ref="I4" si="6">EDATE(H4,1)</f>
        <v>40940</v>
      </c>
      <c r="J4" s="278">
        <f t="shared" ref="J4" si="7">EDATE(I4,1)</f>
        <v>40969</v>
      </c>
      <c r="K4" s="278">
        <f t="shared" ref="K4" si="8">EDATE(J4,1)</f>
        <v>41000</v>
      </c>
      <c r="L4" s="278">
        <f t="shared" ref="L4" si="9">EDATE(K4,1)</f>
        <v>41030</v>
      </c>
      <c r="M4" s="278">
        <f t="shared" ref="M4" si="10">EDATE(L4,1)</f>
        <v>41061</v>
      </c>
      <c r="N4" s="278"/>
      <c r="O4" s="278">
        <v>41275</v>
      </c>
      <c r="P4" s="278">
        <f t="shared" ref="P4" si="11">EDATE(O4,1)</f>
        <v>41306</v>
      </c>
      <c r="Q4" s="278">
        <f t="shared" ref="Q4" si="12">EDATE(P4,1)</f>
        <v>41334</v>
      </c>
      <c r="R4" s="278">
        <f t="shared" ref="R4" si="13">EDATE(Q4,1)</f>
        <v>41365</v>
      </c>
      <c r="S4" s="278">
        <f t="shared" ref="S4" si="14">EDATE(R4,1)</f>
        <v>41395</v>
      </c>
      <c r="T4" s="278">
        <f t="shared" ref="T4" si="15">EDATE(S4,1)</f>
        <v>41426</v>
      </c>
      <c r="U4" s="278">
        <f t="shared" ref="U4" si="16">EDATE(T4,1)</f>
        <v>41456</v>
      </c>
      <c r="V4" s="278">
        <f t="shared" ref="V4" si="17">EDATE(U4,1)</f>
        <v>41487</v>
      </c>
      <c r="W4" s="278">
        <f t="shared" ref="W4" si="18">EDATE(V4,1)</f>
        <v>41518</v>
      </c>
      <c r="X4" s="278">
        <f t="shared" ref="X4" si="19">EDATE(W4,1)</f>
        <v>41548</v>
      </c>
      <c r="Y4" s="278">
        <f t="shared" ref="Y4" si="20">EDATE(X4,1)</f>
        <v>41579</v>
      </c>
      <c r="Z4" s="278">
        <f t="shared" ref="Z4" si="21">EDATE(Y4,1)</f>
        <v>41609</v>
      </c>
      <c r="AA4" s="278">
        <f t="shared" ref="AA4" si="22">EDATE(Z4,1)</f>
        <v>41640</v>
      </c>
      <c r="AB4" s="278">
        <f t="shared" ref="AB4" si="23">EDATE(AA4,1)</f>
        <v>41671</v>
      </c>
      <c r="AC4" s="278">
        <f t="shared" ref="AC4" si="24">EDATE(AB4,1)</f>
        <v>41699</v>
      </c>
      <c r="AD4" s="278">
        <f t="shared" ref="AD4" si="25">EDATE(AC4,1)</f>
        <v>41730</v>
      </c>
      <c r="AE4" s="278">
        <f t="shared" ref="AE4" si="26">EDATE(AD4,1)</f>
        <v>41760</v>
      </c>
      <c r="AF4" s="278">
        <f t="shared" ref="AF4" si="27">EDATE(AE4,1)</f>
        <v>41791</v>
      </c>
      <c r="AG4" s="278">
        <f t="shared" ref="AG4" si="28">EDATE(AF4,1)</f>
        <v>41821</v>
      </c>
      <c r="AH4" s="278">
        <f t="shared" ref="AH4" si="29">EDATE(AG4,1)</f>
        <v>41852</v>
      </c>
      <c r="AI4" s="278">
        <f t="shared" ref="AI4" si="30">EDATE(AH4,1)</f>
        <v>41883</v>
      </c>
      <c r="AJ4" s="278">
        <f t="shared" ref="AJ4" si="31">EDATE(AI4,1)</f>
        <v>41913</v>
      </c>
      <c r="AK4" s="278">
        <f t="shared" ref="AK4" si="32">EDATE(AJ4,1)</f>
        <v>41944</v>
      </c>
      <c r="AL4" s="278">
        <f t="shared" ref="AL4" si="33">EDATE(AK4,1)</f>
        <v>41974</v>
      </c>
      <c r="AM4" s="278">
        <f t="shared" ref="AM4" si="34">EDATE(AL4,1)</f>
        <v>42005</v>
      </c>
      <c r="AN4" s="278">
        <f t="shared" ref="AN4" si="35">EDATE(AM4,1)</f>
        <v>42036</v>
      </c>
      <c r="AO4" s="278">
        <f t="shared" ref="AO4" si="36">EDATE(AN4,1)</f>
        <v>42064</v>
      </c>
      <c r="AP4" s="278">
        <f t="shared" ref="AP4" si="37">EDATE(AO4,1)</f>
        <v>42095</v>
      </c>
      <c r="AQ4" s="278">
        <f t="shared" ref="AQ4" si="38">EDATE(AP4,1)</f>
        <v>42125</v>
      </c>
      <c r="AR4" s="278">
        <f t="shared" ref="AR4" si="39">EDATE(AQ4,1)</f>
        <v>42156</v>
      </c>
      <c r="AS4" s="278">
        <f t="shared" ref="AS4" si="40">EDATE(AR4,1)</f>
        <v>42186</v>
      </c>
      <c r="AT4" s="278">
        <f t="shared" ref="AT4" si="41">EDATE(AS4,1)</f>
        <v>42217</v>
      </c>
      <c r="AU4" s="278">
        <f t="shared" ref="AU4" si="42">EDATE(AT4,1)</f>
        <v>42248</v>
      </c>
      <c r="AV4" s="278">
        <f t="shared" ref="AV4" si="43">EDATE(AU4,1)</f>
        <v>42278</v>
      </c>
      <c r="AW4" s="278">
        <f t="shared" ref="AW4" si="44">EDATE(AV4,1)</f>
        <v>42309</v>
      </c>
      <c r="AX4" s="278">
        <f t="shared" ref="AX4" si="45">EDATE(AW4,1)</f>
        <v>42339</v>
      </c>
      <c r="AY4" s="278">
        <f t="shared" ref="AY4" si="46">EDATE(AX4,1)</f>
        <v>42370</v>
      </c>
      <c r="AZ4" s="278">
        <f t="shared" ref="AZ4" si="47">EDATE(AY4,1)</f>
        <v>42401</v>
      </c>
      <c r="BA4" s="278">
        <f t="shared" ref="BA4" si="48">EDATE(AZ4,1)</f>
        <v>42430</v>
      </c>
      <c r="BB4" s="278">
        <f t="shared" ref="BB4" si="49">EDATE(BA4,1)</f>
        <v>42461</v>
      </c>
      <c r="BC4" s="278">
        <f t="shared" ref="BC4" si="50">EDATE(BB4,1)</f>
        <v>42491</v>
      </c>
      <c r="BD4" s="278">
        <f t="shared" ref="BD4" si="51">EDATE(BC4,1)</f>
        <v>42522</v>
      </c>
      <c r="BE4" s="278">
        <f t="shared" ref="BE4" si="52">EDATE(BD4,1)</f>
        <v>42552</v>
      </c>
      <c r="BF4" s="278">
        <f t="shared" ref="BF4" si="53">EDATE(BE4,1)</f>
        <v>42583</v>
      </c>
      <c r="BG4" s="278">
        <f t="shared" ref="BG4" si="54">EDATE(BF4,1)</f>
        <v>42614</v>
      </c>
      <c r="BH4" s="278">
        <f t="shared" ref="BH4" si="55">EDATE(BG4,1)</f>
        <v>42644</v>
      </c>
      <c r="BI4" s="278">
        <f t="shared" ref="BI4" si="56">EDATE(BH4,1)</f>
        <v>42675</v>
      </c>
      <c r="BJ4" s="278">
        <f t="shared" ref="BJ4" si="57">EDATE(BI4,1)</f>
        <v>42705</v>
      </c>
      <c r="BK4" s="278"/>
      <c r="BL4" s="278"/>
      <c r="BM4" s="278"/>
      <c r="BN4" s="278"/>
    </row>
    <row r="5" spans="1:66">
      <c r="A5" s="282" t="s">
        <v>0</v>
      </c>
      <c r="B5" s="282"/>
      <c r="C5" s="282"/>
      <c r="D5" s="282"/>
      <c r="E5" s="282"/>
      <c r="F5" s="282"/>
      <c r="G5" s="282"/>
      <c r="H5" s="282"/>
      <c r="I5" s="282"/>
      <c r="J5" s="282"/>
      <c r="K5" s="282"/>
      <c r="L5" s="282"/>
      <c r="M5" s="282"/>
      <c r="N5" s="282"/>
    </row>
    <row r="6" spans="1:66">
      <c r="A6" t="s">
        <v>669</v>
      </c>
      <c r="B6" s="281">
        <f>'2013 ERF Margin Rate'!$D$11/12</f>
        <v>7359900.0366666662</v>
      </c>
      <c r="C6" s="281">
        <f>'2013 ERF Margin Rate'!$D$11/12</f>
        <v>7359900.0366666662</v>
      </c>
      <c r="D6" s="281">
        <f>'2013 ERF Margin Rate'!$D$11/12</f>
        <v>7359900.0366666662</v>
      </c>
      <c r="E6" s="281">
        <f>'2013 ERF Margin Rate'!$D$11/12</f>
        <v>7359900.0366666662</v>
      </c>
      <c r="F6" s="281">
        <f>'2013 ERF Margin Rate'!$D$11/12</f>
        <v>7359900.0366666662</v>
      </c>
      <c r="G6" s="281">
        <f>'2013 ERF Margin Rate'!$D$11/12</f>
        <v>7359900.0366666662</v>
      </c>
      <c r="H6" s="281">
        <f>'2013 ERF Margin Rate'!$D$11/12</f>
        <v>7359900.0366666662</v>
      </c>
      <c r="I6" s="281">
        <f>'2013 ERF Margin Rate'!$D$11/12</f>
        <v>7359900.0366666662</v>
      </c>
      <c r="J6" s="281">
        <f>'2013 ERF Margin Rate'!$D$11/12</f>
        <v>7359900.0366666662</v>
      </c>
      <c r="K6" s="281">
        <f>'2013 ERF Margin Rate'!$D$11/12</f>
        <v>7359900.0366666662</v>
      </c>
      <c r="L6" s="281">
        <f>'2013 ERF Margin Rate'!$D$11/12</f>
        <v>7359900.0366666662</v>
      </c>
      <c r="M6" s="281">
        <f>'2013 ERF Margin Rate'!$D$11/12</f>
        <v>7359900.0366666662</v>
      </c>
      <c r="N6" s="281"/>
      <c r="O6" s="281">
        <f>B6*(1+'Gas - Customers'!$Z$446)</f>
        <v>7492394.6254703421</v>
      </c>
      <c r="P6" s="281">
        <f>C6*(1+'Gas - Customers'!$Z$446)</f>
        <v>7492394.6254703421</v>
      </c>
      <c r="Q6" s="281">
        <f>D6*(1+'Gas - Customers'!$Z$446)</f>
        <v>7492394.6254703421</v>
      </c>
      <c r="R6" s="281">
        <f>E6*(1+'Gas - Customers'!$Z$446)</f>
        <v>7492394.6254703421</v>
      </c>
      <c r="S6" s="281">
        <f>F6*(1+'Gas - Customers'!$Z$446)</f>
        <v>7492394.6254703421</v>
      </c>
      <c r="T6" s="281">
        <f>G6*(1+'Gas - Customers'!$Z$446)</f>
        <v>7492394.6254703421</v>
      </c>
      <c r="U6" s="281">
        <f>H6*(1+'Gas - Customers'!$Z$446)</f>
        <v>7492394.6254703421</v>
      </c>
      <c r="V6" s="281">
        <f>I6*(1+'Gas - Customers'!$Z$446)</f>
        <v>7492394.6254703421</v>
      </c>
      <c r="W6" s="281">
        <f>J6*(1+'Gas - Customers'!$Z$446)</f>
        <v>7492394.6254703421</v>
      </c>
      <c r="X6" s="281">
        <f>K6*(1+'Gas - Customers'!$Z$446)</f>
        <v>7492394.6254703421</v>
      </c>
      <c r="Y6" s="281">
        <f>L6*(1+'Gas - Customers'!$Z$446)</f>
        <v>7492394.6254703421</v>
      </c>
      <c r="Z6" s="281">
        <f>M6*(1+'Gas - Customers'!$Z$446)</f>
        <v>7492394.6254703421</v>
      </c>
      <c r="AA6" s="281">
        <f>B6*(1+'Gas - Customers'!$Z$447)</f>
        <v>7617860.065574903</v>
      </c>
      <c r="AB6" s="281">
        <f>C6*(1+'Gas - Customers'!$Z$447)</f>
        <v>7617860.065574903</v>
      </c>
      <c r="AC6" s="281">
        <f>D6*(1+'Gas - Customers'!$Z$447)</f>
        <v>7617860.065574903</v>
      </c>
      <c r="AD6" s="281">
        <f>E6*(1+'Gas - Customers'!$Z$447)</f>
        <v>7617860.065574903</v>
      </c>
      <c r="AE6" s="281">
        <f>F6*(1+'Gas - Customers'!$Z$447)</f>
        <v>7617860.065574903</v>
      </c>
      <c r="AF6" s="281">
        <f>G6*(1+'Gas - Customers'!$Z$447)</f>
        <v>7617860.065574903</v>
      </c>
      <c r="AG6" s="281">
        <f>H6*(1+'Gas - Customers'!$Z$447)</f>
        <v>7617860.065574903</v>
      </c>
      <c r="AH6" s="281">
        <f>I6*(1+'Gas - Customers'!$Z$447)</f>
        <v>7617860.065574903</v>
      </c>
      <c r="AI6" s="281">
        <f>J6*(1+'Gas - Customers'!$Z$447)</f>
        <v>7617860.065574903</v>
      </c>
      <c r="AJ6" s="281">
        <f>K6*(1+'Gas - Customers'!$Z$447)</f>
        <v>7617860.065574903</v>
      </c>
      <c r="AK6" s="281">
        <f>L6*(1+'Gas - Customers'!$Z$447)</f>
        <v>7617860.065574903</v>
      </c>
      <c r="AL6" s="281">
        <f>M6*(1+'Gas - Customers'!$Z$447)</f>
        <v>7617860.065574903</v>
      </c>
      <c r="AM6" s="281">
        <f>B6*(1+'Gas - Customers'!$Z$448)</f>
        <v>7774031.8419261761</v>
      </c>
      <c r="AN6" s="281">
        <f>C6*(1+'Gas - Customers'!$Z$448)</f>
        <v>7774031.8419261761</v>
      </c>
      <c r="AO6" s="281">
        <f>D6*(1+'Gas - Customers'!$Z$448)</f>
        <v>7774031.8419261761</v>
      </c>
      <c r="AP6" s="281">
        <f>E6*(1+'Gas - Customers'!$Z$448)</f>
        <v>7774031.8419261761</v>
      </c>
      <c r="AQ6" s="281">
        <f>F6*(1+'Gas - Customers'!$Z$448)</f>
        <v>7774031.8419261761</v>
      </c>
      <c r="AR6" s="281">
        <f>G6*(1+'Gas - Customers'!$Z$448)</f>
        <v>7774031.8419261761</v>
      </c>
      <c r="AS6" s="281">
        <f>H6*(1+'Gas - Customers'!$Z$448)</f>
        <v>7774031.8419261761</v>
      </c>
      <c r="AT6" s="281">
        <f>I6*(1+'Gas - Customers'!$Z$448)</f>
        <v>7774031.8419261761</v>
      </c>
      <c r="AU6" s="281">
        <f>J6*(1+'Gas - Customers'!$Z$448)</f>
        <v>7774031.8419261761</v>
      </c>
      <c r="AV6" s="281">
        <f>K6*(1+'Gas - Customers'!$Z$448)</f>
        <v>7774031.8419261761</v>
      </c>
      <c r="AW6" s="281">
        <f>L6*(1+'Gas - Customers'!$Z$448)</f>
        <v>7774031.8419261761</v>
      </c>
      <c r="AX6" s="281">
        <f>M6*(1+'Gas - Customers'!$Z$448)</f>
        <v>7774031.8419261761</v>
      </c>
      <c r="AY6" s="281">
        <f>B6*(1+'Gas - Customers'!$Z$449)</f>
        <v>7951542.829169021</v>
      </c>
      <c r="AZ6" s="281">
        <f>C6*(1+'Gas - Customers'!$Z$449)</f>
        <v>7951542.829169021</v>
      </c>
      <c r="BA6" s="281">
        <f>D6*(1+'Gas - Customers'!$Z$449)</f>
        <v>7951542.829169021</v>
      </c>
      <c r="BB6" s="281">
        <f>E6*(1+'Gas - Customers'!$Z$449)</f>
        <v>7951542.829169021</v>
      </c>
      <c r="BC6" s="281">
        <f>F6*(1+'Gas - Customers'!$Z$449)</f>
        <v>7951542.829169021</v>
      </c>
      <c r="BD6" s="281">
        <f>G6*(1+'Gas - Customers'!$Z$449)</f>
        <v>7951542.829169021</v>
      </c>
      <c r="BE6" s="281">
        <f>H6*(1+'Gas - Customers'!$Z$449)</f>
        <v>7951542.829169021</v>
      </c>
      <c r="BF6" s="281">
        <f>I6*(1+'Gas - Customers'!$Z$449)</f>
        <v>7951542.829169021</v>
      </c>
      <c r="BG6" s="281">
        <f>J6*(1+'Gas - Customers'!$Z$449)</f>
        <v>7951542.829169021</v>
      </c>
      <c r="BH6" s="281">
        <f>K6*(1+'Gas - Customers'!$Z$449)</f>
        <v>7951542.829169021</v>
      </c>
      <c r="BI6" s="281">
        <f>L6*(1+'Gas - Customers'!$Z$449)</f>
        <v>7951542.829169021</v>
      </c>
      <c r="BJ6" s="281">
        <f>M6*(1+'Gas - Customers'!$Z$449)</f>
        <v>7951542.829169021</v>
      </c>
    </row>
    <row r="7" spans="1:66">
      <c r="O7" s="281"/>
      <c r="AA7" s="281"/>
      <c r="AM7" s="281"/>
    </row>
    <row r="8" spans="1:66">
      <c r="A8" s="282" t="s">
        <v>37</v>
      </c>
      <c r="B8" s="282"/>
      <c r="C8" s="282"/>
      <c r="D8" s="282"/>
      <c r="E8" s="282"/>
      <c r="F8" s="282"/>
      <c r="G8" s="282"/>
      <c r="H8" s="282"/>
      <c r="I8" s="282"/>
      <c r="J8" s="282"/>
      <c r="K8" s="282"/>
      <c r="L8" s="282"/>
      <c r="M8" s="282"/>
      <c r="N8" s="282"/>
      <c r="O8" s="281"/>
      <c r="AA8" s="281"/>
      <c r="AM8" s="281"/>
    </row>
    <row r="9" spans="1:66">
      <c r="A9" t="s">
        <v>669</v>
      </c>
      <c r="B9" s="281">
        <f>'2013 ERF Margin Rate'!$E$11/12</f>
        <v>2641409.5274999999</v>
      </c>
      <c r="C9" s="281">
        <f>'2013 ERF Margin Rate'!$E$11/12</f>
        <v>2641409.5274999999</v>
      </c>
      <c r="D9" s="281">
        <f>'2013 ERF Margin Rate'!$E$11/12</f>
        <v>2641409.5274999999</v>
      </c>
      <c r="E9" s="281">
        <f>'2013 ERF Margin Rate'!$E$11/12</f>
        <v>2641409.5274999999</v>
      </c>
      <c r="F9" s="281">
        <f>'2013 ERF Margin Rate'!$E$11/12</f>
        <v>2641409.5274999999</v>
      </c>
      <c r="G9" s="281">
        <f>'2013 ERF Margin Rate'!$E$11/12</f>
        <v>2641409.5274999999</v>
      </c>
      <c r="H9" s="281">
        <f>'2013 ERF Margin Rate'!$E$11/12</f>
        <v>2641409.5274999999</v>
      </c>
      <c r="I9" s="281">
        <f>'2013 ERF Margin Rate'!$E$11/12</f>
        <v>2641409.5274999999</v>
      </c>
      <c r="J9" s="281">
        <f>'2013 ERF Margin Rate'!$E$11/12</f>
        <v>2641409.5274999999</v>
      </c>
      <c r="K9" s="281">
        <f>'2013 ERF Margin Rate'!$E$11/12</f>
        <v>2641409.5274999999</v>
      </c>
      <c r="L9" s="281">
        <f>'2013 ERF Margin Rate'!$E$11/12</f>
        <v>2641409.5274999999</v>
      </c>
      <c r="M9" s="281">
        <f>'2013 ERF Margin Rate'!$E$11/12</f>
        <v>2641409.5274999999</v>
      </c>
      <c r="O9" s="281">
        <f>B9*(1+'Gas - Customers'!$AA$446)</f>
        <v>2682110.6991517413</v>
      </c>
      <c r="P9" s="281">
        <f>C9*(1+'Gas - Customers'!$AA$446)</f>
        <v>2682110.6991517413</v>
      </c>
      <c r="Q9" s="281">
        <f>D9*(1+'Gas - Customers'!$AA$446)</f>
        <v>2682110.6991517413</v>
      </c>
      <c r="R9" s="281">
        <f>E9*(1+'Gas - Customers'!$AA$446)</f>
        <v>2682110.6991517413</v>
      </c>
      <c r="S9" s="281">
        <f>F9*(1+'Gas - Customers'!$AA$446)</f>
        <v>2682110.6991517413</v>
      </c>
      <c r="T9" s="281">
        <f>G9*(1+'Gas - Customers'!$AA$446)</f>
        <v>2682110.6991517413</v>
      </c>
      <c r="U9" s="281">
        <f>H9*(1+'Gas - Customers'!$AA$446)</f>
        <v>2682110.6991517413</v>
      </c>
      <c r="V9" s="281">
        <f>I9*(1+'Gas - Customers'!$AA$446)</f>
        <v>2682110.6991517413</v>
      </c>
      <c r="W9" s="281">
        <f>J9*(1+'Gas - Customers'!$AA$446)</f>
        <v>2682110.6991517413</v>
      </c>
      <c r="X9" s="281">
        <f>K9*(1+'Gas - Customers'!$AA$446)</f>
        <v>2682110.6991517413</v>
      </c>
      <c r="Y9" s="281">
        <f>L9*(1+'Gas - Customers'!$AA$446)</f>
        <v>2682110.6991517413</v>
      </c>
      <c r="Z9" s="281">
        <f>M9*(1+'Gas - Customers'!$AA$446)</f>
        <v>2682110.6991517413</v>
      </c>
      <c r="AA9" s="281">
        <f>B9*(1+'Gas - Customers'!$AA$447)</f>
        <v>2721338.0188195352</v>
      </c>
      <c r="AB9" s="281">
        <f>C9*(1+'Gas - Customers'!$AA$447)</f>
        <v>2721338.0188195352</v>
      </c>
      <c r="AC9" s="281">
        <f>D9*(1+'Gas - Customers'!$AA$447)</f>
        <v>2721338.0188195352</v>
      </c>
      <c r="AD9" s="281">
        <f>E9*(1+'Gas - Customers'!$AA$447)</f>
        <v>2721338.0188195352</v>
      </c>
      <c r="AE9" s="281">
        <f>F9*(1+'Gas - Customers'!$AA$447)</f>
        <v>2721338.0188195352</v>
      </c>
      <c r="AF9" s="281">
        <f>G9*(1+'Gas - Customers'!$AA$447)</f>
        <v>2721338.0188195352</v>
      </c>
      <c r="AG9" s="281">
        <f>H9*(1+'Gas - Customers'!$AA$447)</f>
        <v>2721338.0188195352</v>
      </c>
      <c r="AH9" s="281">
        <f>I9*(1+'Gas - Customers'!$AA$447)</f>
        <v>2721338.0188195352</v>
      </c>
      <c r="AI9" s="281">
        <f>J9*(1+'Gas - Customers'!$AA$447)</f>
        <v>2721338.0188195352</v>
      </c>
      <c r="AJ9" s="281">
        <f>K9*(1+'Gas - Customers'!$AA$447)</f>
        <v>2721338.0188195352</v>
      </c>
      <c r="AK9" s="281">
        <f>L9*(1+'Gas - Customers'!$AA$447)</f>
        <v>2721338.0188195352</v>
      </c>
      <c r="AL9" s="281">
        <f>M9*(1+'Gas - Customers'!$AA$447)</f>
        <v>2721338.0188195352</v>
      </c>
      <c r="AM9" s="281">
        <f>B9*(1+'Gas - Customers'!$AA$448)</f>
        <v>2761568.1951055699</v>
      </c>
      <c r="AN9" s="281">
        <f>C9*(1+'Gas - Customers'!$AA$448)</f>
        <v>2761568.1951055699</v>
      </c>
      <c r="AO9" s="281">
        <f>D9*(1+'Gas - Customers'!$AA$448)</f>
        <v>2761568.1951055699</v>
      </c>
      <c r="AP9" s="281">
        <f>E9*(1+'Gas - Customers'!$AA$448)</f>
        <v>2761568.1951055699</v>
      </c>
      <c r="AQ9" s="281">
        <f>F9*(1+'Gas - Customers'!$AA$448)</f>
        <v>2761568.1951055699</v>
      </c>
      <c r="AR9" s="281">
        <f>G9*(1+'Gas - Customers'!$AA$448)</f>
        <v>2761568.1951055699</v>
      </c>
      <c r="AS9" s="281">
        <f>H9*(1+'Gas - Customers'!$AA$448)</f>
        <v>2761568.1951055699</v>
      </c>
      <c r="AT9" s="281">
        <f>I9*(1+'Gas - Customers'!$AA$448)</f>
        <v>2761568.1951055699</v>
      </c>
      <c r="AU9" s="281">
        <f>J9*(1+'Gas - Customers'!$AA$448)</f>
        <v>2761568.1951055699</v>
      </c>
      <c r="AV9" s="281">
        <f>K9*(1+'Gas - Customers'!$AA$448)</f>
        <v>2761568.1951055699</v>
      </c>
      <c r="AW9" s="281">
        <f>L9*(1+'Gas - Customers'!$AA$448)</f>
        <v>2761568.1951055699</v>
      </c>
      <c r="AX9" s="281">
        <f>M9*(1+'Gas - Customers'!$AA$448)</f>
        <v>2761568.1951055699</v>
      </c>
      <c r="AY9" s="281">
        <f>B9*(1+'Gas - Customers'!$AA$449)</f>
        <v>2805463.7961357711</v>
      </c>
      <c r="AZ9" s="281">
        <f>C9*(1+'Gas - Customers'!$AA$449)</f>
        <v>2805463.7961357711</v>
      </c>
      <c r="BA9" s="281">
        <f>D9*(1+'Gas - Customers'!$AA$449)</f>
        <v>2805463.7961357711</v>
      </c>
      <c r="BB9" s="281">
        <f>E9*(1+'Gas - Customers'!$AA$449)</f>
        <v>2805463.7961357711</v>
      </c>
      <c r="BC9" s="281">
        <f>F9*(1+'Gas - Customers'!$AA$449)</f>
        <v>2805463.7961357711</v>
      </c>
      <c r="BD9" s="281">
        <f>G9*(1+'Gas - Customers'!$AA$449)</f>
        <v>2805463.7961357711</v>
      </c>
      <c r="BE9" s="281">
        <f>H9*(1+'Gas - Customers'!$AA$449)</f>
        <v>2805463.7961357711</v>
      </c>
      <c r="BF9" s="281">
        <f>I9*(1+'Gas - Customers'!$AA$449)</f>
        <v>2805463.7961357711</v>
      </c>
      <c r="BG9" s="281">
        <f>J9*(1+'Gas - Customers'!$AA$449)</f>
        <v>2805463.7961357711</v>
      </c>
      <c r="BH9" s="281">
        <f>K9*(1+'Gas - Customers'!$AA$449)</f>
        <v>2805463.7961357711</v>
      </c>
      <c r="BI9" s="281">
        <f>L9*(1+'Gas - Customers'!$AA$449)</f>
        <v>2805463.7961357711</v>
      </c>
      <c r="BJ9" s="281">
        <f>M9*(1+'Gas - Customers'!$AA$449)</f>
        <v>2805463.7961357711</v>
      </c>
    </row>
    <row r="11" spans="1:66">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row>
    <row r="12" spans="1:66">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row>
    <row r="14" spans="1:66">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row>
    <row r="15" spans="1:66">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row>
    <row r="16" spans="1:66">
      <c r="O16" s="281"/>
    </row>
    <row r="17" spans="15:50">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row>
  </sheetData>
  <mergeCells count="2">
    <mergeCell ref="B3:M3"/>
    <mergeCell ref="O3:AX3"/>
  </mergeCells>
  <printOptions horizontalCentered="1"/>
  <pageMargins left="0.7" right="0.7" top="0.75" bottom="0.75" header="0.3" footer="0.3"/>
  <pageSetup scale="54" orientation="landscape" blackAndWhite="1" r:id="rId1"/>
  <headerFooter>
    <oddFooter>&amp;L&amp;A
&amp;F&amp;R&amp;P of &amp;N</oddFooter>
  </headerFooter>
  <colBreaks count="4" manualBreakCount="4">
    <brk id="13" max="18" man="1"/>
    <brk id="26" max="26" man="1"/>
    <brk id="38" max="1048575" man="1"/>
    <brk id="50" max="1048575" man="1"/>
  </colBreaks>
</worksheet>
</file>

<file path=xl/worksheets/sheet29.xml><?xml version="1.0" encoding="utf-8"?>
<worksheet xmlns="http://schemas.openxmlformats.org/spreadsheetml/2006/main" xmlns:r="http://schemas.openxmlformats.org/officeDocument/2006/relationships">
  <dimension ref="B1:T322"/>
  <sheetViews>
    <sheetView zoomScaleNormal="100" workbookViewId="0">
      <pane ySplit="7" topLeftCell="A256" activePane="bottomLeft" state="frozen"/>
      <selection activeCell="D35" sqref="D35"/>
      <selection pane="bottomLeft" activeCell="D35" sqref="D35"/>
    </sheetView>
  </sheetViews>
  <sheetFormatPr defaultRowHeight="12.75"/>
  <cols>
    <col min="1" max="1" width="2.28515625" style="176" customWidth="1"/>
    <col min="2" max="2" width="41.5703125" style="176" customWidth="1"/>
    <col min="3" max="3" width="9.85546875" style="176" bestFit="1" customWidth="1"/>
    <col min="4" max="4" width="11.28515625" style="176" bestFit="1" customWidth="1"/>
    <col min="5" max="5" width="11.85546875" style="176" bestFit="1" customWidth="1"/>
    <col min="6" max="7" width="11.28515625" style="176" bestFit="1" customWidth="1"/>
    <col min="8" max="10" width="12" style="176" bestFit="1" customWidth="1"/>
    <col min="11" max="12" width="11.85546875" style="176" bestFit="1" customWidth="1"/>
    <col min="13" max="14" width="11.5703125" style="176" bestFit="1" customWidth="1"/>
    <col min="15" max="15" width="11.28515625" style="176" bestFit="1" customWidth="1"/>
    <col min="16" max="16" width="13" style="176" bestFit="1" customWidth="1"/>
    <col min="17" max="17" width="12.7109375" style="176" customWidth="1"/>
    <col min="18" max="18" width="10.7109375" style="176" bestFit="1" customWidth="1"/>
    <col min="19" max="16384" width="9.140625" style="176"/>
  </cols>
  <sheetData>
    <row r="1" spans="2:17">
      <c r="B1" s="223" t="s">
        <v>18</v>
      </c>
      <c r="C1" s="175"/>
      <c r="D1" s="175"/>
      <c r="E1" s="175"/>
      <c r="F1" s="175"/>
      <c r="G1" s="175"/>
      <c r="H1" s="175"/>
      <c r="I1" s="175"/>
      <c r="J1" s="175"/>
      <c r="K1" s="175"/>
      <c r="L1" s="175"/>
      <c r="M1" s="175"/>
      <c r="N1" s="175"/>
      <c r="O1" s="175"/>
      <c r="P1" s="175"/>
      <c r="Q1" s="175"/>
    </row>
    <row r="2" spans="2:17">
      <c r="B2" s="223" t="s">
        <v>309</v>
      </c>
      <c r="C2" s="175"/>
      <c r="D2" s="175"/>
      <c r="E2" s="175"/>
      <c r="F2" s="175"/>
      <c r="G2" s="177"/>
      <c r="H2" s="175"/>
      <c r="I2" s="175"/>
      <c r="J2" s="175"/>
      <c r="K2" s="175"/>
      <c r="L2" s="175"/>
      <c r="M2" s="175"/>
      <c r="N2" s="175"/>
      <c r="O2" s="175"/>
      <c r="P2" s="175"/>
      <c r="Q2" s="175"/>
    </row>
    <row r="3" spans="2:17">
      <c r="B3" s="224" t="s">
        <v>219</v>
      </c>
      <c r="C3" s="175"/>
      <c r="D3" s="175"/>
      <c r="E3" s="175"/>
      <c r="F3" s="175"/>
      <c r="G3" s="175"/>
      <c r="H3" s="175"/>
      <c r="I3" s="175"/>
      <c r="J3" s="175"/>
      <c r="K3" s="175"/>
      <c r="L3" s="175"/>
      <c r="M3" s="175"/>
      <c r="N3" s="175"/>
      <c r="O3" s="175"/>
      <c r="P3" s="175"/>
      <c r="Q3" s="175"/>
    </row>
    <row r="4" spans="2:17">
      <c r="B4" s="223" t="s">
        <v>310</v>
      </c>
      <c r="C4" s="175"/>
      <c r="D4" s="175"/>
      <c r="E4" s="175"/>
      <c r="F4" s="175"/>
      <c r="G4" s="178"/>
      <c r="H4" s="178"/>
      <c r="I4" s="175"/>
      <c r="J4" s="175"/>
      <c r="K4" s="175"/>
      <c r="L4" s="175"/>
      <c r="M4" s="175"/>
      <c r="N4" s="175"/>
      <c r="O4" s="175"/>
      <c r="P4" s="175"/>
      <c r="Q4" s="175"/>
    </row>
    <row r="5" spans="2:17">
      <c r="B5" s="177"/>
      <c r="C5" s="175"/>
      <c r="D5" s="175"/>
      <c r="E5" s="175"/>
      <c r="F5" s="175"/>
      <c r="G5" s="175"/>
      <c r="H5" s="175"/>
      <c r="I5" s="175"/>
      <c r="J5" s="175"/>
      <c r="K5" s="175"/>
      <c r="L5" s="175"/>
      <c r="M5" s="175"/>
      <c r="N5" s="175"/>
      <c r="O5" s="175"/>
      <c r="P5" s="175"/>
      <c r="Q5" s="175"/>
    </row>
    <row r="6" spans="2:17">
      <c r="B6" s="177"/>
      <c r="C6" s="175"/>
      <c r="D6" s="175"/>
      <c r="E6" s="175"/>
      <c r="F6" s="175"/>
      <c r="G6" s="175"/>
      <c r="H6" s="175"/>
      <c r="I6" s="175"/>
      <c r="J6" s="175"/>
      <c r="K6" s="175"/>
      <c r="L6" s="175"/>
      <c r="M6" s="175"/>
      <c r="N6" s="175"/>
      <c r="O6" s="175"/>
      <c r="P6" s="175"/>
      <c r="Q6" s="175"/>
    </row>
    <row r="7" spans="2:17">
      <c r="B7" s="179" t="s">
        <v>220</v>
      </c>
      <c r="C7" s="179" t="s">
        <v>221</v>
      </c>
      <c r="D7" s="225">
        <v>40725</v>
      </c>
      <c r="E7" s="225">
        <v>40756</v>
      </c>
      <c r="F7" s="225">
        <v>40787</v>
      </c>
      <c r="G7" s="225">
        <v>40817</v>
      </c>
      <c r="H7" s="225">
        <v>40848</v>
      </c>
      <c r="I7" s="225">
        <v>40878</v>
      </c>
      <c r="J7" s="225">
        <v>40909</v>
      </c>
      <c r="K7" s="225">
        <v>40940</v>
      </c>
      <c r="L7" s="225">
        <v>40969</v>
      </c>
      <c r="M7" s="225">
        <v>41000</v>
      </c>
      <c r="N7" s="225">
        <v>41030</v>
      </c>
      <c r="O7" s="225">
        <v>41061</v>
      </c>
      <c r="P7" s="180" t="s">
        <v>71</v>
      </c>
      <c r="Q7" s="181"/>
    </row>
    <row r="8" spans="2:17">
      <c r="B8" s="182" t="s">
        <v>302</v>
      </c>
      <c r="C8" s="183"/>
      <c r="D8" s="184"/>
      <c r="E8" s="185"/>
      <c r="F8" s="185"/>
      <c r="G8" s="185"/>
      <c r="H8" s="185"/>
      <c r="I8" s="185"/>
      <c r="J8" s="185"/>
      <c r="K8" s="185"/>
      <c r="L8" s="185"/>
      <c r="M8" s="185"/>
      <c r="N8" s="185"/>
      <c r="O8" s="185"/>
      <c r="P8" s="185"/>
      <c r="Q8" s="185"/>
    </row>
    <row r="9" spans="2:17" s="190" customFormat="1">
      <c r="B9" s="186" t="s">
        <v>222</v>
      </c>
      <c r="C9" s="187">
        <v>16</v>
      </c>
      <c r="D9" s="188">
        <v>1007</v>
      </c>
      <c r="E9" s="188">
        <v>1007</v>
      </c>
      <c r="F9" s="188">
        <v>1007</v>
      </c>
      <c r="G9" s="188">
        <v>1007</v>
      </c>
      <c r="H9" s="188">
        <v>988</v>
      </c>
      <c r="I9" s="188">
        <v>988</v>
      </c>
      <c r="J9" s="188">
        <v>969</v>
      </c>
      <c r="K9" s="188">
        <v>969</v>
      </c>
      <c r="L9" s="188">
        <v>969</v>
      </c>
      <c r="M9" s="188">
        <v>969</v>
      </c>
      <c r="N9" s="188">
        <v>968.99999999999989</v>
      </c>
      <c r="O9" s="188">
        <v>968.99999999999989</v>
      </c>
      <c r="P9" s="189">
        <f t="shared" ref="P9:P30" si="0">SUM(D9:O9)</f>
        <v>11818</v>
      </c>
      <c r="Q9" s="189"/>
    </row>
    <row r="10" spans="2:17" s="190" customFormat="1">
      <c r="B10" s="190" t="s">
        <v>0</v>
      </c>
      <c r="C10" s="190">
        <v>23</v>
      </c>
      <c r="D10" s="191">
        <v>15220014.437318699</v>
      </c>
      <c r="E10" s="191">
        <v>13540415.636033501</v>
      </c>
      <c r="F10" s="191">
        <v>17112815.106826004</v>
      </c>
      <c r="G10" s="191">
        <v>41122228.932261996</v>
      </c>
      <c r="H10" s="191">
        <v>72828537.428974003</v>
      </c>
      <c r="I10" s="191">
        <v>87224871.069277003</v>
      </c>
      <c r="J10" s="191">
        <v>88356106.714614004</v>
      </c>
      <c r="K10" s="191">
        <v>75496026.619231999</v>
      </c>
      <c r="L10" s="191">
        <v>73561266.670709014</v>
      </c>
      <c r="M10" s="191">
        <v>44469707.332344994</v>
      </c>
      <c r="N10" s="191">
        <v>29519046.843980994</v>
      </c>
      <c r="O10" s="191">
        <v>21024569.435486</v>
      </c>
      <c r="P10" s="189">
        <f t="shared" si="0"/>
        <v>579475606.22705817</v>
      </c>
      <c r="Q10" s="189"/>
    </row>
    <row r="11" spans="2:17" s="190" customFormat="1">
      <c r="B11" s="190" t="s">
        <v>223</v>
      </c>
      <c r="C11" s="190">
        <v>53</v>
      </c>
      <c r="D11" s="191">
        <v>26.379212696</v>
      </c>
      <c r="E11" s="191">
        <v>23.946903748</v>
      </c>
      <c r="F11" s="191">
        <v>22.448568448</v>
      </c>
      <c r="G11" s="191">
        <v>95.177105947000001</v>
      </c>
      <c r="H11" s="191">
        <v>143.29807552</v>
      </c>
      <c r="I11" s="191">
        <v>154.01729854000001</v>
      </c>
      <c r="J11" s="191">
        <v>142.43880528</v>
      </c>
      <c r="K11" s="191">
        <v>134.98618590000001</v>
      </c>
      <c r="L11" s="191">
        <v>215.65991475999999</v>
      </c>
      <c r="M11" s="191">
        <v>148.06073989000001</v>
      </c>
      <c r="N11" s="191">
        <v>72.564012735000006</v>
      </c>
      <c r="O11" s="191">
        <v>43.614861224000002</v>
      </c>
      <c r="P11" s="189">
        <f t="shared" si="0"/>
        <v>1222.591684688</v>
      </c>
      <c r="Q11" s="189"/>
    </row>
    <row r="12" spans="2:17" s="190" customFormat="1">
      <c r="B12" s="186" t="s">
        <v>224</v>
      </c>
      <c r="C12" s="190">
        <v>31</v>
      </c>
      <c r="D12" s="191">
        <v>7295427.1743139997</v>
      </c>
      <c r="E12" s="191">
        <v>6781638.6209817994</v>
      </c>
      <c r="F12" s="191">
        <v>7321797.4252398005</v>
      </c>
      <c r="G12" s="191">
        <v>13274671.0943428</v>
      </c>
      <c r="H12" s="191">
        <v>22334275.287694201</v>
      </c>
      <c r="I12" s="191">
        <v>27340026.405160103</v>
      </c>
      <c r="J12" s="191">
        <v>27657919.592603602</v>
      </c>
      <c r="K12" s="191">
        <v>23696581.117552899</v>
      </c>
      <c r="L12" s="191">
        <v>23393949.571647998</v>
      </c>
      <c r="M12" s="191">
        <v>15000336.8684237</v>
      </c>
      <c r="N12" s="191">
        <v>11124813.5898015</v>
      </c>
      <c r="O12" s="191">
        <v>8863229.1310740001</v>
      </c>
      <c r="P12" s="189">
        <f t="shared" si="0"/>
        <v>194084665.87883642</v>
      </c>
      <c r="Q12" s="189"/>
    </row>
    <row r="13" spans="2:17" s="190" customFormat="1">
      <c r="B13" s="186" t="s">
        <v>225</v>
      </c>
      <c r="C13" s="190">
        <v>41</v>
      </c>
      <c r="D13" s="191">
        <v>3063931.2464668001</v>
      </c>
      <c r="E13" s="191">
        <v>2875954.4281718</v>
      </c>
      <c r="F13" s="191">
        <v>3082460.9927494</v>
      </c>
      <c r="G13" s="191">
        <v>4827993.8536281995</v>
      </c>
      <c r="H13" s="191">
        <v>6820665.8722050004</v>
      </c>
      <c r="I13" s="191">
        <v>7684236.265226</v>
      </c>
      <c r="J13" s="191">
        <v>7770754.2589019993</v>
      </c>
      <c r="K13" s="191">
        <v>6856832.3234409997</v>
      </c>
      <c r="L13" s="191">
        <v>6995557.5012060003</v>
      </c>
      <c r="M13" s="191">
        <v>5180359.6249823002</v>
      </c>
      <c r="N13" s="191">
        <v>4194460.6893243995</v>
      </c>
      <c r="O13" s="191">
        <v>3345843.3247413002</v>
      </c>
      <c r="P13" s="189">
        <f t="shared" si="0"/>
        <v>62699050.381044194</v>
      </c>
      <c r="Q13" s="189"/>
    </row>
    <row r="14" spans="2:17" s="190" customFormat="1">
      <c r="B14" s="186" t="s">
        <v>226</v>
      </c>
      <c r="C14" s="190">
        <v>50</v>
      </c>
      <c r="D14" s="226">
        <v>0</v>
      </c>
      <c r="E14" s="226">
        <v>0</v>
      </c>
      <c r="F14" s="226">
        <v>0</v>
      </c>
      <c r="G14" s="226">
        <v>0</v>
      </c>
      <c r="H14" s="226">
        <v>0</v>
      </c>
      <c r="I14" s="226">
        <v>0</v>
      </c>
      <c r="J14" s="226">
        <v>0</v>
      </c>
      <c r="K14" s="226">
        <v>0</v>
      </c>
      <c r="L14" s="226">
        <v>0</v>
      </c>
      <c r="M14" s="226">
        <v>0</v>
      </c>
      <c r="N14" s="226">
        <v>0</v>
      </c>
      <c r="O14" s="226">
        <v>0</v>
      </c>
      <c r="P14" s="189">
        <f t="shared" si="0"/>
        <v>0</v>
      </c>
      <c r="Q14" s="189"/>
    </row>
    <row r="15" spans="2:17" s="190" customFormat="1">
      <c r="B15" s="190" t="s">
        <v>227</v>
      </c>
      <c r="C15" s="190">
        <v>85</v>
      </c>
      <c r="D15" s="191">
        <v>766722.17688000004</v>
      </c>
      <c r="E15" s="191">
        <v>715644.27335999999</v>
      </c>
      <c r="F15" s="191">
        <v>772329.20924</v>
      </c>
      <c r="G15" s="191">
        <v>1176432.9121000001</v>
      </c>
      <c r="H15" s="191">
        <v>1607092.0432</v>
      </c>
      <c r="I15" s="191">
        <v>1827797.0621</v>
      </c>
      <c r="J15" s="191">
        <v>1835046.0478999999</v>
      </c>
      <c r="K15" s="191">
        <v>1636431.7852</v>
      </c>
      <c r="L15" s="191">
        <v>1690135.9187</v>
      </c>
      <c r="M15" s="191">
        <v>1398375.3218</v>
      </c>
      <c r="N15" s="191">
        <v>1165203.7242000001</v>
      </c>
      <c r="O15" s="191">
        <v>886193.37080000003</v>
      </c>
      <c r="P15" s="189">
        <f t="shared" si="0"/>
        <v>15477403.845479999</v>
      </c>
      <c r="Q15" s="189"/>
    </row>
    <row r="16" spans="2:17" s="190" customFormat="1">
      <c r="B16" s="190" t="s">
        <v>228</v>
      </c>
      <c r="C16" s="190">
        <v>86</v>
      </c>
      <c r="D16" s="191">
        <v>356200.05544999999</v>
      </c>
      <c r="E16" s="191">
        <v>284050.08163999999</v>
      </c>
      <c r="F16" s="191">
        <v>364746.95376</v>
      </c>
      <c r="G16" s="191">
        <v>905082.98603000003</v>
      </c>
      <c r="H16" s="191">
        <v>1441436.0120999999</v>
      </c>
      <c r="I16" s="191">
        <v>1620925.1179</v>
      </c>
      <c r="J16" s="191">
        <v>1670604.7305999999</v>
      </c>
      <c r="K16" s="191">
        <v>1463180.2365999999</v>
      </c>
      <c r="L16" s="191">
        <v>1492934.1762000001</v>
      </c>
      <c r="M16" s="191">
        <v>992766.72770000005</v>
      </c>
      <c r="N16" s="191">
        <v>723497.08314999996</v>
      </c>
      <c r="O16" s="191">
        <v>508756.42521999998</v>
      </c>
      <c r="P16" s="189">
        <f t="shared" si="0"/>
        <v>11824180.58635</v>
      </c>
      <c r="Q16" s="189"/>
    </row>
    <row r="17" spans="2:18" s="190" customFormat="1">
      <c r="B17" s="190" t="s">
        <v>229</v>
      </c>
      <c r="C17" s="190">
        <v>87</v>
      </c>
      <c r="D17" s="191">
        <v>1451147.8640999999</v>
      </c>
      <c r="E17" s="191">
        <v>1345139.9454999999</v>
      </c>
      <c r="F17" s="191">
        <v>1396985.8762000001</v>
      </c>
      <c r="G17" s="191">
        <v>2113796.0874999999</v>
      </c>
      <c r="H17" s="191">
        <v>2851098.6716999998</v>
      </c>
      <c r="I17" s="191">
        <v>3263249.3045000001</v>
      </c>
      <c r="J17" s="191">
        <v>3230334.3184000002</v>
      </c>
      <c r="K17" s="191">
        <v>2765238.4226000002</v>
      </c>
      <c r="L17" s="191">
        <v>2912085.3577999999</v>
      </c>
      <c r="M17" s="191">
        <v>2196868.8621999999</v>
      </c>
      <c r="N17" s="191">
        <v>1937547.3569</v>
      </c>
      <c r="O17" s="191">
        <v>1621503.7646000001</v>
      </c>
      <c r="P17" s="189">
        <f t="shared" si="0"/>
        <v>27084995.832000002</v>
      </c>
      <c r="Q17" s="189"/>
    </row>
    <row r="18" spans="2:18" s="190" customFormat="1">
      <c r="B18" s="190" t="s">
        <v>230</v>
      </c>
      <c r="C18" s="190">
        <v>31</v>
      </c>
      <c r="D18" s="191">
        <v>488982.04068880004</v>
      </c>
      <c r="E18" s="191">
        <v>463050.1974230276</v>
      </c>
      <c r="F18" s="191">
        <v>503741.03719885938</v>
      </c>
      <c r="G18" s="191">
        <v>1010338.92022407</v>
      </c>
      <c r="H18" s="191">
        <v>1804947.1264742999</v>
      </c>
      <c r="I18" s="191">
        <v>2237531.8088956997</v>
      </c>
      <c r="J18" s="191">
        <v>2213029.4913943</v>
      </c>
      <c r="K18" s="191">
        <v>1862054.6223826001</v>
      </c>
      <c r="L18" s="191">
        <v>1814738.7144603</v>
      </c>
      <c r="M18" s="191">
        <v>1088148.0464697001</v>
      </c>
      <c r="N18" s="191">
        <v>735335.70683620009</v>
      </c>
      <c r="O18" s="191">
        <v>541675.38646433002</v>
      </c>
      <c r="P18" s="189">
        <f t="shared" si="0"/>
        <v>14763573.098912185</v>
      </c>
      <c r="Q18" s="189"/>
    </row>
    <row r="19" spans="2:18" s="190" customFormat="1">
      <c r="B19" s="190" t="s">
        <v>231</v>
      </c>
      <c r="C19" s="190">
        <v>41</v>
      </c>
      <c r="D19" s="191">
        <v>1244820.3049000001</v>
      </c>
      <c r="E19" s="191">
        <v>1227567.6654000001</v>
      </c>
      <c r="F19" s="191">
        <v>1188764.0364999999</v>
      </c>
      <c r="G19" s="191">
        <v>1317990.5214</v>
      </c>
      <c r="H19" s="191">
        <v>1437287.9228999999</v>
      </c>
      <c r="I19" s="191">
        <v>1493144.8359999999</v>
      </c>
      <c r="J19" s="191">
        <v>1504355.4546000001</v>
      </c>
      <c r="K19" s="191">
        <v>1475043.6687</v>
      </c>
      <c r="L19" s="191">
        <v>1592983.3722000001</v>
      </c>
      <c r="M19" s="191">
        <v>1376654.9450999999</v>
      </c>
      <c r="N19" s="191">
        <v>1320560.7912000001</v>
      </c>
      <c r="O19" s="191">
        <v>1188244.1403000001</v>
      </c>
      <c r="P19" s="189">
        <f t="shared" si="0"/>
        <v>16367417.659200002</v>
      </c>
      <c r="Q19" s="189"/>
    </row>
    <row r="20" spans="2:18" s="190" customFormat="1">
      <c r="B20" s="190" t="s">
        <v>232</v>
      </c>
      <c r="C20" s="190">
        <v>85</v>
      </c>
      <c r="D20" s="191">
        <v>233333.95001</v>
      </c>
      <c r="E20" s="191">
        <v>229765.73196</v>
      </c>
      <c r="F20" s="191">
        <v>158560.98540999999</v>
      </c>
      <c r="G20" s="191">
        <v>183765.24647000001</v>
      </c>
      <c r="H20" s="191">
        <v>168545.51438000001</v>
      </c>
      <c r="I20" s="191">
        <v>187088.59070999999</v>
      </c>
      <c r="J20" s="191">
        <v>191168.09307999999</v>
      </c>
      <c r="K20" s="191">
        <v>192224.40171000001</v>
      </c>
      <c r="L20" s="191">
        <v>196732.31672</v>
      </c>
      <c r="M20" s="191">
        <v>192002.1483</v>
      </c>
      <c r="N20" s="191">
        <v>171518.57686</v>
      </c>
      <c r="O20" s="191">
        <v>154015.46632000001</v>
      </c>
      <c r="P20" s="189">
        <f t="shared" si="0"/>
        <v>2258721.0219299998</v>
      </c>
      <c r="Q20" s="189"/>
    </row>
    <row r="21" spans="2:18" s="190" customFormat="1">
      <c r="B21" s="190" t="s">
        <v>233</v>
      </c>
      <c r="C21" s="190">
        <v>86</v>
      </c>
      <c r="D21" s="191">
        <v>82716.665305999995</v>
      </c>
      <c r="E21" s="191">
        <v>119712.47083000001</v>
      </c>
      <c r="F21" s="191">
        <v>73025.816537999999</v>
      </c>
      <c r="G21" s="191">
        <v>47257.945271999997</v>
      </c>
      <c r="H21" s="191">
        <v>56517.620137999998</v>
      </c>
      <c r="I21" s="191">
        <v>46853.581533999997</v>
      </c>
      <c r="J21" s="191">
        <v>53009.255061999997</v>
      </c>
      <c r="K21" s="191">
        <v>76031.419575000007</v>
      </c>
      <c r="L21" s="191">
        <v>61707.752546000003</v>
      </c>
      <c r="M21" s="191">
        <v>48525.225097000002</v>
      </c>
      <c r="N21" s="191">
        <v>146132.84633999999</v>
      </c>
      <c r="O21" s="191">
        <v>66244.490791999997</v>
      </c>
      <c r="P21" s="189">
        <f t="shared" si="0"/>
        <v>877735.08903000015</v>
      </c>
      <c r="Q21" s="189"/>
    </row>
    <row r="22" spans="2:18" s="190" customFormat="1">
      <c r="B22" s="190" t="s">
        <v>234</v>
      </c>
      <c r="C22" s="190">
        <v>87</v>
      </c>
      <c r="D22" s="191">
        <v>0</v>
      </c>
      <c r="E22" s="191">
        <v>0</v>
      </c>
      <c r="F22" s="191">
        <v>0</v>
      </c>
      <c r="G22" s="191">
        <v>0</v>
      </c>
      <c r="H22" s="191">
        <v>0</v>
      </c>
      <c r="I22" s="191">
        <v>0</v>
      </c>
      <c r="J22" s="191">
        <v>0</v>
      </c>
      <c r="K22" s="191">
        <v>0</v>
      </c>
      <c r="L22" s="191">
        <v>0</v>
      </c>
      <c r="M22" s="191">
        <v>0</v>
      </c>
      <c r="N22" s="191">
        <v>0</v>
      </c>
      <c r="O22" s="191">
        <v>0</v>
      </c>
      <c r="P22" s="189">
        <f t="shared" si="0"/>
        <v>0</v>
      </c>
      <c r="Q22" s="189"/>
    </row>
    <row r="23" spans="2:18" s="190" customFormat="1">
      <c r="B23" s="176" t="s">
        <v>235</v>
      </c>
      <c r="C23" s="192" t="s">
        <v>190</v>
      </c>
      <c r="D23" s="191">
        <v>313289.11556000001</v>
      </c>
      <c r="E23" s="191">
        <v>320810.20780999999</v>
      </c>
      <c r="F23" s="191">
        <v>308311.75556000002</v>
      </c>
      <c r="G23" s="191">
        <v>350939.14299999998</v>
      </c>
      <c r="H23" s="191">
        <v>437333.08928999997</v>
      </c>
      <c r="I23" s="191">
        <v>480309.45824000001</v>
      </c>
      <c r="J23" s="191">
        <v>494169.98369999998</v>
      </c>
      <c r="K23" s="191">
        <v>539296.51736000006</v>
      </c>
      <c r="L23" s="191">
        <v>579774.51541999995</v>
      </c>
      <c r="M23" s="191">
        <v>436555.62161999999</v>
      </c>
      <c r="N23" s="191">
        <v>430806.27278</v>
      </c>
      <c r="O23" s="191">
        <v>407552.29632000002</v>
      </c>
      <c r="P23" s="189">
        <f t="shared" si="0"/>
        <v>5099147.9766600002</v>
      </c>
      <c r="Q23" s="189"/>
    </row>
    <row r="24" spans="2:18" s="190" customFormat="1">
      <c r="B24" s="176" t="s">
        <v>236</v>
      </c>
      <c r="C24" s="192" t="s">
        <v>192</v>
      </c>
      <c r="D24" s="191">
        <v>1765189.6136</v>
      </c>
      <c r="E24" s="191">
        <v>1831996.2180000001</v>
      </c>
      <c r="F24" s="191">
        <v>1773338.4051000001</v>
      </c>
      <c r="G24" s="191">
        <v>2048191.7938999999</v>
      </c>
      <c r="H24" s="191">
        <v>2305087.8051999998</v>
      </c>
      <c r="I24" s="191">
        <v>2509580.04</v>
      </c>
      <c r="J24" s="191">
        <v>2509458.1135999998</v>
      </c>
      <c r="K24" s="191">
        <v>2271244.4008999998</v>
      </c>
      <c r="L24" s="191">
        <v>2468539.9149000002</v>
      </c>
      <c r="M24" s="191">
        <v>2122432.4432000001</v>
      </c>
      <c r="N24" s="191">
        <v>1890327.9909000001</v>
      </c>
      <c r="O24" s="191">
        <v>1756137.6176</v>
      </c>
      <c r="P24" s="189">
        <f t="shared" si="0"/>
        <v>25251524.356899999</v>
      </c>
      <c r="Q24" s="189"/>
    </row>
    <row r="25" spans="2:18" s="190" customFormat="1">
      <c r="B25" s="176" t="s">
        <v>237</v>
      </c>
      <c r="C25" s="192" t="s">
        <v>196</v>
      </c>
      <c r="D25" s="191">
        <v>764815.96629999997</v>
      </c>
      <c r="E25" s="191">
        <v>785305.46683000005</v>
      </c>
      <c r="F25" s="191">
        <v>862704.74722000002</v>
      </c>
      <c r="G25" s="191">
        <v>1209995.4410999999</v>
      </c>
      <c r="H25" s="191">
        <v>1536919.1199</v>
      </c>
      <c r="I25" s="191">
        <v>1448418.5547</v>
      </c>
      <c r="J25" s="191">
        <v>1725925.5086999999</v>
      </c>
      <c r="K25" s="191">
        <v>1526124.8341999999</v>
      </c>
      <c r="L25" s="191">
        <v>1568022.9369000001</v>
      </c>
      <c r="M25" s="191">
        <v>1284447.4613999999</v>
      </c>
      <c r="N25" s="191">
        <v>1296096.5449000001</v>
      </c>
      <c r="O25" s="191">
        <v>1155907.5545999999</v>
      </c>
      <c r="P25" s="189">
        <f t="shared" si="0"/>
        <v>15164684.13675</v>
      </c>
      <c r="Q25" s="189"/>
    </row>
    <row r="26" spans="2:18" s="190" customFormat="1">
      <c r="B26" s="176" t="s">
        <v>238</v>
      </c>
      <c r="C26" s="192" t="s">
        <v>190</v>
      </c>
      <c r="D26" s="191">
        <v>418201.21402999997</v>
      </c>
      <c r="E26" s="191">
        <v>419770.73135999998</v>
      </c>
      <c r="F26" s="191">
        <v>370322.25728000002</v>
      </c>
      <c r="G26" s="191">
        <v>413641.40210000001</v>
      </c>
      <c r="H26" s="191">
        <v>486941.58805000002</v>
      </c>
      <c r="I26" s="191">
        <v>485342.34188000002</v>
      </c>
      <c r="J26" s="191">
        <v>517483.94793000002</v>
      </c>
      <c r="K26" s="191">
        <v>500515.98155999999</v>
      </c>
      <c r="L26" s="191">
        <v>575234.57565999997</v>
      </c>
      <c r="M26" s="191">
        <v>548335.47149999999</v>
      </c>
      <c r="N26" s="191">
        <v>532580.83178999997</v>
      </c>
      <c r="O26" s="191">
        <v>521963.53840999998</v>
      </c>
      <c r="P26" s="189">
        <f t="shared" si="0"/>
        <v>5790333.88155</v>
      </c>
      <c r="Q26" s="189"/>
    </row>
    <row r="27" spans="2:18" s="190" customFormat="1">
      <c r="B27" s="176" t="s">
        <v>239</v>
      </c>
      <c r="C27" s="192" t="s">
        <v>192</v>
      </c>
      <c r="D27" s="191">
        <v>3866463.2091000001</v>
      </c>
      <c r="E27" s="191">
        <v>5230121.5730999997</v>
      </c>
      <c r="F27" s="191">
        <v>5315464.9797</v>
      </c>
      <c r="G27" s="191">
        <v>5512344.824</v>
      </c>
      <c r="H27" s="191">
        <v>3969318.6883</v>
      </c>
      <c r="I27" s="191">
        <v>3637398.6954000001</v>
      </c>
      <c r="J27" s="191">
        <v>3747534.3620000002</v>
      </c>
      <c r="K27" s="191">
        <v>3875606.1538999998</v>
      </c>
      <c r="L27" s="191">
        <v>4156589.2883000001</v>
      </c>
      <c r="M27" s="191">
        <v>3931839.7212</v>
      </c>
      <c r="N27" s="191">
        <v>4133483.483</v>
      </c>
      <c r="O27" s="191">
        <v>3939440.3073</v>
      </c>
      <c r="P27" s="189">
        <f t="shared" si="0"/>
        <v>51315605.285300002</v>
      </c>
      <c r="Q27" s="189"/>
    </row>
    <row r="28" spans="2:18" s="190" customFormat="1">
      <c r="B28" s="227" t="s">
        <v>240</v>
      </c>
      <c r="C28" s="192" t="s">
        <v>194</v>
      </c>
      <c r="D28" s="191">
        <v>417.44559056999998</v>
      </c>
      <c r="E28" s="191">
        <v>4199.6215902000004</v>
      </c>
      <c r="F28" s="191">
        <v>4271.0621643000004</v>
      </c>
      <c r="G28" s="191">
        <v>41.541575817000002</v>
      </c>
      <c r="H28" s="191">
        <v>0</v>
      </c>
      <c r="I28" s="191">
        <v>0</v>
      </c>
      <c r="J28" s="191">
        <v>0</v>
      </c>
      <c r="K28" s="191">
        <v>0</v>
      </c>
      <c r="L28" s="191">
        <v>0</v>
      </c>
      <c r="M28" s="191">
        <v>7610.5513455</v>
      </c>
      <c r="N28" s="191">
        <v>8215.9298653999995</v>
      </c>
      <c r="O28" s="191">
        <v>1815.6796949</v>
      </c>
      <c r="P28" s="189">
        <f t="shared" si="0"/>
        <v>26571.831826686997</v>
      </c>
      <c r="Q28" s="189"/>
    </row>
    <row r="29" spans="2:18" s="190" customFormat="1">
      <c r="B29" s="176" t="s">
        <v>241</v>
      </c>
      <c r="C29" s="192" t="s">
        <v>196</v>
      </c>
      <c r="D29" s="226">
        <v>5479898.4017000003</v>
      </c>
      <c r="E29" s="226">
        <v>5447685.3556000004</v>
      </c>
      <c r="F29" s="226">
        <v>5242179.1962000001</v>
      </c>
      <c r="G29" s="226">
        <v>5802364.7199000008</v>
      </c>
      <c r="H29" s="226">
        <v>5653740.993900001</v>
      </c>
      <c r="I29" s="226">
        <v>5844409.1049999995</v>
      </c>
      <c r="J29" s="226">
        <v>6257317.9720000001</v>
      </c>
      <c r="K29" s="226">
        <v>5987874.2187999999</v>
      </c>
      <c r="L29" s="226">
        <v>7617747.3310000002</v>
      </c>
      <c r="M29" s="226">
        <v>7036472.4123</v>
      </c>
      <c r="N29" s="226">
        <v>6988466.9866000004</v>
      </c>
      <c r="O29" s="226">
        <v>5578091.2741</v>
      </c>
      <c r="P29" s="189">
        <f t="shared" si="0"/>
        <v>72936247.967100009</v>
      </c>
      <c r="Q29" s="189"/>
    </row>
    <row r="30" spans="2:18" s="228" customFormat="1" ht="15">
      <c r="B30" s="228" t="s">
        <v>242</v>
      </c>
      <c r="C30" s="229" t="s">
        <v>303</v>
      </c>
      <c r="D30" s="230">
        <v>1990522.8173</v>
      </c>
      <c r="E30" s="230">
        <v>1914824.7505999999</v>
      </c>
      <c r="F30" s="230">
        <v>1877515.6251999999</v>
      </c>
      <c r="G30" s="230">
        <v>2947194.2028000001</v>
      </c>
      <c r="H30" s="230">
        <v>3972446.8199</v>
      </c>
      <c r="I30" s="230">
        <v>4410261.1914999997</v>
      </c>
      <c r="J30" s="230">
        <v>4619271.3619999997</v>
      </c>
      <c r="K30" s="230">
        <v>4003366.4838999999</v>
      </c>
      <c r="L30" s="230">
        <v>4281664.9197000004</v>
      </c>
      <c r="M30" s="230">
        <v>3194658.5310999998</v>
      </c>
      <c r="N30" s="230">
        <v>2767094.318</v>
      </c>
      <c r="O30" s="230">
        <v>2480564.9361999999</v>
      </c>
      <c r="P30" s="193">
        <f t="shared" si="0"/>
        <v>38459385.9582</v>
      </c>
      <c r="Q30" s="193"/>
    </row>
    <row r="31" spans="2:18" s="190" customFormat="1">
      <c r="B31" s="190" t="s">
        <v>243</v>
      </c>
      <c r="D31" s="198">
        <f t="shared" ref="D31:P31" si="1">SUM(D9:D30)</f>
        <v>44803127.077827565</v>
      </c>
      <c r="E31" s="198">
        <f t="shared" si="1"/>
        <v>43538683.923094071</v>
      </c>
      <c r="F31" s="198">
        <f t="shared" si="1"/>
        <v>47730364.916654818</v>
      </c>
      <c r="G31" s="198">
        <f t="shared" si="1"/>
        <v>84265373.744710818</v>
      </c>
      <c r="H31" s="198">
        <f t="shared" si="1"/>
        <v>129713322.90238103</v>
      </c>
      <c r="I31" s="198">
        <f t="shared" si="1"/>
        <v>151742585.44532132</v>
      </c>
      <c r="J31" s="198">
        <f t="shared" si="1"/>
        <v>154354600.64589119</v>
      </c>
      <c r="K31" s="198">
        <f t="shared" si="1"/>
        <v>134224777.19379938</v>
      </c>
      <c r="L31" s="198">
        <f t="shared" si="1"/>
        <v>134960849.49398407</v>
      </c>
      <c r="M31" s="198">
        <f t="shared" si="1"/>
        <v>90507214.376823112</v>
      </c>
      <c r="N31" s="198">
        <f t="shared" si="1"/>
        <v>69086231.130441248</v>
      </c>
      <c r="O31" s="198">
        <f t="shared" si="1"/>
        <v>54042760.754883751</v>
      </c>
      <c r="P31" s="198">
        <f t="shared" si="1"/>
        <v>1138969891.6058121</v>
      </c>
      <c r="Q31" s="193"/>
      <c r="R31" s="189"/>
    </row>
    <row r="32" spans="2:18" s="190" customFormat="1">
      <c r="B32" s="190" t="s">
        <v>244</v>
      </c>
      <c r="D32" s="193">
        <f t="shared" ref="D32:O32" si="2">SUM(D23:D30)</f>
        <v>14598797.783180568</v>
      </c>
      <c r="E32" s="193">
        <f t="shared" si="2"/>
        <v>15954713.924890202</v>
      </c>
      <c r="F32" s="193">
        <f t="shared" si="2"/>
        <v>15754108.028424298</v>
      </c>
      <c r="G32" s="193">
        <f t="shared" si="2"/>
        <v>18284713.068375818</v>
      </c>
      <c r="H32" s="193">
        <f t="shared" si="2"/>
        <v>18361788.104540002</v>
      </c>
      <c r="I32" s="193">
        <f t="shared" si="2"/>
        <v>18815719.386720002</v>
      </c>
      <c r="J32" s="193">
        <f t="shared" si="2"/>
        <v>19871161.249929998</v>
      </c>
      <c r="K32" s="193">
        <f t="shared" si="2"/>
        <v>18704028.59062</v>
      </c>
      <c r="L32" s="193">
        <f t="shared" si="2"/>
        <v>21247573.481880002</v>
      </c>
      <c r="M32" s="193">
        <f t="shared" si="2"/>
        <v>18562352.2136655</v>
      </c>
      <c r="N32" s="193">
        <f t="shared" si="2"/>
        <v>18047072.357835401</v>
      </c>
      <c r="O32" s="193">
        <f t="shared" si="2"/>
        <v>15841473.204224901</v>
      </c>
      <c r="P32" s="189">
        <f>SUM(D32:O32)</f>
        <v>214043501.39428672</v>
      </c>
      <c r="Q32" s="189"/>
    </row>
    <row r="33" spans="2:20">
      <c r="C33" s="192"/>
      <c r="D33" s="194"/>
      <c r="E33" s="194"/>
      <c r="F33" s="194"/>
      <c r="G33" s="194"/>
      <c r="H33" s="194"/>
      <c r="I33" s="194"/>
      <c r="J33" s="194"/>
      <c r="K33" s="194"/>
      <c r="L33" s="194"/>
      <c r="M33" s="194"/>
      <c r="N33" s="194"/>
      <c r="O33" s="194"/>
      <c r="P33" s="194"/>
      <c r="Q33" s="194"/>
    </row>
    <row r="34" spans="2:20">
      <c r="B34" s="182" t="s">
        <v>245</v>
      </c>
      <c r="C34" s="183"/>
      <c r="D34" s="194"/>
      <c r="E34" s="194"/>
      <c r="F34" s="194"/>
      <c r="G34" s="194"/>
      <c r="H34" s="194"/>
      <c r="I34" s="194"/>
      <c r="J34" s="194"/>
      <c r="K34" s="194"/>
      <c r="L34" s="194"/>
      <c r="M34" s="194"/>
      <c r="N34" s="194"/>
      <c r="O34" s="194"/>
      <c r="P34" s="194"/>
      <c r="Q34" s="194"/>
    </row>
    <row r="35" spans="2:20">
      <c r="B35" s="231" t="s">
        <v>222</v>
      </c>
      <c r="C35" s="232">
        <v>16</v>
      </c>
      <c r="D35" s="233">
        <v>2</v>
      </c>
      <c r="E35" s="233">
        <v>2</v>
      </c>
      <c r="F35" s="233">
        <v>2</v>
      </c>
      <c r="G35" s="233">
        <v>2</v>
      </c>
      <c r="H35" s="233">
        <v>2</v>
      </c>
      <c r="I35" s="233">
        <v>3</v>
      </c>
      <c r="J35" s="233">
        <v>2</v>
      </c>
      <c r="K35" s="233">
        <v>1</v>
      </c>
      <c r="L35" s="233">
        <v>2</v>
      </c>
      <c r="M35" s="233">
        <v>1</v>
      </c>
      <c r="N35" s="233">
        <v>2</v>
      </c>
      <c r="O35" s="233">
        <v>2</v>
      </c>
      <c r="P35" s="189">
        <f t="shared" ref="P35:P59" si="3">SUM(D35:O35)</f>
        <v>23</v>
      </c>
      <c r="Q35" s="189"/>
    </row>
    <row r="36" spans="2:20" s="190" customFormat="1">
      <c r="B36" s="190" t="s">
        <v>0</v>
      </c>
      <c r="C36" s="190">
        <v>23</v>
      </c>
      <c r="D36" s="233">
        <v>698967</v>
      </c>
      <c r="E36" s="233">
        <v>698997</v>
      </c>
      <c r="F36" s="233">
        <v>699332</v>
      </c>
      <c r="G36" s="233">
        <v>700706</v>
      </c>
      <c r="H36" s="233">
        <v>702523</v>
      </c>
      <c r="I36" s="233">
        <v>704127</v>
      </c>
      <c r="J36" s="233">
        <v>705378</v>
      </c>
      <c r="K36" s="233">
        <v>706437</v>
      </c>
      <c r="L36" s="233">
        <v>706832</v>
      </c>
      <c r="M36" s="233">
        <v>707016</v>
      </c>
      <c r="N36" s="233">
        <v>706522</v>
      </c>
      <c r="O36" s="233">
        <v>706219</v>
      </c>
      <c r="P36" s="189">
        <f t="shared" si="3"/>
        <v>8443056</v>
      </c>
      <c r="Q36" s="189"/>
    </row>
    <row r="37" spans="2:20" s="190" customFormat="1">
      <c r="B37" s="190" t="s">
        <v>223</v>
      </c>
      <c r="C37" s="190">
        <v>53</v>
      </c>
      <c r="D37" s="233">
        <v>3</v>
      </c>
      <c r="E37" s="233">
        <v>4</v>
      </c>
      <c r="F37" s="233">
        <v>4</v>
      </c>
      <c r="G37" s="233">
        <v>3</v>
      </c>
      <c r="H37" s="233">
        <v>3</v>
      </c>
      <c r="I37" s="233">
        <v>3</v>
      </c>
      <c r="J37" s="233">
        <v>3</v>
      </c>
      <c r="K37" s="233">
        <v>3</v>
      </c>
      <c r="L37" s="233">
        <v>4</v>
      </c>
      <c r="M37" s="233">
        <v>4</v>
      </c>
      <c r="N37" s="233">
        <v>3</v>
      </c>
      <c r="O37" s="233">
        <v>3</v>
      </c>
      <c r="P37" s="189">
        <f t="shared" si="3"/>
        <v>40</v>
      </c>
      <c r="Q37" s="189"/>
    </row>
    <row r="38" spans="2:20" s="190" customFormat="1">
      <c r="B38" s="190" t="s">
        <v>246</v>
      </c>
      <c r="C38" s="190">
        <v>61</v>
      </c>
      <c r="D38" s="233">
        <v>1</v>
      </c>
      <c r="E38" s="233">
        <v>1</v>
      </c>
      <c r="F38" s="233">
        <v>1</v>
      </c>
      <c r="G38" s="233">
        <v>1</v>
      </c>
      <c r="H38" s="233">
        <v>1</v>
      </c>
      <c r="I38" s="233">
        <v>1</v>
      </c>
      <c r="J38" s="233">
        <v>1</v>
      </c>
      <c r="K38" s="233">
        <v>1</v>
      </c>
      <c r="L38" s="233">
        <v>1</v>
      </c>
      <c r="M38" s="233">
        <v>1</v>
      </c>
      <c r="N38" s="233">
        <v>1</v>
      </c>
      <c r="O38" s="233">
        <v>1</v>
      </c>
      <c r="P38" s="189">
        <f t="shared" si="3"/>
        <v>12</v>
      </c>
      <c r="Q38" s="189"/>
    </row>
    <row r="39" spans="2:20" s="190" customFormat="1">
      <c r="B39" s="190" t="s">
        <v>247</v>
      </c>
      <c r="C39" s="190">
        <v>31</v>
      </c>
      <c r="D39" s="233">
        <v>51503</v>
      </c>
      <c r="E39" s="233">
        <v>51415</v>
      </c>
      <c r="F39" s="233">
        <v>51365</v>
      </c>
      <c r="G39" s="233">
        <v>51429</v>
      </c>
      <c r="H39" s="233">
        <v>51636</v>
      </c>
      <c r="I39" s="233">
        <v>51738</v>
      </c>
      <c r="J39" s="233">
        <v>51777</v>
      </c>
      <c r="K39" s="233">
        <v>51892</v>
      </c>
      <c r="L39" s="233">
        <v>51905</v>
      </c>
      <c r="M39" s="233">
        <v>51900</v>
      </c>
      <c r="N39" s="233">
        <v>51900</v>
      </c>
      <c r="O39" s="233">
        <v>52145</v>
      </c>
      <c r="P39" s="189">
        <f t="shared" si="3"/>
        <v>620605</v>
      </c>
      <c r="Q39" s="189"/>
    </row>
    <row r="40" spans="2:20" s="190" customFormat="1">
      <c r="B40" s="190" t="s">
        <v>248</v>
      </c>
      <c r="C40" s="190">
        <v>41</v>
      </c>
      <c r="D40" s="233">
        <v>1868</v>
      </c>
      <c r="E40" s="233">
        <v>1869</v>
      </c>
      <c r="F40" s="233">
        <v>1869</v>
      </c>
      <c r="G40" s="233">
        <v>1872</v>
      </c>
      <c r="H40" s="233">
        <v>1870</v>
      </c>
      <c r="I40" s="233">
        <v>1871</v>
      </c>
      <c r="J40" s="233">
        <v>1871</v>
      </c>
      <c r="K40" s="233">
        <v>1867</v>
      </c>
      <c r="L40" s="233">
        <v>1866</v>
      </c>
      <c r="M40" s="233">
        <v>1860</v>
      </c>
      <c r="N40" s="233">
        <v>1842</v>
      </c>
      <c r="O40" s="233">
        <v>1446</v>
      </c>
      <c r="P40" s="189">
        <f t="shared" si="3"/>
        <v>21971</v>
      </c>
      <c r="Q40" s="189"/>
    </row>
    <row r="41" spans="2:20" s="190" customFormat="1">
      <c r="B41" s="186" t="s">
        <v>226</v>
      </c>
      <c r="C41" s="190">
        <v>50</v>
      </c>
      <c r="D41" s="226">
        <v>0</v>
      </c>
      <c r="E41" s="226">
        <v>0</v>
      </c>
      <c r="F41" s="226">
        <v>0</v>
      </c>
      <c r="G41" s="226">
        <v>0</v>
      </c>
      <c r="H41" s="226">
        <v>0</v>
      </c>
      <c r="I41" s="226">
        <v>0</v>
      </c>
      <c r="J41" s="226">
        <v>0</v>
      </c>
      <c r="K41" s="226">
        <v>0</v>
      </c>
      <c r="L41" s="226">
        <v>0</v>
      </c>
      <c r="M41" s="226">
        <v>0</v>
      </c>
      <c r="N41" s="226">
        <v>0</v>
      </c>
      <c r="O41" s="226">
        <v>0</v>
      </c>
      <c r="P41" s="189">
        <f t="shared" si="3"/>
        <v>0</v>
      </c>
      <c r="Q41" s="189"/>
    </row>
    <row r="42" spans="2:20" s="190" customFormat="1">
      <c r="B42" s="190" t="s">
        <v>249</v>
      </c>
      <c r="C42" s="190">
        <v>61</v>
      </c>
      <c r="D42" s="233">
        <v>24</v>
      </c>
      <c r="E42" s="233">
        <v>25</v>
      </c>
      <c r="F42" s="233">
        <v>26</v>
      </c>
      <c r="G42" s="233">
        <v>26</v>
      </c>
      <c r="H42" s="233">
        <v>27</v>
      </c>
      <c r="I42" s="233">
        <v>28</v>
      </c>
      <c r="J42" s="233">
        <v>28</v>
      </c>
      <c r="K42" s="233">
        <v>41</v>
      </c>
      <c r="L42" s="233">
        <v>37</v>
      </c>
      <c r="M42" s="233">
        <v>22</v>
      </c>
      <c r="N42" s="233">
        <v>22</v>
      </c>
      <c r="O42" s="233">
        <v>23</v>
      </c>
      <c r="P42" s="189">
        <f t="shared" si="3"/>
        <v>329</v>
      </c>
      <c r="Q42" s="189"/>
    </row>
    <row r="43" spans="2:20" s="190" customFormat="1">
      <c r="B43" s="190" t="s">
        <v>227</v>
      </c>
      <c r="C43" s="190">
        <v>85</v>
      </c>
      <c r="D43" s="233">
        <v>25</v>
      </c>
      <c r="E43" s="233">
        <v>25</v>
      </c>
      <c r="F43" s="233">
        <v>26</v>
      </c>
      <c r="G43" s="233">
        <v>26</v>
      </c>
      <c r="H43" s="233">
        <v>26</v>
      </c>
      <c r="I43" s="233">
        <v>26</v>
      </c>
      <c r="J43" s="233">
        <v>26</v>
      </c>
      <c r="K43" s="233">
        <v>26</v>
      </c>
      <c r="L43" s="233">
        <v>27</v>
      </c>
      <c r="M43" s="233">
        <v>27</v>
      </c>
      <c r="N43" s="233">
        <v>27</v>
      </c>
      <c r="O43" s="233">
        <v>27</v>
      </c>
      <c r="P43" s="189">
        <f t="shared" si="3"/>
        <v>314</v>
      </c>
      <c r="Q43" s="189"/>
    </row>
    <row r="44" spans="2:20" s="190" customFormat="1">
      <c r="B44" s="190" t="s">
        <v>228</v>
      </c>
      <c r="C44" s="190">
        <v>86</v>
      </c>
      <c r="D44" s="233">
        <v>306</v>
      </c>
      <c r="E44" s="233">
        <v>306</v>
      </c>
      <c r="F44" s="233">
        <v>305</v>
      </c>
      <c r="G44" s="233">
        <v>303</v>
      </c>
      <c r="H44" s="233">
        <v>301</v>
      </c>
      <c r="I44" s="233">
        <v>297</v>
      </c>
      <c r="J44" s="233">
        <v>294</v>
      </c>
      <c r="K44" s="233">
        <v>294</v>
      </c>
      <c r="L44" s="233">
        <v>291</v>
      </c>
      <c r="M44" s="233">
        <v>290</v>
      </c>
      <c r="N44" s="233">
        <v>290</v>
      </c>
      <c r="O44" s="233">
        <v>289</v>
      </c>
      <c r="P44" s="189">
        <f t="shared" si="3"/>
        <v>3566</v>
      </c>
      <c r="Q44" s="189"/>
    </row>
    <row r="45" spans="2:20" s="190" customFormat="1">
      <c r="B45" s="190" t="s">
        <v>250</v>
      </c>
      <c r="C45" s="190">
        <v>87</v>
      </c>
      <c r="D45" s="233">
        <v>7</v>
      </c>
      <c r="E45" s="233">
        <v>7</v>
      </c>
      <c r="F45" s="233">
        <v>7</v>
      </c>
      <c r="G45" s="233">
        <v>7</v>
      </c>
      <c r="H45" s="233">
        <v>7</v>
      </c>
      <c r="I45" s="233">
        <v>7</v>
      </c>
      <c r="J45" s="233">
        <v>7</v>
      </c>
      <c r="K45" s="233">
        <v>7</v>
      </c>
      <c r="L45" s="233">
        <v>7</v>
      </c>
      <c r="M45" s="233">
        <v>7</v>
      </c>
      <c r="N45" s="233">
        <v>7</v>
      </c>
      <c r="O45" s="233">
        <v>7</v>
      </c>
      <c r="P45" s="189">
        <f t="shared" si="3"/>
        <v>84</v>
      </c>
      <c r="Q45" s="189"/>
    </row>
    <row r="46" spans="2:20" s="190" customFormat="1">
      <c r="B46" s="190" t="s">
        <v>230</v>
      </c>
      <c r="C46" s="190">
        <v>31</v>
      </c>
      <c r="D46" s="233">
        <v>2346</v>
      </c>
      <c r="E46" s="233">
        <v>2342</v>
      </c>
      <c r="F46" s="233">
        <v>2335</v>
      </c>
      <c r="G46" s="233">
        <v>2335</v>
      </c>
      <c r="H46" s="233">
        <v>2338</v>
      </c>
      <c r="I46" s="233">
        <v>2350</v>
      </c>
      <c r="J46" s="233">
        <v>2352</v>
      </c>
      <c r="K46" s="233">
        <v>2347</v>
      </c>
      <c r="L46" s="233">
        <v>2347</v>
      </c>
      <c r="M46" s="233">
        <v>2336</v>
      </c>
      <c r="N46" s="233">
        <v>2335</v>
      </c>
      <c r="O46" s="233">
        <v>2335</v>
      </c>
      <c r="P46" s="189">
        <f t="shared" si="3"/>
        <v>28098</v>
      </c>
      <c r="Q46" s="189"/>
    </row>
    <row r="47" spans="2:20" s="190" customFormat="1" ht="15">
      <c r="B47" s="190" t="s">
        <v>231</v>
      </c>
      <c r="C47" s="190">
        <v>41</v>
      </c>
      <c r="D47" s="233">
        <v>111</v>
      </c>
      <c r="E47" s="233">
        <v>111</v>
      </c>
      <c r="F47" s="233">
        <v>111</v>
      </c>
      <c r="G47" s="233">
        <v>112</v>
      </c>
      <c r="H47" s="233">
        <v>111</v>
      </c>
      <c r="I47" s="233">
        <v>111</v>
      </c>
      <c r="J47" s="233">
        <v>110</v>
      </c>
      <c r="K47" s="233">
        <v>110</v>
      </c>
      <c r="L47" s="233">
        <v>110</v>
      </c>
      <c r="M47" s="233">
        <v>109</v>
      </c>
      <c r="N47" s="233">
        <v>109</v>
      </c>
      <c r="O47" s="233">
        <v>99</v>
      </c>
      <c r="P47" s="189">
        <f t="shared" si="3"/>
        <v>1314</v>
      </c>
      <c r="Q47" s="189"/>
      <c r="S47" s="189"/>
      <c r="T47" s="112"/>
    </row>
    <row r="48" spans="2:20" s="190" customFormat="1">
      <c r="B48" s="190" t="s">
        <v>251</v>
      </c>
      <c r="C48" s="190">
        <v>61</v>
      </c>
      <c r="D48" s="233">
        <v>0</v>
      </c>
      <c r="E48" s="233">
        <v>0</v>
      </c>
      <c r="F48" s="233">
        <v>0</v>
      </c>
      <c r="G48" s="233">
        <v>0</v>
      </c>
      <c r="H48" s="233">
        <v>0</v>
      </c>
      <c r="I48" s="233">
        <v>0</v>
      </c>
      <c r="J48" s="233">
        <v>0</v>
      </c>
      <c r="K48" s="233">
        <v>0</v>
      </c>
      <c r="L48" s="233">
        <v>0</v>
      </c>
      <c r="M48" s="233">
        <v>0</v>
      </c>
      <c r="N48" s="233">
        <v>0</v>
      </c>
      <c r="O48" s="233">
        <v>0</v>
      </c>
      <c r="P48" s="189">
        <f t="shared" si="3"/>
        <v>0</v>
      </c>
      <c r="Q48" s="189"/>
      <c r="S48" s="189"/>
    </row>
    <row r="49" spans="2:17" s="190" customFormat="1">
      <c r="B49" s="190" t="s">
        <v>232</v>
      </c>
      <c r="C49" s="190">
        <v>85</v>
      </c>
      <c r="D49" s="233">
        <v>6</v>
      </c>
      <c r="E49" s="233">
        <v>6</v>
      </c>
      <c r="F49" s="233">
        <v>5</v>
      </c>
      <c r="G49" s="233">
        <v>5</v>
      </c>
      <c r="H49" s="233">
        <v>5</v>
      </c>
      <c r="I49" s="233">
        <v>5</v>
      </c>
      <c r="J49" s="233">
        <v>5</v>
      </c>
      <c r="K49" s="233">
        <v>5</v>
      </c>
      <c r="L49" s="233">
        <v>5</v>
      </c>
      <c r="M49" s="233">
        <v>5</v>
      </c>
      <c r="N49" s="233">
        <v>5</v>
      </c>
      <c r="O49" s="233">
        <v>5</v>
      </c>
      <c r="P49" s="189">
        <f t="shared" si="3"/>
        <v>62</v>
      </c>
      <c r="Q49" s="189"/>
    </row>
    <row r="50" spans="2:17" s="190" customFormat="1">
      <c r="B50" s="190" t="s">
        <v>233</v>
      </c>
      <c r="C50" s="190">
        <v>86</v>
      </c>
      <c r="D50" s="233">
        <v>9</v>
      </c>
      <c r="E50" s="233">
        <v>9</v>
      </c>
      <c r="F50" s="233">
        <v>9</v>
      </c>
      <c r="G50" s="233">
        <v>9</v>
      </c>
      <c r="H50" s="233">
        <v>9</v>
      </c>
      <c r="I50" s="233">
        <v>9</v>
      </c>
      <c r="J50" s="233">
        <v>9</v>
      </c>
      <c r="K50" s="233">
        <v>9</v>
      </c>
      <c r="L50" s="233">
        <v>9</v>
      </c>
      <c r="M50" s="233">
        <v>9</v>
      </c>
      <c r="N50" s="233">
        <v>9</v>
      </c>
      <c r="O50" s="233">
        <v>9</v>
      </c>
      <c r="P50" s="189">
        <f t="shared" si="3"/>
        <v>108</v>
      </c>
      <c r="Q50" s="189"/>
    </row>
    <row r="51" spans="2:17" s="190" customFormat="1">
      <c r="B51" s="190" t="s">
        <v>234</v>
      </c>
      <c r="C51" s="190">
        <v>87</v>
      </c>
      <c r="D51" s="233">
        <v>0</v>
      </c>
      <c r="E51" s="233">
        <v>0</v>
      </c>
      <c r="F51" s="233">
        <v>0</v>
      </c>
      <c r="G51" s="233">
        <v>0</v>
      </c>
      <c r="H51" s="233">
        <v>0</v>
      </c>
      <c r="I51" s="233">
        <v>0</v>
      </c>
      <c r="J51" s="233">
        <v>0</v>
      </c>
      <c r="K51" s="233">
        <v>0</v>
      </c>
      <c r="L51" s="233">
        <v>0</v>
      </c>
      <c r="M51" s="233">
        <v>0</v>
      </c>
      <c r="N51" s="233">
        <v>0</v>
      </c>
      <c r="O51" s="233">
        <v>0</v>
      </c>
      <c r="P51" s="189">
        <f t="shared" si="3"/>
        <v>0</v>
      </c>
      <c r="Q51" s="189"/>
    </row>
    <row r="52" spans="2:17" s="190" customFormat="1">
      <c r="B52" s="176" t="s">
        <v>235</v>
      </c>
      <c r="C52" s="192" t="s">
        <v>190</v>
      </c>
      <c r="D52" s="233">
        <v>35</v>
      </c>
      <c r="E52" s="233">
        <v>35</v>
      </c>
      <c r="F52" s="233">
        <v>37</v>
      </c>
      <c r="G52" s="233">
        <v>38</v>
      </c>
      <c r="H52" s="233">
        <v>40</v>
      </c>
      <c r="I52" s="233">
        <v>40</v>
      </c>
      <c r="J52" s="233">
        <v>42</v>
      </c>
      <c r="K52" s="233">
        <v>44</v>
      </c>
      <c r="L52" s="233">
        <v>44</v>
      </c>
      <c r="M52" s="233">
        <v>44</v>
      </c>
      <c r="N52" s="233">
        <v>45</v>
      </c>
      <c r="O52" s="233">
        <v>47</v>
      </c>
      <c r="P52" s="189">
        <f t="shared" si="3"/>
        <v>491</v>
      </c>
      <c r="Q52" s="189"/>
    </row>
    <row r="53" spans="2:17" s="190" customFormat="1">
      <c r="B53" s="176" t="s">
        <v>236</v>
      </c>
      <c r="C53" s="192" t="s">
        <v>192</v>
      </c>
      <c r="D53" s="233">
        <v>34</v>
      </c>
      <c r="E53" s="233">
        <v>34</v>
      </c>
      <c r="F53" s="233">
        <v>34</v>
      </c>
      <c r="G53" s="233">
        <v>34</v>
      </c>
      <c r="H53" s="233">
        <v>34</v>
      </c>
      <c r="I53" s="233">
        <v>34</v>
      </c>
      <c r="J53" s="233">
        <v>34</v>
      </c>
      <c r="K53" s="233">
        <v>35</v>
      </c>
      <c r="L53" s="233">
        <v>36</v>
      </c>
      <c r="M53" s="233">
        <v>37</v>
      </c>
      <c r="N53" s="233">
        <v>37</v>
      </c>
      <c r="O53" s="233">
        <v>37</v>
      </c>
      <c r="P53" s="189">
        <f t="shared" si="3"/>
        <v>420</v>
      </c>
      <c r="Q53" s="189"/>
    </row>
    <row r="54" spans="2:17" s="190" customFormat="1">
      <c r="B54" s="176" t="s">
        <v>237</v>
      </c>
      <c r="C54" s="192" t="s">
        <v>196</v>
      </c>
      <c r="D54" s="233">
        <v>1</v>
      </c>
      <c r="E54" s="233">
        <v>1</v>
      </c>
      <c r="F54" s="233">
        <v>1</v>
      </c>
      <c r="G54" s="233">
        <v>1</v>
      </c>
      <c r="H54" s="233">
        <v>1</v>
      </c>
      <c r="I54" s="233">
        <v>1</v>
      </c>
      <c r="J54" s="233">
        <v>1</v>
      </c>
      <c r="K54" s="233">
        <v>1</v>
      </c>
      <c r="L54" s="233">
        <v>2</v>
      </c>
      <c r="M54" s="233">
        <v>2</v>
      </c>
      <c r="N54" s="233">
        <v>2</v>
      </c>
      <c r="O54" s="233">
        <v>2</v>
      </c>
      <c r="P54" s="189">
        <f t="shared" si="3"/>
        <v>16</v>
      </c>
      <c r="Q54" s="189"/>
    </row>
    <row r="55" spans="2:17" s="190" customFormat="1">
      <c r="B55" s="176" t="s">
        <v>238</v>
      </c>
      <c r="C55" s="192" t="s">
        <v>190</v>
      </c>
      <c r="D55" s="233">
        <v>17</v>
      </c>
      <c r="E55" s="233">
        <v>17</v>
      </c>
      <c r="F55" s="233">
        <v>18</v>
      </c>
      <c r="G55" s="233">
        <v>19</v>
      </c>
      <c r="H55" s="233">
        <v>21</v>
      </c>
      <c r="I55" s="233">
        <v>21</v>
      </c>
      <c r="J55" s="233">
        <v>22</v>
      </c>
      <c r="K55" s="233">
        <v>22</v>
      </c>
      <c r="L55" s="233">
        <v>22</v>
      </c>
      <c r="M55" s="233">
        <v>24</v>
      </c>
      <c r="N55" s="233">
        <v>24</v>
      </c>
      <c r="O55" s="233">
        <v>24</v>
      </c>
      <c r="P55" s="189">
        <f t="shared" si="3"/>
        <v>251</v>
      </c>
      <c r="Q55" s="189"/>
    </row>
    <row r="56" spans="2:17" s="190" customFormat="1">
      <c r="B56" s="176" t="s">
        <v>239</v>
      </c>
      <c r="C56" s="192" t="s">
        <v>192</v>
      </c>
      <c r="D56" s="233">
        <v>64</v>
      </c>
      <c r="E56" s="233">
        <v>64</v>
      </c>
      <c r="F56" s="233">
        <v>64</v>
      </c>
      <c r="G56" s="233">
        <v>64</v>
      </c>
      <c r="H56" s="233">
        <v>64</v>
      </c>
      <c r="I56" s="233">
        <v>63</v>
      </c>
      <c r="J56" s="233">
        <v>63</v>
      </c>
      <c r="K56" s="233">
        <v>63</v>
      </c>
      <c r="L56" s="233">
        <v>63</v>
      </c>
      <c r="M56" s="233">
        <v>62</v>
      </c>
      <c r="N56" s="233">
        <v>62</v>
      </c>
      <c r="O56" s="233">
        <v>62</v>
      </c>
      <c r="P56" s="189">
        <f t="shared" si="3"/>
        <v>758</v>
      </c>
      <c r="Q56" s="189"/>
    </row>
    <row r="57" spans="2:17" s="190" customFormat="1">
      <c r="B57" s="227" t="s">
        <v>240</v>
      </c>
      <c r="C57" s="234" t="s">
        <v>194</v>
      </c>
      <c r="D57" s="233">
        <v>1</v>
      </c>
      <c r="E57" s="233">
        <v>1</v>
      </c>
      <c r="F57" s="233">
        <v>1</v>
      </c>
      <c r="G57" s="233">
        <v>1</v>
      </c>
      <c r="H57" s="233">
        <v>1</v>
      </c>
      <c r="I57" s="233">
        <v>1</v>
      </c>
      <c r="J57" s="233">
        <v>1</v>
      </c>
      <c r="K57" s="233">
        <v>1</v>
      </c>
      <c r="L57" s="233">
        <v>1</v>
      </c>
      <c r="M57" s="233">
        <v>1</v>
      </c>
      <c r="N57" s="233">
        <v>1</v>
      </c>
      <c r="O57" s="233">
        <v>1</v>
      </c>
      <c r="P57" s="189">
        <f t="shared" si="3"/>
        <v>12</v>
      </c>
      <c r="Q57" s="189"/>
    </row>
    <row r="58" spans="2:17" s="190" customFormat="1">
      <c r="B58" s="176" t="s">
        <v>241</v>
      </c>
      <c r="C58" s="192" t="s">
        <v>196</v>
      </c>
      <c r="D58" s="226">
        <v>8</v>
      </c>
      <c r="E58" s="226">
        <v>8</v>
      </c>
      <c r="F58" s="226">
        <v>8</v>
      </c>
      <c r="G58" s="226">
        <v>8</v>
      </c>
      <c r="H58" s="226">
        <v>8</v>
      </c>
      <c r="I58" s="226">
        <v>8</v>
      </c>
      <c r="J58" s="226">
        <v>8</v>
      </c>
      <c r="K58" s="226">
        <v>8</v>
      </c>
      <c r="L58" s="226">
        <v>8</v>
      </c>
      <c r="M58" s="226">
        <v>9</v>
      </c>
      <c r="N58" s="226">
        <v>9</v>
      </c>
      <c r="O58" s="226">
        <v>9</v>
      </c>
      <c r="P58" s="189">
        <f t="shared" si="3"/>
        <v>99</v>
      </c>
      <c r="Q58" s="189"/>
    </row>
    <row r="59" spans="2:17" s="228" customFormat="1" ht="15">
      <c r="B59" s="228" t="s">
        <v>242</v>
      </c>
      <c r="C59" s="229" t="s">
        <v>303</v>
      </c>
      <c r="D59" s="235">
        <v>12</v>
      </c>
      <c r="E59" s="235">
        <v>12</v>
      </c>
      <c r="F59" s="235">
        <v>12</v>
      </c>
      <c r="G59" s="235">
        <v>12</v>
      </c>
      <c r="H59" s="235">
        <v>11</v>
      </c>
      <c r="I59" s="235">
        <v>11</v>
      </c>
      <c r="J59" s="235">
        <v>11</v>
      </c>
      <c r="K59" s="235">
        <v>11</v>
      </c>
      <c r="L59" s="235">
        <v>11</v>
      </c>
      <c r="M59" s="235">
        <v>11</v>
      </c>
      <c r="N59" s="235">
        <v>11</v>
      </c>
      <c r="O59" s="235">
        <v>11</v>
      </c>
      <c r="P59" s="193">
        <f t="shared" si="3"/>
        <v>136</v>
      </c>
      <c r="Q59" s="193"/>
    </row>
    <row r="60" spans="2:17" s="190" customFormat="1">
      <c r="B60" s="190" t="s">
        <v>71</v>
      </c>
      <c r="D60" s="198">
        <f>SUM(D35:D59)</f>
        <v>755350</v>
      </c>
      <c r="E60" s="198">
        <f t="shared" ref="E60:O60" si="4">SUM(E35:E59)</f>
        <v>755291</v>
      </c>
      <c r="F60" s="198">
        <f t="shared" si="4"/>
        <v>755572</v>
      </c>
      <c r="G60" s="198">
        <f t="shared" si="4"/>
        <v>757013</v>
      </c>
      <c r="H60" s="198">
        <f t="shared" si="4"/>
        <v>759039</v>
      </c>
      <c r="I60" s="198">
        <f t="shared" si="4"/>
        <v>760755</v>
      </c>
      <c r="J60" s="198">
        <f t="shared" si="4"/>
        <v>762045</v>
      </c>
      <c r="K60" s="198">
        <f t="shared" si="4"/>
        <v>763225</v>
      </c>
      <c r="L60" s="198">
        <f t="shared" si="4"/>
        <v>763630</v>
      </c>
      <c r="M60" s="198">
        <f t="shared" si="4"/>
        <v>763777</v>
      </c>
      <c r="N60" s="198">
        <f t="shared" si="4"/>
        <v>763265</v>
      </c>
      <c r="O60" s="198">
        <f t="shared" si="4"/>
        <v>762803</v>
      </c>
      <c r="P60" s="198">
        <f>SUM(P35:P59)</f>
        <v>9121765</v>
      </c>
      <c r="Q60" s="193"/>
    </row>
    <row r="61" spans="2:17" s="190" customFormat="1">
      <c r="C61" s="196"/>
      <c r="D61" s="189"/>
      <c r="E61" s="189"/>
      <c r="F61" s="189"/>
      <c r="G61" s="189"/>
      <c r="H61" s="189"/>
      <c r="I61" s="189"/>
      <c r="J61" s="189"/>
      <c r="K61" s="189"/>
      <c r="L61" s="189"/>
      <c r="M61" s="189"/>
      <c r="N61" s="189"/>
      <c r="O61" s="189"/>
      <c r="P61" s="189"/>
      <c r="Q61" s="189"/>
    </row>
    <row r="62" spans="2:17">
      <c r="B62" s="182" t="s">
        <v>252</v>
      </c>
      <c r="C62" s="192"/>
      <c r="D62" s="194"/>
      <c r="E62" s="194"/>
      <c r="F62" s="194"/>
      <c r="G62" s="194"/>
      <c r="H62" s="194"/>
      <c r="I62" s="194"/>
      <c r="J62" s="194"/>
      <c r="K62" s="194"/>
      <c r="L62" s="194"/>
      <c r="M62" s="194"/>
      <c r="N62" s="194"/>
      <c r="O62" s="194"/>
      <c r="P62" s="194"/>
      <c r="Q62" s="194"/>
    </row>
    <row r="63" spans="2:17">
      <c r="B63" s="176" t="s">
        <v>0</v>
      </c>
      <c r="C63" s="192">
        <v>23</v>
      </c>
      <c r="D63" s="194">
        <f t="shared" ref="D63:O63" si="5">D10/D36</f>
        <v>21.775011463085811</v>
      </c>
      <c r="E63" s="194">
        <f t="shared" si="5"/>
        <v>19.371207081051136</v>
      </c>
      <c r="F63" s="194">
        <f t="shared" si="5"/>
        <v>24.470230315252273</v>
      </c>
      <c r="G63" s="194">
        <f t="shared" si="5"/>
        <v>58.686851450197366</v>
      </c>
      <c r="H63" s="194">
        <f t="shared" si="5"/>
        <v>103.66712182942624</v>
      </c>
      <c r="I63" s="194">
        <f t="shared" si="5"/>
        <v>123.87661752677714</v>
      </c>
      <c r="J63" s="194">
        <f t="shared" si="5"/>
        <v>125.26064991339963</v>
      </c>
      <c r="K63" s="194">
        <f t="shared" si="5"/>
        <v>106.8687322708635</v>
      </c>
      <c r="L63" s="194">
        <f t="shared" si="5"/>
        <v>104.07178321115769</v>
      </c>
      <c r="M63" s="194">
        <f t="shared" si="5"/>
        <v>62.897738286467344</v>
      </c>
      <c r="N63" s="194">
        <f t="shared" si="5"/>
        <v>41.7807893370355</v>
      </c>
      <c r="O63" s="194">
        <f t="shared" si="5"/>
        <v>29.770608600853276</v>
      </c>
      <c r="P63" s="194">
        <f t="shared" ref="P63:P74" si="6">SUM(D63:O63)</f>
        <v>822.49734128556679</v>
      </c>
      <c r="Q63" s="194"/>
    </row>
    <row r="64" spans="2:17">
      <c r="B64" s="186" t="s">
        <v>224</v>
      </c>
      <c r="C64" s="190">
        <v>31</v>
      </c>
      <c r="D64" s="194">
        <f t="shared" ref="D64:O65" si="7">D12/D39</f>
        <v>141.65052859666426</v>
      </c>
      <c r="E64" s="194">
        <f t="shared" si="7"/>
        <v>131.90000235304481</v>
      </c>
      <c r="F64" s="194">
        <f t="shared" si="7"/>
        <v>142.5444840891619</v>
      </c>
      <c r="G64" s="194">
        <f t="shared" si="7"/>
        <v>258.11645364177411</v>
      </c>
      <c r="H64" s="194">
        <f t="shared" si="7"/>
        <v>432.53302517031142</v>
      </c>
      <c r="I64" s="194">
        <f t="shared" si="7"/>
        <v>528.43222399706406</v>
      </c>
      <c r="J64" s="194">
        <f t="shared" si="7"/>
        <v>534.17385311245539</v>
      </c>
      <c r="K64" s="194">
        <f t="shared" si="7"/>
        <v>456.65191392802166</v>
      </c>
      <c r="L64" s="194">
        <f t="shared" si="7"/>
        <v>450.7070527241691</v>
      </c>
      <c r="M64" s="194">
        <f t="shared" si="7"/>
        <v>289.02383176153563</v>
      </c>
      <c r="N64" s="194">
        <f t="shared" si="7"/>
        <v>214.35093621968207</v>
      </c>
      <c r="O64" s="194">
        <f t="shared" si="7"/>
        <v>169.97275157875157</v>
      </c>
      <c r="P64" s="194">
        <f t="shared" si="6"/>
        <v>3750.0570571726362</v>
      </c>
      <c r="Q64" s="194"/>
    </row>
    <row r="65" spans="2:17" s="190" customFormat="1">
      <c r="B65" s="186" t="s">
        <v>225</v>
      </c>
      <c r="C65" s="190">
        <v>41</v>
      </c>
      <c r="D65" s="189">
        <f t="shared" si="7"/>
        <v>1640.220153354818</v>
      </c>
      <c r="E65" s="189">
        <f t="shared" si="7"/>
        <v>1538.7664142171213</v>
      </c>
      <c r="F65" s="189">
        <f t="shared" si="7"/>
        <v>1649.2568179504547</v>
      </c>
      <c r="G65" s="189">
        <f t="shared" si="7"/>
        <v>2579.0565457415596</v>
      </c>
      <c r="H65" s="189">
        <f t="shared" si="7"/>
        <v>3647.4149049224602</v>
      </c>
      <c r="I65" s="189">
        <f t="shared" si="7"/>
        <v>4107.0209862244792</v>
      </c>
      <c r="J65" s="189">
        <f t="shared" si="7"/>
        <v>4153.2625648861567</v>
      </c>
      <c r="K65" s="189">
        <f t="shared" si="7"/>
        <v>3672.6472005575788</v>
      </c>
      <c r="L65" s="189">
        <f t="shared" si="7"/>
        <v>3748.9590038617366</v>
      </c>
      <c r="M65" s="189">
        <f t="shared" si="7"/>
        <v>2785.1395833238175</v>
      </c>
      <c r="N65" s="189">
        <f t="shared" si="7"/>
        <v>2277.123066951357</v>
      </c>
      <c r="O65" s="189">
        <f t="shared" si="7"/>
        <v>2313.8612204296683</v>
      </c>
      <c r="P65" s="194">
        <f t="shared" si="6"/>
        <v>34112.728462421204</v>
      </c>
      <c r="Q65" s="194"/>
    </row>
    <row r="66" spans="2:17" s="190" customFormat="1">
      <c r="B66" s="190" t="s">
        <v>231</v>
      </c>
      <c r="C66" s="190">
        <v>41</v>
      </c>
      <c r="D66" s="189">
        <f t="shared" ref="D66:O66" si="8">D19/D47</f>
        <v>11214.597341441442</v>
      </c>
      <c r="E66" s="189">
        <f t="shared" si="8"/>
        <v>11059.168156756758</v>
      </c>
      <c r="F66" s="189">
        <f t="shared" si="8"/>
        <v>10709.585914414414</v>
      </c>
      <c r="G66" s="189">
        <f t="shared" si="8"/>
        <v>11767.7725125</v>
      </c>
      <c r="H66" s="189">
        <f t="shared" si="8"/>
        <v>12948.539845945945</v>
      </c>
      <c r="I66" s="189">
        <f t="shared" si="8"/>
        <v>13451.755279279278</v>
      </c>
      <c r="J66" s="189">
        <f t="shared" si="8"/>
        <v>13675.958678181818</v>
      </c>
      <c r="K66" s="189">
        <f t="shared" si="8"/>
        <v>13409.487897272727</v>
      </c>
      <c r="L66" s="189">
        <f t="shared" si="8"/>
        <v>14481.667020000001</v>
      </c>
      <c r="M66" s="189">
        <f t="shared" si="8"/>
        <v>12629.861881651375</v>
      </c>
      <c r="N66" s="189">
        <f t="shared" si="8"/>
        <v>12115.236616513763</v>
      </c>
      <c r="O66" s="189">
        <f t="shared" si="8"/>
        <v>12002.466063636364</v>
      </c>
      <c r="P66" s="194">
        <f t="shared" si="6"/>
        <v>149466.09720759388</v>
      </c>
      <c r="Q66" s="194"/>
    </row>
    <row r="67" spans="2:17">
      <c r="B67" s="176" t="s">
        <v>235</v>
      </c>
      <c r="C67" s="192" t="s">
        <v>190</v>
      </c>
      <c r="D67" s="194">
        <f t="shared" ref="D67:O69" si="9">D23/D52</f>
        <v>8951.1175874285709</v>
      </c>
      <c r="E67" s="194">
        <f t="shared" si="9"/>
        <v>9166.005937428572</v>
      </c>
      <c r="F67" s="194">
        <f t="shared" si="9"/>
        <v>8332.7501502702708</v>
      </c>
      <c r="G67" s="194">
        <f t="shared" si="9"/>
        <v>9235.2406052631577</v>
      </c>
      <c r="H67" s="194">
        <f t="shared" si="9"/>
        <v>10933.32723225</v>
      </c>
      <c r="I67" s="194">
        <f t="shared" si="9"/>
        <v>12007.736456000001</v>
      </c>
      <c r="J67" s="194">
        <f t="shared" si="9"/>
        <v>11765.951992857143</v>
      </c>
      <c r="K67" s="194">
        <f t="shared" si="9"/>
        <v>12256.739030909092</v>
      </c>
      <c r="L67" s="194">
        <f t="shared" si="9"/>
        <v>13176.693532272726</v>
      </c>
      <c r="M67" s="194">
        <f t="shared" si="9"/>
        <v>9921.7186731818183</v>
      </c>
      <c r="N67" s="194">
        <f t="shared" si="9"/>
        <v>9573.4727284444452</v>
      </c>
      <c r="O67" s="194">
        <f t="shared" si="9"/>
        <v>8671.3254536170225</v>
      </c>
      <c r="P67" s="194">
        <f t="shared" si="6"/>
        <v>123992.0793799228</v>
      </c>
      <c r="Q67" s="194"/>
    </row>
    <row r="68" spans="2:17">
      <c r="B68" s="176" t="s">
        <v>236</v>
      </c>
      <c r="C68" s="192" t="s">
        <v>192</v>
      </c>
      <c r="D68" s="194">
        <f t="shared" si="9"/>
        <v>51917.341576470586</v>
      </c>
      <c r="E68" s="194">
        <f t="shared" si="9"/>
        <v>53882.241705882356</v>
      </c>
      <c r="F68" s="194">
        <f t="shared" si="9"/>
        <v>52157.011914705887</v>
      </c>
      <c r="G68" s="194">
        <f t="shared" si="9"/>
        <v>60240.935114705877</v>
      </c>
      <c r="H68" s="194">
        <f t="shared" si="9"/>
        <v>67796.700152941165</v>
      </c>
      <c r="I68" s="194">
        <f t="shared" si="9"/>
        <v>73811.177647058823</v>
      </c>
      <c r="J68" s="194">
        <f t="shared" si="9"/>
        <v>73807.591576470586</v>
      </c>
      <c r="K68" s="194">
        <f t="shared" si="9"/>
        <v>64892.697168571423</v>
      </c>
      <c r="L68" s="194">
        <f t="shared" si="9"/>
        <v>68570.553191666666</v>
      </c>
      <c r="M68" s="194">
        <f t="shared" si="9"/>
        <v>57363.039005405408</v>
      </c>
      <c r="N68" s="194">
        <f t="shared" si="9"/>
        <v>51089.945700000004</v>
      </c>
      <c r="O68" s="194">
        <f t="shared" si="9"/>
        <v>47463.178854054051</v>
      </c>
      <c r="P68" s="194">
        <f t="shared" si="6"/>
        <v>722992.41360793286</v>
      </c>
      <c r="Q68" s="194"/>
    </row>
    <row r="69" spans="2:17">
      <c r="B69" s="176" t="s">
        <v>237</v>
      </c>
      <c r="C69" s="192" t="s">
        <v>196</v>
      </c>
      <c r="D69" s="194">
        <f t="shared" si="9"/>
        <v>764815.96629999997</v>
      </c>
      <c r="E69" s="194">
        <f t="shared" si="9"/>
        <v>785305.46683000005</v>
      </c>
      <c r="F69" s="194">
        <f t="shared" si="9"/>
        <v>862704.74722000002</v>
      </c>
      <c r="G69" s="194">
        <f t="shared" si="9"/>
        <v>1209995.4410999999</v>
      </c>
      <c r="H69" s="194">
        <f t="shared" si="9"/>
        <v>1536919.1199</v>
      </c>
      <c r="I69" s="194">
        <f t="shared" si="9"/>
        <v>1448418.5547</v>
      </c>
      <c r="J69" s="194">
        <f t="shared" si="9"/>
        <v>1725925.5086999999</v>
      </c>
      <c r="K69" s="194">
        <f t="shared" si="9"/>
        <v>1526124.8341999999</v>
      </c>
      <c r="L69" s="194">
        <f t="shared" si="9"/>
        <v>784011.46845000004</v>
      </c>
      <c r="M69" s="194">
        <f t="shared" si="9"/>
        <v>642223.73069999996</v>
      </c>
      <c r="N69" s="194">
        <f t="shared" si="9"/>
        <v>648048.27245000005</v>
      </c>
      <c r="O69" s="194">
        <f t="shared" si="9"/>
        <v>577953.77729999996</v>
      </c>
      <c r="P69" s="194">
        <f t="shared" si="6"/>
        <v>12512446.88785</v>
      </c>
      <c r="Q69" s="194"/>
    </row>
    <row r="70" spans="2:17">
      <c r="B70" s="176" t="s">
        <v>227</v>
      </c>
      <c r="C70" s="176">
        <v>85</v>
      </c>
      <c r="D70" s="194">
        <f t="shared" ref="D70:O73" si="10">D15/D43</f>
        <v>30668.8870752</v>
      </c>
      <c r="E70" s="194">
        <f t="shared" si="10"/>
        <v>28625.7709344</v>
      </c>
      <c r="F70" s="194">
        <f t="shared" si="10"/>
        <v>29704.969586153846</v>
      </c>
      <c r="G70" s="194">
        <f t="shared" si="10"/>
        <v>45247.419696153847</v>
      </c>
      <c r="H70" s="194">
        <f t="shared" si="10"/>
        <v>61811.232430769232</v>
      </c>
      <c r="I70" s="194">
        <f t="shared" si="10"/>
        <v>70299.887003846146</v>
      </c>
      <c r="J70" s="194">
        <f t="shared" si="10"/>
        <v>70578.694149999996</v>
      </c>
      <c r="K70" s="194">
        <f t="shared" si="10"/>
        <v>62939.684046153845</v>
      </c>
      <c r="L70" s="194">
        <f t="shared" si="10"/>
        <v>62597.626618518523</v>
      </c>
      <c r="M70" s="194">
        <f t="shared" si="10"/>
        <v>51791.678585185189</v>
      </c>
      <c r="N70" s="194">
        <f t="shared" si="10"/>
        <v>43155.693488888894</v>
      </c>
      <c r="O70" s="194">
        <f t="shared" si="10"/>
        <v>32821.976696296297</v>
      </c>
      <c r="P70" s="194">
        <f t="shared" si="6"/>
        <v>590243.52031156584</v>
      </c>
      <c r="Q70" s="194"/>
    </row>
    <row r="71" spans="2:17">
      <c r="B71" s="176" t="s">
        <v>228</v>
      </c>
      <c r="C71" s="176">
        <v>86</v>
      </c>
      <c r="D71" s="194">
        <f t="shared" si="10"/>
        <v>1164.0524687908496</v>
      </c>
      <c r="E71" s="194">
        <f t="shared" si="10"/>
        <v>928.26824065359472</v>
      </c>
      <c r="F71" s="194">
        <f t="shared" si="10"/>
        <v>1195.891651672131</v>
      </c>
      <c r="G71" s="194">
        <f t="shared" si="10"/>
        <v>2987.0725611551156</v>
      </c>
      <c r="H71" s="194">
        <f t="shared" si="10"/>
        <v>4788.8239604651162</v>
      </c>
      <c r="I71" s="194">
        <f t="shared" si="10"/>
        <v>5457.6603296296298</v>
      </c>
      <c r="J71" s="194">
        <f t="shared" si="10"/>
        <v>5682.3290156462581</v>
      </c>
      <c r="K71" s="194">
        <f t="shared" si="10"/>
        <v>4976.8035258503396</v>
      </c>
      <c r="L71" s="194">
        <f t="shared" si="10"/>
        <v>5130.357993814433</v>
      </c>
      <c r="M71" s="194">
        <f t="shared" si="10"/>
        <v>3423.3335437931037</v>
      </c>
      <c r="N71" s="194">
        <f t="shared" si="10"/>
        <v>2494.8175281034482</v>
      </c>
      <c r="O71" s="194">
        <f t="shared" si="10"/>
        <v>1760.4028554325259</v>
      </c>
      <c r="P71" s="194">
        <f t="shared" si="6"/>
        <v>39989.813675006546</v>
      </c>
      <c r="Q71" s="194"/>
    </row>
    <row r="72" spans="2:17">
      <c r="B72" s="190" t="s">
        <v>250</v>
      </c>
      <c r="C72" s="190">
        <v>87</v>
      </c>
      <c r="D72" s="194">
        <f t="shared" si="10"/>
        <v>207306.83772857141</v>
      </c>
      <c r="E72" s="194">
        <f t="shared" si="10"/>
        <v>192162.84935714284</v>
      </c>
      <c r="F72" s="194">
        <f t="shared" si="10"/>
        <v>199569.41088571429</v>
      </c>
      <c r="G72" s="194">
        <f t="shared" si="10"/>
        <v>301970.86964285711</v>
      </c>
      <c r="H72" s="194">
        <f t="shared" si="10"/>
        <v>407299.81024285714</v>
      </c>
      <c r="I72" s="194">
        <f t="shared" si="10"/>
        <v>466178.47207142861</v>
      </c>
      <c r="J72" s="194">
        <f t="shared" si="10"/>
        <v>461476.33120000002</v>
      </c>
      <c r="K72" s="194">
        <f t="shared" si="10"/>
        <v>395034.06037142861</v>
      </c>
      <c r="L72" s="194">
        <f t="shared" si="10"/>
        <v>416012.19397142855</v>
      </c>
      <c r="M72" s="194">
        <f t="shared" si="10"/>
        <v>313838.40888571425</v>
      </c>
      <c r="N72" s="194">
        <f t="shared" si="10"/>
        <v>276792.47955714288</v>
      </c>
      <c r="O72" s="194">
        <f t="shared" si="10"/>
        <v>231643.39494285715</v>
      </c>
      <c r="P72" s="194">
        <f t="shared" si="6"/>
        <v>3869285.118857143</v>
      </c>
      <c r="Q72" s="194"/>
    </row>
    <row r="73" spans="2:17">
      <c r="B73" s="176" t="s">
        <v>230</v>
      </c>
      <c r="C73" s="176">
        <v>31</v>
      </c>
      <c r="D73" s="194">
        <f t="shared" si="10"/>
        <v>208.43224240784315</v>
      </c>
      <c r="E73" s="194">
        <f t="shared" si="10"/>
        <v>197.71571196542595</v>
      </c>
      <c r="F73" s="194">
        <f t="shared" si="10"/>
        <v>215.734919571246</v>
      </c>
      <c r="G73" s="194">
        <f t="shared" si="10"/>
        <v>432.69332771908779</v>
      </c>
      <c r="H73" s="194">
        <f t="shared" si="10"/>
        <v>772.00475897104354</v>
      </c>
      <c r="I73" s="194">
        <f t="shared" si="10"/>
        <v>952.14119527476578</v>
      </c>
      <c r="J73" s="194">
        <f t="shared" si="10"/>
        <v>940.91389940233842</v>
      </c>
      <c r="K73" s="194">
        <f t="shared" si="10"/>
        <v>793.37649015023442</v>
      </c>
      <c r="L73" s="194">
        <f t="shared" si="10"/>
        <v>773.21632486591398</v>
      </c>
      <c r="M73" s="194">
        <f t="shared" si="10"/>
        <v>465.81680071476887</v>
      </c>
      <c r="N73" s="194">
        <f t="shared" si="10"/>
        <v>314.91893226389726</v>
      </c>
      <c r="O73" s="194">
        <f t="shared" si="10"/>
        <v>231.9808935607409</v>
      </c>
      <c r="P73" s="194">
        <f t="shared" si="6"/>
        <v>6298.9454968673062</v>
      </c>
      <c r="Q73" s="194"/>
    </row>
    <row r="74" spans="2:17" s="218" customFormat="1" ht="15">
      <c r="B74" s="228" t="s">
        <v>242</v>
      </c>
      <c r="C74" s="236" t="s">
        <v>303</v>
      </c>
      <c r="D74" s="197">
        <f t="shared" ref="D74:O74" si="11">D30/D59</f>
        <v>165876.90144166668</v>
      </c>
      <c r="E74" s="197">
        <f t="shared" si="11"/>
        <v>159568.72921666666</v>
      </c>
      <c r="F74" s="197">
        <f t="shared" si="11"/>
        <v>156459.63543333331</v>
      </c>
      <c r="G74" s="197">
        <f t="shared" si="11"/>
        <v>245599.51690000002</v>
      </c>
      <c r="H74" s="197">
        <f t="shared" si="11"/>
        <v>361131.52908181818</v>
      </c>
      <c r="I74" s="197">
        <f t="shared" si="11"/>
        <v>400932.83559090906</v>
      </c>
      <c r="J74" s="197">
        <f t="shared" si="11"/>
        <v>419933.76018181816</v>
      </c>
      <c r="K74" s="197">
        <f t="shared" si="11"/>
        <v>363942.40762727271</v>
      </c>
      <c r="L74" s="197">
        <f t="shared" si="11"/>
        <v>389242.26542727277</v>
      </c>
      <c r="M74" s="197">
        <f t="shared" si="11"/>
        <v>290423.50282727269</v>
      </c>
      <c r="N74" s="197">
        <f t="shared" si="11"/>
        <v>251554.02890909091</v>
      </c>
      <c r="O74" s="197">
        <f t="shared" si="11"/>
        <v>225505.90329090907</v>
      </c>
      <c r="P74" s="197">
        <f t="shared" si="6"/>
        <v>3430171.0159280305</v>
      </c>
      <c r="Q74" s="197"/>
    </row>
    <row r="75" spans="2:17">
      <c r="C75" s="192"/>
      <c r="D75" s="194"/>
      <c r="E75" s="194"/>
      <c r="F75" s="194"/>
      <c r="G75" s="194"/>
      <c r="H75" s="194"/>
      <c r="I75" s="194"/>
      <c r="J75" s="194"/>
      <c r="K75" s="194"/>
      <c r="L75" s="194"/>
      <c r="M75" s="194"/>
      <c r="N75" s="194"/>
      <c r="O75" s="194"/>
      <c r="P75" s="194"/>
      <c r="Q75" s="194"/>
    </row>
    <row r="76" spans="2:17">
      <c r="B76" s="182" t="s">
        <v>253</v>
      </c>
      <c r="C76" s="192"/>
      <c r="D76" s="194"/>
      <c r="E76" s="194"/>
      <c r="F76" s="194"/>
      <c r="G76" s="194"/>
      <c r="H76" s="194"/>
      <c r="I76" s="194"/>
      <c r="J76" s="194"/>
      <c r="K76" s="194"/>
      <c r="L76" s="194"/>
      <c r="M76" s="194"/>
      <c r="N76" s="194"/>
      <c r="O76" s="194"/>
      <c r="P76" s="194"/>
      <c r="Q76" s="194"/>
    </row>
    <row r="77" spans="2:17" s="190" customFormat="1">
      <c r="B77" s="190" t="s">
        <v>254</v>
      </c>
      <c r="C77" s="196"/>
      <c r="D77" s="195">
        <v>79.916666666666686</v>
      </c>
      <c r="E77" s="195">
        <v>43.54166666666665</v>
      </c>
      <c r="F77" s="195">
        <v>95.666666666666657</v>
      </c>
      <c r="G77" s="195">
        <v>411.83333333333337</v>
      </c>
      <c r="H77" s="195">
        <v>659.25</v>
      </c>
      <c r="I77" s="195">
        <v>787.95833333333326</v>
      </c>
      <c r="J77" s="195">
        <v>777.54166666666674</v>
      </c>
      <c r="K77" s="195">
        <v>628.625</v>
      </c>
      <c r="L77" s="195">
        <v>684.37500000000023</v>
      </c>
      <c r="M77" s="195">
        <v>435.79166666666663</v>
      </c>
      <c r="N77" s="195">
        <v>317.33333333333331</v>
      </c>
      <c r="O77" s="195">
        <v>219.625</v>
      </c>
      <c r="P77" s="189">
        <f>SUM(D77:O77)</f>
        <v>5141.4583333333339</v>
      </c>
      <c r="Q77" s="189"/>
    </row>
    <row r="78" spans="2:17" s="190" customFormat="1">
      <c r="B78" s="190" t="s">
        <v>255</v>
      </c>
      <c r="C78" s="196"/>
      <c r="D78" s="195">
        <v>67.843055555555551</v>
      </c>
      <c r="E78" s="195">
        <v>53.558333333333337</v>
      </c>
      <c r="F78" s="195">
        <v>151.59166666666667</v>
      </c>
      <c r="G78" s="195">
        <v>398.66250000000002</v>
      </c>
      <c r="H78" s="195">
        <v>600.13472222222219</v>
      </c>
      <c r="I78" s="195">
        <v>764.03333333333342</v>
      </c>
      <c r="J78" s="195">
        <v>721.25555555555559</v>
      </c>
      <c r="K78" s="195">
        <v>642.93611111111113</v>
      </c>
      <c r="L78" s="195">
        <v>594.46597222222204</v>
      </c>
      <c r="M78" s="195">
        <v>464.54027777777776</v>
      </c>
      <c r="N78" s="195">
        <v>312.77638888888896</v>
      </c>
      <c r="O78" s="195">
        <v>168.96111111111114</v>
      </c>
      <c r="P78" s="189">
        <f>SUM(D78:O78)</f>
        <v>4940.7590277777772</v>
      </c>
      <c r="Q78" s="189"/>
    </row>
    <row r="79" spans="2:17" s="190" customFormat="1">
      <c r="B79" s="186" t="s">
        <v>256</v>
      </c>
      <c r="C79" s="196"/>
      <c r="D79" s="198">
        <f>D77-D78</f>
        <v>12.073611111111134</v>
      </c>
      <c r="E79" s="198">
        <f t="shared" ref="E79:P79" si="12">E77-E78</f>
        <v>-10.016666666666687</v>
      </c>
      <c r="F79" s="198">
        <f t="shared" si="12"/>
        <v>-55.925000000000011</v>
      </c>
      <c r="G79" s="198">
        <f t="shared" si="12"/>
        <v>13.170833333333348</v>
      </c>
      <c r="H79" s="198">
        <f t="shared" si="12"/>
        <v>59.115277777777806</v>
      </c>
      <c r="I79" s="198">
        <f t="shared" si="12"/>
        <v>23.924999999999841</v>
      </c>
      <c r="J79" s="198">
        <f t="shared" si="12"/>
        <v>56.286111111111154</v>
      </c>
      <c r="K79" s="198">
        <f t="shared" si="12"/>
        <v>-14.311111111111131</v>
      </c>
      <c r="L79" s="198">
        <f t="shared" si="12"/>
        <v>89.909027777778192</v>
      </c>
      <c r="M79" s="198">
        <f t="shared" si="12"/>
        <v>-28.748611111111131</v>
      </c>
      <c r="N79" s="198">
        <f t="shared" si="12"/>
        <v>4.5569444444443548</v>
      </c>
      <c r="O79" s="198">
        <f t="shared" si="12"/>
        <v>50.663888888888863</v>
      </c>
      <c r="P79" s="198">
        <f t="shared" si="12"/>
        <v>200.69930555555675</v>
      </c>
      <c r="Q79" s="193"/>
    </row>
    <row r="80" spans="2:17">
      <c r="C80" s="192"/>
      <c r="D80" s="194"/>
      <c r="E80" s="194"/>
      <c r="F80" s="194"/>
      <c r="G80" s="194"/>
      <c r="H80" s="194"/>
      <c r="I80" s="194"/>
      <c r="J80" s="194"/>
      <c r="K80" s="194"/>
      <c r="L80" s="194"/>
      <c r="M80" s="194"/>
      <c r="N80" s="194"/>
      <c r="O80" s="194"/>
      <c r="P80" s="194"/>
      <c r="Q80" s="194"/>
    </row>
    <row r="81" spans="2:17">
      <c r="B81" s="182" t="s">
        <v>257</v>
      </c>
      <c r="C81" s="192"/>
      <c r="D81" s="194"/>
      <c r="E81" s="194"/>
      <c r="F81" s="194"/>
      <c r="G81" s="194"/>
      <c r="H81" s="194"/>
      <c r="I81" s="194"/>
      <c r="J81" s="194"/>
      <c r="K81" s="194"/>
      <c r="L81" s="194"/>
      <c r="M81" s="194"/>
      <c r="N81" s="194"/>
      <c r="O81" s="194"/>
      <c r="P81" s="194"/>
      <c r="Q81" s="194"/>
    </row>
    <row r="82" spans="2:17" s="190" customFormat="1">
      <c r="B82" s="176" t="s">
        <v>0</v>
      </c>
      <c r="C82" s="196">
        <v>23</v>
      </c>
      <c r="D82" s="199">
        <v>0.121591065488711</v>
      </c>
      <c r="E82" s="199">
        <v>0.121591065488711</v>
      </c>
      <c r="F82" s="199">
        <v>0.10310811998269501</v>
      </c>
      <c r="G82" s="199">
        <v>0.113685084933606</v>
      </c>
      <c r="H82" s="199">
        <v>0.17375542246646</v>
      </c>
      <c r="I82" s="199">
        <v>0.17375542246646</v>
      </c>
      <c r="J82" s="199">
        <v>0.17375542246646</v>
      </c>
      <c r="K82" s="199">
        <v>0.17375542246646</v>
      </c>
      <c r="L82" s="199">
        <v>0.17375542246646</v>
      </c>
      <c r="M82" s="199">
        <v>0.17375542246646</v>
      </c>
      <c r="N82" s="199">
        <v>0.113685084933606</v>
      </c>
      <c r="O82" s="199">
        <v>0.10310811998269501</v>
      </c>
      <c r="P82" s="189"/>
      <c r="Q82" s="189"/>
    </row>
    <row r="83" spans="2:17" s="190" customFormat="1">
      <c r="B83" s="186" t="s">
        <v>224</v>
      </c>
      <c r="C83" s="190">
        <v>31</v>
      </c>
      <c r="D83" s="199">
        <v>0</v>
      </c>
      <c r="E83" s="199">
        <v>0</v>
      </c>
      <c r="F83" s="199">
        <v>0.24712716927068901</v>
      </c>
      <c r="G83" s="199">
        <v>0.355209282845452</v>
      </c>
      <c r="H83" s="199">
        <v>0.67403273761692895</v>
      </c>
      <c r="I83" s="199">
        <v>0.67403273761692895</v>
      </c>
      <c r="J83" s="199">
        <v>0.67403273761692895</v>
      </c>
      <c r="K83" s="199">
        <v>0.67403273761692895</v>
      </c>
      <c r="L83" s="199">
        <v>0.67403273761692895</v>
      </c>
      <c r="M83" s="199">
        <v>0.67403273761692895</v>
      </c>
      <c r="N83" s="199">
        <v>0.355209282845452</v>
      </c>
      <c r="O83" s="199">
        <v>0.24712716927068901</v>
      </c>
      <c r="P83" s="189"/>
      <c r="Q83" s="189"/>
    </row>
    <row r="84" spans="2:17" s="190" customFormat="1">
      <c r="B84" s="186" t="s">
        <v>225</v>
      </c>
      <c r="C84" s="190">
        <v>41</v>
      </c>
      <c r="D84" s="199">
        <v>0</v>
      </c>
      <c r="E84" s="199">
        <v>0</v>
      </c>
      <c r="F84" s="199">
        <v>2.5408514264763302</v>
      </c>
      <c r="G84" s="199">
        <v>2.0579641752122102</v>
      </c>
      <c r="H84" s="199">
        <v>3.5050885894550201</v>
      </c>
      <c r="I84" s="199">
        <v>3.5050885894550201</v>
      </c>
      <c r="J84" s="199">
        <v>3.5050885894550201</v>
      </c>
      <c r="K84" s="199">
        <v>3.5050885894550201</v>
      </c>
      <c r="L84" s="199">
        <v>3.5050885894550201</v>
      </c>
      <c r="M84" s="199">
        <v>3.5050885894550201</v>
      </c>
      <c r="N84" s="199">
        <v>2.0579641752122102</v>
      </c>
      <c r="O84" s="199">
        <v>2.5408514264763302</v>
      </c>
      <c r="P84" s="189"/>
      <c r="Q84" s="189"/>
    </row>
    <row r="85" spans="2:17" s="190" customFormat="1">
      <c r="B85" s="176" t="s">
        <v>237</v>
      </c>
      <c r="C85" s="192" t="s">
        <v>196</v>
      </c>
      <c r="D85" s="199">
        <v>0</v>
      </c>
      <c r="E85" s="199">
        <v>0</v>
      </c>
      <c r="F85" s="199">
        <v>244.02269020564501</v>
      </c>
      <c r="G85" s="199">
        <v>477.83125469528898</v>
      </c>
      <c r="H85" s="199">
        <v>924.60984513623498</v>
      </c>
      <c r="I85" s="199">
        <v>924.60984513623498</v>
      </c>
      <c r="J85" s="199">
        <v>924.60984513623498</v>
      </c>
      <c r="K85" s="199">
        <v>924.60984513623498</v>
      </c>
      <c r="L85" s="199">
        <v>924.60984513623498</v>
      </c>
      <c r="M85" s="199">
        <v>924.60984513623498</v>
      </c>
      <c r="N85" s="199">
        <v>477.83125469528898</v>
      </c>
      <c r="O85" s="199">
        <v>244.02269020564501</v>
      </c>
      <c r="P85" s="189"/>
      <c r="Q85" s="189"/>
    </row>
    <row r="86" spans="2:17" s="190" customFormat="1">
      <c r="B86" s="190" t="s">
        <v>227</v>
      </c>
      <c r="C86" s="190">
        <v>85</v>
      </c>
      <c r="D86" s="199">
        <v>0</v>
      </c>
      <c r="E86" s="199">
        <v>0</v>
      </c>
      <c r="F86" s="199">
        <v>23.772554921233102</v>
      </c>
      <c r="G86" s="199">
        <v>55.900144291463803</v>
      </c>
      <c r="H86" s="199">
        <v>55.900144291463803</v>
      </c>
      <c r="I86" s="199">
        <v>55.900144291463803</v>
      </c>
      <c r="J86" s="199">
        <v>55.900144291463803</v>
      </c>
      <c r="K86" s="199">
        <v>55.900144291463803</v>
      </c>
      <c r="L86" s="199">
        <v>55.900144291463803</v>
      </c>
      <c r="M86" s="199">
        <v>55.900144291463803</v>
      </c>
      <c r="N86" s="199">
        <v>55.900144291463803</v>
      </c>
      <c r="O86" s="199">
        <v>23.772554921233102</v>
      </c>
      <c r="P86" s="189"/>
      <c r="Q86" s="189"/>
    </row>
    <row r="87" spans="2:17" s="190" customFormat="1">
      <c r="B87" s="190" t="s">
        <v>228</v>
      </c>
      <c r="C87" s="190">
        <v>86</v>
      </c>
      <c r="D87" s="199">
        <v>0</v>
      </c>
      <c r="E87" s="199">
        <v>0</v>
      </c>
      <c r="F87" s="199">
        <v>4.3758203205946504</v>
      </c>
      <c r="G87" s="199">
        <v>4.9843508114065802</v>
      </c>
      <c r="H87" s="199">
        <v>4.9843508114065802</v>
      </c>
      <c r="I87" s="199">
        <v>4.9843508114065802</v>
      </c>
      <c r="J87" s="199">
        <v>4.9843508114065802</v>
      </c>
      <c r="K87" s="199">
        <v>4.9843508114065802</v>
      </c>
      <c r="L87" s="199">
        <v>4.9843508114065802</v>
      </c>
      <c r="M87" s="199">
        <v>4.9843508114065802</v>
      </c>
      <c r="N87" s="199">
        <v>4.9843508114065802</v>
      </c>
      <c r="O87" s="199">
        <v>4.3758203205946504</v>
      </c>
      <c r="P87" s="189"/>
      <c r="Q87" s="189"/>
    </row>
    <row r="88" spans="2:17" s="190" customFormat="1">
      <c r="B88" s="190" t="s">
        <v>250</v>
      </c>
      <c r="C88" s="190">
        <v>87</v>
      </c>
      <c r="D88" s="200">
        <v>0</v>
      </c>
      <c r="E88" s="200">
        <v>0</v>
      </c>
      <c r="F88" s="200">
        <v>221.28286999958499</v>
      </c>
      <c r="G88" s="200">
        <v>279.94927164111499</v>
      </c>
      <c r="H88" s="200">
        <v>279.94927164111499</v>
      </c>
      <c r="I88" s="200">
        <v>279.94927164111499</v>
      </c>
      <c r="J88" s="200">
        <v>279.94927164111499</v>
      </c>
      <c r="K88" s="200">
        <v>279.94927164111499</v>
      </c>
      <c r="L88" s="199">
        <v>279.94927164111499</v>
      </c>
      <c r="M88" s="199">
        <v>279.94927164111499</v>
      </c>
      <c r="N88" s="199">
        <v>279.94927164111499</v>
      </c>
      <c r="O88" s="199">
        <v>221.28286999958499</v>
      </c>
      <c r="P88" s="189"/>
      <c r="Q88" s="189"/>
    </row>
    <row r="89" spans="2:17" s="190" customFormat="1">
      <c r="B89" s="190" t="s">
        <v>230</v>
      </c>
      <c r="C89" s="190">
        <v>31</v>
      </c>
      <c r="D89" s="199">
        <v>0</v>
      </c>
      <c r="E89" s="199">
        <v>0</v>
      </c>
      <c r="F89" s="199">
        <v>0.28583815683637998</v>
      </c>
      <c r="G89" s="199">
        <v>0.56454677367481099</v>
      </c>
      <c r="H89" s="199">
        <v>1.38429267855863</v>
      </c>
      <c r="I89" s="199">
        <v>1.38429267855863</v>
      </c>
      <c r="J89" s="199">
        <v>1.38429267855863</v>
      </c>
      <c r="K89" s="199">
        <v>1.38429267855863</v>
      </c>
      <c r="L89" s="199">
        <v>1.38429267855863</v>
      </c>
      <c r="M89" s="199">
        <v>1.38429267855863</v>
      </c>
      <c r="N89" s="199">
        <v>0.56454677367481099</v>
      </c>
      <c r="O89" s="199">
        <v>0.28583815683637998</v>
      </c>
      <c r="P89" s="189"/>
      <c r="Q89" s="189"/>
    </row>
    <row r="90" spans="2:17" s="190" customFormat="1">
      <c r="B90" s="190" t="s">
        <v>231</v>
      </c>
      <c r="C90" s="190">
        <v>41</v>
      </c>
      <c r="D90" s="199">
        <v>0</v>
      </c>
      <c r="E90" s="199">
        <v>0</v>
      </c>
      <c r="F90" s="199">
        <v>5.8084414203140602</v>
      </c>
      <c r="G90" s="199">
        <v>5.4505201205863703</v>
      </c>
      <c r="H90" s="199">
        <v>3.9596424279234999</v>
      </c>
      <c r="I90" s="199">
        <v>3.9596424279234999</v>
      </c>
      <c r="J90" s="199">
        <v>3.9596424279234999</v>
      </c>
      <c r="K90" s="199">
        <v>3.9596424279234999</v>
      </c>
      <c r="L90" s="199">
        <v>3.9596424279234999</v>
      </c>
      <c r="M90" s="199">
        <v>3.9596424279234999</v>
      </c>
      <c r="N90" s="199">
        <v>5.4505201205863703</v>
      </c>
      <c r="O90" s="199">
        <v>5.8084414203140602</v>
      </c>
      <c r="P90" s="189"/>
      <c r="Q90" s="189"/>
    </row>
    <row r="91" spans="2:17" s="228" customFormat="1" ht="15">
      <c r="B91" s="236"/>
      <c r="C91" s="229" t="s">
        <v>303</v>
      </c>
      <c r="D91" s="237">
        <v>0</v>
      </c>
      <c r="E91" s="237">
        <v>0</v>
      </c>
      <c r="F91" s="237">
        <v>182.662534338618</v>
      </c>
      <c r="G91" s="237">
        <v>259.87782475287798</v>
      </c>
      <c r="H91" s="237">
        <v>259.87782475287798</v>
      </c>
      <c r="I91" s="237">
        <v>259.87782475287798</v>
      </c>
      <c r="J91" s="237">
        <v>259.87782475287798</v>
      </c>
      <c r="K91" s="237">
        <v>259.87782475287798</v>
      </c>
      <c r="L91" s="238">
        <v>259.87782475287798</v>
      </c>
      <c r="M91" s="238">
        <v>259.87782475287798</v>
      </c>
      <c r="N91" s="238">
        <v>259.87782475287798</v>
      </c>
      <c r="O91" s="238">
        <v>182.662534338618</v>
      </c>
      <c r="P91" s="193"/>
      <c r="Q91" s="193"/>
    </row>
    <row r="92" spans="2:17">
      <c r="C92" s="192"/>
      <c r="D92" s="194"/>
      <c r="E92" s="194"/>
      <c r="F92" s="194"/>
      <c r="G92" s="194"/>
      <c r="H92" s="194"/>
      <c r="I92" s="194"/>
      <c r="J92" s="194"/>
      <c r="K92" s="194"/>
      <c r="L92" s="194"/>
      <c r="M92" s="194"/>
      <c r="N92" s="194"/>
      <c r="O92" s="194"/>
      <c r="P92" s="194"/>
      <c r="Q92" s="194"/>
    </row>
    <row r="93" spans="2:17">
      <c r="B93" s="182" t="s">
        <v>258</v>
      </c>
      <c r="C93" s="192"/>
      <c r="D93" s="194"/>
      <c r="E93" s="194"/>
      <c r="F93" s="194"/>
      <c r="G93" s="194"/>
      <c r="H93" s="194"/>
      <c r="I93" s="194"/>
      <c r="J93" s="194"/>
      <c r="K93" s="194"/>
      <c r="L93" s="194"/>
      <c r="M93" s="194"/>
      <c r="N93" s="194"/>
      <c r="O93" s="194"/>
      <c r="P93" s="194"/>
      <c r="Q93" s="194"/>
    </row>
    <row r="94" spans="2:17">
      <c r="B94" s="176" t="s">
        <v>0</v>
      </c>
      <c r="C94" s="192">
        <v>23</v>
      </c>
      <c r="D94" s="194">
        <f>D63+D82*(-D$79)</f>
        <v>20.306968223789468</v>
      </c>
      <c r="E94" s="194">
        <f t="shared" ref="E94:O96" si="13">E63+E82*(-E$79)</f>
        <v>20.589144253696393</v>
      </c>
      <c r="F94" s="194">
        <f t="shared" si="13"/>
        <v>30.236551925284491</v>
      </c>
      <c r="G94" s="194">
        <f t="shared" si="13"/>
        <v>57.189524144050992</v>
      </c>
      <c r="H94" s="194">
        <f t="shared" si="13"/>
        <v>93.395521764926315</v>
      </c>
      <c r="I94" s="194">
        <f t="shared" si="13"/>
        <v>119.71951904426712</v>
      </c>
      <c r="J94" s="194">
        <f t="shared" si="13"/>
        <v>115.4806328982944</v>
      </c>
      <c r="K94" s="194">
        <f t="shared" si="13"/>
        <v>109.35536542793906</v>
      </c>
      <c r="L94" s="194">
        <f>L63+L82*(-L$79)</f>
        <v>88.449602106081159</v>
      </c>
      <c r="M94" s="194">
        <f t="shared" si="13"/>
        <v>67.892965355402424</v>
      </c>
      <c r="N94" s="194">
        <f t="shared" si="13"/>
        <v>41.262732720831117</v>
      </c>
      <c r="O94" s="194">
        <f t="shared" si="13"/>
        <v>24.546750266507793</v>
      </c>
      <c r="P94" s="194">
        <f t="shared" ref="P94:P103" si="14">SUM(D94:O94)</f>
        <v>788.42527813107074</v>
      </c>
      <c r="Q94" s="194"/>
    </row>
    <row r="95" spans="2:17">
      <c r="B95" s="186" t="s">
        <v>224</v>
      </c>
      <c r="C95" s="192">
        <v>31</v>
      </c>
      <c r="D95" s="194">
        <f>D64+D83*(-D$79)</f>
        <v>141.65052859666426</v>
      </c>
      <c r="E95" s="194">
        <f t="shared" si="13"/>
        <v>131.90000235304481</v>
      </c>
      <c r="F95" s="194">
        <f t="shared" si="13"/>
        <v>156.36507103062519</v>
      </c>
      <c r="G95" s="194">
        <f t="shared" si="13"/>
        <v>253.43805137896379</v>
      </c>
      <c r="H95" s="194">
        <f t="shared" si="13"/>
        <v>392.68739265477063</v>
      </c>
      <c r="I95" s="194">
        <f t="shared" si="13"/>
        <v>512.30599074957911</v>
      </c>
      <c r="J95" s="194">
        <f t="shared" si="13"/>
        <v>496.23517155042248</v>
      </c>
      <c r="K95" s="194">
        <f t="shared" si="13"/>
        <v>466.29807132858394</v>
      </c>
      <c r="L95" s="194">
        <f t="shared" si="13"/>
        <v>390.10542459463676</v>
      </c>
      <c r="M95" s="194">
        <f t="shared" si="13"/>
        <v>308.40133681144232</v>
      </c>
      <c r="N95" s="194">
        <f t="shared" si="13"/>
        <v>212.73226725160441</v>
      </c>
      <c r="O95" s="194">
        <f t="shared" si="13"/>
        <v>157.45232813339575</v>
      </c>
      <c r="P95" s="194">
        <f t="shared" si="14"/>
        <v>3619.5716364337331</v>
      </c>
      <c r="Q95" s="194"/>
    </row>
    <row r="96" spans="2:17">
      <c r="B96" s="186" t="s">
        <v>225</v>
      </c>
      <c r="C96" s="190">
        <v>41</v>
      </c>
      <c r="D96" s="194">
        <f>D65+D84*(-D$79)</f>
        <v>1640.220153354818</v>
      </c>
      <c r="E96" s="194">
        <f t="shared" si="13"/>
        <v>1538.7664142171213</v>
      </c>
      <c r="F96" s="194">
        <f t="shared" si="13"/>
        <v>1791.3539339761435</v>
      </c>
      <c r="G96" s="194">
        <f t="shared" si="13"/>
        <v>2551.9514425838688</v>
      </c>
      <c r="H96" s="194">
        <f t="shared" si="13"/>
        <v>3440.2106193211075</v>
      </c>
      <c r="I96" s="194">
        <f t="shared" si="13"/>
        <v>4023.1617417217685</v>
      </c>
      <c r="J96" s="194">
        <f t="shared" si="13"/>
        <v>3955.9747590858037</v>
      </c>
      <c r="K96" s="194">
        <f t="shared" si="13"/>
        <v>3722.8089128155575</v>
      </c>
      <c r="L96" s="194">
        <f t="shared" si="13"/>
        <v>3433.8198965088518</v>
      </c>
      <c r="M96" s="194">
        <f t="shared" si="13"/>
        <v>2885.9060120920531</v>
      </c>
      <c r="N96" s="194">
        <f t="shared" si="13"/>
        <v>2267.7450385362581</v>
      </c>
      <c r="O96" s="194">
        <f t="shared" si="13"/>
        <v>2185.1318060754966</v>
      </c>
      <c r="P96" s="194">
        <f t="shared" si="14"/>
        <v>33437.050730288851</v>
      </c>
      <c r="Q96" s="194"/>
    </row>
    <row r="97" spans="2:17">
      <c r="B97" s="176" t="s">
        <v>237</v>
      </c>
      <c r="C97" s="192" t="s">
        <v>196</v>
      </c>
      <c r="D97" s="194">
        <f t="shared" ref="D97:O101" si="15">D69+D85*(-D$79)</f>
        <v>764815.96629999997</v>
      </c>
      <c r="E97" s="194">
        <f t="shared" si="15"/>
        <v>785305.46683000005</v>
      </c>
      <c r="F97" s="194">
        <f t="shared" si="15"/>
        <v>876351.71616975067</v>
      </c>
      <c r="G97" s="194">
        <f t="shared" si="15"/>
        <v>1203702.0052829508</v>
      </c>
      <c r="H97" s="194">
        <f t="shared" si="15"/>
        <v>1482260.5520687033</v>
      </c>
      <c r="I97" s="194">
        <f t="shared" si="15"/>
        <v>1426297.2641551157</v>
      </c>
      <c r="J97" s="194">
        <f t="shared" si="15"/>
        <v>1673882.8162222344</v>
      </c>
      <c r="K97" s="194">
        <f t="shared" si="15"/>
        <v>1539357.0284281718</v>
      </c>
      <c r="L97" s="194">
        <f t="shared" si="15"/>
        <v>700880.69620003912</v>
      </c>
      <c r="M97" s="194">
        <f t="shared" si="15"/>
        <v>668804.97956732626</v>
      </c>
      <c r="N97" s="194">
        <f t="shared" si="15"/>
        <v>645870.8219685345</v>
      </c>
      <c r="O97" s="194">
        <f t="shared" si="15"/>
        <v>565590.63883705344</v>
      </c>
      <c r="P97" s="194">
        <f t="shared" si="14"/>
        <v>12333119.95202988</v>
      </c>
      <c r="Q97" s="194"/>
    </row>
    <row r="98" spans="2:17">
      <c r="B98" s="176" t="s">
        <v>227</v>
      </c>
      <c r="C98" s="176">
        <v>85</v>
      </c>
      <c r="D98" s="194">
        <f t="shared" si="15"/>
        <v>30668.8870752</v>
      </c>
      <c r="E98" s="194">
        <f t="shared" si="15"/>
        <v>28625.7709344</v>
      </c>
      <c r="F98" s="194">
        <f t="shared" si="15"/>
        <v>31034.449720123808</v>
      </c>
      <c r="G98" s="194">
        <f t="shared" si="15"/>
        <v>44511.168212381694</v>
      </c>
      <c r="H98" s="194">
        <f t="shared" si="15"/>
        <v>58506.679873161491</v>
      </c>
      <c r="I98" s="194">
        <f t="shared" si="15"/>
        <v>68962.476051672886</v>
      </c>
      <c r="J98" s="194">
        <f t="shared" si="15"/>
        <v>67432.292417283519</v>
      </c>
      <c r="K98" s="194">
        <f t="shared" si="15"/>
        <v>63739.677222236125</v>
      </c>
      <c r="L98" s="194">
        <f t="shared" si="15"/>
        <v>57571.698992635495</v>
      </c>
      <c r="M98" s="194">
        <f t="shared" si="15"/>
        <v>53398.730094475482</v>
      </c>
      <c r="N98" s="194">
        <f t="shared" si="15"/>
        <v>42900.959636916268</v>
      </c>
      <c r="O98" s="194">
        <f t="shared" si="15"/>
        <v>31617.566615161933</v>
      </c>
      <c r="P98" s="194">
        <f t="shared" si="14"/>
        <v>578970.35684564873</v>
      </c>
      <c r="Q98" s="194"/>
    </row>
    <row r="99" spans="2:17">
      <c r="B99" s="176" t="s">
        <v>228</v>
      </c>
      <c r="C99" s="176">
        <v>86</v>
      </c>
      <c r="D99" s="194">
        <f t="shared" si="15"/>
        <v>1164.0524687908496</v>
      </c>
      <c r="E99" s="194">
        <f t="shared" si="15"/>
        <v>928.26824065359472</v>
      </c>
      <c r="F99" s="194">
        <f t="shared" si="15"/>
        <v>1440.609403101387</v>
      </c>
      <c r="G99" s="194">
        <f t="shared" si="15"/>
        <v>2921.4245073432148</v>
      </c>
      <c r="H99" s="194">
        <f t="shared" si="15"/>
        <v>4494.1726777069243</v>
      </c>
      <c r="I99" s="194">
        <f t="shared" si="15"/>
        <v>5338.4097364667277</v>
      </c>
      <c r="J99" s="194">
        <f t="shared" si="15"/>
        <v>5401.7792920586699</v>
      </c>
      <c r="K99" s="194">
        <f t="shared" si="15"/>
        <v>5048.1351241291359</v>
      </c>
      <c r="L99" s="194">
        <f t="shared" si="15"/>
        <v>4682.2198582574874</v>
      </c>
      <c r="M99" s="194">
        <f t="shared" si="15"/>
        <v>3566.6267069115825</v>
      </c>
      <c r="N99" s="194">
        <f t="shared" si="15"/>
        <v>2472.1041183642474</v>
      </c>
      <c r="O99" s="194">
        <f t="shared" si="15"/>
        <v>1538.7067809121766</v>
      </c>
      <c r="P99" s="194">
        <f t="shared" si="14"/>
        <v>38996.508914696002</v>
      </c>
      <c r="Q99" s="194"/>
    </row>
    <row r="100" spans="2:17">
      <c r="B100" s="190" t="s">
        <v>250</v>
      </c>
      <c r="C100" s="190">
        <v>87</v>
      </c>
      <c r="D100" s="194">
        <f t="shared" si="15"/>
        <v>207306.83772857141</v>
      </c>
      <c r="E100" s="194">
        <f t="shared" si="15"/>
        <v>192162.84935714284</v>
      </c>
      <c r="F100" s="194">
        <f t="shared" si="15"/>
        <v>211944.65539044107</v>
      </c>
      <c r="G100" s="194">
        <f t="shared" si="15"/>
        <v>298283.70444428391</v>
      </c>
      <c r="H100" s="194">
        <f t="shared" si="15"/>
        <v>390750.53128610604</v>
      </c>
      <c r="I100" s="194">
        <f t="shared" si="15"/>
        <v>459480.685747415</v>
      </c>
      <c r="J100" s="194">
        <f t="shared" si="15"/>
        <v>445719.07539093361</v>
      </c>
      <c r="K100" s="194">
        <f t="shared" si="15"/>
        <v>399040.44550335925</v>
      </c>
      <c r="L100" s="194">
        <f t="shared" si="15"/>
        <v>390842.22713107878</v>
      </c>
      <c r="M100" s="194">
        <f t="shared" si="15"/>
        <v>321886.56162696349</v>
      </c>
      <c r="N100" s="194">
        <f t="shared" si="15"/>
        <v>275516.76627901167</v>
      </c>
      <c r="O100" s="194">
        <f t="shared" si="15"/>
        <v>220432.34420418373</v>
      </c>
      <c r="P100" s="194">
        <f t="shared" si="14"/>
        <v>3813366.6840894907</v>
      </c>
      <c r="Q100" s="194"/>
    </row>
    <row r="101" spans="2:17">
      <c r="B101" s="176" t="s">
        <v>230</v>
      </c>
      <c r="C101" s="176">
        <v>31</v>
      </c>
      <c r="D101" s="194">
        <f t="shared" si="15"/>
        <v>208.43224240784315</v>
      </c>
      <c r="E101" s="194">
        <f t="shared" si="15"/>
        <v>197.71571196542595</v>
      </c>
      <c r="F101" s="194">
        <f t="shared" si="15"/>
        <v>231.72041849232056</v>
      </c>
      <c r="G101" s="194">
        <f t="shared" si="15"/>
        <v>425.25777625414577</v>
      </c>
      <c r="H101" s="194">
        <f t="shared" si="15"/>
        <v>690.17191275230607</v>
      </c>
      <c r="I101" s="194">
        <f t="shared" si="15"/>
        <v>919.02199294025081</v>
      </c>
      <c r="J101" s="194">
        <f t="shared" si="15"/>
        <v>862.99744788668966</v>
      </c>
      <c r="K101" s="194">
        <f t="shared" si="15"/>
        <v>813.18725648338466</v>
      </c>
      <c r="L101" s="194">
        <f t="shared" si="15"/>
        <v>648.75591597681114</v>
      </c>
      <c r="M101" s="194">
        <f t="shared" si="15"/>
        <v>505.61329259460928</v>
      </c>
      <c r="N101" s="194">
        <f t="shared" si="15"/>
        <v>312.34632397997086</v>
      </c>
      <c r="O101" s="194">
        <f t="shared" si="15"/>
        <v>217.49922094257775</v>
      </c>
      <c r="P101" s="194">
        <f t="shared" si="14"/>
        <v>6032.7195126763363</v>
      </c>
      <c r="Q101" s="194"/>
    </row>
    <row r="102" spans="2:17">
      <c r="B102" s="190" t="s">
        <v>231</v>
      </c>
      <c r="C102" s="190">
        <v>41</v>
      </c>
      <c r="D102" s="194">
        <f t="shared" ref="D102:O102" si="16">D66+D90*(-D$79)</f>
        <v>11214.597341441442</v>
      </c>
      <c r="E102" s="194">
        <f t="shared" si="16"/>
        <v>11059.168156756758</v>
      </c>
      <c r="F102" s="194">
        <f t="shared" si="16"/>
        <v>11034.423000845478</v>
      </c>
      <c r="G102" s="194">
        <f t="shared" si="16"/>
        <v>11695.984620411777</v>
      </c>
      <c r="H102" s="194">
        <f t="shared" si="16"/>
        <v>12714.464483918573</v>
      </c>
      <c r="I102" s="194">
        <f t="shared" si="16"/>
        <v>13357.020834191209</v>
      </c>
      <c r="J102" s="194">
        <f t="shared" si="16"/>
        <v>13453.085804523445</v>
      </c>
      <c r="K102" s="194">
        <f t="shared" si="16"/>
        <v>13466.154780019011</v>
      </c>
      <c r="L102" s="194">
        <f t="shared" si="16"/>
        <v>14125.659418957757</v>
      </c>
      <c r="M102" s="194">
        <f t="shared" si="16"/>
        <v>12743.696101950803</v>
      </c>
      <c r="N102" s="194">
        <f t="shared" si="16"/>
        <v>12090.398899130925</v>
      </c>
      <c r="O102" s="194">
        <f t="shared" si="16"/>
        <v>11708.187832899952</v>
      </c>
      <c r="P102" s="194">
        <f t="shared" si="14"/>
        <v>148662.84127504713</v>
      </c>
      <c r="Q102" s="194"/>
    </row>
    <row r="103" spans="2:17" s="218" customFormat="1" ht="15">
      <c r="B103" s="228" t="s">
        <v>242</v>
      </c>
      <c r="C103" s="236" t="s">
        <v>303</v>
      </c>
      <c r="D103" s="197">
        <f t="shared" ref="D103:O103" si="17">D74+D91*(-D$79)</f>
        <v>165876.90144166668</v>
      </c>
      <c r="E103" s="197">
        <f t="shared" si="17"/>
        <v>159568.72921666666</v>
      </c>
      <c r="F103" s="197">
        <f t="shared" si="17"/>
        <v>166675.03766622054</v>
      </c>
      <c r="G103" s="197">
        <f t="shared" si="17"/>
        <v>242176.70938315065</v>
      </c>
      <c r="H103" s="197">
        <f t="shared" si="17"/>
        <v>345768.77928326715</v>
      </c>
      <c r="I103" s="197">
        <f t="shared" si="17"/>
        <v>394715.25863369647</v>
      </c>
      <c r="J103" s="197">
        <f t="shared" si="17"/>
        <v>405306.24806246377</v>
      </c>
      <c r="K103" s="197">
        <f t="shared" si="17"/>
        <v>367661.54805262503</v>
      </c>
      <c r="L103" s="197">
        <f>L74+L91*(-L$79)</f>
        <v>365876.90286273771</v>
      </c>
      <c r="M103" s="197">
        <f t="shared" si="17"/>
        <v>297894.62934749469</v>
      </c>
      <c r="N103" s="197">
        <f t="shared" si="17"/>
        <v>250369.78009934901</v>
      </c>
      <c r="O103" s="197">
        <f t="shared" si="17"/>
        <v>216251.50894701449</v>
      </c>
      <c r="P103" s="197">
        <f t="shared" si="14"/>
        <v>3378142.0329963532</v>
      </c>
      <c r="Q103" s="197"/>
    </row>
    <row r="104" spans="2:17">
      <c r="C104" s="192"/>
      <c r="D104" s="194"/>
      <c r="E104" s="194"/>
      <c r="F104" s="194"/>
      <c r="G104" s="194"/>
      <c r="H104" s="194"/>
      <c r="I104" s="194"/>
      <c r="J104" s="194"/>
      <c r="K104" s="194"/>
      <c r="L104" s="194"/>
      <c r="M104" s="194"/>
      <c r="N104" s="194"/>
      <c r="O104" s="194"/>
      <c r="P104" s="194"/>
      <c r="Q104" s="194"/>
    </row>
    <row r="105" spans="2:17">
      <c r="B105" s="182" t="s">
        <v>259</v>
      </c>
      <c r="C105" s="192"/>
      <c r="D105" s="194"/>
      <c r="E105" s="194"/>
      <c r="F105" s="194"/>
      <c r="G105" s="194"/>
      <c r="H105" s="194"/>
      <c r="I105" s="194"/>
      <c r="J105" s="194"/>
      <c r="K105" s="194"/>
      <c r="L105" s="194"/>
      <c r="M105" s="194"/>
      <c r="N105" s="194"/>
      <c r="O105" s="194"/>
      <c r="P105" s="194"/>
      <c r="Q105" s="194"/>
    </row>
    <row r="106" spans="2:17">
      <c r="B106" s="176" t="s">
        <v>0</v>
      </c>
      <c r="C106" s="192">
        <v>23</v>
      </c>
      <c r="D106" s="194">
        <f t="shared" ref="D106:O106" si="18">D94*D36</f>
        <v>14193900.658477454</v>
      </c>
      <c r="E106" s="194">
        <f t="shared" si="18"/>
        <v>14391750.065901017</v>
      </c>
      <c r="F106" s="194">
        <f t="shared" si="18"/>
        <v>21145388.331013054</v>
      </c>
      <c r="G106" s="194">
        <f t="shared" si="18"/>
        <v>40073042.704881392</v>
      </c>
      <c r="H106" s="194">
        <f t="shared" si="18"/>
        <v>65612502.136861332</v>
      </c>
      <c r="I106" s="194">
        <f>I94*I36</f>
        <v>84297745.78608267</v>
      </c>
      <c r="J106" s="194">
        <f t="shared" si="18"/>
        <v>81457497.872533113</v>
      </c>
      <c r="K106" s="194">
        <f t="shared" si="18"/>
        <v>77252676.286816984</v>
      </c>
      <c r="L106" s="194">
        <f t="shared" si="18"/>
        <v>62519009.15584556</v>
      </c>
      <c r="M106" s="194">
        <f t="shared" si="18"/>
        <v>48001412.793715201</v>
      </c>
      <c r="N106" s="194">
        <f t="shared" si="18"/>
        <v>29153028.447387043</v>
      </c>
      <c r="O106" s="194">
        <f t="shared" si="18"/>
        <v>17335381.426462866</v>
      </c>
      <c r="P106" s="194">
        <f t="shared" ref="P106:P115" si="19">SUM(D106:O106)</f>
        <v>555433335.66597772</v>
      </c>
      <c r="Q106" s="194"/>
    </row>
    <row r="107" spans="2:17">
      <c r="B107" s="186" t="s">
        <v>224</v>
      </c>
      <c r="C107" s="192">
        <v>31</v>
      </c>
      <c r="D107" s="194">
        <f t="shared" ref="D107:O108" si="20">D95*D39</f>
        <v>7295427.1743139997</v>
      </c>
      <c r="E107" s="194">
        <f t="shared" si="20"/>
        <v>6781638.6209817994</v>
      </c>
      <c r="F107" s="194">
        <f t="shared" si="20"/>
        <v>8031691.873488063</v>
      </c>
      <c r="G107" s="194">
        <f t="shared" si="20"/>
        <v>13034065.544368729</v>
      </c>
      <c r="H107" s="194">
        <f t="shared" si="20"/>
        <v>20276806.207121737</v>
      </c>
      <c r="I107" s="194">
        <f t="shared" si="20"/>
        <v>26505687.349401724</v>
      </c>
      <c r="J107" s="194">
        <f t="shared" si="20"/>
        <v>25693568.477366224</v>
      </c>
      <c r="K107" s="194">
        <f t="shared" si="20"/>
        <v>24197139.517382879</v>
      </c>
      <c r="L107" s="194">
        <f t="shared" si="20"/>
        <v>20248422.063584622</v>
      </c>
      <c r="M107" s="194">
        <f t="shared" si="20"/>
        <v>16006029.380513856</v>
      </c>
      <c r="N107" s="194">
        <f t="shared" si="20"/>
        <v>11040804.670358269</v>
      </c>
      <c r="O107" s="194">
        <f>O95*O39</f>
        <v>8210351.6505159214</v>
      </c>
      <c r="P107" s="194">
        <f t="shared" si="19"/>
        <v>187321632.52939779</v>
      </c>
      <c r="Q107" s="194"/>
    </row>
    <row r="108" spans="2:17">
      <c r="B108" s="186" t="s">
        <v>225</v>
      </c>
      <c r="C108" s="190">
        <v>41</v>
      </c>
      <c r="D108" s="194">
        <f t="shared" si="20"/>
        <v>3063931.2464668001</v>
      </c>
      <c r="E108" s="194">
        <f t="shared" si="20"/>
        <v>2875954.4281718</v>
      </c>
      <c r="F108" s="194">
        <f t="shared" si="20"/>
        <v>3348040.5026014121</v>
      </c>
      <c r="G108" s="194">
        <f t="shared" si="20"/>
        <v>4777253.1005170029</v>
      </c>
      <c r="H108" s="194">
        <f t="shared" si="20"/>
        <v>6433193.8581304708</v>
      </c>
      <c r="I108" s="194">
        <f t="shared" si="20"/>
        <v>7527335.6187614286</v>
      </c>
      <c r="J108" s="194">
        <f t="shared" si="20"/>
        <v>7401628.7742495388</v>
      </c>
      <c r="K108" s="194">
        <f t="shared" si="20"/>
        <v>6950484.240226646</v>
      </c>
      <c r="L108" s="194">
        <f t="shared" si="20"/>
        <v>6407507.9268855173</v>
      </c>
      <c r="M108" s="194">
        <f t="shared" si="20"/>
        <v>5367785.1824912187</v>
      </c>
      <c r="N108" s="194">
        <f t="shared" si="20"/>
        <v>4177186.3609837876</v>
      </c>
      <c r="O108" s="194">
        <f t="shared" si="20"/>
        <v>3159700.5915851681</v>
      </c>
      <c r="P108" s="194">
        <f t="shared" si="19"/>
        <v>61490001.831070788</v>
      </c>
      <c r="Q108" s="194"/>
    </row>
    <row r="109" spans="2:17">
      <c r="B109" s="176" t="s">
        <v>237</v>
      </c>
      <c r="C109" s="192" t="s">
        <v>196</v>
      </c>
      <c r="D109" s="194">
        <f t="shared" ref="D109:O109" si="21">D97*D54</f>
        <v>764815.96629999997</v>
      </c>
      <c r="E109" s="194">
        <f t="shared" si="21"/>
        <v>785305.46683000005</v>
      </c>
      <c r="F109" s="194">
        <f t="shared" si="21"/>
        <v>876351.71616975067</v>
      </c>
      <c r="G109" s="194">
        <f t="shared" si="21"/>
        <v>1203702.0052829508</v>
      </c>
      <c r="H109" s="194">
        <f t="shared" si="21"/>
        <v>1482260.5520687033</v>
      </c>
      <c r="I109" s="194">
        <f t="shared" si="21"/>
        <v>1426297.2641551157</v>
      </c>
      <c r="J109" s="194">
        <f t="shared" si="21"/>
        <v>1673882.8162222344</v>
      </c>
      <c r="K109" s="194">
        <f t="shared" si="21"/>
        <v>1539357.0284281718</v>
      </c>
      <c r="L109" s="194">
        <f t="shared" si="21"/>
        <v>1401761.3924000782</v>
      </c>
      <c r="M109" s="194">
        <f t="shared" si="21"/>
        <v>1337609.9591346525</v>
      </c>
      <c r="N109" s="194">
        <f t="shared" si="21"/>
        <v>1291741.643937069</v>
      </c>
      <c r="O109" s="194">
        <f t="shared" si="21"/>
        <v>1131181.2776741069</v>
      </c>
      <c r="P109" s="194">
        <f t="shared" si="19"/>
        <v>14914267.088602835</v>
      </c>
      <c r="Q109" s="194"/>
    </row>
    <row r="110" spans="2:17">
      <c r="B110" s="176" t="s">
        <v>227</v>
      </c>
      <c r="C110" s="176">
        <v>85</v>
      </c>
      <c r="D110" s="194">
        <f t="shared" ref="D110:O114" si="22">D98*D43</f>
        <v>766722.17688000004</v>
      </c>
      <c r="E110" s="194">
        <f t="shared" si="22"/>
        <v>715644.27335999999</v>
      </c>
      <c r="F110" s="194">
        <f t="shared" si="22"/>
        <v>806895.69272321905</v>
      </c>
      <c r="G110" s="194">
        <f t="shared" si="22"/>
        <v>1157290.373521924</v>
      </c>
      <c r="H110" s="194">
        <f t="shared" si="22"/>
        <v>1521173.6767021988</v>
      </c>
      <c r="I110" s="194">
        <f t="shared" si="22"/>
        <v>1793024.3773434949</v>
      </c>
      <c r="J110" s="194">
        <f t="shared" si="22"/>
        <v>1753239.6028493715</v>
      </c>
      <c r="K110" s="194">
        <f t="shared" si="22"/>
        <v>1657231.6077781392</v>
      </c>
      <c r="L110" s="194">
        <f t="shared" si="22"/>
        <v>1554435.8728011583</v>
      </c>
      <c r="M110" s="194">
        <f t="shared" si="22"/>
        <v>1441765.712550838</v>
      </c>
      <c r="N110" s="194">
        <f t="shared" si="22"/>
        <v>1158325.9101967392</v>
      </c>
      <c r="O110" s="194">
        <f t="shared" si="22"/>
        <v>853674.29860937223</v>
      </c>
      <c r="P110" s="194">
        <f t="shared" si="19"/>
        <v>15179423.575316455</v>
      </c>
      <c r="Q110" s="194"/>
    </row>
    <row r="111" spans="2:17">
      <c r="B111" s="176" t="s">
        <v>228</v>
      </c>
      <c r="C111" s="176">
        <v>86</v>
      </c>
      <c r="D111" s="194">
        <f t="shared" si="22"/>
        <v>356200.05544999999</v>
      </c>
      <c r="E111" s="194">
        <f t="shared" si="22"/>
        <v>284050.08163999999</v>
      </c>
      <c r="F111" s="194">
        <f t="shared" si="22"/>
        <v>439385.867945923</v>
      </c>
      <c r="G111" s="194">
        <f t="shared" si="22"/>
        <v>885191.62572499411</v>
      </c>
      <c r="H111" s="194">
        <f t="shared" si="22"/>
        <v>1352745.9759897841</v>
      </c>
      <c r="I111" s="194">
        <f t="shared" si="22"/>
        <v>1585507.6917306182</v>
      </c>
      <c r="J111" s="194">
        <f t="shared" si="22"/>
        <v>1588123.111865249</v>
      </c>
      <c r="K111" s="194">
        <f t="shared" si="22"/>
        <v>1484151.7264939658</v>
      </c>
      <c r="L111" s="194">
        <f t="shared" si="22"/>
        <v>1362525.9787529288</v>
      </c>
      <c r="M111" s="194">
        <f t="shared" si="22"/>
        <v>1034321.7450043589</v>
      </c>
      <c r="N111" s="194">
        <f t="shared" si="22"/>
        <v>716910.19432563172</v>
      </c>
      <c r="O111" s="194">
        <f t="shared" si="22"/>
        <v>444686.25968361902</v>
      </c>
      <c r="P111" s="194">
        <f t="shared" si="19"/>
        <v>11533800.314607073</v>
      </c>
      <c r="Q111" s="194"/>
    </row>
    <row r="112" spans="2:17">
      <c r="B112" s="190" t="s">
        <v>250</v>
      </c>
      <c r="C112" s="190">
        <v>87</v>
      </c>
      <c r="D112" s="194">
        <f t="shared" si="22"/>
        <v>1451147.8640999999</v>
      </c>
      <c r="E112" s="194">
        <f t="shared" si="22"/>
        <v>1345139.9454999999</v>
      </c>
      <c r="F112" s="194">
        <f t="shared" si="22"/>
        <v>1483612.5877330876</v>
      </c>
      <c r="G112" s="194">
        <f t="shared" si="22"/>
        <v>2087985.9311099874</v>
      </c>
      <c r="H112" s="194">
        <f t="shared" si="22"/>
        <v>2735253.7190027423</v>
      </c>
      <c r="I112" s="194">
        <f t="shared" si="22"/>
        <v>3216364.8002319052</v>
      </c>
      <c r="J112" s="194">
        <f t="shared" si="22"/>
        <v>3120033.5277365353</v>
      </c>
      <c r="K112" s="194">
        <f t="shared" si="22"/>
        <v>2793283.1185235148</v>
      </c>
      <c r="L112" s="194">
        <f t="shared" si="22"/>
        <v>2735895.5899175513</v>
      </c>
      <c r="M112" s="194">
        <f t="shared" si="22"/>
        <v>2253205.9313887446</v>
      </c>
      <c r="N112" s="194">
        <f t="shared" si="22"/>
        <v>1928617.3639530817</v>
      </c>
      <c r="O112" s="194">
        <f t="shared" si="22"/>
        <v>1543026.4094292861</v>
      </c>
      <c r="P112" s="194">
        <f t="shared" si="19"/>
        <v>26693566.788626432</v>
      </c>
      <c r="Q112" s="194"/>
    </row>
    <row r="113" spans="2:17">
      <c r="B113" s="176" t="s">
        <v>230</v>
      </c>
      <c r="C113" s="176">
        <v>31</v>
      </c>
      <c r="D113" s="194">
        <f t="shared" si="22"/>
        <v>488982.04068880004</v>
      </c>
      <c r="E113" s="194">
        <f t="shared" si="22"/>
        <v>463050.1974230276</v>
      </c>
      <c r="F113" s="194">
        <f t="shared" si="22"/>
        <v>541067.17717956856</v>
      </c>
      <c r="G113" s="194">
        <f t="shared" si="22"/>
        <v>992976.90755343041</v>
      </c>
      <c r="H113" s="194">
        <f t="shared" si="22"/>
        <v>1613621.9320148916</v>
      </c>
      <c r="I113" s="194">
        <f t="shared" si="22"/>
        <v>2159701.6834095893</v>
      </c>
      <c r="J113" s="194">
        <f t="shared" si="22"/>
        <v>2029769.997429494</v>
      </c>
      <c r="K113" s="194">
        <f t="shared" si="22"/>
        <v>1908550.4909665037</v>
      </c>
      <c r="L113" s="194">
        <f t="shared" si="22"/>
        <v>1522630.1347975757</v>
      </c>
      <c r="M113" s="194">
        <f t="shared" si="22"/>
        <v>1181112.6515010074</v>
      </c>
      <c r="N113" s="194">
        <f t="shared" si="22"/>
        <v>729328.66649323201</v>
      </c>
      <c r="O113" s="194">
        <f t="shared" si="22"/>
        <v>507860.68090091902</v>
      </c>
      <c r="P113" s="194">
        <f t="shared" si="19"/>
        <v>14138652.560358038</v>
      </c>
      <c r="Q113" s="194"/>
    </row>
    <row r="114" spans="2:17">
      <c r="B114" s="190" t="s">
        <v>231</v>
      </c>
      <c r="C114" s="190">
        <v>41</v>
      </c>
      <c r="D114" s="194">
        <f t="shared" si="22"/>
        <v>1244820.3049000001</v>
      </c>
      <c r="E114" s="194">
        <f t="shared" si="22"/>
        <v>1227567.6654000001</v>
      </c>
      <c r="F114" s="194">
        <f t="shared" si="22"/>
        <v>1224820.953093848</v>
      </c>
      <c r="G114" s="194">
        <f t="shared" si="22"/>
        <v>1309950.277486119</v>
      </c>
      <c r="H114" s="194">
        <f t="shared" si="22"/>
        <v>1411305.5577149617</v>
      </c>
      <c r="I114" s="194">
        <f t="shared" si="22"/>
        <v>1482629.3125952242</v>
      </c>
      <c r="J114" s="194">
        <f t="shared" si="22"/>
        <v>1479839.438497579</v>
      </c>
      <c r="K114" s="194">
        <f t="shared" si="22"/>
        <v>1481277.0258020912</v>
      </c>
      <c r="L114" s="194">
        <f t="shared" si="22"/>
        <v>1553822.5360853532</v>
      </c>
      <c r="M114" s="194">
        <f t="shared" si="22"/>
        <v>1389062.8751126376</v>
      </c>
      <c r="N114" s="194">
        <f t="shared" si="22"/>
        <v>1317853.4800052708</v>
      </c>
      <c r="O114" s="194">
        <f t="shared" si="22"/>
        <v>1159110.5954570952</v>
      </c>
      <c r="P114" s="194">
        <f t="shared" si="19"/>
        <v>16282060.022150181</v>
      </c>
      <c r="Q114" s="194"/>
    </row>
    <row r="115" spans="2:17" s="218" customFormat="1" ht="15">
      <c r="B115" s="228" t="s">
        <v>242</v>
      </c>
      <c r="C115" s="236" t="s">
        <v>303</v>
      </c>
      <c r="D115" s="197">
        <f t="shared" ref="D115:O115" si="23">D103*D59</f>
        <v>1990522.8173000002</v>
      </c>
      <c r="E115" s="197">
        <f t="shared" si="23"/>
        <v>1914824.7505999999</v>
      </c>
      <c r="F115" s="197">
        <f t="shared" si="23"/>
        <v>2000100.4519946463</v>
      </c>
      <c r="G115" s="197">
        <f t="shared" si="23"/>
        <v>2906120.5125978077</v>
      </c>
      <c r="H115" s="197">
        <f t="shared" si="23"/>
        <v>3803456.5721159386</v>
      </c>
      <c r="I115" s="197">
        <f t="shared" si="23"/>
        <v>4341867.8449706612</v>
      </c>
      <c r="J115" s="197">
        <f t="shared" si="23"/>
        <v>4458368.728687101</v>
      </c>
      <c r="K115" s="197">
        <f t="shared" si="23"/>
        <v>4044277.0285788756</v>
      </c>
      <c r="L115" s="197">
        <f t="shared" si="23"/>
        <v>4024645.9314901149</v>
      </c>
      <c r="M115" s="197">
        <f t="shared" si="23"/>
        <v>3276840.9228224414</v>
      </c>
      <c r="N115" s="197">
        <f t="shared" si="23"/>
        <v>2754067.5810928391</v>
      </c>
      <c r="O115" s="197">
        <f t="shared" si="23"/>
        <v>2378766.5984171592</v>
      </c>
      <c r="P115" s="197">
        <f t="shared" si="19"/>
        <v>37893859.740667582</v>
      </c>
      <c r="Q115" s="197"/>
    </row>
    <row r="116" spans="2:17">
      <c r="B116" s="176" t="s">
        <v>260</v>
      </c>
      <c r="C116" s="192"/>
      <c r="D116" s="208">
        <f t="shared" ref="D116:P116" si="24">SUM(D106:D115)</f>
        <v>31616470.304877058</v>
      </c>
      <c r="E116" s="208">
        <f t="shared" si="24"/>
        <v>30784925.49580764</v>
      </c>
      <c r="F116" s="208">
        <f t="shared" si="24"/>
        <v>39897355.15394257</v>
      </c>
      <c r="G116" s="208">
        <f t="shared" si="24"/>
        <v>68427578.983044341</v>
      </c>
      <c r="H116" s="208">
        <f t="shared" si="24"/>
        <v>106242320.18772279</v>
      </c>
      <c r="I116" s="208">
        <f t="shared" si="24"/>
        <v>134336161.72868243</v>
      </c>
      <c r="J116" s="208">
        <f t="shared" si="24"/>
        <v>130655952.34743643</v>
      </c>
      <c r="K116" s="208">
        <f t="shared" si="24"/>
        <v>123308428.07099774</v>
      </c>
      <c r="L116" s="208">
        <f t="shared" si="24"/>
        <v>103330656.58256043</v>
      </c>
      <c r="M116" s="208">
        <f t="shared" si="24"/>
        <v>81289147.154234961</v>
      </c>
      <c r="N116" s="208">
        <f t="shared" si="24"/>
        <v>54267864.318732962</v>
      </c>
      <c r="O116" s="208">
        <f t="shared" si="24"/>
        <v>36723739.788735509</v>
      </c>
      <c r="P116" s="208">
        <f t="shared" si="24"/>
        <v>940880600.11677468</v>
      </c>
      <c r="Q116" s="197"/>
    </row>
    <row r="117" spans="2:17">
      <c r="C117" s="192"/>
      <c r="D117" s="194"/>
      <c r="E117" s="194"/>
      <c r="F117" s="194"/>
      <c r="G117" s="194"/>
      <c r="H117" s="194"/>
      <c r="I117" s="194"/>
      <c r="J117" s="194"/>
      <c r="K117" s="194"/>
      <c r="L117" s="194"/>
      <c r="M117" s="194"/>
      <c r="N117" s="194"/>
      <c r="O117" s="194"/>
      <c r="P117" s="194"/>
      <c r="Q117" s="194"/>
    </row>
    <row r="118" spans="2:17" s="190" customFormat="1">
      <c r="B118" s="201" t="s">
        <v>261</v>
      </c>
      <c r="D118" s="189"/>
      <c r="E118" s="189"/>
      <c r="F118" s="189"/>
      <c r="G118" s="189"/>
      <c r="H118" s="189"/>
      <c r="I118" s="189"/>
      <c r="J118" s="189"/>
      <c r="K118" s="189"/>
      <c r="L118" s="189"/>
      <c r="M118" s="189"/>
      <c r="N118" s="189"/>
      <c r="O118" s="189"/>
      <c r="P118" s="189"/>
      <c r="Q118" s="189"/>
    </row>
    <row r="119" spans="2:17" s="190" customFormat="1">
      <c r="B119" s="176" t="s">
        <v>0</v>
      </c>
      <c r="C119" s="196">
        <v>23</v>
      </c>
      <c r="D119" s="189">
        <f t="shared" ref="D119:O119" si="25">D106-D10</f>
        <v>-1026113.7788412459</v>
      </c>
      <c r="E119" s="189">
        <f t="shared" si="25"/>
        <v>851334.42986751534</v>
      </c>
      <c r="F119" s="189">
        <f t="shared" si="25"/>
        <v>4032573.22418705</v>
      </c>
      <c r="G119" s="189">
        <f t="shared" si="25"/>
        <v>-1049186.2273806036</v>
      </c>
      <c r="H119" s="189">
        <f t="shared" si="25"/>
        <v>-7216035.2921126708</v>
      </c>
      <c r="I119" s="189">
        <f t="shared" si="25"/>
        <v>-2927125.2831943333</v>
      </c>
      <c r="J119" s="189">
        <f t="shared" si="25"/>
        <v>-6898608.8420808911</v>
      </c>
      <c r="K119" s="189">
        <f t="shared" si="25"/>
        <v>1756649.6675849855</v>
      </c>
      <c r="L119" s="189">
        <f t="shared" si="25"/>
        <v>-11042257.514863454</v>
      </c>
      <c r="M119" s="189">
        <f t="shared" si="25"/>
        <v>3531705.4613702074</v>
      </c>
      <c r="N119" s="189">
        <f t="shared" si="25"/>
        <v>-366018.39659395069</v>
      </c>
      <c r="O119" s="189">
        <f t="shared" si="25"/>
        <v>-3689188.0090231337</v>
      </c>
      <c r="P119" s="189">
        <f t="shared" ref="P119:P128" si="26">SUM(D119:O119)</f>
        <v>-24042270.561080527</v>
      </c>
      <c r="Q119" s="189"/>
    </row>
    <row r="120" spans="2:17" s="190" customFormat="1">
      <c r="B120" s="186" t="s">
        <v>224</v>
      </c>
      <c r="C120" s="192">
        <v>31</v>
      </c>
      <c r="D120" s="189">
        <f t="shared" ref="D120:O121" si="27">D107-D12</f>
        <v>0</v>
      </c>
      <c r="E120" s="189">
        <f t="shared" si="27"/>
        <v>0</v>
      </c>
      <c r="F120" s="189">
        <f t="shared" si="27"/>
        <v>709894.44824826252</v>
      </c>
      <c r="G120" s="189">
        <f t="shared" si="27"/>
        <v>-240605.54997407086</v>
      </c>
      <c r="H120" s="189">
        <f t="shared" si="27"/>
        <v>-2057469.0805724636</v>
      </c>
      <c r="I120" s="189">
        <f t="shared" si="27"/>
        <v>-834339.0557583794</v>
      </c>
      <c r="J120" s="189">
        <f t="shared" si="27"/>
        <v>-1964351.1152373776</v>
      </c>
      <c r="K120" s="189">
        <f t="shared" si="27"/>
        <v>500558.39982997999</v>
      </c>
      <c r="L120" s="189">
        <f t="shared" si="27"/>
        <v>-3145527.5080633759</v>
      </c>
      <c r="M120" s="189">
        <f t="shared" si="27"/>
        <v>1005692.5120901559</v>
      </c>
      <c r="N120" s="189">
        <f t="shared" si="27"/>
        <v>-84008.919443231076</v>
      </c>
      <c r="O120" s="189">
        <f t="shared" si="27"/>
        <v>-652877.48055807874</v>
      </c>
      <c r="P120" s="189">
        <f t="shared" si="26"/>
        <v>-6763033.3494385788</v>
      </c>
      <c r="Q120" s="189"/>
    </row>
    <row r="121" spans="2:17" s="190" customFormat="1">
      <c r="B121" s="186" t="s">
        <v>225</v>
      </c>
      <c r="C121" s="190">
        <v>41</v>
      </c>
      <c r="D121" s="189">
        <f t="shared" si="27"/>
        <v>0</v>
      </c>
      <c r="E121" s="189">
        <f t="shared" si="27"/>
        <v>0</v>
      </c>
      <c r="F121" s="189">
        <f t="shared" si="27"/>
        <v>265579.50985201215</v>
      </c>
      <c r="G121" s="189">
        <f t="shared" si="27"/>
        <v>-50740.753111196682</v>
      </c>
      <c r="H121" s="189">
        <f t="shared" si="27"/>
        <v>-387472.01407452952</v>
      </c>
      <c r="I121" s="189">
        <f t="shared" si="27"/>
        <v>-156900.64646457136</v>
      </c>
      <c r="J121" s="189">
        <f t="shared" si="27"/>
        <v>-369125.48465246055</v>
      </c>
      <c r="K121" s="189">
        <f t="shared" si="27"/>
        <v>93651.91678564623</v>
      </c>
      <c r="L121" s="189">
        <f t="shared" si="27"/>
        <v>-588049.57432048302</v>
      </c>
      <c r="M121" s="189">
        <f t="shared" si="27"/>
        <v>187425.55750891846</v>
      </c>
      <c r="N121" s="189">
        <f t="shared" si="27"/>
        <v>-17274.328340611886</v>
      </c>
      <c r="O121" s="189">
        <f t="shared" si="27"/>
        <v>-186142.73315613205</v>
      </c>
      <c r="P121" s="189">
        <f t="shared" si="26"/>
        <v>-1209048.5499734082</v>
      </c>
      <c r="Q121" s="189"/>
    </row>
    <row r="122" spans="2:17" s="190" customFormat="1">
      <c r="B122" s="176" t="s">
        <v>237</v>
      </c>
      <c r="C122" s="192" t="s">
        <v>196</v>
      </c>
      <c r="D122" s="189">
        <f t="shared" ref="D122:O122" si="28">D109-D25</f>
        <v>0</v>
      </c>
      <c r="E122" s="189">
        <f t="shared" si="28"/>
        <v>0</v>
      </c>
      <c r="F122" s="189">
        <f t="shared" si="28"/>
        <v>13646.968949750648</v>
      </c>
      <c r="G122" s="189">
        <f t="shared" si="28"/>
        <v>-6293.4358170491178</v>
      </c>
      <c r="H122" s="189">
        <f t="shared" si="28"/>
        <v>-54658.567831296707</v>
      </c>
      <c r="I122" s="189">
        <f t="shared" si="28"/>
        <v>-22121.290544884279</v>
      </c>
      <c r="J122" s="189">
        <f t="shared" si="28"/>
        <v>-52042.692477765493</v>
      </c>
      <c r="K122" s="189">
        <f t="shared" si="28"/>
        <v>13232.194228171837</v>
      </c>
      <c r="L122" s="189">
        <f t="shared" si="28"/>
        <v>-166261.54449992185</v>
      </c>
      <c r="M122" s="189">
        <f t="shared" si="28"/>
        <v>53162.497734652599</v>
      </c>
      <c r="N122" s="189">
        <f t="shared" si="28"/>
        <v>-4354.900962931104</v>
      </c>
      <c r="O122" s="189">
        <f t="shared" si="28"/>
        <v>-24726.276925893035</v>
      </c>
      <c r="P122" s="189">
        <f t="shared" si="26"/>
        <v>-250417.0481471665</v>
      </c>
      <c r="Q122" s="189"/>
    </row>
    <row r="123" spans="2:17" s="190" customFormat="1">
      <c r="B123" s="190" t="s">
        <v>227</v>
      </c>
      <c r="C123" s="190">
        <v>85</v>
      </c>
      <c r="D123" s="189">
        <f t="shared" ref="D123:O127" si="29">D110-D15</f>
        <v>0</v>
      </c>
      <c r="E123" s="189">
        <f t="shared" si="29"/>
        <v>0</v>
      </c>
      <c r="F123" s="189">
        <f t="shared" si="29"/>
        <v>34566.483483219054</v>
      </c>
      <c r="G123" s="189">
        <f t="shared" si="29"/>
        <v>-19142.538578076055</v>
      </c>
      <c r="H123" s="189">
        <f t="shared" si="29"/>
        <v>-85918.366497801151</v>
      </c>
      <c r="I123" s="189">
        <f t="shared" si="29"/>
        <v>-34772.68475650507</v>
      </c>
      <c r="J123" s="189">
        <f t="shared" si="29"/>
        <v>-81806.44505062839</v>
      </c>
      <c r="K123" s="189">
        <f t="shared" si="29"/>
        <v>20799.822578139137</v>
      </c>
      <c r="L123" s="189">
        <f t="shared" si="29"/>
        <v>-135700.04589884169</v>
      </c>
      <c r="M123" s="189">
        <f t="shared" si="29"/>
        <v>43390.390750837978</v>
      </c>
      <c r="N123" s="189">
        <f t="shared" si="29"/>
        <v>-6877.8140032608062</v>
      </c>
      <c r="O123" s="189">
        <f t="shared" si="29"/>
        <v>-32519.072190627805</v>
      </c>
      <c r="P123" s="189">
        <f t="shared" si="26"/>
        <v>-297980.2701635448</v>
      </c>
      <c r="Q123" s="189"/>
    </row>
    <row r="124" spans="2:17" s="190" customFormat="1">
      <c r="B124" s="190" t="s">
        <v>228</v>
      </c>
      <c r="C124" s="190">
        <v>86</v>
      </c>
      <c r="D124" s="189">
        <f t="shared" si="29"/>
        <v>0</v>
      </c>
      <c r="E124" s="189">
        <f t="shared" si="29"/>
        <v>0</v>
      </c>
      <c r="F124" s="189">
        <f t="shared" si="29"/>
        <v>74638.914185923</v>
      </c>
      <c r="G124" s="189">
        <f t="shared" si="29"/>
        <v>-19891.360305005917</v>
      </c>
      <c r="H124" s="189">
        <f t="shared" si="29"/>
        <v>-88690.03611021582</v>
      </c>
      <c r="I124" s="189">
        <f t="shared" si="29"/>
        <v>-35417.42616938171</v>
      </c>
      <c r="J124" s="189">
        <f t="shared" si="29"/>
        <v>-82481.618734750897</v>
      </c>
      <c r="K124" s="189">
        <f t="shared" si="29"/>
        <v>20971.489893965889</v>
      </c>
      <c r="L124" s="189">
        <f t="shared" si="29"/>
        <v>-130408.19744707132</v>
      </c>
      <c r="M124" s="189">
        <f t="shared" si="29"/>
        <v>41555.017304358887</v>
      </c>
      <c r="N124" s="189">
        <f t="shared" si="29"/>
        <v>-6586.888824368245</v>
      </c>
      <c r="O124" s="189">
        <f t="shared" si="29"/>
        <v>-64070.165536380955</v>
      </c>
      <c r="P124" s="189">
        <f t="shared" si="26"/>
        <v>-290380.27174292709</v>
      </c>
      <c r="Q124" s="189"/>
    </row>
    <row r="125" spans="2:17" s="190" customFormat="1">
      <c r="B125" s="190" t="s">
        <v>250</v>
      </c>
      <c r="C125" s="190">
        <v>87</v>
      </c>
      <c r="D125" s="189">
        <f t="shared" si="29"/>
        <v>0</v>
      </c>
      <c r="E125" s="189">
        <f t="shared" si="29"/>
        <v>0</v>
      </c>
      <c r="F125" s="189">
        <f t="shared" si="29"/>
        <v>86626.711533087539</v>
      </c>
      <c r="G125" s="189">
        <f t="shared" si="29"/>
        <v>-25810.156390012475</v>
      </c>
      <c r="H125" s="189">
        <f t="shared" si="29"/>
        <v>-115844.95269725751</v>
      </c>
      <c r="I125" s="189">
        <f t="shared" si="29"/>
        <v>-46884.504268094897</v>
      </c>
      <c r="J125" s="189">
        <f t="shared" si="29"/>
        <v>-110300.79066346493</v>
      </c>
      <c r="K125" s="189">
        <f t="shared" si="29"/>
        <v>28044.695923514664</v>
      </c>
      <c r="L125" s="189">
        <f t="shared" si="29"/>
        <v>-176189.76788244862</v>
      </c>
      <c r="M125" s="189">
        <f t="shared" si="29"/>
        <v>56337.069188744761</v>
      </c>
      <c r="N125" s="189">
        <f t="shared" si="29"/>
        <v>-8929.9929469183553</v>
      </c>
      <c r="O125" s="189">
        <f t="shared" si="29"/>
        <v>-78477.35517071397</v>
      </c>
      <c r="P125" s="189">
        <f t="shared" si="26"/>
        <v>-391429.04337356379</v>
      </c>
      <c r="Q125" s="189"/>
    </row>
    <row r="126" spans="2:17" s="190" customFormat="1">
      <c r="B126" s="190" t="s">
        <v>230</v>
      </c>
      <c r="C126" s="190">
        <v>31</v>
      </c>
      <c r="D126" s="189">
        <f t="shared" si="29"/>
        <v>0</v>
      </c>
      <c r="E126" s="189">
        <f t="shared" si="29"/>
        <v>0</v>
      </c>
      <c r="F126" s="189">
        <f t="shared" si="29"/>
        <v>37326.13998070918</v>
      </c>
      <c r="G126" s="189">
        <f t="shared" si="29"/>
        <v>-17362.012670639553</v>
      </c>
      <c r="H126" s="189">
        <f t="shared" si="29"/>
        <v>-191325.19445940829</v>
      </c>
      <c r="I126" s="189">
        <f t="shared" si="29"/>
        <v>-77830.125486110337</v>
      </c>
      <c r="J126" s="189">
        <f t="shared" si="29"/>
        <v>-183259.49396480597</v>
      </c>
      <c r="K126" s="189">
        <f t="shared" si="29"/>
        <v>46495.868583903648</v>
      </c>
      <c r="L126" s="189">
        <f t="shared" si="29"/>
        <v>-292108.5796627244</v>
      </c>
      <c r="M126" s="189">
        <f t="shared" si="29"/>
        <v>92964.605031307321</v>
      </c>
      <c r="N126" s="189">
        <f t="shared" si="29"/>
        <v>-6007.0403429680737</v>
      </c>
      <c r="O126" s="189">
        <f t="shared" si="29"/>
        <v>-33814.705563411</v>
      </c>
      <c r="P126" s="189">
        <f t="shared" si="26"/>
        <v>-624920.53855414747</v>
      </c>
      <c r="Q126" s="189"/>
    </row>
    <row r="127" spans="2:17" s="190" customFormat="1">
      <c r="B127" s="190" t="s">
        <v>231</v>
      </c>
      <c r="C127" s="190">
        <v>41</v>
      </c>
      <c r="D127" s="189">
        <f t="shared" si="29"/>
        <v>0</v>
      </c>
      <c r="E127" s="189">
        <f t="shared" si="29"/>
        <v>0</v>
      </c>
      <c r="F127" s="189">
        <f t="shared" si="29"/>
        <v>36056.916593848029</v>
      </c>
      <c r="G127" s="189">
        <f t="shared" si="29"/>
        <v>-8040.243913881015</v>
      </c>
      <c r="H127" s="189">
        <f t="shared" si="29"/>
        <v>-25982.365185038187</v>
      </c>
      <c r="I127" s="189">
        <f t="shared" si="29"/>
        <v>-10515.523404775653</v>
      </c>
      <c r="J127" s="189">
        <f t="shared" si="29"/>
        <v>-24516.016102421097</v>
      </c>
      <c r="K127" s="189">
        <f t="shared" si="29"/>
        <v>6233.3571020911913</v>
      </c>
      <c r="L127" s="189">
        <f t="shared" si="29"/>
        <v>-39160.836114646867</v>
      </c>
      <c r="M127" s="189">
        <f t="shared" si="29"/>
        <v>12407.930012637749</v>
      </c>
      <c r="N127" s="189">
        <f t="shared" si="29"/>
        <v>-2707.3111947292928</v>
      </c>
      <c r="O127" s="189">
        <f t="shared" si="29"/>
        <v>-29133.544842904899</v>
      </c>
      <c r="P127" s="189">
        <f t="shared" si="26"/>
        <v>-85357.637049820041</v>
      </c>
      <c r="Q127" s="189"/>
    </row>
    <row r="128" spans="2:17" s="228" customFormat="1" ht="15">
      <c r="B128" s="228" t="s">
        <v>242</v>
      </c>
      <c r="C128" s="236" t="s">
        <v>303</v>
      </c>
      <c r="D128" s="193">
        <f t="shared" ref="D128:O128" si="30">D115-D30</f>
        <v>0</v>
      </c>
      <c r="E128" s="193">
        <f t="shared" si="30"/>
        <v>0</v>
      </c>
      <c r="F128" s="193">
        <f t="shared" si="30"/>
        <v>122584.82679464645</v>
      </c>
      <c r="G128" s="193">
        <f t="shared" si="30"/>
        <v>-41073.690202192403</v>
      </c>
      <c r="H128" s="193">
        <f t="shared" si="30"/>
        <v>-168990.24778406136</v>
      </c>
      <c r="I128" s="193">
        <f t="shared" si="30"/>
        <v>-68393.346529338509</v>
      </c>
      <c r="J128" s="193">
        <f t="shared" si="30"/>
        <v>-160902.63331289869</v>
      </c>
      <c r="K128" s="193">
        <f t="shared" si="30"/>
        <v>40910.544678875711</v>
      </c>
      <c r="L128" s="193">
        <f t="shared" si="30"/>
        <v>-257018.98820988555</v>
      </c>
      <c r="M128" s="193">
        <f t="shared" si="30"/>
        <v>82182.391722441651</v>
      </c>
      <c r="N128" s="193">
        <f t="shared" si="30"/>
        <v>-13026.736907160841</v>
      </c>
      <c r="O128" s="193">
        <f t="shared" si="30"/>
        <v>-101798.33778284071</v>
      </c>
      <c r="P128" s="193">
        <f t="shared" si="26"/>
        <v>-565526.21753241424</v>
      </c>
      <c r="Q128" s="193"/>
    </row>
    <row r="129" spans="2:17" s="190" customFormat="1">
      <c r="B129" s="190" t="s">
        <v>262</v>
      </c>
      <c r="C129" s="196"/>
      <c r="D129" s="198">
        <f t="shared" ref="D129:P129" si="31">SUM(D119:D128)</f>
        <v>-1026113.7788412459</v>
      </c>
      <c r="E129" s="198">
        <f t="shared" si="31"/>
        <v>851334.42986751534</v>
      </c>
      <c r="F129" s="198">
        <f t="shared" si="31"/>
        <v>5413494.1438085074</v>
      </c>
      <c r="G129" s="198">
        <f t="shared" si="31"/>
        <v>-1478145.9683427275</v>
      </c>
      <c r="H129" s="198">
        <f t="shared" si="31"/>
        <v>-10392386.117324745</v>
      </c>
      <c r="I129" s="198">
        <f t="shared" si="31"/>
        <v>-4214299.886576375</v>
      </c>
      <c r="J129" s="198">
        <f t="shared" si="31"/>
        <v>-9927395.1322774664</v>
      </c>
      <c r="K129" s="198">
        <f t="shared" si="31"/>
        <v>2527547.9571892736</v>
      </c>
      <c r="L129" s="198">
        <f t="shared" si="31"/>
        <v>-15972682.556962855</v>
      </c>
      <c r="M129" s="198">
        <f t="shared" si="31"/>
        <v>5106823.432714262</v>
      </c>
      <c r="N129" s="198">
        <f t="shared" si="31"/>
        <v>-515792.32956013037</v>
      </c>
      <c r="O129" s="198">
        <f t="shared" si="31"/>
        <v>-4892747.6807501167</v>
      </c>
      <c r="P129" s="198">
        <f t="shared" si="31"/>
        <v>-34520363.487056091</v>
      </c>
      <c r="Q129" s="193"/>
    </row>
    <row r="130" spans="2:17" s="190" customFormat="1">
      <c r="B130" s="190" t="s">
        <v>263</v>
      </c>
      <c r="C130" s="196"/>
      <c r="D130" s="38">
        <f t="shared" ref="D130:P130" si="32">D129/D31</f>
        <v>-2.2902726790895254E-2</v>
      </c>
      <c r="E130" s="38">
        <f t="shared" si="32"/>
        <v>1.9553517772179261E-2</v>
      </c>
      <c r="F130" s="38">
        <f t="shared" si="32"/>
        <v>0.11341824336062319</v>
      </c>
      <c r="G130" s="38">
        <f t="shared" si="32"/>
        <v>-1.7541558325260595E-2</v>
      </c>
      <c r="H130" s="38">
        <f t="shared" si="32"/>
        <v>-8.0118108801713397E-2</v>
      </c>
      <c r="I130" s="38">
        <f t="shared" si="32"/>
        <v>-2.7772690666951559E-2</v>
      </c>
      <c r="J130" s="38">
        <f t="shared" si="32"/>
        <v>-6.4315511754989119E-2</v>
      </c>
      <c r="K130" s="38">
        <f t="shared" si="32"/>
        <v>1.8830710767654274E-2</v>
      </c>
      <c r="L130" s="38">
        <f t="shared" si="32"/>
        <v>-0.11835048917408336</v>
      </c>
      <c r="M130" s="38">
        <f t="shared" si="32"/>
        <v>5.6424490222980565E-2</v>
      </c>
      <c r="N130" s="38">
        <f t="shared" si="32"/>
        <v>-7.4659207937724428E-3</v>
      </c>
      <c r="O130" s="38">
        <f t="shared" si="32"/>
        <v>-9.0534747159599305E-2</v>
      </c>
      <c r="P130" s="38">
        <f t="shared" si="32"/>
        <v>-3.0308407396429492E-2</v>
      </c>
      <c r="Q130" s="38"/>
    </row>
    <row r="131" spans="2:17" s="190" customFormat="1">
      <c r="C131" s="196"/>
      <c r="D131" s="38"/>
      <c r="E131" s="38"/>
      <c r="F131" s="38"/>
      <c r="G131" s="38"/>
      <c r="H131" s="38"/>
      <c r="I131" s="38"/>
      <c r="J131" s="38"/>
      <c r="K131" s="38"/>
      <c r="L131" s="38"/>
      <c r="M131" s="38"/>
      <c r="N131" s="38"/>
      <c r="O131" s="38"/>
      <c r="P131" s="38"/>
      <c r="Q131" s="38"/>
    </row>
    <row r="132" spans="2:17" s="190" customFormat="1">
      <c r="B132" s="201" t="s">
        <v>264</v>
      </c>
      <c r="C132" s="196"/>
      <c r="D132" s="38"/>
      <c r="E132" s="38"/>
      <c r="F132" s="38"/>
      <c r="G132" s="38"/>
      <c r="H132" s="38"/>
      <c r="I132" s="38"/>
      <c r="J132" s="38"/>
      <c r="K132" s="38"/>
      <c r="L132" s="38"/>
      <c r="M132" s="38"/>
      <c r="N132" s="38"/>
      <c r="O132" s="38"/>
      <c r="P132" s="38"/>
      <c r="Q132" s="38"/>
    </row>
    <row r="133" spans="2:17" s="190" customFormat="1">
      <c r="B133" s="190" t="s">
        <v>265</v>
      </c>
      <c r="C133" s="196"/>
      <c r="D133" s="195">
        <v>-300389.49600508437</v>
      </c>
      <c r="E133" s="195">
        <v>241828.54499675333</v>
      </c>
      <c r="F133" s="195">
        <v>2495671.7439983971</v>
      </c>
      <c r="G133" s="195">
        <v>-1505539.9817921817</v>
      </c>
      <c r="H133" s="195">
        <v>-7581079.998932302</v>
      </c>
      <c r="I133" s="195">
        <v>-3504876.1761775166</v>
      </c>
      <c r="J133" s="195">
        <v>-7453282.2047434151</v>
      </c>
      <c r="K133" s="195">
        <v>1949483.5322672278</v>
      </c>
      <c r="L133" s="195">
        <v>-11288501.507448703</v>
      </c>
      <c r="M133" s="195">
        <v>3062901.7355447263</v>
      </c>
      <c r="N133" s="195">
        <v>-360729.94259339571</v>
      </c>
      <c r="O133" s="195">
        <v>-2669263.4057463109</v>
      </c>
      <c r="P133" s="189">
        <f>SUM(D133:O133)</f>
        <v>-26913777.156631805</v>
      </c>
      <c r="Q133" s="189"/>
    </row>
    <row r="134" spans="2:17" s="190" customFormat="1">
      <c r="B134" s="190" t="s">
        <v>212</v>
      </c>
      <c r="C134" s="196"/>
      <c r="D134" s="195">
        <v>0</v>
      </c>
      <c r="E134" s="195">
        <v>0</v>
      </c>
      <c r="F134" s="195">
        <v>271498.87380000018</v>
      </c>
      <c r="G134" s="195">
        <v>-91226.809027083218</v>
      </c>
      <c r="H134" s="195">
        <v>-338110.34909983352</v>
      </c>
      <c r="I134" s="195">
        <v>-139262.72038799897</v>
      </c>
      <c r="J134" s="195">
        <v>-339472.34191872273</v>
      </c>
      <c r="K134" s="195">
        <v>85478.904964445159</v>
      </c>
      <c r="L134" s="195">
        <v>-603444.40063381474</v>
      </c>
      <c r="M134" s="195">
        <v>150174.56948938966</v>
      </c>
      <c r="N134" s="195">
        <v>-21748.722046999261</v>
      </c>
      <c r="O134" s="195">
        <v>-267082.83044480532</v>
      </c>
      <c r="P134" s="189">
        <f>SUM(D134:O134)</f>
        <v>-1293195.8253054228</v>
      </c>
      <c r="Q134" s="189"/>
    </row>
    <row r="135" spans="2:17" s="190" customFormat="1">
      <c r="B135" s="190" t="s">
        <v>218</v>
      </c>
      <c r="C135" s="196"/>
      <c r="D135" s="195">
        <v>0</v>
      </c>
      <c r="E135" s="195">
        <v>0</v>
      </c>
      <c r="F135" s="195">
        <v>341011.5818119999</v>
      </c>
      <c r="G135" s="195">
        <v>-75734.188793499023</v>
      </c>
      <c r="H135" s="195">
        <v>-307758.62000493333</v>
      </c>
      <c r="I135" s="195">
        <v>-115022.00704500079</v>
      </c>
      <c r="J135" s="195">
        <v>-359529.26946016774</v>
      </c>
      <c r="K135" s="195">
        <v>90937.750213332474</v>
      </c>
      <c r="L135" s="195">
        <v>-605380.9826512821</v>
      </c>
      <c r="M135" s="195">
        <v>183725.54840334505</v>
      </c>
      <c r="N135" s="195">
        <v>-38325.100752905011</v>
      </c>
      <c r="O135" s="195">
        <v>0</v>
      </c>
      <c r="P135" s="189">
        <f>SUM(D135:O135)</f>
        <v>-886075.28827911057</v>
      </c>
      <c r="Q135" s="189"/>
    </row>
    <row r="136" spans="2:17" s="190" customFormat="1">
      <c r="B136" s="190" t="s">
        <v>262</v>
      </c>
      <c r="C136" s="196"/>
      <c r="D136" s="198">
        <f t="shared" ref="D136:P136" si="33">SUM(D133:D135)</f>
        <v>-300389.49600508437</v>
      </c>
      <c r="E136" s="198">
        <f t="shared" si="33"/>
        <v>241828.54499675333</v>
      </c>
      <c r="F136" s="198">
        <f t="shared" si="33"/>
        <v>3108182.1996103972</v>
      </c>
      <c r="G136" s="198">
        <f t="shared" si="33"/>
        <v>-1672500.979612764</v>
      </c>
      <c r="H136" s="198">
        <f t="shared" si="33"/>
        <v>-8226948.9680370688</v>
      </c>
      <c r="I136" s="198">
        <f t="shared" si="33"/>
        <v>-3759160.9036105163</v>
      </c>
      <c r="J136" s="198">
        <f t="shared" si="33"/>
        <v>-8152283.8161223056</v>
      </c>
      <c r="K136" s="198">
        <f t="shared" si="33"/>
        <v>2125900.1874450054</v>
      </c>
      <c r="L136" s="198">
        <f t="shared" si="33"/>
        <v>-12497326.890733801</v>
      </c>
      <c r="M136" s="198">
        <f t="shared" si="33"/>
        <v>3396801.853437461</v>
      </c>
      <c r="N136" s="198">
        <f t="shared" si="33"/>
        <v>-420803.76539329998</v>
      </c>
      <c r="O136" s="198">
        <f t="shared" si="33"/>
        <v>-2936346.2361911163</v>
      </c>
      <c r="P136" s="198">
        <f t="shared" si="33"/>
        <v>-29093048.270216338</v>
      </c>
      <c r="Q136" s="193"/>
    </row>
    <row r="137" spans="2:17" s="190" customFormat="1">
      <c r="C137" s="196"/>
      <c r="D137" s="189"/>
      <c r="E137" s="38"/>
      <c r="F137" s="38"/>
      <c r="G137" s="38"/>
      <c r="H137" s="38"/>
      <c r="I137" s="38"/>
      <c r="J137" s="38"/>
      <c r="K137" s="38"/>
      <c r="L137" s="38"/>
      <c r="M137" s="38"/>
      <c r="N137" s="38"/>
      <c r="O137" s="38"/>
      <c r="P137" s="38"/>
      <c r="Q137" s="38"/>
    </row>
    <row r="138" spans="2:17" s="190" customFormat="1">
      <c r="B138" s="201" t="s">
        <v>266</v>
      </c>
      <c r="C138" s="196"/>
      <c r="D138" s="189"/>
      <c r="E138" s="38"/>
      <c r="F138" s="38"/>
      <c r="G138" s="38"/>
      <c r="H138" s="38"/>
      <c r="I138" s="38"/>
      <c r="J138" s="38"/>
      <c r="K138" s="38"/>
      <c r="L138" s="38"/>
      <c r="M138" s="38"/>
      <c r="N138" s="38"/>
      <c r="O138" s="38"/>
      <c r="P138" s="38"/>
      <c r="Q138" s="38"/>
    </row>
    <row r="139" spans="2:17" s="190" customFormat="1">
      <c r="B139" s="176" t="s">
        <v>0</v>
      </c>
      <c r="C139" s="196">
        <v>23</v>
      </c>
      <c r="D139" s="189">
        <f>ROUND(IF(SUM(D$119:D$121,D$126:D$127)&lt;&gt;0,D$133*D119/SUM(D$119:D$121,D$126:D$127),0),0)</f>
        <v>-300389</v>
      </c>
      <c r="E139" s="189">
        <f t="shared" ref="E139:O139" si="34">ROUND(IF(SUM(E$119:E$121,E$126:E$127)&lt;&gt;0,E$133*E119/SUM(E$119:E$121,E$126:E$127),0),0)</f>
        <v>241829</v>
      </c>
      <c r="F139" s="189">
        <f t="shared" si="34"/>
        <v>1980541</v>
      </c>
      <c r="G139" s="189">
        <f t="shared" si="34"/>
        <v>-1156418</v>
      </c>
      <c r="H139" s="189">
        <f t="shared" si="34"/>
        <v>-5537940</v>
      </c>
      <c r="I139" s="189">
        <f t="shared" si="34"/>
        <v>-2560507</v>
      </c>
      <c r="J139" s="189">
        <f t="shared" si="34"/>
        <v>-5446826</v>
      </c>
      <c r="K139" s="189">
        <f t="shared" si="34"/>
        <v>1424769</v>
      </c>
      <c r="L139" s="189">
        <f t="shared" si="34"/>
        <v>-8251121</v>
      </c>
      <c r="M139" s="189">
        <f t="shared" si="34"/>
        <v>2239509</v>
      </c>
      <c r="N139" s="189">
        <f t="shared" si="34"/>
        <v>-277373</v>
      </c>
      <c r="O139" s="189">
        <f t="shared" si="34"/>
        <v>-2144866</v>
      </c>
      <c r="P139" s="189">
        <f t="shared" ref="P139:P148" si="35">SUM(D139:O139)</f>
        <v>-19788792</v>
      </c>
      <c r="Q139" s="189"/>
    </row>
    <row r="140" spans="2:17" s="190" customFormat="1">
      <c r="B140" s="186" t="s">
        <v>224</v>
      </c>
      <c r="C140" s="192">
        <v>31</v>
      </c>
      <c r="D140" s="189">
        <f t="shared" ref="D140:O141" si="36">ROUND(IF(SUM(D$119:D$121,D$126:D$127)&lt;&gt;0,D$133*D120/SUM(D$119:D$121,D$126:D$127),0),0)</f>
        <v>0</v>
      </c>
      <c r="E140" s="189">
        <f t="shared" si="36"/>
        <v>0</v>
      </c>
      <c r="F140" s="189">
        <f t="shared" si="36"/>
        <v>348654</v>
      </c>
      <c r="G140" s="189">
        <f t="shared" si="36"/>
        <v>-265197</v>
      </c>
      <c r="H140" s="189">
        <f t="shared" si="36"/>
        <v>-1579003</v>
      </c>
      <c r="I140" s="189">
        <f t="shared" si="36"/>
        <v>-729839</v>
      </c>
      <c r="J140" s="189">
        <f t="shared" si="36"/>
        <v>-1550962</v>
      </c>
      <c r="K140" s="189">
        <f t="shared" si="36"/>
        <v>405989</v>
      </c>
      <c r="L140" s="189">
        <f t="shared" si="36"/>
        <v>-2350437</v>
      </c>
      <c r="M140" s="189">
        <f t="shared" si="36"/>
        <v>637725</v>
      </c>
      <c r="N140" s="189">
        <f t="shared" si="36"/>
        <v>-63663</v>
      </c>
      <c r="O140" s="189">
        <f t="shared" si="36"/>
        <v>-379578</v>
      </c>
      <c r="P140" s="189">
        <f t="shared" si="35"/>
        <v>-5526311</v>
      </c>
      <c r="Q140" s="189"/>
    </row>
    <row r="141" spans="2:17" s="190" customFormat="1">
      <c r="B141" s="186" t="s">
        <v>225</v>
      </c>
      <c r="C141" s="190">
        <v>41</v>
      </c>
      <c r="D141" s="189">
        <f t="shared" si="36"/>
        <v>0</v>
      </c>
      <c r="E141" s="189">
        <f t="shared" si="36"/>
        <v>0</v>
      </c>
      <c r="F141" s="189">
        <f t="shared" si="36"/>
        <v>130436</v>
      </c>
      <c r="G141" s="189">
        <f t="shared" si="36"/>
        <v>-55927</v>
      </c>
      <c r="H141" s="189">
        <f t="shared" si="36"/>
        <v>-297365</v>
      </c>
      <c r="I141" s="189">
        <f t="shared" si="36"/>
        <v>-137249</v>
      </c>
      <c r="J141" s="189">
        <f t="shared" si="36"/>
        <v>-291445</v>
      </c>
      <c r="K141" s="189">
        <f t="shared" si="36"/>
        <v>75958</v>
      </c>
      <c r="L141" s="189">
        <f t="shared" si="36"/>
        <v>-439409</v>
      </c>
      <c r="M141" s="189">
        <f t="shared" si="36"/>
        <v>118849</v>
      </c>
      <c r="N141" s="189">
        <f t="shared" si="36"/>
        <v>-13091</v>
      </c>
      <c r="O141" s="189">
        <f t="shared" si="36"/>
        <v>-108222</v>
      </c>
      <c r="P141" s="189">
        <f t="shared" si="35"/>
        <v>-1017465</v>
      </c>
      <c r="Q141" s="189"/>
    </row>
    <row r="142" spans="2:17" s="190" customFormat="1">
      <c r="B142" s="176" t="s">
        <v>237</v>
      </c>
      <c r="C142" s="192" t="s">
        <v>196</v>
      </c>
      <c r="D142" s="189">
        <f>ROUND(IF(SUM(D$122:D$122,D$128)&lt;&gt;0,D$135*D122/SUM(D$122:D$122,D$128),0),0)</f>
        <v>0</v>
      </c>
      <c r="E142" s="189">
        <f t="shared" ref="E142:O142" si="37">ROUND(IF(SUM(E$122:E$122,E$128)&lt;&gt;0,E$135*E122/SUM(E$122:E$122,E$128),0),0)</f>
        <v>0</v>
      </c>
      <c r="F142" s="189">
        <f t="shared" si="37"/>
        <v>34161</v>
      </c>
      <c r="G142" s="189">
        <f t="shared" si="37"/>
        <v>-10062</v>
      </c>
      <c r="H142" s="189">
        <f t="shared" si="37"/>
        <v>-75215</v>
      </c>
      <c r="I142" s="189">
        <f t="shared" si="37"/>
        <v>-28111</v>
      </c>
      <c r="J142" s="189">
        <f t="shared" si="37"/>
        <v>-87867</v>
      </c>
      <c r="K142" s="189">
        <f t="shared" si="37"/>
        <v>22225</v>
      </c>
      <c r="L142" s="189">
        <f t="shared" si="37"/>
        <v>-237789</v>
      </c>
      <c r="M142" s="189">
        <f t="shared" si="37"/>
        <v>72166</v>
      </c>
      <c r="N142" s="189">
        <f t="shared" si="37"/>
        <v>-9602</v>
      </c>
      <c r="O142" s="189">
        <f t="shared" si="37"/>
        <v>0</v>
      </c>
      <c r="P142" s="189">
        <f t="shared" si="35"/>
        <v>-320094</v>
      </c>
      <c r="Q142" s="189"/>
    </row>
    <row r="143" spans="2:17" s="190" customFormat="1">
      <c r="B143" s="190" t="s">
        <v>227</v>
      </c>
      <c r="C143" s="190">
        <v>85</v>
      </c>
      <c r="D143" s="189">
        <f>ROUND(IF(SUM(D$123:D$125)&lt;&gt;0,D$134*D123/SUM(D$123:D$125),0),0)</f>
        <v>0</v>
      </c>
      <c r="E143" s="189">
        <f t="shared" ref="E143:O143" si="38">ROUND(IF(SUM(E$123:E$125)&lt;&gt;0,E$134*E123/SUM(E$123:E$125),0),0)</f>
        <v>0</v>
      </c>
      <c r="F143" s="189">
        <f t="shared" si="38"/>
        <v>47922</v>
      </c>
      <c r="G143" s="189">
        <f t="shared" si="38"/>
        <v>-26931</v>
      </c>
      <c r="H143" s="189">
        <f t="shared" si="38"/>
        <v>-100016</v>
      </c>
      <c r="I143" s="189">
        <f t="shared" si="38"/>
        <v>-41363</v>
      </c>
      <c r="J143" s="189">
        <f t="shared" si="38"/>
        <v>-101137</v>
      </c>
      <c r="K143" s="189">
        <f t="shared" si="38"/>
        <v>25466</v>
      </c>
      <c r="L143" s="189">
        <f t="shared" si="38"/>
        <v>-185141</v>
      </c>
      <c r="M143" s="189">
        <f t="shared" si="38"/>
        <v>46121</v>
      </c>
      <c r="N143" s="189">
        <f t="shared" si="38"/>
        <v>-6679</v>
      </c>
      <c r="O143" s="189">
        <f t="shared" si="38"/>
        <v>-49611</v>
      </c>
      <c r="P143" s="189">
        <f t="shared" si="35"/>
        <v>-391369</v>
      </c>
      <c r="Q143" s="189"/>
    </row>
    <row r="144" spans="2:17" s="190" customFormat="1">
      <c r="B144" s="190" t="s">
        <v>228</v>
      </c>
      <c r="C144" s="190">
        <v>86</v>
      </c>
      <c r="D144" s="189">
        <f t="shared" ref="D144:O145" si="39">ROUND(IF(SUM(D$123:D$125)&lt;&gt;0,D$134*D124/SUM(D$123:D$125),0),0)</f>
        <v>0</v>
      </c>
      <c r="E144" s="189">
        <f t="shared" si="39"/>
        <v>0</v>
      </c>
      <c r="F144" s="189">
        <f t="shared" si="39"/>
        <v>103478</v>
      </c>
      <c r="G144" s="189">
        <f t="shared" si="39"/>
        <v>-27984</v>
      </c>
      <c r="H144" s="189">
        <f t="shared" si="39"/>
        <v>-103242</v>
      </c>
      <c r="I144" s="189">
        <f t="shared" si="39"/>
        <v>-42130</v>
      </c>
      <c r="J144" s="189">
        <f t="shared" si="39"/>
        <v>-101971</v>
      </c>
      <c r="K144" s="189">
        <f t="shared" si="39"/>
        <v>25676</v>
      </c>
      <c r="L144" s="189">
        <f t="shared" si="39"/>
        <v>-177921</v>
      </c>
      <c r="M144" s="189">
        <f t="shared" si="39"/>
        <v>44170</v>
      </c>
      <c r="N144" s="189">
        <f t="shared" si="39"/>
        <v>-6397</v>
      </c>
      <c r="O144" s="189">
        <f t="shared" si="39"/>
        <v>-97746</v>
      </c>
      <c r="P144" s="189">
        <f t="shared" si="35"/>
        <v>-384067</v>
      </c>
      <c r="Q144" s="189"/>
    </row>
    <row r="145" spans="2:17" s="190" customFormat="1">
      <c r="B145" s="190" t="s">
        <v>250</v>
      </c>
      <c r="C145" s="190">
        <v>87</v>
      </c>
      <c r="D145" s="189">
        <f t="shared" si="39"/>
        <v>0</v>
      </c>
      <c r="E145" s="189">
        <f t="shared" si="39"/>
        <v>0</v>
      </c>
      <c r="F145" s="189">
        <f t="shared" si="39"/>
        <v>120098</v>
      </c>
      <c r="G145" s="189">
        <f t="shared" si="39"/>
        <v>-36311</v>
      </c>
      <c r="H145" s="189">
        <f t="shared" si="39"/>
        <v>-134853</v>
      </c>
      <c r="I145" s="189">
        <f t="shared" si="39"/>
        <v>-55770</v>
      </c>
      <c r="J145" s="189">
        <f t="shared" si="39"/>
        <v>-136364</v>
      </c>
      <c r="K145" s="189">
        <f t="shared" si="39"/>
        <v>34336</v>
      </c>
      <c r="L145" s="189">
        <f t="shared" si="39"/>
        <v>-240383</v>
      </c>
      <c r="M145" s="189">
        <f t="shared" si="39"/>
        <v>59883</v>
      </c>
      <c r="N145" s="189">
        <f t="shared" si="39"/>
        <v>-8672</v>
      </c>
      <c r="O145" s="189">
        <f t="shared" si="39"/>
        <v>-119726</v>
      </c>
      <c r="P145" s="189">
        <f t="shared" si="35"/>
        <v>-517762</v>
      </c>
      <c r="Q145" s="189"/>
    </row>
    <row r="146" spans="2:17" s="190" customFormat="1">
      <c r="B146" s="190" t="s">
        <v>230</v>
      </c>
      <c r="C146" s="190">
        <v>31</v>
      </c>
      <c r="D146" s="189">
        <f t="shared" ref="D146:O147" si="40">ROUND(IF(SUM(D$119:D$121,D$126:D$127)&lt;&gt;0,D$133*D126/SUM(D$119:D$121,D$126:D$127),0),0)</f>
        <v>0</v>
      </c>
      <c r="E146" s="189">
        <f t="shared" si="40"/>
        <v>0</v>
      </c>
      <c r="F146" s="189">
        <f t="shared" si="40"/>
        <v>18332</v>
      </c>
      <c r="G146" s="189">
        <f t="shared" si="40"/>
        <v>-19136</v>
      </c>
      <c r="H146" s="189">
        <f t="shared" si="40"/>
        <v>-146832</v>
      </c>
      <c r="I146" s="189">
        <f t="shared" si="40"/>
        <v>-68082</v>
      </c>
      <c r="J146" s="189">
        <f t="shared" si="40"/>
        <v>-144693</v>
      </c>
      <c r="K146" s="189">
        <f t="shared" si="40"/>
        <v>37711</v>
      </c>
      <c r="L146" s="189">
        <f t="shared" si="40"/>
        <v>-218273</v>
      </c>
      <c r="M146" s="189">
        <f t="shared" si="40"/>
        <v>58950</v>
      </c>
      <c r="N146" s="189">
        <f t="shared" si="40"/>
        <v>-4552</v>
      </c>
      <c r="O146" s="189">
        <f t="shared" si="40"/>
        <v>-19660</v>
      </c>
      <c r="P146" s="189">
        <f t="shared" si="35"/>
        <v>-506235</v>
      </c>
      <c r="Q146" s="189"/>
    </row>
    <row r="147" spans="2:17" s="190" customFormat="1">
      <c r="B147" s="190" t="s">
        <v>231</v>
      </c>
      <c r="C147" s="190">
        <v>41</v>
      </c>
      <c r="D147" s="189">
        <f t="shared" si="40"/>
        <v>0</v>
      </c>
      <c r="E147" s="189">
        <f t="shared" si="40"/>
        <v>0</v>
      </c>
      <c r="F147" s="189">
        <f t="shared" si="40"/>
        <v>17709</v>
      </c>
      <c r="G147" s="189">
        <f t="shared" si="40"/>
        <v>-8862</v>
      </c>
      <c r="H147" s="189">
        <f t="shared" si="40"/>
        <v>-19940</v>
      </c>
      <c r="I147" s="189">
        <f t="shared" si="40"/>
        <v>-9198</v>
      </c>
      <c r="J147" s="189">
        <f t="shared" si="40"/>
        <v>-19357</v>
      </c>
      <c r="K147" s="189">
        <f t="shared" si="40"/>
        <v>5056</v>
      </c>
      <c r="L147" s="189">
        <f t="shared" si="40"/>
        <v>-29262</v>
      </c>
      <c r="M147" s="189">
        <f t="shared" si="40"/>
        <v>7868</v>
      </c>
      <c r="N147" s="189">
        <f t="shared" si="40"/>
        <v>-2052</v>
      </c>
      <c r="O147" s="189">
        <f t="shared" si="40"/>
        <v>-16938</v>
      </c>
      <c r="P147" s="189">
        <f t="shared" si="35"/>
        <v>-74976</v>
      </c>
      <c r="Q147" s="189"/>
    </row>
    <row r="148" spans="2:17" s="228" customFormat="1" ht="15">
      <c r="B148" s="228" t="s">
        <v>242</v>
      </c>
      <c r="C148" s="236" t="s">
        <v>303</v>
      </c>
      <c r="D148" s="193">
        <f>ROUND(IF(SUM(D$122:D$122,D$128)&lt;&gt;0,D$135*D128/SUM(D$122:D$122,D$128),0),0)</f>
        <v>0</v>
      </c>
      <c r="E148" s="193">
        <f t="shared" ref="E148:O148" si="41">ROUND(IF(SUM(E$122:E$122,E$128)&lt;&gt;0,E$135*E128/SUM(E$122:E$122,E$128),0),0)</f>
        <v>0</v>
      </c>
      <c r="F148" s="193">
        <f t="shared" si="41"/>
        <v>306851</v>
      </c>
      <c r="G148" s="193">
        <f t="shared" si="41"/>
        <v>-65672</v>
      </c>
      <c r="H148" s="193">
        <f t="shared" si="41"/>
        <v>-232544</v>
      </c>
      <c r="I148" s="193">
        <f t="shared" si="41"/>
        <v>-86911</v>
      </c>
      <c r="J148" s="193">
        <f t="shared" si="41"/>
        <v>-271662</v>
      </c>
      <c r="K148" s="193">
        <f t="shared" si="41"/>
        <v>68713</v>
      </c>
      <c r="L148" s="193">
        <f t="shared" si="41"/>
        <v>-367592</v>
      </c>
      <c r="M148" s="193">
        <f t="shared" si="41"/>
        <v>111559</v>
      </c>
      <c r="N148" s="193">
        <f t="shared" si="41"/>
        <v>-28723</v>
      </c>
      <c r="O148" s="193">
        <f t="shared" si="41"/>
        <v>0</v>
      </c>
      <c r="P148" s="193">
        <f t="shared" si="35"/>
        <v>-565981</v>
      </c>
      <c r="Q148" s="193"/>
    </row>
    <row r="149" spans="2:17" s="190" customFormat="1">
      <c r="B149" s="190" t="s">
        <v>262</v>
      </c>
      <c r="C149" s="196"/>
      <c r="D149" s="198">
        <f t="shared" ref="D149:P149" si="42">SUM(D139:D148)</f>
        <v>-300389</v>
      </c>
      <c r="E149" s="198">
        <f t="shared" si="42"/>
        <v>241829</v>
      </c>
      <c r="F149" s="198">
        <f t="shared" si="42"/>
        <v>3108182</v>
      </c>
      <c r="G149" s="198">
        <f t="shared" si="42"/>
        <v>-1672500</v>
      </c>
      <c r="H149" s="198">
        <f t="shared" si="42"/>
        <v>-8226950</v>
      </c>
      <c r="I149" s="198">
        <f t="shared" si="42"/>
        <v>-3759160</v>
      </c>
      <c r="J149" s="198">
        <f t="shared" si="42"/>
        <v>-8152284</v>
      </c>
      <c r="K149" s="198">
        <f t="shared" si="42"/>
        <v>2125899</v>
      </c>
      <c r="L149" s="198">
        <f t="shared" si="42"/>
        <v>-12497328</v>
      </c>
      <c r="M149" s="198">
        <f t="shared" si="42"/>
        <v>3396800</v>
      </c>
      <c r="N149" s="198">
        <f t="shared" si="42"/>
        <v>-420804</v>
      </c>
      <c r="O149" s="198">
        <f t="shared" si="42"/>
        <v>-2936347</v>
      </c>
      <c r="P149" s="198">
        <f t="shared" si="42"/>
        <v>-29093052</v>
      </c>
      <c r="Q149" s="193"/>
    </row>
    <row r="150" spans="2:17" s="190" customFormat="1">
      <c r="B150" s="190" t="s">
        <v>263</v>
      </c>
      <c r="C150" s="196"/>
      <c r="D150" s="202">
        <f t="shared" ref="D150:P150" si="43">D149/D31</f>
        <v>-6.7046436173571972E-3</v>
      </c>
      <c r="E150" s="202">
        <f t="shared" si="43"/>
        <v>5.5543479547329059E-3</v>
      </c>
      <c r="F150" s="202">
        <f t="shared" si="43"/>
        <v>6.5119594317525217E-2</v>
      </c>
      <c r="G150" s="202">
        <f t="shared" si="43"/>
        <v>-1.9848010228578374E-2</v>
      </c>
      <c r="H150" s="202">
        <f t="shared" si="43"/>
        <v>-6.3424094117081511E-2</v>
      </c>
      <c r="I150" s="202">
        <f t="shared" si="43"/>
        <v>-2.4773269738141965E-2</v>
      </c>
      <c r="J150" s="202">
        <f t="shared" si="43"/>
        <v>-5.2815296504847058E-2</v>
      </c>
      <c r="K150" s="202">
        <f t="shared" si="43"/>
        <v>1.5838350000987805E-2</v>
      </c>
      <c r="L150" s="202">
        <f t="shared" si="43"/>
        <v>-9.2599654246819721E-2</v>
      </c>
      <c r="M150" s="202">
        <f t="shared" si="43"/>
        <v>3.7530709826705762E-2</v>
      </c>
      <c r="N150" s="202">
        <f t="shared" si="43"/>
        <v>-6.0909966155988857E-3</v>
      </c>
      <c r="O150" s="202">
        <f t="shared" si="43"/>
        <v>-5.4333771239372657E-2</v>
      </c>
      <c r="P150" s="202">
        <f t="shared" si="43"/>
        <v>-2.5543302078847981E-2</v>
      </c>
      <c r="Q150" s="202"/>
    </row>
    <row r="151" spans="2:17" s="190" customFormat="1">
      <c r="C151" s="196"/>
      <c r="D151" s="193"/>
      <c r="E151" s="203"/>
      <c r="F151" s="203"/>
      <c r="G151" s="203"/>
      <c r="H151" s="203"/>
      <c r="I151" s="203"/>
      <c r="J151" s="203"/>
      <c r="K151" s="203"/>
      <c r="L151" s="203"/>
      <c r="M151" s="203"/>
      <c r="N151" s="203"/>
      <c r="O151" s="203"/>
      <c r="P151" s="203"/>
      <c r="Q151" s="203"/>
    </row>
    <row r="152" spans="2:17" s="190" customFormat="1">
      <c r="B152" s="201" t="s">
        <v>267</v>
      </c>
      <c r="C152" s="196"/>
      <c r="D152" s="203"/>
      <c r="E152" s="203"/>
      <c r="F152" s="203"/>
      <c r="G152" s="203"/>
      <c r="H152" s="203"/>
      <c r="I152" s="203"/>
      <c r="J152" s="203"/>
      <c r="K152" s="203"/>
      <c r="L152" s="203"/>
      <c r="M152" s="203"/>
      <c r="N152" s="203"/>
      <c r="O152" s="203"/>
      <c r="P152" s="203"/>
      <c r="Q152" s="203"/>
    </row>
    <row r="153" spans="2:17" s="190" customFormat="1">
      <c r="B153" s="190" t="s">
        <v>0</v>
      </c>
      <c r="C153" s="196">
        <v>23</v>
      </c>
      <c r="D153" s="189">
        <f>D10+D139</f>
        <v>14919625.437318699</v>
      </c>
      <c r="E153" s="189">
        <f t="shared" ref="E153:O153" si="44">E10+E139</f>
        <v>13782244.636033501</v>
      </c>
      <c r="F153" s="189">
        <f t="shared" si="44"/>
        <v>19093356.106826004</v>
      </c>
      <c r="G153" s="189">
        <f t="shared" si="44"/>
        <v>39965810.932261996</v>
      </c>
      <c r="H153" s="189">
        <f t="shared" si="44"/>
        <v>67290597.428974003</v>
      </c>
      <c r="I153" s="189">
        <f t="shared" si="44"/>
        <v>84664364.069277003</v>
      </c>
      <c r="J153" s="189">
        <f t="shared" si="44"/>
        <v>82909280.714614004</v>
      </c>
      <c r="K153" s="189">
        <f t="shared" si="44"/>
        <v>76920795.619231999</v>
      </c>
      <c r="L153" s="189">
        <f t="shared" si="44"/>
        <v>65310145.670709014</v>
      </c>
      <c r="M153" s="189">
        <f t="shared" si="44"/>
        <v>46709216.332344994</v>
      </c>
      <c r="N153" s="189">
        <f t="shared" si="44"/>
        <v>29241673.843980994</v>
      </c>
      <c r="O153" s="189">
        <f t="shared" si="44"/>
        <v>18879703.435486</v>
      </c>
      <c r="P153" s="189">
        <f t="shared" ref="P153:P162" si="45">SUM(D153:O153)</f>
        <v>559686814.22705817</v>
      </c>
      <c r="Q153" s="189"/>
    </row>
    <row r="154" spans="2:17" s="190" customFormat="1">
      <c r="B154" s="186" t="s">
        <v>224</v>
      </c>
      <c r="C154" s="192">
        <v>31</v>
      </c>
      <c r="D154" s="189">
        <f t="shared" ref="D154:O155" si="46">D12+D140</f>
        <v>7295427.1743139997</v>
      </c>
      <c r="E154" s="189">
        <f t="shared" si="46"/>
        <v>6781638.6209817994</v>
      </c>
      <c r="F154" s="189">
        <f t="shared" si="46"/>
        <v>7670451.4252398005</v>
      </c>
      <c r="G154" s="189">
        <f t="shared" si="46"/>
        <v>13009474.0943428</v>
      </c>
      <c r="H154" s="189">
        <f t="shared" si="46"/>
        <v>20755272.287694201</v>
      </c>
      <c r="I154" s="189">
        <f t="shared" si="46"/>
        <v>26610187.405160103</v>
      </c>
      <c r="J154" s="189">
        <f t="shared" si="46"/>
        <v>26106957.592603602</v>
      </c>
      <c r="K154" s="189">
        <f t="shared" si="46"/>
        <v>24102570.117552899</v>
      </c>
      <c r="L154" s="189">
        <f t="shared" si="46"/>
        <v>21043512.571647998</v>
      </c>
      <c r="M154" s="189">
        <f t="shared" si="46"/>
        <v>15638061.8684237</v>
      </c>
      <c r="N154" s="189">
        <f t="shared" si="46"/>
        <v>11061150.5898015</v>
      </c>
      <c r="O154" s="189">
        <f t="shared" si="46"/>
        <v>8483651.1310740001</v>
      </c>
      <c r="P154" s="189">
        <f t="shared" si="45"/>
        <v>188558354.87883642</v>
      </c>
      <c r="Q154" s="189"/>
    </row>
    <row r="155" spans="2:17" s="190" customFormat="1">
      <c r="B155" s="186" t="s">
        <v>225</v>
      </c>
      <c r="C155" s="190">
        <v>41</v>
      </c>
      <c r="D155" s="189">
        <f t="shared" si="46"/>
        <v>3063931.2464668001</v>
      </c>
      <c r="E155" s="189">
        <f t="shared" si="46"/>
        <v>2875954.4281718</v>
      </c>
      <c r="F155" s="189">
        <f t="shared" si="46"/>
        <v>3212896.9927494</v>
      </c>
      <c r="G155" s="189">
        <f t="shared" si="46"/>
        <v>4772066.8536281995</v>
      </c>
      <c r="H155" s="189">
        <f t="shared" si="46"/>
        <v>6523300.8722050004</v>
      </c>
      <c r="I155" s="189">
        <f t="shared" si="46"/>
        <v>7546987.265226</v>
      </c>
      <c r="J155" s="189">
        <f t="shared" si="46"/>
        <v>7479309.2589019993</v>
      </c>
      <c r="K155" s="189">
        <f t="shared" si="46"/>
        <v>6932790.3234409997</v>
      </c>
      <c r="L155" s="189">
        <f t="shared" si="46"/>
        <v>6556148.5012060003</v>
      </c>
      <c r="M155" s="189">
        <f t="shared" si="46"/>
        <v>5299208.6249823002</v>
      </c>
      <c r="N155" s="189">
        <f t="shared" si="46"/>
        <v>4181369.6893243995</v>
      </c>
      <c r="O155" s="189">
        <f t="shared" si="46"/>
        <v>3237621.3247413002</v>
      </c>
      <c r="P155" s="189">
        <f t="shared" si="45"/>
        <v>61681585.381044194</v>
      </c>
      <c r="Q155" s="189"/>
    </row>
    <row r="156" spans="2:17" s="190" customFormat="1">
      <c r="B156" s="176" t="s">
        <v>237</v>
      </c>
      <c r="C156" s="192" t="s">
        <v>196</v>
      </c>
      <c r="D156" s="189">
        <f t="shared" ref="D156:O156" si="47">D25+D142</f>
        <v>764815.96629999997</v>
      </c>
      <c r="E156" s="189">
        <f t="shared" si="47"/>
        <v>785305.46683000005</v>
      </c>
      <c r="F156" s="189">
        <f t="shared" si="47"/>
        <v>896865.74722000002</v>
      </c>
      <c r="G156" s="189">
        <f t="shared" si="47"/>
        <v>1199933.4410999999</v>
      </c>
      <c r="H156" s="189">
        <f t="shared" si="47"/>
        <v>1461704.1199</v>
      </c>
      <c r="I156" s="189">
        <f t="shared" si="47"/>
        <v>1420307.5547</v>
      </c>
      <c r="J156" s="189">
        <f t="shared" si="47"/>
        <v>1638058.5086999999</v>
      </c>
      <c r="K156" s="189">
        <f t="shared" si="47"/>
        <v>1548349.8341999999</v>
      </c>
      <c r="L156" s="189">
        <f t="shared" si="47"/>
        <v>1330233.9369000001</v>
      </c>
      <c r="M156" s="189">
        <f t="shared" si="47"/>
        <v>1356613.4613999999</v>
      </c>
      <c r="N156" s="189">
        <f t="shared" si="47"/>
        <v>1286494.5449000001</v>
      </c>
      <c r="O156" s="189">
        <f t="shared" si="47"/>
        <v>1155907.5545999999</v>
      </c>
      <c r="P156" s="189">
        <f t="shared" si="45"/>
        <v>14844590.13675</v>
      </c>
      <c r="Q156" s="189"/>
    </row>
    <row r="157" spans="2:17" s="190" customFormat="1">
      <c r="B157" s="190" t="s">
        <v>227</v>
      </c>
      <c r="C157" s="190">
        <v>85</v>
      </c>
      <c r="D157" s="189">
        <f t="shared" ref="D157:O161" si="48">D15+D143</f>
        <v>766722.17688000004</v>
      </c>
      <c r="E157" s="189">
        <f t="shared" si="48"/>
        <v>715644.27335999999</v>
      </c>
      <c r="F157" s="189">
        <f t="shared" si="48"/>
        <v>820251.20924</v>
      </c>
      <c r="G157" s="189">
        <f t="shared" si="48"/>
        <v>1149501.9121000001</v>
      </c>
      <c r="H157" s="189">
        <f t="shared" si="48"/>
        <v>1507076.0432</v>
      </c>
      <c r="I157" s="189">
        <f t="shared" si="48"/>
        <v>1786434.0621</v>
      </c>
      <c r="J157" s="189">
        <f t="shared" si="48"/>
        <v>1733909.0478999999</v>
      </c>
      <c r="K157" s="189">
        <f t="shared" si="48"/>
        <v>1661897.7852</v>
      </c>
      <c r="L157" s="189">
        <f t="shared" si="48"/>
        <v>1504994.9187</v>
      </c>
      <c r="M157" s="189">
        <f t="shared" si="48"/>
        <v>1444496.3218</v>
      </c>
      <c r="N157" s="189">
        <f t="shared" si="48"/>
        <v>1158524.7242000001</v>
      </c>
      <c r="O157" s="189">
        <f t="shared" si="48"/>
        <v>836582.37080000003</v>
      </c>
      <c r="P157" s="189">
        <f t="shared" si="45"/>
        <v>15086034.845479999</v>
      </c>
      <c r="Q157" s="189"/>
    </row>
    <row r="158" spans="2:17" s="190" customFormat="1">
      <c r="B158" s="190" t="s">
        <v>228</v>
      </c>
      <c r="C158" s="190">
        <v>86</v>
      </c>
      <c r="D158" s="189">
        <f t="shared" si="48"/>
        <v>356200.05544999999</v>
      </c>
      <c r="E158" s="189">
        <f t="shared" si="48"/>
        <v>284050.08163999999</v>
      </c>
      <c r="F158" s="189">
        <f t="shared" si="48"/>
        <v>468224.95376</v>
      </c>
      <c r="G158" s="189">
        <f t="shared" si="48"/>
        <v>877098.98603000003</v>
      </c>
      <c r="H158" s="189">
        <f t="shared" si="48"/>
        <v>1338194.0120999999</v>
      </c>
      <c r="I158" s="189">
        <f t="shared" si="48"/>
        <v>1578795.1179</v>
      </c>
      <c r="J158" s="189">
        <f t="shared" si="48"/>
        <v>1568633.7305999999</v>
      </c>
      <c r="K158" s="189">
        <f t="shared" si="48"/>
        <v>1488856.2365999999</v>
      </c>
      <c r="L158" s="189">
        <f t="shared" si="48"/>
        <v>1315013.1762000001</v>
      </c>
      <c r="M158" s="189">
        <f t="shared" si="48"/>
        <v>1036936.7277</v>
      </c>
      <c r="N158" s="189">
        <f t="shared" si="48"/>
        <v>717100.08314999996</v>
      </c>
      <c r="O158" s="189">
        <f t="shared" si="48"/>
        <v>411010.42521999998</v>
      </c>
      <c r="P158" s="189">
        <f t="shared" si="45"/>
        <v>11440113.58635</v>
      </c>
      <c r="Q158" s="189"/>
    </row>
    <row r="159" spans="2:17" s="190" customFormat="1">
      <c r="B159" s="190" t="s">
        <v>250</v>
      </c>
      <c r="C159" s="190">
        <v>87</v>
      </c>
      <c r="D159" s="189">
        <f t="shared" si="48"/>
        <v>1451147.8640999999</v>
      </c>
      <c r="E159" s="189">
        <f t="shared" si="48"/>
        <v>1345139.9454999999</v>
      </c>
      <c r="F159" s="189">
        <f t="shared" si="48"/>
        <v>1517083.8762000001</v>
      </c>
      <c r="G159" s="189">
        <f t="shared" si="48"/>
        <v>2077485.0874999999</v>
      </c>
      <c r="H159" s="189">
        <f t="shared" si="48"/>
        <v>2716245.6716999998</v>
      </c>
      <c r="I159" s="189">
        <f t="shared" si="48"/>
        <v>3207479.3045000001</v>
      </c>
      <c r="J159" s="189">
        <f t="shared" si="48"/>
        <v>3093970.3184000002</v>
      </c>
      <c r="K159" s="189">
        <f t="shared" si="48"/>
        <v>2799574.4226000002</v>
      </c>
      <c r="L159" s="189">
        <f t="shared" si="48"/>
        <v>2671702.3577999999</v>
      </c>
      <c r="M159" s="189">
        <f t="shared" si="48"/>
        <v>2256751.8621999999</v>
      </c>
      <c r="N159" s="189">
        <f t="shared" si="48"/>
        <v>1928875.3569</v>
      </c>
      <c r="O159" s="189">
        <f t="shared" si="48"/>
        <v>1501777.7646000001</v>
      </c>
      <c r="P159" s="189">
        <f t="shared" si="45"/>
        <v>26567233.832000002</v>
      </c>
      <c r="Q159" s="189"/>
    </row>
    <row r="160" spans="2:17" s="190" customFormat="1">
      <c r="B160" s="190" t="s">
        <v>230</v>
      </c>
      <c r="C160" s="190">
        <v>31</v>
      </c>
      <c r="D160" s="189">
        <f t="shared" si="48"/>
        <v>488982.04068880004</v>
      </c>
      <c r="E160" s="189">
        <f t="shared" si="48"/>
        <v>463050.1974230276</v>
      </c>
      <c r="F160" s="189">
        <f t="shared" si="48"/>
        <v>522073.03719885938</v>
      </c>
      <c r="G160" s="189">
        <f t="shared" si="48"/>
        <v>991202.92022406997</v>
      </c>
      <c r="H160" s="189">
        <f t="shared" si="48"/>
        <v>1658115.1264742999</v>
      </c>
      <c r="I160" s="189">
        <f t="shared" si="48"/>
        <v>2169449.8088956997</v>
      </c>
      <c r="J160" s="189">
        <f t="shared" si="48"/>
        <v>2068336.4913943</v>
      </c>
      <c r="K160" s="189">
        <f t="shared" si="48"/>
        <v>1899765.6223826001</v>
      </c>
      <c r="L160" s="189">
        <f t="shared" si="48"/>
        <v>1596465.7144603</v>
      </c>
      <c r="M160" s="189">
        <f t="shared" si="48"/>
        <v>1147098.0464697001</v>
      </c>
      <c r="N160" s="189">
        <f t="shared" si="48"/>
        <v>730783.70683620009</v>
      </c>
      <c r="O160" s="189">
        <f t="shared" si="48"/>
        <v>522015.38646433002</v>
      </c>
      <c r="P160" s="189">
        <f t="shared" si="45"/>
        <v>14257338.098912185</v>
      </c>
      <c r="Q160" s="189"/>
    </row>
    <row r="161" spans="2:17" s="190" customFormat="1">
      <c r="B161" s="190" t="s">
        <v>231</v>
      </c>
      <c r="C161" s="190">
        <v>41</v>
      </c>
      <c r="D161" s="189">
        <f t="shared" si="48"/>
        <v>1244820.3049000001</v>
      </c>
      <c r="E161" s="189">
        <f t="shared" si="48"/>
        <v>1227567.6654000001</v>
      </c>
      <c r="F161" s="189">
        <f t="shared" si="48"/>
        <v>1206473.0364999999</v>
      </c>
      <c r="G161" s="189">
        <f t="shared" si="48"/>
        <v>1309128.5214</v>
      </c>
      <c r="H161" s="189">
        <f t="shared" si="48"/>
        <v>1417347.9228999999</v>
      </c>
      <c r="I161" s="189">
        <f t="shared" si="48"/>
        <v>1483946.8359999999</v>
      </c>
      <c r="J161" s="189">
        <f t="shared" si="48"/>
        <v>1484998.4546000001</v>
      </c>
      <c r="K161" s="189">
        <f t="shared" si="48"/>
        <v>1480099.6687</v>
      </c>
      <c r="L161" s="189">
        <f t="shared" si="48"/>
        <v>1563721.3722000001</v>
      </c>
      <c r="M161" s="189">
        <f t="shared" si="48"/>
        <v>1384522.9450999999</v>
      </c>
      <c r="N161" s="189">
        <f t="shared" si="48"/>
        <v>1318508.7912000001</v>
      </c>
      <c r="O161" s="189">
        <f t="shared" si="48"/>
        <v>1171306.1403000001</v>
      </c>
      <c r="P161" s="189">
        <f t="shared" si="45"/>
        <v>16292441.659200002</v>
      </c>
      <c r="Q161" s="189"/>
    </row>
    <row r="162" spans="2:17" s="228" customFormat="1" ht="15">
      <c r="B162" s="228" t="s">
        <v>242</v>
      </c>
      <c r="C162" s="236" t="s">
        <v>303</v>
      </c>
      <c r="D162" s="193">
        <f t="shared" ref="D162:O162" si="49">D30+D148</f>
        <v>1990522.8173</v>
      </c>
      <c r="E162" s="193">
        <f t="shared" si="49"/>
        <v>1914824.7505999999</v>
      </c>
      <c r="F162" s="193">
        <f t="shared" si="49"/>
        <v>2184366.6251999997</v>
      </c>
      <c r="G162" s="193">
        <f t="shared" si="49"/>
        <v>2881522.2028000001</v>
      </c>
      <c r="H162" s="193">
        <f t="shared" si="49"/>
        <v>3739902.8199</v>
      </c>
      <c r="I162" s="193">
        <f t="shared" si="49"/>
        <v>4323350.1914999997</v>
      </c>
      <c r="J162" s="193">
        <f t="shared" si="49"/>
        <v>4347609.3619999997</v>
      </c>
      <c r="K162" s="193">
        <f t="shared" si="49"/>
        <v>4072079.4838999999</v>
      </c>
      <c r="L162" s="193">
        <f t="shared" si="49"/>
        <v>3914072.9197000004</v>
      </c>
      <c r="M162" s="193">
        <f t="shared" si="49"/>
        <v>3306217.5310999998</v>
      </c>
      <c r="N162" s="193">
        <f t="shared" si="49"/>
        <v>2738371.318</v>
      </c>
      <c r="O162" s="193">
        <f t="shared" si="49"/>
        <v>2480564.9361999999</v>
      </c>
      <c r="P162" s="193">
        <f t="shared" si="45"/>
        <v>37893404.9582</v>
      </c>
      <c r="Q162" s="193"/>
    </row>
    <row r="163" spans="2:17" s="190" customFormat="1">
      <c r="B163" s="190" t="s">
        <v>260</v>
      </c>
      <c r="C163" s="196"/>
      <c r="D163" s="198">
        <f t="shared" ref="D163:P163" si="50">SUM(D153:D162)</f>
        <v>32342195.0837183</v>
      </c>
      <c r="E163" s="198">
        <f t="shared" si="50"/>
        <v>30175420.065940127</v>
      </c>
      <c r="F163" s="198">
        <f t="shared" si="50"/>
        <v>37592043.010134056</v>
      </c>
      <c r="G163" s="198">
        <f t="shared" si="50"/>
        <v>68233224.951387063</v>
      </c>
      <c r="H163" s="198">
        <f t="shared" si="50"/>
        <v>108407756.30504753</v>
      </c>
      <c r="I163" s="198">
        <f t="shared" si="50"/>
        <v>134791301.61525881</v>
      </c>
      <c r="J163" s="198">
        <f t="shared" si="50"/>
        <v>132431063.4797139</v>
      </c>
      <c r="K163" s="198">
        <f t="shared" si="50"/>
        <v>122906779.11380848</v>
      </c>
      <c r="L163" s="198">
        <f t="shared" si="50"/>
        <v>106806011.13952331</v>
      </c>
      <c r="M163" s="198">
        <f t="shared" si="50"/>
        <v>79579123.721520692</v>
      </c>
      <c r="N163" s="198">
        <f t="shared" si="50"/>
        <v>54362852.648293093</v>
      </c>
      <c r="O163" s="198">
        <f t="shared" si="50"/>
        <v>38680140.469485626</v>
      </c>
      <c r="P163" s="198">
        <f t="shared" si="50"/>
        <v>946307911.60383081</v>
      </c>
      <c r="Q163" s="193"/>
    </row>
    <row r="164" spans="2:17" s="190" customFormat="1">
      <c r="D164" s="189"/>
      <c r="E164" s="189"/>
      <c r="F164" s="189"/>
      <c r="G164" s="189"/>
      <c r="H164" s="189"/>
      <c r="I164" s="189"/>
      <c r="J164" s="189"/>
      <c r="K164" s="189"/>
      <c r="L164" s="189"/>
      <c r="M164" s="189"/>
      <c r="N164" s="189"/>
      <c r="O164" s="189"/>
      <c r="P164" s="189"/>
      <c r="Q164" s="189"/>
    </row>
    <row r="165" spans="2:17" s="190" customFormat="1">
      <c r="B165" s="186" t="s">
        <v>268</v>
      </c>
      <c r="C165" s="190">
        <v>16</v>
      </c>
      <c r="D165" s="189">
        <f t="shared" ref="D165:O165" si="51">D9</f>
        <v>1007</v>
      </c>
      <c r="E165" s="189">
        <f t="shared" si="51"/>
        <v>1007</v>
      </c>
      <c r="F165" s="189">
        <f t="shared" si="51"/>
        <v>1007</v>
      </c>
      <c r="G165" s="189">
        <f t="shared" si="51"/>
        <v>1007</v>
      </c>
      <c r="H165" s="189">
        <f t="shared" si="51"/>
        <v>988</v>
      </c>
      <c r="I165" s="189">
        <f t="shared" si="51"/>
        <v>988</v>
      </c>
      <c r="J165" s="189">
        <f t="shared" si="51"/>
        <v>969</v>
      </c>
      <c r="K165" s="189">
        <f t="shared" si="51"/>
        <v>969</v>
      </c>
      <c r="L165" s="189">
        <f t="shared" si="51"/>
        <v>969</v>
      </c>
      <c r="M165" s="189">
        <f t="shared" si="51"/>
        <v>969</v>
      </c>
      <c r="N165" s="189">
        <f t="shared" si="51"/>
        <v>968.99999999999989</v>
      </c>
      <c r="O165" s="189">
        <f t="shared" si="51"/>
        <v>968.99999999999989</v>
      </c>
      <c r="P165" s="189">
        <f t="shared" ref="P165:P176" si="52">SUM(D165:O165)</f>
        <v>11818</v>
      </c>
      <c r="Q165" s="189"/>
    </row>
    <row r="166" spans="2:17" s="190" customFormat="1">
      <c r="B166" s="190" t="str">
        <f t="shared" ref="B166:O166" si="53">B11</f>
        <v>Propane</v>
      </c>
      <c r="C166" s="196">
        <f t="shared" si="53"/>
        <v>53</v>
      </c>
      <c r="D166" s="189">
        <f t="shared" si="53"/>
        <v>26.379212696</v>
      </c>
      <c r="E166" s="189">
        <f t="shared" si="53"/>
        <v>23.946903748</v>
      </c>
      <c r="F166" s="189">
        <f t="shared" si="53"/>
        <v>22.448568448</v>
      </c>
      <c r="G166" s="189">
        <f t="shared" si="53"/>
        <v>95.177105947000001</v>
      </c>
      <c r="H166" s="189">
        <f t="shared" si="53"/>
        <v>143.29807552</v>
      </c>
      <c r="I166" s="189">
        <f t="shared" si="53"/>
        <v>154.01729854000001</v>
      </c>
      <c r="J166" s="189">
        <f t="shared" si="53"/>
        <v>142.43880528</v>
      </c>
      <c r="K166" s="189">
        <f t="shared" si="53"/>
        <v>134.98618590000001</v>
      </c>
      <c r="L166" s="189">
        <f t="shared" si="53"/>
        <v>215.65991475999999</v>
      </c>
      <c r="M166" s="189">
        <f t="shared" si="53"/>
        <v>148.06073989000001</v>
      </c>
      <c r="N166" s="189">
        <f t="shared" si="53"/>
        <v>72.564012735000006</v>
      </c>
      <c r="O166" s="189">
        <f t="shared" si="53"/>
        <v>43.614861224000002</v>
      </c>
      <c r="P166" s="189">
        <f t="shared" si="52"/>
        <v>1222.591684688</v>
      </c>
      <c r="Q166" s="189"/>
    </row>
    <row r="167" spans="2:17" s="190" customFormat="1">
      <c r="B167" s="186" t="s">
        <v>226</v>
      </c>
      <c r="C167" s="190">
        <v>50</v>
      </c>
      <c r="D167" s="189">
        <f>D14</f>
        <v>0</v>
      </c>
      <c r="E167" s="189">
        <f t="shared" ref="E167:O167" si="54">E14</f>
        <v>0</v>
      </c>
      <c r="F167" s="189">
        <f t="shared" si="54"/>
        <v>0</v>
      </c>
      <c r="G167" s="189">
        <f t="shared" si="54"/>
        <v>0</v>
      </c>
      <c r="H167" s="189">
        <f t="shared" si="54"/>
        <v>0</v>
      </c>
      <c r="I167" s="189">
        <f t="shared" si="54"/>
        <v>0</v>
      </c>
      <c r="J167" s="189">
        <f t="shared" si="54"/>
        <v>0</v>
      </c>
      <c r="K167" s="189">
        <f t="shared" si="54"/>
        <v>0</v>
      </c>
      <c r="L167" s="189">
        <f t="shared" si="54"/>
        <v>0</v>
      </c>
      <c r="M167" s="189">
        <f t="shared" si="54"/>
        <v>0</v>
      </c>
      <c r="N167" s="189">
        <f t="shared" si="54"/>
        <v>0</v>
      </c>
      <c r="O167" s="189">
        <f t="shared" si="54"/>
        <v>0</v>
      </c>
      <c r="P167" s="189">
        <f t="shared" si="52"/>
        <v>0</v>
      </c>
      <c r="Q167" s="189"/>
    </row>
    <row r="168" spans="2:17" s="190" customFormat="1">
      <c r="B168" s="176" t="s">
        <v>235</v>
      </c>
      <c r="C168" s="192" t="s">
        <v>190</v>
      </c>
      <c r="D168" s="189">
        <f>D23</f>
        <v>313289.11556000001</v>
      </c>
      <c r="E168" s="189">
        <f t="shared" ref="E168:O169" si="55">E23</f>
        <v>320810.20780999999</v>
      </c>
      <c r="F168" s="189">
        <f t="shared" si="55"/>
        <v>308311.75556000002</v>
      </c>
      <c r="G168" s="189">
        <f t="shared" si="55"/>
        <v>350939.14299999998</v>
      </c>
      <c r="H168" s="189">
        <f t="shared" si="55"/>
        <v>437333.08928999997</v>
      </c>
      <c r="I168" s="189">
        <f t="shared" si="55"/>
        <v>480309.45824000001</v>
      </c>
      <c r="J168" s="189">
        <f t="shared" si="55"/>
        <v>494169.98369999998</v>
      </c>
      <c r="K168" s="189">
        <f t="shared" si="55"/>
        <v>539296.51736000006</v>
      </c>
      <c r="L168" s="189">
        <f t="shared" si="55"/>
        <v>579774.51541999995</v>
      </c>
      <c r="M168" s="189">
        <f t="shared" si="55"/>
        <v>436555.62161999999</v>
      </c>
      <c r="N168" s="189">
        <f t="shared" si="55"/>
        <v>430806.27278</v>
      </c>
      <c r="O168" s="189">
        <f t="shared" si="55"/>
        <v>407552.29632000002</v>
      </c>
      <c r="P168" s="189">
        <f t="shared" si="52"/>
        <v>5099147.9766600002</v>
      </c>
      <c r="Q168" s="189"/>
    </row>
    <row r="169" spans="2:17" s="190" customFormat="1">
      <c r="B169" s="176" t="s">
        <v>236</v>
      </c>
      <c r="C169" s="192" t="s">
        <v>192</v>
      </c>
      <c r="D169" s="189">
        <f>D24</f>
        <v>1765189.6136</v>
      </c>
      <c r="E169" s="189">
        <f t="shared" si="55"/>
        <v>1831996.2180000001</v>
      </c>
      <c r="F169" s="189">
        <f t="shared" si="55"/>
        <v>1773338.4051000001</v>
      </c>
      <c r="G169" s="189">
        <f t="shared" si="55"/>
        <v>2048191.7938999999</v>
      </c>
      <c r="H169" s="189">
        <f t="shared" si="55"/>
        <v>2305087.8051999998</v>
      </c>
      <c r="I169" s="189">
        <f t="shared" si="55"/>
        <v>2509580.04</v>
      </c>
      <c r="J169" s="189">
        <f t="shared" si="55"/>
        <v>2509458.1135999998</v>
      </c>
      <c r="K169" s="189">
        <f t="shared" si="55"/>
        <v>2271244.4008999998</v>
      </c>
      <c r="L169" s="189">
        <f t="shared" si="55"/>
        <v>2468539.9149000002</v>
      </c>
      <c r="M169" s="189">
        <f t="shared" si="55"/>
        <v>2122432.4432000001</v>
      </c>
      <c r="N169" s="189">
        <f t="shared" si="55"/>
        <v>1890327.9909000001</v>
      </c>
      <c r="O169" s="189">
        <f t="shared" si="55"/>
        <v>1756137.6176</v>
      </c>
      <c r="P169" s="189">
        <f t="shared" si="52"/>
        <v>25251524.356899999</v>
      </c>
      <c r="Q169" s="189"/>
    </row>
    <row r="170" spans="2:17" s="190" customFormat="1">
      <c r="B170" s="190" t="str">
        <f t="shared" ref="B170:O172" si="56">B20</f>
        <v>Interruptible with firm option - ind</v>
      </c>
      <c r="C170" s="196">
        <f t="shared" si="56"/>
        <v>85</v>
      </c>
      <c r="D170" s="189">
        <f t="shared" si="56"/>
        <v>233333.95001</v>
      </c>
      <c r="E170" s="189">
        <f t="shared" si="56"/>
        <v>229765.73196</v>
      </c>
      <c r="F170" s="189">
        <f t="shared" si="56"/>
        <v>158560.98540999999</v>
      </c>
      <c r="G170" s="189">
        <f t="shared" si="56"/>
        <v>183765.24647000001</v>
      </c>
      <c r="H170" s="189">
        <f t="shared" si="56"/>
        <v>168545.51438000001</v>
      </c>
      <c r="I170" s="189">
        <f t="shared" si="56"/>
        <v>187088.59070999999</v>
      </c>
      <c r="J170" s="189">
        <f t="shared" si="56"/>
        <v>191168.09307999999</v>
      </c>
      <c r="K170" s="189">
        <f t="shared" si="56"/>
        <v>192224.40171000001</v>
      </c>
      <c r="L170" s="189">
        <f t="shared" si="56"/>
        <v>196732.31672</v>
      </c>
      <c r="M170" s="189">
        <f t="shared" si="56"/>
        <v>192002.1483</v>
      </c>
      <c r="N170" s="189">
        <f t="shared" si="56"/>
        <v>171518.57686</v>
      </c>
      <c r="O170" s="189">
        <f t="shared" si="56"/>
        <v>154015.46632000001</v>
      </c>
      <c r="P170" s="189">
        <f t="shared" si="52"/>
        <v>2258721.0219299998</v>
      </c>
      <c r="Q170" s="189"/>
    </row>
    <row r="171" spans="2:17" s="190" customFormat="1">
      <c r="B171" s="190" t="str">
        <f t="shared" si="56"/>
        <v>Limited interrupt w/ firm option - ind</v>
      </c>
      <c r="C171" s="196">
        <f t="shared" si="56"/>
        <v>86</v>
      </c>
      <c r="D171" s="189">
        <f t="shared" si="56"/>
        <v>82716.665305999995</v>
      </c>
      <c r="E171" s="189">
        <f t="shared" si="56"/>
        <v>119712.47083000001</v>
      </c>
      <c r="F171" s="189">
        <f t="shared" si="56"/>
        <v>73025.816537999999</v>
      </c>
      <c r="G171" s="189">
        <f t="shared" si="56"/>
        <v>47257.945271999997</v>
      </c>
      <c r="H171" s="189">
        <f t="shared" si="56"/>
        <v>56517.620137999998</v>
      </c>
      <c r="I171" s="189">
        <f t="shared" si="56"/>
        <v>46853.581533999997</v>
      </c>
      <c r="J171" s="189">
        <f t="shared" si="56"/>
        <v>53009.255061999997</v>
      </c>
      <c r="K171" s="189">
        <f t="shared" si="56"/>
        <v>76031.419575000007</v>
      </c>
      <c r="L171" s="189">
        <f t="shared" si="56"/>
        <v>61707.752546000003</v>
      </c>
      <c r="M171" s="189">
        <f t="shared" si="56"/>
        <v>48525.225097000002</v>
      </c>
      <c r="N171" s="189">
        <f t="shared" si="56"/>
        <v>146132.84633999999</v>
      </c>
      <c r="O171" s="189">
        <f t="shared" si="56"/>
        <v>66244.490791999997</v>
      </c>
      <c r="P171" s="189">
        <f t="shared" si="52"/>
        <v>877735.08903000015</v>
      </c>
      <c r="Q171" s="189"/>
    </row>
    <row r="172" spans="2:17" s="190" customFormat="1">
      <c r="B172" s="190" t="str">
        <f t="shared" si="56"/>
        <v>Non-excl interrupt w/ firm option - ind</v>
      </c>
      <c r="C172" s="196">
        <f t="shared" si="56"/>
        <v>87</v>
      </c>
      <c r="D172" s="189">
        <f t="shared" si="56"/>
        <v>0</v>
      </c>
      <c r="E172" s="189">
        <f t="shared" si="56"/>
        <v>0</v>
      </c>
      <c r="F172" s="189">
        <f t="shared" si="56"/>
        <v>0</v>
      </c>
      <c r="G172" s="189">
        <f t="shared" si="56"/>
        <v>0</v>
      </c>
      <c r="H172" s="189">
        <f t="shared" si="56"/>
        <v>0</v>
      </c>
      <c r="I172" s="189">
        <f t="shared" si="56"/>
        <v>0</v>
      </c>
      <c r="J172" s="189">
        <f t="shared" si="56"/>
        <v>0</v>
      </c>
      <c r="K172" s="189">
        <f t="shared" si="56"/>
        <v>0</v>
      </c>
      <c r="L172" s="189">
        <f t="shared" si="56"/>
        <v>0</v>
      </c>
      <c r="M172" s="189">
        <f t="shared" si="56"/>
        <v>0</v>
      </c>
      <c r="N172" s="189">
        <f t="shared" si="56"/>
        <v>0</v>
      </c>
      <c r="O172" s="189">
        <f t="shared" si="56"/>
        <v>0</v>
      </c>
      <c r="P172" s="189">
        <f t="shared" si="52"/>
        <v>0</v>
      </c>
      <c r="Q172" s="189"/>
    </row>
    <row r="173" spans="2:17" s="190" customFormat="1">
      <c r="B173" s="176" t="s">
        <v>238</v>
      </c>
      <c r="C173" s="192" t="s">
        <v>190</v>
      </c>
      <c r="D173" s="189">
        <f t="shared" ref="D173:O175" si="57">D26</f>
        <v>418201.21402999997</v>
      </c>
      <c r="E173" s="189">
        <f t="shared" si="57"/>
        <v>419770.73135999998</v>
      </c>
      <c r="F173" s="189">
        <f t="shared" si="57"/>
        <v>370322.25728000002</v>
      </c>
      <c r="G173" s="189">
        <f t="shared" si="57"/>
        <v>413641.40210000001</v>
      </c>
      <c r="H173" s="189">
        <f t="shared" si="57"/>
        <v>486941.58805000002</v>
      </c>
      <c r="I173" s="189">
        <f t="shared" si="57"/>
        <v>485342.34188000002</v>
      </c>
      <c r="J173" s="189">
        <f t="shared" si="57"/>
        <v>517483.94793000002</v>
      </c>
      <c r="K173" s="189">
        <f t="shared" si="57"/>
        <v>500515.98155999999</v>
      </c>
      <c r="L173" s="189">
        <f t="shared" si="57"/>
        <v>575234.57565999997</v>
      </c>
      <c r="M173" s="189">
        <f t="shared" si="57"/>
        <v>548335.47149999999</v>
      </c>
      <c r="N173" s="189">
        <f t="shared" si="57"/>
        <v>532580.83178999997</v>
      </c>
      <c r="O173" s="189">
        <f t="shared" si="57"/>
        <v>521963.53840999998</v>
      </c>
      <c r="P173" s="189">
        <f t="shared" si="52"/>
        <v>5790333.88155</v>
      </c>
      <c r="Q173" s="189"/>
    </row>
    <row r="174" spans="2:17" s="190" customFormat="1">
      <c r="B174" s="176" t="s">
        <v>239</v>
      </c>
      <c r="C174" s="192" t="s">
        <v>192</v>
      </c>
      <c r="D174" s="189">
        <f t="shared" si="57"/>
        <v>3866463.2091000001</v>
      </c>
      <c r="E174" s="189">
        <f t="shared" si="57"/>
        <v>5230121.5730999997</v>
      </c>
      <c r="F174" s="189">
        <f t="shared" si="57"/>
        <v>5315464.9797</v>
      </c>
      <c r="G174" s="189">
        <f t="shared" si="57"/>
        <v>5512344.824</v>
      </c>
      <c r="H174" s="189">
        <f t="shared" si="57"/>
        <v>3969318.6883</v>
      </c>
      <c r="I174" s="189">
        <f t="shared" si="57"/>
        <v>3637398.6954000001</v>
      </c>
      <c r="J174" s="189">
        <f t="shared" si="57"/>
        <v>3747534.3620000002</v>
      </c>
      <c r="K174" s="189">
        <f t="shared" si="57"/>
        <v>3875606.1538999998</v>
      </c>
      <c r="L174" s="189">
        <f t="shared" si="57"/>
        <v>4156589.2883000001</v>
      </c>
      <c r="M174" s="189">
        <f t="shared" si="57"/>
        <v>3931839.7212</v>
      </c>
      <c r="N174" s="189">
        <f t="shared" si="57"/>
        <v>4133483.483</v>
      </c>
      <c r="O174" s="189">
        <f t="shared" si="57"/>
        <v>3939440.3073</v>
      </c>
      <c r="P174" s="189">
        <f t="shared" si="52"/>
        <v>51315605.285300002</v>
      </c>
      <c r="Q174" s="189"/>
    </row>
    <row r="175" spans="2:17" s="190" customFormat="1">
      <c r="B175" s="227" t="s">
        <v>240</v>
      </c>
      <c r="C175" s="192" t="s">
        <v>194</v>
      </c>
      <c r="D175" s="189">
        <f>D28</f>
        <v>417.44559056999998</v>
      </c>
      <c r="E175" s="189">
        <f t="shared" si="57"/>
        <v>4199.6215902000004</v>
      </c>
      <c r="F175" s="189">
        <f t="shared" si="57"/>
        <v>4271.0621643000004</v>
      </c>
      <c r="G175" s="189">
        <f t="shared" si="57"/>
        <v>41.541575817000002</v>
      </c>
      <c r="H175" s="189">
        <f t="shared" si="57"/>
        <v>0</v>
      </c>
      <c r="I175" s="189">
        <f t="shared" si="57"/>
        <v>0</v>
      </c>
      <c r="J175" s="189">
        <f t="shared" si="57"/>
        <v>0</v>
      </c>
      <c r="K175" s="189">
        <f t="shared" si="57"/>
        <v>0</v>
      </c>
      <c r="L175" s="189">
        <f t="shared" si="57"/>
        <v>0</v>
      </c>
      <c r="M175" s="189">
        <f t="shared" si="57"/>
        <v>7610.5513455</v>
      </c>
      <c r="N175" s="189">
        <f t="shared" si="57"/>
        <v>8215.9298653999995</v>
      </c>
      <c r="O175" s="189">
        <f t="shared" si="57"/>
        <v>1815.6796949</v>
      </c>
      <c r="P175" s="189">
        <f t="shared" si="52"/>
        <v>26571.831826686997</v>
      </c>
      <c r="Q175" s="189"/>
    </row>
    <row r="176" spans="2:17" s="190" customFormat="1">
      <c r="B176" s="176" t="s">
        <v>241</v>
      </c>
      <c r="C176" s="192" t="s">
        <v>196</v>
      </c>
      <c r="D176" s="189">
        <f t="shared" ref="D176:O176" si="58">D29</f>
        <v>5479898.4017000003</v>
      </c>
      <c r="E176" s="189">
        <f t="shared" si="58"/>
        <v>5447685.3556000004</v>
      </c>
      <c r="F176" s="189">
        <f t="shared" si="58"/>
        <v>5242179.1962000001</v>
      </c>
      <c r="G176" s="189">
        <f t="shared" si="58"/>
        <v>5802364.7199000008</v>
      </c>
      <c r="H176" s="189">
        <f t="shared" si="58"/>
        <v>5653740.993900001</v>
      </c>
      <c r="I176" s="189">
        <f t="shared" si="58"/>
        <v>5844409.1049999995</v>
      </c>
      <c r="J176" s="189">
        <f t="shared" si="58"/>
        <v>6257317.9720000001</v>
      </c>
      <c r="K176" s="189">
        <f t="shared" si="58"/>
        <v>5987874.2187999999</v>
      </c>
      <c r="L176" s="189">
        <f t="shared" si="58"/>
        <v>7617747.3310000002</v>
      </c>
      <c r="M176" s="189">
        <f t="shared" si="58"/>
        <v>7036472.4123</v>
      </c>
      <c r="N176" s="189">
        <f t="shared" si="58"/>
        <v>6988466.9866000004</v>
      </c>
      <c r="O176" s="189">
        <f t="shared" si="58"/>
        <v>5578091.2741</v>
      </c>
      <c r="P176" s="189">
        <f t="shared" si="52"/>
        <v>72936247.967100009</v>
      </c>
      <c r="Q176" s="189"/>
    </row>
    <row r="177" spans="2:17" s="190" customFormat="1">
      <c r="B177" s="190" t="s">
        <v>269</v>
      </c>
      <c r="C177" s="196"/>
      <c r="D177" s="198">
        <f t="shared" ref="D177:P177" si="59">SUM(D165:D176)</f>
        <v>12160542.994109266</v>
      </c>
      <c r="E177" s="198">
        <f t="shared" si="59"/>
        <v>13605092.857153948</v>
      </c>
      <c r="F177" s="198">
        <f t="shared" si="59"/>
        <v>13246503.906520749</v>
      </c>
      <c r="G177" s="198">
        <f t="shared" si="59"/>
        <v>14359648.793323765</v>
      </c>
      <c r="H177" s="198">
        <f t="shared" si="59"/>
        <v>13078616.597333521</v>
      </c>
      <c r="I177" s="198">
        <f t="shared" si="59"/>
        <v>13192123.83006254</v>
      </c>
      <c r="J177" s="198">
        <f t="shared" si="59"/>
        <v>13771253.16617728</v>
      </c>
      <c r="K177" s="198">
        <f t="shared" si="59"/>
        <v>13443897.079990901</v>
      </c>
      <c r="L177" s="198">
        <f t="shared" si="59"/>
        <v>15657510.354460761</v>
      </c>
      <c r="M177" s="198">
        <f t="shared" si="59"/>
        <v>14324890.65530239</v>
      </c>
      <c r="N177" s="198">
        <f t="shared" si="59"/>
        <v>14302574.482148137</v>
      </c>
      <c r="O177" s="198">
        <f t="shared" si="59"/>
        <v>12426273.285398126</v>
      </c>
      <c r="P177" s="198">
        <f t="shared" si="59"/>
        <v>163568928.00198138</v>
      </c>
      <c r="Q177" s="193"/>
    </row>
    <row r="178" spans="2:17" s="190" customFormat="1">
      <c r="B178" s="190" t="s">
        <v>270</v>
      </c>
      <c r="C178" s="196"/>
      <c r="D178" s="198">
        <f t="shared" ref="D178:P178" si="60">D163+D177</f>
        <v>44502738.077827565</v>
      </c>
      <c r="E178" s="198">
        <f t="shared" si="60"/>
        <v>43780512.923094079</v>
      </c>
      <c r="F178" s="198">
        <f t="shared" si="60"/>
        <v>50838546.916654803</v>
      </c>
      <c r="G178" s="198">
        <f t="shared" si="60"/>
        <v>82592873.744710833</v>
      </c>
      <c r="H178" s="198">
        <f t="shared" si="60"/>
        <v>121486372.90238105</v>
      </c>
      <c r="I178" s="198">
        <f t="shared" si="60"/>
        <v>147983425.44532135</v>
      </c>
      <c r="J178" s="198">
        <f t="shared" si="60"/>
        <v>146202316.64589119</v>
      </c>
      <c r="K178" s="198">
        <f t="shared" si="60"/>
        <v>136350676.19379938</v>
      </c>
      <c r="L178" s="198">
        <f t="shared" si="60"/>
        <v>122463521.49398407</v>
      </c>
      <c r="M178" s="198">
        <f t="shared" si="60"/>
        <v>93904014.376823083</v>
      </c>
      <c r="N178" s="198">
        <f t="shared" si="60"/>
        <v>68665427.130441234</v>
      </c>
      <c r="O178" s="198">
        <f t="shared" si="60"/>
        <v>51106413.754883751</v>
      </c>
      <c r="P178" s="198">
        <f t="shared" si="60"/>
        <v>1109876839.6058121</v>
      </c>
      <c r="Q178" s="193"/>
    </row>
    <row r="179" spans="2:17">
      <c r="C179" s="192"/>
      <c r="D179" s="197"/>
      <c r="E179" s="197"/>
      <c r="F179" s="197"/>
      <c r="G179" s="197"/>
      <c r="H179" s="197"/>
      <c r="I179" s="197"/>
      <c r="J179" s="197"/>
      <c r="K179" s="197"/>
      <c r="L179" s="197"/>
      <c r="M179" s="197"/>
      <c r="N179" s="197"/>
      <c r="O179" s="197"/>
      <c r="P179" s="197"/>
      <c r="Q179" s="197"/>
    </row>
    <row r="180" spans="2:17">
      <c r="B180" s="201" t="s">
        <v>271</v>
      </c>
      <c r="C180" s="192"/>
      <c r="D180" s="197"/>
      <c r="E180" s="197"/>
      <c r="F180" s="197"/>
      <c r="G180" s="197"/>
      <c r="H180" s="197"/>
      <c r="I180" s="197"/>
      <c r="J180" s="197"/>
      <c r="K180" s="197"/>
      <c r="L180" s="197"/>
      <c r="M180" s="197"/>
      <c r="N180" s="197"/>
      <c r="O180" s="197"/>
      <c r="P180" s="197"/>
      <c r="Q180" s="197"/>
    </row>
    <row r="181" spans="2:17">
      <c r="B181" s="204" t="s">
        <v>272</v>
      </c>
      <c r="C181" s="192"/>
      <c r="D181" s="197">
        <v>0</v>
      </c>
      <c r="E181" s="197">
        <v>0</v>
      </c>
      <c r="F181" s="197">
        <v>0</v>
      </c>
      <c r="G181" s="197">
        <v>0</v>
      </c>
      <c r="H181" s="197">
        <v>0</v>
      </c>
      <c r="I181" s="197">
        <v>0</v>
      </c>
      <c r="J181" s="197">
        <v>0</v>
      </c>
      <c r="K181" s="197">
        <v>0</v>
      </c>
      <c r="L181" s="197">
        <v>0</v>
      </c>
      <c r="M181" s="197">
        <v>0</v>
      </c>
      <c r="N181" s="197">
        <v>0</v>
      </c>
      <c r="O181" s="197">
        <v>0</v>
      </c>
      <c r="P181" s="194">
        <f t="shared" ref="P181:P194" si="61">SUM(D181:O181)</f>
        <v>0</v>
      </c>
      <c r="Q181" s="194"/>
    </row>
    <row r="182" spans="2:17">
      <c r="B182" s="204" t="s">
        <v>273</v>
      </c>
      <c r="C182" s="192"/>
      <c r="D182" s="197">
        <f>D139</f>
        <v>-300389</v>
      </c>
      <c r="E182" s="197">
        <f t="shared" ref="E182:O182" si="62">E139</f>
        <v>241829</v>
      </c>
      <c r="F182" s="197">
        <f t="shared" si="62"/>
        <v>1980541</v>
      </c>
      <c r="G182" s="197">
        <f t="shared" si="62"/>
        <v>-1156418</v>
      </c>
      <c r="H182" s="197">
        <f t="shared" si="62"/>
        <v>-5537940</v>
      </c>
      <c r="I182" s="197">
        <f t="shared" si="62"/>
        <v>-2560507</v>
      </c>
      <c r="J182" s="197">
        <f t="shared" si="62"/>
        <v>-5446826</v>
      </c>
      <c r="K182" s="197">
        <f t="shared" si="62"/>
        <v>1424769</v>
      </c>
      <c r="L182" s="197">
        <f t="shared" si="62"/>
        <v>-8251121</v>
      </c>
      <c r="M182" s="197">
        <f t="shared" si="62"/>
        <v>2239509</v>
      </c>
      <c r="N182" s="197">
        <f t="shared" si="62"/>
        <v>-277373</v>
      </c>
      <c r="O182" s="197">
        <f t="shared" si="62"/>
        <v>-2144866</v>
      </c>
      <c r="P182" s="194">
        <f t="shared" si="61"/>
        <v>-19788792</v>
      </c>
      <c r="Q182" s="194"/>
    </row>
    <row r="183" spans="2:17">
      <c r="B183" s="205" t="s">
        <v>274</v>
      </c>
      <c r="C183" s="192"/>
      <c r="D183" s="197">
        <f>SUM(D140:D140)+D146</f>
        <v>0</v>
      </c>
      <c r="E183" s="197">
        <f t="shared" ref="E183:O183" si="63">SUM(E140:E140)+E146</f>
        <v>0</v>
      </c>
      <c r="F183" s="197">
        <f t="shared" si="63"/>
        <v>366986</v>
      </c>
      <c r="G183" s="197">
        <f t="shared" si="63"/>
        <v>-284333</v>
      </c>
      <c r="H183" s="197">
        <f t="shared" si="63"/>
        <v>-1725835</v>
      </c>
      <c r="I183" s="197">
        <f t="shared" si="63"/>
        <v>-797921</v>
      </c>
      <c r="J183" s="197">
        <f t="shared" si="63"/>
        <v>-1695655</v>
      </c>
      <c r="K183" s="197">
        <f t="shared" si="63"/>
        <v>443700</v>
      </c>
      <c r="L183" s="197">
        <f t="shared" si="63"/>
        <v>-2568710</v>
      </c>
      <c r="M183" s="197">
        <f t="shared" si="63"/>
        <v>696675</v>
      </c>
      <c r="N183" s="197">
        <f t="shared" si="63"/>
        <v>-68215</v>
      </c>
      <c r="O183" s="197">
        <f t="shared" si="63"/>
        <v>-399238</v>
      </c>
      <c r="P183" s="194">
        <f t="shared" si="61"/>
        <v>-6032546</v>
      </c>
      <c r="Q183" s="194"/>
    </row>
    <row r="184" spans="2:17">
      <c r="B184" s="204" t="s">
        <v>275</v>
      </c>
      <c r="C184" s="192"/>
      <c r="D184" s="197">
        <f>SUM(D141:D141)+D147</f>
        <v>0</v>
      </c>
      <c r="E184" s="197">
        <f t="shared" ref="E184:O184" si="64">SUM(E141:E141)+E147</f>
        <v>0</v>
      </c>
      <c r="F184" s="197">
        <f t="shared" si="64"/>
        <v>148145</v>
      </c>
      <c r="G184" s="197">
        <f t="shared" si="64"/>
        <v>-64789</v>
      </c>
      <c r="H184" s="197">
        <f t="shared" si="64"/>
        <v>-317305</v>
      </c>
      <c r="I184" s="197">
        <f t="shared" si="64"/>
        <v>-146447</v>
      </c>
      <c r="J184" s="197">
        <f t="shared" si="64"/>
        <v>-310802</v>
      </c>
      <c r="K184" s="197">
        <f t="shared" si="64"/>
        <v>81014</v>
      </c>
      <c r="L184" s="197">
        <f t="shared" si="64"/>
        <v>-468671</v>
      </c>
      <c r="M184" s="197">
        <f t="shared" si="64"/>
        <v>126717</v>
      </c>
      <c r="N184" s="197">
        <f t="shared" si="64"/>
        <v>-15143</v>
      </c>
      <c r="O184" s="197">
        <f t="shared" si="64"/>
        <v>-125160</v>
      </c>
      <c r="P184" s="194">
        <f t="shared" si="61"/>
        <v>-1092441</v>
      </c>
      <c r="Q184" s="194"/>
    </row>
    <row r="185" spans="2:17">
      <c r="B185" s="204" t="s">
        <v>276</v>
      </c>
      <c r="C185" s="192"/>
      <c r="D185" s="197">
        <v>0</v>
      </c>
      <c r="E185" s="197">
        <v>0</v>
      </c>
      <c r="F185" s="197">
        <v>0</v>
      </c>
      <c r="G185" s="197">
        <v>0</v>
      </c>
      <c r="H185" s="197">
        <v>0</v>
      </c>
      <c r="I185" s="197">
        <v>0</v>
      </c>
      <c r="J185" s="197">
        <v>0</v>
      </c>
      <c r="K185" s="197">
        <v>0</v>
      </c>
      <c r="L185" s="197">
        <v>0</v>
      </c>
      <c r="M185" s="197">
        <v>0</v>
      </c>
      <c r="N185" s="197">
        <v>0</v>
      </c>
      <c r="O185" s="197">
        <v>0</v>
      </c>
      <c r="P185" s="194">
        <f t="shared" si="61"/>
        <v>0</v>
      </c>
      <c r="Q185" s="194"/>
    </row>
    <row r="186" spans="2:17">
      <c r="B186" s="204" t="s">
        <v>277</v>
      </c>
      <c r="C186" s="192"/>
      <c r="D186" s="197">
        <v>0</v>
      </c>
      <c r="E186" s="197">
        <v>0</v>
      </c>
      <c r="F186" s="197">
        <v>0</v>
      </c>
      <c r="G186" s="197">
        <v>0</v>
      </c>
      <c r="H186" s="197">
        <v>0</v>
      </c>
      <c r="I186" s="197">
        <v>0</v>
      </c>
      <c r="J186" s="197">
        <v>0</v>
      </c>
      <c r="K186" s="197">
        <v>0</v>
      </c>
      <c r="L186" s="197">
        <v>0</v>
      </c>
      <c r="M186" s="197">
        <v>0</v>
      </c>
      <c r="N186" s="197">
        <v>0</v>
      </c>
      <c r="O186" s="197">
        <v>0</v>
      </c>
      <c r="P186" s="194">
        <f t="shared" si="61"/>
        <v>0</v>
      </c>
      <c r="Q186" s="194"/>
    </row>
    <row r="187" spans="2:17">
      <c r="B187" s="204" t="s">
        <v>278</v>
      </c>
      <c r="C187" s="192"/>
      <c r="D187" s="197">
        <f t="shared" ref="D187:O189" si="65">D143</f>
        <v>0</v>
      </c>
      <c r="E187" s="197">
        <f t="shared" si="65"/>
        <v>0</v>
      </c>
      <c r="F187" s="197">
        <f t="shared" si="65"/>
        <v>47922</v>
      </c>
      <c r="G187" s="197">
        <f t="shared" si="65"/>
        <v>-26931</v>
      </c>
      <c r="H187" s="197">
        <f t="shared" si="65"/>
        <v>-100016</v>
      </c>
      <c r="I187" s="197">
        <f t="shared" si="65"/>
        <v>-41363</v>
      </c>
      <c r="J187" s="197">
        <f t="shared" si="65"/>
        <v>-101137</v>
      </c>
      <c r="K187" s="197">
        <f t="shared" si="65"/>
        <v>25466</v>
      </c>
      <c r="L187" s="197">
        <f t="shared" si="65"/>
        <v>-185141</v>
      </c>
      <c r="M187" s="197">
        <f t="shared" si="65"/>
        <v>46121</v>
      </c>
      <c r="N187" s="197">
        <f t="shared" si="65"/>
        <v>-6679</v>
      </c>
      <c r="O187" s="197">
        <f t="shared" si="65"/>
        <v>-49611</v>
      </c>
      <c r="P187" s="194">
        <f t="shared" si="61"/>
        <v>-391369</v>
      </c>
      <c r="Q187" s="194"/>
    </row>
    <row r="188" spans="2:17">
      <c r="B188" s="204" t="s">
        <v>279</v>
      </c>
      <c r="C188" s="192"/>
      <c r="D188" s="197">
        <f t="shared" si="65"/>
        <v>0</v>
      </c>
      <c r="E188" s="197">
        <f t="shared" si="65"/>
        <v>0</v>
      </c>
      <c r="F188" s="197">
        <f t="shared" si="65"/>
        <v>103478</v>
      </c>
      <c r="G188" s="197">
        <f t="shared" si="65"/>
        <v>-27984</v>
      </c>
      <c r="H188" s="197">
        <f t="shared" si="65"/>
        <v>-103242</v>
      </c>
      <c r="I188" s="197">
        <f t="shared" si="65"/>
        <v>-42130</v>
      </c>
      <c r="J188" s="197">
        <f t="shared" si="65"/>
        <v>-101971</v>
      </c>
      <c r="K188" s="197">
        <f t="shared" si="65"/>
        <v>25676</v>
      </c>
      <c r="L188" s="197">
        <f t="shared" si="65"/>
        <v>-177921</v>
      </c>
      <c r="M188" s="197">
        <f t="shared" si="65"/>
        <v>44170</v>
      </c>
      <c r="N188" s="197">
        <f t="shared" si="65"/>
        <v>-6397</v>
      </c>
      <c r="O188" s="197">
        <f t="shared" si="65"/>
        <v>-97746</v>
      </c>
      <c r="P188" s="194">
        <f t="shared" si="61"/>
        <v>-384067</v>
      </c>
      <c r="Q188" s="194"/>
    </row>
    <row r="189" spans="2:17">
      <c r="B189" s="204" t="s">
        <v>280</v>
      </c>
      <c r="C189" s="192"/>
      <c r="D189" s="197">
        <f t="shared" si="65"/>
        <v>0</v>
      </c>
      <c r="E189" s="197">
        <f t="shared" si="65"/>
        <v>0</v>
      </c>
      <c r="F189" s="197">
        <f t="shared" si="65"/>
        <v>120098</v>
      </c>
      <c r="G189" s="197">
        <f t="shared" si="65"/>
        <v>-36311</v>
      </c>
      <c r="H189" s="197">
        <f t="shared" si="65"/>
        <v>-134853</v>
      </c>
      <c r="I189" s="197">
        <f t="shared" si="65"/>
        <v>-55770</v>
      </c>
      <c r="J189" s="197">
        <f t="shared" si="65"/>
        <v>-136364</v>
      </c>
      <c r="K189" s="197">
        <f t="shared" si="65"/>
        <v>34336</v>
      </c>
      <c r="L189" s="197">
        <f t="shared" si="65"/>
        <v>-240383</v>
      </c>
      <c r="M189" s="197">
        <f t="shared" si="65"/>
        <v>59883</v>
      </c>
      <c r="N189" s="197">
        <f t="shared" si="65"/>
        <v>-8672</v>
      </c>
      <c r="O189" s="197">
        <f t="shared" si="65"/>
        <v>-119726</v>
      </c>
      <c r="P189" s="194">
        <f t="shared" si="61"/>
        <v>-517762</v>
      </c>
      <c r="Q189" s="194"/>
    </row>
    <row r="190" spans="2:17">
      <c r="B190" s="176" t="s">
        <v>281</v>
      </c>
      <c r="C190" s="192"/>
      <c r="D190" s="197">
        <v>0</v>
      </c>
      <c r="E190" s="197">
        <v>0</v>
      </c>
      <c r="F190" s="197">
        <v>0</v>
      </c>
      <c r="G190" s="197">
        <v>0</v>
      </c>
      <c r="H190" s="197">
        <v>0</v>
      </c>
      <c r="I190" s="197">
        <v>0</v>
      </c>
      <c r="J190" s="197">
        <v>0</v>
      </c>
      <c r="K190" s="197">
        <v>0</v>
      </c>
      <c r="L190" s="197">
        <v>0</v>
      </c>
      <c r="M190" s="197">
        <v>0</v>
      </c>
      <c r="N190" s="197">
        <v>0</v>
      </c>
      <c r="O190" s="197">
        <v>0</v>
      </c>
      <c r="P190" s="194">
        <f t="shared" si="61"/>
        <v>0</v>
      </c>
      <c r="Q190" s="194"/>
    </row>
    <row r="191" spans="2:17">
      <c r="B191" s="176" t="s">
        <v>282</v>
      </c>
      <c r="C191" s="192"/>
      <c r="D191" s="197">
        <v>0</v>
      </c>
      <c r="E191" s="197">
        <v>0</v>
      </c>
      <c r="F191" s="197">
        <v>0</v>
      </c>
      <c r="G191" s="197">
        <v>0</v>
      </c>
      <c r="H191" s="197">
        <v>0</v>
      </c>
      <c r="I191" s="197">
        <v>0</v>
      </c>
      <c r="J191" s="197">
        <v>0</v>
      </c>
      <c r="K191" s="197">
        <v>0</v>
      </c>
      <c r="L191" s="197">
        <v>0</v>
      </c>
      <c r="M191" s="197">
        <v>0</v>
      </c>
      <c r="N191" s="197">
        <v>0</v>
      </c>
      <c r="O191" s="197">
        <v>0</v>
      </c>
      <c r="P191" s="194">
        <f t="shared" si="61"/>
        <v>0</v>
      </c>
      <c r="Q191" s="194"/>
    </row>
    <row r="192" spans="2:17">
      <c r="B192" s="227" t="s">
        <v>283</v>
      </c>
      <c r="C192" s="192"/>
      <c r="D192" s="197">
        <v>0</v>
      </c>
      <c r="E192" s="197">
        <v>0</v>
      </c>
      <c r="F192" s="197">
        <v>0</v>
      </c>
      <c r="G192" s="197">
        <v>0</v>
      </c>
      <c r="H192" s="197">
        <v>0</v>
      </c>
      <c r="I192" s="197">
        <v>0</v>
      </c>
      <c r="J192" s="197">
        <v>0</v>
      </c>
      <c r="K192" s="197">
        <v>0</v>
      </c>
      <c r="L192" s="197">
        <v>0</v>
      </c>
      <c r="M192" s="197">
        <v>0</v>
      </c>
      <c r="N192" s="197">
        <v>0</v>
      </c>
      <c r="O192" s="197">
        <v>0</v>
      </c>
      <c r="P192" s="194">
        <f t="shared" si="61"/>
        <v>0</v>
      </c>
      <c r="Q192" s="194"/>
    </row>
    <row r="193" spans="2:17">
      <c r="B193" s="176" t="s">
        <v>284</v>
      </c>
      <c r="C193" s="192"/>
      <c r="D193" s="197">
        <f t="shared" ref="D193:O193" si="66">D142</f>
        <v>0</v>
      </c>
      <c r="E193" s="197">
        <f t="shared" si="66"/>
        <v>0</v>
      </c>
      <c r="F193" s="197">
        <f t="shared" si="66"/>
        <v>34161</v>
      </c>
      <c r="G193" s="197">
        <f t="shared" si="66"/>
        <v>-10062</v>
      </c>
      <c r="H193" s="197">
        <f t="shared" si="66"/>
        <v>-75215</v>
      </c>
      <c r="I193" s="197">
        <f t="shared" si="66"/>
        <v>-28111</v>
      </c>
      <c r="J193" s="197">
        <f t="shared" si="66"/>
        <v>-87867</v>
      </c>
      <c r="K193" s="197">
        <f t="shared" si="66"/>
        <v>22225</v>
      </c>
      <c r="L193" s="197">
        <f t="shared" si="66"/>
        <v>-237789</v>
      </c>
      <c r="M193" s="197">
        <f t="shared" si="66"/>
        <v>72166</v>
      </c>
      <c r="N193" s="197">
        <f t="shared" si="66"/>
        <v>-9602</v>
      </c>
      <c r="O193" s="197">
        <f t="shared" si="66"/>
        <v>0</v>
      </c>
      <c r="P193" s="194">
        <f t="shared" si="61"/>
        <v>-320094</v>
      </c>
      <c r="Q193" s="194"/>
    </row>
    <row r="194" spans="2:17" s="218" customFormat="1">
      <c r="B194" s="239" t="s">
        <v>169</v>
      </c>
      <c r="C194" s="240"/>
      <c r="D194" s="197">
        <f t="shared" ref="D194:O194" si="67">D148</f>
        <v>0</v>
      </c>
      <c r="E194" s="197">
        <f t="shared" si="67"/>
        <v>0</v>
      </c>
      <c r="F194" s="197">
        <f t="shared" si="67"/>
        <v>306851</v>
      </c>
      <c r="G194" s="197">
        <f t="shared" si="67"/>
        <v>-65672</v>
      </c>
      <c r="H194" s="197">
        <f t="shared" si="67"/>
        <v>-232544</v>
      </c>
      <c r="I194" s="197">
        <f t="shared" si="67"/>
        <v>-86911</v>
      </c>
      <c r="J194" s="197">
        <f t="shared" si="67"/>
        <v>-271662</v>
      </c>
      <c r="K194" s="197">
        <f t="shared" si="67"/>
        <v>68713</v>
      </c>
      <c r="L194" s="197">
        <f t="shared" si="67"/>
        <v>-367592</v>
      </c>
      <c r="M194" s="197">
        <f t="shared" si="67"/>
        <v>111559</v>
      </c>
      <c r="N194" s="197">
        <f t="shared" si="67"/>
        <v>-28723</v>
      </c>
      <c r="O194" s="197">
        <f t="shared" si="67"/>
        <v>0</v>
      </c>
      <c r="P194" s="197">
        <f t="shared" si="61"/>
        <v>-565981</v>
      </c>
      <c r="Q194" s="197"/>
    </row>
    <row r="195" spans="2:17">
      <c r="B195" s="204" t="s">
        <v>262</v>
      </c>
      <c r="C195" s="192"/>
      <c r="D195" s="208">
        <f t="shared" ref="D195:P195" si="68">SUM(D181:D194)</f>
        <v>-300389</v>
      </c>
      <c r="E195" s="208">
        <f t="shared" si="68"/>
        <v>241829</v>
      </c>
      <c r="F195" s="208">
        <f t="shared" si="68"/>
        <v>3108182</v>
      </c>
      <c r="G195" s="208">
        <f t="shared" si="68"/>
        <v>-1672500</v>
      </c>
      <c r="H195" s="208">
        <f t="shared" si="68"/>
        <v>-8226950</v>
      </c>
      <c r="I195" s="208">
        <f t="shared" si="68"/>
        <v>-3759160</v>
      </c>
      <c r="J195" s="208">
        <f t="shared" si="68"/>
        <v>-8152284</v>
      </c>
      <c r="K195" s="208">
        <f t="shared" si="68"/>
        <v>2125899</v>
      </c>
      <c r="L195" s="208">
        <f t="shared" si="68"/>
        <v>-12497328</v>
      </c>
      <c r="M195" s="208">
        <f t="shared" si="68"/>
        <v>3396800</v>
      </c>
      <c r="N195" s="208">
        <f t="shared" si="68"/>
        <v>-420804</v>
      </c>
      <c r="O195" s="208">
        <f t="shared" si="68"/>
        <v>-2936347</v>
      </c>
      <c r="P195" s="208">
        <f t="shared" si="68"/>
        <v>-29093052</v>
      </c>
      <c r="Q195" s="197"/>
    </row>
    <row r="196" spans="2:17">
      <c r="B196" s="204" t="s">
        <v>83</v>
      </c>
      <c r="C196" s="192"/>
      <c r="D196" s="197">
        <f t="shared" ref="D196:P196" si="69">D195-D149</f>
        <v>0</v>
      </c>
      <c r="E196" s="197">
        <f t="shared" si="69"/>
        <v>0</v>
      </c>
      <c r="F196" s="197">
        <f t="shared" si="69"/>
        <v>0</v>
      </c>
      <c r="G196" s="197">
        <f t="shared" si="69"/>
        <v>0</v>
      </c>
      <c r="H196" s="197">
        <f t="shared" si="69"/>
        <v>0</v>
      </c>
      <c r="I196" s="197">
        <f t="shared" si="69"/>
        <v>0</v>
      </c>
      <c r="J196" s="197">
        <f t="shared" si="69"/>
        <v>0</v>
      </c>
      <c r="K196" s="197">
        <f t="shared" si="69"/>
        <v>0</v>
      </c>
      <c r="L196" s="197">
        <f t="shared" si="69"/>
        <v>0</v>
      </c>
      <c r="M196" s="197">
        <f t="shared" si="69"/>
        <v>0</v>
      </c>
      <c r="N196" s="197">
        <f t="shared" si="69"/>
        <v>0</v>
      </c>
      <c r="O196" s="197">
        <f t="shared" si="69"/>
        <v>0</v>
      </c>
      <c r="P196" s="197">
        <f t="shared" si="69"/>
        <v>0</v>
      </c>
      <c r="Q196" s="197"/>
    </row>
    <row r="197" spans="2:17">
      <c r="C197" s="192"/>
      <c r="D197" s="197"/>
      <c r="E197" s="197"/>
      <c r="F197" s="197"/>
      <c r="G197" s="197"/>
      <c r="H197" s="197"/>
      <c r="I197" s="197"/>
      <c r="J197" s="197"/>
      <c r="K197" s="197"/>
      <c r="L197" s="197"/>
      <c r="M197" s="197"/>
      <c r="N197" s="197"/>
      <c r="O197" s="197"/>
      <c r="P197" s="197"/>
      <c r="Q197" s="197"/>
    </row>
    <row r="198" spans="2:17">
      <c r="B198" s="201" t="s">
        <v>285</v>
      </c>
      <c r="C198" s="192"/>
      <c r="D198" s="369"/>
      <c r="E198" s="369"/>
      <c r="F198" s="369"/>
      <c r="G198" s="369"/>
      <c r="H198" s="369"/>
      <c r="I198" s="369"/>
      <c r="J198" s="369"/>
      <c r="K198" s="369"/>
      <c r="L198" s="369"/>
      <c r="M198" s="369"/>
      <c r="N198" s="369"/>
      <c r="O198" s="369"/>
    </row>
    <row r="199" spans="2:17">
      <c r="B199" s="204" t="s">
        <v>272</v>
      </c>
      <c r="C199" s="192"/>
      <c r="D199" s="197">
        <f t="shared" ref="D199:O199" si="70">D165</f>
        <v>1007</v>
      </c>
      <c r="E199" s="197">
        <f t="shared" si="70"/>
        <v>1007</v>
      </c>
      <c r="F199" s="197">
        <f t="shared" si="70"/>
        <v>1007</v>
      </c>
      <c r="G199" s="197">
        <f t="shared" si="70"/>
        <v>1007</v>
      </c>
      <c r="H199" s="197">
        <f t="shared" si="70"/>
        <v>988</v>
      </c>
      <c r="I199" s="197">
        <f t="shared" si="70"/>
        <v>988</v>
      </c>
      <c r="J199" s="197">
        <f t="shared" si="70"/>
        <v>969</v>
      </c>
      <c r="K199" s="197">
        <f t="shared" si="70"/>
        <v>969</v>
      </c>
      <c r="L199" s="197">
        <f t="shared" si="70"/>
        <v>969</v>
      </c>
      <c r="M199" s="197">
        <f t="shared" si="70"/>
        <v>969</v>
      </c>
      <c r="N199" s="197">
        <f t="shared" si="70"/>
        <v>968.99999999999989</v>
      </c>
      <c r="O199" s="197">
        <f t="shared" si="70"/>
        <v>968.99999999999989</v>
      </c>
      <c r="P199" s="194">
        <f t="shared" ref="P199:P211" si="71">SUM(D199:O199)</f>
        <v>11818</v>
      </c>
      <c r="Q199" s="194"/>
    </row>
    <row r="200" spans="2:17">
      <c r="B200" s="204" t="s">
        <v>273</v>
      </c>
      <c r="C200" s="192"/>
      <c r="D200" s="197">
        <f t="shared" ref="D200:O200" si="72">D153+D166</f>
        <v>14919651.816531396</v>
      </c>
      <c r="E200" s="197">
        <f t="shared" si="72"/>
        <v>13782268.58293725</v>
      </c>
      <c r="F200" s="197">
        <f t="shared" si="72"/>
        <v>19093378.555394452</v>
      </c>
      <c r="G200" s="197">
        <f t="shared" si="72"/>
        <v>39965906.109367944</v>
      </c>
      <c r="H200" s="197">
        <f t="shared" si="72"/>
        <v>67290740.72704953</v>
      </c>
      <c r="I200" s="197">
        <f t="shared" si="72"/>
        <v>84664518.086575538</v>
      </c>
      <c r="J200" s="197">
        <f t="shared" si="72"/>
        <v>82909423.153419286</v>
      </c>
      <c r="K200" s="197">
        <f t="shared" si="72"/>
        <v>76920930.605417892</v>
      </c>
      <c r="L200" s="197">
        <f t="shared" si="72"/>
        <v>65310361.330623776</v>
      </c>
      <c r="M200" s="197">
        <f t="shared" si="72"/>
        <v>46709364.393084884</v>
      </c>
      <c r="N200" s="197">
        <f t="shared" si="72"/>
        <v>29241746.40799373</v>
      </c>
      <c r="O200" s="197">
        <f t="shared" si="72"/>
        <v>18879747.050347224</v>
      </c>
      <c r="P200" s="194">
        <f t="shared" si="71"/>
        <v>559688036.81874287</v>
      </c>
      <c r="Q200" s="194"/>
    </row>
    <row r="201" spans="2:17">
      <c r="B201" s="205" t="s">
        <v>274</v>
      </c>
      <c r="C201" s="192"/>
      <c r="D201" s="197">
        <f>D154+D160</f>
        <v>7784409.2150027994</v>
      </c>
      <c r="E201" s="197">
        <f t="shared" ref="E201:O201" si="73">SUM(E154:E154)+E160</f>
        <v>7244688.8184048273</v>
      </c>
      <c r="F201" s="197">
        <f t="shared" si="73"/>
        <v>8192524.4624386597</v>
      </c>
      <c r="G201" s="197">
        <f t="shared" si="73"/>
        <v>14000677.01456687</v>
      </c>
      <c r="H201" s="197">
        <f t="shared" si="73"/>
        <v>22413387.414168499</v>
      </c>
      <c r="I201" s="197">
        <f t="shared" si="73"/>
        <v>28779637.214055803</v>
      </c>
      <c r="J201" s="197">
        <f t="shared" si="73"/>
        <v>28175294.083997902</v>
      </c>
      <c r="K201" s="197">
        <f t="shared" si="73"/>
        <v>26002335.739935499</v>
      </c>
      <c r="L201" s="197">
        <f t="shared" si="73"/>
        <v>22639978.286108296</v>
      </c>
      <c r="M201" s="197">
        <f t="shared" si="73"/>
        <v>16785159.9148934</v>
      </c>
      <c r="N201" s="197">
        <f t="shared" si="73"/>
        <v>11791934.296637699</v>
      </c>
      <c r="O201" s="197">
        <f t="shared" si="73"/>
        <v>9005666.5175383296</v>
      </c>
      <c r="P201" s="194">
        <f t="shared" si="71"/>
        <v>202815692.97774854</v>
      </c>
      <c r="Q201" s="194"/>
    </row>
    <row r="202" spans="2:17">
      <c r="B202" s="204" t="s">
        <v>275</v>
      </c>
      <c r="C202" s="192"/>
      <c r="D202" s="197">
        <f>D155+D161</f>
        <v>4308751.5513668004</v>
      </c>
      <c r="E202" s="197">
        <f t="shared" ref="E202:O202" si="74">E155+E161</f>
        <v>4103522.0935717998</v>
      </c>
      <c r="F202" s="197">
        <f t="shared" si="74"/>
        <v>4419370.0292493999</v>
      </c>
      <c r="G202" s="197">
        <f t="shared" si="74"/>
        <v>6081195.3750281995</v>
      </c>
      <c r="H202" s="197">
        <f t="shared" si="74"/>
        <v>7940648.795105</v>
      </c>
      <c r="I202" s="197">
        <f t="shared" si="74"/>
        <v>9030934.1012260001</v>
      </c>
      <c r="J202" s="197">
        <f t="shared" si="74"/>
        <v>8964307.7135019992</v>
      </c>
      <c r="K202" s="197">
        <f t="shared" si="74"/>
        <v>8412889.9921409991</v>
      </c>
      <c r="L202" s="197">
        <f t="shared" si="74"/>
        <v>8119869.8734060004</v>
      </c>
      <c r="M202" s="197">
        <f t="shared" si="74"/>
        <v>6683731.5700823003</v>
      </c>
      <c r="N202" s="197">
        <f t="shared" si="74"/>
        <v>5499878.4805243993</v>
      </c>
      <c r="O202" s="197">
        <f t="shared" si="74"/>
        <v>4408927.4650413003</v>
      </c>
      <c r="P202" s="194">
        <f t="shared" si="71"/>
        <v>77974027.040244207</v>
      </c>
      <c r="Q202" s="194"/>
    </row>
    <row r="203" spans="2:17">
      <c r="B203" s="204" t="s">
        <v>276</v>
      </c>
      <c r="C203" s="192"/>
      <c r="D203" s="197">
        <f>D167</f>
        <v>0</v>
      </c>
      <c r="E203" s="197">
        <f t="shared" ref="E203:O203" si="75">E167</f>
        <v>0</v>
      </c>
      <c r="F203" s="197">
        <f t="shared" si="75"/>
        <v>0</v>
      </c>
      <c r="G203" s="197">
        <f t="shared" si="75"/>
        <v>0</v>
      </c>
      <c r="H203" s="197">
        <f t="shared" si="75"/>
        <v>0</v>
      </c>
      <c r="I203" s="197">
        <f t="shared" si="75"/>
        <v>0</v>
      </c>
      <c r="J203" s="197">
        <f t="shared" si="75"/>
        <v>0</v>
      </c>
      <c r="K203" s="197">
        <f t="shared" si="75"/>
        <v>0</v>
      </c>
      <c r="L203" s="197">
        <f t="shared" si="75"/>
        <v>0</v>
      </c>
      <c r="M203" s="197">
        <f t="shared" si="75"/>
        <v>0</v>
      </c>
      <c r="N203" s="197">
        <f t="shared" si="75"/>
        <v>0</v>
      </c>
      <c r="O203" s="197">
        <f t="shared" si="75"/>
        <v>0</v>
      </c>
      <c r="P203" s="194">
        <f t="shared" si="71"/>
        <v>0</v>
      </c>
      <c r="Q203" s="194"/>
    </row>
    <row r="204" spans="2:17">
      <c r="B204" s="204" t="s">
        <v>277</v>
      </c>
      <c r="C204" s="192"/>
      <c r="D204" s="197"/>
      <c r="E204" s="197"/>
      <c r="F204" s="197"/>
      <c r="G204" s="197"/>
      <c r="H204" s="197"/>
      <c r="I204" s="197"/>
      <c r="J204" s="197"/>
      <c r="K204" s="197"/>
      <c r="L204" s="197"/>
      <c r="M204" s="197"/>
      <c r="N204" s="197"/>
      <c r="O204" s="197"/>
      <c r="P204" s="194">
        <f t="shared" si="71"/>
        <v>0</v>
      </c>
      <c r="Q204" s="194"/>
    </row>
    <row r="205" spans="2:17">
      <c r="B205" s="204" t="s">
        <v>278</v>
      </c>
      <c r="C205" s="192"/>
      <c r="D205" s="197">
        <f t="shared" ref="D205:O207" si="76">D157+D170</f>
        <v>1000056.1268900001</v>
      </c>
      <c r="E205" s="197">
        <f t="shared" si="76"/>
        <v>945410.00532</v>
      </c>
      <c r="F205" s="197">
        <f t="shared" si="76"/>
        <v>978812.19464999996</v>
      </c>
      <c r="G205" s="197">
        <f t="shared" si="76"/>
        <v>1333267.15857</v>
      </c>
      <c r="H205" s="197">
        <f t="shared" si="76"/>
        <v>1675621.55758</v>
      </c>
      <c r="I205" s="197">
        <f t="shared" si="76"/>
        <v>1973522.6528099999</v>
      </c>
      <c r="J205" s="197">
        <f t="shared" si="76"/>
        <v>1925077.1409799999</v>
      </c>
      <c r="K205" s="197">
        <f t="shared" si="76"/>
        <v>1854122.1869100002</v>
      </c>
      <c r="L205" s="197">
        <f t="shared" si="76"/>
        <v>1701727.23542</v>
      </c>
      <c r="M205" s="197">
        <f t="shared" si="76"/>
        <v>1636498.4701</v>
      </c>
      <c r="N205" s="197">
        <f t="shared" si="76"/>
        <v>1330043.30106</v>
      </c>
      <c r="O205" s="197">
        <f t="shared" si="76"/>
        <v>990597.83712000004</v>
      </c>
      <c r="P205" s="194">
        <f t="shared" si="71"/>
        <v>17344755.86741</v>
      </c>
      <c r="Q205" s="194"/>
    </row>
    <row r="206" spans="2:17">
      <c r="B206" s="204" t="s">
        <v>279</v>
      </c>
      <c r="C206" s="192"/>
      <c r="D206" s="197">
        <f t="shared" si="76"/>
        <v>438916.72075599997</v>
      </c>
      <c r="E206" s="197">
        <f t="shared" si="76"/>
        <v>403762.55247</v>
      </c>
      <c r="F206" s="197">
        <f t="shared" si="76"/>
        <v>541250.77029799996</v>
      </c>
      <c r="G206" s="197">
        <f t="shared" si="76"/>
        <v>924356.93130200007</v>
      </c>
      <c r="H206" s="197">
        <f t="shared" si="76"/>
        <v>1394711.6322379999</v>
      </c>
      <c r="I206" s="197">
        <f t="shared" si="76"/>
        <v>1625648.6994340001</v>
      </c>
      <c r="J206" s="197">
        <f t="shared" si="76"/>
        <v>1621642.9856619998</v>
      </c>
      <c r="K206" s="197">
        <f t="shared" si="76"/>
        <v>1564887.6561749999</v>
      </c>
      <c r="L206" s="197">
        <f t="shared" si="76"/>
        <v>1376720.9287460002</v>
      </c>
      <c r="M206" s="197">
        <f t="shared" si="76"/>
        <v>1085461.9527970001</v>
      </c>
      <c r="N206" s="197">
        <f t="shared" si="76"/>
        <v>863232.92949000001</v>
      </c>
      <c r="O206" s="197">
        <f t="shared" si="76"/>
        <v>477254.91601199994</v>
      </c>
      <c r="P206" s="194">
        <f t="shared" si="71"/>
        <v>12317848.675379999</v>
      </c>
      <c r="Q206" s="194"/>
    </row>
    <row r="207" spans="2:17">
      <c r="B207" s="204" t="s">
        <v>280</v>
      </c>
      <c r="C207" s="192"/>
      <c r="D207" s="197">
        <f t="shared" si="76"/>
        <v>1451147.8640999999</v>
      </c>
      <c r="E207" s="197">
        <f t="shared" si="76"/>
        <v>1345139.9454999999</v>
      </c>
      <c r="F207" s="197">
        <f t="shared" si="76"/>
        <v>1517083.8762000001</v>
      </c>
      <c r="G207" s="197">
        <f t="shared" si="76"/>
        <v>2077485.0874999999</v>
      </c>
      <c r="H207" s="197">
        <f t="shared" si="76"/>
        <v>2716245.6716999998</v>
      </c>
      <c r="I207" s="197">
        <f t="shared" si="76"/>
        <v>3207479.3045000001</v>
      </c>
      <c r="J207" s="197">
        <f t="shared" si="76"/>
        <v>3093970.3184000002</v>
      </c>
      <c r="K207" s="197">
        <f t="shared" si="76"/>
        <v>2799574.4226000002</v>
      </c>
      <c r="L207" s="197">
        <f t="shared" si="76"/>
        <v>2671702.3577999999</v>
      </c>
      <c r="M207" s="197">
        <f t="shared" si="76"/>
        <v>2256751.8621999999</v>
      </c>
      <c r="N207" s="197">
        <f t="shared" si="76"/>
        <v>1928875.3569</v>
      </c>
      <c r="O207" s="197">
        <f t="shared" si="76"/>
        <v>1501777.7646000001</v>
      </c>
      <c r="P207" s="194">
        <f t="shared" si="71"/>
        <v>26567233.832000002</v>
      </c>
      <c r="Q207" s="194"/>
    </row>
    <row r="208" spans="2:17">
      <c r="B208" s="176" t="s">
        <v>281</v>
      </c>
      <c r="C208" s="192"/>
      <c r="D208" s="197">
        <f>D168+D173</f>
        <v>731490.32958999998</v>
      </c>
      <c r="E208" s="197">
        <f t="shared" ref="E208:O209" si="77">E168+E173</f>
        <v>740580.93916999991</v>
      </c>
      <c r="F208" s="197">
        <f t="shared" si="77"/>
        <v>678634.01283999998</v>
      </c>
      <c r="G208" s="197">
        <f t="shared" si="77"/>
        <v>764580.54509999999</v>
      </c>
      <c r="H208" s="197">
        <f t="shared" si="77"/>
        <v>924274.67733999994</v>
      </c>
      <c r="I208" s="197">
        <f t="shared" si="77"/>
        <v>965651.80012000003</v>
      </c>
      <c r="J208" s="197">
        <f t="shared" si="77"/>
        <v>1011653.93163</v>
      </c>
      <c r="K208" s="197">
        <f t="shared" si="77"/>
        <v>1039812.49892</v>
      </c>
      <c r="L208" s="197">
        <f t="shared" si="77"/>
        <v>1155009.0910799999</v>
      </c>
      <c r="M208" s="197">
        <f t="shared" si="77"/>
        <v>984891.09311999998</v>
      </c>
      <c r="N208" s="197">
        <f t="shared" si="77"/>
        <v>963387.10456999997</v>
      </c>
      <c r="O208" s="197">
        <f t="shared" si="77"/>
        <v>929515.83473</v>
      </c>
      <c r="P208" s="194">
        <f t="shared" si="71"/>
        <v>10889481.858209997</v>
      </c>
      <c r="Q208" s="194"/>
    </row>
    <row r="209" spans="2:17">
      <c r="B209" s="176" t="s">
        <v>282</v>
      </c>
      <c r="C209" s="192"/>
      <c r="D209" s="197">
        <f>D169+D174</f>
        <v>5631652.8227000004</v>
      </c>
      <c r="E209" s="197">
        <f t="shared" si="77"/>
        <v>7062117.7911</v>
      </c>
      <c r="F209" s="197">
        <f t="shared" si="77"/>
        <v>7088803.3848000001</v>
      </c>
      <c r="G209" s="197">
        <f t="shared" si="77"/>
        <v>7560536.6179</v>
      </c>
      <c r="H209" s="197">
        <f t="shared" si="77"/>
        <v>6274406.4934999999</v>
      </c>
      <c r="I209" s="197">
        <f t="shared" si="77"/>
        <v>6146978.7354000006</v>
      </c>
      <c r="J209" s="197">
        <f t="shared" si="77"/>
        <v>6256992.4756000005</v>
      </c>
      <c r="K209" s="197">
        <f t="shared" si="77"/>
        <v>6146850.5548</v>
      </c>
      <c r="L209" s="197">
        <f t="shared" si="77"/>
        <v>6625129.2032000003</v>
      </c>
      <c r="M209" s="197">
        <f t="shared" si="77"/>
        <v>6054272.1644000001</v>
      </c>
      <c r="N209" s="197">
        <f t="shared" si="77"/>
        <v>6023811.4738999996</v>
      </c>
      <c r="O209" s="197">
        <f t="shared" si="77"/>
        <v>5695577.9249</v>
      </c>
      <c r="P209" s="194">
        <f t="shared" si="71"/>
        <v>76567129.642199993</v>
      </c>
      <c r="Q209" s="194"/>
    </row>
    <row r="210" spans="2:17">
      <c r="B210" s="227" t="s">
        <v>286</v>
      </c>
      <c r="C210" s="192"/>
      <c r="D210" s="197">
        <f>D175</f>
        <v>417.44559056999998</v>
      </c>
      <c r="E210" s="197">
        <f t="shared" ref="E210:O210" si="78">E175</f>
        <v>4199.6215902000004</v>
      </c>
      <c r="F210" s="197">
        <f t="shared" si="78"/>
        <v>4271.0621643000004</v>
      </c>
      <c r="G210" s="197">
        <f t="shared" si="78"/>
        <v>41.541575817000002</v>
      </c>
      <c r="H210" s="197">
        <f t="shared" si="78"/>
        <v>0</v>
      </c>
      <c r="I210" s="197">
        <f t="shared" si="78"/>
        <v>0</v>
      </c>
      <c r="J210" s="197">
        <f t="shared" si="78"/>
        <v>0</v>
      </c>
      <c r="K210" s="197">
        <f t="shared" si="78"/>
        <v>0</v>
      </c>
      <c r="L210" s="197">
        <f t="shared" si="78"/>
        <v>0</v>
      </c>
      <c r="M210" s="197">
        <f t="shared" si="78"/>
        <v>7610.5513455</v>
      </c>
      <c r="N210" s="197">
        <f t="shared" si="78"/>
        <v>8215.9298653999995</v>
      </c>
      <c r="O210" s="197">
        <f t="shared" si="78"/>
        <v>1815.6796949</v>
      </c>
      <c r="P210" s="194">
        <f t="shared" si="71"/>
        <v>26571.831826686997</v>
      </c>
      <c r="Q210" s="194"/>
    </row>
    <row r="211" spans="2:17">
      <c r="B211" s="176" t="s">
        <v>284</v>
      </c>
      <c r="C211" s="192"/>
      <c r="D211" s="197">
        <f t="shared" ref="D211:O211" si="79">D156+D176</f>
        <v>6244714.3680000007</v>
      </c>
      <c r="E211" s="197">
        <f t="shared" si="79"/>
        <v>6232990.8224300006</v>
      </c>
      <c r="F211" s="197">
        <f t="shared" si="79"/>
        <v>6139044.9434200004</v>
      </c>
      <c r="G211" s="197">
        <f t="shared" si="79"/>
        <v>7002298.1610000003</v>
      </c>
      <c r="H211" s="197">
        <f t="shared" si="79"/>
        <v>7115445.1138000013</v>
      </c>
      <c r="I211" s="197">
        <f t="shared" si="79"/>
        <v>7264716.6596999997</v>
      </c>
      <c r="J211" s="197">
        <f t="shared" si="79"/>
        <v>7895376.4807000002</v>
      </c>
      <c r="K211" s="197">
        <f t="shared" si="79"/>
        <v>7536224.0529999994</v>
      </c>
      <c r="L211" s="197">
        <f t="shared" si="79"/>
        <v>8947981.2679000013</v>
      </c>
      <c r="M211" s="197">
        <f t="shared" si="79"/>
        <v>8393085.8737000003</v>
      </c>
      <c r="N211" s="197">
        <f t="shared" si="79"/>
        <v>8274961.5315000005</v>
      </c>
      <c r="O211" s="197">
        <f t="shared" si="79"/>
        <v>6733998.8287000004</v>
      </c>
      <c r="P211" s="194">
        <f t="shared" si="71"/>
        <v>87780838.103850022</v>
      </c>
      <c r="Q211" s="194"/>
    </row>
    <row r="212" spans="2:17" s="218" customFormat="1">
      <c r="B212" s="239" t="s">
        <v>169</v>
      </c>
      <c r="C212" s="240"/>
      <c r="D212" s="197">
        <f t="shared" ref="D212:P212" si="80">D162</f>
        <v>1990522.8173</v>
      </c>
      <c r="E212" s="197">
        <f t="shared" si="80"/>
        <v>1914824.7505999999</v>
      </c>
      <c r="F212" s="197">
        <f t="shared" si="80"/>
        <v>2184366.6251999997</v>
      </c>
      <c r="G212" s="197">
        <f t="shared" si="80"/>
        <v>2881522.2028000001</v>
      </c>
      <c r="H212" s="197">
        <f t="shared" si="80"/>
        <v>3739902.8199</v>
      </c>
      <c r="I212" s="197">
        <f t="shared" si="80"/>
        <v>4323350.1914999997</v>
      </c>
      <c r="J212" s="197">
        <f t="shared" si="80"/>
        <v>4347609.3619999997</v>
      </c>
      <c r="K212" s="197">
        <f t="shared" si="80"/>
        <v>4072079.4838999999</v>
      </c>
      <c r="L212" s="197">
        <f t="shared" si="80"/>
        <v>3914072.9197000004</v>
      </c>
      <c r="M212" s="197">
        <f t="shared" si="80"/>
        <v>3306217.5310999998</v>
      </c>
      <c r="N212" s="197">
        <f t="shared" si="80"/>
        <v>2738371.318</v>
      </c>
      <c r="O212" s="197">
        <f t="shared" si="80"/>
        <v>2480564.9361999999</v>
      </c>
      <c r="P212" s="197">
        <f t="shared" si="80"/>
        <v>37893404.9582</v>
      </c>
      <c r="Q212" s="197"/>
    </row>
    <row r="213" spans="2:17">
      <c r="B213" s="204" t="s">
        <v>287</v>
      </c>
      <c r="C213" s="192"/>
      <c r="D213" s="208">
        <f t="shared" ref="D213:P213" si="81">SUM(D199:D212)</f>
        <v>44502738.077827565</v>
      </c>
      <c r="E213" s="208">
        <f t="shared" si="81"/>
        <v>43780512.923094079</v>
      </c>
      <c r="F213" s="208">
        <f t="shared" si="81"/>
        <v>50838546.916654825</v>
      </c>
      <c r="G213" s="208">
        <f t="shared" si="81"/>
        <v>82592873.744710848</v>
      </c>
      <c r="H213" s="208">
        <f t="shared" si="81"/>
        <v>121486372.90238103</v>
      </c>
      <c r="I213" s="208">
        <f t="shared" si="81"/>
        <v>147983425.44532135</v>
      </c>
      <c r="J213" s="208">
        <f t="shared" si="81"/>
        <v>146202316.64589119</v>
      </c>
      <c r="K213" s="208">
        <f t="shared" si="81"/>
        <v>136350676.19379941</v>
      </c>
      <c r="L213" s="208">
        <f t="shared" si="81"/>
        <v>122463521.49398409</v>
      </c>
      <c r="M213" s="208">
        <f t="shared" si="81"/>
        <v>93904014.376823097</v>
      </c>
      <c r="N213" s="208">
        <f t="shared" si="81"/>
        <v>68665427.130441234</v>
      </c>
      <c r="O213" s="208">
        <f t="shared" si="81"/>
        <v>51106413.754883759</v>
      </c>
      <c r="P213" s="208">
        <f t="shared" si="81"/>
        <v>1109876839.6058123</v>
      </c>
      <c r="Q213" s="197"/>
    </row>
    <row r="214" spans="2:17">
      <c r="B214" s="204" t="s">
        <v>83</v>
      </c>
      <c r="C214" s="192"/>
      <c r="D214" s="197">
        <f t="shared" ref="D214:P214" si="82">D213-D178</f>
        <v>0</v>
      </c>
      <c r="E214" s="197">
        <f t="shared" si="82"/>
        <v>0</v>
      </c>
      <c r="F214" s="197">
        <f t="shared" si="82"/>
        <v>0</v>
      </c>
      <c r="G214" s="197">
        <f t="shared" si="82"/>
        <v>0</v>
      </c>
      <c r="H214" s="197">
        <f t="shared" si="82"/>
        <v>0</v>
      </c>
      <c r="I214" s="197">
        <f t="shared" si="82"/>
        <v>0</v>
      </c>
      <c r="J214" s="197">
        <f t="shared" si="82"/>
        <v>0</v>
      </c>
      <c r="K214" s="197">
        <f t="shared" si="82"/>
        <v>0</v>
      </c>
      <c r="L214" s="197">
        <f t="shared" si="82"/>
        <v>0</v>
      </c>
      <c r="M214" s="197">
        <f t="shared" si="82"/>
        <v>0</v>
      </c>
      <c r="N214" s="197">
        <f t="shared" si="82"/>
        <v>0</v>
      </c>
      <c r="O214" s="197">
        <f t="shared" si="82"/>
        <v>0</v>
      </c>
      <c r="P214" s="197">
        <f t="shared" si="82"/>
        <v>0</v>
      </c>
      <c r="Q214" s="197"/>
    </row>
    <row r="215" spans="2:17">
      <c r="B215" s="176" t="s">
        <v>37</v>
      </c>
      <c r="C215" s="192"/>
      <c r="D215" s="197">
        <f>SUM(D201,D202,D205,D206,D207,D208,D209,D210,D211)</f>
        <v>27591556.443996172</v>
      </c>
      <c r="E215" s="197">
        <f t="shared" ref="E215:O215" si="83">SUM(E201,E202,E205,E206,E207,E208,E209,E210,E211)</f>
        <v>28082412.589556828</v>
      </c>
      <c r="F215" s="197">
        <f t="shared" si="83"/>
        <v>29559794.736060359</v>
      </c>
      <c r="G215" s="197">
        <f t="shared" si="83"/>
        <v>39744438.432542883</v>
      </c>
      <c r="H215" s="197">
        <f t="shared" si="83"/>
        <v>50454741.355431505</v>
      </c>
      <c r="I215" s="197">
        <f t="shared" si="83"/>
        <v>58994569.167245798</v>
      </c>
      <c r="J215" s="197">
        <f t="shared" si="83"/>
        <v>58944315.1304719</v>
      </c>
      <c r="K215" s="197">
        <f t="shared" si="83"/>
        <v>55356697.104481503</v>
      </c>
      <c r="L215" s="197">
        <f t="shared" si="83"/>
        <v>53238118.243660301</v>
      </c>
      <c r="M215" s="197">
        <f t="shared" si="83"/>
        <v>43887463.452638201</v>
      </c>
      <c r="N215" s="197">
        <f t="shared" si="83"/>
        <v>36684340.404447496</v>
      </c>
      <c r="O215" s="197">
        <f t="shared" si="83"/>
        <v>29745132.768336527</v>
      </c>
      <c r="P215" s="197">
        <f>SUM(D215:O215)</f>
        <v>512283579.82886946</v>
      </c>
      <c r="Q215" s="197"/>
    </row>
    <row r="216" spans="2:17">
      <c r="B216" s="201" t="s">
        <v>288</v>
      </c>
      <c r="C216" s="192"/>
      <c r="D216" s="197"/>
      <c r="E216" s="197"/>
      <c r="F216" s="197"/>
      <c r="G216" s="197"/>
      <c r="H216" s="197"/>
      <c r="I216" s="197"/>
      <c r="J216" s="197"/>
      <c r="K216" s="197"/>
      <c r="L216" s="197"/>
      <c r="M216" s="197"/>
      <c r="N216" s="197"/>
      <c r="O216" s="197"/>
      <c r="P216" s="197"/>
      <c r="Q216" s="197"/>
    </row>
    <row r="217" spans="2:17" s="190" customFormat="1">
      <c r="B217" s="206" t="s">
        <v>289</v>
      </c>
      <c r="C217" s="196"/>
      <c r="D217" s="193">
        <f>SUM(D35:D37)</f>
        <v>698972</v>
      </c>
      <c r="E217" s="193">
        <f t="shared" ref="E217:O217" si="84">SUM(E35:E37)</f>
        <v>699003</v>
      </c>
      <c r="F217" s="193">
        <f t="shared" si="84"/>
        <v>699338</v>
      </c>
      <c r="G217" s="193">
        <f t="shared" si="84"/>
        <v>700711</v>
      </c>
      <c r="H217" s="193">
        <f t="shared" si="84"/>
        <v>702528</v>
      </c>
      <c r="I217" s="193">
        <f t="shared" si="84"/>
        <v>704133</v>
      </c>
      <c r="J217" s="193">
        <f t="shared" si="84"/>
        <v>705383</v>
      </c>
      <c r="K217" s="193">
        <f t="shared" si="84"/>
        <v>706441</v>
      </c>
      <c r="L217" s="193">
        <f t="shared" si="84"/>
        <v>706838</v>
      </c>
      <c r="M217" s="193">
        <f t="shared" si="84"/>
        <v>707021</v>
      </c>
      <c r="N217" s="193">
        <f t="shared" si="84"/>
        <v>706527</v>
      </c>
      <c r="O217" s="193">
        <f t="shared" si="84"/>
        <v>706224</v>
      </c>
      <c r="P217" s="193">
        <f t="shared" ref="P217:P229" si="85">SUM(D217:O217)</f>
        <v>8443119</v>
      </c>
      <c r="Q217" s="193"/>
    </row>
    <row r="218" spans="2:17" s="190" customFormat="1">
      <c r="B218" s="205" t="s">
        <v>274</v>
      </c>
      <c r="C218" s="196"/>
      <c r="D218" s="193">
        <f>SUM(D39,D46)</f>
        <v>53849</v>
      </c>
      <c r="E218" s="193">
        <f t="shared" ref="E218:O218" si="86">SUM(E39,E46)</f>
        <v>53757</v>
      </c>
      <c r="F218" s="193">
        <f t="shared" si="86"/>
        <v>53700</v>
      </c>
      <c r="G218" s="193">
        <f t="shared" si="86"/>
        <v>53764</v>
      </c>
      <c r="H218" s="193">
        <f t="shared" si="86"/>
        <v>53974</v>
      </c>
      <c r="I218" s="193">
        <f t="shared" si="86"/>
        <v>54088</v>
      </c>
      <c r="J218" s="193">
        <f t="shared" si="86"/>
        <v>54129</v>
      </c>
      <c r="K218" s="193">
        <f t="shared" si="86"/>
        <v>54239</v>
      </c>
      <c r="L218" s="193">
        <f t="shared" si="86"/>
        <v>54252</v>
      </c>
      <c r="M218" s="193">
        <f t="shared" si="86"/>
        <v>54236</v>
      </c>
      <c r="N218" s="193">
        <f t="shared" si="86"/>
        <v>54235</v>
      </c>
      <c r="O218" s="193">
        <f t="shared" si="86"/>
        <v>54480</v>
      </c>
      <c r="P218" s="193">
        <f t="shared" si="85"/>
        <v>648703</v>
      </c>
      <c r="Q218" s="193"/>
    </row>
    <row r="219" spans="2:17">
      <c r="B219" s="206" t="s">
        <v>275</v>
      </c>
      <c r="C219" s="192"/>
      <c r="D219" s="197">
        <f>D40+D47</f>
        <v>1979</v>
      </c>
      <c r="E219" s="197">
        <f t="shared" ref="E219:O219" si="87">E40+E47</f>
        <v>1980</v>
      </c>
      <c r="F219" s="197">
        <f t="shared" si="87"/>
        <v>1980</v>
      </c>
      <c r="G219" s="197">
        <f t="shared" si="87"/>
        <v>1984</v>
      </c>
      <c r="H219" s="197">
        <f t="shared" si="87"/>
        <v>1981</v>
      </c>
      <c r="I219" s="197">
        <f t="shared" si="87"/>
        <v>1982</v>
      </c>
      <c r="J219" s="197">
        <f t="shared" si="87"/>
        <v>1981</v>
      </c>
      <c r="K219" s="197">
        <f t="shared" si="87"/>
        <v>1977</v>
      </c>
      <c r="L219" s="197">
        <f t="shared" si="87"/>
        <v>1976</v>
      </c>
      <c r="M219" s="197">
        <f t="shared" si="87"/>
        <v>1969</v>
      </c>
      <c r="N219" s="197">
        <f t="shared" si="87"/>
        <v>1951</v>
      </c>
      <c r="O219" s="197">
        <f t="shared" si="87"/>
        <v>1545</v>
      </c>
      <c r="P219" s="197">
        <f t="shared" si="85"/>
        <v>23285</v>
      </c>
      <c r="Q219" s="197"/>
    </row>
    <row r="220" spans="2:17">
      <c r="B220" s="204" t="s">
        <v>276</v>
      </c>
      <c r="C220" s="192"/>
      <c r="D220" s="197">
        <f>D41</f>
        <v>0</v>
      </c>
      <c r="E220" s="197">
        <f t="shared" ref="E220:O220" si="88">E41</f>
        <v>0</v>
      </c>
      <c r="F220" s="197">
        <f t="shared" si="88"/>
        <v>0</v>
      </c>
      <c r="G220" s="197">
        <f t="shared" si="88"/>
        <v>0</v>
      </c>
      <c r="H220" s="197">
        <f t="shared" si="88"/>
        <v>0</v>
      </c>
      <c r="I220" s="197">
        <f t="shared" si="88"/>
        <v>0</v>
      </c>
      <c r="J220" s="197">
        <f t="shared" si="88"/>
        <v>0</v>
      </c>
      <c r="K220" s="197">
        <f t="shared" si="88"/>
        <v>0</v>
      </c>
      <c r="L220" s="197">
        <f t="shared" si="88"/>
        <v>0</v>
      </c>
      <c r="M220" s="197">
        <f t="shared" si="88"/>
        <v>0</v>
      </c>
      <c r="N220" s="197">
        <f t="shared" si="88"/>
        <v>0</v>
      </c>
      <c r="O220" s="197">
        <f t="shared" si="88"/>
        <v>0</v>
      </c>
      <c r="P220" s="197">
        <f t="shared" si="85"/>
        <v>0</v>
      </c>
      <c r="Q220" s="197"/>
    </row>
    <row r="221" spans="2:17">
      <c r="B221" s="206" t="s">
        <v>290</v>
      </c>
      <c r="C221" s="192"/>
      <c r="D221" s="197">
        <f>SUM(D38,D42,D48)</f>
        <v>25</v>
      </c>
      <c r="E221" s="197">
        <f t="shared" ref="E221:O221" si="89">SUM(E38,E42,E48)</f>
        <v>26</v>
      </c>
      <c r="F221" s="197">
        <f t="shared" si="89"/>
        <v>27</v>
      </c>
      <c r="G221" s="197">
        <f t="shared" si="89"/>
        <v>27</v>
      </c>
      <c r="H221" s="197">
        <f t="shared" si="89"/>
        <v>28</v>
      </c>
      <c r="I221" s="197">
        <f t="shared" si="89"/>
        <v>29</v>
      </c>
      <c r="J221" s="197">
        <f t="shared" si="89"/>
        <v>29</v>
      </c>
      <c r="K221" s="197">
        <f t="shared" si="89"/>
        <v>42</v>
      </c>
      <c r="L221" s="197">
        <f t="shared" si="89"/>
        <v>38</v>
      </c>
      <c r="M221" s="197">
        <f t="shared" si="89"/>
        <v>23</v>
      </c>
      <c r="N221" s="197">
        <f t="shared" si="89"/>
        <v>23</v>
      </c>
      <c r="O221" s="197">
        <f t="shared" si="89"/>
        <v>24</v>
      </c>
      <c r="P221" s="197">
        <f t="shared" si="85"/>
        <v>341</v>
      </c>
      <c r="Q221" s="197"/>
    </row>
    <row r="222" spans="2:17">
      <c r="B222" s="206" t="s">
        <v>278</v>
      </c>
      <c r="C222" s="192"/>
      <c r="D222" s="197">
        <f>D43+D49</f>
        <v>31</v>
      </c>
      <c r="E222" s="197">
        <f t="shared" ref="E222:O224" si="90">E43+E49</f>
        <v>31</v>
      </c>
      <c r="F222" s="197">
        <f t="shared" si="90"/>
        <v>31</v>
      </c>
      <c r="G222" s="197">
        <f t="shared" si="90"/>
        <v>31</v>
      </c>
      <c r="H222" s="197">
        <f t="shared" si="90"/>
        <v>31</v>
      </c>
      <c r="I222" s="197">
        <f t="shared" si="90"/>
        <v>31</v>
      </c>
      <c r="J222" s="197">
        <f t="shared" si="90"/>
        <v>31</v>
      </c>
      <c r="K222" s="197">
        <f t="shared" si="90"/>
        <v>31</v>
      </c>
      <c r="L222" s="197">
        <f t="shared" si="90"/>
        <v>32</v>
      </c>
      <c r="M222" s="197">
        <f t="shared" si="90"/>
        <v>32</v>
      </c>
      <c r="N222" s="197">
        <f t="shared" si="90"/>
        <v>32</v>
      </c>
      <c r="O222" s="197">
        <f t="shared" si="90"/>
        <v>32</v>
      </c>
      <c r="P222" s="197">
        <f t="shared" si="85"/>
        <v>376</v>
      </c>
      <c r="Q222" s="197"/>
    </row>
    <row r="223" spans="2:17">
      <c r="B223" s="206" t="s">
        <v>279</v>
      </c>
      <c r="C223" s="192"/>
      <c r="D223" s="197">
        <f>D44+D50</f>
        <v>315</v>
      </c>
      <c r="E223" s="197">
        <f t="shared" si="90"/>
        <v>315</v>
      </c>
      <c r="F223" s="197">
        <f t="shared" si="90"/>
        <v>314</v>
      </c>
      <c r="G223" s="197">
        <f t="shared" si="90"/>
        <v>312</v>
      </c>
      <c r="H223" s="197">
        <f t="shared" si="90"/>
        <v>310</v>
      </c>
      <c r="I223" s="197">
        <f t="shared" si="90"/>
        <v>306</v>
      </c>
      <c r="J223" s="197">
        <f t="shared" si="90"/>
        <v>303</v>
      </c>
      <c r="K223" s="197">
        <f t="shared" si="90"/>
        <v>303</v>
      </c>
      <c r="L223" s="197">
        <f t="shared" si="90"/>
        <v>300</v>
      </c>
      <c r="M223" s="197">
        <f t="shared" si="90"/>
        <v>299</v>
      </c>
      <c r="N223" s="197">
        <f t="shared" si="90"/>
        <v>299</v>
      </c>
      <c r="O223" s="197">
        <f t="shared" si="90"/>
        <v>298</v>
      </c>
      <c r="P223" s="197">
        <f t="shared" si="85"/>
        <v>3674</v>
      </c>
      <c r="Q223" s="197"/>
    </row>
    <row r="224" spans="2:17">
      <c r="B224" s="206" t="s">
        <v>280</v>
      </c>
      <c r="C224" s="192"/>
      <c r="D224" s="197">
        <f>D45+D51</f>
        <v>7</v>
      </c>
      <c r="E224" s="197">
        <f t="shared" si="90"/>
        <v>7</v>
      </c>
      <c r="F224" s="197">
        <f t="shared" si="90"/>
        <v>7</v>
      </c>
      <c r="G224" s="197">
        <f t="shared" si="90"/>
        <v>7</v>
      </c>
      <c r="H224" s="197">
        <f t="shared" si="90"/>
        <v>7</v>
      </c>
      <c r="I224" s="197">
        <f t="shared" si="90"/>
        <v>7</v>
      </c>
      <c r="J224" s="197">
        <f t="shared" si="90"/>
        <v>7</v>
      </c>
      <c r="K224" s="197">
        <f t="shared" si="90"/>
        <v>7</v>
      </c>
      <c r="L224" s="197">
        <f t="shared" si="90"/>
        <v>7</v>
      </c>
      <c r="M224" s="197">
        <f t="shared" si="90"/>
        <v>7</v>
      </c>
      <c r="N224" s="197">
        <f t="shared" si="90"/>
        <v>7</v>
      </c>
      <c r="O224" s="197">
        <f t="shared" si="90"/>
        <v>7</v>
      </c>
      <c r="P224" s="197">
        <f t="shared" si="85"/>
        <v>84</v>
      </c>
      <c r="Q224" s="197"/>
    </row>
    <row r="225" spans="2:17">
      <c r="B225" s="176" t="s">
        <v>281</v>
      </c>
      <c r="C225" s="192"/>
      <c r="D225" s="197">
        <f t="shared" ref="D225:O226" si="91">D52+D55</f>
        <v>52</v>
      </c>
      <c r="E225" s="197">
        <f t="shared" si="91"/>
        <v>52</v>
      </c>
      <c r="F225" s="197">
        <f t="shared" si="91"/>
        <v>55</v>
      </c>
      <c r="G225" s="197">
        <f t="shared" si="91"/>
        <v>57</v>
      </c>
      <c r="H225" s="197">
        <f t="shared" si="91"/>
        <v>61</v>
      </c>
      <c r="I225" s="197">
        <f t="shared" si="91"/>
        <v>61</v>
      </c>
      <c r="J225" s="197">
        <f t="shared" si="91"/>
        <v>64</v>
      </c>
      <c r="K225" s="197">
        <f t="shared" si="91"/>
        <v>66</v>
      </c>
      <c r="L225" s="197">
        <f t="shared" si="91"/>
        <v>66</v>
      </c>
      <c r="M225" s="197">
        <f t="shared" si="91"/>
        <v>68</v>
      </c>
      <c r="N225" s="197">
        <f t="shared" si="91"/>
        <v>69</v>
      </c>
      <c r="O225" s="197">
        <f t="shared" si="91"/>
        <v>71</v>
      </c>
      <c r="P225" s="197">
        <f t="shared" si="85"/>
        <v>742</v>
      </c>
      <c r="Q225" s="197"/>
    </row>
    <row r="226" spans="2:17">
      <c r="B226" s="176" t="s">
        <v>282</v>
      </c>
      <c r="C226" s="192"/>
      <c r="D226" s="197">
        <f t="shared" si="91"/>
        <v>98</v>
      </c>
      <c r="E226" s="197">
        <f t="shared" si="91"/>
        <v>98</v>
      </c>
      <c r="F226" s="197">
        <f t="shared" si="91"/>
        <v>98</v>
      </c>
      <c r="G226" s="197">
        <f t="shared" si="91"/>
        <v>98</v>
      </c>
      <c r="H226" s="197">
        <f t="shared" si="91"/>
        <v>98</v>
      </c>
      <c r="I226" s="197">
        <f t="shared" si="91"/>
        <v>97</v>
      </c>
      <c r="J226" s="197">
        <f t="shared" si="91"/>
        <v>97</v>
      </c>
      <c r="K226" s="197">
        <f t="shared" si="91"/>
        <v>98</v>
      </c>
      <c r="L226" s="197">
        <f t="shared" si="91"/>
        <v>99</v>
      </c>
      <c r="M226" s="197">
        <f t="shared" si="91"/>
        <v>99</v>
      </c>
      <c r="N226" s="197">
        <f t="shared" si="91"/>
        <v>99</v>
      </c>
      <c r="O226" s="197">
        <f t="shared" si="91"/>
        <v>99</v>
      </c>
      <c r="P226" s="197">
        <f t="shared" si="85"/>
        <v>1178</v>
      </c>
      <c r="Q226" s="197"/>
    </row>
    <row r="227" spans="2:17">
      <c r="B227" s="227" t="s">
        <v>286</v>
      </c>
      <c r="C227" s="192"/>
      <c r="D227" s="197">
        <f>D57</f>
        <v>1</v>
      </c>
      <c r="E227" s="197">
        <f t="shared" ref="E227:O227" si="92">E57</f>
        <v>1</v>
      </c>
      <c r="F227" s="197">
        <f t="shared" si="92"/>
        <v>1</v>
      </c>
      <c r="G227" s="197">
        <f t="shared" si="92"/>
        <v>1</v>
      </c>
      <c r="H227" s="197">
        <f t="shared" si="92"/>
        <v>1</v>
      </c>
      <c r="I227" s="197">
        <f t="shared" si="92"/>
        <v>1</v>
      </c>
      <c r="J227" s="197">
        <f t="shared" si="92"/>
        <v>1</v>
      </c>
      <c r="K227" s="197">
        <f t="shared" si="92"/>
        <v>1</v>
      </c>
      <c r="L227" s="197">
        <f t="shared" si="92"/>
        <v>1</v>
      </c>
      <c r="M227" s="197">
        <f t="shared" si="92"/>
        <v>1</v>
      </c>
      <c r="N227" s="197">
        <f t="shared" si="92"/>
        <v>1</v>
      </c>
      <c r="O227" s="197">
        <f t="shared" si="92"/>
        <v>1</v>
      </c>
      <c r="P227" s="197">
        <f t="shared" si="85"/>
        <v>12</v>
      </c>
      <c r="Q227" s="197"/>
    </row>
    <row r="228" spans="2:17">
      <c r="B228" s="176" t="s">
        <v>284</v>
      </c>
      <c r="C228" s="192"/>
      <c r="D228" s="197">
        <f t="shared" ref="D228:O228" si="93">D54+D58</f>
        <v>9</v>
      </c>
      <c r="E228" s="197">
        <f t="shared" si="93"/>
        <v>9</v>
      </c>
      <c r="F228" s="197">
        <f t="shared" si="93"/>
        <v>9</v>
      </c>
      <c r="G228" s="197">
        <f t="shared" si="93"/>
        <v>9</v>
      </c>
      <c r="H228" s="197">
        <f t="shared" si="93"/>
        <v>9</v>
      </c>
      <c r="I228" s="197">
        <f t="shared" si="93"/>
        <v>9</v>
      </c>
      <c r="J228" s="197">
        <f t="shared" si="93"/>
        <v>9</v>
      </c>
      <c r="K228" s="197">
        <f t="shared" si="93"/>
        <v>9</v>
      </c>
      <c r="L228" s="197">
        <f t="shared" si="93"/>
        <v>10</v>
      </c>
      <c r="M228" s="197">
        <f t="shared" si="93"/>
        <v>11</v>
      </c>
      <c r="N228" s="197">
        <f t="shared" si="93"/>
        <v>11</v>
      </c>
      <c r="O228" s="197">
        <f t="shared" si="93"/>
        <v>11</v>
      </c>
      <c r="P228" s="197">
        <f t="shared" si="85"/>
        <v>115</v>
      </c>
      <c r="Q228" s="197"/>
    </row>
    <row r="229" spans="2:17" s="218" customFormat="1">
      <c r="B229" s="239" t="s">
        <v>169</v>
      </c>
      <c r="C229" s="240"/>
      <c r="D229" s="197">
        <f t="shared" ref="D229" si="94">SUM(D59:D59)</f>
        <v>12</v>
      </c>
      <c r="E229" s="197">
        <f t="shared" ref="E229:O229" si="95">SUM(E59:E59)</f>
        <v>12</v>
      </c>
      <c r="F229" s="197">
        <f t="shared" si="95"/>
        <v>12</v>
      </c>
      <c r="G229" s="197">
        <f t="shared" si="95"/>
        <v>12</v>
      </c>
      <c r="H229" s="197">
        <f t="shared" si="95"/>
        <v>11</v>
      </c>
      <c r="I229" s="197">
        <f t="shared" si="95"/>
        <v>11</v>
      </c>
      <c r="J229" s="197">
        <f t="shared" si="95"/>
        <v>11</v>
      </c>
      <c r="K229" s="197">
        <f t="shared" si="95"/>
        <v>11</v>
      </c>
      <c r="L229" s="197">
        <f t="shared" si="95"/>
        <v>11</v>
      </c>
      <c r="M229" s="197">
        <f t="shared" si="95"/>
        <v>11</v>
      </c>
      <c r="N229" s="197">
        <f t="shared" si="95"/>
        <v>11</v>
      </c>
      <c r="O229" s="197">
        <f t="shared" si="95"/>
        <v>11</v>
      </c>
      <c r="P229" s="197">
        <f t="shared" si="85"/>
        <v>136</v>
      </c>
      <c r="Q229" s="197"/>
    </row>
    <row r="230" spans="2:17">
      <c r="B230" s="186" t="s">
        <v>291</v>
      </c>
      <c r="C230" s="192"/>
      <c r="D230" s="208">
        <f t="shared" ref="D230:P230" si="96">SUM(D217:D229)</f>
        <v>755350</v>
      </c>
      <c r="E230" s="208">
        <f t="shared" si="96"/>
        <v>755291</v>
      </c>
      <c r="F230" s="208">
        <f t="shared" si="96"/>
        <v>755572</v>
      </c>
      <c r="G230" s="208">
        <f t="shared" si="96"/>
        <v>757013</v>
      </c>
      <c r="H230" s="208">
        <f t="shared" si="96"/>
        <v>759039</v>
      </c>
      <c r="I230" s="208">
        <f t="shared" si="96"/>
        <v>760755</v>
      </c>
      <c r="J230" s="208">
        <f t="shared" si="96"/>
        <v>762045</v>
      </c>
      <c r="K230" s="208">
        <f t="shared" si="96"/>
        <v>763225</v>
      </c>
      <c r="L230" s="208">
        <f t="shared" si="96"/>
        <v>763630</v>
      </c>
      <c r="M230" s="208">
        <f t="shared" si="96"/>
        <v>763777</v>
      </c>
      <c r="N230" s="208">
        <f t="shared" si="96"/>
        <v>763265</v>
      </c>
      <c r="O230" s="208">
        <f t="shared" si="96"/>
        <v>762803</v>
      </c>
      <c r="P230" s="208">
        <f t="shared" si="96"/>
        <v>9121765</v>
      </c>
      <c r="Q230" s="197"/>
    </row>
    <row r="231" spans="2:17">
      <c r="B231" s="207" t="s">
        <v>83</v>
      </c>
      <c r="C231" s="192"/>
      <c r="D231" s="197">
        <f t="shared" ref="D231:P231" si="97">D230-D60</f>
        <v>0</v>
      </c>
      <c r="E231" s="197">
        <f t="shared" si="97"/>
        <v>0</v>
      </c>
      <c r="F231" s="197">
        <f t="shared" si="97"/>
        <v>0</v>
      </c>
      <c r="G231" s="197">
        <f t="shared" si="97"/>
        <v>0</v>
      </c>
      <c r="H231" s="197">
        <f t="shared" si="97"/>
        <v>0</v>
      </c>
      <c r="I231" s="197">
        <f t="shared" si="97"/>
        <v>0</v>
      </c>
      <c r="J231" s="197">
        <f t="shared" si="97"/>
        <v>0</v>
      </c>
      <c r="K231" s="197">
        <f t="shared" si="97"/>
        <v>0</v>
      </c>
      <c r="L231" s="197">
        <f t="shared" si="97"/>
        <v>0</v>
      </c>
      <c r="M231" s="197">
        <f t="shared" si="97"/>
        <v>0</v>
      </c>
      <c r="N231" s="197">
        <f t="shared" si="97"/>
        <v>0</v>
      </c>
      <c r="O231" s="197">
        <f t="shared" si="97"/>
        <v>0</v>
      </c>
      <c r="P231" s="193">
        <f t="shared" si="97"/>
        <v>0</v>
      </c>
      <c r="Q231" s="193"/>
    </row>
    <row r="232" spans="2:17">
      <c r="C232" s="192"/>
      <c r="D232" s="197"/>
      <c r="E232" s="197"/>
      <c r="F232" s="197"/>
      <c r="G232" s="197"/>
      <c r="H232" s="197"/>
      <c r="I232" s="197"/>
      <c r="J232" s="197"/>
      <c r="K232" s="197"/>
      <c r="L232" s="197"/>
      <c r="M232" s="197"/>
      <c r="N232" s="197"/>
      <c r="O232" s="197"/>
      <c r="P232" s="197"/>
      <c r="Q232" s="197"/>
    </row>
    <row r="233" spans="2:17">
      <c r="B233" s="201" t="s">
        <v>292</v>
      </c>
      <c r="C233" s="192"/>
      <c r="D233" s="197"/>
      <c r="E233" s="197"/>
      <c r="F233" s="197"/>
      <c r="G233" s="197"/>
      <c r="H233" s="197"/>
      <c r="I233" s="197"/>
    </row>
    <row r="234" spans="2:17">
      <c r="B234" s="206" t="s">
        <v>289</v>
      </c>
      <c r="C234" s="192"/>
      <c r="D234" s="197">
        <f t="shared" ref="D234:O234" si="98">SUM(D199:D200)</f>
        <v>14920658.816531396</v>
      </c>
      <c r="E234" s="197">
        <f t="shared" si="98"/>
        <v>13783275.58293725</v>
      </c>
      <c r="F234" s="197">
        <f t="shared" si="98"/>
        <v>19094385.555394452</v>
      </c>
      <c r="G234" s="197">
        <f t="shared" si="98"/>
        <v>39966913.109367944</v>
      </c>
      <c r="H234" s="197">
        <f t="shared" si="98"/>
        <v>67291728.72704953</v>
      </c>
      <c r="I234" s="197">
        <f t="shared" si="98"/>
        <v>84665506.086575538</v>
      </c>
      <c r="J234" s="197">
        <f t="shared" si="98"/>
        <v>82910392.153419286</v>
      </c>
      <c r="K234" s="197">
        <f t="shared" si="98"/>
        <v>76921899.605417892</v>
      </c>
      <c r="L234" s="197">
        <f t="shared" si="98"/>
        <v>65311330.330623776</v>
      </c>
      <c r="M234" s="197">
        <f t="shared" si="98"/>
        <v>46710333.393084884</v>
      </c>
      <c r="N234" s="197">
        <f t="shared" si="98"/>
        <v>29242715.40799373</v>
      </c>
      <c r="O234" s="197">
        <f t="shared" si="98"/>
        <v>18880716.050347224</v>
      </c>
      <c r="P234" s="197">
        <f t="shared" ref="P234:P245" si="99">SUM(D234:O234)</f>
        <v>559699854.81874287</v>
      </c>
      <c r="Q234" s="197"/>
    </row>
    <row r="235" spans="2:17">
      <c r="B235" s="205" t="s">
        <v>274</v>
      </c>
      <c r="C235" s="192"/>
      <c r="D235" s="197">
        <f t="shared" ref="D235:O235" si="100">SUM(D201:D201,D204:D204)</f>
        <v>7784409.2150027994</v>
      </c>
      <c r="E235" s="197">
        <f t="shared" si="100"/>
        <v>7244688.8184048273</v>
      </c>
      <c r="F235" s="197">
        <f t="shared" si="100"/>
        <v>8192524.4624386597</v>
      </c>
      <c r="G235" s="197">
        <f t="shared" si="100"/>
        <v>14000677.01456687</v>
      </c>
      <c r="H235" s="197">
        <f t="shared" si="100"/>
        <v>22413387.414168499</v>
      </c>
      <c r="I235" s="197">
        <f t="shared" si="100"/>
        <v>28779637.214055803</v>
      </c>
      <c r="J235" s="197">
        <f t="shared" si="100"/>
        <v>28175294.083997902</v>
      </c>
      <c r="K235" s="197">
        <f t="shared" si="100"/>
        <v>26002335.739935499</v>
      </c>
      <c r="L235" s="197">
        <f t="shared" si="100"/>
        <v>22639978.286108296</v>
      </c>
      <c r="M235" s="197">
        <f t="shared" si="100"/>
        <v>16785159.9148934</v>
      </c>
      <c r="N235" s="197">
        <f t="shared" si="100"/>
        <v>11791934.296637699</v>
      </c>
      <c r="O235" s="197">
        <f t="shared" si="100"/>
        <v>9005666.5175383296</v>
      </c>
      <c r="P235" s="197">
        <f t="shared" si="99"/>
        <v>202815692.97774854</v>
      </c>
      <c r="Q235" s="197"/>
    </row>
    <row r="236" spans="2:17">
      <c r="B236" s="206" t="s">
        <v>275</v>
      </c>
      <c r="C236" s="192"/>
      <c r="D236" s="197">
        <f t="shared" ref="D236:O237" si="101">D202</f>
        <v>4308751.5513668004</v>
      </c>
      <c r="E236" s="197">
        <f t="shared" si="101"/>
        <v>4103522.0935717998</v>
      </c>
      <c r="F236" s="197">
        <f t="shared" si="101"/>
        <v>4419370.0292493999</v>
      </c>
      <c r="G236" s="197">
        <f t="shared" si="101"/>
        <v>6081195.3750281995</v>
      </c>
      <c r="H236" s="197">
        <f t="shared" si="101"/>
        <v>7940648.795105</v>
      </c>
      <c r="I236" s="197">
        <f t="shared" si="101"/>
        <v>9030934.1012260001</v>
      </c>
      <c r="J236" s="197">
        <f t="shared" si="101"/>
        <v>8964307.7135019992</v>
      </c>
      <c r="K236" s="197">
        <f t="shared" si="101"/>
        <v>8412889.9921409991</v>
      </c>
      <c r="L236" s="197">
        <f t="shared" si="101"/>
        <v>8119869.8734060004</v>
      </c>
      <c r="M236" s="197">
        <f t="shared" si="101"/>
        <v>6683731.5700823003</v>
      </c>
      <c r="N236" s="197">
        <f t="shared" si="101"/>
        <v>5499878.4805243993</v>
      </c>
      <c r="O236" s="197">
        <f t="shared" si="101"/>
        <v>4408927.4650413003</v>
      </c>
      <c r="P236" s="197">
        <f t="shared" si="99"/>
        <v>77974027.040244207</v>
      </c>
      <c r="Q236" s="197"/>
    </row>
    <row r="237" spans="2:17">
      <c r="B237" s="204" t="s">
        <v>276</v>
      </c>
      <c r="C237" s="192"/>
      <c r="D237" s="197">
        <f t="shared" si="101"/>
        <v>0</v>
      </c>
      <c r="E237" s="197">
        <f t="shared" si="101"/>
        <v>0</v>
      </c>
      <c r="F237" s="197">
        <f t="shared" si="101"/>
        <v>0</v>
      </c>
      <c r="G237" s="197">
        <f t="shared" si="101"/>
        <v>0</v>
      </c>
      <c r="H237" s="197">
        <f t="shared" si="101"/>
        <v>0</v>
      </c>
      <c r="I237" s="197">
        <f t="shared" si="101"/>
        <v>0</v>
      </c>
      <c r="J237" s="197">
        <f t="shared" si="101"/>
        <v>0</v>
      </c>
      <c r="K237" s="197">
        <f t="shared" si="101"/>
        <v>0</v>
      </c>
      <c r="L237" s="197">
        <f t="shared" si="101"/>
        <v>0</v>
      </c>
      <c r="M237" s="197">
        <f t="shared" si="101"/>
        <v>0</v>
      </c>
      <c r="N237" s="197">
        <f t="shared" si="101"/>
        <v>0</v>
      </c>
      <c r="O237" s="197">
        <f t="shared" si="101"/>
        <v>0</v>
      </c>
      <c r="P237" s="197">
        <f t="shared" si="99"/>
        <v>0</v>
      </c>
      <c r="Q237" s="197"/>
    </row>
    <row r="238" spans="2:17">
      <c r="B238" s="206" t="s">
        <v>278</v>
      </c>
      <c r="C238" s="192"/>
      <c r="D238" s="197">
        <f t="shared" ref="D238:O243" si="102">D205</f>
        <v>1000056.1268900001</v>
      </c>
      <c r="E238" s="197">
        <f t="shared" si="102"/>
        <v>945410.00532</v>
      </c>
      <c r="F238" s="197">
        <f t="shared" si="102"/>
        <v>978812.19464999996</v>
      </c>
      <c r="G238" s="197">
        <f t="shared" si="102"/>
        <v>1333267.15857</v>
      </c>
      <c r="H238" s="197">
        <f t="shared" si="102"/>
        <v>1675621.55758</v>
      </c>
      <c r="I238" s="197">
        <f t="shared" si="102"/>
        <v>1973522.6528099999</v>
      </c>
      <c r="J238" s="197">
        <f t="shared" si="102"/>
        <v>1925077.1409799999</v>
      </c>
      <c r="K238" s="197">
        <f t="shared" si="102"/>
        <v>1854122.1869100002</v>
      </c>
      <c r="L238" s="197">
        <f t="shared" si="102"/>
        <v>1701727.23542</v>
      </c>
      <c r="M238" s="197">
        <f t="shared" si="102"/>
        <v>1636498.4701</v>
      </c>
      <c r="N238" s="197">
        <f t="shared" si="102"/>
        <v>1330043.30106</v>
      </c>
      <c r="O238" s="197">
        <f t="shared" si="102"/>
        <v>990597.83712000004</v>
      </c>
      <c r="P238" s="197">
        <f t="shared" si="99"/>
        <v>17344755.86741</v>
      </c>
      <c r="Q238" s="197"/>
    </row>
    <row r="239" spans="2:17">
      <c r="B239" s="206" t="s">
        <v>279</v>
      </c>
      <c r="C239" s="192"/>
      <c r="D239" s="197">
        <f t="shared" si="102"/>
        <v>438916.72075599997</v>
      </c>
      <c r="E239" s="197">
        <f t="shared" si="102"/>
        <v>403762.55247</v>
      </c>
      <c r="F239" s="197">
        <f t="shared" si="102"/>
        <v>541250.77029799996</v>
      </c>
      <c r="G239" s="197">
        <f t="shared" si="102"/>
        <v>924356.93130200007</v>
      </c>
      <c r="H239" s="197">
        <f t="shared" si="102"/>
        <v>1394711.6322379999</v>
      </c>
      <c r="I239" s="197">
        <f t="shared" si="102"/>
        <v>1625648.6994340001</v>
      </c>
      <c r="J239" s="197">
        <f t="shared" si="102"/>
        <v>1621642.9856619998</v>
      </c>
      <c r="K239" s="197">
        <f t="shared" si="102"/>
        <v>1564887.6561749999</v>
      </c>
      <c r="L239" s="197">
        <f t="shared" si="102"/>
        <v>1376720.9287460002</v>
      </c>
      <c r="M239" s="197">
        <f t="shared" si="102"/>
        <v>1085461.9527970001</v>
      </c>
      <c r="N239" s="197">
        <f t="shared" si="102"/>
        <v>863232.92949000001</v>
      </c>
      <c r="O239" s="197">
        <f t="shared" si="102"/>
        <v>477254.91601199994</v>
      </c>
      <c r="P239" s="197">
        <f t="shared" si="99"/>
        <v>12317848.675379999</v>
      </c>
      <c r="Q239" s="197"/>
    </row>
    <row r="240" spans="2:17">
      <c r="B240" s="206" t="s">
        <v>280</v>
      </c>
      <c r="C240" s="192"/>
      <c r="D240" s="197">
        <f t="shared" si="102"/>
        <v>1451147.8640999999</v>
      </c>
      <c r="E240" s="197">
        <f t="shared" si="102"/>
        <v>1345139.9454999999</v>
      </c>
      <c r="F240" s="197">
        <f t="shared" si="102"/>
        <v>1517083.8762000001</v>
      </c>
      <c r="G240" s="197">
        <f t="shared" si="102"/>
        <v>2077485.0874999999</v>
      </c>
      <c r="H240" s="197">
        <f t="shared" si="102"/>
        <v>2716245.6716999998</v>
      </c>
      <c r="I240" s="197">
        <f t="shared" si="102"/>
        <v>3207479.3045000001</v>
      </c>
      <c r="J240" s="197">
        <f t="shared" si="102"/>
        <v>3093970.3184000002</v>
      </c>
      <c r="K240" s="197">
        <f t="shared" si="102"/>
        <v>2799574.4226000002</v>
      </c>
      <c r="L240" s="197">
        <f t="shared" si="102"/>
        <v>2671702.3577999999</v>
      </c>
      <c r="M240" s="197">
        <f t="shared" si="102"/>
        <v>2256751.8621999999</v>
      </c>
      <c r="N240" s="197">
        <f t="shared" si="102"/>
        <v>1928875.3569</v>
      </c>
      <c r="O240" s="197">
        <f t="shared" si="102"/>
        <v>1501777.7646000001</v>
      </c>
      <c r="P240" s="197">
        <f t="shared" si="99"/>
        <v>26567233.832000002</v>
      </c>
      <c r="Q240" s="197"/>
    </row>
    <row r="241" spans="2:17">
      <c r="B241" s="176" t="s">
        <v>281</v>
      </c>
      <c r="C241" s="192"/>
      <c r="D241" s="197">
        <f t="shared" si="102"/>
        <v>731490.32958999998</v>
      </c>
      <c r="E241" s="197">
        <f t="shared" si="102"/>
        <v>740580.93916999991</v>
      </c>
      <c r="F241" s="197">
        <f t="shared" si="102"/>
        <v>678634.01283999998</v>
      </c>
      <c r="G241" s="197">
        <f t="shared" si="102"/>
        <v>764580.54509999999</v>
      </c>
      <c r="H241" s="197">
        <f t="shared" si="102"/>
        <v>924274.67733999994</v>
      </c>
      <c r="I241" s="197">
        <f t="shared" si="102"/>
        <v>965651.80012000003</v>
      </c>
      <c r="J241" s="197">
        <f t="shared" si="102"/>
        <v>1011653.93163</v>
      </c>
      <c r="K241" s="197">
        <f t="shared" si="102"/>
        <v>1039812.49892</v>
      </c>
      <c r="L241" s="197">
        <f t="shared" si="102"/>
        <v>1155009.0910799999</v>
      </c>
      <c r="M241" s="197">
        <f t="shared" si="102"/>
        <v>984891.09311999998</v>
      </c>
      <c r="N241" s="197">
        <f t="shared" si="102"/>
        <v>963387.10456999997</v>
      </c>
      <c r="O241" s="197">
        <f t="shared" si="102"/>
        <v>929515.83473</v>
      </c>
      <c r="P241" s="197">
        <f t="shared" si="99"/>
        <v>10889481.858209997</v>
      </c>
      <c r="Q241" s="197"/>
    </row>
    <row r="242" spans="2:17">
      <c r="B242" s="176" t="s">
        <v>282</v>
      </c>
      <c r="C242" s="192"/>
      <c r="D242" s="197">
        <f t="shared" si="102"/>
        <v>5631652.8227000004</v>
      </c>
      <c r="E242" s="197">
        <f t="shared" si="102"/>
        <v>7062117.7911</v>
      </c>
      <c r="F242" s="197">
        <f t="shared" si="102"/>
        <v>7088803.3848000001</v>
      </c>
      <c r="G242" s="197">
        <f t="shared" si="102"/>
        <v>7560536.6179</v>
      </c>
      <c r="H242" s="197">
        <f t="shared" si="102"/>
        <v>6274406.4934999999</v>
      </c>
      <c r="I242" s="197">
        <f t="shared" si="102"/>
        <v>6146978.7354000006</v>
      </c>
      <c r="J242" s="197">
        <f t="shared" si="102"/>
        <v>6256992.4756000005</v>
      </c>
      <c r="K242" s="197">
        <f t="shared" si="102"/>
        <v>6146850.5548</v>
      </c>
      <c r="L242" s="197">
        <f t="shared" si="102"/>
        <v>6625129.2032000003</v>
      </c>
      <c r="M242" s="197">
        <f t="shared" si="102"/>
        <v>6054272.1644000001</v>
      </c>
      <c r="N242" s="197">
        <f t="shared" si="102"/>
        <v>6023811.4738999996</v>
      </c>
      <c r="O242" s="197">
        <f t="shared" si="102"/>
        <v>5695577.9249</v>
      </c>
      <c r="P242" s="197">
        <f t="shared" si="99"/>
        <v>76567129.642199993</v>
      </c>
      <c r="Q242" s="197"/>
    </row>
    <row r="243" spans="2:17">
      <c r="B243" s="227" t="s">
        <v>286</v>
      </c>
      <c r="C243" s="192"/>
      <c r="D243" s="197">
        <f>D210</f>
        <v>417.44559056999998</v>
      </c>
      <c r="E243" s="197">
        <f t="shared" si="102"/>
        <v>4199.6215902000004</v>
      </c>
      <c r="F243" s="197">
        <f t="shared" si="102"/>
        <v>4271.0621643000004</v>
      </c>
      <c r="G243" s="197">
        <f t="shared" si="102"/>
        <v>41.541575817000002</v>
      </c>
      <c r="H243" s="197">
        <f t="shared" si="102"/>
        <v>0</v>
      </c>
      <c r="I243" s="197">
        <f t="shared" si="102"/>
        <v>0</v>
      </c>
      <c r="J243" s="197">
        <f t="shared" si="102"/>
        <v>0</v>
      </c>
      <c r="K243" s="197">
        <f t="shared" si="102"/>
        <v>0</v>
      </c>
      <c r="L243" s="197">
        <f t="shared" si="102"/>
        <v>0</v>
      </c>
      <c r="M243" s="197">
        <f t="shared" si="102"/>
        <v>7610.5513455</v>
      </c>
      <c r="N243" s="197">
        <f t="shared" si="102"/>
        <v>8215.9298653999995</v>
      </c>
      <c r="O243" s="197">
        <f t="shared" si="102"/>
        <v>1815.6796949</v>
      </c>
      <c r="P243" s="197">
        <f t="shared" si="99"/>
        <v>26571.831826686997</v>
      </c>
      <c r="Q243" s="197"/>
    </row>
    <row r="244" spans="2:17">
      <c r="B244" s="176" t="s">
        <v>284</v>
      </c>
      <c r="C244" s="192"/>
      <c r="D244" s="197">
        <f t="shared" ref="D244:O245" si="103">D211</f>
        <v>6244714.3680000007</v>
      </c>
      <c r="E244" s="197">
        <f t="shared" si="103"/>
        <v>6232990.8224300006</v>
      </c>
      <c r="F244" s="197">
        <f t="shared" si="103"/>
        <v>6139044.9434200004</v>
      </c>
      <c r="G244" s="197">
        <f t="shared" si="103"/>
        <v>7002298.1610000003</v>
      </c>
      <c r="H244" s="197">
        <f t="shared" si="103"/>
        <v>7115445.1138000013</v>
      </c>
      <c r="I244" s="197">
        <f t="shared" si="103"/>
        <v>7264716.6596999997</v>
      </c>
      <c r="J244" s="197">
        <f t="shared" si="103"/>
        <v>7895376.4807000002</v>
      </c>
      <c r="K244" s="197">
        <f t="shared" si="103"/>
        <v>7536224.0529999994</v>
      </c>
      <c r="L244" s="197">
        <f t="shared" si="103"/>
        <v>8947981.2679000013</v>
      </c>
      <c r="M244" s="197">
        <f t="shared" si="103"/>
        <v>8393085.8737000003</v>
      </c>
      <c r="N244" s="197">
        <f t="shared" si="103"/>
        <v>8274961.5315000005</v>
      </c>
      <c r="O244" s="197">
        <f t="shared" si="103"/>
        <v>6733998.8287000004</v>
      </c>
      <c r="P244" s="197">
        <f t="shared" si="99"/>
        <v>87780838.103850022</v>
      </c>
      <c r="Q244" s="197"/>
    </row>
    <row r="245" spans="2:17" s="218" customFormat="1">
      <c r="B245" s="239" t="s">
        <v>169</v>
      </c>
      <c r="C245" s="240"/>
      <c r="D245" s="197">
        <f t="shared" si="103"/>
        <v>1990522.8173</v>
      </c>
      <c r="E245" s="197">
        <f t="shared" si="103"/>
        <v>1914824.7505999999</v>
      </c>
      <c r="F245" s="197">
        <f t="shared" si="103"/>
        <v>2184366.6251999997</v>
      </c>
      <c r="G245" s="197">
        <f t="shared" si="103"/>
        <v>2881522.2028000001</v>
      </c>
      <c r="H245" s="197">
        <f t="shared" si="103"/>
        <v>3739902.8199</v>
      </c>
      <c r="I245" s="197">
        <f t="shared" si="103"/>
        <v>4323350.1914999997</v>
      </c>
      <c r="J245" s="197">
        <f t="shared" si="103"/>
        <v>4347609.3619999997</v>
      </c>
      <c r="K245" s="197">
        <f t="shared" si="103"/>
        <v>4072079.4838999999</v>
      </c>
      <c r="L245" s="197">
        <f t="shared" si="103"/>
        <v>3914072.9197000004</v>
      </c>
      <c r="M245" s="197">
        <f t="shared" si="103"/>
        <v>3306217.5310999998</v>
      </c>
      <c r="N245" s="197">
        <f t="shared" si="103"/>
        <v>2738371.318</v>
      </c>
      <c r="O245" s="197">
        <f t="shared" si="103"/>
        <v>2480564.9361999999</v>
      </c>
      <c r="P245" s="197">
        <f t="shared" si="99"/>
        <v>37893404.9582</v>
      </c>
      <c r="Q245" s="197"/>
    </row>
    <row r="246" spans="2:17">
      <c r="B246" s="204" t="s">
        <v>287</v>
      </c>
      <c r="C246" s="192"/>
      <c r="D246" s="208">
        <f t="shared" ref="D246:P246" si="104">SUM(D234:D245)</f>
        <v>44502738.077827565</v>
      </c>
      <c r="E246" s="208">
        <f t="shared" si="104"/>
        <v>43780512.923094079</v>
      </c>
      <c r="F246" s="208">
        <f t="shared" si="104"/>
        <v>50838546.916654825</v>
      </c>
      <c r="G246" s="208">
        <f t="shared" si="104"/>
        <v>82592873.744710848</v>
      </c>
      <c r="H246" s="208">
        <f t="shared" si="104"/>
        <v>121486372.90238103</v>
      </c>
      <c r="I246" s="208">
        <f t="shared" si="104"/>
        <v>147983425.44532135</v>
      </c>
      <c r="J246" s="208">
        <f t="shared" si="104"/>
        <v>146202316.64589119</v>
      </c>
      <c r="K246" s="208">
        <f t="shared" si="104"/>
        <v>136350676.19379941</v>
      </c>
      <c r="L246" s="208">
        <f t="shared" si="104"/>
        <v>122463521.49398409</v>
      </c>
      <c r="M246" s="208">
        <f t="shared" si="104"/>
        <v>93904014.376823097</v>
      </c>
      <c r="N246" s="208">
        <f t="shared" si="104"/>
        <v>68665427.130441234</v>
      </c>
      <c r="O246" s="208">
        <f t="shared" si="104"/>
        <v>51106413.754883759</v>
      </c>
      <c r="P246" s="208">
        <f t="shared" si="104"/>
        <v>1109876839.6058123</v>
      </c>
      <c r="Q246" s="197"/>
    </row>
    <row r="247" spans="2:17">
      <c r="B247" s="204" t="s">
        <v>83</v>
      </c>
      <c r="C247" s="192"/>
      <c r="D247" s="197">
        <f t="shared" ref="D247:P247" si="105">D246-D213</f>
        <v>0</v>
      </c>
      <c r="E247" s="197">
        <f t="shared" si="105"/>
        <v>0</v>
      </c>
      <c r="F247" s="197">
        <f t="shared" si="105"/>
        <v>0</v>
      </c>
      <c r="G247" s="197">
        <f t="shared" si="105"/>
        <v>0</v>
      </c>
      <c r="H247" s="197">
        <f t="shared" si="105"/>
        <v>0</v>
      </c>
      <c r="I247" s="197">
        <f t="shared" si="105"/>
        <v>0</v>
      </c>
      <c r="J247" s="197">
        <f t="shared" si="105"/>
        <v>0</v>
      </c>
      <c r="K247" s="197">
        <f t="shared" si="105"/>
        <v>0</v>
      </c>
      <c r="L247" s="197">
        <f t="shared" si="105"/>
        <v>0</v>
      </c>
      <c r="M247" s="197">
        <f t="shared" si="105"/>
        <v>0</v>
      </c>
      <c r="N247" s="197">
        <f t="shared" si="105"/>
        <v>0</v>
      </c>
      <c r="O247" s="197">
        <f t="shared" si="105"/>
        <v>0</v>
      </c>
      <c r="P247" s="197">
        <f t="shared" si="105"/>
        <v>0</v>
      </c>
      <c r="Q247" s="197"/>
    </row>
    <row r="248" spans="2:17">
      <c r="B248" s="204"/>
      <c r="C248" s="192"/>
      <c r="D248" s="197"/>
      <c r="E248" s="197"/>
      <c r="F248" s="197"/>
      <c r="G248" s="197"/>
      <c r="H248" s="197"/>
      <c r="I248" s="197"/>
      <c r="J248" s="197"/>
      <c r="K248" s="197"/>
      <c r="L248" s="197"/>
      <c r="M248" s="197"/>
      <c r="N248" s="197"/>
      <c r="O248" s="197"/>
      <c r="P248" s="197"/>
      <c r="Q248" s="197"/>
    </row>
    <row r="249" spans="2:17">
      <c r="B249" s="204" t="s">
        <v>293</v>
      </c>
      <c r="C249" s="192"/>
      <c r="D249" s="197">
        <f t="shared" ref="D249:O249" si="106">SUM(D234:D240)</f>
        <v>29903940.294646993</v>
      </c>
      <c r="E249" s="197">
        <f t="shared" si="106"/>
        <v>27825798.998203881</v>
      </c>
      <c r="F249" s="197">
        <f t="shared" si="106"/>
        <v>34743426.888230518</v>
      </c>
      <c r="G249" s="197">
        <f t="shared" si="106"/>
        <v>64383894.676335014</v>
      </c>
      <c r="H249" s="197">
        <f t="shared" si="106"/>
        <v>103432343.79784103</v>
      </c>
      <c r="I249" s="197">
        <f t="shared" si="106"/>
        <v>129282728.05860135</v>
      </c>
      <c r="J249" s="197">
        <f t="shared" si="106"/>
        <v>126690684.3959612</v>
      </c>
      <c r="K249" s="197">
        <f t="shared" si="106"/>
        <v>117555709.6031794</v>
      </c>
      <c r="L249" s="197">
        <f t="shared" si="106"/>
        <v>101821329.01210409</v>
      </c>
      <c r="M249" s="197">
        <f t="shared" si="106"/>
        <v>75157937.163157597</v>
      </c>
      <c r="N249" s="197">
        <f t="shared" si="106"/>
        <v>50656679.772605829</v>
      </c>
      <c r="O249" s="197">
        <f t="shared" si="106"/>
        <v>35264940.550658859</v>
      </c>
      <c r="P249" s="197">
        <f>SUM(D249:O249)</f>
        <v>896719413.21152556</v>
      </c>
      <c r="Q249" s="197"/>
    </row>
    <row r="250" spans="2:17">
      <c r="B250" s="204" t="s">
        <v>294</v>
      </c>
      <c r="C250" s="192"/>
      <c r="D250" s="197">
        <f t="shared" ref="D250:O250" si="107">SUM(D241:D245)</f>
        <v>14598797.78318057</v>
      </c>
      <c r="E250" s="197">
        <f t="shared" si="107"/>
        <v>15954713.924890202</v>
      </c>
      <c r="F250" s="197">
        <f t="shared" si="107"/>
        <v>16095120.0284243</v>
      </c>
      <c r="G250" s="197">
        <f t="shared" si="107"/>
        <v>18208979.068375818</v>
      </c>
      <c r="H250" s="197">
        <f t="shared" si="107"/>
        <v>18054029.104540002</v>
      </c>
      <c r="I250" s="197">
        <f t="shared" si="107"/>
        <v>18700697.386720002</v>
      </c>
      <c r="J250" s="197">
        <f t="shared" si="107"/>
        <v>19511632.249930002</v>
      </c>
      <c r="K250" s="197">
        <f t="shared" si="107"/>
        <v>18794966.59062</v>
      </c>
      <c r="L250" s="197">
        <f t="shared" si="107"/>
        <v>20642192.481880002</v>
      </c>
      <c r="M250" s="197">
        <f t="shared" si="107"/>
        <v>18746077.2136655</v>
      </c>
      <c r="N250" s="197">
        <f t="shared" si="107"/>
        <v>18008747.357835401</v>
      </c>
      <c r="O250" s="197">
        <f t="shared" si="107"/>
        <v>15841473.204224901</v>
      </c>
      <c r="P250" s="197">
        <f>SUM(D250:O250)</f>
        <v>213157426.39428672</v>
      </c>
      <c r="Q250" s="197"/>
    </row>
    <row r="251" spans="2:17">
      <c r="B251" s="204" t="s">
        <v>71</v>
      </c>
      <c r="C251" s="192"/>
      <c r="D251" s="208">
        <f t="shared" ref="D251:P251" si="108">SUM(D249:D250)</f>
        <v>44502738.077827565</v>
      </c>
      <c r="E251" s="208">
        <f t="shared" si="108"/>
        <v>43780512.923094079</v>
      </c>
      <c r="F251" s="208">
        <f t="shared" si="108"/>
        <v>50838546.916654818</v>
      </c>
      <c r="G251" s="208">
        <f t="shared" si="108"/>
        <v>82592873.744710833</v>
      </c>
      <c r="H251" s="208">
        <f t="shared" si="108"/>
        <v>121486372.90238103</v>
      </c>
      <c r="I251" s="208">
        <f t="shared" si="108"/>
        <v>147983425.44532135</v>
      </c>
      <c r="J251" s="208">
        <f t="shared" si="108"/>
        <v>146202316.64589119</v>
      </c>
      <c r="K251" s="208">
        <f t="shared" si="108"/>
        <v>136350676.19379941</v>
      </c>
      <c r="L251" s="208">
        <f t="shared" si="108"/>
        <v>122463521.4939841</v>
      </c>
      <c r="M251" s="208">
        <f t="shared" si="108"/>
        <v>93904014.376823097</v>
      </c>
      <c r="N251" s="208">
        <f t="shared" si="108"/>
        <v>68665427.130441234</v>
      </c>
      <c r="O251" s="208">
        <f t="shared" si="108"/>
        <v>51106413.754883759</v>
      </c>
      <c r="P251" s="208">
        <f t="shared" si="108"/>
        <v>1109876839.6058123</v>
      </c>
      <c r="Q251" s="197"/>
    </row>
    <row r="252" spans="2:17">
      <c r="B252" s="204" t="s">
        <v>83</v>
      </c>
      <c r="C252" s="192"/>
      <c r="D252" s="197">
        <f t="shared" ref="D252:P252" si="109">D251-D246</f>
        <v>0</v>
      </c>
      <c r="E252" s="197">
        <f t="shared" si="109"/>
        <v>0</v>
      </c>
      <c r="F252" s="197">
        <f t="shared" si="109"/>
        <v>0</v>
      </c>
      <c r="G252" s="197">
        <f t="shared" si="109"/>
        <v>0</v>
      </c>
      <c r="H252" s="197">
        <f t="shared" si="109"/>
        <v>0</v>
      </c>
      <c r="I252" s="197">
        <f t="shared" si="109"/>
        <v>0</v>
      </c>
      <c r="J252" s="197">
        <f t="shared" si="109"/>
        <v>0</v>
      </c>
      <c r="K252" s="197">
        <f t="shared" si="109"/>
        <v>0</v>
      </c>
      <c r="L252" s="197">
        <f t="shared" si="109"/>
        <v>0</v>
      </c>
      <c r="M252" s="197">
        <f t="shared" si="109"/>
        <v>0</v>
      </c>
      <c r="N252" s="197">
        <f t="shared" si="109"/>
        <v>0</v>
      </c>
      <c r="O252" s="197">
        <f t="shared" si="109"/>
        <v>0</v>
      </c>
      <c r="P252" s="197">
        <f t="shared" si="109"/>
        <v>0</v>
      </c>
      <c r="Q252" s="197"/>
    </row>
    <row r="253" spans="2:17" s="190" customFormat="1">
      <c r="B253" s="204"/>
      <c r="C253" s="192"/>
      <c r="D253" s="197"/>
      <c r="E253" s="197"/>
      <c r="F253" s="197"/>
      <c r="G253" s="197"/>
      <c r="H253" s="197"/>
      <c r="I253" s="197"/>
      <c r="J253" s="197"/>
      <c r="K253" s="197"/>
      <c r="L253" s="197"/>
      <c r="M253" s="197"/>
      <c r="N253" s="197"/>
      <c r="O253" s="197"/>
      <c r="P253" s="197"/>
      <c r="Q253" s="197"/>
    </row>
    <row r="254" spans="2:17" s="190" customFormat="1">
      <c r="B254" s="209" t="s">
        <v>295</v>
      </c>
      <c r="C254" s="192"/>
      <c r="D254" s="197"/>
      <c r="E254" s="197"/>
      <c r="F254" s="197"/>
      <c r="G254" s="197"/>
      <c r="H254" s="197"/>
      <c r="I254" s="197"/>
      <c r="J254" s="197"/>
      <c r="K254" s="197"/>
      <c r="L254" s="197"/>
      <c r="M254" s="197"/>
      <c r="N254" s="197"/>
      <c r="O254" s="197"/>
      <c r="P254" s="197"/>
      <c r="Q254" s="197"/>
    </row>
    <row r="255" spans="2:17" s="190" customFormat="1">
      <c r="B255" s="186" t="s">
        <v>296</v>
      </c>
      <c r="C255" s="187">
        <v>23</v>
      </c>
      <c r="D255" s="193">
        <f t="shared" ref="D255:O267" si="110">ROUND(SUMIF($C$153:$C$176,$C255,D$153:D$176),0)/ROUND(SUMIF($C$36:$C$59,$C255,D$36:D$59),0)</f>
        <v>21.345249489603944</v>
      </c>
      <c r="E255" s="193">
        <f t="shared" si="110"/>
        <v>19.717173321201663</v>
      </c>
      <c r="F255" s="193">
        <f t="shared" si="110"/>
        <v>27.302277030080134</v>
      </c>
      <c r="G255" s="193">
        <f t="shared" si="110"/>
        <v>57.036490339743061</v>
      </c>
      <c r="H255" s="193">
        <f t="shared" si="110"/>
        <v>95.784190695535941</v>
      </c>
      <c r="I255" s="193">
        <f t="shared" si="110"/>
        <v>120.24018962488302</v>
      </c>
      <c r="J255" s="193">
        <f t="shared" si="110"/>
        <v>117.53879621989911</v>
      </c>
      <c r="K255" s="193">
        <f t="shared" si="110"/>
        <v>108.88557082938748</v>
      </c>
      <c r="L255" s="193">
        <f t="shared" si="110"/>
        <v>92.39840018561695</v>
      </c>
      <c r="M255" s="193">
        <f t="shared" si="110"/>
        <v>66.065288480034397</v>
      </c>
      <c r="N255" s="193">
        <f t="shared" si="110"/>
        <v>41.388200225895304</v>
      </c>
      <c r="O255" s="193">
        <f t="shared" si="110"/>
        <v>26.733496266738786</v>
      </c>
      <c r="P255" s="193">
        <f>SUM(D255:O255)</f>
        <v>794.43532270861988</v>
      </c>
      <c r="Q255" s="193"/>
    </row>
    <row r="256" spans="2:17" s="190" customFormat="1">
      <c r="B256" s="186" t="s">
        <v>297</v>
      </c>
      <c r="C256" s="187">
        <v>31</v>
      </c>
      <c r="D256" s="193">
        <f t="shared" si="110"/>
        <v>144.55995468810934</v>
      </c>
      <c r="E256" s="193">
        <f t="shared" si="110"/>
        <v>134.76736052979146</v>
      </c>
      <c r="F256" s="193">
        <f t="shared" si="110"/>
        <v>152.56096834264432</v>
      </c>
      <c r="G256" s="193">
        <f t="shared" si="110"/>
        <v>260.40988393720704</v>
      </c>
      <c r="H256" s="193">
        <f t="shared" si="110"/>
        <v>415.26266350465039</v>
      </c>
      <c r="I256" s="193">
        <f t="shared" si="110"/>
        <v>532.08913252477441</v>
      </c>
      <c r="J256" s="193">
        <f t="shared" si="110"/>
        <v>520.52123630586198</v>
      </c>
      <c r="K256" s="193">
        <f t="shared" si="110"/>
        <v>479.40293884474272</v>
      </c>
      <c r="L256" s="193">
        <f t="shared" si="110"/>
        <v>417.311398658114</v>
      </c>
      <c r="M256" s="193">
        <f t="shared" si="110"/>
        <v>309.48373773877131</v>
      </c>
      <c r="N256" s="193">
        <f t="shared" si="110"/>
        <v>217.42295565594173</v>
      </c>
      <c r="O256" s="193">
        <f t="shared" si="110"/>
        <v>165.30225770925111</v>
      </c>
      <c r="P256" s="193">
        <f t="shared" ref="P256:P268" si="111">SUM(D256:O256)</f>
        <v>3749.0944884398596</v>
      </c>
      <c r="Q256" s="193"/>
    </row>
    <row r="257" spans="2:17" s="190" customFormat="1">
      <c r="B257" s="186" t="s">
        <v>298</v>
      </c>
      <c r="C257" s="187">
        <v>41</v>
      </c>
      <c r="D257" s="193">
        <f t="shared" si="110"/>
        <v>2177.2369883779688</v>
      </c>
      <c r="E257" s="193">
        <f t="shared" si="110"/>
        <v>2072.4858585858588</v>
      </c>
      <c r="F257" s="193">
        <f t="shared" si="110"/>
        <v>2232.0050505050503</v>
      </c>
      <c r="G257" s="193">
        <f t="shared" si="110"/>
        <v>3065.1184475806454</v>
      </c>
      <c r="H257" s="193">
        <f t="shared" si="110"/>
        <v>4008.4043412417973</v>
      </c>
      <c r="I257" s="193">
        <f t="shared" si="110"/>
        <v>4556.4752774974777</v>
      </c>
      <c r="J257" s="193">
        <f t="shared" si="110"/>
        <v>4525.1428571428569</v>
      </c>
      <c r="K257" s="193">
        <f t="shared" si="110"/>
        <v>4255.3818917551844</v>
      </c>
      <c r="L257" s="193">
        <f t="shared" si="110"/>
        <v>4109.2459514170041</v>
      </c>
      <c r="M257" s="193">
        <f t="shared" si="110"/>
        <v>3394.4804469273745</v>
      </c>
      <c r="N257" s="193">
        <f t="shared" si="110"/>
        <v>2819.0046130189648</v>
      </c>
      <c r="O257" s="193">
        <f t="shared" si="110"/>
        <v>2853.6744336569577</v>
      </c>
      <c r="P257" s="193">
        <f t="shared" si="111"/>
        <v>40068.656157707141</v>
      </c>
      <c r="Q257" s="193"/>
    </row>
    <row r="258" spans="2:17" s="190" customFormat="1">
      <c r="B258" s="186" t="s">
        <v>223</v>
      </c>
      <c r="C258" s="187">
        <v>53</v>
      </c>
      <c r="D258" s="193">
        <f t="shared" si="110"/>
        <v>8.6666666666666661</v>
      </c>
      <c r="E258" s="193">
        <f t="shared" si="110"/>
        <v>6</v>
      </c>
      <c r="F258" s="193">
        <f t="shared" si="110"/>
        <v>5.5</v>
      </c>
      <c r="G258" s="193">
        <f t="shared" si="110"/>
        <v>31.666666666666668</v>
      </c>
      <c r="H258" s="193">
        <f t="shared" si="110"/>
        <v>47.666666666666664</v>
      </c>
      <c r="I258" s="193">
        <f t="shared" si="110"/>
        <v>51.333333333333336</v>
      </c>
      <c r="J258" s="193">
        <f t="shared" si="110"/>
        <v>47.333333333333336</v>
      </c>
      <c r="K258" s="193">
        <f t="shared" si="110"/>
        <v>45</v>
      </c>
      <c r="L258" s="193">
        <f t="shared" si="110"/>
        <v>54</v>
      </c>
      <c r="M258" s="193">
        <f t="shared" si="110"/>
        <v>37</v>
      </c>
      <c r="N258" s="193">
        <f t="shared" si="110"/>
        <v>24.333333333333332</v>
      </c>
      <c r="O258" s="193">
        <f t="shared" si="110"/>
        <v>14.666666666666666</v>
      </c>
      <c r="P258" s="193">
        <f t="shared" si="111"/>
        <v>373.16666666666669</v>
      </c>
      <c r="Q258" s="193"/>
    </row>
    <row r="259" spans="2:17" s="190" customFormat="1">
      <c r="B259" s="186" t="s">
        <v>226</v>
      </c>
      <c r="C259" s="187">
        <v>50</v>
      </c>
      <c r="D259" s="193"/>
      <c r="E259" s="193"/>
      <c r="F259" s="193"/>
      <c r="G259" s="193"/>
      <c r="H259" s="193"/>
      <c r="I259" s="193"/>
      <c r="J259" s="193"/>
      <c r="K259" s="193"/>
      <c r="L259" s="193"/>
      <c r="M259" s="193"/>
      <c r="N259" s="193"/>
      <c r="O259" s="193"/>
      <c r="P259" s="193"/>
      <c r="Q259" s="193"/>
    </row>
    <row r="260" spans="2:17" s="190" customFormat="1">
      <c r="B260" s="190" t="s">
        <v>281</v>
      </c>
      <c r="C260" s="187" t="s">
        <v>190</v>
      </c>
      <c r="D260" s="193">
        <f t="shared" si="110"/>
        <v>14067.115384615385</v>
      </c>
      <c r="E260" s="193">
        <f t="shared" si="110"/>
        <v>14241.942307692309</v>
      </c>
      <c r="F260" s="193">
        <f t="shared" si="110"/>
        <v>12338.8</v>
      </c>
      <c r="G260" s="193">
        <f t="shared" si="110"/>
        <v>13413.701754385966</v>
      </c>
      <c r="H260" s="193">
        <f t="shared" si="110"/>
        <v>15152.049180327869</v>
      </c>
      <c r="I260" s="193">
        <f t="shared" si="110"/>
        <v>15830.360655737704</v>
      </c>
      <c r="J260" s="193">
        <f t="shared" si="110"/>
        <v>15807.09375</v>
      </c>
      <c r="K260" s="193">
        <f t="shared" si="110"/>
        <v>15754.727272727272</v>
      </c>
      <c r="L260" s="193">
        <f t="shared" si="110"/>
        <v>17500.136363636364</v>
      </c>
      <c r="M260" s="193">
        <f t="shared" si="110"/>
        <v>14483.691176470587</v>
      </c>
      <c r="N260" s="193">
        <f t="shared" si="110"/>
        <v>13962.130434782608</v>
      </c>
      <c r="O260" s="193">
        <f t="shared" si="110"/>
        <v>13091.774647887323</v>
      </c>
      <c r="P260" s="193">
        <f t="shared" si="111"/>
        <v>175643.52292826335</v>
      </c>
      <c r="Q260" s="193"/>
    </row>
    <row r="261" spans="2:17" s="190" customFormat="1">
      <c r="B261" s="190" t="s">
        <v>282</v>
      </c>
      <c r="C261" s="187" t="s">
        <v>192</v>
      </c>
      <c r="D261" s="193">
        <f t="shared" si="110"/>
        <v>57465.84693877551</v>
      </c>
      <c r="E261" s="193">
        <f t="shared" si="110"/>
        <v>72062.428571428565</v>
      </c>
      <c r="F261" s="193">
        <f t="shared" si="110"/>
        <v>72334.724489795917</v>
      </c>
      <c r="G261" s="193">
        <f t="shared" si="110"/>
        <v>77148.336734693876</v>
      </c>
      <c r="H261" s="193">
        <f t="shared" si="110"/>
        <v>64024.551020408166</v>
      </c>
      <c r="I261" s="193">
        <f t="shared" si="110"/>
        <v>63370.917525773199</v>
      </c>
      <c r="J261" s="193">
        <f t="shared" si="110"/>
        <v>64505.072164948455</v>
      </c>
      <c r="K261" s="193">
        <f t="shared" si="110"/>
        <v>62722.969387755104</v>
      </c>
      <c r="L261" s="193">
        <f t="shared" si="110"/>
        <v>66920.494949494954</v>
      </c>
      <c r="M261" s="193">
        <f t="shared" si="110"/>
        <v>61154.262626262629</v>
      </c>
      <c r="N261" s="193">
        <f t="shared" si="110"/>
        <v>60846.57575757576</v>
      </c>
      <c r="O261" s="193">
        <f t="shared" si="110"/>
        <v>57531.090909090912</v>
      </c>
      <c r="P261" s="193">
        <f t="shared" si="111"/>
        <v>780087.27107600309</v>
      </c>
      <c r="Q261" s="193"/>
    </row>
    <row r="262" spans="2:17" s="190" customFormat="1">
      <c r="B262" s="227" t="s">
        <v>286</v>
      </c>
      <c r="C262" s="187" t="s">
        <v>194</v>
      </c>
      <c r="D262" s="193"/>
      <c r="E262" s="193"/>
      <c r="F262" s="193"/>
      <c r="G262" s="193"/>
      <c r="H262" s="193"/>
      <c r="I262" s="193">
        <f t="shared" si="110"/>
        <v>0</v>
      </c>
      <c r="J262" s="193">
        <f t="shared" si="110"/>
        <v>0</v>
      </c>
      <c r="K262" s="193">
        <f t="shared" si="110"/>
        <v>0</v>
      </c>
      <c r="L262" s="193">
        <f t="shared" si="110"/>
        <v>0</v>
      </c>
      <c r="M262" s="193">
        <f t="shared" si="110"/>
        <v>7611</v>
      </c>
      <c r="N262" s="193">
        <f t="shared" si="110"/>
        <v>8216</v>
      </c>
      <c r="O262" s="193">
        <f t="shared" si="110"/>
        <v>1816</v>
      </c>
      <c r="P262" s="193">
        <f t="shared" si="111"/>
        <v>17643</v>
      </c>
      <c r="Q262" s="193"/>
    </row>
    <row r="263" spans="2:17" s="190" customFormat="1">
      <c r="B263" s="190" t="s">
        <v>284</v>
      </c>
      <c r="C263" s="196" t="s">
        <v>196</v>
      </c>
      <c r="D263" s="193">
        <f t="shared" ref="D263:H267" si="112">ROUND(SUMIF($C$153:$C$176,$C263,D$153:D$176),0)/ROUND(SUMIF($C$36:$C$59,$C263,D$36:D$59),0)</f>
        <v>693857.11111111112</v>
      </c>
      <c r="E263" s="193">
        <f t="shared" si="112"/>
        <v>692554.5555555555</v>
      </c>
      <c r="F263" s="193">
        <f t="shared" si="112"/>
        <v>682116.11111111112</v>
      </c>
      <c r="G263" s="193">
        <f t="shared" si="112"/>
        <v>778033.11111111112</v>
      </c>
      <c r="H263" s="193">
        <f t="shared" si="112"/>
        <v>790605</v>
      </c>
      <c r="I263" s="193">
        <f t="shared" si="110"/>
        <v>807190.77777777775</v>
      </c>
      <c r="J263" s="193">
        <f t="shared" si="110"/>
        <v>877264</v>
      </c>
      <c r="K263" s="193">
        <f t="shared" si="110"/>
        <v>837358.22222222225</v>
      </c>
      <c r="L263" s="193">
        <f t="shared" si="110"/>
        <v>894798.1</v>
      </c>
      <c r="M263" s="193">
        <f t="shared" si="110"/>
        <v>763007.81818181823</v>
      </c>
      <c r="N263" s="193">
        <f t="shared" si="110"/>
        <v>752269.27272727271</v>
      </c>
      <c r="O263" s="193">
        <f t="shared" si="110"/>
        <v>612181.72727272729</v>
      </c>
      <c r="P263" s="193">
        <f t="shared" si="111"/>
        <v>9181235.807070706</v>
      </c>
      <c r="Q263" s="193"/>
    </row>
    <row r="264" spans="2:17" s="190" customFormat="1">
      <c r="B264" s="186" t="s">
        <v>299</v>
      </c>
      <c r="C264" s="186">
        <v>85</v>
      </c>
      <c r="D264" s="193">
        <f t="shared" si="112"/>
        <v>32259.870967741936</v>
      </c>
      <c r="E264" s="193">
        <f t="shared" si="112"/>
        <v>30497.096774193549</v>
      </c>
      <c r="F264" s="193">
        <f t="shared" si="112"/>
        <v>31574.580645161292</v>
      </c>
      <c r="G264" s="193">
        <f t="shared" si="112"/>
        <v>43008.612903225803</v>
      </c>
      <c r="H264" s="193">
        <f t="shared" si="112"/>
        <v>54052.322580645159</v>
      </c>
      <c r="I264" s="193">
        <f t="shared" si="110"/>
        <v>63662.032258064515</v>
      </c>
      <c r="J264" s="193">
        <f t="shared" si="110"/>
        <v>62099.258064516129</v>
      </c>
      <c r="K264" s="193">
        <f t="shared" si="110"/>
        <v>59810.387096774197</v>
      </c>
      <c r="L264" s="193">
        <f t="shared" si="110"/>
        <v>53178.96875</v>
      </c>
      <c r="M264" s="193">
        <f t="shared" si="110"/>
        <v>51140.5625</v>
      </c>
      <c r="N264" s="193">
        <f t="shared" si="110"/>
        <v>41563.84375</v>
      </c>
      <c r="O264" s="193">
        <f t="shared" si="110"/>
        <v>30956.1875</v>
      </c>
      <c r="P264" s="193">
        <f t="shared" si="111"/>
        <v>553803.72379032255</v>
      </c>
      <c r="Q264" s="193"/>
    </row>
    <row r="265" spans="2:17" s="190" customFormat="1">
      <c r="B265" s="186" t="s">
        <v>300</v>
      </c>
      <c r="C265" s="186">
        <v>86</v>
      </c>
      <c r="D265" s="193">
        <f t="shared" si="112"/>
        <v>1393.3873015873016</v>
      </c>
      <c r="E265" s="193">
        <f t="shared" si="112"/>
        <v>1281.7873015873015</v>
      </c>
      <c r="F265" s="193">
        <f t="shared" si="112"/>
        <v>1723.7292993630574</v>
      </c>
      <c r="G265" s="193">
        <f t="shared" si="112"/>
        <v>2962.6826923076924</v>
      </c>
      <c r="H265" s="193">
        <f t="shared" si="112"/>
        <v>4499.0709677419354</v>
      </c>
      <c r="I265" s="193">
        <f t="shared" si="110"/>
        <v>5312.5784313725489</v>
      </c>
      <c r="J265" s="193">
        <f t="shared" si="110"/>
        <v>5351.9570957095711</v>
      </c>
      <c r="K265" s="193">
        <f t="shared" si="110"/>
        <v>5164.6468646864687</v>
      </c>
      <c r="L265" s="193">
        <f t="shared" si="110"/>
        <v>4589.07</v>
      </c>
      <c r="M265" s="193">
        <f t="shared" si="110"/>
        <v>3630.3076923076924</v>
      </c>
      <c r="N265" s="193">
        <f t="shared" si="110"/>
        <v>2887.0668896321072</v>
      </c>
      <c r="O265" s="193">
        <f t="shared" si="110"/>
        <v>1601.5268456375838</v>
      </c>
      <c r="P265" s="193">
        <f t="shared" si="111"/>
        <v>40397.811381933265</v>
      </c>
      <c r="Q265" s="193"/>
    </row>
    <row r="266" spans="2:17" s="190" customFormat="1">
      <c r="B266" s="186" t="s">
        <v>301</v>
      </c>
      <c r="C266" s="186">
        <v>87</v>
      </c>
      <c r="D266" s="193">
        <f t="shared" si="112"/>
        <v>207306.85714285713</v>
      </c>
      <c r="E266" s="193">
        <f t="shared" si="112"/>
        <v>192162.85714285713</v>
      </c>
      <c r="F266" s="193">
        <f t="shared" si="112"/>
        <v>216726.28571428571</v>
      </c>
      <c r="G266" s="193">
        <f t="shared" si="112"/>
        <v>296783.57142857142</v>
      </c>
      <c r="H266" s="193">
        <f t="shared" si="112"/>
        <v>388035.14285714284</v>
      </c>
      <c r="I266" s="193">
        <f t="shared" si="110"/>
        <v>458211.28571428574</v>
      </c>
      <c r="J266" s="193">
        <f t="shared" si="110"/>
        <v>441995.71428571426</v>
      </c>
      <c r="K266" s="193">
        <f t="shared" si="110"/>
        <v>399939.14285714284</v>
      </c>
      <c r="L266" s="193">
        <f t="shared" si="110"/>
        <v>381671.71428571426</v>
      </c>
      <c r="M266" s="193">
        <f t="shared" si="110"/>
        <v>322393.14285714284</v>
      </c>
      <c r="N266" s="193">
        <f t="shared" si="110"/>
        <v>275553.57142857142</v>
      </c>
      <c r="O266" s="193">
        <f t="shared" si="110"/>
        <v>214539.71428571429</v>
      </c>
      <c r="P266" s="193">
        <f t="shared" si="111"/>
        <v>3795318.9999999991</v>
      </c>
      <c r="Q266" s="193"/>
    </row>
    <row r="267" spans="2:17" s="228" customFormat="1" ht="15">
      <c r="B267" s="205" t="s">
        <v>169</v>
      </c>
      <c r="C267" s="236" t="s">
        <v>303</v>
      </c>
      <c r="D267" s="193">
        <f t="shared" si="112"/>
        <v>165876.91666666666</v>
      </c>
      <c r="E267" s="193">
        <f t="shared" si="112"/>
        <v>159568.75</v>
      </c>
      <c r="F267" s="193">
        <f t="shared" si="112"/>
        <v>182030.58333333334</v>
      </c>
      <c r="G267" s="193">
        <f t="shared" si="112"/>
        <v>240126.83333333334</v>
      </c>
      <c r="H267" s="193">
        <f t="shared" si="112"/>
        <v>339991.18181818182</v>
      </c>
      <c r="I267" s="193">
        <f t="shared" si="110"/>
        <v>393031.81818181818</v>
      </c>
      <c r="J267" s="193">
        <f t="shared" si="110"/>
        <v>395237.18181818182</v>
      </c>
      <c r="K267" s="193">
        <f t="shared" si="110"/>
        <v>370189</v>
      </c>
      <c r="L267" s="193">
        <f t="shared" si="110"/>
        <v>355824.81818181818</v>
      </c>
      <c r="M267" s="193">
        <f t="shared" si="110"/>
        <v>300565.27272727271</v>
      </c>
      <c r="N267" s="193">
        <f t="shared" si="110"/>
        <v>248942.81818181818</v>
      </c>
      <c r="O267" s="193">
        <f t="shared" si="110"/>
        <v>225505.90909090909</v>
      </c>
      <c r="P267" s="193">
        <f t="shared" si="111"/>
        <v>3376891.083333334</v>
      </c>
      <c r="Q267" s="193"/>
    </row>
    <row r="268" spans="2:17">
      <c r="B268" s="190" t="s">
        <v>71</v>
      </c>
      <c r="C268" s="190"/>
      <c r="D268" s="193">
        <f t="shared" ref="D268:O268" si="113">ROUND(D178,0)/ROUND(D60,0)</f>
        <v>58.91671145826438</v>
      </c>
      <c r="E268" s="193">
        <f t="shared" si="113"/>
        <v>57.965092924448989</v>
      </c>
      <c r="F268" s="193">
        <f t="shared" si="113"/>
        <v>67.284847770960283</v>
      </c>
      <c r="G268" s="193">
        <f t="shared" si="113"/>
        <v>109.10364022810705</v>
      </c>
      <c r="H268" s="193">
        <f t="shared" si="113"/>
        <v>160.0528734360158</v>
      </c>
      <c r="I268" s="193">
        <f t="shared" si="113"/>
        <v>194.52179085250836</v>
      </c>
      <c r="J268" s="193">
        <f t="shared" si="113"/>
        <v>191.85522770964968</v>
      </c>
      <c r="K268" s="193">
        <f t="shared" si="113"/>
        <v>178.65069409413999</v>
      </c>
      <c r="L268" s="193">
        <f t="shared" si="113"/>
        <v>160.37023296622709</v>
      </c>
      <c r="M268" s="193">
        <f t="shared" si="113"/>
        <v>122.94689942221355</v>
      </c>
      <c r="N268" s="193">
        <f t="shared" si="113"/>
        <v>89.962761295225121</v>
      </c>
      <c r="O268" s="193">
        <f t="shared" si="113"/>
        <v>66.998181706154796</v>
      </c>
      <c r="P268" s="193">
        <f t="shared" si="111"/>
        <v>1458.6289538639153</v>
      </c>
      <c r="Q268" s="193"/>
    </row>
    <row r="269" spans="2:17">
      <c r="B269" s="190"/>
      <c r="C269" s="196"/>
      <c r="D269" s="189"/>
      <c r="E269" s="189"/>
      <c r="F269" s="189"/>
      <c r="G269" s="189"/>
      <c r="H269" s="189"/>
      <c r="I269" s="189"/>
      <c r="J269" s="189"/>
      <c r="K269" s="189"/>
      <c r="L269" s="189"/>
      <c r="M269" s="189"/>
      <c r="N269" s="189"/>
      <c r="O269" s="189"/>
      <c r="P269" s="210"/>
      <c r="Q269" s="210"/>
    </row>
    <row r="270" spans="2:17">
      <c r="D270" s="194"/>
      <c r="E270" s="194"/>
      <c r="F270" s="194"/>
      <c r="G270" s="194"/>
      <c r="H270" s="194"/>
      <c r="I270" s="194"/>
      <c r="J270" s="194"/>
      <c r="K270" s="194"/>
      <c r="L270" s="194"/>
      <c r="M270" s="194"/>
      <c r="N270" s="194"/>
      <c r="O270" s="194"/>
      <c r="P270" s="194"/>
      <c r="Q270" s="194"/>
    </row>
    <row r="271" spans="2:17" ht="13.5" thickBot="1">
      <c r="D271" s="194"/>
      <c r="E271" s="194"/>
      <c r="F271" s="194"/>
      <c r="G271" s="194"/>
      <c r="H271" s="194"/>
      <c r="I271" s="194"/>
      <c r="J271" s="194"/>
      <c r="K271" s="194"/>
      <c r="L271" s="194"/>
      <c r="M271" s="194"/>
      <c r="N271" s="194"/>
      <c r="O271" s="194"/>
      <c r="P271" s="194"/>
      <c r="Q271" s="194"/>
    </row>
    <row r="272" spans="2:17" ht="15">
      <c r="B272" s="241" t="s">
        <v>304</v>
      </c>
      <c r="C272" s="211"/>
      <c r="D272" s="212">
        <v>44803127.07782758</v>
      </c>
      <c r="E272" s="212">
        <v>43538683.923094071</v>
      </c>
      <c r="F272" s="212">
        <v>47730364.916654818</v>
      </c>
      <c r="G272" s="212">
        <v>84265373.744710848</v>
      </c>
      <c r="H272" s="212">
        <v>129713322.90238103</v>
      </c>
      <c r="I272" s="212">
        <v>151742585.44532135</v>
      </c>
      <c r="J272" s="212">
        <v>154354600.64589122</v>
      </c>
      <c r="K272" s="212">
        <v>134224777.19379941</v>
      </c>
      <c r="L272" s="212">
        <v>134960849.4939841</v>
      </c>
      <c r="M272" s="212">
        <v>90507214.376823083</v>
      </c>
      <c r="N272" s="212">
        <v>69086231.130441248</v>
      </c>
      <c r="O272" s="212">
        <v>54042760.754883751</v>
      </c>
      <c r="P272" s="213">
        <v>1138969891.6058125</v>
      </c>
      <c r="Q272" s="214"/>
    </row>
    <row r="273" spans="2:17">
      <c r="B273" s="215" t="s">
        <v>83</v>
      </c>
      <c r="C273" s="197"/>
      <c r="D273" s="197">
        <f t="shared" ref="D273:P273" si="114">D31-D272</f>
        <v>0</v>
      </c>
      <c r="E273" s="197">
        <f t="shared" si="114"/>
        <v>0</v>
      </c>
      <c r="F273" s="197">
        <f t="shared" si="114"/>
        <v>0</v>
      </c>
      <c r="G273" s="197">
        <f t="shared" si="114"/>
        <v>0</v>
      </c>
      <c r="H273" s="197">
        <f t="shared" si="114"/>
        <v>0</v>
      </c>
      <c r="I273" s="197">
        <f t="shared" si="114"/>
        <v>0</v>
      </c>
      <c r="J273" s="197">
        <f t="shared" si="114"/>
        <v>0</v>
      </c>
      <c r="K273" s="197">
        <f t="shared" si="114"/>
        <v>0</v>
      </c>
      <c r="L273" s="197">
        <f t="shared" si="114"/>
        <v>0</v>
      </c>
      <c r="M273" s="197">
        <f t="shared" si="114"/>
        <v>0</v>
      </c>
      <c r="N273" s="197">
        <f t="shared" si="114"/>
        <v>0</v>
      </c>
      <c r="O273" s="197">
        <f t="shared" si="114"/>
        <v>0</v>
      </c>
      <c r="P273" s="216">
        <f t="shared" si="114"/>
        <v>0</v>
      </c>
      <c r="Q273" s="197"/>
    </row>
    <row r="274" spans="2:17">
      <c r="B274" s="217"/>
      <c r="C274" s="218"/>
      <c r="D274" s="197"/>
      <c r="E274" s="197"/>
      <c r="F274" s="197"/>
      <c r="G274" s="197"/>
      <c r="H274" s="197"/>
      <c r="I274" s="197"/>
      <c r="J274" s="197"/>
      <c r="K274" s="197"/>
      <c r="L274" s="197"/>
      <c r="M274" s="197"/>
      <c r="N274" s="197"/>
      <c r="O274" s="197"/>
      <c r="P274" s="216"/>
      <c r="Q274" s="197"/>
    </row>
    <row r="275" spans="2:17" ht="15">
      <c r="B275" s="242" t="s">
        <v>305</v>
      </c>
      <c r="C275" s="218"/>
      <c r="D275" s="243">
        <v>755350</v>
      </c>
      <c r="E275" s="243">
        <v>755291</v>
      </c>
      <c r="F275" s="243">
        <v>755572</v>
      </c>
      <c r="G275" s="243">
        <v>757013</v>
      </c>
      <c r="H275" s="243">
        <v>759039</v>
      </c>
      <c r="I275" s="243">
        <v>760755</v>
      </c>
      <c r="J275" s="243">
        <v>762045</v>
      </c>
      <c r="K275" s="243">
        <v>763225</v>
      </c>
      <c r="L275" s="243">
        <v>763630</v>
      </c>
      <c r="M275" s="243">
        <v>763777</v>
      </c>
      <c r="N275" s="243">
        <v>763265</v>
      </c>
      <c r="O275" s="243">
        <v>762803</v>
      </c>
      <c r="P275" s="216">
        <f>SUM(D275:O275)</f>
        <v>9121765</v>
      </c>
      <c r="Q275" s="197"/>
    </row>
    <row r="276" spans="2:17" ht="13.5" thickBot="1">
      <c r="B276" s="219" t="s">
        <v>83</v>
      </c>
      <c r="C276" s="220"/>
      <c r="D276" s="221">
        <f t="shared" ref="D276:P276" si="115">D60-D275</f>
        <v>0</v>
      </c>
      <c r="E276" s="221">
        <f t="shared" si="115"/>
        <v>0</v>
      </c>
      <c r="F276" s="221">
        <f t="shared" si="115"/>
        <v>0</v>
      </c>
      <c r="G276" s="221">
        <f t="shared" si="115"/>
        <v>0</v>
      </c>
      <c r="H276" s="221">
        <f t="shared" si="115"/>
        <v>0</v>
      </c>
      <c r="I276" s="221">
        <f t="shared" si="115"/>
        <v>0</v>
      </c>
      <c r="J276" s="221">
        <f t="shared" si="115"/>
        <v>0</v>
      </c>
      <c r="K276" s="221">
        <f t="shared" si="115"/>
        <v>0</v>
      </c>
      <c r="L276" s="221">
        <f t="shared" si="115"/>
        <v>0</v>
      </c>
      <c r="M276" s="221">
        <f t="shared" si="115"/>
        <v>0</v>
      </c>
      <c r="N276" s="221">
        <f t="shared" si="115"/>
        <v>0</v>
      </c>
      <c r="O276" s="221">
        <f t="shared" si="115"/>
        <v>0</v>
      </c>
      <c r="P276" s="222">
        <f t="shared" si="115"/>
        <v>0</v>
      </c>
      <c r="Q276" s="197"/>
    </row>
    <row r="277" spans="2:17">
      <c r="D277" s="194"/>
      <c r="E277" s="194"/>
      <c r="F277" s="194"/>
      <c r="G277" s="194"/>
      <c r="H277" s="194"/>
      <c r="I277" s="194"/>
      <c r="J277" s="194"/>
      <c r="K277" s="194"/>
      <c r="L277" s="194"/>
      <c r="M277" s="194"/>
      <c r="N277" s="194"/>
      <c r="O277" s="194"/>
      <c r="P277" s="194"/>
      <c r="Q277" s="194"/>
    </row>
    <row r="278" spans="2:17">
      <c r="D278" s="194"/>
      <c r="E278" s="194"/>
      <c r="F278" s="194"/>
      <c r="G278" s="194"/>
      <c r="H278" s="194"/>
      <c r="I278" s="194"/>
      <c r="J278" s="194"/>
      <c r="K278" s="194"/>
      <c r="L278" s="194"/>
      <c r="M278" s="194"/>
      <c r="N278" s="194"/>
      <c r="O278" s="194"/>
      <c r="P278" s="194"/>
      <c r="Q278" s="194"/>
    </row>
    <row r="279" spans="2:17">
      <c r="B279" s="190"/>
      <c r="D279" s="194"/>
      <c r="E279" s="194"/>
      <c r="F279" s="194"/>
      <c r="G279" s="194"/>
      <c r="H279" s="194"/>
      <c r="I279" s="194"/>
      <c r="J279" s="194"/>
      <c r="K279" s="194"/>
      <c r="L279" s="194"/>
      <c r="M279" s="194"/>
      <c r="N279" s="194"/>
      <c r="O279" s="194"/>
      <c r="P279" s="194"/>
      <c r="Q279" s="194"/>
    </row>
    <row r="280" spans="2:17">
      <c r="D280" s="194"/>
      <c r="E280" s="194"/>
      <c r="F280" s="194"/>
      <c r="G280" s="194"/>
      <c r="H280" s="194"/>
      <c r="I280" s="194"/>
      <c r="J280" s="194"/>
      <c r="K280" s="194"/>
      <c r="L280" s="194"/>
      <c r="M280" s="194"/>
      <c r="N280" s="194"/>
      <c r="O280" s="194"/>
      <c r="P280" s="194"/>
      <c r="Q280" s="194"/>
    </row>
    <row r="281" spans="2:17">
      <c r="D281" s="194"/>
      <c r="E281" s="194"/>
      <c r="F281" s="194"/>
      <c r="G281" s="194"/>
      <c r="H281" s="194"/>
      <c r="I281" s="194"/>
      <c r="J281" s="194"/>
      <c r="K281" s="194"/>
      <c r="L281" s="194"/>
      <c r="M281" s="194"/>
      <c r="N281" s="194"/>
      <c r="O281" s="194"/>
      <c r="P281" s="194"/>
      <c r="Q281" s="194"/>
    </row>
    <row r="282" spans="2:17">
      <c r="D282" s="194"/>
      <c r="E282" s="194"/>
      <c r="F282" s="194"/>
      <c r="G282" s="194"/>
      <c r="H282" s="194"/>
      <c r="I282" s="194"/>
      <c r="J282" s="194"/>
      <c r="K282" s="194"/>
      <c r="L282" s="194"/>
      <c r="M282" s="194"/>
      <c r="N282" s="194"/>
      <c r="O282" s="194"/>
      <c r="P282" s="194"/>
      <c r="Q282" s="194"/>
    </row>
    <row r="283" spans="2:17">
      <c r="D283" s="194"/>
      <c r="E283" s="194"/>
      <c r="F283" s="194"/>
      <c r="G283" s="194"/>
      <c r="H283" s="194"/>
      <c r="I283" s="194"/>
      <c r="J283" s="194"/>
      <c r="K283" s="194"/>
      <c r="L283" s="194"/>
      <c r="M283" s="194"/>
      <c r="N283" s="194"/>
      <c r="O283" s="194"/>
      <c r="P283" s="194"/>
      <c r="Q283" s="194"/>
    </row>
    <row r="284" spans="2:17">
      <c r="D284" s="194"/>
      <c r="E284" s="194"/>
      <c r="F284" s="194"/>
      <c r="G284" s="194"/>
      <c r="H284" s="194"/>
      <c r="I284" s="194"/>
      <c r="J284" s="194"/>
      <c r="K284" s="194"/>
      <c r="L284" s="194"/>
      <c r="M284" s="194"/>
      <c r="N284" s="194"/>
      <c r="O284" s="194"/>
      <c r="P284" s="194"/>
      <c r="Q284" s="194"/>
    </row>
    <row r="285" spans="2:17">
      <c r="D285" s="194"/>
      <c r="E285" s="194"/>
      <c r="F285" s="194"/>
      <c r="G285" s="194"/>
      <c r="H285" s="194"/>
      <c r="I285" s="194"/>
      <c r="J285" s="194"/>
      <c r="K285" s="194"/>
      <c r="L285" s="194"/>
      <c r="M285" s="194"/>
      <c r="N285" s="194"/>
      <c r="O285" s="194"/>
      <c r="P285" s="194"/>
      <c r="Q285" s="194"/>
    </row>
    <row r="286" spans="2:17">
      <c r="D286" s="194"/>
      <c r="E286" s="194"/>
      <c r="F286" s="194"/>
      <c r="G286" s="194"/>
      <c r="H286" s="194"/>
      <c r="I286" s="194"/>
      <c r="J286" s="194"/>
      <c r="K286" s="194"/>
      <c r="L286" s="194"/>
      <c r="M286" s="194"/>
      <c r="N286" s="194"/>
      <c r="O286" s="194"/>
      <c r="P286" s="194"/>
      <c r="Q286" s="194"/>
    </row>
    <row r="287" spans="2:17">
      <c r="D287" s="194"/>
      <c r="E287" s="194"/>
      <c r="F287" s="194"/>
      <c r="G287" s="194"/>
      <c r="H287" s="194"/>
      <c r="I287" s="194"/>
      <c r="J287" s="194"/>
      <c r="K287" s="194"/>
      <c r="L287" s="194"/>
      <c r="M287" s="194"/>
      <c r="N287" s="194"/>
      <c r="O287" s="194"/>
      <c r="P287" s="194"/>
      <c r="Q287" s="194"/>
    </row>
    <row r="288" spans="2:17">
      <c r="D288" s="194"/>
      <c r="E288" s="194"/>
      <c r="F288" s="194"/>
      <c r="G288" s="194"/>
      <c r="H288" s="194"/>
      <c r="I288" s="194"/>
      <c r="J288" s="194"/>
      <c r="K288" s="194"/>
      <c r="L288" s="194"/>
      <c r="M288" s="194"/>
      <c r="N288" s="194"/>
      <c r="O288" s="194"/>
      <c r="P288" s="194"/>
      <c r="Q288" s="194"/>
    </row>
    <row r="289" spans="4:17">
      <c r="D289" s="194"/>
      <c r="E289" s="194"/>
      <c r="F289" s="194"/>
      <c r="G289" s="194"/>
      <c r="H289" s="194"/>
      <c r="I289" s="194"/>
      <c r="J289" s="194"/>
      <c r="K289" s="194"/>
      <c r="L289" s="194"/>
      <c r="M289" s="194"/>
      <c r="N289" s="194"/>
      <c r="O289" s="194"/>
      <c r="P289" s="194"/>
      <c r="Q289" s="194"/>
    </row>
    <row r="290" spans="4:17">
      <c r="D290" s="194"/>
      <c r="E290" s="194"/>
      <c r="F290" s="194"/>
      <c r="G290" s="194"/>
      <c r="H290" s="194"/>
      <c r="I290" s="194"/>
      <c r="J290" s="194"/>
      <c r="K290" s="194"/>
      <c r="L290" s="194"/>
      <c r="M290" s="194"/>
      <c r="N290" s="194"/>
      <c r="O290" s="194"/>
      <c r="P290" s="194"/>
      <c r="Q290" s="194"/>
    </row>
    <row r="291" spans="4:17">
      <c r="D291" s="194"/>
      <c r="E291" s="194"/>
      <c r="F291" s="194"/>
      <c r="G291" s="194"/>
      <c r="H291" s="194"/>
      <c r="I291" s="194"/>
      <c r="J291" s="194"/>
      <c r="K291" s="194"/>
      <c r="L291" s="194"/>
      <c r="M291" s="194"/>
      <c r="N291" s="194"/>
      <c r="O291" s="194"/>
      <c r="P291" s="194"/>
      <c r="Q291" s="194"/>
    </row>
    <row r="292" spans="4:17">
      <c r="D292" s="194"/>
      <c r="E292" s="194"/>
      <c r="F292" s="194"/>
      <c r="G292" s="194"/>
      <c r="H292" s="194"/>
      <c r="I292" s="194"/>
      <c r="J292" s="194"/>
      <c r="K292" s="194"/>
      <c r="L292" s="194"/>
      <c r="M292" s="194"/>
      <c r="N292" s="194"/>
      <c r="O292" s="194"/>
      <c r="P292" s="194"/>
      <c r="Q292" s="194"/>
    </row>
    <row r="293" spans="4:17">
      <c r="D293" s="194"/>
      <c r="E293" s="194"/>
      <c r="F293" s="194"/>
      <c r="G293" s="194"/>
      <c r="H293" s="194"/>
      <c r="I293" s="194"/>
      <c r="J293" s="194"/>
      <c r="K293" s="194"/>
      <c r="L293" s="194"/>
      <c r="M293" s="194"/>
      <c r="N293" s="194"/>
      <c r="O293" s="194"/>
      <c r="P293" s="194"/>
      <c r="Q293" s="194"/>
    </row>
    <row r="294" spans="4:17">
      <c r="D294" s="194"/>
      <c r="E294" s="194"/>
      <c r="F294" s="194"/>
      <c r="G294" s="194"/>
      <c r="H294" s="194"/>
      <c r="I294" s="194"/>
      <c r="J294" s="194"/>
      <c r="K294" s="194"/>
      <c r="L294" s="194"/>
      <c r="M294" s="194"/>
      <c r="N294" s="194"/>
      <c r="O294" s="194"/>
      <c r="P294" s="194"/>
      <c r="Q294" s="194"/>
    </row>
    <row r="295" spans="4:17">
      <c r="D295" s="194"/>
      <c r="E295" s="194"/>
      <c r="F295" s="194"/>
      <c r="G295" s="194"/>
      <c r="H295" s="194"/>
      <c r="I295" s="194"/>
      <c r="J295" s="194"/>
      <c r="K295" s="194"/>
      <c r="L295" s="194"/>
      <c r="M295" s="194"/>
      <c r="N295" s="194"/>
      <c r="O295" s="194"/>
      <c r="P295" s="194"/>
      <c r="Q295" s="194"/>
    </row>
    <row r="296" spans="4:17">
      <c r="D296" s="194"/>
      <c r="E296" s="194"/>
      <c r="F296" s="194"/>
      <c r="G296" s="194"/>
      <c r="H296" s="194"/>
      <c r="I296" s="194"/>
      <c r="J296" s="194"/>
      <c r="K296" s="194"/>
      <c r="L296" s="194"/>
      <c r="M296" s="194"/>
      <c r="N296" s="194"/>
      <c r="O296" s="194"/>
      <c r="P296" s="194"/>
      <c r="Q296" s="194"/>
    </row>
    <row r="297" spans="4:17">
      <c r="D297" s="194"/>
      <c r="E297" s="194"/>
      <c r="F297" s="194"/>
      <c r="G297" s="194"/>
      <c r="H297" s="194"/>
      <c r="I297" s="194"/>
      <c r="J297" s="194"/>
      <c r="K297" s="194"/>
      <c r="L297" s="194"/>
      <c r="M297" s="194"/>
      <c r="N297" s="194"/>
      <c r="O297" s="194"/>
      <c r="P297" s="194"/>
      <c r="Q297" s="194"/>
    </row>
    <row r="298" spans="4:17">
      <c r="D298" s="194"/>
      <c r="E298" s="194"/>
      <c r="F298" s="194"/>
      <c r="G298" s="194"/>
      <c r="H298" s="194"/>
      <c r="I298" s="194"/>
      <c r="J298" s="194"/>
      <c r="K298" s="194"/>
      <c r="L298" s="194"/>
      <c r="M298" s="194"/>
      <c r="N298" s="194"/>
      <c r="O298" s="194"/>
      <c r="P298" s="194"/>
      <c r="Q298" s="194"/>
    </row>
    <row r="299" spans="4:17">
      <c r="D299" s="194"/>
      <c r="E299" s="194"/>
      <c r="F299" s="194"/>
      <c r="G299" s="194"/>
      <c r="H299" s="194"/>
      <c r="I299" s="194"/>
      <c r="J299" s="194"/>
      <c r="K299" s="194"/>
      <c r="L299" s="194"/>
      <c r="M299" s="194"/>
      <c r="N299" s="194"/>
      <c r="O299" s="194"/>
      <c r="P299" s="194"/>
      <c r="Q299" s="194"/>
    </row>
    <row r="300" spans="4:17">
      <c r="D300" s="194"/>
      <c r="E300" s="194"/>
      <c r="F300" s="194"/>
      <c r="G300" s="194"/>
      <c r="H300" s="194"/>
      <c r="I300" s="194"/>
      <c r="J300" s="194"/>
      <c r="K300" s="194"/>
      <c r="L300" s="194"/>
      <c r="M300" s="194"/>
      <c r="N300" s="194"/>
      <c r="O300" s="194"/>
      <c r="P300" s="194"/>
      <c r="Q300" s="194"/>
    </row>
    <row r="301" spans="4:17">
      <c r="D301" s="194"/>
      <c r="E301" s="194"/>
      <c r="F301" s="194"/>
      <c r="G301" s="194"/>
      <c r="H301" s="194"/>
      <c r="I301" s="194"/>
      <c r="J301" s="194"/>
      <c r="K301" s="194"/>
      <c r="L301" s="194"/>
      <c r="M301" s="194"/>
      <c r="N301" s="194"/>
      <c r="O301" s="194"/>
      <c r="P301" s="194"/>
      <c r="Q301" s="194"/>
    </row>
    <row r="302" spans="4:17">
      <c r="D302" s="194"/>
      <c r="E302" s="194"/>
      <c r="F302" s="194"/>
      <c r="G302" s="194"/>
      <c r="H302" s="194"/>
      <c r="I302" s="194"/>
      <c r="J302" s="194"/>
      <c r="K302" s="194"/>
      <c r="L302" s="194"/>
      <c r="M302" s="194"/>
      <c r="N302" s="194"/>
      <c r="O302" s="194"/>
      <c r="P302" s="194"/>
      <c r="Q302" s="194"/>
    </row>
    <row r="303" spans="4:17">
      <c r="D303" s="194"/>
      <c r="E303" s="194"/>
      <c r="F303" s="194"/>
      <c r="G303" s="194"/>
      <c r="H303" s="194"/>
      <c r="I303" s="194"/>
      <c r="J303" s="194"/>
      <c r="K303" s="194"/>
      <c r="L303" s="194"/>
      <c r="M303" s="194"/>
      <c r="N303" s="194"/>
      <c r="O303" s="194"/>
      <c r="P303" s="194"/>
      <c r="Q303" s="194"/>
    </row>
    <row r="304" spans="4:17">
      <c r="D304" s="194"/>
      <c r="E304" s="194"/>
      <c r="F304" s="194"/>
      <c r="G304" s="194"/>
      <c r="H304" s="194"/>
      <c r="I304" s="194"/>
      <c r="J304" s="194"/>
      <c r="K304" s="194"/>
      <c r="L304" s="194"/>
      <c r="M304" s="194"/>
      <c r="N304" s="194"/>
      <c r="O304" s="194"/>
      <c r="P304" s="194"/>
      <c r="Q304" s="194"/>
    </row>
    <row r="305" spans="4:17">
      <c r="D305" s="194"/>
      <c r="E305" s="194"/>
      <c r="F305" s="194"/>
      <c r="G305" s="194"/>
      <c r="H305" s="194"/>
      <c r="I305" s="194"/>
      <c r="J305" s="194"/>
      <c r="K305" s="194"/>
      <c r="L305" s="194"/>
      <c r="M305" s="194"/>
      <c r="N305" s="194"/>
      <c r="O305" s="194"/>
      <c r="P305" s="194"/>
      <c r="Q305" s="194"/>
    </row>
    <row r="306" spans="4:17">
      <c r="D306" s="194"/>
      <c r="E306" s="194"/>
      <c r="F306" s="194"/>
      <c r="G306" s="194"/>
      <c r="H306" s="194"/>
      <c r="I306" s="194"/>
      <c r="J306" s="194"/>
      <c r="K306" s="194"/>
      <c r="L306" s="194"/>
      <c r="M306" s="194"/>
      <c r="N306" s="194"/>
      <c r="O306" s="194"/>
      <c r="P306" s="194"/>
      <c r="Q306" s="194"/>
    </row>
    <row r="307" spans="4:17">
      <c r="D307" s="194"/>
      <c r="E307" s="194"/>
      <c r="F307" s="194"/>
      <c r="G307" s="194"/>
      <c r="H307" s="194"/>
      <c r="I307" s="194"/>
      <c r="J307" s="194"/>
      <c r="K307" s="194"/>
      <c r="L307" s="194"/>
      <c r="M307" s="194"/>
      <c r="N307" s="194"/>
      <c r="O307" s="194"/>
      <c r="P307" s="194"/>
      <c r="Q307" s="194"/>
    </row>
    <row r="308" spans="4:17">
      <c r="D308" s="194"/>
      <c r="E308" s="194"/>
      <c r="F308" s="194"/>
      <c r="G308" s="194"/>
      <c r="H308" s="194"/>
      <c r="I308" s="194"/>
      <c r="J308" s="194"/>
      <c r="K308" s="194"/>
      <c r="L308" s="194"/>
      <c r="M308" s="194"/>
      <c r="N308" s="194"/>
      <c r="O308" s="194"/>
      <c r="P308" s="194"/>
      <c r="Q308" s="194"/>
    </row>
    <row r="309" spans="4:17">
      <c r="D309" s="194"/>
      <c r="E309" s="194"/>
      <c r="F309" s="194"/>
      <c r="G309" s="194"/>
      <c r="H309" s="194"/>
      <c r="I309" s="194"/>
      <c r="J309" s="194"/>
      <c r="K309" s="194"/>
      <c r="L309" s="194"/>
      <c r="M309" s="194"/>
      <c r="N309" s="194"/>
      <c r="O309" s="194"/>
      <c r="P309" s="194"/>
      <c r="Q309" s="194"/>
    </row>
    <row r="310" spans="4:17">
      <c r="D310" s="194"/>
      <c r="E310" s="194"/>
      <c r="F310" s="194"/>
      <c r="G310" s="194"/>
      <c r="H310" s="194"/>
      <c r="I310" s="194"/>
      <c r="J310" s="194"/>
      <c r="K310" s="194"/>
      <c r="L310" s="194"/>
      <c r="M310" s="194"/>
      <c r="N310" s="194"/>
      <c r="O310" s="194"/>
      <c r="P310" s="194"/>
      <c r="Q310" s="194"/>
    </row>
    <row r="311" spans="4:17">
      <c r="D311" s="194"/>
      <c r="E311" s="194"/>
      <c r="F311" s="194"/>
      <c r="G311" s="194"/>
      <c r="H311" s="194"/>
      <c r="I311" s="194"/>
      <c r="J311" s="194"/>
      <c r="K311" s="194"/>
      <c r="L311" s="194"/>
      <c r="M311" s="194"/>
      <c r="N311" s="194"/>
      <c r="O311" s="194"/>
      <c r="P311" s="194"/>
      <c r="Q311" s="194"/>
    </row>
    <row r="312" spans="4:17">
      <c r="D312" s="194"/>
      <c r="E312" s="194"/>
      <c r="F312" s="194"/>
      <c r="G312" s="194"/>
      <c r="H312" s="194"/>
      <c r="I312" s="194"/>
      <c r="J312" s="194"/>
      <c r="K312" s="194"/>
      <c r="L312" s="194"/>
      <c r="M312" s="194"/>
      <c r="N312" s="194"/>
      <c r="O312" s="194"/>
      <c r="P312" s="194"/>
      <c r="Q312" s="194"/>
    </row>
    <row r="313" spans="4:17">
      <c r="D313" s="194"/>
      <c r="E313" s="194"/>
      <c r="F313" s="194"/>
      <c r="G313" s="194"/>
      <c r="H313" s="194"/>
      <c r="I313" s="194"/>
      <c r="J313" s="194"/>
      <c r="K313" s="194"/>
      <c r="L313" s="194"/>
      <c r="M313" s="194"/>
      <c r="N313" s="194"/>
      <c r="O313" s="194"/>
      <c r="P313" s="194"/>
      <c r="Q313" s="194"/>
    </row>
    <row r="314" spans="4:17">
      <c r="D314" s="194"/>
      <c r="E314" s="194"/>
      <c r="F314" s="194"/>
      <c r="G314" s="194"/>
      <c r="H314" s="194"/>
      <c r="I314" s="194"/>
      <c r="J314" s="194"/>
      <c r="K314" s="194"/>
      <c r="L314" s="194"/>
      <c r="M314" s="194"/>
      <c r="N314" s="194"/>
      <c r="O314" s="194"/>
      <c r="P314" s="194"/>
      <c r="Q314" s="194"/>
    </row>
    <row r="315" spans="4:17">
      <c r="D315" s="194"/>
      <c r="E315" s="194"/>
      <c r="F315" s="194"/>
      <c r="G315" s="194"/>
      <c r="H315" s="194"/>
      <c r="I315" s="194"/>
      <c r="J315" s="194"/>
      <c r="K315" s="194"/>
      <c r="L315" s="194"/>
      <c r="M315" s="194"/>
      <c r="N315" s="194"/>
      <c r="O315" s="194"/>
      <c r="P315" s="194"/>
      <c r="Q315" s="194"/>
    </row>
    <row r="316" spans="4:17">
      <c r="D316" s="194"/>
      <c r="E316" s="194"/>
      <c r="F316" s="194"/>
      <c r="G316" s="194"/>
      <c r="H316" s="194"/>
      <c r="I316" s="194"/>
      <c r="J316" s="194"/>
      <c r="K316" s="194"/>
      <c r="L316" s="194"/>
      <c r="M316" s="194"/>
      <c r="N316" s="194"/>
      <c r="O316" s="194"/>
      <c r="P316" s="194"/>
      <c r="Q316" s="194"/>
    </row>
    <row r="317" spans="4:17">
      <c r="D317" s="194"/>
      <c r="E317" s="194"/>
      <c r="F317" s="194"/>
      <c r="G317" s="194"/>
      <c r="H317" s="194"/>
      <c r="I317" s="194"/>
      <c r="J317" s="194"/>
      <c r="K317" s="194"/>
      <c r="L317" s="194"/>
      <c r="M317" s="194"/>
      <c r="N317" s="194"/>
      <c r="O317" s="194"/>
      <c r="P317" s="194"/>
      <c r="Q317" s="194"/>
    </row>
    <row r="318" spans="4:17">
      <c r="D318" s="194"/>
      <c r="E318" s="194"/>
      <c r="F318" s="194"/>
      <c r="G318" s="194"/>
      <c r="H318" s="194"/>
      <c r="I318" s="194"/>
      <c r="J318" s="194"/>
      <c r="K318" s="194"/>
      <c r="L318" s="194"/>
      <c r="M318" s="194"/>
      <c r="N318" s="194"/>
      <c r="O318" s="194"/>
      <c r="P318" s="194"/>
      <c r="Q318" s="194"/>
    </row>
    <row r="319" spans="4:17">
      <c r="D319" s="194"/>
      <c r="E319" s="194"/>
      <c r="F319" s="194"/>
      <c r="G319" s="194"/>
      <c r="H319" s="194"/>
      <c r="I319" s="194"/>
      <c r="J319" s="194"/>
      <c r="K319" s="194"/>
      <c r="L319" s="194"/>
      <c r="M319" s="194"/>
      <c r="N319" s="194"/>
      <c r="O319" s="194"/>
      <c r="P319" s="194"/>
      <c r="Q319" s="194"/>
    </row>
    <row r="320" spans="4:17">
      <c r="D320" s="194"/>
      <c r="E320" s="194"/>
      <c r="F320" s="194"/>
      <c r="G320" s="194"/>
      <c r="H320" s="194"/>
      <c r="I320" s="194"/>
      <c r="J320" s="194"/>
      <c r="K320" s="194"/>
      <c r="L320" s="194"/>
      <c r="M320" s="194"/>
      <c r="N320" s="194"/>
      <c r="O320" s="194"/>
      <c r="P320" s="194"/>
      <c r="Q320" s="194"/>
    </row>
    <row r="321" spans="4:17">
      <c r="D321" s="194"/>
      <c r="E321" s="194"/>
      <c r="F321" s="194"/>
      <c r="G321" s="194"/>
      <c r="H321" s="194"/>
      <c r="I321" s="194"/>
      <c r="J321" s="194"/>
      <c r="K321" s="194"/>
      <c r="L321" s="194"/>
      <c r="M321" s="194"/>
      <c r="N321" s="194"/>
      <c r="O321" s="194"/>
      <c r="P321" s="194"/>
      <c r="Q321" s="194"/>
    </row>
    <row r="322" spans="4:17">
      <c r="D322" s="194"/>
      <c r="E322" s="194"/>
      <c r="F322" s="194"/>
      <c r="G322" s="194"/>
      <c r="H322" s="194"/>
      <c r="I322" s="194"/>
      <c r="J322" s="194"/>
      <c r="K322" s="194"/>
      <c r="L322" s="194"/>
      <c r="M322" s="194"/>
      <c r="N322" s="194"/>
      <c r="O322" s="194"/>
      <c r="P322" s="194"/>
      <c r="Q322" s="194"/>
    </row>
  </sheetData>
  <printOptions horizontalCentered="1"/>
  <pageMargins left="0.5" right="0.5" top="0.75" bottom="0.75" header="0.5" footer="0.3"/>
  <pageSetup scale="58" orientation="landscape" blackAndWhite="1" horizontalDpi="300" verticalDpi="300" r:id="rId1"/>
  <headerFooter alignWithMargins="0">
    <oddFooter>&amp;L&amp;A
&amp;F&amp;R&amp;P of &amp;N</oddFooter>
  </headerFooter>
  <rowBreaks count="4" manualBreakCount="4">
    <brk id="61" min="3" max="15" man="1"/>
    <brk id="117" max="16383" man="1"/>
    <brk id="164" min="3" max="15" man="1"/>
    <brk id="215" min="3" max="15" man="1"/>
  </rowBreaks>
  <legacyDrawing r:id="rId2"/>
</worksheet>
</file>

<file path=xl/worksheets/sheet3.xml><?xml version="1.0" encoding="utf-8"?>
<worksheet xmlns="http://schemas.openxmlformats.org/spreadsheetml/2006/main" xmlns:r="http://schemas.openxmlformats.org/officeDocument/2006/relationships">
  <sheetPr>
    <tabColor rgb="FF92D050"/>
    <pageSetUpPr fitToPage="1"/>
  </sheetPr>
  <dimension ref="A1:Q69"/>
  <sheetViews>
    <sheetView zoomScale="90" zoomScaleNormal="90" workbookViewId="0">
      <pane xSplit="3" ySplit="9" topLeftCell="D10"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85546875" style="1" customWidth="1"/>
    <col min="2" max="2" width="45.140625" style="1" customWidth="1"/>
    <col min="3" max="3" width="14" style="2" bestFit="1" customWidth="1"/>
    <col min="4" max="6" width="14" style="2" customWidth="1"/>
    <col min="7" max="7" width="12.28515625" style="2" bestFit="1" customWidth="1"/>
    <col min="8" max="13" width="12.28515625" style="1" bestFit="1" customWidth="1"/>
    <col min="14" max="15" width="14" style="1" bestFit="1" customWidth="1"/>
    <col min="16" max="16" width="12.7109375" style="1" bestFit="1" customWidth="1"/>
    <col min="17" max="17" width="13.85546875" style="1" bestFit="1" customWidth="1"/>
    <col min="18" max="16384" width="9.140625" style="1"/>
  </cols>
  <sheetData>
    <row r="1" spans="1:17">
      <c r="A1" s="955" t="s">
        <v>18</v>
      </c>
      <c r="B1" s="955"/>
      <c r="C1" s="955"/>
      <c r="D1" s="955"/>
      <c r="E1" s="955"/>
      <c r="F1" s="955"/>
      <c r="G1" s="955"/>
      <c r="H1" s="955"/>
      <c r="I1" s="955"/>
      <c r="J1" s="955"/>
      <c r="K1" s="955"/>
      <c r="L1" s="955"/>
      <c r="M1" s="955"/>
      <c r="N1" s="955"/>
      <c r="O1" s="955"/>
      <c r="P1" s="955"/>
    </row>
    <row r="2" spans="1:17">
      <c r="A2" s="955" t="s">
        <v>17</v>
      </c>
      <c r="B2" s="955"/>
      <c r="C2" s="955"/>
      <c r="D2" s="955"/>
      <c r="E2" s="955"/>
      <c r="F2" s="955"/>
      <c r="G2" s="955"/>
      <c r="H2" s="955"/>
      <c r="I2" s="955"/>
      <c r="J2" s="955"/>
      <c r="K2" s="955"/>
      <c r="L2" s="955"/>
      <c r="M2" s="955"/>
      <c r="N2" s="955"/>
      <c r="O2" s="955"/>
      <c r="P2" s="955"/>
    </row>
    <row r="3" spans="1:17">
      <c r="A3" s="955" t="s">
        <v>455</v>
      </c>
      <c r="B3" s="955"/>
      <c r="C3" s="955"/>
      <c r="D3" s="955"/>
      <c r="E3" s="955"/>
      <c r="F3" s="955"/>
      <c r="G3" s="955"/>
      <c r="H3" s="955"/>
      <c r="I3" s="955"/>
      <c r="J3" s="955"/>
      <c r="K3" s="955"/>
      <c r="L3" s="955"/>
      <c r="M3" s="955"/>
      <c r="N3" s="955"/>
      <c r="O3" s="955"/>
      <c r="P3" s="955"/>
    </row>
    <row r="4" spans="1:17">
      <c r="A4" s="955"/>
      <c r="B4" s="955"/>
      <c r="C4" s="955"/>
      <c r="D4" s="955"/>
      <c r="E4" s="955"/>
      <c r="F4" s="955"/>
      <c r="G4" s="955"/>
      <c r="H4" s="955"/>
      <c r="I4" s="955"/>
      <c r="J4" s="955"/>
      <c r="K4" s="955"/>
      <c r="L4" s="955"/>
      <c r="M4" s="955"/>
      <c r="N4" s="955"/>
      <c r="O4" s="955"/>
      <c r="P4" s="955"/>
    </row>
    <row r="5" spans="1:17">
      <c r="A5" s="955"/>
      <c r="B5" s="955"/>
      <c r="C5" s="955"/>
      <c r="D5" s="955"/>
      <c r="E5" s="955"/>
      <c r="F5" s="955"/>
      <c r="G5" s="955"/>
      <c r="H5" s="955"/>
      <c r="I5" s="955"/>
      <c r="J5" s="955"/>
      <c r="K5" s="955"/>
      <c r="L5" s="955"/>
      <c r="M5" s="955"/>
      <c r="N5" s="955"/>
      <c r="O5" s="955"/>
      <c r="P5" s="955"/>
    </row>
    <row r="6" spans="1:17">
      <c r="A6" s="13"/>
      <c r="B6" s="13"/>
      <c r="C6" s="14"/>
      <c r="D6" s="14"/>
      <c r="E6" s="14"/>
      <c r="F6" s="14"/>
      <c r="G6" s="14"/>
      <c r="H6" s="13"/>
      <c r="I6" s="13"/>
      <c r="J6" s="13"/>
      <c r="K6" s="13"/>
      <c r="L6" s="13"/>
      <c r="M6" s="13"/>
      <c r="N6" s="13"/>
      <c r="O6" s="13"/>
      <c r="P6" s="13"/>
    </row>
    <row r="7" spans="1:17">
      <c r="A7" s="13"/>
      <c r="B7" s="13"/>
      <c r="C7" s="14"/>
      <c r="D7" s="14"/>
      <c r="E7" s="14"/>
      <c r="F7" s="14"/>
      <c r="G7" s="14"/>
      <c r="H7" s="13"/>
      <c r="I7" s="13"/>
      <c r="J7" s="13"/>
      <c r="K7" s="13"/>
      <c r="L7" s="13"/>
      <c r="M7" s="13"/>
      <c r="N7" s="13"/>
      <c r="O7" s="13"/>
      <c r="P7" s="13"/>
    </row>
    <row r="8" spans="1:17" ht="25.5">
      <c r="A8" s="11" t="s">
        <v>16</v>
      </c>
      <c r="B8" s="12"/>
      <c r="C8" s="364" t="s">
        <v>15</v>
      </c>
      <c r="D8" s="365" t="s">
        <v>456</v>
      </c>
      <c r="E8" s="365" t="s">
        <v>457</v>
      </c>
      <c r="F8" s="365" t="s">
        <v>458</v>
      </c>
      <c r="G8" s="365" t="s">
        <v>459</v>
      </c>
      <c r="H8" s="365" t="s">
        <v>460</v>
      </c>
      <c r="I8" s="365" t="s">
        <v>461</v>
      </c>
      <c r="J8" s="365" t="s">
        <v>462</v>
      </c>
      <c r="K8" s="365" t="s">
        <v>463</v>
      </c>
      <c r="L8" s="365" t="s">
        <v>464</v>
      </c>
      <c r="M8" s="365" t="s">
        <v>465</v>
      </c>
      <c r="N8" s="365" t="s">
        <v>466</v>
      </c>
      <c r="O8" s="365" t="s">
        <v>467</v>
      </c>
      <c r="P8" s="11" t="s">
        <v>468</v>
      </c>
    </row>
    <row r="9" spans="1:17">
      <c r="A9" s="13"/>
      <c r="B9" s="14" t="s">
        <v>14</v>
      </c>
      <c r="C9" s="14" t="s">
        <v>13</v>
      </c>
      <c r="D9" s="14" t="s">
        <v>12</v>
      </c>
      <c r="E9" s="14" t="s">
        <v>11</v>
      </c>
      <c r="F9" s="14" t="s">
        <v>10</v>
      </c>
      <c r="G9" s="14" t="s">
        <v>9</v>
      </c>
      <c r="H9" s="14" t="s">
        <v>8</v>
      </c>
      <c r="I9" s="14" t="s">
        <v>7</v>
      </c>
      <c r="J9" s="14" t="s">
        <v>6</v>
      </c>
      <c r="K9" s="14" t="s">
        <v>5</v>
      </c>
      <c r="L9" s="14" t="s">
        <v>4</v>
      </c>
      <c r="M9" s="14" t="s">
        <v>3</v>
      </c>
      <c r="N9" s="14" t="s">
        <v>2</v>
      </c>
      <c r="O9" s="14" t="s">
        <v>1</v>
      </c>
      <c r="P9" s="14" t="s">
        <v>452</v>
      </c>
    </row>
    <row r="10" spans="1:17">
      <c r="A10" s="14">
        <v>1</v>
      </c>
      <c r="B10" s="15"/>
      <c r="C10" s="14"/>
      <c r="D10" s="14"/>
      <c r="E10" s="14"/>
      <c r="F10" s="14"/>
      <c r="G10" s="14"/>
      <c r="H10" s="14"/>
      <c r="I10" s="14"/>
      <c r="J10" s="13"/>
      <c r="K10" s="13"/>
      <c r="L10" s="13"/>
      <c r="M10" s="13"/>
      <c r="N10" s="13"/>
      <c r="O10" s="13"/>
      <c r="P10" s="13"/>
    </row>
    <row r="11" spans="1:17">
      <c r="A11" s="14">
        <f t="shared" ref="A11:A53" si="0">A10+1</f>
        <v>2</v>
      </c>
      <c r="B11" s="366" t="s">
        <v>469</v>
      </c>
      <c r="C11" s="14"/>
      <c r="D11" s="13"/>
      <c r="E11" s="13"/>
      <c r="F11" s="13"/>
      <c r="G11" s="13"/>
      <c r="H11" s="16"/>
      <c r="I11" s="16"/>
      <c r="J11" s="13"/>
      <c r="K11" s="13"/>
      <c r="L11" s="13"/>
      <c r="M11" s="13"/>
      <c r="N11" s="13"/>
      <c r="O11" s="13"/>
      <c r="P11" s="367"/>
    </row>
    <row r="12" spans="1:17">
      <c r="A12" s="14">
        <f t="shared" si="0"/>
        <v>3</v>
      </c>
      <c r="B12" s="368" t="s">
        <v>0</v>
      </c>
      <c r="C12" s="14"/>
      <c r="D12" s="13"/>
      <c r="E12" s="13"/>
      <c r="F12" s="13"/>
      <c r="G12" s="13"/>
      <c r="H12" s="13"/>
      <c r="I12" s="13"/>
      <c r="J12" s="13"/>
      <c r="K12" s="13"/>
      <c r="L12" s="13"/>
      <c r="M12" s="13"/>
      <c r="N12" s="13"/>
      <c r="O12" s="13"/>
      <c r="P12" s="367"/>
    </row>
    <row r="13" spans="1:17">
      <c r="A13" s="14">
        <f t="shared" si="0"/>
        <v>4</v>
      </c>
      <c r="B13" s="13" t="s">
        <v>470</v>
      </c>
      <c r="C13" s="14" t="s">
        <v>208</v>
      </c>
      <c r="D13" s="369">
        <f>'Weather Adj'!J200</f>
        <v>82909423.153419286</v>
      </c>
      <c r="E13" s="369">
        <f>'Weather Adj'!K200</f>
        <v>76920930.605417892</v>
      </c>
      <c r="F13" s="369">
        <f>'Weather Adj'!L200</f>
        <v>65310361.330623776</v>
      </c>
      <c r="G13" s="369">
        <f>'Weather Adj'!M200</f>
        <v>46709364.393084884</v>
      </c>
      <c r="H13" s="369">
        <f>'Weather Adj'!N200</f>
        <v>29241746.40799373</v>
      </c>
      <c r="I13" s="369">
        <f>'Weather Adj'!O200</f>
        <v>18879747.050347224</v>
      </c>
      <c r="J13" s="369">
        <f>'Weather Adj'!D200</f>
        <v>14919651.816531396</v>
      </c>
      <c r="K13" s="369">
        <f>'Weather Adj'!E200</f>
        <v>13782268.58293725</v>
      </c>
      <c r="L13" s="369">
        <f>'Weather Adj'!F200</f>
        <v>19093378.555394452</v>
      </c>
      <c r="M13" s="369">
        <f>'Weather Adj'!G200</f>
        <v>39965906.109367944</v>
      </c>
      <c r="N13" s="369">
        <f>'Weather Adj'!H200</f>
        <v>67290740.72704953</v>
      </c>
      <c r="O13" s="369">
        <f>'Weather Adj'!I200</f>
        <v>84664518.086575538</v>
      </c>
      <c r="P13" s="370">
        <f>SUM(D13:O13)</f>
        <v>559688036.81874299</v>
      </c>
      <c r="Q13" s="4"/>
    </row>
    <row r="14" spans="1:17">
      <c r="A14" s="14">
        <f t="shared" si="0"/>
        <v>5</v>
      </c>
      <c r="B14" s="13" t="s">
        <v>471</v>
      </c>
      <c r="C14" s="371" t="s">
        <v>472</v>
      </c>
      <c r="D14" s="372">
        <f t="shared" ref="D14:O14" si="1">D13/$P13</f>
        <v>0.14813506399864287</v>
      </c>
      <c r="E14" s="372">
        <f t="shared" si="1"/>
        <v>0.13743536674936829</v>
      </c>
      <c r="F14" s="372">
        <f t="shared" si="1"/>
        <v>0.1166906509237659</v>
      </c>
      <c r="G14" s="372">
        <f t="shared" si="1"/>
        <v>8.3456070740014557E-2</v>
      </c>
      <c r="H14" s="372">
        <f t="shared" si="1"/>
        <v>5.2246509634551609E-2</v>
      </c>
      <c r="I14" s="372">
        <f t="shared" si="1"/>
        <v>3.3732625692089784E-2</v>
      </c>
      <c r="J14" s="372">
        <f t="shared" si="1"/>
        <v>2.665708543876413E-2</v>
      </c>
      <c r="K14" s="372">
        <f t="shared" si="1"/>
        <v>2.4624911872827268E-2</v>
      </c>
      <c r="L14" s="372">
        <f t="shared" si="1"/>
        <v>3.4114323157451928E-2</v>
      </c>
      <c r="M14" s="372">
        <f t="shared" si="1"/>
        <v>7.1407468947404087E-2</v>
      </c>
      <c r="N14" s="372">
        <f t="shared" si="1"/>
        <v>0.12022901384408521</v>
      </c>
      <c r="O14" s="372">
        <f t="shared" si="1"/>
        <v>0.15127090900103418</v>
      </c>
      <c r="P14" s="372">
        <f>SUM(D14:O14)</f>
        <v>0.99999999999999978</v>
      </c>
    </row>
    <row r="15" spans="1:17">
      <c r="A15" s="14">
        <f t="shared" si="0"/>
        <v>6</v>
      </c>
      <c r="B15" s="13"/>
      <c r="C15" s="373"/>
      <c r="D15" s="374"/>
      <c r="E15" s="374"/>
      <c r="F15" s="374"/>
      <c r="G15" s="374"/>
      <c r="H15" s="374"/>
      <c r="I15" s="374"/>
      <c r="J15" s="374"/>
      <c r="K15" s="374"/>
      <c r="L15" s="374"/>
      <c r="M15" s="374"/>
      <c r="N15" s="374"/>
      <c r="O15" s="374"/>
      <c r="P15" s="374"/>
    </row>
    <row r="16" spans="1:17">
      <c r="A16" s="14">
        <f t="shared" si="0"/>
        <v>7</v>
      </c>
      <c r="B16" s="368" t="s">
        <v>473</v>
      </c>
      <c r="C16" s="374"/>
      <c r="D16" s="374"/>
      <c r="E16" s="374"/>
      <c r="F16" s="374"/>
      <c r="G16" s="374"/>
      <c r="H16" s="374"/>
      <c r="I16" s="374"/>
      <c r="J16" s="374"/>
      <c r="K16" s="374"/>
      <c r="L16" s="374"/>
      <c r="M16" s="374"/>
      <c r="N16" s="374"/>
      <c r="O16" s="374"/>
      <c r="P16" s="374"/>
    </row>
    <row r="17" spans="1:17">
      <c r="A17" s="14">
        <f t="shared" si="0"/>
        <v>8</v>
      </c>
      <c r="B17" s="13" t="s">
        <v>470</v>
      </c>
      <c r="C17" s="14" t="s">
        <v>208</v>
      </c>
      <c r="D17" s="369">
        <f>SUM('Weather Adj'!J201:J211)</f>
        <v>58944315.1304719</v>
      </c>
      <c r="E17" s="369">
        <f>SUM('Weather Adj'!K201:K211)</f>
        <v>55356697.104481503</v>
      </c>
      <c r="F17" s="369">
        <f>SUM('Weather Adj'!L201:L211)</f>
        <v>53238118.243660301</v>
      </c>
      <c r="G17" s="369">
        <f>SUM('Weather Adj'!M201:M211)</f>
        <v>43887463.452638201</v>
      </c>
      <c r="H17" s="369">
        <f>SUM('Weather Adj'!N201:N211)</f>
        <v>36684340.404447496</v>
      </c>
      <c r="I17" s="369">
        <f>SUM('Weather Adj'!O201:O211)</f>
        <v>29745132.768336527</v>
      </c>
      <c r="J17" s="369">
        <f>SUM('Weather Adj'!D201:D211)</f>
        <v>27591556.443996172</v>
      </c>
      <c r="K17" s="369">
        <f>SUM('Weather Adj'!E201:E211)</f>
        <v>28082412.589556828</v>
      </c>
      <c r="L17" s="369">
        <f>SUM('Weather Adj'!F201:F211)</f>
        <v>29559794.736060359</v>
      </c>
      <c r="M17" s="369">
        <f>SUM('Weather Adj'!G201:G211)</f>
        <v>39744438.432542883</v>
      </c>
      <c r="N17" s="369">
        <f>SUM('Weather Adj'!H201:H211)</f>
        <v>50454741.355431505</v>
      </c>
      <c r="O17" s="369">
        <f>SUM('Weather Adj'!I201:I211)</f>
        <v>58994569.167245798</v>
      </c>
      <c r="P17" s="370">
        <f>SUM(D17:O17)</f>
        <v>512283579.82886946</v>
      </c>
      <c r="Q17" s="4"/>
    </row>
    <row r="18" spans="1:17">
      <c r="A18" s="14">
        <f t="shared" si="0"/>
        <v>9</v>
      </c>
      <c r="B18" s="13" t="s">
        <v>471</v>
      </c>
      <c r="C18" s="375" t="s">
        <v>474</v>
      </c>
      <c r="D18" s="356">
        <f t="shared" ref="D18:O18" si="2">D17/$P17</f>
        <v>0.11506188652418355</v>
      </c>
      <c r="E18" s="356">
        <f t="shared" si="2"/>
        <v>0.10805869890066289</v>
      </c>
      <c r="F18" s="356">
        <f t="shared" si="2"/>
        <v>0.1039231401120542</v>
      </c>
      <c r="G18" s="356">
        <f t="shared" si="2"/>
        <v>8.567025214296152E-2</v>
      </c>
      <c r="H18" s="356">
        <f t="shared" si="2"/>
        <v>7.1609440257097562E-2</v>
      </c>
      <c r="I18" s="356">
        <f t="shared" si="2"/>
        <v>5.8063802822399688E-2</v>
      </c>
      <c r="J18" s="356">
        <f t="shared" si="2"/>
        <v>5.385992745114581E-2</v>
      </c>
      <c r="K18" s="356">
        <f t="shared" si="2"/>
        <v>5.4818100160340645E-2</v>
      </c>
      <c r="L18" s="356">
        <f t="shared" si="2"/>
        <v>5.7702014860470316E-2</v>
      </c>
      <c r="M18" s="356">
        <f t="shared" si="2"/>
        <v>7.7582885724777048E-2</v>
      </c>
      <c r="N18" s="356">
        <f t="shared" si="2"/>
        <v>9.8489866437425397E-2</v>
      </c>
      <c r="O18" s="356">
        <f t="shared" si="2"/>
        <v>0.11515998460648141</v>
      </c>
      <c r="P18" s="356">
        <f>SUM(D18:O18)</f>
        <v>1</v>
      </c>
    </row>
    <row r="19" spans="1:17">
      <c r="A19" s="14">
        <f t="shared" si="0"/>
        <v>10</v>
      </c>
      <c r="B19" s="13"/>
      <c r="C19" s="14"/>
      <c r="D19" s="367"/>
      <c r="E19" s="367"/>
      <c r="F19" s="367"/>
      <c r="G19" s="367"/>
      <c r="H19" s="367"/>
      <c r="I19" s="367"/>
      <c r="J19" s="367"/>
      <c r="K19" s="367"/>
      <c r="L19" s="367"/>
      <c r="M19" s="367"/>
      <c r="N19" s="367"/>
      <c r="O19" s="367"/>
      <c r="P19" s="367"/>
    </row>
    <row r="20" spans="1:17">
      <c r="A20" s="14">
        <f t="shared" si="0"/>
        <v>11</v>
      </c>
      <c r="B20" s="366" t="s">
        <v>680</v>
      </c>
      <c r="C20" s="14"/>
      <c r="D20" s="367"/>
      <c r="E20" s="367"/>
      <c r="F20" s="367"/>
      <c r="G20" s="367"/>
      <c r="H20" s="367"/>
      <c r="I20" s="367"/>
      <c r="J20" s="367"/>
      <c r="K20" s="367"/>
      <c r="L20" s="367"/>
      <c r="M20" s="367"/>
      <c r="N20" s="367"/>
      <c r="O20" s="367"/>
      <c r="P20" s="367"/>
    </row>
    <row r="21" spans="1:17">
      <c r="A21" s="14">
        <f t="shared" si="0"/>
        <v>12</v>
      </c>
      <c r="B21" s="368" t="s">
        <v>0</v>
      </c>
      <c r="C21" s="14"/>
      <c r="D21" s="13"/>
      <c r="E21" s="13"/>
      <c r="F21" s="13"/>
      <c r="G21" s="13"/>
      <c r="H21" s="13"/>
      <c r="I21" s="13"/>
      <c r="J21" s="13"/>
      <c r="K21" s="13"/>
      <c r="L21" s="13"/>
      <c r="M21" s="13"/>
      <c r="N21" s="13"/>
      <c r="O21" s="13"/>
      <c r="P21" s="13"/>
    </row>
    <row r="22" spans="1:17">
      <c r="A22" s="14">
        <f t="shared" si="0"/>
        <v>13</v>
      </c>
      <c r="B22" s="13" t="s">
        <v>681</v>
      </c>
      <c r="C22" s="14" t="s">
        <v>652</v>
      </c>
      <c r="D22" s="13"/>
      <c r="E22" s="13"/>
      <c r="F22" s="13"/>
      <c r="G22" s="13"/>
      <c r="H22" s="13"/>
      <c r="I22" s="13"/>
      <c r="J22" s="13"/>
      <c r="K22" s="13"/>
      <c r="L22" s="13"/>
      <c r="M22" s="13"/>
      <c r="N22" s="13"/>
      <c r="O22" s="13"/>
      <c r="P22" s="376">
        <f>'JAP-15'!D35</f>
        <v>298.55999999999995</v>
      </c>
    </row>
    <row r="23" spans="1:17">
      <c r="A23" s="14">
        <f t="shared" si="0"/>
        <v>14</v>
      </c>
      <c r="B23" s="13" t="s">
        <v>682</v>
      </c>
      <c r="C23" s="14" t="str">
        <f>"("&amp;A$14&amp;") x ("&amp;A22&amp;")"</f>
        <v>(5) x (13)</v>
      </c>
      <c r="D23" s="26">
        <f>$P22*D$14</f>
        <v>44.227204707434808</v>
      </c>
      <c r="E23" s="26">
        <f t="shared" ref="E23:O23" si="3">$P22*E$14</f>
        <v>41.032703096691392</v>
      </c>
      <c r="F23" s="26">
        <f t="shared" si="3"/>
        <v>34.839160739799539</v>
      </c>
      <c r="G23" s="26">
        <f t="shared" si="3"/>
        <v>24.916644480138743</v>
      </c>
      <c r="H23" s="26">
        <f t="shared" si="3"/>
        <v>15.598717916491726</v>
      </c>
      <c r="I23" s="26">
        <f t="shared" si="3"/>
        <v>10.071212726630323</v>
      </c>
      <c r="J23" s="26">
        <f t="shared" si="3"/>
        <v>7.9587394285974167</v>
      </c>
      <c r="K23" s="26">
        <f t="shared" si="3"/>
        <v>7.3520136887513079</v>
      </c>
      <c r="L23" s="26">
        <f t="shared" si="3"/>
        <v>10.185172321888846</v>
      </c>
      <c r="M23" s="26">
        <f t="shared" si="3"/>
        <v>21.31941392893696</v>
      </c>
      <c r="N23" s="26">
        <f t="shared" si="3"/>
        <v>35.895574373290074</v>
      </c>
      <c r="O23" s="26">
        <f t="shared" si="3"/>
        <v>45.163442591348755</v>
      </c>
      <c r="P23" s="376">
        <f>SUM(D23:O23)</f>
        <v>298.55999999999995</v>
      </c>
    </row>
    <row r="24" spans="1:17">
      <c r="A24" s="14">
        <f t="shared" si="0"/>
        <v>15</v>
      </c>
      <c r="B24" s="13"/>
      <c r="C24" s="377"/>
      <c r="D24" s="13"/>
      <c r="E24" s="13"/>
      <c r="F24" s="13"/>
      <c r="G24" s="13"/>
      <c r="H24" s="13"/>
      <c r="I24" s="13"/>
      <c r="J24" s="13"/>
      <c r="K24" s="13"/>
      <c r="L24" s="13"/>
      <c r="M24" s="13"/>
      <c r="N24" s="13"/>
      <c r="O24" s="13"/>
      <c r="P24" s="376"/>
    </row>
    <row r="25" spans="1:17">
      <c r="A25" s="14">
        <f t="shared" si="0"/>
        <v>16</v>
      </c>
      <c r="B25" s="13" t="s">
        <v>683</v>
      </c>
      <c r="C25" s="14" t="s">
        <v>652</v>
      </c>
      <c r="D25" s="13"/>
      <c r="E25" s="13"/>
      <c r="F25" s="13"/>
      <c r="G25" s="13"/>
      <c r="H25" s="13"/>
      <c r="I25" s="13"/>
      <c r="J25" s="13"/>
      <c r="K25" s="13"/>
      <c r="L25" s="13"/>
      <c r="M25" s="13"/>
      <c r="N25" s="13"/>
      <c r="O25" s="13"/>
      <c r="P25" s="376">
        <f>'JAP-15'!D36</f>
        <v>307.89</v>
      </c>
    </row>
    <row r="26" spans="1:17">
      <c r="A26" s="14">
        <f t="shared" si="0"/>
        <v>17</v>
      </c>
      <c r="B26" s="13" t="s">
        <v>687</v>
      </c>
      <c r="C26" s="14" t="str">
        <f>"("&amp;A$14&amp;") x ("&amp;A25&amp;")"</f>
        <v>(5) x (16)</v>
      </c>
      <c r="D26" s="26">
        <f>$P25*D$14</f>
        <v>45.609304854542152</v>
      </c>
      <c r="E26" s="26">
        <f t="shared" ref="E26:O26" si="4">$P25*E$14</f>
        <v>42.314975068462999</v>
      </c>
      <c r="F26" s="26">
        <f t="shared" si="4"/>
        <v>35.927884512918283</v>
      </c>
      <c r="G26" s="26">
        <f t="shared" si="4"/>
        <v>25.695289620143082</v>
      </c>
      <c r="H26" s="26">
        <f t="shared" si="4"/>
        <v>16.086177851382093</v>
      </c>
      <c r="I26" s="26">
        <f t="shared" si="4"/>
        <v>10.385938124337523</v>
      </c>
      <c r="J26" s="26">
        <f t="shared" si="4"/>
        <v>8.207450035741088</v>
      </c>
      <c r="K26" s="26">
        <f t="shared" si="4"/>
        <v>7.5817641165247869</v>
      </c>
      <c r="L26" s="26">
        <f t="shared" si="4"/>
        <v>10.503458956947874</v>
      </c>
      <c r="M26" s="26">
        <f t="shared" si="4"/>
        <v>21.985645614216242</v>
      </c>
      <c r="N26" s="26">
        <f t="shared" si="4"/>
        <v>37.017311072455392</v>
      </c>
      <c r="O26" s="26">
        <f t="shared" si="4"/>
        <v>46.574800172328409</v>
      </c>
      <c r="P26" s="376">
        <f>SUM(D26:O26)</f>
        <v>307.88999999999993</v>
      </c>
    </row>
    <row r="27" spans="1:17">
      <c r="A27" s="14">
        <f t="shared" si="0"/>
        <v>18</v>
      </c>
      <c r="B27" s="13"/>
      <c r="C27" s="377"/>
      <c r="D27" s="13"/>
      <c r="E27" s="13"/>
      <c r="F27" s="13"/>
      <c r="G27" s="13"/>
      <c r="H27" s="13"/>
      <c r="I27" s="13"/>
      <c r="J27" s="13"/>
      <c r="K27" s="13"/>
      <c r="L27" s="13"/>
      <c r="M27" s="13"/>
      <c r="N27" s="13"/>
      <c r="O27" s="13"/>
      <c r="P27" s="376"/>
    </row>
    <row r="28" spans="1:17">
      <c r="A28" s="14">
        <f t="shared" si="0"/>
        <v>19</v>
      </c>
      <c r="B28" s="13" t="s">
        <v>684</v>
      </c>
      <c r="C28" s="14" t="s">
        <v>652</v>
      </c>
      <c r="D28" s="13"/>
      <c r="E28" s="13"/>
      <c r="F28" s="13"/>
      <c r="G28" s="13"/>
      <c r="H28" s="13"/>
      <c r="I28" s="13"/>
      <c r="J28" s="13"/>
      <c r="K28" s="13"/>
      <c r="L28" s="13"/>
      <c r="M28" s="13"/>
      <c r="N28" s="13"/>
      <c r="O28" s="13"/>
      <c r="P28" s="376">
        <f>'JAP-15'!D37</f>
        <v>317.42999999999995</v>
      </c>
    </row>
    <row r="29" spans="1:17">
      <c r="A29" s="14">
        <f t="shared" si="0"/>
        <v>20</v>
      </c>
      <c r="B29" s="13" t="s">
        <v>688</v>
      </c>
      <c r="C29" s="14" t="str">
        <f>"("&amp;A$14&amp;") x ("&amp;A28&amp;")"</f>
        <v>(5) x (19)</v>
      </c>
      <c r="D29" s="26">
        <f>$P28*D$14</f>
        <v>47.022513365089203</v>
      </c>
      <c r="E29" s="26">
        <f t="shared" ref="E29:O29" si="5">$P28*E$14</f>
        <v>43.626108467251967</v>
      </c>
      <c r="F29" s="26">
        <f t="shared" si="5"/>
        <v>37.041113322731007</v>
      </c>
      <c r="G29" s="26">
        <f t="shared" si="5"/>
        <v>26.491460535002815</v>
      </c>
      <c r="H29" s="26">
        <f t="shared" si="5"/>
        <v>16.584609553295714</v>
      </c>
      <c r="I29" s="26">
        <f t="shared" si="5"/>
        <v>10.707747373440059</v>
      </c>
      <c r="J29" s="26">
        <f t="shared" si="5"/>
        <v>8.4617586308268962</v>
      </c>
      <c r="K29" s="26">
        <f t="shared" si="5"/>
        <v>7.8166857757915587</v>
      </c>
      <c r="L29" s="26">
        <f t="shared" si="5"/>
        <v>10.828909599869965</v>
      </c>
      <c r="M29" s="26">
        <f t="shared" si="5"/>
        <v>22.666872867974476</v>
      </c>
      <c r="N29" s="26">
        <f t="shared" si="5"/>
        <v>38.164295864527965</v>
      </c>
      <c r="O29" s="26">
        <f t="shared" si="5"/>
        <v>48.017924644198274</v>
      </c>
      <c r="P29" s="376">
        <f>SUM(D29:O29)</f>
        <v>317.42999999999995</v>
      </c>
    </row>
    <row r="30" spans="1:17">
      <c r="A30" s="14">
        <f t="shared" si="0"/>
        <v>21</v>
      </c>
      <c r="B30" s="13"/>
      <c r="C30" s="377"/>
      <c r="D30" s="13"/>
      <c r="E30" s="13"/>
      <c r="F30" s="13"/>
      <c r="G30" s="13"/>
      <c r="H30" s="13"/>
      <c r="I30" s="13"/>
      <c r="J30" s="13"/>
      <c r="K30" s="13"/>
      <c r="L30" s="13"/>
      <c r="M30" s="13"/>
      <c r="N30" s="13"/>
      <c r="O30" s="13"/>
      <c r="P30" s="376"/>
    </row>
    <row r="31" spans="1:17">
      <c r="A31" s="14">
        <f t="shared" si="0"/>
        <v>22</v>
      </c>
      <c r="B31" s="13" t="s">
        <v>685</v>
      </c>
      <c r="C31" s="14" t="s">
        <v>652</v>
      </c>
      <c r="D31" s="13"/>
      <c r="E31" s="13"/>
      <c r="F31" s="13"/>
      <c r="G31" s="13"/>
      <c r="H31" s="13"/>
      <c r="I31" s="13"/>
      <c r="J31" s="13"/>
      <c r="K31" s="13"/>
      <c r="L31" s="13"/>
      <c r="M31" s="13"/>
      <c r="N31" s="13"/>
      <c r="O31" s="13"/>
      <c r="P31" s="376">
        <f>'JAP-15'!D38</f>
        <v>327.17999999999995</v>
      </c>
    </row>
    <row r="32" spans="1:17">
      <c r="A32" s="14">
        <f t="shared" si="0"/>
        <v>23</v>
      </c>
      <c r="B32" s="13" t="s">
        <v>689</v>
      </c>
      <c r="C32" s="14" t="str">
        <f>"("&amp;A$14&amp;") x ("&amp;A31&amp;")"</f>
        <v>(5) x (22)</v>
      </c>
      <c r="D32" s="26">
        <f>$P31*D$14</f>
        <v>48.466830239075968</v>
      </c>
      <c r="E32" s="26">
        <f t="shared" ref="E32:O32" si="6">$P31*E$14</f>
        <v>44.96610329305831</v>
      </c>
      <c r="F32" s="26">
        <f t="shared" si="6"/>
        <v>38.17884716923772</v>
      </c>
      <c r="G32" s="26">
        <f t="shared" si="6"/>
        <v>27.305157224717959</v>
      </c>
      <c r="H32" s="26">
        <f t="shared" si="6"/>
        <v>17.094013022232591</v>
      </c>
      <c r="I32" s="26">
        <f t="shared" si="6"/>
        <v>11.036640473937934</v>
      </c>
      <c r="J32" s="26">
        <f t="shared" si="6"/>
        <v>8.7216652138548465</v>
      </c>
      <c r="K32" s="26">
        <f t="shared" si="6"/>
        <v>8.0567786665516241</v>
      </c>
      <c r="L32" s="26">
        <f t="shared" si="6"/>
        <v>11.16152425065512</v>
      </c>
      <c r="M32" s="26">
        <f t="shared" si="6"/>
        <v>23.363095690211665</v>
      </c>
      <c r="N32" s="26">
        <f t="shared" si="6"/>
        <v>39.336528749507792</v>
      </c>
      <c r="O32" s="26">
        <f t="shared" si="6"/>
        <v>49.492816006958357</v>
      </c>
      <c r="P32" s="376">
        <f>SUM(D32:O32)</f>
        <v>327.17999999999989</v>
      </c>
    </row>
    <row r="33" spans="1:16">
      <c r="A33" s="14">
        <f t="shared" si="0"/>
        <v>24</v>
      </c>
      <c r="B33" s="13"/>
      <c r="C33" s="377"/>
      <c r="D33" s="13"/>
      <c r="E33" s="13"/>
      <c r="F33" s="13"/>
      <c r="G33" s="13"/>
      <c r="H33" s="13"/>
      <c r="I33" s="13"/>
      <c r="J33" s="13"/>
      <c r="K33" s="13"/>
      <c r="L33" s="13"/>
      <c r="M33" s="13"/>
      <c r="N33" s="13"/>
      <c r="O33" s="13"/>
      <c r="P33" s="376"/>
    </row>
    <row r="34" spans="1:16">
      <c r="A34" s="14">
        <f t="shared" si="0"/>
        <v>25</v>
      </c>
      <c r="B34" s="13" t="s">
        <v>686</v>
      </c>
      <c r="C34" s="14" t="s">
        <v>652</v>
      </c>
      <c r="D34" s="13"/>
      <c r="E34" s="13"/>
      <c r="F34" s="13"/>
      <c r="G34" s="13"/>
      <c r="H34" s="13"/>
      <c r="I34" s="13"/>
      <c r="J34" s="13"/>
      <c r="K34" s="13"/>
      <c r="L34" s="13"/>
      <c r="M34" s="13"/>
      <c r="N34" s="13"/>
      <c r="O34" s="13"/>
      <c r="P34" s="376">
        <f>'JAP-15'!D39</f>
        <v>337.14</v>
      </c>
    </row>
    <row r="35" spans="1:16">
      <c r="A35" s="14">
        <f t="shared" si="0"/>
        <v>26</v>
      </c>
      <c r="B35" s="13" t="s">
        <v>690</v>
      </c>
      <c r="C35" s="14" t="str">
        <f>"("&amp;A$14&amp;") x ("&amp;A34&amp;")"</f>
        <v>(5) x (25)</v>
      </c>
      <c r="D35" s="26">
        <f>$P34*D$14</f>
        <v>49.94225547650246</v>
      </c>
      <c r="E35" s="26">
        <f t="shared" ref="E35:O35" si="7">$P34*E$14</f>
        <v>46.334959545882022</v>
      </c>
      <c r="F35" s="26">
        <f t="shared" si="7"/>
        <v>39.341086052438435</v>
      </c>
      <c r="G35" s="26">
        <f t="shared" si="7"/>
        <v>28.136379689288507</v>
      </c>
      <c r="H35" s="26">
        <f t="shared" si="7"/>
        <v>17.614388258192729</v>
      </c>
      <c r="I35" s="26">
        <f t="shared" si="7"/>
        <v>11.37261742583115</v>
      </c>
      <c r="J35" s="26">
        <f t="shared" si="7"/>
        <v>8.987169784824939</v>
      </c>
      <c r="K35" s="26">
        <f t="shared" si="7"/>
        <v>8.3020427888049841</v>
      </c>
      <c r="L35" s="26">
        <f t="shared" si="7"/>
        <v>11.501302909303343</v>
      </c>
      <c r="M35" s="26">
        <f t="shared" si="7"/>
        <v>24.074314080927813</v>
      </c>
      <c r="N35" s="26">
        <f t="shared" si="7"/>
        <v>40.534009727394889</v>
      </c>
      <c r="O35" s="26">
        <f t="shared" si="7"/>
        <v>50.999474260608665</v>
      </c>
      <c r="P35" s="376">
        <f>SUM(D35:O35)</f>
        <v>337.13999999999993</v>
      </c>
    </row>
    <row r="36" spans="1:16">
      <c r="A36" s="14">
        <f t="shared" si="0"/>
        <v>27</v>
      </c>
      <c r="B36" s="13"/>
      <c r="C36" s="377"/>
      <c r="D36" s="13"/>
      <c r="E36" s="13"/>
      <c r="F36" s="13"/>
      <c r="G36" s="13"/>
      <c r="H36" s="13"/>
      <c r="I36" s="13"/>
      <c r="J36" s="13"/>
      <c r="K36" s="13"/>
      <c r="L36" s="13"/>
      <c r="M36" s="13"/>
      <c r="N36" s="13"/>
      <c r="O36" s="13"/>
      <c r="P36" s="376"/>
    </row>
    <row r="37" spans="1:16">
      <c r="A37" s="14">
        <f t="shared" si="0"/>
        <v>28</v>
      </c>
      <c r="B37" s="368" t="s">
        <v>473</v>
      </c>
      <c r="C37" s="14"/>
      <c r="D37" s="13"/>
      <c r="E37" s="13"/>
      <c r="F37" s="13"/>
      <c r="G37" s="13"/>
      <c r="H37" s="13"/>
      <c r="I37" s="13"/>
      <c r="J37" s="13"/>
      <c r="K37" s="13"/>
      <c r="L37" s="13"/>
      <c r="M37" s="13"/>
      <c r="N37" s="13"/>
      <c r="O37" s="13"/>
      <c r="P37" s="376"/>
    </row>
    <row r="38" spans="1:16">
      <c r="A38" s="14">
        <f t="shared" si="0"/>
        <v>29</v>
      </c>
      <c r="B38" s="13" t="s">
        <v>681</v>
      </c>
      <c r="C38" s="14" t="s">
        <v>652</v>
      </c>
      <c r="D38" s="13"/>
      <c r="E38" s="13"/>
      <c r="F38" s="13"/>
      <c r="G38" s="13"/>
      <c r="H38" s="13"/>
      <c r="I38" s="13"/>
      <c r="J38" s="13"/>
      <c r="K38" s="13"/>
      <c r="L38" s="13"/>
      <c r="M38" s="13"/>
      <c r="N38" s="13"/>
      <c r="O38" s="13"/>
      <c r="P38" s="376">
        <f>'JAP-15'!E35</f>
        <v>1638.7299999999998</v>
      </c>
    </row>
    <row r="39" spans="1:16">
      <c r="A39" s="14">
        <f t="shared" si="0"/>
        <v>30</v>
      </c>
      <c r="B39" s="13" t="s">
        <v>682</v>
      </c>
      <c r="C39" s="14" t="str">
        <f>"("&amp;A$18&amp;") x ("&amp;A38&amp;")"</f>
        <v>(9) x (29)</v>
      </c>
      <c r="D39" s="26">
        <f>$P38*D$18</f>
        <v>188.55536530377529</v>
      </c>
      <c r="E39" s="26">
        <f t="shared" ref="E39:O39" si="8">$P38*E$18</f>
        <v>177.07903164948326</v>
      </c>
      <c r="F39" s="26">
        <f t="shared" si="8"/>
        <v>170.30196739582655</v>
      </c>
      <c r="G39" s="26">
        <f t="shared" si="8"/>
        <v>140.39041229423532</v>
      </c>
      <c r="H39" s="26">
        <f t="shared" si="8"/>
        <v>117.34853803251347</v>
      </c>
      <c r="I39" s="26">
        <f t="shared" si="8"/>
        <v>95.150895599151028</v>
      </c>
      <c r="J39" s="26">
        <f t="shared" si="8"/>
        <v>88.261878912016158</v>
      </c>
      <c r="K39" s="26">
        <f t="shared" si="8"/>
        <v>89.832065275755014</v>
      </c>
      <c r="L39" s="26">
        <f t="shared" si="8"/>
        <v>94.558022812298503</v>
      </c>
      <c r="M39" s="26">
        <f t="shared" si="8"/>
        <v>127.13740232376388</v>
      </c>
      <c r="N39" s="26">
        <f t="shared" si="8"/>
        <v>161.39829882700209</v>
      </c>
      <c r="O39" s="26">
        <f t="shared" si="8"/>
        <v>188.71612157417925</v>
      </c>
      <c r="P39" s="376">
        <f>SUM(D39:O39)</f>
        <v>1638.7299999999998</v>
      </c>
    </row>
    <row r="40" spans="1:16">
      <c r="A40" s="14">
        <f t="shared" si="0"/>
        <v>31</v>
      </c>
      <c r="B40" s="13"/>
      <c r="C40" s="377"/>
      <c r="D40" s="14"/>
      <c r="E40" s="14"/>
      <c r="F40" s="14"/>
      <c r="G40" s="14"/>
      <c r="H40" s="13"/>
      <c r="I40" s="13"/>
      <c r="J40" s="13"/>
      <c r="K40" s="13"/>
      <c r="L40" s="13"/>
      <c r="M40" s="13"/>
      <c r="N40" s="13"/>
      <c r="O40" s="13"/>
      <c r="P40" s="376"/>
    </row>
    <row r="41" spans="1:16">
      <c r="A41" s="14">
        <f t="shared" si="0"/>
        <v>32</v>
      </c>
      <c r="B41" s="13" t="s">
        <v>683</v>
      </c>
      <c r="C41" s="14" t="s">
        <v>652</v>
      </c>
      <c r="D41" s="13"/>
      <c r="E41" s="13"/>
      <c r="F41" s="13"/>
      <c r="G41" s="13"/>
      <c r="H41" s="13"/>
      <c r="I41" s="13"/>
      <c r="J41" s="13"/>
      <c r="K41" s="13"/>
      <c r="L41" s="13"/>
      <c r="M41" s="13"/>
      <c r="N41" s="13"/>
      <c r="O41" s="13"/>
      <c r="P41" s="376">
        <f>'JAP-15'!E36</f>
        <v>1687.0800000000002</v>
      </c>
    </row>
    <row r="42" spans="1:16">
      <c r="A42" s="14">
        <f t="shared" si="0"/>
        <v>33</v>
      </c>
      <c r="B42" s="13" t="s">
        <v>687</v>
      </c>
      <c r="C42" s="14" t="str">
        <f>"("&amp;A$18&amp;") x ("&amp;A41&amp;")"</f>
        <v>(9) x (32)</v>
      </c>
      <c r="D42" s="26">
        <f>$P41*D$18</f>
        <v>194.1186075172196</v>
      </c>
      <c r="E42" s="26">
        <f t="shared" ref="E42:O42" si="9">$P41*E$18</f>
        <v>182.30366974133037</v>
      </c>
      <c r="F42" s="26">
        <f t="shared" si="9"/>
        <v>175.3266512202444</v>
      </c>
      <c r="G42" s="26">
        <f t="shared" si="9"/>
        <v>144.53256898534752</v>
      </c>
      <c r="H42" s="26">
        <f t="shared" si="9"/>
        <v>120.81085446894417</v>
      </c>
      <c r="I42" s="26">
        <f t="shared" si="9"/>
        <v>97.958280465614081</v>
      </c>
      <c r="J42" s="26">
        <f t="shared" si="9"/>
        <v>90.866006404279076</v>
      </c>
      <c r="K42" s="26">
        <f t="shared" si="9"/>
        <v>92.482520418507505</v>
      </c>
      <c r="L42" s="26">
        <f t="shared" si="9"/>
        <v>97.347915230802272</v>
      </c>
      <c r="M42" s="26">
        <f t="shared" si="9"/>
        <v>130.88853484855687</v>
      </c>
      <c r="N42" s="26">
        <f t="shared" si="9"/>
        <v>166.16028386925166</v>
      </c>
      <c r="O42" s="26">
        <f t="shared" si="9"/>
        <v>194.28410682990267</v>
      </c>
      <c r="P42" s="376">
        <f>SUM(D42:O42)</f>
        <v>1687.0800000000004</v>
      </c>
    </row>
    <row r="43" spans="1:16">
      <c r="A43" s="14">
        <f t="shared" si="0"/>
        <v>34</v>
      </c>
      <c r="B43" s="13"/>
      <c r="C43" s="377"/>
      <c r="D43" s="14"/>
      <c r="E43" s="14"/>
      <c r="F43" s="14"/>
      <c r="G43" s="14"/>
      <c r="H43" s="13"/>
      <c r="I43" s="13"/>
      <c r="J43" s="13"/>
      <c r="K43" s="13"/>
      <c r="L43" s="13"/>
      <c r="M43" s="13"/>
      <c r="N43" s="13"/>
      <c r="O43" s="13"/>
      <c r="P43" s="376"/>
    </row>
    <row r="44" spans="1:16">
      <c r="A44" s="14">
        <f t="shared" si="0"/>
        <v>35</v>
      </c>
      <c r="B44" s="13" t="s">
        <v>684</v>
      </c>
      <c r="C44" s="14" t="s">
        <v>652</v>
      </c>
      <c r="D44" s="13"/>
      <c r="E44" s="13"/>
      <c r="F44" s="13"/>
      <c r="G44" s="13"/>
      <c r="H44" s="13"/>
      <c r="I44" s="13"/>
      <c r="J44" s="13"/>
      <c r="K44" s="13"/>
      <c r="L44" s="13"/>
      <c r="M44" s="13"/>
      <c r="N44" s="13"/>
      <c r="O44" s="13"/>
      <c r="P44" s="376">
        <f>'JAP-15'!E37</f>
        <v>1736.4999999999998</v>
      </c>
    </row>
    <row r="45" spans="1:16">
      <c r="A45" s="14">
        <f t="shared" si="0"/>
        <v>36</v>
      </c>
      <c r="B45" s="13" t="s">
        <v>688</v>
      </c>
      <c r="C45" s="14" t="str">
        <f>"("&amp;A$18&amp;") x ("&amp;A44&amp;")"</f>
        <v>(9) x (35)</v>
      </c>
      <c r="D45" s="26">
        <f>$P44*D$18</f>
        <v>199.80496594924469</v>
      </c>
      <c r="E45" s="26">
        <f t="shared" ref="E45:O45" si="10">$P44*E$18</f>
        <v>187.64393064100108</v>
      </c>
      <c r="F45" s="26">
        <f t="shared" si="10"/>
        <v>180.46253280458208</v>
      </c>
      <c r="G45" s="26">
        <f t="shared" si="10"/>
        <v>148.76639284625267</v>
      </c>
      <c r="H45" s="26">
        <f t="shared" si="10"/>
        <v>124.3497930064499</v>
      </c>
      <c r="I45" s="26">
        <f t="shared" si="10"/>
        <v>100.82779360109704</v>
      </c>
      <c r="J45" s="26">
        <f t="shared" si="10"/>
        <v>93.527764018914681</v>
      </c>
      <c r="K45" s="26">
        <f t="shared" si="10"/>
        <v>95.191630928431522</v>
      </c>
      <c r="L45" s="26">
        <f t="shared" si="10"/>
        <v>100.19954880520669</v>
      </c>
      <c r="M45" s="26">
        <f t="shared" si="10"/>
        <v>134.72268106107532</v>
      </c>
      <c r="N45" s="26">
        <f t="shared" si="10"/>
        <v>171.02765306858919</v>
      </c>
      <c r="O45" s="26">
        <f t="shared" si="10"/>
        <v>199.97531326915495</v>
      </c>
      <c r="P45" s="376">
        <f>SUM(D45:O45)</f>
        <v>1736.4999999999995</v>
      </c>
    </row>
    <row r="46" spans="1:16">
      <c r="A46" s="14">
        <f t="shared" si="0"/>
        <v>37</v>
      </c>
      <c r="B46" s="13"/>
      <c r="C46" s="377"/>
      <c r="D46" s="14"/>
      <c r="E46" s="14"/>
      <c r="F46" s="14"/>
      <c r="G46" s="14"/>
      <c r="H46" s="13"/>
      <c r="I46" s="13"/>
      <c r="J46" s="13"/>
      <c r="K46" s="13"/>
      <c r="L46" s="13"/>
      <c r="M46" s="13"/>
      <c r="N46" s="13"/>
      <c r="O46" s="13"/>
      <c r="P46" s="376"/>
    </row>
    <row r="47" spans="1:16">
      <c r="A47" s="14">
        <f t="shared" si="0"/>
        <v>38</v>
      </c>
      <c r="B47" s="13" t="s">
        <v>685</v>
      </c>
      <c r="C47" s="14" t="s">
        <v>652</v>
      </c>
      <c r="D47" s="13"/>
      <c r="E47" s="13"/>
      <c r="F47" s="13"/>
      <c r="G47" s="13"/>
      <c r="H47" s="13"/>
      <c r="I47" s="13"/>
      <c r="J47" s="13"/>
      <c r="K47" s="13"/>
      <c r="L47" s="13"/>
      <c r="M47" s="13"/>
      <c r="N47" s="13"/>
      <c r="O47" s="13"/>
      <c r="P47" s="376">
        <f>'JAP-15'!E38</f>
        <v>1787.01</v>
      </c>
    </row>
    <row r="48" spans="1:16">
      <c r="A48" s="14">
        <f t="shared" si="0"/>
        <v>39</v>
      </c>
      <c r="B48" s="13" t="s">
        <v>689</v>
      </c>
      <c r="C48" s="14" t="str">
        <f>"("&amp;A$18&amp;") x ("&amp;A47&amp;")"</f>
        <v>(9) x (38)</v>
      </c>
      <c r="D48" s="26">
        <f>$P47*D$18</f>
        <v>205.61674183758123</v>
      </c>
      <c r="E48" s="26">
        <f t="shared" ref="E48:O48" si="11">$P47*E$18</f>
        <v>193.10197552247359</v>
      </c>
      <c r="F48" s="26">
        <f t="shared" si="11"/>
        <v>185.71169061164196</v>
      </c>
      <c r="G48" s="26">
        <f t="shared" si="11"/>
        <v>153.09359728199365</v>
      </c>
      <c r="H48" s="26">
        <f t="shared" si="11"/>
        <v>127.96678583383591</v>
      </c>
      <c r="I48" s="26">
        <f t="shared" si="11"/>
        <v>103.76059628165646</v>
      </c>
      <c r="J48" s="26">
        <f t="shared" si="11"/>
        <v>96.248228954472069</v>
      </c>
      <c r="K48" s="26">
        <f t="shared" si="11"/>
        <v>97.960493167530331</v>
      </c>
      <c r="L48" s="26">
        <f t="shared" si="11"/>
        <v>103.11407757580906</v>
      </c>
      <c r="M48" s="26">
        <f t="shared" si="11"/>
        <v>138.64139261903384</v>
      </c>
      <c r="N48" s="26">
        <f t="shared" si="11"/>
        <v>176.00237622234357</v>
      </c>
      <c r="O48" s="26">
        <f t="shared" si="11"/>
        <v>205.79204409162836</v>
      </c>
      <c r="P48" s="376">
        <f>SUM(D48:O48)</f>
        <v>1787.0100000000002</v>
      </c>
    </row>
    <row r="49" spans="1:16">
      <c r="A49" s="14">
        <f t="shared" si="0"/>
        <v>40</v>
      </c>
      <c r="B49" s="13"/>
      <c r="C49" s="377"/>
      <c r="D49" s="14"/>
      <c r="E49" s="14"/>
      <c r="F49" s="14"/>
      <c r="G49" s="14"/>
      <c r="H49" s="13"/>
      <c r="I49" s="13"/>
      <c r="J49" s="13"/>
      <c r="K49" s="13"/>
      <c r="L49" s="13"/>
      <c r="M49" s="13"/>
      <c r="N49" s="13"/>
      <c r="O49" s="13"/>
      <c r="P49" s="376"/>
    </row>
    <row r="50" spans="1:16">
      <c r="A50" s="14">
        <f t="shared" si="0"/>
        <v>41</v>
      </c>
      <c r="B50" s="13" t="s">
        <v>686</v>
      </c>
      <c r="C50" s="14" t="s">
        <v>652</v>
      </c>
      <c r="D50" s="13"/>
      <c r="E50" s="13"/>
      <c r="F50" s="13"/>
      <c r="G50" s="13"/>
      <c r="H50" s="13"/>
      <c r="I50" s="13"/>
      <c r="J50" s="13"/>
      <c r="K50" s="13"/>
      <c r="L50" s="13"/>
      <c r="M50" s="13"/>
      <c r="N50" s="13"/>
      <c r="O50" s="13"/>
      <c r="P50" s="376">
        <f>'JAP-15'!E39</f>
        <v>1838.6299999999999</v>
      </c>
    </row>
    <row r="51" spans="1:16">
      <c r="A51" s="14">
        <f t="shared" si="0"/>
        <v>42</v>
      </c>
      <c r="B51" s="13" t="s">
        <v>690</v>
      </c>
      <c r="C51" s="14" t="str">
        <f>"("&amp;A$18&amp;") x ("&amp;A50&amp;")"</f>
        <v>(9) x (41)</v>
      </c>
      <c r="D51" s="26">
        <f>$P50*D$18</f>
        <v>211.55623641995959</v>
      </c>
      <c r="E51" s="26">
        <f t="shared" ref="E51:O51" si="12">$P50*E$18</f>
        <v>198.67996555972579</v>
      </c>
      <c r="F51" s="26">
        <f t="shared" si="12"/>
        <v>191.07620310422618</v>
      </c>
      <c r="G51" s="26">
        <f t="shared" si="12"/>
        <v>157.51589569761333</v>
      </c>
      <c r="H51" s="26">
        <f t="shared" si="12"/>
        <v>131.66326513990728</v>
      </c>
      <c r="I51" s="26">
        <f t="shared" si="12"/>
        <v>106.75784978334873</v>
      </c>
      <c r="J51" s="26">
        <f t="shared" si="12"/>
        <v>99.02847840950021</v>
      </c>
      <c r="K51" s="26">
        <f t="shared" si="12"/>
        <v>100.79020349780711</v>
      </c>
      <c r="L51" s="26">
        <f t="shared" si="12"/>
        <v>106.09265558290653</v>
      </c>
      <c r="M51" s="26">
        <f t="shared" si="12"/>
        <v>142.64622118014682</v>
      </c>
      <c r="N51" s="26">
        <f t="shared" si="12"/>
        <v>181.08642312784343</v>
      </c>
      <c r="O51" s="26">
        <f t="shared" si="12"/>
        <v>211.7366024970149</v>
      </c>
      <c r="P51" s="376">
        <f>SUM(D51:O51)</f>
        <v>1838.6299999999999</v>
      </c>
    </row>
    <row r="52" spans="1:16">
      <c r="A52" s="14">
        <f t="shared" si="0"/>
        <v>43</v>
      </c>
      <c r="B52" s="13"/>
      <c r="C52" s="14"/>
      <c r="D52" s="14"/>
      <c r="E52" s="14"/>
      <c r="F52" s="14"/>
      <c r="G52" s="14"/>
      <c r="H52" s="13"/>
      <c r="I52" s="13"/>
      <c r="J52" s="13"/>
      <c r="K52" s="13"/>
      <c r="L52" s="13"/>
      <c r="M52" s="13"/>
      <c r="N52" s="13"/>
      <c r="O52" s="13"/>
      <c r="P52" s="13"/>
    </row>
    <row r="53" spans="1:16">
      <c r="A53" s="14">
        <f t="shared" si="0"/>
        <v>44</v>
      </c>
      <c r="B53" s="20" t="str">
        <f>'JAP-15'!B41</f>
        <v>* Includes Schedules 31, 31T, 41, 41T, 85, 85T, 86, 86T, 87 and 87T.  Rates for special contract customers are governed by thier contracts.</v>
      </c>
      <c r="C53" s="14"/>
      <c r="D53" s="14"/>
      <c r="E53" s="14"/>
      <c r="F53" s="14"/>
      <c r="G53" s="14"/>
      <c r="H53" s="13"/>
      <c r="I53" s="13"/>
      <c r="J53" s="13"/>
      <c r="K53" s="13"/>
      <c r="L53" s="13"/>
      <c r="M53" s="13"/>
      <c r="N53" s="13"/>
      <c r="O53" s="13"/>
      <c r="P53" s="13"/>
    </row>
    <row r="58" spans="1:16">
      <c r="C58" s="1"/>
      <c r="D58" s="1"/>
      <c r="E58" s="1"/>
      <c r="F58" s="1"/>
      <c r="G58" s="1"/>
      <c r="I58" s="3"/>
      <c r="J58" s="3"/>
      <c r="K58" s="3"/>
      <c r="L58" s="3"/>
      <c r="M58" s="3"/>
      <c r="N58" s="3"/>
    </row>
    <row r="59" spans="1:16">
      <c r="C59" s="1"/>
      <c r="D59" s="1"/>
      <c r="E59" s="1"/>
      <c r="F59" s="1"/>
      <c r="G59" s="1"/>
      <c r="I59" s="3"/>
      <c r="J59" s="3"/>
      <c r="K59" s="3"/>
      <c r="L59" s="3"/>
      <c r="M59" s="3"/>
      <c r="N59" s="3"/>
    </row>
    <row r="60" spans="1:16">
      <c r="C60" s="1"/>
      <c r="D60" s="1"/>
      <c r="E60" s="1"/>
      <c r="F60" s="1"/>
      <c r="G60" s="1"/>
      <c r="I60" s="3"/>
      <c r="J60" s="3"/>
      <c r="K60" s="3"/>
      <c r="L60" s="3"/>
      <c r="M60" s="3"/>
      <c r="N60" s="3"/>
    </row>
    <row r="61" spans="1:16">
      <c r="C61" s="1"/>
      <c r="D61" s="1"/>
      <c r="E61" s="1"/>
      <c r="F61" s="1"/>
      <c r="G61" s="1"/>
      <c r="I61" s="3"/>
      <c r="J61" s="3"/>
      <c r="K61" s="3"/>
      <c r="L61" s="3"/>
      <c r="M61" s="3"/>
      <c r="N61" s="3"/>
    </row>
    <row r="62" spans="1:16">
      <c r="C62" s="1"/>
      <c r="D62" s="1"/>
      <c r="E62" s="1"/>
      <c r="F62" s="1"/>
      <c r="G62" s="1"/>
      <c r="I62" s="3"/>
      <c r="J62" s="3"/>
      <c r="K62" s="3"/>
      <c r="L62" s="3"/>
      <c r="M62" s="3"/>
      <c r="N62" s="3"/>
    </row>
    <row r="63" spans="1:16">
      <c r="C63" s="1"/>
      <c r="D63" s="1"/>
      <c r="E63" s="1"/>
      <c r="F63" s="1"/>
      <c r="G63" s="1"/>
      <c r="I63" s="3"/>
      <c r="J63" s="3"/>
      <c r="K63" s="3"/>
      <c r="L63" s="3"/>
      <c r="M63" s="3"/>
      <c r="N63" s="3"/>
    </row>
    <row r="64" spans="1:16">
      <c r="C64" s="1"/>
      <c r="D64" s="1"/>
      <c r="E64" s="1"/>
      <c r="F64" s="1"/>
      <c r="G64" s="1"/>
      <c r="I64" s="3"/>
      <c r="J64" s="3"/>
      <c r="K64" s="3"/>
      <c r="L64" s="3"/>
      <c r="M64" s="3"/>
      <c r="N64" s="3"/>
    </row>
    <row r="65" spans="3:14">
      <c r="C65" s="1"/>
      <c r="D65" s="1"/>
      <c r="E65" s="1"/>
      <c r="F65" s="1"/>
      <c r="G65" s="1"/>
      <c r="I65" s="3"/>
      <c r="J65" s="3"/>
      <c r="K65" s="3"/>
      <c r="L65" s="3"/>
      <c r="M65" s="3"/>
      <c r="N65" s="3"/>
    </row>
    <row r="66" spans="3:14">
      <c r="C66" s="1"/>
      <c r="D66" s="1"/>
      <c r="E66" s="1"/>
      <c r="F66" s="1"/>
      <c r="G66" s="1"/>
      <c r="I66" s="3"/>
      <c r="J66" s="3"/>
      <c r="K66" s="3"/>
      <c r="L66" s="3"/>
      <c r="M66" s="3"/>
      <c r="N66" s="3"/>
    </row>
    <row r="67" spans="3:14">
      <c r="C67" s="1"/>
      <c r="D67" s="1"/>
      <c r="E67" s="1"/>
      <c r="F67" s="1"/>
      <c r="G67" s="1"/>
      <c r="I67" s="3"/>
      <c r="J67" s="3"/>
      <c r="K67" s="3"/>
      <c r="L67" s="3"/>
      <c r="M67" s="3"/>
      <c r="N67" s="3"/>
    </row>
    <row r="68" spans="3:14">
      <c r="C68" s="1"/>
      <c r="D68" s="1"/>
      <c r="E68" s="1"/>
      <c r="F68" s="1"/>
      <c r="G68" s="1"/>
      <c r="I68" s="3"/>
      <c r="J68" s="3"/>
      <c r="K68" s="3"/>
      <c r="L68" s="3"/>
      <c r="M68" s="3"/>
      <c r="N68" s="3"/>
    </row>
    <row r="69" spans="3:14">
      <c r="C69" s="1"/>
      <c r="D69" s="1"/>
      <c r="E69" s="1"/>
      <c r="F69" s="1"/>
      <c r="G69" s="1"/>
      <c r="I69" s="3"/>
      <c r="J69" s="3"/>
      <c r="K69" s="3"/>
      <c r="L69" s="3"/>
      <c r="M69" s="3"/>
      <c r="N69" s="3"/>
    </row>
  </sheetData>
  <mergeCells count="5">
    <mergeCell ref="A1:P1"/>
    <mergeCell ref="A2:P2"/>
    <mergeCell ref="A3:P3"/>
    <mergeCell ref="A4:P4"/>
    <mergeCell ref="A5:P5"/>
  </mergeCells>
  <printOptions horizontalCentered="1"/>
  <pageMargins left="0.45" right="0.45" top="0.75" bottom="0.75" header="0.3" footer="0.3"/>
  <pageSetup scale="55" orientation="landscape" horizontalDpi="1200" verticalDpi="1200" r:id="rId1"/>
  <headerFooter>
    <oddFooter>&amp;L&amp;A
&amp;F&amp;R&amp;P of &amp;N</oddFooter>
  </headerFooter>
</worksheet>
</file>

<file path=xl/worksheets/sheet30.xml><?xml version="1.0" encoding="utf-8"?>
<worksheet xmlns="http://schemas.openxmlformats.org/spreadsheetml/2006/main" xmlns:r="http://schemas.openxmlformats.org/officeDocument/2006/relationships">
  <dimension ref="A1:H12"/>
  <sheetViews>
    <sheetView zoomScaleNormal="100" workbookViewId="0">
      <selection activeCell="D35" sqref="D35"/>
    </sheetView>
  </sheetViews>
  <sheetFormatPr defaultRowHeight="15"/>
  <cols>
    <col min="1" max="1" width="16" customWidth="1"/>
    <col min="2" max="6" width="14" customWidth="1"/>
    <col min="7" max="7" width="15" customWidth="1"/>
    <col min="8" max="8" width="14" customWidth="1"/>
  </cols>
  <sheetData>
    <row r="1" spans="1:8">
      <c r="A1" t="s">
        <v>214</v>
      </c>
    </row>
    <row r="2" spans="1:8">
      <c r="A2" t="s">
        <v>209</v>
      </c>
    </row>
    <row r="4" spans="1:8" ht="30" customHeight="1">
      <c r="B4" s="174" t="s">
        <v>0</v>
      </c>
      <c r="C4" s="174" t="s">
        <v>210</v>
      </c>
      <c r="D4" s="174" t="s">
        <v>216</v>
      </c>
      <c r="E4" s="174" t="s">
        <v>211</v>
      </c>
      <c r="F4" s="174" t="s">
        <v>217</v>
      </c>
      <c r="G4" s="174" t="s">
        <v>307</v>
      </c>
      <c r="H4" s="174" t="s">
        <v>213</v>
      </c>
    </row>
    <row r="5" spans="1:8" ht="30.75" customHeight="1">
      <c r="A5" s="173" t="s">
        <v>215</v>
      </c>
      <c r="B5" s="172">
        <v>703594</v>
      </c>
      <c r="C5" s="172">
        <v>53714</v>
      </c>
      <c r="D5" s="172">
        <v>330</v>
      </c>
      <c r="E5" s="172">
        <v>2451</v>
      </c>
      <c r="F5" s="172">
        <v>14</v>
      </c>
      <c r="G5" s="172">
        <f>183-11</f>
        <v>172</v>
      </c>
      <c r="H5" s="172">
        <f>SUM(C5:G5)</f>
        <v>56681</v>
      </c>
    </row>
    <row r="6" spans="1:8">
      <c r="A6" s="171"/>
      <c r="B6" s="172"/>
      <c r="C6" s="172"/>
      <c r="D6" s="172"/>
      <c r="E6" s="172"/>
      <c r="F6" s="172"/>
      <c r="G6" s="172"/>
      <c r="H6" s="172"/>
    </row>
    <row r="7" spans="1:8">
      <c r="A7" s="171" t="s">
        <v>308</v>
      </c>
      <c r="B7" s="172"/>
      <c r="C7" s="172"/>
      <c r="D7" s="172"/>
      <c r="E7" s="172"/>
      <c r="F7" s="172"/>
      <c r="G7" s="172"/>
      <c r="H7" s="172"/>
    </row>
    <row r="8" spans="1:8">
      <c r="A8" s="171"/>
      <c r="B8" s="172"/>
      <c r="C8" s="172"/>
      <c r="D8" s="172"/>
      <c r="E8" s="172"/>
      <c r="F8" s="172"/>
      <c r="G8" s="172"/>
      <c r="H8" s="172"/>
    </row>
    <row r="9" spans="1:8">
      <c r="A9" s="171"/>
      <c r="B9" s="172"/>
      <c r="C9" s="172"/>
      <c r="D9" s="172"/>
      <c r="E9" s="172"/>
      <c r="F9" s="172"/>
      <c r="G9" s="172"/>
      <c r="H9" s="172"/>
    </row>
    <row r="10" spans="1:8">
      <c r="A10" s="171"/>
      <c r="B10" s="172"/>
      <c r="C10" s="172"/>
      <c r="D10" s="172"/>
      <c r="E10" s="172"/>
      <c r="F10" s="172"/>
      <c r="G10" s="172"/>
      <c r="H10" s="172"/>
    </row>
    <row r="11" spans="1:8">
      <c r="A11" s="171"/>
      <c r="B11" s="172"/>
      <c r="C11" s="172"/>
      <c r="D11" s="172"/>
      <c r="E11" s="172"/>
      <c r="F11" s="172"/>
      <c r="G11" s="172"/>
      <c r="H11" s="172"/>
    </row>
    <row r="12" spans="1:8">
      <c r="A12" s="171"/>
      <c r="B12" s="172"/>
      <c r="C12" s="172"/>
      <c r="D12" s="172"/>
      <c r="E12" s="172"/>
      <c r="F12" s="172"/>
      <c r="G12" s="172"/>
      <c r="H12" s="172"/>
    </row>
  </sheetData>
  <pageMargins left="0.7" right="0.7" top="0.75" bottom="0.75" header="0.3" footer="0.3"/>
  <pageSetup scale="78" orientation="portrait" r:id="rId1"/>
  <headerFooter>
    <oddFooter>&amp;L&amp;A
&amp;F&amp;R&amp;P of &amp;N</oddFooter>
  </headerFooter>
  <rowBreaks count="1" manualBreakCount="1">
    <brk id="12" max="16383" man="1"/>
  </rowBreaks>
  <drawing r:id="rId2"/>
</worksheet>
</file>

<file path=xl/worksheets/sheet31.xml><?xml version="1.0" encoding="utf-8"?>
<worksheet xmlns="http://schemas.openxmlformats.org/spreadsheetml/2006/main" xmlns:r="http://schemas.openxmlformats.org/officeDocument/2006/relationships">
  <dimension ref="A1:AA747"/>
  <sheetViews>
    <sheetView workbookViewId="0">
      <pane xSplit="4" ySplit="6" topLeftCell="O451"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9.140625" style="3" customWidth="1" outlineLevel="1"/>
    <col min="4" max="4" width="2.7109375" style="3" customWidth="1"/>
    <col min="5" max="5" width="11" style="3" bestFit="1" customWidth="1"/>
    <col min="6" max="6" width="10.42578125" style="3" bestFit="1" customWidth="1"/>
    <col min="7" max="7" width="8.85546875" style="3" bestFit="1" customWidth="1"/>
    <col min="8" max="8" width="21.140625" style="3" bestFit="1" customWidth="1"/>
    <col min="9" max="9" width="21.7109375" style="3" bestFit="1" customWidth="1"/>
    <col min="10" max="10" width="19.5703125" style="3" bestFit="1" customWidth="1"/>
    <col min="11" max="11" width="20" style="3" bestFit="1" customWidth="1"/>
    <col min="12" max="12" width="29.7109375" style="3" bestFit="1" customWidth="1"/>
    <col min="13" max="13" width="23" style="3" bestFit="1" customWidth="1"/>
    <col min="14" max="14" width="28" style="3" bestFit="1" customWidth="1"/>
    <col min="15" max="15" width="21.42578125" style="3" bestFit="1" customWidth="1"/>
    <col min="16" max="16" width="10" style="3" bestFit="1" customWidth="1"/>
    <col min="17" max="17" width="9.140625" style="3"/>
    <col min="18" max="20" width="13.7109375" style="3" customWidth="1"/>
    <col min="21" max="21" width="10" style="3" bestFit="1" customWidth="1"/>
    <col min="22" max="22" width="13.28515625" style="3" bestFit="1" customWidth="1"/>
    <col min="23" max="23" width="13.42578125" style="3" customWidth="1"/>
    <col min="24" max="25" width="14.28515625" style="3" customWidth="1"/>
    <col min="26" max="27" width="15.7109375" style="3" customWidth="1"/>
    <col min="28" max="16384" width="9.140625" style="3"/>
  </cols>
  <sheetData>
    <row r="1" spans="1:22" ht="31.5">
      <c r="A1" s="261" t="s">
        <v>313</v>
      </c>
    </row>
    <row r="2" spans="1:22" ht="21">
      <c r="A2" s="262" t="s">
        <v>360</v>
      </c>
    </row>
    <row r="3" spans="1:22">
      <c r="A3" s="3" t="s">
        <v>361</v>
      </c>
    </row>
    <row r="4" spans="1:22">
      <c r="E4" s="973" t="s">
        <v>360</v>
      </c>
      <c r="F4" s="973"/>
      <c r="G4" s="973"/>
      <c r="H4" s="973"/>
      <c r="I4" s="973"/>
      <c r="J4" s="973"/>
      <c r="K4" s="973"/>
      <c r="L4" s="973"/>
      <c r="M4" s="973"/>
      <c r="N4" s="973"/>
      <c r="O4" s="973"/>
      <c r="P4" s="973"/>
    </row>
    <row r="5" spans="1:22">
      <c r="A5" s="39" t="s">
        <v>317</v>
      </c>
      <c r="B5" s="39" t="s">
        <v>93</v>
      </c>
      <c r="C5" s="39" t="s">
        <v>318</v>
      </c>
      <c r="E5" s="39" t="s">
        <v>0</v>
      </c>
      <c r="F5" s="39" t="s">
        <v>323</v>
      </c>
      <c r="G5" s="39" t="s">
        <v>326</v>
      </c>
      <c r="H5" s="39" t="s">
        <v>216</v>
      </c>
      <c r="I5" s="39" t="s">
        <v>333</v>
      </c>
      <c r="J5" s="39" t="s">
        <v>217</v>
      </c>
      <c r="K5" s="39" t="s">
        <v>340</v>
      </c>
      <c r="L5" s="39" t="s">
        <v>344</v>
      </c>
      <c r="M5" s="39" t="s">
        <v>348</v>
      </c>
      <c r="N5" s="39" t="s">
        <v>353</v>
      </c>
      <c r="O5" s="39" t="s">
        <v>358</v>
      </c>
      <c r="P5" s="39" t="s">
        <v>71</v>
      </c>
      <c r="R5" s="39" t="s">
        <v>0</v>
      </c>
      <c r="S5" s="39" t="s">
        <v>37</v>
      </c>
      <c r="T5" s="39"/>
      <c r="U5" s="39" t="s">
        <v>437</v>
      </c>
      <c r="V5" s="3" t="s">
        <v>438</v>
      </c>
    </row>
    <row r="6" spans="1:22" ht="3" customHeight="1"/>
    <row r="7" spans="1:22" ht="15">
      <c r="A7" s="39">
        <v>1980</v>
      </c>
      <c r="C7" s="264"/>
      <c r="E7" s="172">
        <f t="shared" ref="E7:O30" si="0">AVERAGEIF($A$62:$A$709,$A7,E$62:E$709)</f>
        <v>218162.66666666666</v>
      </c>
      <c r="F7" s="172">
        <f t="shared" si="0"/>
        <v>24466.083333333332</v>
      </c>
      <c r="G7" s="172">
        <f t="shared" si="0"/>
        <v>517.75</v>
      </c>
      <c r="H7" s="172">
        <f t="shared" si="0"/>
        <v>964.58333333333337</v>
      </c>
      <c r="I7" s="172">
        <f t="shared" si="0"/>
        <v>562.5</v>
      </c>
      <c r="J7" s="172">
        <f t="shared" si="0"/>
        <v>224</v>
      </c>
      <c r="K7" s="172">
        <f t="shared" si="0"/>
        <v>172.83333333333334</v>
      </c>
      <c r="L7" s="172">
        <f t="shared" si="0"/>
        <v>0</v>
      </c>
      <c r="M7" s="172">
        <f t="shared" si="0"/>
        <v>0</v>
      </c>
      <c r="N7" s="172">
        <f t="shared" si="0"/>
        <v>0</v>
      </c>
      <c r="O7" s="172">
        <f t="shared" si="0"/>
        <v>0</v>
      </c>
      <c r="P7" s="172">
        <f t="shared" ref="P7:P60" si="1">SUM(E7:H7,J7,MAX(L7:M7),MAX(N7:O7))</f>
        <v>244335.08333333334</v>
      </c>
    </row>
    <row r="8" spans="1:22" ht="15">
      <c r="A8" s="39">
        <v>1981</v>
      </c>
      <c r="C8" s="264"/>
      <c r="E8" s="172">
        <f t="shared" si="0"/>
        <v>223933.25</v>
      </c>
      <c r="F8" s="172">
        <f t="shared" si="0"/>
        <v>23654.25</v>
      </c>
      <c r="G8" s="172">
        <f t="shared" si="0"/>
        <v>1730.3333333333333</v>
      </c>
      <c r="H8" s="172">
        <f t="shared" si="0"/>
        <v>1006.6666666666666</v>
      </c>
      <c r="I8" s="172">
        <f t="shared" si="0"/>
        <v>573.58333333333337</v>
      </c>
      <c r="J8" s="172">
        <f t="shared" si="0"/>
        <v>231.66666666666666</v>
      </c>
      <c r="K8" s="172">
        <f t="shared" si="0"/>
        <v>174.91666666666666</v>
      </c>
      <c r="L8" s="172">
        <f t="shared" si="0"/>
        <v>0</v>
      </c>
      <c r="M8" s="172">
        <f t="shared" si="0"/>
        <v>0</v>
      </c>
      <c r="N8" s="172">
        <f t="shared" si="0"/>
        <v>0</v>
      </c>
      <c r="O8" s="172">
        <f t="shared" si="0"/>
        <v>0</v>
      </c>
      <c r="P8" s="172">
        <f t="shared" si="1"/>
        <v>250556.16666666666</v>
      </c>
    </row>
    <row r="9" spans="1:22" ht="15">
      <c r="A9" s="39">
        <v>1982</v>
      </c>
      <c r="C9" s="264"/>
      <c r="E9" s="172">
        <f t="shared" si="0"/>
        <v>225487.66666666666</v>
      </c>
      <c r="F9" s="172">
        <f t="shared" si="0"/>
        <v>23479.666666666668</v>
      </c>
      <c r="G9" s="172">
        <f t="shared" si="0"/>
        <v>2069.75</v>
      </c>
      <c r="H9" s="172">
        <f t="shared" si="0"/>
        <v>1032.8333333333333</v>
      </c>
      <c r="I9" s="172">
        <f t="shared" si="0"/>
        <v>588.08333333333337</v>
      </c>
      <c r="J9" s="172">
        <f t="shared" si="0"/>
        <v>230.25</v>
      </c>
      <c r="K9" s="172">
        <f t="shared" si="0"/>
        <v>170</v>
      </c>
      <c r="L9" s="172">
        <f t="shared" si="0"/>
        <v>0</v>
      </c>
      <c r="M9" s="172">
        <f t="shared" si="0"/>
        <v>0</v>
      </c>
      <c r="N9" s="172">
        <f t="shared" si="0"/>
        <v>0</v>
      </c>
      <c r="O9" s="172">
        <f t="shared" si="0"/>
        <v>0</v>
      </c>
      <c r="P9" s="172">
        <f t="shared" si="1"/>
        <v>252300.16666666666</v>
      </c>
    </row>
    <row r="10" spans="1:22" ht="15">
      <c r="A10" s="39">
        <v>1983</v>
      </c>
      <c r="C10" s="264"/>
      <c r="E10" s="172">
        <f t="shared" si="0"/>
        <v>227689</v>
      </c>
      <c r="F10" s="172">
        <f t="shared" si="0"/>
        <v>23470</v>
      </c>
      <c r="G10" s="172">
        <f t="shared" si="0"/>
        <v>2195.6666666666665</v>
      </c>
      <c r="H10" s="172">
        <f t="shared" si="0"/>
        <v>1066.9166666666667</v>
      </c>
      <c r="I10" s="172">
        <f t="shared" si="0"/>
        <v>597.66666666666663</v>
      </c>
      <c r="J10" s="172">
        <f t="shared" si="0"/>
        <v>226.25</v>
      </c>
      <c r="K10" s="172">
        <f t="shared" si="0"/>
        <v>164.75</v>
      </c>
      <c r="L10" s="172">
        <f t="shared" si="0"/>
        <v>0</v>
      </c>
      <c r="M10" s="172">
        <f t="shared" si="0"/>
        <v>0</v>
      </c>
      <c r="N10" s="172">
        <f t="shared" si="0"/>
        <v>0</v>
      </c>
      <c r="O10" s="172">
        <f t="shared" si="0"/>
        <v>0</v>
      </c>
      <c r="P10" s="172">
        <f t="shared" si="1"/>
        <v>254647.83333333331</v>
      </c>
    </row>
    <row r="11" spans="1:22" ht="15">
      <c r="A11" s="39">
        <v>1984</v>
      </c>
      <c r="C11" s="264"/>
      <c r="E11" s="172">
        <f t="shared" si="0"/>
        <v>232471.58333333334</v>
      </c>
      <c r="F11" s="172">
        <f t="shared" si="0"/>
        <v>23987.5</v>
      </c>
      <c r="G11" s="172">
        <f t="shared" si="0"/>
        <v>2248.5833333333335</v>
      </c>
      <c r="H11" s="172">
        <f t="shared" si="0"/>
        <v>1082.75</v>
      </c>
      <c r="I11" s="172">
        <f t="shared" si="0"/>
        <v>598.83333333333337</v>
      </c>
      <c r="J11" s="172">
        <f t="shared" si="0"/>
        <v>227.5</v>
      </c>
      <c r="K11" s="172">
        <f t="shared" si="0"/>
        <v>159.08333333333334</v>
      </c>
      <c r="L11" s="172">
        <f t="shared" si="0"/>
        <v>0</v>
      </c>
      <c r="M11" s="172">
        <f t="shared" si="0"/>
        <v>0</v>
      </c>
      <c r="N11" s="172">
        <f t="shared" si="0"/>
        <v>0</v>
      </c>
      <c r="O11" s="172">
        <f t="shared" si="0"/>
        <v>0</v>
      </c>
      <c r="P11" s="172">
        <f t="shared" si="1"/>
        <v>260017.91666666669</v>
      </c>
    </row>
    <row r="12" spans="1:22" ht="15">
      <c r="A12" s="39">
        <v>1985</v>
      </c>
      <c r="C12" s="264"/>
      <c r="E12" s="172">
        <f t="shared" si="0"/>
        <v>239411.16666666666</v>
      </c>
      <c r="F12" s="172">
        <f t="shared" si="0"/>
        <v>24587.416666666668</v>
      </c>
      <c r="G12" s="172">
        <f t="shared" si="0"/>
        <v>2455.6666666666665</v>
      </c>
      <c r="H12" s="172">
        <f t="shared" si="0"/>
        <v>1104.5</v>
      </c>
      <c r="I12" s="172">
        <f t="shared" si="0"/>
        <v>607.25</v>
      </c>
      <c r="J12" s="172">
        <f t="shared" si="0"/>
        <v>226.66666666666666</v>
      </c>
      <c r="K12" s="172">
        <f t="shared" si="0"/>
        <v>159.75</v>
      </c>
      <c r="L12" s="172">
        <f t="shared" si="0"/>
        <v>0</v>
      </c>
      <c r="M12" s="172">
        <f t="shared" si="0"/>
        <v>0</v>
      </c>
      <c r="N12" s="172">
        <f t="shared" si="0"/>
        <v>0</v>
      </c>
      <c r="O12" s="172">
        <f t="shared" si="0"/>
        <v>0</v>
      </c>
      <c r="P12" s="172">
        <f t="shared" si="1"/>
        <v>267785.41666666669</v>
      </c>
    </row>
    <row r="13" spans="1:22" ht="15">
      <c r="A13" s="39">
        <v>1986</v>
      </c>
      <c r="C13" s="264"/>
      <c r="E13" s="172">
        <f t="shared" si="0"/>
        <v>248546.75</v>
      </c>
      <c r="F13" s="172">
        <f t="shared" si="0"/>
        <v>25489.833333333332</v>
      </c>
      <c r="G13" s="172">
        <f t="shared" si="0"/>
        <v>2508.25</v>
      </c>
      <c r="H13" s="172">
        <f t="shared" si="0"/>
        <v>1117.3333333333333</v>
      </c>
      <c r="I13" s="172">
        <f t="shared" si="0"/>
        <v>595.08333333333337</v>
      </c>
      <c r="J13" s="172">
        <f t="shared" si="0"/>
        <v>227.41666666666666</v>
      </c>
      <c r="K13" s="172">
        <f t="shared" si="0"/>
        <v>151.91666666666666</v>
      </c>
      <c r="L13" s="172">
        <f t="shared" si="0"/>
        <v>0</v>
      </c>
      <c r="M13" s="172">
        <f t="shared" si="0"/>
        <v>0</v>
      </c>
      <c r="N13" s="172">
        <f t="shared" si="0"/>
        <v>0</v>
      </c>
      <c r="O13" s="172">
        <f t="shared" si="0"/>
        <v>0</v>
      </c>
      <c r="P13" s="172">
        <f t="shared" si="1"/>
        <v>277889.58333333331</v>
      </c>
    </row>
    <row r="14" spans="1:22" ht="15">
      <c r="A14" s="39">
        <v>1987</v>
      </c>
      <c r="C14" s="264"/>
      <c r="E14" s="172">
        <f t="shared" si="0"/>
        <v>261850.16666666666</v>
      </c>
      <c r="F14" s="172">
        <f t="shared" si="0"/>
        <v>26720.916666666668</v>
      </c>
      <c r="G14" s="172">
        <f t="shared" si="0"/>
        <v>2533.9166666666665</v>
      </c>
      <c r="H14" s="172">
        <f t="shared" si="0"/>
        <v>1116.25</v>
      </c>
      <c r="I14" s="172">
        <f t="shared" si="0"/>
        <v>600.75</v>
      </c>
      <c r="J14" s="172">
        <f t="shared" si="0"/>
        <v>220.5</v>
      </c>
      <c r="K14" s="172">
        <f t="shared" si="0"/>
        <v>145.25</v>
      </c>
      <c r="L14" s="172">
        <f t="shared" si="0"/>
        <v>0</v>
      </c>
      <c r="M14" s="172">
        <f t="shared" si="0"/>
        <v>0</v>
      </c>
      <c r="N14" s="172">
        <f t="shared" si="0"/>
        <v>0</v>
      </c>
      <c r="O14" s="172">
        <f t="shared" si="0"/>
        <v>0</v>
      </c>
      <c r="P14" s="172">
        <f t="shared" si="1"/>
        <v>292441.75</v>
      </c>
    </row>
    <row r="15" spans="1:22" ht="15">
      <c r="A15" s="39">
        <v>1988</v>
      </c>
      <c r="C15" s="264"/>
      <c r="E15" s="172">
        <f t="shared" si="0"/>
        <v>277940.83333333331</v>
      </c>
      <c r="F15" s="172">
        <f t="shared" si="0"/>
        <v>28181.416666666668</v>
      </c>
      <c r="G15" s="172">
        <f t="shared" si="0"/>
        <v>2628.8333333333335</v>
      </c>
      <c r="H15" s="172">
        <f t="shared" si="0"/>
        <v>1098.5833333333333</v>
      </c>
      <c r="I15" s="172">
        <f t="shared" si="0"/>
        <v>594.91666666666663</v>
      </c>
      <c r="J15" s="172">
        <f t="shared" si="0"/>
        <v>218.58333333333334</v>
      </c>
      <c r="K15" s="172">
        <f t="shared" si="0"/>
        <v>142.75</v>
      </c>
      <c r="L15" s="172">
        <f t="shared" si="0"/>
        <v>0.25</v>
      </c>
      <c r="M15" s="172">
        <f t="shared" si="0"/>
        <v>0.41666666666666669</v>
      </c>
      <c r="N15" s="172">
        <f t="shared" si="0"/>
        <v>3.3333333333333335</v>
      </c>
      <c r="O15" s="172">
        <f t="shared" si="0"/>
        <v>1.1666666666666667</v>
      </c>
      <c r="P15" s="172">
        <f t="shared" si="1"/>
        <v>310071.99999999994</v>
      </c>
    </row>
    <row r="16" spans="1:22" ht="15">
      <c r="A16" s="39">
        <v>1989</v>
      </c>
      <c r="C16" s="264"/>
      <c r="E16" s="172">
        <f t="shared" si="0"/>
        <v>295870.41666666669</v>
      </c>
      <c r="F16" s="172">
        <f t="shared" si="0"/>
        <v>29887.333333333332</v>
      </c>
      <c r="G16" s="172">
        <f t="shared" si="0"/>
        <v>2763.75</v>
      </c>
      <c r="H16" s="172">
        <f t="shared" si="0"/>
        <v>971.66666666666663</v>
      </c>
      <c r="I16" s="172">
        <f t="shared" si="0"/>
        <v>586.08333333333337</v>
      </c>
      <c r="J16" s="172">
        <f t="shared" si="0"/>
        <v>205.58333333333334</v>
      </c>
      <c r="K16" s="172">
        <f t="shared" si="0"/>
        <v>138.83333333333334</v>
      </c>
      <c r="L16" s="172">
        <f t="shared" si="0"/>
        <v>2.4166666666666665</v>
      </c>
      <c r="M16" s="172">
        <f t="shared" si="0"/>
        <v>2.1666666666666665</v>
      </c>
      <c r="N16" s="172">
        <f t="shared" si="0"/>
        <v>23.083333333333332</v>
      </c>
      <c r="O16" s="172">
        <f t="shared" si="0"/>
        <v>25.333333333333332</v>
      </c>
      <c r="P16" s="172">
        <f t="shared" si="1"/>
        <v>329726.5</v>
      </c>
    </row>
    <row r="17" spans="1:16" ht="15">
      <c r="A17" s="39">
        <v>1990</v>
      </c>
      <c r="C17" s="264"/>
      <c r="E17" s="172">
        <f t="shared" si="0"/>
        <v>319579.58333333331</v>
      </c>
      <c r="F17" s="172">
        <f t="shared" si="0"/>
        <v>31650.5</v>
      </c>
      <c r="G17" s="172">
        <f t="shared" si="0"/>
        <v>2830.0833333333335</v>
      </c>
      <c r="H17" s="172">
        <f t="shared" si="0"/>
        <v>897.5</v>
      </c>
      <c r="I17" s="172">
        <f t="shared" si="0"/>
        <v>591.83333333333337</v>
      </c>
      <c r="J17" s="172">
        <f t="shared" si="0"/>
        <v>191</v>
      </c>
      <c r="K17" s="172">
        <f t="shared" si="0"/>
        <v>126.33333333333333</v>
      </c>
      <c r="L17" s="172">
        <f t="shared" si="0"/>
        <v>8.7916666666666661</v>
      </c>
      <c r="M17" s="172">
        <f t="shared" si="0"/>
        <v>12.083333333333334</v>
      </c>
      <c r="N17" s="172">
        <f t="shared" si="0"/>
        <v>23.583333333333332</v>
      </c>
      <c r="O17" s="172">
        <f t="shared" si="0"/>
        <v>30.083333333333332</v>
      </c>
      <c r="P17" s="172">
        <f t="shared" si="1"/>
        <v>355190.83333333326</v>
      </c>
    </row>
    <row r="18" spans="1:16" ht="15">
      <c r="A18" s="39">
        <v>1991</v>
      </c>
      <c r="C18" s="264"/>
      <c r="E18" s="172">
        <f t="shared" si="0"/>
        <v>343750.16666666669</v>
      </c>
      <c r="F18" s="172">
        <f t="shared" si="0"/>
        <v>33428.083333333336</v>
      </c>
      <c r="G18" s="172">
        <f t="shared" si="0"/>
        <v>2849.8333333333335</v>
      </c>
      <c r="H18" s="172">
        <f t="shared" si="0"/>
        <v>906.91666666666663</v>
      </c>
      <c r="I18" s="172">
        <f t="shared" si="0"/>
        <v>639.33333333333337</v>
      </c>
      <c r="J18" s="172">
        <f t="shared" si="0"/>
        <v>189.16666666666666</v>
      </c>
      <c r="K18" s="172">
        <f t="shared" si="0"/>
        <v>125.08333333333333</v>
      </c>
      <c r="L18" s="172">
        <f t="shared" si="0"/>
        <v>7.875</v>
      </c>
      <c r="M18" s="172">
        <f t="shared" si="0"/>
        <v>14.333333333333334</v>
      </c>
      <c r="N18" s="172">
        <f t="shared" si="0"/>
        <v>35.916666666666664</v>
      </c>
      <c r="O18" s="172">
        <f t="shared" si="0"/>
        <v>48</v>
      </c>
      <c r="P18" s="172">
        <f t="shared" si="1"/>
        <v>381186.5</v>
      </c>
    </row>
    <row r="19" spans="1:16" ht="15">
      <c r="A19" s="39">
        <v>1992</v>
      </c>
      <c r="C19" s="264"/>
      <c r="E19" s="172">
        <f t="shared" si="0"/>
        <v>367234.41666666669</v>
      </c>
      <c r="F19" s="172">
        <f t="shared" si="0"/>
        <v>34841.166666666664</v>
      </c>
      <c r="G19" s="172">
        <f t="shared" si="0"/>
        <v>2858.5</v>
      </c>
      <c r="H19" s="172">
        <f t="shared" si="0"/>
        <v>890.75</v>
      </c>
      <c r="I19" s="172">
        <f t="shared" si="0"/>
        <v>644.58333333333337</v>
      </c>
      <c r="J19" s="172">
        <f t="shared" si="0"/>
        <v>185.75</v>
      </c>
      <c r="K19" s="172">
        <f t="shared" si="0"/>
        <v>124.66666666666667</v>
      </c>
      <c r="L19" s="172">
        <f t="shared" si="0"/>
        <v>14.729166666666666</v>
      </c>
      <c r="M19" s="172">
        <f t="shared" si="0"/>
        <v>50.833333333333336</v>
      </c>
      <c r="N19" s="172">
        <f t="shared" si="0"/>
        <v>39.5</v>
      </c>
      <c r="O19" s="172">
        <f t="shared" si="0"/>
        <v>88.583333333333329</v>
      </c>
      <c r="P19" s="172">
        <f t="shared" si="1"/>
        <v>406150</v>
      </c>
    </row>
    <row r="20" spans="1:16" ht="15">
      <c r="A20" s="39">
        <v>1993</v>
      </c>
      <c r="C20" s="264"/>
      <c r="E20" s="172">
        <f t="shared" si="0"/>
        <v>388509.58333333331</v>
      </c>
      <c r="F20" s="172">
        <f t="shared" si="0"/>
        <v>36284.666666666664</v>
      </c>
      <c r="G20" s="172">
        <f t="shared" si="0"/>
        <v>2837.5</v>
      </c>
      <c r="H20" s="172">
        <f t="shared" si="0"/>
        <v>874.91666666666663</v>
      </c>
      <c r="I20" s="172">
        <f t="shared" si="0"/>
        <v>671.83333333333337</v>
      </c>
      <c r="J20" s="172">
        <f t="shared" si="0"/>
        <v>178.58333333333334</v>
      </c>
      <c r="K20" s="172">
        <f t="shared" si="0"/>
        <v>139.75</v>
      </c>
      <c r="L20" s="172">
        <f t="shared" si="0"/>
        <v>5.791666666666667</v>
      </c>
      <c r="M20" s="172">
        <f t="shared" si="0"/>
        <v>4.916666666666667</v>
      </c>
      <c r="N20" s="172">
        <f t="shared" si="0"/>
        <v>31.5</v>
      </c>
      <c r="O20" s="172">
        <f t="shared" si="0"/>
        <v>38.583333333333336</v>
      </c>
      <c r="P20" s="172">
        <f t="shared" si="1"/>
        <v>428729.625</v>
      </c>
    </row>
    <row r="21" spans="1:16" ht="15">
      <c r="A21" s="39">
        <v>1994</v>
      </c>
      <c r="C21" s="264"/>
      <c r="E21" s="172">
        <f t="shared" si="0"/>
        <v>408754.58333333331</v>
      </c>
      <c r="F21" s="172">
        <f t="shared" si="0"/>
        <v>37420.333333333336</v>
      </c>
      <c r="G21" s="172">
        <f t="shared" si="0"/>
        <v>2811</v>
      </c>
      <c r="H21" s="172">
        <f t="shared" si="0"/>
        <v>855.66666666666663</v>
      </c>
      <c r="I21" s="172">
        <f t="shared" si="0"/>
        <v>679.16666666666663</v>
      </c>
      <c r="J21" s="172">
        <f t="shared" si="0"/>
        <v>149.66666666666666</v>
      </c>
      <c r="K21" s="172">
        <f t="shared" si="0"/>
        <v>100.5</v>
      </c>
      <c r="L21" s="172">
        <f t="shared" si="0"/>
        <v>8.5</v>
      </c>
      <c r="M21" s="172">
        <f t="shared" si="0"/>
        <v>8.1666666666666661</v>
      </c>
      <c r="N21" s="172">
        <f t="shared" si="0"/>
        <v>29.583333333333332</v>
      </c>
      <c r="O21" s="172">
        <f t="shared" si="0"/>
        <v>31.75</v>
      </c>
      <c r="P21" s="172">
        <f t="shared" si="1"/>
        <v>450031.5</v>
      </c>
    </row>
    <row r="22" spans="1:16" ht="15">
      <c r="A22" s="39">
        <v>1995</v>
      </c>
      <c r="C22" s="264"/>
      <c r="E22" s="172">
        <f t="shared" si="0"/>
        <v>426945.16666666669</v>
      </c>
      <c r="F22" s="172">
        <f t="shared" si="0"/>
        <v>38662.666666666664</v>
      </c>
      <c r="G22" s="172">
        <f t="shared" si="0"/>
        <v>2746.1666666666665</v>
      </c>
      <c r="H22" s="172">
        <f t="shared" si="0"/>
        <v>842.41666666666663</v>
      </c>
      <c r="I22" s="172">
        <f t="shared" si="0"/>
        <v>658.66666666666663</v>
      </c>
      <c r="J22" s="172">
        <f t="shared" si="0"/>
        <v>128.41666666666666</v>
      </c>
      <c r="K22" s="172">
        <f t="shared" si="0"/>
        <v>83.583333333333329</v>
      </c>
      <c r="L22" s="172">
        <f t="shared" si="0"/>
        <v>13.5</v>
      </c>
      <c r="M22" s="172">
        <f t="shared" si="0"/>
        <v>15.416666666666666</v>
      </c>
      <c r="N22" s="172">
        <f t="shared" si="0"/>
        <v>49.25</v>
      </c>
      <c r="O22" s="172">
        <f t="shared" si="0"/>
        <v>65.666666666666671</v>
      </c>
      <c r="P22" s="172">
        <f t="shared" si="1"/>
        <v>469405.9166666668</v>
      </c>
    </row>
    <row r="23" spans="1:16" ht="15">
      <c r="A23" s="39">
        <v>1996</v>
      </c>
      <c r="C23" s="264"/>
      <c r="E23" s="172">
        <f t="shared" si="0"/>
        <v>445633</v>
      </c>
      <c r="F23" s="172">
        <f t="shared" si="0"/>
        <v>39952.666666666664</v>
      </c>
      <c r="G23" s="172">
        <f t="shared" si="0"/>
        <v>2780.5833333333335</v>
      </c>
      <c r="H23" s="172">
        <f t="shared" si="0"/>
        <v>805.25</v>
      </c>
      <c r="I23" s="172">
        <f t="shared" si="0"/>
        <v>621.5</v>
      </c>
      <c r="J23" s="172">
        <f t="shared" si="0"/>
        <v>72.5</v>
      </c>
      <c r="K23" s="172">
        <f t="shared" si="0"/>
        <v>46.416666666666664</v>
      </c>
      <c r="L23" s="172">
        <f t="shared" si="0"/>
        <v>28.25</v>
      </c>
      <c r="M23" s="172">
        <f t="shared" si="0"/>
        <v>30</v>
      </c>
      <c r="N23" s="172">
        <f t="shared" si="0"/>
        <v>81.333333333333329</v>
      </c>
      <c r="O23" s="172">
        <f t="shared" si="0"/>
        <v>81.916666666666671</v>
      </c>
      <c r="P23" s="172">
        <f t="shared" si="1"/>
        <v>489355.91666666669</v>
      </c>
    </row>
    <row r="24" spans="1:16" ht="15">
      <c r="A24" s="39">
        <v>1997</v>
      </c>
      <c r="C24" s="264"/>
      <c r="E24" s="172">
        <f t="shared" si="0"/>
        <v>465184.83333333331</v>
      </c>
      <c r="F24" s="172">
        <f t="shared" si="0"/>
        <v>41156.333333333336</v>
      </c>
      <c r="G24" s="172">
        <f t="shared" si="0"/>
        <v>2839.25</v>
      </c>
      <c r="H24" s="172">
        <f t="shared" si="0"/>
        <v>781.25</v>
      </c>
      <c r="I24" s="172">
        <f t="shared" si="0"/>
        <v>589.5</v>
      </c>
      <c r="J24" s="172">
        <f t="shared" si="0"/>
        <v>54.416666666666664</v>
      </c>
      <c r="K24" s="172">
        <f t="shared" si="0"/>
        <v>30.333333333333332</v>
      </c>
      <c r="L24" s="172">
        <f t="shared" si="0"/>
        <v>35.5</v>
      </c>
      <c r="M24" s="172">
        <f t="shared" si="0"/>
        <v>36.583333333333336</v>
      </c>
      <c r="N24" s="172">
        <f t="shared" si="0"/>
        <v>90.333333333333329</v>
      </c>
      <c r="O24" s="172">
        <f t="shared" si="0"/>
        <v>89.833333333333329</v>
      </c>
      <c r="P24" s="172">
        <f t="shared" si="1"/>
        <v>510142.99999999994</v>
      </c>
    </row>
    <row r="25" spans="1:16" ht="15">
      <c r="A25" s="39">
        <v>1998</v>
      </c>
      <c r="C25" s="264"/>
      <c r="E25" s="172">
        <f t="shared" si="0"/>
        <v>486552.91666666669</v>
      </c>
      <c r="F25" s="172">
        <f t="shared" si="0"/>
        <v>42272.5</v>
      </c>
      <c r="G25" s="172">
        <f t="shared" si="0"/>
        <v>2850.25</v>
      </c>
      <c r="H25" s="172">
        <f t="shared" si="0"/>
        <v>758.25</v>
      </c>
      <c r="I25" s="172">
        <f t="shared" si="0"/>
        <v>570.75</v>
      </c>
      <c r="J25" s="172">
        <f t="shared" si="0"/>
        <v>52.833333333333336</v>
      </c>
      <c r="K25" s="172">
        <f t="shared" si="0"/>
        <v>28.916666666666668</v>
      </c>
      <c r="L25" s="172">
        <f t="shared" si="0"/>
        <v>35.416666666666664</v>
      </c>
      <c r="M25" s="172">
        <f t="shared" si="0"/>
        <v>37.5</v>
      </c>
      <c r="N25" s="172">
        <f t="shared" si="0"/>
        <v>92.416666666666671</v>
      </c>
      <c r="O25" s="172">
        <f t="shared" si="0"/>
        <v>90.833333333333329</v>
      </c>
      <c r="P25" s="172">
        <f t="shared" si="1"/>
        <v>532616.66666666674</v>
      </c>
    </row>
    <row r="26" spans="1:16" ht="15">
      <c r="A26" s="39">
        <v>1999</v>
      </c>
      <c r="C26" s="264"/>
      <c r="E26" s="172">
        <f t="shared" si="0"/>
        <v>509384.08333333331</v>
      </c>
      <c r="F26" s="172">
        <f t="shared" si="0"/>
        <v>43566.666666666664</v>
      </c>
      <c r="G26" s="172">
        <f t="shared" si="0"/>
        <v>2878.5833333333335</v>
      </c>
      <c r="H26" s="172">
        <f t="shared" si="0"/>
        <v>711.16666666666663</v>
      </c>
      <c r="I26" s="172">
        <f t="shared" si="0"/>
        <v>537.58333333333337</v>
      </c>
      <c r="J26" s="172">
        <f t="shared" si="0"/>
        <v>51.25</v>
      </c>
      <c r="K26" s="172">
        <f t="shared" si="0"/>
        <v>29.166666666666668</v>
      </c>
      <c r="L26" s="172">
        <f t="shared" si="0"/>
        <v>24.25</v>
      </c>
      <c r="M26" s="172">
        <f t="shared" si="0"/>
        <v>19.166666666666668</v>
      </c>
      <c r="N26" s="172">
        <f t="shared" si="0"/>
        <v>86.916666666666671</v>
      </c>
      <c r="O26" s="172">
        <f t="shared" si="0"/>
        <v>51.833333333333336</v>
      </c>
      <c r="P26" s="172">
        <f t="shared" si="1"/>
        <v>556702.91666666663</v>
      </c>
    </row>
    <row r="27" spans="1:16" ht="15">
      <c r="A27" s="39">
        <v>2000</v>
      </c>
      <c r="C27" s="264"/>
      <c r="E27" s="172">
        <f t="shared" si="0"/>
        <v>531835.41666666663</v>
      </c>
      <c r="F27" s="172">
        <f t="shared" si="0"/>
        <v>44789.083333333336</v>
      </c>
      <c r="G27" s="172">
        <f t="shared" si="0"/>
        <v>2860.9166666666665</v>
      </c>
      <c r="H27" s="172">
        <f t="shared" si="0"/>
        <v>689.5</v>
      </c>
      <c r="I27" s="172">
        <f t="shared" si="0"/>
        <v>505.58333333333331</v>
      </c>
      <c r="J27" s="172">
        <f t="shared" si="0"/>
        <v>49</v>
      </c>
      <c r="K27" s="172">
        <f t="shared" si="0"/>
        <v>28.5</v>
      </c>
      <c r="L27" s="172">
        <f t="shared" si="0"/>
        <v>18.833333333333332</v>
      </c>
      <c r="M27" s="172">
        <f t="shared" si="0"/>
        <v>16</v>
      </c>
      <c r="N27" s="172">
        <f t="shared" si="0"/>
        <v>86.416666666666671</v>
      </c>
      <c r="O27" s="172">
        <f t="shared" si="0"/>
        <v>50.583333333333336</v>
      </c>
      <c r="P27" s="172">
        <f t="shared" si="1"/>
        <v>580329.16666666663</v>
      </c>
    </row>
    <row r="28" spans="1:16" ht="15">
      <c r="A28" s="39">
        <v>2001</v>
      </c>
      <c r="C28" s="264"/>
      <c r="E28" s="172">
        <f t="shared" si="0"/>
        <v>548496.83333333337</v>
      </c>
      <c r="F28" s="172">
        <f t="shared" si="0"/>
        <v>45944.083333333336</v>
      </c>
      <c r="G28" s="172">
        <f t="shared" si="0"/>
        <v>2779.9166666666665</v>
      </c>
      <c r="H28" s="172">
        <f t="shared" si="0"/>
        <v>771.91666666666663</v>
      </c>
      <c r="I28" s="172">
        <f t="shared" si="0"/>
        <v>387.75</v>
      </c>
      <c r="J28" s="172">
        <f t="shared" si="0"/>
        <v>47.5</v>
      </c>
      <c r="K28" s="172">
        <f t="shared" si="0"/>
        <v>22.166666666666668</v>
      </c>
      <c r="L28" s="172">
        <f t="shared" si="0"/>
        <v>19.916666666666668</v>
      </c>
      <c r="M28" s="172">
        <f t="shared" si="0"/>
        <v>16.916666666666668</v>
      </c>
      <c r="N28" s="172">
        <f t="shared" si="0"/>
        <v>91.916666666666671</v>
      </c>
      <c r="O28" s="172">
        <f t="shared" si="0"/>
        <v>53.916666666666664</v>
      </c>
      <c r="P28" s="172">
        <f t="shared" si="1"/>
        <v>598152.08333333326</v>
      </c>
    </row>
    <row r="29" spans="1:16" ht="15">
      <c r="A29" s="39">
        <v>2002</v>
      </c>
      <c r="C29" s="264"/>
      <c r="E29" s="172">
        <f t="shared" si="0"/>
        <v>564494.16666666663</v>
      </c>
      <c r="F29" s="172">
        <f t="shared" si="0"/>
        <v>45870.666666666664</v>
      </c>
      <c r="G29" s="172">
        <f t="shared" si="0"/>
        <v>2723.75</v>
      </c>
      <c r="H29" s="172">
        <f t="shared" si="0"/>
        <v>606.83333333333337</v>
      </c>
      <c r="I29" s="172">
        <f t="shared" si="0"/>
        <v>477.41666666666669</v>
      </c>
      <c r="J29" s="172">
        <f t="shared" si="0"/>
        <v>42.5</v>
      </c>
      <c r="K29" s="172">
        <f t="shared" si="0"/>
        <v>28.916666666666668</v>
      </c>
      <c r="L29" s="172">
        <f t="shared" si="0"/>
        <v>28.666666666666668</v>
      </c>
      <c r="M29" s="172">
        <f t="shared" si="0"/>
        <v>23.916666666666668</v>
      </c>
      <c r="N29" s="172">
        <f t="shared" si="0"/>
        <v>92.833333333333329</v>
      </c>
      <c r="O29" s="172">
        <f t="shared" si="0"/>
        <v>52.416666666666664</v>
      </c>
      <c r="P29" s="172">
        <f t="shared" si="1"/>
        <v>613859.41666666663</v>
      </c>
    </row>
    <row r="30" spans="1:16" ht="15">
      <c r="A30" s="39">
        <v>2003</v>
      </c>
      <c r="C30" s="264"/>
      <c r="E30" s="172">
        <f t="shared" si="0"/>
        <v>583439.33333333337</v>
      </c>
      <c r="F30" s="172">
        <f t="shared" si="0"/>
        <v>46812.916666666664</v>
      </c>
      <c r="G30" s="172">
        <f t="shared" ref="F30:O45" si="2">AVERAGEIF($A$62:$A$709,$A30,G$62:G$709)</f>
        <v>2684.9166666666665</v>
      </c>
      <c r="H30" s="172">
        <f t="shared" si="2"/>
        <v>574.75</v>
      </c>
      <c r="I30" s="172">
        <f t="shared" si="2"/>
        <v>445.75</v>
      </c>
      <c r="J30" s="172">
        <f t="shared" si="2"/>
        <v>35.833333333333336</v>
      </c>
      <c r="K30" s="172">
        <f t="shared" si="2"/>
        <v>24.416666666666668</v>
      </c>
      <c r="L30" s="172">
        <f t="shared" si="2"/>
        <v>38.583333333333336</v>
      </c>
      <c r="M30" s="172">
        <f t="shared" si="2"/>
        <v>31.333333333333332</v>
      </c>
      <c r="N30" s="172">
        <f t="shared" si="2"/>
        <v>95.833333333333329</v>
      </c>
      <c r="O30" s="172">
        <f t="shared" si="2"/>
        <v>53.5</v>
      </c>
      <c r="P30" s="172">
        <f t="shared" si="1"/>
        <v>633682.16666666674</v>
      </c>
    </row>
    <row r="31" spans="1:16" ht="15">
      <c r="A31" s="39">
        <v>2004</v>
      </c>
      <c r="C31" s="264"/>
      <c r="E31" s="172">
        <f t="shared" ref="E31:O60" si="3">AVERAGEIF($A$62:$A$709,$A31,E$62:E$709)</f>
        <v>610180.83333333337</v>
      </c>
      <c r="F31" s="172">
        <f t="shared" si="2"/>
        <v>49050.25</v>
      </c>
      <c r="G31" s="172">
        <f t="shared" si="2"/>
        <v>2688.25</v>
      </c>
      <c r="H31" s="172">
        <f t="shared" si="2"/>
        <v>543.16666666666663</v>
      </c>
      <c r="I31" s="172">
        <f t="shared" si="2"/>
        <v>413.16666666666669</v>
      </c>
      <c r="J31" s="172">
        <f t="shared" si="2"/>
        <v>31.333333333333332</v>
      </c>
      <c r="K31" s="172">
        <f t="shared" si="2"/>
        <v>18.666666666666668</v>
      </c>
      <c r="L31" s="172">
        <f t="shared" si="2"/>
        <v>34.25</v>
      </c>
      <c r="M31" s="172">
        <f t="shared" si="2"/>
        <v>29.5</v>
      </c>
      <c r="N31" s="172">
        <f t="shared" si="2"/>
        <v>95</v>
      </c>
      <c r="O31" s="172">
        <f t="shared" si="2"/>
        <v>52.333333333333336</v>
      </c>
      <c r="P31" s="172">
        <f t="shared" si="1"/>
        <v>662623.08333333337</v>
      </c>
    </row>
    <row r="32" spans="1:16" ht="15">
      <c r="A32" s="39">
        <v>2005</v>
      </c>
      <c r="C32" s="264"/>
      <c r="E32" s="172">
        <f t="shared" si="3"/>
        <v>629639.16666666663</v>
      </c>
      <c r="F32" s="172">
        <f t="shared" si="2"/>
        <v>50197.333333333336</v>
      </c>
      <c r="G32" s="172">
        <f t="shared" si="2"/>
        <v>2658.5</v>
      </c>
      <c r="H32" s="172">
        <f t="shared" si="2"/>
        <v>498.83333333333331</v>
      </c>
      <c r="I32" s="172">
        <f t="shared" si="2"/>
        <v>363.08333333333331</v>
      </c>
      <c r="J32" s="172">
        <f t="shared" si="2"/>
        <v>29.416666666666668</v>
      </c>
      <c r="K32" s="172">
        <f t="shared" si="2"/>
        <v>13.5</v>
      </c>
      <c r="L32" s="172">
        <f t="shared" si="2"/>
        <v>33.75</v>
      </c>
      <c r="M32" s="172">
        <f t="shared" si="2"/>
        <v>27.75</v>
      </c>
      <c r="N32" s="172">
        <f t="shared" si="2"/>
        <v>95.416666666666671</v>
      </c>
      <c r="O32" s="172">
        <f t="shared" si="2"/>
        <v>59.333333333333336</v>
      </c>
      <c r="P32" s="172">
        <f t="shared" si="1"/>
        <v>683152.41666666663</v>
      </c>
    </row>
    <row r="33" spans="1:16" ht="15">
      <c r="A33" s="39">
        <v>2006</v>
      </c>
      <c r="C33" s="264"/>
      <c r="E33" s="172">
        <f t="shared" si="3"/>
        <v>649323.91666666663</v>
      </c>
      <c r="F33" s="172">
        <f t="shared" si="2"/>
        <v>51222.416666666664</v>
      </c>
      <c r="G33" s="172">
        <f t="shared" si="2"/>
        <v>2651.25</v>
      </c>
      <c r="H33" s="172">
        <f t="shared" si="2"/>
        <v>438.66666666666669</v>
      </c>
      <c r="I33" s="172">
        <f t="shared" si="2"/>
        <v>323.5</v>
      </c>
      <c r="J33" s="172">
        <f t="shared" si="2"/>
        <v>30.833333333333332</v>
      </c>
      <c r="K33" s="172">
        <f t="shared" si="2"/>
        <v>16.083333333333332</v>
      </c>
      <c r="L33" s="172">
        <f t="shared" si="2"/>
        <v>34</v>
      </c>
      <c r="M33" s="172">
        <f t="shared" si="2"/>
        <v>27.75</v>
      </c>
      <c r="N33" s="172">
        <f t="shared" si="2"/>
        <v>87.833333333333329</v>
      </c>
      <c r="O33" s="172">
        <f t="shared" si="2"/>
        <v>55</v>
      </c>
      <c r="P33" s="172">
        <f t="shared" si="1"/>
        <v>703788.91666666663</v>
      </c>
    </row>
    <row r="34" spans="1:16" ht="15">
      <c r="A34" s="39">
        <v>2007</v>
      </c>
      <c r="C34" s="264"/>
      <c r="E34" s="172">
        <f t="shared" si="3"/>
        <v>666755.5</v>
      </c>
      <c r="F34" s="172">
        <f t="shared" si="2"/>
        <v>52067.416666666664</v>
      </c>
      <c r="G34" s="172">
        <f t="shared" si="2"/>
        <v>2610.8333333333335</v>
      </c>
      <c r="H34" s="172">
        <f t="shared" si="2"/>
        <v>419.75</v>
      </c>
      <c r="I34" s="172">
        <f t="shared" si="2"/>
        <v>305.16666666666669</v>
      </c>
      <c r="J34" s="172">
        <f t="shared" si="2"/>
        <v>25.083333333333332</v>
      </c>
      <c r="K34" s="172">
        <f t="shared" si="2"/>
        <v>12.666666666666666</v>
      </c>
      <c r="L34" s="172">
        <f t="shared" si="2"/>
        <v>33.333333333333336</v>
      </c>
      <c r="M34" s="172">
        <f t="shared" si="2"/>
        <v>26.833333333333332</v>
      </c>
      <c r="N34" s="172">
        <f t="shared" si="2"/>
        <v>90.5</v>
      </c>
      <c r="O34" s="172">
        <f t="shared" si="2"/>
        <v>57.666666666666664</v>
      </c>
      <c r="P34" s="172">
        <f t="shared" si="1"/>
        <v>722002.41666666674</v>
      </c>
    </row>
    <row r="35" spans="1:16" ht="15">
      <c r="A35" s="39">
        <v>2008</v>
      </c>
      <c r="C35" s="264"/>
      <c r="E35" s="172">
        <f t="shared" si="3"/>
        <v>681266.66666666663</v>
      </c>
      <c r="F35" s="172">
        <f t="shared" si="2"/>
        <v>53441.25</v>
      </c>
      <c r="G35" s="172">
        <f t="shared" si="2"/>
        <v>2595.5</v>
      </c>
      <c r="H35" s="172">
        <f t="shared" si="2"/>
        <v>397.91666666666669</v>
      </c>
      <c r="I35" s="172">
        <f t="shared" si="2"/>
        <v>301</v>
      </c>
      <c r="J35" s="172">
        <f t="shared" si="2"/>
        <v>20.583333333333332</v>
      </c>
      <c r="K35" s="172">
        <f t="shared" si="2"/>
        <v>10.166666666666666</v>
      </c>
      <c r="L35" s="172">
        <f t="shared" si="2"/>
        <v>36.416666666666664</v>
      </c>
      <c r="M35" s="172">
        <f t="shared" si="2"/>
        <v>30.416666666666668</v>
      </c>
      <c r="N35" s="172">
        <f t="shared" si="2"/>
        <v>91.166666666666671</v>
      </c>
      <c r="O35" s="172">
        <f t="shared" si="2"/>
        <v>60.666666666666664</v>
      </c>
      <c r="P35" s="172">
        <f t="shared" si="1"/>
        <v>737849.49999999988</v>
      </c>
    </row>
    <row r="36" spans="1:16" ht="15">
      <c r="A36" s="39">
        <v>2009</v>
      </c>
      <c r="C36" s="264"/>
      <c r="E36" s="172">
        <f t="shared" si="3"/>
        <v>689438</v>
      </c>
      <c r="F36" s="172">
        <f t="shared" si="2"/>
        <v>54021.666666666664</v>
      </c>
      <c r="G36" s="172">
        <f t="shared" si="2"/>
        <v>2534.3333333333335</v>
      </c>
      <c r="H36" s="172">
        <f t="shared" si="2"/>
        <v>379</v>
      </c>
      <c r="I36" s="172">
        <f t="shared" si="2"/>
        <v>283.91666666666669</v>
      </c>
      <c r="J36" s="172">
        <f t="shared" si="2"/>
        <v>18.833333333333332</v>
      </c>
      <c r="K36" s="172">
        <f t="shared" si="2"/>
        <v>8.5833333333333339</v>
      </c>
      <c r="L36" s="172">
        <f t="shared" si="2"/>
        <v>41.25</v>
      </c>
      <c r="M36" s="172">
        <f t="shared" si="2"/>
        <v>33.166666666666664</v>
      </c>
      <c r="N36" s="172">
        <f t="shared" si="2"/>
        <v>98.5</v>
      </c>
      <c r="O36" s="172">
        <f t="shared" si="2"/>
        <v>70.333333333333329</v>
      </c>
      <c r="P36" s="172">
        <f t="shared" si="1"/>
        <v>746531.58333333337</v>
      </c>
    </row>
    <row r="37" spans="1:16" ht="15">
      <c r="A37" s="39">
        <v>2010</v>
      </c>
      <c r="C37" s="264"/>
      <c r="E37" s="172">
        <f t="shared" si="3"/>
        <v>694085.66666666663</v>
      </c>
      <c r="F37" s="172">
        <f t="shared" si="2"/>
        <v>53703.333333333336</v>
      </c>
      <c r="G37" s="172">
        <f t="shared" si="2"/>
        <v>2489.25</v>
      </c>
      <c r="H37" s="172">
        <f t="shared" si="2"/>
        <v>362.66666666666669</v>
      </c>
      <c r="I37" s="172">
        <f t="shared" si="2"/>
        <v>273.25</v>
      </c>
      <c r="J37" s="172">
        <f t="shared" si="2"/>
        <v>18.416666666666668</v>
      </c>
      <c r="K37" s="172">
        <f t="shared" si="2"/>
        <v>9.5</v>
      </c>
      <c r="L37" s="172">
        <f t="shared" si="2"/>
        <v>51.083333333333336</v>
      </c>
      <c r="M37" s="172">
        <f t="shared" si="2"/>
        <v>40.75</v>
      </c>
      <c r="N37" s="172">
        <f t="shared" si="2"/>
        <v>101.33333333333333</v>
      </c>
      <c r="O37" s="172">
        <f t="shared" si="2"/>
        <v>75.333333333333329</v>
      </c>
      <c r="P37" s="172">
        <f t="shared" si="1"/>
        <v>750811.75</v>
      </c>
    </row>
    <row r="38" spans="1:16" ht="15">
      <c r="A38" s="39">
        <v>2011</v>
      </c>
      <c r="C38" s="264"/>
      <c r="E38" s="172">
        <f t="shared" si="3"/>
        <v>700039.33333333337</v>
      </c>
      <c r="F38" s="172">
        <f t="shared" si="2"/>
        <v>53676</v>
      </c>
      <c r="G38" s="172">
        <f t="shared" si="2"/>
        <v>2464.5</v>
      </c>
      <c r="H38" s="172">
        <f t="shared" si="2"/>
        <v>340.66666666666669</v>
      </c>
      <c r="I38" s="172">
        <f t="shared" si="2"/>
        <v>253.5</v>
      </c>
      <c r="J38" s="172">
        <f t="shared" si="2"/>
        <v>15.083333333333334</v>
      </c>
      <c r="K38" s="172">
        <f t="shared" si="2"/>
        <v>9</v>
      </c>
      <c r="L38" s="172">
        <f t="shared" si="2"/>
        <v>70.583333333333329</v>
      </c>
      <c r="M38" s="172">
        <f t="shared" si="2"/>
        <v>62.833333333333336</v>
      </c>
      <c r="N38" s="172">
        <f t="shared" si="2"/>
        <v>104.08333333333333</v>
      </c>
      <c r="O38" s="172">
        <f t="shared" si="2"/>
        <v>77.5</v>
      </c>
      <c r="P38" s="172">
        <f t="shared" si="1"/>
        <v>756710.25000000012</v>
      </c>
    </row>
    <row r="39" spans="1:16" ht="15">
      <c r="A39" s="39">
        <v>2012</v>
      </c>
      <c r="B39" s="974" t="s">
        <v>362</v>
      </c>
      <c r="C39" s="264"/>
      <c r="E39" s="172">
        <f t="shared" si="3"/>
        <v>707122.63205383474</v>
      </c>
      <c r="F39" s="172">
        <f t="shared" si="2"/>
        <v>53884.972065046059</v>
      </c>
      <c r="G39" s="172">
        <f t="shared" si="2"/>
        <v>2436.2075766372823</v>
      </c>
      <c r="H39" s="172">
        <f t="shared" si="2"/>
        <v>333.33902039402864</v>
      </c>
      <c r="I39" s="172">
        <f t="shared" si="2"/>
        <v>248.72219367655609</v>
      </c>
      <c r="J39" s="172">
        <f t="shared" si="2"/>
        <v>14</v>
      </c>
      <c r="K39" s="172">
        <f t="shared" si="2"/>
        <v>7.75</v>
      </c>
      <c r="L39" s="172">
        <f t="shared" si="2"/>
        <v>86.5</v>
      </c>
      <c r="M39" s="172">
        <f t="shared" si="2"/>
        <v>72.833333333333329</v>
      </c>
      <c r="N39" s="172">
        <f t="shared" si="2"/>
        <v>106.91666666666667</v>
      </c>
      <c r="O39" s="172">
        <f t="shared" si="2"/>
        <v>82.416666666666671</v>
      </c>
      <c r="P39" s="172">
        <f t="shared" si="1"/>
        <v>763984.56738257874</v>
      </c>
    </row>
    <row r="40" spans="1:16" ht="15">
      <c r="A40" s="39">
        <v>2013</v>
      </c>
      <c r="B40" s="974"/>
      <c r="C40" s="264"/>
      <c r="E40" s="172">
        <f t="shared" si="3"/>
        <v>716262.21325396292</v>
      </c>
      <c r="F40" s="172">
        <f t="shared" si="2"/>
        <v>54615.699442351353</v>
      </c>
      <c r="G40" s="172">
        <f t="shared" si="2"/>
        <v>2402.2961755917754</v>
      </c>
      <c r="H40" s="172">
        <f t="shared" si="2"/>
        <v>331.07224626153123</v>
      </c>
      <c r="I40" s="172">
        <f t="shared" si="2"/>
        <v>246.11942869400465</v>
      </c>
      <c r="J40" s="172">
        <f t="shared" si="2"/>
        <v>14</v>
      </c>
      <c r="K40" s="172">
        <f t="shared" si="2"/>
        <v>7</v>
      </c>
      <c r="L40" s="172">
        <f t="shared" si="2"/>
        <v>96</v>
      </c>
      <c r="M40" s="172">
        <f t="shared" si="2"/>
        <v>74</v>
      </c>
      <c r="N40" s="172">
        <f t="shared" si="2"/>
        <v>107</v>
      </c>
      <c r="O40" s="172">
        <f t="shared" si="2"/>
        <v>83</v>
      </c>
      <c r="P40" s="172">
        <f t="shared" si="1"/>
        <v>773828.28111816756</v>
      </c>
    </row>
    <row r="41" spans="1:16" ht="15">
      <c r="A41" s="39">
        <v>2014</v>
      </c>
      <c r="B41" s="974"/>
      <c r="C41" s="264"/>
      <c r="E41" s="172">
        <f t="shared" si="3"/>
        <v>728256.52993219497</v>
      </c>
      <c r="F41" s="172">
        <f t="shared" si="2"/>
        <v>55494.42473740194</v>
      </c>
      <c r="G41" s="172">
        <f t="shared" si="2"/>
        <v>2378.5673371786543</v>
      </c>
      <c r="H41" s="172">
        <f t="shared" si="2"/>
        <v>317.84978736576466</v>
      </c>
      <c r="I41" s="172">
        <f t="shared" si="2"/>
        <v>237.22230560498215</v>
      </c>
      <c r="J41" s="172">
        <f t="shared" si="2"/>
        <v>14</v>
      </c>
      <c r="K41" s="172">
        <f t="shared" si="2"/>
        <v>7</v>
      </c>
      <c r="L41" s="172">
        <f t="shared" si="2"/>
        <v>96</v>
      </c>
      <c r="M41" s="172">
        <f t="shared" si="2"/>
        <v>74</v>
      </c>
      <c r="N41" s="172">
        <f t="shared" si="2"/>
        <v>107</v>
      </c>
      <c r="O41" s="172">
        <f t="shared" si="2"/>
        <v>83</v>
      </c>
      <c r="P41" s="172">
        <f t="shared" si="1"/>
        <v>786664.37179414125</v>
      </c>
    </row>
    <row r="42" spans="1:16" ht="15">
      <c r="A42" s="39">
        <v>2015</v>
      </c>
      <c r="B42" s="974"/>
      <c r="C42" s="264"/>
      <c r="E42" s="172">
        <f t="shared" si="3"/>
        <v>743186.32845040143</v>
      </c>
      <c r="F42" s="172">
        <f t="shared" si="2"/>
        <v>56388.092927615537</v>
      </c>
      <c r="G42" s="172">
        <f t="shared" si="2"/>
        <v>2360.2478507414003</v>
      </c>
      <c r="H42" s="172">
        <f t="shared" si="2"/>
        <v>305.79525226929854</v>
      </c>
      <c r="I42" s="172">
        <f t="shared" si="2"/>
        <v>229.04014600491908</v>
      </c>
      <c r="J42" s="172">
        <f t="shared" si="2"/>
        <v>14</v>
      </c>
      <c r="K42" s="172">
        <f t="shared" si="2"/>
        <v>7</v>
      </c>
      <c r="L42" s="172">
        <f t="shared" si="2"/>
        <v>96</v>
      </c>
      <c r="M42" s="172">
        <f t="shared" si="2"/>
        <v>74</v>
      </c>
      <c r="N42" s="172">
        <f t="shared" si="2"/>
        <v>107</v>
      </c>
      <c r="O42" s="172">
        <f t="shared" si="2"/>
        <v>83</v>
      </c>
      <c r="P42" s="172">
        <f t="shared" si="1"/>
        <v>802457.46448102756</v>
      </c>
    </row>
    <row r="43" spans="1:16" ht="15">
      <c r="A43" s="39">
        <v>2016</v>
      </c>
      <c r="B43" s="974"/>
      <c r="C43" s="264"/>
      <c r="E43" s="172">
        <f t="shared" si="3"/>
        <v>760156.12501814088</v>
      </c>
      <c r="F43" s="172">
        <f t="shared" si="2"/>
        <v>57359.464885171241</v>
      </c>
      <c r="G43" s="172">
        <f t="shared" si="2"/>
        <v>2341.9907241451215</v>
      </c>
      <c r="H43" s="172">
        <f t="shared" si="2"/>
        <v>294.63046723167037</v>
      </c>
      <c r="I43" s="172">
        <f t="shared" si="2"/>
        <v>221.45312451634689</v>
      </c>
      <c r="J43" s="172">
        <f t="shared" si="2"/>
        <v>14</v>
      </c>
      <c r="K43" s="172">
        <f t="shared" si="2"/>
        <v>7</v>
      </c>
      <c r="L43" s="172">
        <f t="shared" si="2"/>
        <v>96</v>
      </c>
      <c r="M43" s="172">
        <f t="shared" si="2"/>
        <v>74</v>
      </c>
      <c r="N43" s="172">
        <f t="shared" si="2"/>
        <v>107</v>
      </c>
      <c r="O43" s="172">
        <f t="shared" si="2"/>
        <v>83</v>
      </c>
      <c r="P43" s="172">
        <f t="shared" si="1"/>
        <v>820369.21109468886</v>
      </c>
    </row>
    <row r="44" spans="1:16" ht="15">
      <c r="A44" s="39">
        <v>2017</v>
      </c>
      <c r="B44" s="974"/>
      <c r="C44" s="264"/>
      <c r="E44" s="172">
        <f t="shared" si="3"/>
        <v>778479.0068034624</v>
      </c>
      <c r="F44" s="172">
        <f t="shared" si="2"/>
        <v>58340.111679485366</v>
      </c>
      <c r="G44" s="172">
        <f t="shared" si="2"/>
        <v>2323.9012171540958</v>
      </c>
      <c r="H44" s="172">
        <f t="shared" si="2"/>
        <v>284.34457904859295</v>
      </c>
      <c r="I44" s="172">
        <f t="shared" si="2"/>
        <v>214.43644868172407</v>
      </c>
      <c r="J44" s="172">
        <f t="shared" si="2"/>
        <v>14</v>
      </c>
      <c r="K44" s="172">
        <f t="shared" si="2"/>
        <v>7</v>
      </c>
      <c r="L44" s="172">
        <f t="shared" si="2"/>
        <v>96</v>
      </c>
      <c r="M44" s="172">
        <f t="shared" si="2"/>
        <v>74</v>
      </c>
      <c r="N44" s="172">
        <f t="shared" si="2"/>
        <v>107</v>
      </c>
      <c r="O44" s="172">
        <f t="shared" si="2"/>
        <v>83</v>
      </c>
      <c r="P44" s="172">
        <f t="shared" si="1"/>
        <v>839644.3642791505</v>
      </c>
    </row>
    <row r="45" spans="1:16" ht="15">
      <c r="A45" s="39">
        <v>2018</v>
      </c>
      <c r="B45" s="974"/>
      <c r="C45" s="264"/>
      <c r="E45" s="172">
        <f t="shared" si="3"/>
        <v>797875.39948932233</v>
      </c>
      <c r="F45" s="172">
        <f t="shared" si="2"/>
        <v>59340.16075071026</v>
      </c>
      <c r="G45" s="172">
        <f t="shared" si="2"/>
        <v>2305.8048769121033</v>
      </c>
      <c r="H45" s="172">
        <f t="shared" si="2"/>
        <v>274.85253406869919</v>
      </c>
      <c r="I45" s="172">
        <f t="shared" si="2"/>
        <v>207.92147622095706</v>
      </c>
      <c r="J45" s="172">
        <f t="shared" si="2"/>
        <v>14</v>
      </c>
      <c r="K45" s="172">
        <f t="shared" si="2"/>
        <v>7</v>
      </c>
      <c r="L45" s="172">
        <f t="shared" si="2"/>
        <v>96</v>
      </c>
      <c r="M45" s="172">
        <f t="shared" si="2"/>
        <v>74</v>
      </c>
      <c r="N45" s="172">
        <f t="shared" si="2"/>
        <v>107</v>
      </c>
      <c r="O45" s="172">
        <f t="shared" si="2"/>
        <v>83</v>
      </c>
      <c r="P45" s="172">
        <f t="shared" si="1"/>
        <v>860013.21765101352</v>
      </c>
    </row>
    <row r="46" spans="1:16" ht="15">
      <c r="A46" s="39">
        <v>2019</v>
      </c>
      <c r="B46" s="974"/>
      <c r="C46" s="264"/>
      <c r="E46" s="172">
        <f t="shared" si="3"/>
        <v>818026.489533099</v>
      </c>
      <c r="F46" s="172">
        <f t="shared" si="3"/>
        <v>60372.774047191255</v>
      </c>
      <c r="G46" s="172">
        <f t="shared" si="3"/>
        <v>2287.9437537667418</v>
      </c>
      <c r="H46" s="172">
        <f t="shared" si="3"/>
        <v>266.0247886688353</v>
      </c>
      <c r="I46" s="172">
        <f t="shared" si="3"/>
        <v>201.82131287442789</v>
      </c>
      <c r="J46" s="172">
        <f t="shared" si="3"/>
        <v>14</v>
      </c>
      <c r="K46" s="172">
        <f t="shared" si="3"/>
        <v>7</v>
      </c>
      <c r="L46" s="172">
        <f t="shared" si="3"/>
        <v>96</v>
      </c>
      <c r="M46" s="172">
        <f t="shared" si="3"/>
        <v>74</v>
      </c>
      <c r="N46" s="172">
        <f t="shared" si="3"/>
        <v>107</v>
      </c>
      <c r="O46" s="172">
        <f t="shared" si="3"/>
        <v>83</v>
      </c>
      <c r="P46" s="172">
        <f t="shared" si="1"/>
        <v>881170.23212272581</v>
      </c>
    </row>
    <row r="47" spans="1:16" ht="15">
      <c r="A47" s="39">
        <v>2020</v>
      </c>
      <c r="B47" s="974"/>
      <c r="C47" s="264"/>
      <c r="E47" s="172">
        <f t="shared" si="3"/>
        <v>838355.23724760779</v>
      </c>
      <c r="F47" s="172">
        <f t="shared" si="3"/>
        <v>61432.647453381091</v>
      </c>
      <c r="G47" s="172">
        <f t="shared" si="3"/>
        <v>2270.3457893859195</v>
      </c>
      <c r="H47" s="172">
        <f t="shared" si="3"/>
        <v>257.80156940879675</v>
      </c>
      <c r="I47" s="172">
        <f t="shared" si="3"/>
        <v>196.14880863015955</v>
      </c>
      <c r="J47" s="172">
        <f t="shared" si="3"/>
        <v>14</v>
      </c>
      <c r="K47" s="172">
        <f t="shared" si="3"/>
        <v>7</v>
      </c>
      <c r="L47" s="172">
        <f t="shared" si="3"/>
        <v>96</v>
      </c>
      <c r="M47" s="172">
        <f t="shared" si="3"/>
        <v>74</v>
      </c>
      <c r="N47" s="172">
        <f t="shared" si="3"/>
        <v>107</v>
      </c>
      <c r="O47" s="172">
        <f t="shared" si="3"/>
        <v>83</v>
      </c>
      <c r="P47" s="172">
        <f t="shared" si="1"/>
        <v>902533.0320597837</v>
      </c>
    </row>
    <row r="48" spans="1:16" ht="15">
      <c r="A48" s="39">
        <v>2021</v>
      </c>
      <c r="B48" s="974"/>
      <c r="C48" s="264"/>
      <c r="E48" s="172">
        <f t="shared" si="3"/>
        <v>859072.99023625522</v>
      </c>
      <c r="F48" s="172">
        <f t="shared" si="3"/>
        <v>62515.590901399781</v>
      </c>
      <c r="G48" s="172">
        <f t="shared" si="3"/>
        <v>2252.8598143506256</v>
      </c>
      <c r="H48" s="172">
        <f t="shared" si="3"/>
        <v>250.13364930512088</v>
      </c>
      <c r="I48" s="172">
        <f t="shared" si="3"/>
        <v>190.86592328399016</v>
      </c>
      <c r="J48" s="172">
        <f t="shared" si="3"/>
        <v>14</v>
      </c>
      <c r="K48" s="172">
        <f t="shared" si="3"/>
        <v>7</v>
      </c>
      <c r="L48" s="172">
        <f t="shared" si="3"/>
        <v>96</v>
      </c>
      <c r="M48" s="172">
        <f t="shared" si="3"/>
        <v>74</v>
      </c>
      <c r="N48" s="172">
        <f t="shared" si="3"/>
        <v>107</v>
      </c>
      <c r="O48" s="172">
        <f t="shared" si="3"/>
        <v>83</v>
      </c>
      <c r="P48" s="172">
        <f t="shared" si="1"/>
        <v>924308.57460131065</v>
      </c>
    </row>
    <row r="49" spans="1:18" ht="15">
      <c r="A49" s="39">
        <v>2022</v>
      </c>
      <c r="B49" s="974"/>
      <c r="C49" s="264"/>
      <c r="E49" s="172">
        <f t="shared" si="3"/>
        <v>879710.1724801939</v>
      </c>
      <c r="F49" s="172">
        <f t="shared" si="3"/>
        <v>63625.588286101767</v>
      </c>
      <c r="G49" s="172">
        <f t="shared" si="3"/>
        <v>2235.433362025271</v>
      </c>
      <c r="H49" s="172">
        <f t="shared" si="3"/>
        <v>242.95180835174952</v>
      </c>
      <c r="I49" s="172">
        <f t="shared" si="3"/>
        <v>185.9005763883836</v>
      </c>
      <c r="J49" s="172">
        <f t="shared" si="3"/>
        <v>14</v>
      </c>
      <c r="K49" s="172">
        <f t="shared" si="3"/>
        <v>7</v>
      </c>
      <c r="L49" s="172">
        <f t="shared" si="3"/>
        <v>96</v>
      </c>
      <c r="M49" s="172">
        <f t="shared" si="3"/>
        <v>74</v>
      </c>
      <c r="N49" s="172">
        <f t="shared" si="3"/>
        <v>107</v>
      </c>
      <c r="O49" s="172">
        <f t="shared" si="3"/>
        <v>83</v>
      </c>
      <c r="P49" s="172">
        <f t="shared" si="1"/>
        <v>946031.14593667281</v>
      </c>
    </row>
    <row r="50" spans="1:18" ht="15">
      <c r="A50" s="39">
        <v>2023</v>
      </c>
      <c r="B50" s="974"/>
      <c r="C50" s="264"/>
      <c r="E50" s="172">
        <f t="shared" si="3"/>
        <v>901041.33263126516</v>
      </c>
      <c r="F50" s="172">
        <f t="shared" si="3"/>
        <v>64786.208211660087</v>
      </c>
      <c r="G50" s="172">
        <f t="shared" si="3"/>
        <v>2218.1669026566378</v>
      </c>
      <c r="H50" s="172">
        <f t="shared" si="3"/>
        <v>236.21894403964336</v>
      </c>
      <c r="I50" s="172">
        <f t="shared" si="3"/>
        <v>181.25560620868814</v>
      </c>
      <c r="J50" s="172">
        <f t="shared" si="3"/>
        <v>14</v>
      </c>
      <c r="K50" s="172">
        <f t="shared" si="3"/>
        <v>7</v>
      </c>
      <c r="L50" s="172">
        <f t="shared" si="3"/>
        <v>96</v>
      </c>
      <c r="M50" s="172">
        <f t="shared" si="3"/>
        <v>74</v>
      </c>
      <c r="N50" s="172">
        <f t="shared" si="3"/>
        <v>107</v>
      </c>
      <c r="O50" s="172">
        <f t="shared" si="3"/>
        <v>83</v>
      </c>
      <c r="P50" s="172">
        <f t="shared" si="1"/>
        <v>968498.92668962153</v>
      </c>
    </row>
    <row r="51" spans="1:18" ht="15">
      <c r="A51" s="39">
        <v>2024</v>
      </c>
      <c r="B51" s="974"/>
      <c r="C51" s="264"/>
      <c r="E51" s="172">
        <f t="shared" si="3"/>
        <v>922462.60109355662</v>
      </c>
      <c r="F51" s="172">
        <f t="shared" si="3"/>
        <v>65978.657673821333</v>
      </c>
      <c r="G51" s="172">
        <f t="shared" si="3"/>
        <v>2200.9626010290926</v>
      </c>
      <c r="H51" s="172">
        <f t="shared" si="3"/>
        <v>229.9182375214838</v>
      </c>
      <c r="I51" s="172">
        <f t="shared" si="3"/>
        <v>176.89374665196257</v>
      </c>
      <c r="J51" s="172">
        <f t="shared" si="3"/>
        <v>14</v>
      </c>
      <c r="K51" s="172">
        <f t="shared" si="3"/>
        <v>7</v>
      </c>
      <c r="L51" s="172">
        <f t="shared" si="3"/>
        <v>96</v>
      </c>
      <c r="M51" s="172">
        <f t="shared" si="3"/>
        <v>74</v>
      </c>
      <c r="N51" s="172">
        <f t="shared" si="3"/>
        <v>107</v>
      </c>
      <c r="O51" s="172">
        <f t="shared" si="3"/>
        <v>83</v>
      </c>
      <c r="P51" s="172">
        <f t="shared" si="1"/>
        <v>991089.13960592845</v>
      </c>
    </row>
    <row r="52" spans="1:18" ht="15">
      <c r="A52" s="39">
        <v>2025</v>
      </c>
      <c r="B52" s="974"/>
      <c r="C52" s="264"/>
      <c r="E52" s="172">
        <f t="shared" si="3"/>
        <v>943801.14078853012</v>
      </c>
      <c r="F52" s="172">
        <f t="shared" si="3"/>
        <v>67203.9359697326</v>
      </c>
      <c r="G52" s="172">
        <f t="shared" si="3"/>
        <v>2183.8898864726712</v>
      </c>
      <c r="H52" s="172">
        <f t="shared" si="3"/>
        <v>223.97693644550134</v>
      </c>
      <c r="I52" s="172">
        <f t="shared" si="3"/>
        <v>172.7632559235378</v>
      </c>
      <c r="J52" s="172">
        <f t="shared" si="3"/>
        <v>14</v>
      </c>
      <c r="K52" s="172">
        <f t="shared" si="3"/>
        <v>7</v>
      </c>
      <c r="L52" s="172">
        <f t="shared" si="3"/>
        <v>96</v>
      </c>
      <c r="M52" s="172">
        <f t="shared" si="3"/>
        <v>74</v>
      </c>
      <c r="N52" s="172">
        <f t="shared" si="3"/>
        <v>107</v>
      </c>
      <c r="O52" s="172">
        <f t="shared" si="3"/>
        <v>83</v>
      </c>
      <c r="P52" s="172">
        <f t="shared" si="1"/>
        <v>1013629.9435811809</v>
      </c>
    </row>
    <row r="53" spans="1:18" ht="15">
      <c r="A53" s="39">
        <v>2026</v>
      </c>
      <c r="B53" s="974"/>
      <c r="C53" s="264"/>
      <c r="E53" s="172">
        <f t="shared" si="3"/>
        <v>965875.87679900508</v>
      </c>
      <c r="F53" s="172">
        <f t="shared" si="3"/>
        <v>68462.855740730345</v>
      </c>
      <c r="G53" s="172">
        <f t="shared" si="3"/>
        <v>2167.0403967933121</v>
      </c>
      <c r="H53" s="172">
        <f t="shared" si="3"/>
        <v>218.37636994812715</v>
      </c>
      <c r="I53" s="172">
        <f t="shared" si="3"/>
        <v>168.8821212175674</v>
      </c>
      <c r="J53" s="172">
        <f t="shared" si="3"/>
        <v>14</v>
      </c>
      <c r="K53" s="172">
        <f t="shared" si="3"/>
        <v>7</v>
      </c>
      <c r="L53" s="172">
        <f t="shared" si="3"/>
        <v>96</v>
      </c>
      <c r="M53" s="172">
        <f t="shared" si="3"/>
        <v>74</v>
      </c>
      <c r="N53" s="172">
        <f t="shared" si="3"/>
        <v>107</v>
      </c>
      <c r="O53" s="172">
        <f t="shared" si="3"/>
        <v>83</v>
      </c>
      <c r="P53" s="172">
        <f t="shared" si="1"/>
        <v>1036941.1493064768</v>
      </c>
    </row>
    <row r="54" spans="1:18" ht="15">
      <c r="A54" s="39">
        <v>2027</v>
      </c>
      <c r="B54" s="974"/>
      <c r="C54" s="264"/>
      <c r="E54" s="172">
        <f t="shared" si="3"/>
        <v>987969.46583978843</v>
      </c>
      <c r="F54" s="172">
        <f t="shared" si="3"/>
        <v>69736.838321670177</v>
      </c>
      <c r="G54" s="172">
        <f t="shared" si="3"/>
        <v>2150.3019328986788</v>
      </c>
      <c r="H54" s="172">
        <f t="shared" si="3"/>
        <v>213.11441520208032</v>
      </c>
      <c r="I54" s="172">
        <f t="shared" si="3"/>
        <v>165.22820784472577</v>
      </c>
      <c r="J54" s="172">
        <f t="shared" si="3"/>
        <v>14</v>
      </c>
      <c r="K54" s="172">
        <f t="shared" si="3"/>
        <v>7</v>
      </c>
      <c r="L54" s="172">
        <f t="shared" si="3"/>
        <v>96</v>
      </c>
      <c r="M54" s="172">
        <f t="shared" si="3"/>
        <v>74</v>
      </c>
      <c r="N54" s="172">
        <f t="shared" si="3"/>
        <v>107</v>
      </c>
      <c r="O54" s="172">
        <f t="shared" si="3"/>
        <v>83</v>
      </c>
      <c r="P54" s="172">
        <f t="shared" si="1"/>
        <v>1060286.7205095591</v>
      </c>
    </row>
    <row r="55" spans="1:18" ht="15">
      <c r="A55" s="39">
        <v>2028</v>
      </c>
      <c r="B55" s="974"/>
      <c r="C55" s="264"/>
      <c r="E55" s="172">
        <f t="shared" si="3"/>
        <v>1010157.8187881238</v>
      </c>
      <c r="F55" s="172">
        <f t="shared" si="3"/>
        <v>71034.722248638514</v>
      </c>
      <c r="G55" s="172">
        <f t="shared" si="3"/>
        <v>2133.6865820451112</v>
      </c>
      <c r="H55" s="172">
        <f t="shared" si="3"/>
        <v>208.14837736535708</v>
      </c>
      <c r="I55" s="172">
        <f t="shared" si="3"/>
        <v>161.7706595980172</v>
      </c>
      <c r="J55" s="172">
        <f t="shared" si="3"/>
        <v>14</v>
      </c>
      <c r="K55" s="172">
        <f t="shared" si="3"/>
        <v>7</v>
      </c>
      <c r="L55" s="172">
        <f t="shared" si="3"/>
        <v>96</v>
      </c>
      <c r="M55" s="172">
        <f t="shared" si="3"/>
        <v>74</v>
      </c>
      <c r="N55" s="172">
        <f t="shared" si="3"/>
        <v>107</v>
      </c>
      <c r="O55" s="172">
        <f t="shared" si="3"/>
        <v>83</v>
      </c>
      <c r="P55" s="172">
        <f t="shared" si="1"/>
        <v>1083751.3759961729</v>
      </c>
    </row>
    <row r="56" spans="1:18" ht="15">
      <c r="A56" s="39">
        <v>2029</v>
      </c>
      <c r="B56" s="974"/>
      <c r="C56" s="264"/>
      <c r="E56" s="172">
        <f t="shared" si="3"/>
        <v>1032369.7440331107</v>
      </c>
      <c r="F56" s="172">
        <f t="shared" si="3"/>
        <v>72359.767415257331</v>
      </c>
      <c r="G56" s="172">
        <f t="shared" si="3"/>
        <v>2117.1816055325021</v>
      </c>
      <c r="H56" s="172">
        <f t="shared" si="3"/>
        <v>203.45092801558977</v>
      </c>
      <c r="I56" s="172">
        <f t="shared" si="3"/>
        <v>158.49287509766384</v>
      </c>
      <c r="J56" s="172">
        <f t="shared" si="3"/>
        <v>14</v>
      </c>
      <c r="K56" s="172">
        <f t="shared" si="3"/>
        <v>7</v>
      </c>
      <c r="L56" s="172">
        <f t="shared" si="3"/>
        <v>96</v>
      </c>
      <c r="M56" s="172">
        <f t="shared" si="3"/>
        <v>74</v>
      </c>
      <c r="N56" s="172">
        <f t="shared" si="3"/>
        <v>107</v>
      </c>
      <c r="O56" s="172">
        <f t="shared" si="3"/>
        <v>83</v>
      </c>
      <c r="P56" s="172">
        <f t="shared" si="1"/>
        <v>1107267.1439819161</v>
      </c>
    </row>
    <row r="57" spans="1:18" ht="15">
      <c r="A57" s="39">
        <v>2030</v>
      </c>
      <c r="B57" s="974"/>
      <c r="C57" s="264"/>
      <c r="E57" s="172">
        <f t="shared" si="3"/>
        <v>1054854.0353063222</v>
      </c>
      <c r="F57" s="172">
        <f t="shared" si="3"/>
        <v>73713.978466779401</v>
      </c>
      <c r="G57" s="172">
        <f t="shared" si="3"/>
        <v>2100.783493044139</v>
      </c>
      <c r="H57" s="172">
        <f t="shared" si="3"/>
        <v>199.00434411029389</v>
      </c>
      <c r="I57" s="172">
        <f t="shared" si="3"/>
        <v>155.39620250111554</v>
      </c>
      <c r="J57" s="172">
        <f t="shared" si="3"/>
        <v>14</v>
      </c>
      <c r="K57" s="172">
        <f t="shared" si="3"/>
        <v>7</v>
      </c>
      <c r="L57" s="172">
        <f t="shared" si="3"/>
        <v>96</v>
      </c>
      <c r="M57" s="172">
        <f t="shared" si="3"/>
        <v>74</v>
      </c>
      <c r="N57" s="172">
        <f t="shared" si="3"/>
        <v>107</v>
      </c>
      <c r="O57" s="172">
        <f t="shared" si="3"/>
        <v>83</v>
      </c>
      <c r="P57" s="172">
        <f t="shared" si="1"/>
        <v>1131084.8016102561</v>
      </c>
    </row>
    <row r="58" spans="1:18" ht="15">
      <c r="A58" s="39">
        <v>2031</v>
      </c>
      <c r="B58" s="974"/>
      <c r="C58" s="264"/>
      <c r="E58" s="172">
        <f t="shared" si="3"/>
        <v>1077967.8800852338</v>
      </c>
      <c r="F58" s="172">
        <f t="shared" si="3"/>
        <v>75096.039760541185</v>
      </c>
      <c r="G58" s="172">
        <f t="shared" si="3"/>
        <v>2084.5078031064836</v>
      </c>
      <c r="H58" s="172">
        <f t="shared" si="3"/>
        <v>194.78762757475943</v>
      </c>
      <c r="I58" s="172">
        <f t="shared" si="3"/>
        <v>152.45355283871649</v>
      </c>
      <c r="J58" s="172">
        <f t="shared" si="3"/>
        <v>14</v>
      </c>
      <c r="K58" s="172">
        <f t="shared" si="3"/>
        <v>7</v>
      </c>
      <c r="L58" s="172">
        <f t="shared" si="3"/>
        <v>96</v>
      </c>
      <c r="M58" s="172">
        <f t="shared" si="3"/>
        <v>74</v>
      </c>
      <c r="N58" s="172">
        <f t="shared" si="3"/>
        <v>107</v>
      </c>
      <c r="O58" s="172">
        <f t="shared" si="3"/>
        <v>83</v>
      </c>
      <c r="P58" s="172">
        <f t="shared" si="1"/>
        <v>1155560.2152764562</v>
      </c>
    </row>
    <row r="59" spans="1:18" ht="15">
      <c r="A59" s="39">
        <v>2032</v>
      </c>
      <c r="B59" s="974"/>
      <c r="C59" s="264"/>
      <c r="E59" s="172">
        <f t="shared" si="3"/>
        <v>1101674.8789458619</v>
      </c>
      <c r="F59" s="172">
        <f t="shared" si="3"/>
        <v>76506.727066039108</v>
      </c>
      <c r="G59" s="172">
        <f t="shared" si="3"/>
        <v>2068.3367192667488</v>
      </c>
      <c r="H59" s="172">
        <f t="shared" si="3"/>
        <v>190.78448895115022</v>
      </c>
      <c r="I59" s="172">
        <f t="shared" si="3"/>
        <v>149.65663577992734</v>
      </c>
      <c r="J59" s="172">
        <f t="shared" si="3"/>
        <v>14</v>
      </c>
      <c r="K59" s="172">
        <f t="shared" si="3"/>
        <v>7</v>
      </c>
      <c r="L59" s="172">
        <f t="shared" si="3"/>
        <v>96</v>
      </c>
      <c r="M59" s="172">
        <f t="shared" si="3"/>
        <v>74</v>
      </c>
      <c r="N59" s="172">
        <f t="shared" si="3"/>
        <v>107</v>
      </c>
      <c r="O59" s="172">
        <f t="shared" si="3"/>
        <v>83</v>
      </c>
      <c r="P59" s="172">
        <f t="shared" si="1"/>
        <v>1180657.727220119</v>
      </c>
    </row>
    <row r="60" spans="1:18" ht="15">
      <c r="A60" s="39">
        <v>2033</v>
      </c>
      <c r="B60" s="974"/>
      <c r="C60" s="264"/>
      <c r="E60" s="172">
        <f t="shared" si="3"/>
        <v>1125945.3994629737</v>
      </c>
      <c r="F60" s="172">
        <f t="shared" si="3"/>
        <v>77947.762401440254</v>
      </c>
      <c r="G60" s="172">
        <f t="shared" si="3"/>
        <v>2052.2898998706582</v>
      </c>
      <c r="H60" s="172">
        <f t="shared" si="3"/>
        <v>186.97868622363072</v>
      </c>
      <c r="I60" s="172">
        <f t="shared" si="3"/>
        <v>146.99680182444308</v>
      </c>
      <c r="J60" s="172">
        <f t="shared" si="3"/>
        <v>14</v>
      </c>
      <c r="K60" s="172">
        <f t="shared" si="3"/>
        <v>7</v>
      </c>
      <c r="L60" s="172">
        <f t="shared" si="3"/>
        <v>96</v>
      </c>
      <c r="M60" s="172">
        <f t="shared" si="3"/>
        <v>74</v>
      </c>
      <c r="N60" s="172">
        <f t="shared" si="3"/>
        <v>107</v>
      </c>
      <c r="O60" s="172">
        <f t="shared" si="3"/>
        <v>83</v>
      </c>
      <c r="P60" s="172">
        <f t="shared" si="1"/>
        <v>1206349.4304505084</v>
      </c>
    </row>
    <row r="61" spans="1:18" ht="3" customHeight="1"/>
    <row r="62" spans="1:18" ht="15">
      <c r="A62" s="39">
        <v>1980</v>
      </c>
      <c r="B62" s="39">
        <v>1</v>
      </c>
      <c r="C62" s="264">
        <v>29221</v>
      </c>
      <c r="E62" s="172">
        <v>218283</v>
      </c>
      <c r="F62" s="172">
        <v>24633</v>
      </c>
      <c r="G62" s="172">
        <v>501</v>
      </c>
      <c r="H62" s="172">
        <v>931</v>
      </c>
      <c r="I62" s="172">
        <v>555</v>
      </c>
      <c r="J62" s="172">
        <v>228</v>
      </c>
      <c r="K62" s="172">
        <v>176</v>
      </c>
      <c r="L62" s="172">
        <v>0</v>
      </c>
      <c r="M62" s="172">
        <v>0</v>
      </c>
      <c r="N62" s="172">
        <v>0</v>
      </c>
      <c r="O62" s="172">
        <v>0</v>
      </c>
      <c r="P62" s="172">
        <f>SUM(E62:H62,J62,MAX(L62:M62),MAX(N62:O62))</f>
        <v>244576</v>
      </c>
      <c r="R62" s="265"/>
    </row>
    <row r="63" spans="1:18" ht="15">
      <c r="A63" s="39">
        <v>1980</v>
      </c>
      <c r="B63" s="39">
        <v>2</v>
      </c>
      <c r="C63" s="264">
        <v>29252</v>
      </c>
      <c r="E63" s="172">
        <v>218929</v>
      </c>
      <c r="F63" s="172">
        <v>24846</v>
      </c>
      <c r="G63" s="172">
        <v>509</v>
      </c>
      <c r="H63" s="172">
        <v>938</v>
      </c>
      <c r="I63" s="172">
        <v>553</v>
      </c>
      <c r="J63" s="172">
        <v>226</v>
      </c>
      <c r="K63" s="172">
        <v>174</v>
      </c>
      <c r="L63" s="172">
        <v>0</v>
      </c>
      <c r="M63" s="172">
        <v>0</v>
      </c>
      <c r="N63" s="172">
        <v>0</v>
      </c>
      <c r="O63" s="172">
        <v>0</v>
      </c>
      <c r="P63" s="172">
        <f t="shared" ref="P63:P126" si="4">SUM(E63:H63,J63,MAX(L63:M63),MAX(N63:O63))</f>
        <v>245448</v>
      </c>
      <c r="R63" s="265"/>
    </row>
    <row r="64" spans="1:18" ht="15">
      <c r="A64" s="39">
        <v>1980</v>
      </c>
      <c r="B64" s="39">
        <v>3</v>
      </c>
      <c r="C64" s="264">
        <v>29281</v>
      </c>
      <c r="E64" s="172">
        <v>218771</v>
      </c>
      <c r="F64" s="172">
        <v>24793</v>
      </c>
      <c r="G64" s="172">
        <v>503</v>
      </c>
      <c r="H64" s="172">
        <v>949</v>
      </c>
      <c r="I64" s="172">
        <v>559</v>
      </c>
      <c r="J64" s="172">
        <v>226</v>
      </c>
      <c r="K64" s="172">
        <v>175</v>
      </c>
      <c r="L64" s="172">
        <v>0</v>
      </c>
      <c r="M64" s="172">
        <v>0</v>
      </c>
      <c r="N64" s="172">
        <v>0</v>
      </c>
      <c r="O64" s="172">
        <v>0</v>
      </c>
      <c r="P64" s="172">
        <f t="shared" si="4"/>
        <v>245242</v>
      </c>
      <c r="R64" s="265"/>
    </row>
    <row r="65" spans="1:18" ht="15">
      <c r="A65" s="39">
        <v>1980</v>
      </c>
      <c r="B65" s="39">
        <v>4</v>
      </c>
      <c r="C65" s="264">
        <v>29312</v>
      </c>
      <c r="E65" s="172">
        <v>218416</v>
      </c>
      <c r="F65" s="172">
        <v>24667</v>
      </c>
      <c r="G65" s="172">
        <v>505</v>
      </c>
      <c r="H65" s="172">
        <v>957</v>
      </c>
      <c r="I65" s="172">
        <v>561</v>
      </c>
      <c r="J65" s="172">
        <v>224</v>
      </c>
      <c r="K65" s="172">
        <v>174</v>
      </c>
      <c r="L65" s="172">
        <v>0</v>
      </c>
      <c r="M65" s="172">
        <v>0</v>
      </c>
      <c r="N65" s="172">
        <v>0</v>
      </c>
      <c r="O65" s="172">
        <v>0</v>
      </c>
      <c r="P65" s="172">
        <f t="shared" si="4"/>
        <v>244769</v>
      </c>
      <c r="R65" s="265"/>
    </row>
    <row r="66" spans="1:18" ht="15">
      <c r="A66" s="39">
        <v>1980</v>
      </c>
      <c r="B66" s="39">
        <v>5</v>
      </c>
      <c r="C66" s="264">
        <v>29342</v>
      </c>
      <c r="E66" s="172">
        <v>217189</v>
      </c>
      <c r="F66" s="172">
        <v>24387</v>
      </c>
      <c r="G66" s="172">
        <v>505</v>
      </c>
      <c r="H66" s="172">
        <v>962</v>
      </c>
      <c r="I66" s="172">
        <v>563</v>
      </c>
      <c r="J66" s="172">
        <v>224</v>
      </c>
      <c r="K66" s="172">
        <v>174</v>
      </c>
      <c r="L66" s="172">
        <v>0</v>
      </c>
      <c r="M66" s="172">
        <v>0</v>
      </c>
      <c r="N66" s="172">
        <v>0</v>
      </c>
      <c r="O66" s="172">
        <v>0</v>
      </c>
      <c r="P66" s="172">
        <f t="shared" si="4"/>
        <v>243267</v>
      </c>
      <c r="R66" s="265"/>
    </row>
    <row r="67" spans="1:18" ht="15">
      <c r="A67" s="39">
        <v>1980</v>
      </c>
      <c r="B67" s="39">
        <v>6</v>
      </c>
      <c r="C67" s="264">
        <v>29373</v>
      </c>
      <c r="E67" s="172">
        <v>216537</v>
      </c>
      <c r="F67" s="172">
        <v>24269</v>
      </c>
      <c r="G67" s="172">
        <v>502</v>
      </c>
      <c r="H67" s="172">
        <v>963</v>
      </c>
      <c r="I67" s="172">
        <v>564</v>
      </c>
      <c r="J67" s="172">
        <v>224</v>
      </c>
      <c r="K67" s="172">
        <v>174</v>
      </c>
      <c r="L67" s="172">
        <v>0</v>
      </c>
      <c r="M67" s="172">
        <v>0</v>
      </c>
      <c r="N67" s="172">
        <v>0</v>
      </c>
      <c r="O67" s="172">
        <v>0</v>
      </c>
      <c r="P67" s="172">
        <f t="shared" si="4"/>
        <v>242495</v>
      </c>
      <c r="R67" s="265"/>
    </row>
    <row r="68" spans="1:18" ht="15">
      <c r="A68" s="39">
        <v>1980</v>
      </c>
      <c r="B68" s="39">
        <v>7</v>
      </c>
      <c r="C68" s="264">
        <v>29403</v>
      </c>
      <c r="E68" s="172">
        <v>215512</v>
      </c>
      <c r="F68" s="172">
        <v>24165</v>
      </c>
      <c r="G68" s="172">
        <v>506</v>
      </c>
      <c r="H68" s="172">
        <v>969</v>
      </c>
      <c r="I68" s="172">
        <v>563</v>
      </c>
      <c r="J68" s="172">
        <v>222</v>
      </c>
      <c r="K68" s="172">
        <v>171</v>
      </c>
      <c r="L68" s="172">
        <v>0</v>
      </c>
      <c r="M68" s="172">
        <v>0</v>
      </c>
      <c r="N68" s="172">
        <v>0</v>
      </c>
      <c r="O68" s="172">
        <v>0</v>
      </c>
      <c r="P68" s="172">
        <f t="shared" si="4"/>
        <v>241374</v>
      </c>
      <c r="R68" s="265"/>
    </row>
    <row r="69" spans="1:18" ht="15">
      <c r="A69" s="39">
        <v>1980</v>
      </c>
      <c r="B69" s="39">
        <v>8</v>
      </c>
      <c r="C69" s="264">
        <v>29434</v>
      </c>
      <c r="E69" s="172">
        <v>214787</v>
      </c>
      <c r="F69" s="172">
        <v>24057</v>
      </c>
      <c r="G69" s="172">
        <v>504</v>
      </c>
      <c r="H69" s="172">
        <v>971</v>
      </c>
      <c r="I69" s="172">
        <v>564</v>
      </c>
      <c r="J69" s="172">
        <v>222</v>
      </c>
      <c r="K69" s="172">
        <v>170</v>
      </c>
      <c r="L69" s="172">
        <v>0</v>
      </c>
      <c r="M69" s="172">
        <v>0</v>
      </c>
      <c r="N69" s="172">
        <v>0</v>
      </c>
      <c r="O69" s="172">
        <v>0</v>
      </c>
      <c r="P69" s="172">
        <f t="shared" si="4"/>
        <v>240541</v>
      </c>
      <c r="R69" s="265"/>
    </row>
    <row r="70" spans="1:18" ht="15">
      <c r="A70" s="39">
        <v>1980</v>
      </c>
      <c r="B70" s="39">
        <v>9</v>
      </c>
      <c r="C70" s="264">
        <v>29465</v>
      </c>
      <c r="E70" s="172">
        <v>215871</v>
      </c>
      <c r="F70" s="172">
        <v>24092</v>
      </c>
      <c r="G70" s="172">
        <v>504</v>
      </c>
      <c r="H70" s="172">
        <v>978</v>
      </c>
      <c r="I70" s="172">
        <v>566</v>
      </c>
      <c r="J70" s="172">
        <v>223</v>
      </c>
      <c r="K70" s="172">
        <v>171</v>
      </c>
      <c r="L70" s="172">
        <v>0</v>
      </c>
      <c r="M70" s="172">
        <v>0</v>
      </c>
      <c r="N70" s="172">
        <v>0</v>
      </c>
      <c r="O70" s="172">
        <v>0</v>
      </c>
      <c r="P70" s="172">
        <f t="shared" si="4"/>
        <v>241668</v>
      </c>
      <c r="R70" s="265"/>
    </row>
    <row r="71" spans="1:18" ht="15">
      <c r="A71" s="39">
        <v>1980</v>
      </c>
      <c r="B71" s="39">
        <v>10</v>
      </c>
      <c r="C71" s="264">
        <v>29495</v>
      </c>
      <c r="E71" s="172">
        <v>218547</v>
      </c>
      <c r="F71" s="172">
        <v>24271</v>
      </c>
      <c r="G71" s="172">
        <v>505</v>
      </c>
      <c r="H71" s="172">
        <v>980</v>
      </c>
      <c r="I71" s="172">
        <v>567</v>
      </c>
      <c r="J71" s="172">
        <v>223</v>
      </c>
      <c r="K71" s="172">
        <v>171</v>
      </c>
      <c r="L71" s="172">
        <v>0</v>
      </c>
      <c r="M71" s="172">
        <v>0</v>
      </c>
      <c r="N71" s="172">
        <v>0</v>
      </c>
      <c r="O71" s="172">
        <v>0</v>
      </c>
      <c r="P71" s="172">
        <f t="shared" si="4"/>
        <v>244526</v>
      </c>
      <c r="R71" s="265"/>
    </row>
    <row r="72" spans="1:18" ht="15">
      <c r="A72" s="39">
        <v>1980</v>
      </c>
      <c r="B72" s="39">
        <v>11</v>
      </c>
      <c r="C72" s="264">
        <v>29526</v>
      </c>
      <c r="E72" s="172">
        <v>221443</v>
      </c>
      <c r="F72" s="172">
        <v>24662</v>
      </c>
      <c r="G72" s="172">
        <v>469</v>
      </c>
      <c r="H72" s="172">
        <v>982</v>
      </c>
      <c r="I72" s="172">
        <v>567</v>
      </c>
      <c r="J72" s="172">
        <v>223</v>
      </c>
      <c r="K72" s="172">
        <v>171</v>
      </c>
      <c r="L72" s="172">
        <v>0</v>
      </c>
      <c r="M72" s="172">
        <v>0</v>
      </c>
      <c r="N72" s="172">
        <v>0</v>
      </c>
      <c r="O72" s="172">
        <v>0</v>
      </c>
      <c r="P72" s="172">
        <f t="shared" si="4"/>
        <v>247779</v>
      </c>
      <c r="R72" s="265"/>
    </row>
    <row r="73" spans="1:18" ht="15">
      <c r="A73" s="39">
        <v>1980</v>
      </c>
      <c r="B73" s="39">
        <v>12</v>
      </c>
      <c r="C73" s="264">
        <v>29556</v>
      </c>
      <c r="E73" s="172">
        <v>223667</v>
      </c>
      <c r="F73" s="172">
        <v>24751</v>
      </c>
      <c r="G73" s="172">
        <v>700</v>
      </c>
      <c r="H73" s="172">
        <v>995</v>
      </c>
      <c r="I73" s="172">
        <v>568</v>
      </c>
      <c r="J73" s="172">
        <v>223</v>
      </c>
      <c r="K73" s="172">
        <v>173</v>
      </c>
      <c r="L73" s="172">
        <v>0</v>
      </c>
      <c r="M73" s="172">
        <v>0</v>
      </c>
      <c r="N73" s="172">
        <v>0</v>
      </c>
      <c r="O73" s="172">
        <v>0</v>
      </c>
      <c r="P73" s="172">
        <f t="shared" si="4"/>
        <v>250336</v>
      </c>
      <c r="R73" s="265"/>
    </row>
    <row r="74" spans="1:18" ht="15">
      <c r="A74" s="39">
        <v>1981</v>
      </c>
      <c r="B74" s="39">
        <v>1</v>
      </c>
      <c r="C74" s="264">
        <v>29587</v>
      </c>
      <c r="E74" s="172">
        <v>224253</v>
      </c>
      <c r="F74" s="172">
        <v>24498</v>
      </c>
      <c r="G74" s="172">
        <v>1020</v>
      </c>
      <c r="H74" s="172">
        <v>996</v>
      </c>
      <c r="I74" s="172">
        <v>568</v>
      </c>
      <c r="J74" s="172">
        <v>223</v>
      </c>
      <c r="K74" s="172">
        <v>175</v>
      </c>
      <c r="L74" s="172">
        <v>0</v>
      </c>
      <c r="M74" s="172">
        <v>0</v>
      </c>
      <c r="N74" s="172">
        <v>0</v>
      </c>
      <c r="O74" s="172">
        <v>0</v>
      </c>
      <c r="P74" s="172">
        <f t="shared" si="4"/>
        <v>250990</v>
      </c>
      <c r="R74" s="265"/>
    </row>
    <row r="75" spans="1:18" ht="15">
      <c r="A75" s="39">
        <v>1981</v>
      </c>
      <c r="B75" s="39">
        <v>2</v>
      </c>
      <c r="C75" s="264">
        <v>29618</v>
      </c>
      <c r="E75" s="172">
        <v>224801</v>
      </c>
      <c r="F75" s="172">
        <v>24383</v>
      </c>
      <c r="G75" s="172">
        <v>1208</v>
      </c>
      <c r="H75" s="172">
        <v>1001</v>
      </c>
      <c r="I75" s="172">
        <v>570</v>
      </c>
      <c r="J75" s="172">
        <v>226</v>
      </c>
      <c r="K75" s="172">
        <v>175</v>
      </c>
      <c r="L75" s="172">
        <v>0</v>
      </c>
      <c r="M75" s="172">
        <v>0</v>
      </c>
      <c r="N75" s="172">
        <v>0</v>
      </c>
      <c r="O75" s="172">
        <v>0</v>
      </c>
      <c r="P75" s="172">
        <f t="shared" si="4"/>
        <v>251619</v>
      </c>
      <c r="R75" s="265"/>
    </row>
    <row r="76" spans="1:18" ht="15">
      <c r="A76" s="39">
        <v>1981</v>
      </c>
      <c r="B76" s="39">
        <v>3</v>
      </c>
      <c r="C76" s="264">
        <v>29646</v>
      </c>
      <c r="E76" s="172">
        <v>224578</v>
      </c>
      <c r="F76" s="172">
        <v>24107</v>
      </c>
      <c r="G76" s="172">
        <v>1455</v>
      </c>
      <c r="H76" s="172">
        <v>1001</v>
      </c>
      <c r="I76" s="172">
        <v>571</v>
      </c>
      <c r="J76" s="172">
        <v>230</v>
      </c>
      <c r="K76" s="172">
        <v>176</v>
      </c>
      <c r="L76" s="172">
        <v>0</v>
      </c>
      <c r="M76" s="172">
        <v>0</v>
      </c>
      <c r="N76" s="172">
        <v>0</v>
      </c>
      <c r="O76" s="172">
        <v>0</v>
      </c>
      <c r="P76" s="172">
        <f t="shared" si="4"/>
        <v>251371</v>
      </c>
      <c r="R76" s="265"/>
    </row>
    <row r="77" spans="1:18" ht="15">
      <c r="A77" s="39">
        <v>1981</v>
      </c>
      <c r="B77" s="39">
        <v>4</v>
      </c>
      <c r="C77" s="264">
        <v>29677</v>
      </c>
      <c r="E77" s="172">
        <v>224227</v>
      </c>
      <c r="F77" s="172">
        <v>23902</v>
      </c>
      <c r="G77" s="172">
        <v>1574</v>
      </c>
      <c r="H77" s="172">
        <v>1002</v>
      </c>
      <c r="I77" s="172">
        <v>569</v>
      </c>
      <c r="J77" s="172">
        <v>230</v>
      </c>
      <c r="K77" s="172">
        <v>176</v>
      </c>
      <c r="L77" s="172">
        <v>0</v>
      </c>
      <c r="M77" s="172">
        <v>0</v>
      </c>
      <c r="N77" s="172">
        <v>0</v>
      </c>
      <c r="O77" s="172">
        <v>0</v>
      </c>
      <c r="P77" s="172">
        <f t="shared" si="4"/>
        <v>250935</v>
      </c>
      <c r="R77" s="265"/>
    </row>
    <row r="78" spans="1:18" ht="15">
      <c r="A78" s="39">
        <v>1981</v>
      </c>
      <c r="B78" s="39">
        <v>5</v>
      </c>
      <c r="C78" s="264">
        <v>29707</v>
      </c>
      <c r="E78" s="172">
        <v>223773</v>
      </c>
      <c r="F78" s="172">
        <v>23707</v>
      </c>
      <c r="G78" s="172">
        <v>1654</v>
      </c>
      <c r="H78" s="172">
        <v>1003</v>
      </c>
      <c r="I78" s="172">
        <v>569</v>
      </c>
      <c r="J78" s="172">
        <v>231</v>
      </c>
      <c r="K78" s="172">
        <v>177</v>
      </c>
      <c r="L78" s="172">
        <v>0</v>
      </c>
      <c r="M78" s="172">
        <v>0</v>
      </c>
      <c r="N78" s="172">
        <v>0</v>
      </c>
      <c r="O78" s="172">
        <v>0</v>
      </c>
      <c r="P78" s="172">
        <f t="shared" si="4"/>
        <v>250368</v>
      </c>
      <c r="R78" s="265"/>
    </row>
    <row r="79" spans="1:18" ht="15">
      <c r="A79" s="39">
        <v>1981</v>
      </c>
      <c r="B79" s="39">
        <v>6</v>
      </c>
      <c r="C79" s="264">
        <v>29738</v>
      </c>
      <c r="E79" s="172">
        <v>222715</v>
      </c>
      <c r="F79" s="172">
        <v>23466</v>
      </c>
      <c r="G79" s="172">
        <v>1783</v>
      </c>
      <c r="H79" s="172">
        <v>1000</v>
      </c>
      <c r="I79" s="172">
        <v>572</v>
      </c>
      <c r="J79" s="172">
        <v>237</v>
      </c>
      <c r="K79" s="172">
        <v>176</v>
      </c>
      <c r="L79" s="172">
        <v>0</v>
      </c>
      <c r="M79" s="172">
        <v>0</v>
      </c>
      <c r="N79" s="172">
        <v>0</v>
      </c>
      <c r="O79" s="172">
        <v>0</v>
      </c>
      <c r="P79" s="172">
        <f t="shared" si="4"/>
        <v>249201</v>
      </c>
      <c r="R79" s="265"/>
    </row>
    <row r="80" spans="1:18" ht="15">
      <c r="A80" s="39">
        <v>1981</v>
      </c>
      <c r="B80" s="39">
        <v>7</v>
      </c>
      <c r="C80" s="264">
        <v>29768</v>
      </c>
      <c r="E80" s="172">
        <v>221824</v>
      </c>
      <c r="F80" s="172">
        <v>23392</v>
      </c>
      <c r="G80" s="172">
        <v>1780</v>
      </c>
      <c r="H80" s="172">
        <v>999</v>
      </c>
      <c r="I80" s="172">
        <v>570</v>
      </c>
      <c r="J80" s="172">
        <v>238</v>
      </c>
      <c r="K80" s="172">
        <v>177</v>
      </c>
      <c r="L80" s="172">
        <v>0</v>
      </c>
      <c r="M80" s="172">
        <v>0</v>
      </c>
      <c r="N80" s="172">
        <v>0</v>
      </c>
      <c r="O80" s="172">
        <v>0</v>
      </c>
      <c r="P80" s="172">
        <f t="shared" si="4"/>
        <v>248233</v>
      </c>
      <c r="R80" s="265"/>
    </row>
    <row r="81" spans="1:18" ht="15">
      <c r="A81" s="39">
        <v>1981</v>
      </c>
      <c r="B81" s="39">
        <v>8</v>
      </c>
      <c r="C81" s="264">
        <v>29799</v>
      </c>
      <c r="E81" s="172">
        <v>221054</v>
      </c>
      <c r="F81" s="172">
        <v>23200</v>
      </c>
      <c r="G81" s="172">
        <v>1902</v>
      </c>
      <c r="H81" s="172">
        <v>1001</v>
      </c>
      <c r="I81" s="172">
        <v>570</v>
      </c>
      <c r="J81" s="172">
        <v>235</v>
      </c>
      <c r="K81" s="172">
        <v>177</v>
      </c>
      <c r="L81" s="172">
        <v>0</v>
      </c>
      <c r="M81" s="172">
        <v>0</v>
      </c>
      <c r="N81" s="172">
        <v>0</v>
      </c>
      <c r="O81" s="172">
        <v>0</v>
      </c>
      <c r="P81" s="172">
        <f t="shared" si="4"/>
        <v>247392</v>
      </c>
      <c r="R81" s="265"/>
    </row>
    <row r="82" spans="1:18" ht="15">
      <c r="A82" s="39">
        <v>1981</v>
      </c>
      <c r="B82" s="39">
        <v>9</v>
      </c>
      <c r="C82" s="264">
        <v>29830</v>
      </c>
      <c r="E82" s="172">
        <v>221569</v>
      </c>
      <c r="F82" s="172">
        <v>23009</v>
      </c>
      <c r="G82" s="172">
        <v>2078</v>
      </c>
      <c r="H82" s="172">
        <v>1011</v>
      </c>
      <c r="I82" s="172">
        <v>577</v>
      </c>
      <c r="J82" s="172">
        <v>232</v>
      </c>
      <c r="K82" s="172">
        <v>173</v>
      </c>
      <c r="L82" s="172">
        <v>0</v>
      </c>
      <c r="M82" s="172">
        <v>0</v>
      </c>
      <c r="N82" s="172">
        <v>0</v>
      </c>
      <c r="O82" s="172">
        <v>0</v>
      </c>
      <c r="P82" s="172">
        <f t="shared" si="4"/>
        <v>247899</v>
      </c>
      <c r="R82" s="265"/>
    </row>
    <row r="83" spans="1:18" ht="15">
      <c r="A83" s="39">
        <v>1981</v>
      </c>
      <c r="B83" s="39">
        <v>10</v>
      </c>
      <c r="C83" s="264">
        <v>29860</v>
      </c>
      <c r="E83" s="172">
        <v>224613</v>
      </c>
      <c r="F83" s="172">
        <v>23226</v>
      </c>
      <c r="G83" s="172">
        <v>2088</v>
      </c>
      <c r="H83" s="172">
        <v>1015</v>
      </c>
      <c r="I83" s="172">
        <v>579</v>
      </c>
      <c r="J83" s="172">
        <v>233</v>
      </c>
      <c r="K83" s="172">
        <v>173</v>
      </c>
      <c r="L83" s="172">
        <v>0</v>
      </c>
      <c r="M83" s="172">
        <v>0</v>
      </c>
      <c r="N83" s="172">
        <v>0</v>
      </c>
      <c r="O83" s="172">
        <v>0</v>
      </c>
      <c r="P83" s="172">
        <f t="shared" si="4"/>
        <v>251175</v>
      </c>
      <c r="R83" s="265"/>
    </row>
    <row r="84" spans="1:18" ht="15">
      <c r="A84" s="39">
        <v>1981</v>
      </c>
      <c r="B84" s="39">
        <v>11</v>
      </c>
      <c r="C84" s="264">
        <v>29891</v>
      </c>
      <c r="E84" s="172">
        <v>226269</v>
      </c>
      <c r="F84" s="172">
        <v>23404</v>
      </c>
      <c r="G84" s="172">
        <v>2104</v>
      </c>
      <c r="H84" s="172">
        <v>1023</v>
      </c>
      <c r="I84" s="172">
        <v>583</v>
      </c>
      <c r="J84" s="172">
        <v>233</v>
      </c>
      <c r="K84" s="172">
        <v>172</v>
      </c>
      <c r="L84" s="172">
        <v>0</v>
      </c>
      <c r="M84" s="172">
        <v>0</v>
      </c>
      <c r="N84" s="172">
        <v>0</v>
      </c>
      <c r="O84" s="172">
        <v>0</v>
      </c>
      <c r="P84" s="172">
        <f t="shared" si="4"/>
        <v>253033</v>
      </c>
      <c r="R84" s="265"/>
    </row>
    <row r="85" spans="1:18" ht="15">
      <c r="A85" s="39">
        <v>1981</v>
      </c>
      <c r="B85" s="39">
        <v>12</v>
      </c>
      <c r="C85" s="264">
        <v>29921</v>
      </c>
      <c r="E85" s="172">
        <v>227523</v>
      </c>
      <c r="F85" s="172">
        <v>23557</v>
      </c>
      <c r="G85" s="172">
        <v>2118</v>
      </c>
      <c r="H85" s="172">
        <v>1028</v>
      </c>
      <c r="I85" s="172">
        <v>585</v>
      </c>
      <c r="J85" s="172">
        <v>232</v>
      </c>
      <c r="K85" s="172">
        <v>172</v>
      </c>
      <c r="L85" s="172">
        <v>0</v>
      </c>
      <c r="M85" s="172">
        <v>0</v>
      </c>
      <c r="N85" s="172">
        <v>0</v>
      </c>
      <c r="O85" s="172">
        <v>0</v>
      </c>
      <c r="P85" s="172">
        <f t="shared" si="4"/>
        <v>254458</v>
      </c>
      <c r="R85" s="265"/>
    </row>
    <row r="86" spans="1:18" ht="15">
      <c r="A86" s="39">
        <v>1982</v>
      </c>
      <c r="B86" s="39">
        <v>1</v>
      </c>
      <c r="C86" s="264">
        <v>29952</v>
      </c>
      <c r="E86" s="172">
        <v>228377</v>
      </c>
      <c r="F86" s="172">
        <v>23664</v>
      </c>
      <c r="G86" s="172">
        <v>2123</v>
      </c>
      <c r="H86" s="172">
        <v>1033</v>
      </c>
      <c r="I86" s="172">
        <v>585</v>
      </c>
      <c r="J86" s="172">
        <v>233</v>
      </c>
      <c r="K86" s="172">
        <v>173</v>
      </c>
      <c r="L86" s="172">
        <v>0</v>
      </c>
      <c r="M86" s="172">
        <v>0</v>
      </c>
      <c r="N86" s="172">
        <v>0</v>
      </c>
      <c r="O86" s="172">
        <v>0</v>
      </c>
      <c r="P86" s="172">
        <f t="shared" si="4"/>
        <v>255430</v>
      </c>
      <c r="R86" s="265"/>
    </row>
    <row r="87" spans="1:18" ht="15">
      <c r="A87" s="39">
        <v>1982</v>
      </c>
      <c r="B87" s="39">
        <v>2</v>
      </c>
      <c r="C87" s="264">
        <v>29983</v>
      </c>
      <c r="E87" s="172">
        <v>228218</v>
      </c>
      <c r="F87" s="172">
        <v>23681</v>
      </c>
      <c r="G87" s="172">
        <v>2108</v>
      </c>
      <c r="H87" s="172">
        <v>1029</v>
      </c>
      <c r="I87" s="172">
        <v>586</v>
      </c>
      <c r="J87" s="172">
        <v>232</v>
      </c>
      <c r="K87" s="172">
        <v>172</v>
      </c>
      <c r="L87" s="172">
        <v>0</v>
      </c>
      <c r="M87" s="172">
        <v>0</v>
      </c>
      <c r="N87" s="172">
        <v>0</v>
      </c>
      <c r="O87" s="172">
        <v>0</v>
      </c>
      <c r="P87" s="172">
        <f t="shared" si="4"/>
        <v>255268</v>
      </c>
      <c r="R87" s="265"/>
    </row>
    <row r="88" spans="1:18" ht="15">
      <c r="A88" s="39">
        <v>1982</v>
      </c>
      <c r="B88" s="39">
        <v>3</v>
      </c>
      <c r="C88" s="264">
        <v>30011</v>
      </c>
      <c r="E88" s="172">
        <v>227527</v>
      </c>
      <c r="F88" s="172">
        <v>23656</v>
      </c>
      <c r="G88" s="172">
        <v>2098</v>
      </c>
      <c r="H88" s="172">
        <v>1028</v>
      </c>
      <c r="I88" s="172">
        <v>586</v>
      </c>
      <c r="J88" s="172">
        <v>234</v>
      </c>
      <c r="K88" s="172">
        <v>173</v>
      </c>
      <c r="L88" s="172">
        <v>0</v>
      </c>
      <c r="M88" s="172">
        <v>0</v>
      </c>
      <c r="N88" s="172">
        <v>0</v>
      </c>
      <c r="O88" s="172">
        <v>0</v>
      </c>
      <c r="P88" s="172">
        <f t="shared" si="4"/>
        <v>254543</v>
      </c>
      <c r="R88" s="265"/>
    </row>
    <row r="89" spans="1:18" ht="15">
      <c r="A89" s="39">
        <v>1982</v>
      </c>
      <c r="B89" s="39">
        <v>4</v>
      </c>
      <c r="C89" s="264">
        <v>30042</v>
      </c>
      <c r="E89" s="172">
        <v>226756</v>
      </c>
      <c r="F89" s="172">
        <v>23593</v>
      </c>
      <c r="G89" s="172">
        <v>2090</v>
      </c>
      <c r="H89" s="172">
        <v>1027</v>
      </c>
      <c r="I89" s="172">
        <v>586</v>
      </c>
      <c r="J89" s="172">
        <v>222</v>
      </c>
      <c r="K89" s="172">
        <v>171</v>
      </c>
      <c r="L89" s="172">
        <v>0</v>
      </c>
      <c r="M89" s="172">
        <v>0</v>
      </c>
      <c r="N89" s="172">
        <v>0</v>
      </c>
      <c r="O89" s="172">
        <v>0</v>
      </c>
      <c r="P89" s="172">
        <f t="shared" si="4"/>
        <v>253688</v>
      </c>
      <c r="R89" s="265"/>
    </row>
    <row r="90" spans="1:18" ht="15">
      <c r="A90" s="39">
        <v>1982</v>
      </c>
      <c r="B90" s="39">
        <v>5</v>
      </c>
      <c r="C90" s="264">
        <v>30072</v>
      </c>
      <c r="E90" s="172">
        <v>225632</v>
      </c>
      <c r="F90" s="172">
        <v>23488</v>
      </c>
      <c r="G90" s="172">
        <v>2079</v>
      </c>
      <c r="H90" s="172">
        <v>1025</v>
      </c>
      <c r="I90" s="172">
        <v>585</v>
      </c>
      <c r="J90" s="172">
        <v>230</v>
      </c>
      <c r="K90" s="172">
        <v>169</v>
      </c>
      <c r="L90" s="172">
        <v>0</v>
      </c>
      <c r="M90" s="172">
        <v>0</v>
      </c>
      <c r="N90" s="172">
        <v>0</v>
      </c>
      <c r="O90" s="172">
        <v>0</v>
      </c>
      <c r="P90" s="172">
        <f t="shared" si="4"/>
        <v>252454</v>
      </c>
      <c r="R90" s="265"/>
    </row>
    <row r="91" spans="1:18" ht="15">
      <c r="A91" s="39">
        <v>1982</v>
      </c>
      <c r="B91" s="39">
        <v>6</v>
      </c>
      <c r="C91" s="264">
        <v>30103</v>
      </c>
      <c r="E91" s="172">
        <v>223912</v>
      </c>
      <c r="F91" s="172">
        <v>23364</v>
      </c>
      <c r="G91" s="172">
        <v>2058</v>
      </c>
      <c r="H91" s="172">
        <v>1030</v>
      </c>
      <c r="I91" s="172">
        <v>588</v>
      </c>
      <c r="J91" s="172">
        <v>230</v>
      </c>
      <c r="K91" s="172">
        <v>169</v>
      </c>
      <c r="L91" s="172">
        <v>0</v>
      </c>
      <c r="M91" s="172">
        <v>0</v>
      </c>
      <c r="N91" s="172">
        <v>0</v>
      </c>
      <c r="O91" s="172">
        <v>0</v>
      </c>
      <c r="P91" s="172">
        <f t="shared" si="4"/>
        <v>250594</v>
      </c>
      <c r="R91" s="265"/>
    </row>
    <row r="92" spans="1:18" ht="15">
      <c r="A92" s="39">
        <v>1982</v>
      </c>
      <c r="B92" s="39">
        <v>7</v>
      </c>
      <c r="C92" s="264">
        <v>30133</v>
      </c>
      <c r="E92" s="172">
        <v>222158</v>
      </c>
      <c r="F92" s="172">
        <v>23239</v>
      </c>
      <c r="G92" s="172">
        <v>2039</v>
      </c>
      <c r="H92" s="172">
        <v>1031</v>
      </c>
      <c r="I92" s="172">
        <v>589</v>
      </c>
      <c r="J92" s="172">
        <v>231</v>
      </c>
      <c r="K92" s="172">
        <v>169</v>
      </c>
      <c r="L92" s="172">
        <v>0</v>
      </c>
      <c r="M92" s="172">
        <v>0</v>
      </c>
      <c r="N92" s="172">
        <v>0</v>
      </c>
      <c r="O92" s="172">
        <v>0</v>
      </c>
      <c r="P92" s="172">
        <f t="shared" si="4"/>
        <v>248698</v>
      </c>
      <c r="R92" s="265"/>
    </row>
    <row r="93" spans="1:18" ht="15">
      <c r="A93" s="39">
        <v>1982</v>
      </c>
      <c r="B93" s="39">
        <v>8</v>
      </c>
      <c r="C93" s="264">
        <v>30164</v>
      </c>
      <c r="E93" s="172">
        <v>221244</v>
      </c>
      <c r="F93" s="172">
        <v>23148</v>
      </c>
      <c r="G93" s="172">
        <v>2028</v>
      </c>
      <c r="H93" s="172">
        <v>1034</v>
      </c>
      <c r="I93" s="172">
        <v>588</v>
      </c>
      <c r="J93" s="172">
        <v>230</v>
      </c>
      <c r="K93" s="172">
        <v>169</v>
      </c>
      <c r="L93" s="172">
        <v>0</v>
      </c>
      <c r="M93" s="172">
        <v>0</v>
      </c>
      <c r="N93" s="172">
        <v>0</v>
      </c>
      <c r="O93" s="172">
        <v>0</v>
      </c>
      <c r="P93" s="172">
        <f t="shared" si="4"/>
        <v>247684</v>
      </c>
      <c r="R93" s="265"/>
    </row>
    <row r="94" spans="1:18" ht="15">
      <c r="A94" s="39">
        <v>1982</v>
      </c>
      <c r="B94" s="39">
        <v>9</v>
      </c>
      <c r="C94" s="264">
        <v>30195</v>
      </c>
      <c r="E94" s="172">
        <v>221599</v>
      </c>
      <c r="F94" s="172">
        <v>23120</v>
      </c>
      <c r="G94" s="172">
        <v>2031</v>
      </c>
      <c r="H94" s="172">
        <v>1033</v>
      </c>
      <c r="I94" s="172">
        <v>590</v>
      </c>
      <c r="J94" s="172">
        <v>231</v>
      </c>
      <c r="K94" s="172">
        <v>170</v>
      </c>
      <c r="L94" s="172">
        <v>0</v>
      </c>
      <c r="M94" s="172">
        <v>0</v>
      </c>
      <c r="N94" s="172">
        <v>0</v>
      </c>
      <c r="O94" s="172">
        <v>0</v>
      </c>
      <c r="P94" s="172">
        <f t="shared" si="4"/>
        <v>248014</v>
      </c>
      <c r="R94" s="265"/>
    </row>
    <row r="95" spans="1:18" ht="15">
      <c r="A95" s="39">
        <v>1982</v>
      </c>
      <c r="B95" s="39">
        <v>10</v>
      </c>
      <c r="C95" s="264">
        <v>30225</v>
      </c>
      <c r="E95" s="172">
        <v>224404</v>
      </c>
      <c r="F95" s="172">
        <v>23308</v>
      </c>
      <c r="G95" s="172">
        <v>2040</v>
      </c>
      <c r="H95" s="172">
        <v>1035</v>
      </c>
      <c r="I95" s="172">
        <v>591</v>
      </c>
      <c r="J95" s="172">
        <v>231</v>
      </c>
      <c r="K95" s="172">
        <v>170</v>
      </c>
      <c r="L95" s="172">
        <v>0</v>
      </c>
      <c r="M95" s="172">
        <v>0</v>
      </c>
      <c r="N95" s="172">
        <v>0</v>
      </c>
      <c r="O95" s="172">
        <v>0</v>
      </c>
      <c r="P95" s="172">
        <f t="shared" si="4"/>
        <v>251018</v>
      </c>
      <c r="R95" s="265"/>
    </row>
    <row r="96" spans="1:18" ht="15">
      <c r="A96" s="39">
        <v>1982</v>
      </c>
      <c r="B96" s="39">
        <v>11</v>
      </c>
      <c r="C96" s="264">
        <v>30256</v>
      </c>
      <c r="E96" s="172">
        <v>227100</v>
      </c>
      <c r="F96" s="172">
        <v>23619</v>
      </c>
      <c r="G96" s="172">
        <v>2059</v>
      </c>
      <c r="H96" s="172">
        <v>1043</v>
      </c>
      <c r="I96" s="172">
        <v>591</v>
      </c>
      <c r="J96" s="172">
        <v>230</v>
      </c>
      <c r="K96" s="172">
        <v>168</v>
      </c>
      <c r="L96" s="172">
        <v>0</v>
      </c>
      <c r="M96" s="172">
        <v>0</v>
      </c>
      <c r="N96" s="172">
        <v>0</v>
      </c>
      <c r="O96" s="172">
        <v>0</v>
      </c>
      <c r="P96" s="172">
        <f t="shared" si="4"/>
        <v>254051</v>
      </c>
      <c r="R96" s="265"/>
    </row>
    <row r="97" spans="1:18" ht="15">
      <c r="A97" s="39">
        <v>1982</v>
      </c>
      <c r="B97" s="39">
        <v>12</v>
      </c>
      <c r="C97" s="264">
        <v>30286</v>
      </c>
      <c r="E97" s="172">
        <v>228925</v>
      </c>
      <c r="F97" s="172">
        <v>23876</v>
      </c>
      <c r="G97" s="172">
        <v>2084</v>
      </c>
      <c r="H97" s="172">
        <v>1046</v>
      </c>
      <c r="I97" s="172">
        <v>592</v>
      </c>
      <c r="J97" s="172">
        <v>229</v>
      </c>
      <c r="K97" s="172">
        <v>167</v>
      </c>
      <c r="L97" s="172">
        <v>0</v>
      </c>
      <c r="M97" s="172">
        <v>0</v>
      </c>
      <c r="N97" s="172">
        <v>0</v>
      </c>
      <c r="O97" s="172">
        <v>0</v>
      </c>
      <c r="P97" s="172">
        <f t="shared" si="4"/>
        <v>256160</v>
      </c>
      <c r="R97" s="265"/>
    </row>
    <row r="98" spans="1:18" ht="15">
      <c r="A98" s="39">
        <v>1983</v>
      </c>
      <c r="B98" s="39">
        <v>1</v>
      </c>
      <c r="C98" s="264">
        <v>30317</v>
      </c>
      <c r="E98" s="172">
        <v>229672</v>
      </c>
      <c r="F98" s="172">
        <v>23888</v>
      </c>
      <c r="G98" s="172">
        <v>2098</v>
      </c>
      <c r="H98" s="172">
        <v>1058</v>
      </c>
      <c r="I98" s="172">
        <v>598</v>
      </c>
      <c r="J98" s="172">
        <v>229</v>
      </c>
      <c r="K98" s="172">
        <v>167</v>
      </c>
      <c r="L98" s="172">
        <v>0</v>
      </c>
      <c r="M98" s="172">
        <v>0</v>
      </c>
      <c r="N98" s="172">
        <v>0</v>
      </c>
      <c r="O98" s="172">
        <v>0</v>
      </c>
      <c r="P98" s="172">
        <f t="shared" si="4"/>
        <v>256945</v>
      </c>
      <c r="R98" s="265"/>
    </row>
    <row r="99" spans="1:18" ht="15">
      <c r="A99" s="39">
        <v>1983</v>
      </c>
      <c r="B99" s="39">
        <v>2</v>
      </c>
      <c r="C99" s="264">
        <v>30348</v>
      </c>
      <c r="E99" s="172">
        <v>229436</v>
      </c>
      <c r="F99" s="172">
        <v>23789</v>
      </c>
      <c r="G99" s="172">
        <v>2144</v>
      </c>
      <c r="H99" s="172">
        <v>1056</v>
      </c>
      <c r="I99" s="172">
        <v>596</v>
      </c>
      <c r="J99" s="172">
        <v>227</v>
      </c>
      <c r="K99" s="172">
        <v>166</v>
      </c>
      <c r="L99" s="172">
        <v>0</v>
      </c>
      <c r="M99" s="172">
        <v>0</v>
      </c>
      <c r="N99" s="172">
        <v>0</v>
      </c>
      <c r="O99" s="172">
        <v>0</v>
      </c>
      <c r="P99" s="172">
        <f t="shared" si="4"/>
        <v>256652</v>
      </c>
      <c r="R99" s="265"/>
    </row>
    <row r="100" spans="1:18" ht="15">
      <c r="A100" s="39">
        <v>1983</v>
      </c>
      <c r="B100" s="39">
        <v>3</v>
      </c>
      <c r="C100" s="264">
        <v>30376</v>
      </c>
      <c r="E100" s="172">
        <v>228830</v>
      </c>
      <c r="F100" s="172">
        <v>23611</v>
      </c>
      <c r="G100" s="172">
        <v>2234</v>
      </c>
      <c r="H100" s="172">
        <v>1056</v>
      </c>
      <c r="I100" s="172">
        <v>596</v>
      </c>
      <c r="J100" s="172">
        <v>226</v>
      </c>
      <c r="K100" s="172">
        <v>165</v>
      </c>
      <c r="L100" s="172">
        <v>0</v>
      </c>
      <c r="M100" s="172">
        <v>0</v>
      </c>
      <c r="N100" s="172">
        <v>0</v>
      </c>
      <c r="O100" s="172">
        <v>0</v>
      </c>
      <c r="P100" s="172">
        <f t="shared" si="4"/>
        <v>255957</v>
      </c>
      <c r="R100" s="265"/>
    </row>
    <row r="101" spans="1:18" ht="15">
      <c r="A101" s="39">
        <v>1983</v>
      </c>
      <c r="B101" s="39">
        <v>4</v>
      </c>
      <c r="C101" s="264">
        <v>30407</v>
      </c>
      <c r="E101" s="172">
        <v>228072</v>
      </c>
      <c r="F101" s="172">
        <v>23511</v>
      </c>
      <c r="G101" s="172">
        <v>2225</v>
      </c>
      <c r="H101" s="172">
        <v>1062</v>
      </c>
      <c r="I101" s="172">
        <v>597</v>
      </c>
      <c r="J101" s="172">
        <v>226</v>
      </c>
      <c r="K101" s="172">
        <v>165</v>
      </c>
      <c r="L101" s="172">
        <v>0</v>
      </c>
      <c r="M101" s="172">
        <v>0</v>
      </c>
      <c r="N101" s="172">
        <v>0</v>
      </c>
      <c r="O101" s="172">
        <v>0</v>
      </c>
      <c r="P101" s="172">
        <f t="shared" si="4"/>
        <v>255096</v>
      </c>
      <c r="R101" s="265"/>
    </row>
    <row r="102" spans="1:18" ht="15">
      <c r="A102" s="39">
        <v>1983</v>
      </c>
      <c r="B102" s="39">
        <v>5</v>
      </c>
      <c r="C102" s="264">
        <v>30437</v>
      </c>
      <c r="E102" s="172">
        <v>226769</v>
      </c>
      <c r="F102" s="172">
        <v>23415</v>
      </c>
      <c r="G102" s="172">
        <v>2209</v>
      </c>
      <c r="H102" s="172">
        <v>1064</v>
      </c>
      <c r="I102" s="172">
        <v>597</v>
      </c>
      <c r="J102" s="172">
        <v>225</v>
      </c>
      <c r="K102" s="172">
        <v>163</v>
      </c>
      <c r="L102" s="172">
        <v>0</v>
      </c>
      <c r="M102" s="172">
        <v>0</v>
      </c>
      <c r="N102" s="172">
        <v>0</v>
      </c>
      <c r="O102" s="172">
        <v>0</v>
      </c>
      <c r="P102" s="172">
        <f t="shared" si="4"/>
        <v>253682</v>
      </c>
      <c r="R102" s="265"/>
    </row>
    <row r="103" spans="1:18" ht="15">
      <c r="A103" s="39">
        <v>1983</v>
      </c>
      <c r="B103" s="39">
        <v>6</v>
      </c>
      <c r="C103" s="264">
        <v>30468</v>
      </c>
      <c r="E103" s="172">
        <v>225657</v>
      </c>
      <c r="F103" s="172">
        <v>23267</v>
      </c>
      <c r="G103" s="172">
        <v>2200</v>
      </c>
      <c r="H103" s="172">
        <v>1065</v>
      </c>
      <c r="I103" s="172">
        <v>599</v>
      </c>
      <c r="J103" s="172">
        <v>225</v>
      </c>
      <c r="K103" s="172">
        <v>163</v>
      </c>
      <c r="L103" s="172">
        <v>0</v>
      </c>
      <c r="M103" s="172">
        <v>0</v>
      </c>
      <c r="N103" s="172">
        <v>0</v>
      </c>
      <c r="O103" s="172">
        <v>0</v>
      </c>
      <c r="P103" s="172">
        <f t="shared" si="4"/>
        <v>252414</v>
      </c>
      <c r="R103" s="265"/>
    </row>
    <row r="104" spans="1:18" ht="15">
      <c r="A104" s="39">
        <v>1983</v>
      </c>
      <c r="B104" s="39">
        <v>7</v>
      </c>
      <c r="C104" s="264">
        <v>30498</v>
      </c>
      <c r="E104" s="172">
        <v>224670</v>
      </c>
      <c r="F104" s="172">
        <v>23143</v>
      </c>
      <c r="G104" s="172">
        <v>2184</v>
      </c>
      <c r="H104" s="172">
        <v>1066</v>
      </c>
      <c r="I104" s="172">
        <v>597</v>
      </c>
      <c r="J104" s="172">
        <v>225</v>
      </c>
      <c r="K104" s="172">
        <v>163</v>
      </c>
      <c r="L104" s="172">
        <v>0</v>
      </c>
      <c r="M104" s="172">
        <v>0</v>
      </c>
      <c r="N104" s="172">
        <v>0</v>
      </c>
      <c r="O104" s="172">
        <v>0</v>
      </c>
      <c r="P104" s="172">
        <f t="shared" si="4"/>
        <v>251288</v>
      </c>
      <c r="R104" s="265"/>
    </row>
    <row r="105" spans="1:18" ht="15">
      <c r="A105" s="39">
        <v>1983</v>
      </c>
      <c r="B105" s="39">
        <v>8</v>
      </c>
      <c r="C105" s="264">
        <v>30529</v>
      </c>
      <c r="E105" s="172">
        <v>223863</v>
      </c>
      <c r="F105" s="172">
        <v>23105</v>
      </c>
      <c r="G105" s="172">
        <v>2180</v>
      </c>
      <c r="H105" s="172">
        <v>1066</v>
      </c>
      <c r="I105" s="172">
        <v>596</v>
      </c>
      <c r="J105" s="172">
        <v>226</v>
      </c>
      <c r="K105" s="172">
        <v>163</v>
      </c>
      <c r="L105" s="172">
        <v>0</v>
      </c>
      <c r="M105" s="172">
        <v>0</v>
      </c>
      <c r="N105" s="172">
        <v>0</v>
      </c>
      <c r="O105" s="172">
        <v>0</v>
      </c>
      <c r="P105" s="172">
        <f t="shared" si="4"/>
        <v>250440</v>
      </c>
      <c r="R105" s="265"/>
    </row>
    <row r="106" spans="1:18" ht="15">
      <c r="A106" s="39">
        <v>1983</v>
      </c>
      <c r="B106" s="39">
        <v>9</v>
      </c>
      <c r="C106" s="264">
        <v>30560</v>
      </c>
      <c r="E106" s="172">
        <v>224978</v>
      </c>
      <c r="F106" s="172">
        <v>23118</v>
      </c>
      <c r="G106" s="172">
        <v>2187</v>
      </c>
      <c r="H106" s="172">
        <v>1071</v>
      </c>
      <c r="I106" s="172">
        <v>597</v>
      </c>
      <c r="J106" s="172">
        <v>225</v>
      </c>
      <c r="K106" s="172">
        <v>176</v>
      </c>
      <c r="L106" s="172">
        <v>0</v>
      </c>
      <c r="M106" s="172">
        <v>0</v>
      </c>
      <c r="N106" s="172">
        <v>0</v>
      </c>
      <c r="O106" s="172">
        <v>0</v>
      </c>
      <c r="P106" s="172">
        <f t="shared" si="4"/>
        <v>251579</v>
      </c>
      <c r="R106" s="265"/>
    </row>
    <row r="107" spans="1:18" ht="15">
      <c r="A107" s="39">
        <v>1983</v>
      </c>
      <c r="B107" s="39">
        <v>10</v>
      </c>
      <c r="C107" s="264">
        <v>30590</v>
      </c>
      <c r="E107" s="172">
        <v>227948</v>
      </c>
      <c r="F107" s="172">
        <v>23348</v>
      </c>
      <c r="G107" s="172">
        <v>2203</v>
      </c>
      <c r="H107" s="172">
        <v>1083</v>
      </c>
      <c r="I107" s="172">
        <v>598</v>
      </c>
      <c r="J107" s="172">
        <v>227</v>
      </c>
      <c r="K107" s="172">
        <v>162</v>
      </c>
      <c r="L107" s="172">
        <v>0</v>
      </c>
      <c r="M107" s="172">
        <v>0</v>
      </c>
      <c r="N107" s="172">
        <v>0</v>
      </c>
      <c r="O107" s="172">
        <v>0</v>
      </c>
      <c r="P107" s="172">
        <f t="shared" si="4"/>
        <v>254809</v>
      </c>
      <c r="R107" s="265"/>
    </row>
    <row r="108" spans="1:18" ht="15">
      <c r="A108" s="39">
        <v>1983</v>
      </c>
      <c r="B108" s="39">
        <v>11</v>
      </c>
      <c r="C108" s="264">
        <v>30621</v>
      </c>
      <c r="E108" s="172">
        <v>229955</v>
      </c>
      <c r="F108" s="172">
        <v>23564</v>
      </c>
      <c r="G108" s="172">
        <v>2233</v>
      </c>
      <c r="H108" s="172">
        <v>1077</v>
      </c>
      <c r="I108" s="172">
        <v>600</v>
      </c>
      <c r="J108" s="172">
        <v>227</v>
      </c>
      <c r="K108" s="172">
        <v>162</v>
      </c>
      <c r="L108" s="172">
        <v>0</v>
      </c>
      <c r="M108" s="172">
        <v>0</v>
      </c>
      <c r="N108" s="172">
        <v>0</v>
      </c>
      <c r="O108" s="172">
        <v>0</v>
      </c>
      <c r="P108" s="172">
        <f t="shared" si="4"/>
        <v>257056</v>
      </c>
      <c r="R108" s="265"/>
    </row>
    <row r="109" spans="1:18" ht="15">
      <c r="A109" s="39">
        <v>1983</v>
      </c>
      <c r="B109" s="39">
        <v>12</v>
      </c>
      <c r="C109" s="264">
        <v>30651</v>
      </c>
      <c r="E109" s="172">
        <v>232418</v>
      </c>
      <c r="F109" s="172">
        <v>23881</v>
      </c>
      <c r="G109" s="172">
        <v>2251</v>
      </c>
      <c r="H109" s="172">
        <v>1079</v>
      </c>
      <c r="I109" s="172">
        <v>601</v>
      </c>
      <c r="J109" s="172">
        <v>227</v>
      </c>
      <c r="K109" s="172">
        <v>162</v>
      </c>
      <c r="L109" s="172">
        <v>0</v>
      </c>
      <c r="M109" s="172">
        <v>0</v>
      </c>
      <c r="N109" s="172">
        <v>0</v>
      </c>
      <c r="O109" s="172">
        <v>0</v>
      </c>
      <c r="P109" s="172">
        <f t="shared" si="4"/>
        <v>259856</v>
      </c>
      <c r="R109" s="265"/>
    </row>
    <row r="110" spans="1:18" ht="15">
      <c r="A110" s="39">
        <v>1984</v>
      </c>
      <c r="B110" s="39">
        <v>1</v>
      </c>
      <c r="C110" s="264">
        <v>30682</v>
      </c>
      <c r="E110" s="172">
        <v>233784</v>
      </c>
      <c r="F110" s="172">
        <v>24116</v>
      </c>
      <c r="G110" s="172">
        <v>2291</v>
      </c>
      <c r="H110" s="172">
        <v>1077</v>
      </c>
      <c r="I110" s="172">
        <v>598</v>
      </c>
      <c r="J110" s="172">
        <v>224</v>
      </c>
      <c r="K110" s="172">
        <v>159</v>
      </c>
      <c r="L110" s="172">
        <v>0</v>
      </c>
      <c r="M110" s="172">
        <v>0</v>
      </c>
      <c r="N110" s="172">
        <v>0</v>
      </c>
      <c r="O110" s="172">
        <v>0</v>
      </c>
      <c r="P110" s="172">
        <f t="shared" si="4"/>
        <v>261492</v>
      </c>
      <c r="R110" s="265"/>
    </row>
    <row r="111" spans="1:18" ht="15">
      <c r="A111" s="39">
        <v>1984</v>
      </c>
      <c r="B111" s="39">
        <v>2</v>
      </c>
      <c r="C111" s="264">
        <v>30713</v>
      </c>
      <c r="E111" s="172">
        <v>233920</v>
      </c>
      <c r="F111" s="172">
        <v>24087</v>
      </c>
      <c r="G111" s="172">
        <v>2294</v>
      </c>
      <c r="H111" s="172">
        <v>1078</v>
      </c>
      <c r="I111" s="172">
        <v>599</v>
      </c>
      <c r="J111" s="172">
        <v>227</v>
      </c>
      <c r="K111" s="172">
        <v>162</v>
      </c>
      <c r="L111" s="172">
        <v>0</v>
      </c>
      <c r="M111" s="172">
        <v>0</v>
      </c>
      <c r="N111" s="172">
        <v>0</v>
      </c>
      <c r="O111" s="172">
        <v>0</v>
      </c>
      <c r="P111" s="172">
        <f t="shared" si="4"/>
        <v>261606</v>
      </c>
      <c r="R111" s="265"/>
    </row>
    <row r="112" spans="1:18" ht="15">
      <c r="A112" s="39">
        <v>1984</v>
      </c>
      <c r="B112" s="39">
        <v>3</v>
      </c>
      <c r="C112" s="264">
        <v>30742</v>
      </c>
      <c r="E112" s="172">
        <v>233588</v>
      </c>
      <c r="F112" s="172">
        <v>24073</v>
      </c>
      <c r="G112" s="172">
        <v>2281</v>
      </c>
      <c r="H112" s="172">
        <v>1082</v>
      </c>
      <c r="I112" s="172">
        <v>598</v>
      </c>
      <c r="J112" s="172">
        <v>225</v>
      </c>
      <c r="K112" s="172">
        <v>160</v>
      </c>
      <c r="L112" s="172">
        <v>0</v>
      </c>
      <c r="M112" s="172">
        <v>0</v>
      </c>
      <c r="N112" s="172">
        <v>0</v>
      </c>
      <c r="O112" s="172">
        <v>0</v>
      </c>
      <c r="P112" s="172">
        <f t="shared" si="4"/>
        <v>261249</v>
      </c>
      <c r="R112" s="265"/>
    </row>
    <row r="113" spans="1:18" ht="15">
      <c r="A113" s="39">
        <v>1984</v>
      </c>
      <c r="B113" s="39">
        <v>4</v>
      </c>
      <c r="C113" s="264">
        <v>30773</v>
      </c>
      <c r="E113" s="172">
        <v>233133</v>
      </c>
      <c r="F113" s="172">
        <v>23983</v>
      </c>
      <c r="G113" s="172">
        <v>2262</v>
      </c>
      <c r="H113" s="172">
        <v>1084</v>
      </c>
      <c r="I113" s="172">
        <v>598</v>
      </c>
      <c r="J113" s="172">
        <v>227</v>
      </c>
      <c r="K113" s="172">
        <v>159</v>
      </c>
      <c r="L113" s="172">
        <v>0</v>
      </c>
      <c r="M113" s="172">
        <v>0</v>
      </c>
      <c r="N113" s="172">
        <v>0</v>
      </c>
      <c r="O113" s="172">
        <v>0</v>
      </c>
      <c r="P113" s="172">
        <f t="shared" si="4"/>
        <v>260689</v>
      </c>
      <c r="R113" s="265"/>
    </row>
    <row r="114" spans="1:18" ht="15">
      <c r="A114" s="39">
        <v>1984</v>
      </c>
      <c r="B114" s="39">
        <v>5</v>
      </c>
      <c r="C114" s="264">
        <v>30803</v>
      </c>
      <c r="E114" s="172">
        <v>232452</v>
      </c>
      <c r="F114" s="172">
        <v>23914</v>
      </c>
      <c r="G114" s="172">
        <v>2246</v>
      </c>
      <c r="H114" s="172">
        <v>1078</v>
      </c>
      <c r="I114" s="172">
        <v>595</v>
      </c>
      <c r="J114" s="172">
        <v>226</v>
      </c>
      <c r="K114" s="172">
        <v>159</v>
      </c>
      <c r="L114" s="172">
        <v>0</v>
      </c>
      <c r="M114" s="172">
        <v>0</v>
      </c>
      <c r="N114" s="172">
        <v>0</v>
      </c>
      <c r="O114" s="172">
        <v>0</v>
      </c>
      <c r="P114" s="172">
        <f t="shared" si="4"/>
        <v>259916</v>
      </c>
      <c r="R114" s="265"/>
    </row>
    <row r="115" spans="1:18" ht="15">
      <c r="A115" s="39">
        <v>1984</v>
      </c>
      <c r="B115" s="39">
        <v>6</v>
      </c>
      <c r="C115" s="264">
        <v>30834</v>
      </c>
      <c r="E115" s="172">
        <v>231600</v>
      </c>
      <c r="F115" s="172">
        <v>23891</v>
      </c>
      <c r="G115" s="172">
        <v>2232</v>
      </c>
      <c r="H115" s="172">
        <v>1076</v>
      </c>
      <c r="I115" s="172">
        <v>595</v>
      </c>
      <c r="J115" s="172">
        <v>228</v>
      </c>
      <c r="K115" s="172">
        <v>159</v>
      </c>
      <c r="L115" s="172">
        <v>0</v>
      </c>
      <c r="M115" s="172">
        <v>0</v>
      </c>
      <c r="N115" s="172">
        <v>0</v>
      </c>
      <c r="O115" s="172">
        <v>0</v>
      </c>
      <c r="P115" s="172">
        <f t="shared" si="4"/>
        <v>259027</v>
      </c>
      <c r="R115" s="265"/>
    </row>
    <row r="116" spans="1:18" ht="15">
      <c r="A116" s="39">
        <v>1984</v>
      </c>
      <c r="B116" s="39">
        <v>7</v>
      </c>
      <c r="C116" s="264">
        <v>30864</v>
      </c>
      <c r="E116" s="172">
        <v>230456</v>
      </c>
      <c r="F116" s="172">
        <v>23803</v>
      </c>
      <c r="G116" s="172">
        <v>2213</v>
      </c>
      <c r="H116" s="172">
        <v>1072</v>
      </c>
      <c r="I116" s="172">
        <v>592</v>
      </c>
      <c r="J116" s="172">
        <v>228</v>
      </c>
      <c r="K116" s="172">
        <v>160</v>
      </c>
      <c r="L116" s="172">
        <v>0</v>
      </c>
      <c r="M116" s="172">
        <v>0</v>
      </c>
      <c r="N116" s="172">
        <v>0</v>
      </c>
      <c r="O116" s="172">
        <v>0</v>
      </c>
      <c r="P116" s="172">
        <f t="shared" si="4"/>
        <v>257772</v>
      </c>
      <c r="R116" s="265"/>
    </row>
    <row r="117" spans="1:18" ht="15">
      <c r="A117" s="39">
        <v>1984</v>
      </c>
      <c r="B117" s="39">
        <v>8</v>
      </c>
      <c r="C117" s="264">
        <v>30895</v>
      </c>
      <c r="E117" s="172">
        <v>222016</v>
      </c>
      <c r="F117" s="172">
        <v>23215</v>
      </c>
      <c r="G117" s="172">
        <v>2164</v>
      </c>
      <c r="H117" s="172">
        <v>1082</v>
      </c>
      <c r="I117" s="172">
        <v>597</v>
      </c>
      <c r="J117" s="172">
        <v>229</v>
      </c>
      <c r="K117" s="172">
        <v>152</v>
      </c>
      <c r="L117" s="172">
        <v>0</v>
      </c>
      <c r="M117" s="172">
        <v>0</v>
      </c>
      <c r="N117" s="172">
        <v>0</v>
      </c>
      <c r="O117" s="172">
        <v>0</v>
      </c>
      <c r="P117" s="172">
        <f t="shared" si="4"/>
        <v>248706</v>
      </c>
      <c r="R117" s="265"/>
    </row>
    <row r="118" spans="1:18" ht="15">
      <c r="A118" s="39">
        <v>1984</v>
      </c>
      <c r="B118" s="39">
        <v>9</v>
      </c>
      <c r="C118" s="264">
        <v>30926</v>
      </c>
      <c r="E118" s="172">
        <v>230318</v>
      </c>
      <c r="F118" s="172">
        <v>23775</v>
      </c>
      <c r="G118" s="172">
        <v>2203</v>
      </c>
      <c r="H118" s="172">
        <v>1087</v>
      </c>
      <c r="I118" s="172">
        <v>600</v>
      </c>
      <c r="J118" s="172">
        <v>229</v>
      </c>
      <c r="K118" s="172">
        <v>160</v>
      </c>
      <c r="L118" s="172">
        <v>0</v>
      </c>
      <c r="M118" s="172">
        <v>0</v>
      </c>
      <c r="N118" s="172">
        <v>0</v>
      </c>
      <c r="O118" s="172">
        <v>0</v>
      </c>
      <c r="P118" s="172">
        <f t="shared" si="4"/>
        <v>257612</v>
      </c>
      <c r="R118" s="265"/>
    </row>
    <row r="119" spans="1:18" ht="15">
      <c r="A119" s="39">
        <v>1984</v>
      </c>
      <c r="B119" s="39">
        <v>10</v>
      </c>
      <c r="C119" s="264">
        <v>30956</v>
      </c>
      <c r="E119" s="172">
        <v>233183</v>
      </c>
      <c r="F119" s="172">
        <v>23956</v>
      </c>
      <c r="G119" s="172">
        <v>2232</v>
      </c>
      <c r="H119" s="172">
        <v>1088</v>
      </c>
      <c r="I119" s="172">
        <v>602</v>
      </c>
      <c r="J119" s="172">
        <v>228</v>
      </c>
      <c r="K119" s="172">
        <v>159</v>
      </c>
      <c r="L119" s="172">
        <v>0</v>
      </c>
      <c r="M119" s="172">
        <v>0</v>
      </c>
      <c r="N119" s="172">
        <v>0</v>
      </c>
      <c r="O119" s="172">
        <v>0</v>
      </c>
      <c r="P119" s="172">
        <f t="shared" si="4"/>
        <v>260687</v>
      </c>
      <c r="R119" s="265"/>
    </row>
    <row r="120" spans="1:18" ht="15">
      <c r="A120" s="39">
        <v>1984</v>
      </c>
      <c r="B120" s="39">
        <v>11</v>
      </c>
      <c r="C120" s="264">
        <v>30987</v>
      </c>
      <c r="E120" s="172">
        <v>236508</v>
      </c>
      <c r="F120" s="172">
        <v>24382</v>
      </c>
      <c r="G120" s="172">
        <v>2269</v>
      </c>
      <c r="H120" s="172">
        <v>1094</v>
      </c>
      <c r="I120" s="172">
        <v>606</v>
      </c>
      <c r="J120" s="172">
        <v>230</v>
      </c>
      <c r="K120" s="172">
        <v>160</v>
      </c>
      <c r="L120" s="172">
        <v>0</v>
      </c>
      <c r="M120" s="172">
        <v>0</v>
      </c>
      <c r="N120" s="172">
        <v>0</v>
      </c>
      <c r="O120" s="172">
        <v>0</v>
      </c>
      <c r="P120" s="172">
        <f t="shared" si="4"/>
        <v>264483</v>
      </c>
      <c r="R120" s="265"/>
    </row>
    <row r="121" spans="1:18" ht="15">
      <c r="A121" s="39">
        <v>1984</v>
      </c>
      <c r="B121" s="39">
        <v>12</v>
      </c>
      <c r="C121" s="264">
        <v>31017</v>
      </c>
      <c r="E121" s="172">
        <v>238701</v>
      </c>
      <c r="F121" s="172">
        <v>24655</v>
      </c>
      <c r="G121" s="172">
        <v>2296</v>
      </c>
      <c r="H121" s="172">
        <v>1095</v>
      </c>
      <c r="I121" s="172">
        <v>606</v>
      </c>
      <c r="J121" s="172">
        <v>229</v>
      </c>
      <c r="K121" s="172">
        <v>160</v>
      </c>
      <c r="L121" s="172">
        <v>0</v>
      </c>
      <c r="M121" s="172">
        <v>0</v>
      </c>
      <c r="N121" s="172">
        <v>0</v>
      </c>
      <c r="O121" s="172">
        <v>0</v>
      </c>
      <c r="P121" s="172">
        <f t="shared" si="4"/>
        <v>266976</v>
      </c>
      <c r="R121" s="265"/>
    </row>
    <row r="122" spans="1:18" ht="15">
      <c r="A122" s="39">
        <v>1985</v>
      </c>
      <c r="B122" s="39">
        <v>1</v>
      </c>
      <c r="C122" s="264">
        <v>31048</v>
      </c>
      <c r="E122" s="172">
        <v>239837</v>
      </c>
      <c r="F122" s="172">
        <v>24852</v>
      </c>
      <c r="G122" s="172">
        <v>2312</v>
      </c>
      <c r="H122" s="172">
        <v>1102</v>
      </c>
      <c r="I122" s="172">
        <v>608</v>
      </c>
      <c r="J122" s="172">
        <v>229</v>
      </c>
      <c r="K122" s="172">
        <v>160</v>
      </c>
      <c r="L122" s="172">
        <v>0</v>
      </c>
      <c r="M122" s="172">
        <v>0</v>
      </c>
      <c r="N122" s="172">
        <v>0</v>
      </c>
      <c r="O122" s="172">
        <v>0</v>
      </c>
      <c r="P122" s="172">
        <f t="shared" si="4"/>
        <v>268332</v>
      </c>
      <c r="R122" s="265"/>
    </row>
    <row r="123" spans="1:18" ht="15">
      <c r="A123" s="39">
        <v>1985</v>
      </c>
      <c r="B123" s="39">
        <v>2</v>
      </c>
      <c r="C123" s="264">
        <v>31079</v>
      </c>
      <c r="E123" s="172">
        <v>240312</v>
      </c>
      <c r="F123" s="172">
        <v>24877</v>
      </c>
      <c r="G123" s="172">
        <v>2338</v>
      </c>
      <c r="H123" s="172">
        <v>1100</v>
      </c>
      <c r="I123" s="172">
        <v>608</v>
      </c>
      <c r="J123" s="172">
        <v>230</v>
      </c>
      <c r="K123" s="172">
        <v>161</v>
      </c>
      <c r="L123" s="172">
        <v>0</v>
      </c>
      <c r="M123" s="172">
        <v>0</v>
      </c>
      <c r="N123" s="172">
        <v>0</v>
      </c>
      <c r="O123" s="172">
        <v>0</v>
      </c>
      <c r="P123" s="172">
        <f t="shared" si="4"/>
        <v>268857</v>
      </c>
      <c r="R123" s="265"/>
    </row>
    <row r="124" spans="1:18" ht="15">
      <c r="A124" s="39">
        <v>1985</v>
      </c>
      <c r="B124" s="39">
        <v>3</v>
      </c>
      <c r="C124" s="264">
        <v>31107</v>
      </c>
      <c r="E124" s="172">
        <v>240236</v>
      </c>
      <c r="F124" s="172">
        <v>24716</v>
      </c>
      <c r="G124" s="172">
        <v>2479</v>
      </c>
      <c r="H124" s="172">
        <v>1101</v>
      </c>
      <c r="I124" s="172">
        <v>607</v>
      </c>
      <c r="J124" s="172">
        <v>232</v>
      </c>
      <c r="K124" s="172">
        <v>161</v>
      </c>
      <c r="L124" s="172">
        <v>0</v>
      </c>
      <c r="M124" s="172">
        <v>0</v>
      </c>
      <c r="N124" s="172">
        <v>0</v>
      </c>
      <c r="O124" s="172">
        <v>0</v>
      </c>
      <c r="P124" s="172">
        <f t="shared" si="4"/>
        <v>268764</v>
      </c>
      <c r="R124" s="265"/>
    </row>
    <row r="125" spans="1:18" ht="15">
      <c r="A125" s="39">
        <v>1985</v>
      </c>
      <c r="B125" s="39">
        <v>4</v>
      </c>
      <c r="C125" s="264">
        <v>31138</v>
      </c>
      <c r="E125" s="172">
        <v>239742</v>
      </c>
      <c r="F125" s="172">
        <v>24614</v>
      </c>
      <c r="G125" s="172">
        <v>2522</v>
      </c>
      <c r="H125" s="172">
        <v>1103</v>
      </c>
      <c r="I125" s="172">
        <v>608</v>
      </c>
      <c r="J125" s="172">
        <v>230</v>
      </c>
      <c r="K125" s="172">
        <v>160</v>
      </c>
      <c r="L125" s="172">
        <v>0</v>
      </c>
      <c r="M125" s="172">
        <v>0</v>
      </c>
      <c r="N125" s="172">
        <v>0</v>
      </c>
      <c r="O125" s="172">
        <v>0</v>
      </c>
      <c r="P125" s="172">
        <f t="shared" si="4"/>
        <v>268211</v>
      </c>
      <c r="R125" s="265"/>
    </row>
    <row r="126" spans="1:18" ht="15">
      <c r="A126" s="39">
        <v>1985</v>
      </c>
      <c r="B126" s="39">
        <v>5</v>
      </c>
      <c r="C126" s="264">
        <v>31168</v>
      </c>
      <c r="E126" s="172">
        <v>238787</v>
      </c>
      <c r="F126" s="172">
        <v>24499</v>
      </c>
      <c r="G126" s="172">
        <v>2512</v>
      </c>
      <c r="H126" s="172">
        <v>1099</v>
      </c>
      <c r="I126" s="172">
        <v>606</v>
      </c>
      <c r="J126" s="172">
        <v>227</v>
      </c>
      <c r="K126" s="172">
        <v>158</v>
      </c>
      <c r="L126" s="172">
        <v>0</v>
      </c>
      <c r="M126" s="172">
        <v>0</v>
      </c>
      <c r="N126" s="172">
        <v>0</v>
      </c>
      <c r="O126" s="172">
        <v>0</v>
      </c>
      <c r="P126" s="172">
        <f t="shared" si="4"/>
        <v>267124</v>
      </c>
      <c r="R126" s="265"/>
    </row>
    <row r="127" spans="1:18" ht="15">
      <c r="A127" s="39">
        <v>1985</v>
      </c>
      <c r="B127" s="39">
        <v>6</v>
      </c>
      <c r="C127" s="264">
        <v>31199</v>
      </c>
      <c r="E127" s="172">
        <v>237628</v>
      </c>
      <c r="F127" s="172">
        <v>24404</v>
      </c>
      <c r="G127" s="172">
        <v>2480</v>
      </c>
      <c r="H127" s="172">
        <v>1101</v>
      </c>
      <c r="I127" s="172">
        <v>607</v>
      </c>
      <c r="J127" s="172">
        <v>225</v>
      </c>
      <c r="K127" s="172">
        <v>157</v>
      </c>
      <c r="L127" s="172">
        <v>0</v>
      </c>
      <c r="M127" s="172">
        <v>0</v>
      </c>
      <c r="N127" s="172">
        <v>0</v>
      </c>
      <c r="O127" s="172">
        <v>0</v>
      </c>
      <c r="P127" s="172">
        <f t="shared" ref="P127:P190" si="5">SUM(E127:H127,J127,MAX(L127:M127),MAX(N127:O127))</f>
        <v>265838</v>
      </c>
      <c r="R127" s="265"/>
    </row>
    <row r="128" spans="1:18" ht="15">
      <c r="A128" s="39">
        <v>1985</v>
      </c>
      <c r="B128" s="39">
        <v>7</v>
      </c>
      <c r="C128" s="264">
        <v>31229</v>
      </c>
      <c r="E128" s="172">
        <v>237253</v>
      </c>
      <c r="F128" s="172">
        <v>23973</v>
      </c>
      <c r="G128" s="172">
        <v>2467</v>
      </c>
      <c r="H128" s="172">
        <v>1107</v>
      </c>
      <c r="I128" s="172">
        <v>607</v>
      </c>
      <c r="J128" s="172">
        <v>223</v>
      </c>
      <c r="K128" s="172">
        <v>155</v>
      </c>
      <c r="L128" s="172">
        <v>0</v>
      </c>
      <c r="M128" s="172">
        <v>0</v>
      </c>
      <c r="N128" s="172">
        <v>0</v>
      </c>
      <c r="O128" s="172">
        <v>0</v>
      </c>
      <c r="P128" s="172">
        <f t="shared" si="5"/>
        <v>265023</v>
      </c>
      <c r="R128" s="265"/>
    </row>
    <row r="129" spans="1:18" ht="15">
      <c r="A129" s="39">
        <v>1985</v>
      </c>
      <c r="B129" s="39">
        <v>8</v>
      </c>
      <c r="C129" s="264">
        <v>31260</v>
      </c>
      <c r="E129" s="172">
        <v>231883</v>
      </c>
      <c r="F129" s="172">
        <v>23603</v>
      </c>
      <c r="G129" s="172">
        <v>2406</v>
      </c>
      <c r="H129" s="172">
        <v>1100</v>
      </c>
      <c r="I129" s="172">
        <v>607</v>
      </c>
      <c r="J129" s="172">
        <v>225</v>
      </c>
      <c r="K129" s="172">
        <v>162</v>
      </c>
      <c r="L129" s="172">
        <v>0</v>
      </c>
      <c r="M129" s="172">
        <v>0</v>
      </c>
      <c r="N129" s="172">
        <v>0</v>
      </c>
      <c r="O129" s="172">
        <v>0</v>
      </c>
      <c r="P129" s="172">
        <f t="shared" si="5"/>
        <v>259217</v>
      </c>
      <c r="R129" s="265"/>
    </row>
    <row r="130" spans="1:18" ht="15">
      <c r="A130" s="39">
        <v>1985</v>
      </c>
      <c r="B130" s="39">
        <v>9</v>
      </c>
      <c r="C130" s="264">
        <v>31291</v>
      </c>
      <c r="E130" s="172">
        <v>236824</v>
      </c>
      <c r="F130" s="172">
        <v>24448</v>
      </c>
      <c r="G130" s="172">
        <v>2441</v>
      </c>
      <c r="H130" s="172">
        <v>1102</v>
      </c>
      <c r="I130" s="172">
        <v>611</v>
      </c>
      <c r="J130" s="172">
        <v>224</v>
      </c>
      <c r="K130" s="172">
        <v>162</v>
      </c>
      <c r="L130" s="172">
        <v>0</v>
      </c>
      <c r="M130" s="172">
        <v>0</v>
      </c>
      <c r="N130" s="172">
        <v>0</v>
      </c>
      <c r="O130" s="172">
        <v>0</v>
      </c>
      <c r="P130" s="172">
        <f t="shared" si="5"/>
        <v>265039</v>
      </c>
      <c r="R130" s="265"/>
    </row>
    <row r="131" spans="1:18" ht="15">
      <c r="A131" s="39">
        <v>1985</v>
      </c>
      <c r="B131" s="39">
        <v>10</v>
      </c>
      <c r="C131" s="264">
        <v>31321</v>
      </c>
      <c r="E131" s="172">
        <v>240187</v>
      </c>
      <c r="F131" s="172">
        <v>24667</v>
      </c>
      <c r="G131" s="172">
        <v>2466</v>
      </c>
      <c r="H131" s="172">
        <v>1104</v>
      </c>
      <c r="I131" s="172">
        <v>610</v>
      </c>
      <c r="J131" s="172">
        <v>226</v>
      </c>
      <c r="K131" s="172">
        <v>161</v>
      </c>
      <c r="L131" s="172">
        <v>0</v>
      </c>
      <c r="M131" s="172">
        <v>0</v>
      </c>
      <c r="N131" s="172">
        <v>0</v>
      </c>
      <c r="O131" s="172">
        <v>0</v>
      </c>
      <c r="P131" s="172">
        <f t="shared" si="5"/>
        <v>268650</v>
      </c>
      <c r="R131" s="265"/>
    </row>
    <row r="132" spans="1:18" ht="15">
      <c r="A132" s="39">
        <v>1985</v>
      </c>
      <c r="B132" s="39">
        <v>11</v>
      </c>
      <c r="C132" s="264">
        <v>31352</v>
      </c>
      <c r="E132" s="172">
        <v>243684</v>
      </c>
      <c r="F132" s="172">
        <v>25014</v>
      </c>
      <c r="G132" s="172">
        <v>2502</v>
      </c>
      <c r="H132" s="172">
        <v>1112</v>
      </c>
      <c r="I132" s="172">
        <v>592</v>
      </c>
      <c r="J132" s="172">
        <v>224</v>
      </c>
      <c r="K132" s="172">
        <v>158</v>
      </c>
      <c r="L132" s="172">
        <v>0</v>
      </c>
      <c r="M132" s="172">
        <v>0</v>
      </c>
      <c r="N132" s="172">
        <v>0</v>
      </c>
      <c r="O132" s="172">
        <v>0</v>
      </c>
      <c r="P132" s="172">
        <f t="shared" si="5"/>
        <v>272536</v>
      </c>
      <c r="R132" s="265"/>
    </row>
    <row r="133" spans="1:18" ht="15">
      <c r="A133" s="39">
        <v>1985</v>
      </c>
      <c r="B133" s="39">
        <v>12</v>
      </c>
      <c r="C133" s="264">
        <v>31382</v>
      </c>
      <c r="E133" s="172">
        <v>246561</v>
      </c>
      <c r="F133" s="172">
        <v>25382</v>
      </c>
      <c r="G133" s="172">
        <v>2543</v>
      </c>
      <c r="H133" s="172">
        <v>1123</v>
      </c>
      <c r="I133" s="172">
        <v>616</v>
      </c>
      <c r="J133" s="172">
        <v>225</v>
      </c>
      <c r="K133" s="172">
        <v>162</v>
      </c>
      <c r="L133" s="172">
        <v>0</v>
      </c>
      <c r="M133" s="172">
        <v>0</v>
      </c>
      <c r="N133" s="172">
        <v>0</v>
      </c>
      <c r="O133" s="172">
        <v>0</v>
      </c>
      <c r="P133" s="172">
        <f t="shared" si="5"/>
        <v>275834</v>
      </c>
      <c r="R133" s="265"/>
    </row>
    <row r="134" spans="1:18" ht="15">
      <c r="A134" s="39">
        <v>1986</v>
      </c>
      <c r="B134" s="39">
        <v>1</v>
      </c>
      <c r="C134" s="264">
        <v>31413</v>
      </c>
      <c r="E134" s="172">
        <v>247209</v>
      </c>
      <c r="F134" s="172">
        <v>25476</v>
      </c>
      <c r="G134" s="172">
        <v>2539</v>
      </c>
      <c r="H134" s="172">
        <v>1133</v>
      </c>
      <c r="I134" s="172">
        <v>612</v>
      </c>
      <c r="J134" s="172">
        <v>225</v>
      </c>
      <c r="K134" s="172">
        <v>154</v>
      </c>
      <c r="L134" s="172">
        <v>0</v>
      </c>
      <c r="M134" s="172">
        <v>0</v>
      </c>
      <c r="N134" s="172">
        <v>0</v>
      </c>
      <c r="O134" s="172">
        <v>0</v>
      </c>
      <c r="P134" s="172">
        <f t="shared" si="5"/>
        <v>276582</v>
      </c>
      <c r="R134" s="265"/>
    </row>
    <row r="135" spans="1:18" ht="15">
      <c r="A135" s="39">
        <v>1986</v>
      </c>
      <c r="B135" s="39">
        <v>2</v>
      </c>
      <c r="C135" s="264">
        <v>31444</v>
      </c>
      <c r="E135" s="172">
        <v>247675</v>
      </c>
      <c r="F135" s="172">
        <v>25430</v>
      </c>
      <c r="G135" s="172">
        <v>2540</v>
      </c>
      <c r="H135" s="172">
        <v>1133</v>
      </c>
      <c r="I135" s="172">
        <v>616</v>
      </c>
      <c r="J135" s="172">
        <v>227</v>
      </c>
      <c r="K135" s="172">
        <v>155</v>
      </c>
      <c r="L135" s="172">
        <v>0</v>
      </c>
      <c r="M135" s="172">
        <v>0</v>
      </c>
      <c r="N135" s="172">
        <v>0</v>
      </c>
      <c r="O135" s="172">
        <v>0</v>
      </c>
      <c r="P135" s="172">
        <f t="shared" si="5"/>
        <v>277005</v>
      </c>
      <c r="R135" s="265"/>
    </row>
    <row r="136" spans="1:18" ht="15">
      <c r="A136" s="39">
        <v>1986</v>
      </c>
      <c r="B136" s="39">
        <v>3</v>
      </c>
      <c r="C136" s="264">
        <v>31472</v>
      </c>
      <c r="E136" s="172">
        <v>247811</v>
      </c>
      <c r="F136" s="172">
        <v>25453</v>
      </c>
      <c r="G136" s="172">
        <v>2541</v>
      </c>
      <c r="H136" s="172">
        <v>1132</v>
      </c>
      <c r="I136" s="172">
        <v>531</v>
      </c>
      <c r="J136" s="172">
        <v>225</v>
      </c>
      <c r="K136" s="172">
        <v>137</v>
      </c>
      <c r="L136" s="172">
        <v>0</v>
      </c>
      <c r="M136" s="172">
        <v>0</v>
      </c>
      <c r="N136" s="172">
        <v>0</v>
      </c>
      <c r="O136" s="172">
        <v>0</v>
      </c>
      <c r="P136" s="172">
        <f t="shared" si="5"/>
        <v>277162</v>
      </c>
      <c r="R136" s="265"/>
    </row>
    <row r="137" spans="1:18" ht="15">
      <c r="A137" s="39">
        <v>1986</v>
      </c>
      <c r="B137" s="39">
        <v>4</v>
      </c>
      <c r="C137" s="264">
        <v>31503</v>
      </c>
      <c r="E137" s="172">
        <v>247577</v>
      </c>
      <c r="F137" s="172">
        <v>25368</v>
      </c>
      <c r="G137" s="172">
        <v>2519</v>
      </c>
      <c r="H137" s="172">
        <v>1133</v>
      </c>
      <c r="I137" s="172">
        <v>612</v>
      </c>
      <c r="J137" s="172">
        <v>226</v>
      </c>
      <c r="K137" s="172">
        <v>153</v>
      </c>
      <c r="L137" s="172">
        <v>0</v>
      </c>
      <c r="M137" s="172">
        <v>0</v>
      </c>
      <c r="N137" s="172">
        <v>0</v>
      </c>
      <c r="O137" s="172">
        <v>0</v>
      </c>
      <c r="P137" s="172">
        <f t="shared" si="5"/>
        <v>276823</v>
      </c>
      <c r="R137" s="265"/>
    </row>
    <row r="138" spans="1:18" ht="15">
      <c r="A138" s="39">
        <v>1986</v>
      </c>
      <c r="B138" s="39">
        <v>5</v>
      </c>
      <c r="C138" s="264">
        <v>31533</v>
      </c>
      <c r="E138" s="172">
        <v>247387</v>
      </c>
      <c r="F138" s="172">
        <v>25352</v>
      </c>
      <c r="G138" s="172">
        <v>2501</v>
      </c>
      <c r="H138" s="172">
        <v>1124</v>
      </c>
      <c r="I138" s="172">
        <v>598</v>
      </c>
      <c r="J138" s="172">
        <v>230</v>
      </c>
      <c r="K138" s="172">
        <v>155</v>
      </c>
      <c r="L138" s="172">
        <v>0</v>
      </c>
      <c r="M138" s="172">
        <v>0</v>
      </c>
      <c r="N138" s="172">
        <v>0</v>
      </c>
      <c r="O138" s="172">
        <v>0</v>
      </c>
      <c r="P138" s="172">
        <f t="shared" si="5"/>
        <v>276594</v>
      </c>
      <c r="R138" s="265"/>
    </row>
    <row r="139" spans="1:18" ht="15">
      <c r="A139" s="39">
        <v>1986</v>
      </c>
      <c r="B139" s="39">
        <v>6</v>
      </c>
      <c r="C139" s="264">
        <v>31564</v>
      </c>
      <c r="E139" s="172">
        <v>246428</v>
      </c>
      <c r="F139" s="172">
        <v>25281</v>
      </c>
      <c r="G139" s="172">
        <v>2495</v>
      </c>
      <c r="H139" s="172">
        <v>1126</v>
      </c>
      <c r="I139" s="172">
        <v>608</v>
      </c>
      <c r="J139" s="172">
        <v>232</v>
      </c>
      <c r="K139" s="172">
        <v>158</v>
      </c>
      <c r="L139" s="172">
        <v>0</v>
      </c>
      <c r="M139" s="172">
        <v>0</v>
      </c>
      <c r="N139" s="172">
        <v>0</v>
      </c>
      <c r="O139" s="172">
        <v>0</v>
      </c>
      <c r="P139" s="172">
        <f t="shared" si="5"/>
        <v>275562</v>
      </c>
      <c r="R139" s="265"/>
    </row>
    <row r="140" spans="1:18" ht="15">
      <c r="A140" s="39">
        <v>1986</v>
      </c>
      <c r="B140" s="39">
        <v>7</v>
      </c>
      <c r="C140" s="264">
        <v>31594</v>
      </c>
      <c r="E140" s="172">
        <v>245555</v>
      </c>
      <c r="F140" s="172">
        <v>25198</v>
      </c>
      <c r="G140" s="172">
        <v>2485</v>
      </c>
      <c r="H140" s="172">
        <v>1000</v>
      </c>
      <c r="I140" s="172">
        <v>554</v>
      </c>
      <c r="J140" s="172">
        <v>224</v>
      </c>
      <c r="K140" s="172">
        <v>154</v>
      </c>
      <c r="L140" s="172">
        <v>0</v>
      </c>
      <c r="M140" s="172">
        <v>0</v>
      </c>
      <c r="N140" s="172">
        <v>0</v>
      </c>
      <c r="O140" s="172">
        <v>0</v>
      </c>
      <c r="P140" s="172">
        <f t="shared" si="5"/>
        <v>274462</v>
      </c>
      <c r="R140" s="265"/>
    </row>
    <row r="141" spans="1:18" ht="15">
      <c r="A141" s="39">
        <v>1986</v>
      </c>
      <c r="B141" s="39">
        <v>8</v>
      </c>
      <c r="C141" s="264">
        <v>31625</v>
      </c>
      <c r="E141" s="172">
        <v>245395</v>
      </c>
      <c r="F141" s="172">
        <v>25164</v>
      </c>
      <c r="G141" s="172">
        <v>2472</v>
      </c>
      <c r="H141" s="172">
        <v>1127</v>
      </c>
      <c r="I141" s="172">
        <v>591</v>
      </c>
      <c r="J141" s="172">
        <v>230</v>
      </c>
      <c r="K141" s="172">
        <v>155</v>
      </c>
      <c r="L141" s="172">
        <v>0</v>
      </c>
      <c r="M141" s="172">
        <v>0</v>
      </c>
      <c r="N141" s="172">
        <v>0</v>
      </c>
      <c r="O141" s="172">
        <v>0</v>
      </c>
      <c r="P141" s="172">
        <f t="shared" si="5"/>
        <v>274388</v>
      </c>
      <c r="R141" s="265"/>
    </row>
    <row r="142" spans="1:18" ht="15">
      <c r="A142" s="39">
        <v>1986</v>
      </c>
      <c r="B142" s="39">
        <v>9</v>
      </c>
      <c r="C142" s="264">
        <v>31656</v>
      </c>
      <c r="E142" s="172">
        <v>247033</v>
      </c>
      <c r="F142" s="172">
        <v>25242</v>
      </c>
      <c r="G142" s="172">
        <v>2441</v>
      </c>
      <c r="H142" s="172">
        <v>1130</v>
      </c>
      <c r="I142" s="172">
        <v>602</v>
      </c>
      <c r="J142" s="172">
        <v>231</v>
      </c>
      <c r="K142" s="172">
        <v>152</v>
      </c>
      <c r="L142" s="172">
        <v>0</v>
      </c>
      <c r="M142" s="172">
        <v>0</v>
      </c>
      <c r="N142" s="172">
        <v>0</v>
      </c>
      <c r="O142" s="172">
        <v>0</v>
      </c>
      <c r="P142" s="172">
        <f t="shared" si="5"/>
        <v>276077</v>
      </c>
      <c r="R142" s="265"/>
    </row>
    <row r="143" spans="1:18" ht="15">
      <c r="A143" s="39">
        <v>1986</v>
      </c>
      <c r="B143" s="39">
        <v>10</v>
      </c>
      <c r="C143" s="264">
        <v>31686</v>
      </c>
      <c r="E143" s="172">
        <v>250588</v>
      </c>
      <c r="F143" s="172">
        <v>25548</v>
      </c>
      <c r="G143" s="172">
        <v>2486</v>
      </c>
      <c r="H143" s="172">
        <v>1124</v>
      </c>
      <c r="I143" s="172">
        <v>607</v>
      </c>
      <c r="J143" s="172">
        <v>226</v>
      </c>
      <c r="K143" s="172">
        <v>148</v>
      </c>
      <c r="L143" s="172">
        <v>0</v>
      </c>
      <c r="M143" s="172">
        <v>0</v>
      </c>
      <c r="N143" s="172">
        <v>0</v>
      </c>
      <c r="O143" s="172">
        <v>0</v>
      </c>
      <c r="P143" s="172">
        <f t="shared" si="5"/>
        <v>279972</v>
      </c>
      <c r="R143" s="265"/>
    </row>
    <row r="144" spans="1:18" ht="15">
      <c r="A144" s="39">
        <v>1986</v>
      </c>
      <c r="B144" s="39">
        <v>11</v>
      </c>
      <c r="C144" s="264">
        <v>31717</v>
      </c>
      <c r="E144" s="172">
        <v>253607</v>
      </c>
      <c r="F144" s="172">
        <v>25984</v>
      </c>
      <c r="G144" s="172">
        <v>2520</v>
      </c>
      <c r="H144" s="172">
        <v>1120</v>
      </c>
      <c r="I144" s="172">
        <v>603</v>
      </c>
      <c r="J144" s="172">
        <v>227</v>
      </c>
      <c r="K144" s="172">
        <v>151</v>
      </c>
      <c r="L144" s="172">
        <v>0</v>
      </c>
      <c r="M144" s="172">
        <v>0</v>
      </c>
      <c r="N144" s="172">
        <v>0</v>
      </c>
      <c r="O144" s="172">
        <v>0</v>
      </c>
      <c r="P144" s="172">
        <f t="shared" si="5"/>
        <v>283458</v>
      </c>
      <c r="R144" s="265"/>
    </row>
    <row r="145" spans="1:18" ht="15">
      <c r="A145" s="39">
        <v>1986</v>
      </c>
      <c r="B145" s="39">
        <v>12</v>
      </c>
      <c r="C145" s="264">
        <v>31747</v>
      </c>
      <c r="E145" s="172">
        <v>256296</v>
      </c>
      <c r="F145" s="172">
        <v>26382</v>
      </c>
      <c r="G145" s="172">
        <v>2560</v>
      </c>
      <c r="H145" s="172">
        <v>1126</v>
      </c>
      <c r="I145" s="172">
        <v>607</v>
      </c>
      <c r="J145" s="172">
        <v>226</v>
      </c>
      <c r="K145" s="172">
        <v>151</v>
      </c>
      <c r="L145" s="172">
        <v>0</v>
      </c>
      <c r="M145" s="172">
        <v>0</v>
      </c>
      <c r="N145" s="172">
        <v>0</v>
      </c>
      <c r="O145" s="172">
        <v>0</v>
      </c>
      <c r="P145" s="172">
        <f t="shared" si="5"/>
        <v>286590</v>
      </c>
      <c r="R145" s="265"/>
    </row>
    <row r="146" spans="1:18" ht="15">
      <c r="A146" s="39">
        <v>1987</v>
      </c>
      <c r="B146" s="39">
        <v>1</v>
      </c>
      <c r="C146" s="264">
        <v>31778</v>
      </c>
      <c r="E146" s="172">
        <v>257937</v>
      </c>
      <c r="F146" s="172">
        <v>26562</v>
      </c>
      <c r="G146" s="172">
        <v>2571</v>
      </c>
      <c r="H146" s="172">
        <v>1125</v>
      </c>
      <c r="I146" s="172">
        <v>606</v>
      </c>
      <c r="J146" s="172">
        <v>224</v>
      </c>
      <c r="K146" s="172">
        <v>149</v>
      </c>
      <c r="L146" s="172">
        <v>0</v>
      </c>
      <c r="M146" s="172">
        <v>0</v>
      </c>
      <c r="N146" s="172">
        <v>0</v>
      </c>
      <c r="O146" s="172">
        <v>0</v>
      </c>
      <c r="P146" s="172">
        <f t="shared" si="5"/>
        <v>288419</v>
      </c>
      <c r="R146" s="265"/>
    </row>
    <row r="147" spans="1:18" ht="15">
      <c r="A147" s="39">
        <v>1987</v>
      </c>
      <c r="B147" s="39">
        <v>2</v>
      </c>
      <c r="C147" s="264">
        <v>31809</v>
      </c>
      <c r="E147" s="172">
        <v>259011</v>
      </c>
      <c r="F147" s="172">
        <v>26653</v>
      </c>
      <c r="G147" s="172">
        <v>2570</v>
      </c>
      <c r="H147" s="172">
        <v>1118</v>
      </c>
      <c r="I147" s="172">
        <v>604</v>
      </c>
      <c r="J147" s="172">
        <v>223</v>
      </c>
      <c r="K147" s="172">
        <v>147</v>
      </c>
      <c r="L147" s="172">
        <v>0</v>
      </c>
      <c r="M147" s="172">
        <v>0</v>
      </c>
      <c r="N147" s="172">
        <v>0</v>
      </c>
      <c r="O147" s="172">
        <v>0</v>
      </c>
      <c r="P147" s="172">
        <f t="shared" si="5"/>
        <v>289575</v>
      </c>
      <c r="R147" s="265"/>
    </row>
    <row r="148" spans="1:18" ht="15">
      <c r="A148" s="39">
        <v>1987</v>
      </c>
      <c r="B148" s="39">
        <v>3</v>
      </c>
      <c r="C148" s="264">
        <v>31837</v>
      </c>
      <c r="E148" s="172">
        <v>259548</v>
      </c>
      <c r="F148" s="172">
        <v>26661</v>
      </c>
      <c r="G148" s="172">
        <v>2567</v>
      </c>
      <c r="H148" s="172">
        <v>1117</v>
      </c>
      <c r="I148" s="172">
        <v>605</v>
      </c>
      <c r="J148" s="172">
        <v>222</v>
      </c>
      <c r="K148" s="172">
        <v>146</v>
      </c>
      <c r="L148" s="172">
        <v>0</v>
      </c>
      <c r="M148" s="172">
        <v>0</v>
      </c>
      <c r="N148" s="172">
        <v>0</v>
      </c>
      <c r="O148" s="172">
        <v>0</v>
      </c>
      <c r="P148" s="172">
        <f t="shared" si="5"/>
        <v>290115</v>
      </c>
      <c r="R148" s="265"/>
    </row>
    <row r="149" spans="1:18" ht="15">
      <c r="A149" s="39">
        <v>1987</v>
      </c>
      <c r="B149" s="39">
        <v>4</v>
      </c>
      <c r="C149" s="264">
        <v>31868</v>
      </c>
      <c r="E149" s="172">
        <v>259802</v>
      </c>
      <c r="F149" s="172">
        <v>26643</v>
      </c>
      <c r="G149" s="172">
        <v>2556</v>
      </c>
      <c r="H149" s="172">
        <v>1121</v>
      </c>
      <c r="I149" s="172">
        <v>607</v>
      </c>
      <c r="J149" s="172">
        <v>223</v>
      </c>
      <c r="K149" s="172">
        <v>147</v>
      </c>
      <c r="L149" s="172">
        <v>0</v>
      </c>
      <c r="M149" s="172">
        <v>0</v>
      </c>
      <c r="N149" s="172">
        <v>0</v>
      </c>
      <c r="O149" s="172">
        <v>0</v>
      </c>
      <c r="P149" s="172">
        <f t="shared" si="5"/>
        <v>290345</v>
      </c>
      <c r="R149" s="265"/>
    </row>
    <row r="150" spans="1:18" ht="15">
      <c r="A150" s="39">
        <v>1987</v>
      </c>
      <c r="B150" s="39">
        <v>5</v>
      </c>
      <c r="C150" s="264">
        <v>31898</v>
      </c>
      <c r="E150" s="172">
        <v>260081</v>
      </c>
      <c r="F150" s="172">
        <v>26581</v>
      </c>
      <c r="G150" s="172">
        <v>2522</v>
      </c>
      <c r="H150" s="172">
        <v>1117</v>
      </c>
      <c r="I150" s="172">
        <v>604</v>
      </c>
      <c r="J150" s="172">
        <v>222</v>
      </c>
      <c r="K150" s="172">
        <v>147</v>
      </c>
      <c r="L150" s="172">
        <v>0</v>
      </c>
      <c r="M150" s="172">
        <v>0</v>
      </c>
      <c r="N150" s="172">
        <v>0</v>
      </c>
      <c r="O150" s="172">
        <v>0</v>
      </c>
      <c r="P150" s="172">
        <f t="shared" si="5"/>
        <v>290523</v>
      </c>
      <c r="R150" s="265"/>
    </row>
    <row r="151" spans="1:18" ht="15">
      <c r="A151" s="39">
        <v>1987</v>
      </c>
      <c r="B151" s="39">
        <v>6</v>
      </c>
      <c r="C151" s="264">
        <v>31929</v>
      </c>
      <c r="E151" s="172">
        <v>259836</v>
      </c>
      <c r="F151" s="172">
        <v>26523</v>
      </c>
      <c r="G151" s="172">
        <v>2507</v>
      </c>
      <c r="H151" s="172">
        <v>1122</v>
      </c>
      <c r="I151" s="172">
        <v>598</v>
      </c>
      <c r="J151" s="172">
        <v>221</v>
      </c>
      <c r="K151" s="172">
        <v>145</v>
      </c>
      <c r="L151" s="172">
        <v>0</v>
      </c>
      <c r="M151" s="172">
        <v>0</v>
      </c>
      <c r="N151" s="172">
        <v>0</v>
      </c>
      <c r="O151" s="172">
        <v>0</v>
      </c>
      <c r="P151" s="172">
        <f t="shared" si="5"/>
        <v>290209</v>
      </c>
      <c r="R151" s="265"/>
    </row>
    <row r="152" spans="1:18" ht="15">
      <c r="A152" s="39">
        <v>1987</v>
      </c>
      <c r="B152" s="39">
        <v>7</v>
      </c>
      <c r="C152" s="264">
        <v>31959</v>
      </c>
      <c r="E152" s="172">
        <v>260007</v>
      </c>
      <c r="F152" s="172">
        <v>26477</v>
      </c>
      <c r="G152" s="172">
        <v>2496</v>
      </c>
      <c r="H152" s="172">
        <v>1117</v>
      </c>
      <c r="I152" s="172">
        <v>595</v>
      </c>
      <c r="J152" s="172">
        <v>220</v>
      </c>
      <c r="K152" s="172">
        <v>145</v>
      </c>
      <c r="L152" s="172">
        <v>0</v>
      </c>
      <c r="M152" s="172">
        <v>0</v>
      </c>
      <c r="N152" s="172">
        <v>0</v>
      </c>
      <c r="O152" s="172">
        <v>0</v>
      </c>
      <c r="P152" s="172">
        <f t="shared" si="5"/>
        <v>290317</v>
      </c>
      <c r="R152" s="265"/>
    </row>
    <row r="153" spans="1:18" ht="15">
      <c r="A153" s="39">
        <v>1987</v>
      </c>
      <c r="B153" s="39">
        <v>8</v>
      </c>
      <c r="C153" s="264">
        <v>31990</v>
      </c>
      <c r="E153" s="172">
        <v>260437</v>
      </c>
      <c r="F153" s="172">
        <v>26514</v>
      </c>
      <c r="G153" s="172">
        <v>2480</v>
      </c>
      <c r="H153" s="172">
        <v>1111</v>
      </c>
      <c r="I153" s="172">
        <v>591</v>
      </c>
      <c r="J153" s="172">
        <v>221</v>
      </c>
      <c r="K153" s="172">
        <v>146</v>
      </c>
      <c r="L153" s="172">
        <v>0</v>
      </c>
      <c r="M153" s="172">
        <v>0</v>
      </c>
      <c r="N153" s="172">
        <v>0</v>
      </c>
      <c r="O153" s="172">
        <v>0</v>
      </c>
      <c r="P153" s="172">
        <f t="shared" si="5"/>
        <v>290763</v>
      </c>
      <c r="R153" s="265"/>
    </row>
    <row r="154" spans="1:18" ht="15">
      <c r="A154" s="39">
        <v>1987</v>
      </c>
      <c r="B154" s="39">
        <v>9</v>
      </c>
      <c r="C154" s="264">
        <v>32021</v>
      </c>
      <c r="E154" s="172">
        <v>261620</v>
      </c>
      <c r="F154" s="172">
        <v>26550</v>
      </c>
      <c r="G154" s="172">
        <v>2481</v>
      </c>
      <c r="H154" s="172">
        <v>1115</v>
      </c>
      <c r="I154" s="172">
        <v>602</v>
      </c>
      <c r="J154" s="172">
        <v>217</v>
      </c>
      <c r="K154" s="172">
        <v>143</v>
      </c>
      <c r="L154" s="172">
        <v>0</v>
      </c>
      <c r="M154" s="172">
        <v>0</v>
      </c>
      <c r="N154" s="172">
        <v>0</v>
      </c>
      <c r="O154" s="172">
        <v>0</v>
      </c>
      <c r="P154" s="172">
        <f t="shared" si="5"/>
        <v>291983</v>
      </c>
      <c r="R154" s="265"/>
    </row>
    <row r="155" spans="1:18" ht="15">
      <c r="A155" s="39">
        <v>1987</v>
      </c>
      <c r="B155" s="39">
        <v>10</v>
      </c>
      <c r="C155" s="264">
        <v>32051</v>
      </c>
      <c r="E155" s="172">
        <v>264468</v>
      </c>
      <c r="F155" s="172">
        <v>26738</v>
      </c>
      <c r="G155" s="172">
        <v>2500</v>
      </c>
      <c r="H155" s="172">
        <v>1111</v>
      </c>
      <c r="I155" s="172">
        <v>603</v>
      </c>
      <c r="J155" s="172">
        <v>217</v>
      </c>
      <c r="K155" s="172">
        <v>144</v>
      </c>
      <c r="L155" s="172">
        <v>0</v>
      </c>
      <c r="M155" s="172">
        <v>0</v>
      </c>
      <c r="N155" s="172">
        <v>0</v>
      </c>
      <c r="O155" s="172">
        <v>0</v>
      </c>
      <c r="P155" s="172">
        <f t="shared" si="5"/>
        <v>295034</v>
      </c>
      <c r="R155" s="265"/>
    </row>
    <row r="156" spans="1:18" ht="15">
      <c r="A156" s="39">
        <v>1987</v>
      </c>
      <c r="B156" s="39">
        <v>11</v>
      </c>
      <c r="C156" s="264">
        <v>32082</v>
      </c>
      <c r="E156" s="172">
        <v>268259</v>
      </c>
      <c r="F156" s="172">
        <v>27166</v>
      </c>
      <c r="G156" s="172">
        <v>2550</v>
      </c>
      <c r="H156" s="172">
        <v>1113</v>
      </c>
      <c r="I156" s="172">
        <v>609</v>
      </c>
      <c r="J156" s="172">
        <v>218</v>
      </c>
      <c r="K156" s="172">
        <v>143</v>
      </c>
      <c r="L156" s="172">
        <v>0</v>
      </c>
      <c r="M156" s="172">
        <v>0</v>
      </c>
      <c r="N156" s="172">
        <v>0</v>
      </c>
      <c r="O156" s="172">
        <v>0</v>
      </c>
      <c r="P156" s="172">
        <f t="shared" si="5"/>
        <v>299306</v>
      </c>
      <c r="R156" s="265"/>
    </row>
    <row r="157" spans="1:18" ht="15">
      <c r="A157" s="39">
        <v>1987</v>
      </c>
      <c r="B157" s="39">
        <v>12</v>
      </c>
      <c r="C157" s="264">
        <v>32112</v>
      </c>
      <c r="E157" s="172">
        <v>271196</v>
      </c>
      <c r="F157" s="172">
        <v>27583</v>
      </c>
      <c r="G157" s="172">
        <v>2607</v>
      </c>
      <c r="H157" s="172">
        <v>1108</v>
      </c>
      <c r="I157" s="172">
        <v>585</v>
      </c>
      <c r="J157" s="172">
        <v>218</v>
      </c>
      <c r="K157" s="172">
        <v>141</v>
      </c>
      <c r="L157" s="172">
        <v>0</v>
      </c>
      <c r="M157" s="172">
        <v>0</v>
      </c>
      <c r="N157" s="172">
        <v>0</v>
      </c>
      <c r="O157" s="172">
        <v>0</v>
      </c>
      <c r="P157" s="172">
        <f t="shared" si="5"/>
        <v>302712</v>
      </c>
      <c r="R157" s="265"/>
    </row>
    <row r="158" spans="1:18" ht="15">
      <c r="A158" s="39">
        <v>1988</v>
      </c>
      <c r="B158" s="39">
        <v>1</v>
      </c>
      <c r="C158" s="264">
        <v>32143</v>
      </c>
      <c r="E158" s="172">
        <v>273144</v>
      </c>
      <c r="F158" s="172">
        <v>27818</v>
      </c>
      <c r="G158" s="172">
        <v>2640</v>
      </c>
      <c r="H158" s="172">
        <v>1108</v>
      </c>
      <c r="I158" s="172">
        <v>605</v>
      </c>
      <c r="J158" s="172">
        <v>219</v>
      </c>
      <c r="K158" s="172">
        <v>145</v>
      </c>
      <c r="L158" s="172">
        <v>0</v>
      </c>
      <c r="M158" s="172">
        <v>0</v>
      </c>
      <c r="N158" s="172">
        <v>0</v>
      </c>
      <c r="O158" s="172">
        <v>0</v>
      </c>
      <c r="P158" s="172">
        <f t="shared" si="5"/>
        <v>304929</v>
      </c>
      <c r="R158" s="265"/>
    </row>
    <row r="159" spans="1:18" ht="15">
      <c r="A159" s="39">
        <v>1988</v>
      </c>
      <c r="B159" s="39">
        <v>2</v>
      </c>
      <c r="C159" s="264">
        <v>32174</v>
      </c>
      <c r="E159" s="172">
        <v>274485</v>
      </c>
      <c r="F159" s="172">
        <v>27969</v>
      </c>
      <c r="G159" s="172">
        <v>2651</v>
      </c>
      <c r="H159" s="172">
        <v>1101</v>
      </c>
      <c r="I159" s="172">
        <v>600</v>
      </c>
      <c r="J159" s="172">
        <v>221</v>
      </c>
      <c r="K159" s="172">
        <v>145</v>
      </c>
      <c r="L159" s="172">
        <v>0</v>
      </c>
      <c r="M159" s="172">
        <v>0</v>
      </c>
      <c r="N159" s="172">
        <v>0</v>
      </c>
      <c r="O159" s="172">
        <v>0</v>
      </c>
      <c r="P159" s="172">
        <f t="shared" si="5"/>
        <v>306427</v>
      </c>
      <c r="R159" s="265"/>
    </row>
    <row r="160" spans="1:18" ht="15">
      <c r="A160" s="39">
        <v>1988</v>
      </c>
      <c r="B160" s="39">
        <v>3</v>
      </c>
      <c r="C160" s="264">
        <v>32203</v>
      </c>
      <c r="E160" s="172">
        <v>275084</v>
      </c>
      <c r="F160" s="172">
        <v>28021</v>
      </c>
      <c r="G160" s="172">
        <v>2639</v>
      </c>
      <c r="H160" s="172">
        <v>1096</v>
      </c>
      <c r="I160" s="172">
        <v>598</v>
      </c>
      <c r="J160" s="172">
        <v>219</v>
      </c>
      <c r="K160" s="172">
        <v>144</v>
      </c>
      <c r="L160" s="172">
        <v>0</v>
      </c>
      <c r="M160" s="172">
        <v>0</v>
      </c>
      <c r="N160" s="172">
        <v>0</v>
      </c>
      <c r="O160" s="172">
        <v>0</v>
      </c>
      <c r="P160" s="172">
        <f t="shared" si="5"/>
        <v>307059</v>
      </c>
      <c r="R160" s="265"/>
    </row>
    <row r="161" spans="1:18" ht="15">
      <c r="A161" s="39">
        <v>1988</v>
      </c>
      <c r="B161" s="39">
        <v>4</v>
      </c>
      <c r="C161" s="264">
        <v>32234</v>
      </c>
      <c r="E161" s="172">
        <v>275584</v>
      </c>
      <c r="F161" s="172">
        <v>28025</v>
      </c>
      <c r="G161" s="172">
        <v>2636</v>
      </c>
      <c r="H161" s="172">
        <v>1095</v>
      </c>
      <c r="I161" s="172">
        <v>597</v>
      </c>
      <c r="J161" s="172">
        <v>219</v>
      </c>
      <c r="K161" s="172">
        <v>144</v>
      </c>
      <c r="L161" s="172">
        <v>0</v>
      </c>
      <c r="M161" s="172">
        <v>0</v>
      </c>
      <c r="N161" s="172">
        <v>0</v>
      </c>
      <c r="O161" s="172">
        <v>0</v>
      </c>
      <c r="P161" s="172">
        <f t="shared" si="5"/>
        <v>307559</v>
      </c>
      <c r="R161" s="265"/>
    </row>
    <row r="162" spans="1:18" ht="15">
      <c r="A162" s="39">
        <v>1988</v>
      </c>
      <c r="B162" s="39">
        <v>5</v>
      </c>
      <c r="C162" s="264">
        <v>32264</v>
      </c>
      <c r="E162" s="172">
        <v>276030</v>
      </c>
      <c r="F162" s="172">
        <v>28030</v>
      </c>
      <c r="G162" s="172">
        <v>2631</v>
      </c>
      <c r="H162" s="172">
        <v>1094</v>
      </c>
      <c r="I162" s="172">
        <v>596</v>
      </c>
      <c r="J162" s="172">
        <v>219</v>
      </c>
      <c r="K162" s="172">
        <v>144</v>
      </c>
      <c r="L162" s="172">
        <v>0</v>
      </c>
      <c r="M162" s="172">
        <v>0</v>
      </c>
      <c r="N162" s="172">
        <v>0</v>
      </c>
      <c r="O162" s="172">
        <v>0</v>
      </c>
      <c r="P162" s="172">
        <f t="shared" si="5"/>
        <v>308004</v>
      </c>
      <c r="R162" s="265"/>
    </row>
    <row r="163" spans="1:18" ht="15">
      <c r="A163" s="39">
        <v>1988</v>
      </c>
      <c r="B163" s="39">
        <v>6</v>
      </c>
      <c r="C163" s="264">
        <v>32295</v>
      </c>
      <c r="E163" s="172">
        <v>276243</v>
      </c>
      <c r="F163" s="172">
        <v>28014</v>
      </c>
      <c r="G163" s="172">
        <v>2615</v>
      </c>
      <c r="H163" s="172">
        <v>1102</v>
      </c>
      <c r="I163" s="172">
        <v>601</v>
      </c>
      <c r="J163" s="172">
        <v>220</v>
      </c>
      <c r="K163" s="172">
        <v>145</v>
      </c>
      <c r="L163" s="172">
        <v>0</v>
      </c>
      <c r="M163" s="172">
        <v>0</v>
      </c>
      <c r="N163" s="172">
        <v>0</v>
      </c>
      <c r="O163" s="172">
        <v>0</v>
      </c>
      <c r="P163" s="172">
        <f t="shared" si="5"/>
        <v>308194</v>
      </c>
      <c r="R163" s="265"/>
    </row>
    <row r="164" spans="1:18" ht="15">
      <c r="A164" s="39">
        <v>1988</v>
      </c>
      <c r="B164" s="39">
        <v>7</v>
      </c>
      <c r="C164" s="264">
        <v>32325</v>
      </c>
      <c r="E164" s="172">
        <v>276311</v>
      </c>
      <c r="F164" s="172">
        <v>28017</v>
      </c>
      <c r="G164" s="172">
        <v>2603</v>
      </c>
      <c r="H164" s="172">
        <v>1099</v>
      </c>
      <c r="I164" s="172">
        <v>597</v>
      </c>
      <c r="J164" s="172">
        <v>220</v>
      </c>
      <c r="K164" s="172">
        <v>142</v>
      </c>
      <c r="L164" s="172">
        <v>0</v>
      </c>
      <c r="M164" s="172">
        <v>0</v>
      </c>
      <c r="N164" s="172">
        <v>0</v>
      </c>
      <c r="O164" s="172">
        <v>0</v>
      </c>
      <c r="P164" s="172">
        <f t="shared" si="5"/>
        <v>308250</v>
      </c>
      <c r="R164" s="265"/>
    </row>
    <row r="165" spans="1:18" ht="15">
      <c r="A165" s="39">
        <v>1988</v>
      </c>
      <c r="B165" s="39">
        <v>8</v>
      </c>
      <c r="C165" s="264">
        <v>32356</v>
      </c>
      <c r="E165" s="172">
        <v>276721</v>
      </c>
      <c r="F165" s="172">
        <v>28023</v>
      </c>
      <c r="G165" s="172">
        <v>2585</v>
      </c>
      <c r="H165" s="172">
        <v>1100</v>
      </c>
      <c r="I165" s="172">
        <v>589</v>
      </c>
      <c r="J165" s="172">
        <v>219</v>
      </c>
      <c r="K165" s="172">
        <v>141</v>
      </c>
      <c r="L165" s="172">
        <v>0</v>
      </c>
      <c r="M165" s="172">
        <v>0</v>
      </c>
      <c r="N165" s="172">
        <v>0</v>
      </c>
      <c r="O165" s="172">
        <v>0</v>
      </c>
      <c r="P165" s="172">
        <f t="shared" si="5"/>
        <v>308648</v>
      </c>
      <c r="R165" s="265"/>
    </row>
    <row r="166" spans="1:18" ht="15">
      <c r="A166" s="39">
        <v>1988</v>
      </c>
      <c r="B166" s="39">
        <v>9</v>
      </c>
      <c r="C166" s="264">
        <v>32387</v>
      </c>
      <c r="E166" s="172">
        <v>278305</v>
      </c>
      <c r="F166" s="172">
        <v>28115</v>
      </c>
      <c r="G166" s="172">
        <v>2582</v>
      </c>
      <c r="H166" s="172">
        <v>1093</v>
      </c>
      <c r="I166" s="172">
        <v>585</v>
      </c>
      <c r="J166" s="172">
        <v>219</v>
      </c>
      <c r="K166" s="172">
        <v>143</v>
      </c>
      <c r="L166" s="172">
        <v>0</v>
      </c>
      <c r="M166" s="172">
        <v>0</v>
      </c>
      <c r="N166" s="172">
        <v>0</v>
      </c>
      <c r="O166" s="172">
        <v>0</v>
      </c>
      <c r="P166" s="172">
        <f t="shared" si="5"/>
        <v>310314</v>
      </c>
      <c r="R166" s="265"/>
    </row>
    <row r="167" spans="1:18" ht="15">
      <c r="A167" s="39">
        <v>1988</v>
      </c>
      <c r="B167" s="39">
        <v>10</v>
      </c>
      <c r="C167" s="264">
        <v>32417</v>
      </c>
      <c r="E167" s="172">
        <v>281433</v>
      </c>
      <c r="F167" s="172">
        <v>28335</v>
      </c>
      <c r="G167" s="172">
        <v>2608</v>
      </c>
      <c r="H167" s="172">
        <v>1098</v>
      </c>
      <c r="I167" s="172">
        <v>591</v>
      </c>
      <c r="J167" s="172">
        <v>217</v>
      </c>
      <c r="K167" s="172">
        <v>140</v>
      </c>
      <c r="L167" s="172">
        <v>0</v>
      </c>
      <c r="M167" s="172">
        <v>0</v>
      </c>
      <c r="N167" s="172">
        <v>0</v>
      </c>
      <c r="O167" s="172">
        <v>0</v>
      </c>
      <c r="P167" s="172">
        <f t="shared" si="5"/>
        <v>313691</v>
      </c>
      <c r="R167" s="265"/>
    </row>
    <row r="168" spans="1:18" ht="15">
      <c r="A168" s="39">
        <v>1988</v>
      </c>
      <c r="B168" s="39">
        <v>11</v>
      </c>
      <c r="C168" s="264">
        <v>32448</v>
      </c>
      <c r="E168" s="172">
        <v>284583</v>
      </c>
      <c r="F168" s="172">
        <v>28706</v>
      </c>
      <c r="G168" s="172">
        <v>2654</v>
      </c>
      <c r="H168" s="172">
        <v>1101</v>
      </c>
      <c r="I168" s="172">
        <v>593</v>
      </c>
      <c r="J168" s="172">
        <v>216</v>
      </c>
      <c r="K168" s="172">
        <v>138</v>
      </c>
      <c r="L168" s="172">
        <v>2</v>
      </c>
      <c r="M168" s="172">
        <v>3</v>
      </c>
      <c r="N168" s="172">
        <v>17</v>
      </c>
      <c r="O168" s="172">
        <v>2</v>
      </c>
      <c r="P168" s="172">
        <f t="shared" si="5"/>
        <v>317280</v>
      </c>
      <c r="R168" s="265"/>
    </row>
    <row r="169" spans="1:18" ht="15">
      <c r="A169" s="39">
        <v>1988</v>
      </c>
      <c r="B169" s="39">
        <v>12</v>
      </c>
      <c r="C169" s="264">
        <v>32478</v>
      </c>
      <c r="E169" s="172">
        <v>287367</v>
      </c>
      <c r="F169" s="172">
        <v>29104</v>
      </c>
      <c r="G169" s="172">
        <v>2702</v>
      </c>
      <c r="H169" s="172">
        <v>1096</v>
      </c>
      <c r="I169" s="172">
        <v>587</v>
      </c>
      <c r="J169" s="172">
        <v>215</v>
      </c>
      <c r="K169" s="172">
        <v>142</v>
      </c>
      <c r="L169" s="172">
        <v>1</v>
      </c>
      <c r="M169" s="172">
        <v>2</v>
      </c>
      <c r="N169" s="172">
        <v>23</v>
      </c>
      <c r="O169" s="172">
        <v>12</v>
      </c>
      <c r="P169" s="172">
        <f t="shared" si="5"/>
        <v>320509</v>
      </c>
      <c r="R169" s="265"/>
    </row>
    <row r="170" spans="1:18" ht="15">
      <c r="A170" s="39">
        <v>1989</v>
      </c>
      <c r="B170" s="39">
        <v>1</v>
      </c>
      <c r="C170" s="264">
        <v>32509</v>
      </c>
      <c r="E170" s="172">
        <v>289269</v>
      </c>
      <c r="F170" s="172">
        <v>29298</v>
      </c>
      <c r="G170" s="172">
        <v>2728</v>
      </c>
      <c r="H170" s="172">
        <v>1095</v>
      </c>
      <c r="I170" s="172">
        <v>596</v>
      </c>
      <c r="J170" s="172">
        <v>216</v>
      </c>
      <c r="K170" s="172">
        <v>139</v>
      </c>
      <c r="L170" s="172">
        <v>1</v>
      </c>
      <c r="M170" s="172">
        <v>3</v>
      </c>
      <c r="N170" s="172">
        <v>15</v>
      </c>
      <c r="O170" s="172">
        <v>15</v>
      </c>
      <c r="P170" s="172">
        <f t="shared" si="5"/>
        <v>322624</v>
      </c>
      <c r="R170" s="265"/>
    </row>
    <row r="171" spans="1:18" ht="15">
      <c r="A171" s="39">
        <v>1989</v>
      </c>
      <c r="B171" s="39">
        <v>2</v>
      </c>
      <c r="C171" s="264">
        <v>32540</v>
      </c>
      <c r="E171" s="172">
        <v>290970</v>
      </c>
      <c r="F171" s="172">
        <v>29605</v>
      </c>
      <c r="G171" s="172">
        <v>2765</v>
      </c>
      <c r="H171" s="172">
        <v>1095</v>
      </c>
      <c r="I171" s="172">
        <v>583</v>
      </c>
      <c r="J171" s="172">
        <v>216</v>
      </c>
      <c r="K171" s="172">
        <v>144</v>
      </c>
      <c r="L171" s="172">
        <v>2</v>
      </c>
      <c r="M171" s="172">
        <v>1</v>
      </c>
      <c r="N171" s="172">
        <v>17</v>
      </c>
      <c r="O171" s="172">
        <v>14</v>
      </c>
      <c r="P171" s="172">
        <f t="shared" si="5"/>
        <v>324670</v>
      </c>
      <c r="R171" s="265"/>
    </row>
    <row r="172" spans="1:18" ht="15">
      <c r="A172" s="39">
        <v>1989</v>
      </c>
      <c r="B172" s="39">
        <v>3</v>
      </c>
      <c r="C172" s="264">
        <v>32568</v>
      </c>
      <c r="E172" s="172">
        <v>292039</v>
      </c>
      <c r="F172" s="172">
        <v>29703</v>
      </c>
      <c r="G172" s="172">
        <v>2771</v>
      </c>
      <c r="H172" s="172">
        <v>1081</v>
      </c>
      <c r="I172" s="172">
        <v>592</v>
      </c>
      <c r="J172" s="172">
        <v>216</v>
      </c>
      <c r="K172" s="172">
        <v>156</v>
      </c>
      <c r="L172" s="172">
        <v>2</v>
      </c>
      <c r="M172" s="172">
        <v>2</v>
      </c>
      <c r="N172" s="172">
        <v>17</v>
      </c>
      <c r="O172" s="172">
        <v>23</v>
      </c>
      <c r="P172" s="172">
        <f t="shared" si="5"/>
        <v>325835</v>
      </c>
      <c r="R172" s="265"/>
    </row>
    <row r="173" spans="1:18" ht="15">
      <c r="A173" s="39">
        <v>1989</v>
      </c>
      <c r="B173" s="39">
        <v>4</v>
      </c>
      <c r="C173" s="264">
        <v>32599</v>
      </c>
      <c r="E173" s="172">
        <v>292808</v>
      </c>
      <c r="F173" s="172">
        <v>29766</v>
      </c>
      <c r="G173" s="172">
        <v>2785</v>
      </c>
      <c r="H173" s="172">
        <v>1056</v>
      </c>
      <c r="I173" s="172">
        <v>595</v>
      </c>
      <c r="J173" s="172">
        <v>211</v>
      </c>
      <c r="K173" s="172">
        <v>143</v>
      </c>
      <c r="L173" s="172">
        <v>2</v>
      </c>
      <c r="M173" s="172">
        <v>2</v>
      </c>
      <c r="N173" s="172">
        <v>15</v>
      </c>
      <c r="O173" s="172">
        <v>17</v>
      </c>
      <c r="P173" s="172">
        <f t="shared" si="5"/>
        <v>326645</v>
      </c>
      <c r="R173" s="265"/>
    </row>
    <row r="174" spans="1:18" ht="15">
      <c r="A174" s="39">
        <v>1989</v>
      </c>
      <c r="B174" s="39">
        <v>5</v>
      </c>
      <c r="C174" s="264">
        <v>32629</v>
      </c>
      <c r="E174" s="172">
        <v>292662</v>
      </c>
      <c r="F174" s="172">
        <v>29706</v>
      </c>
      <c r="G174" s="172">
        <v>2755</v>
      </c>
      <c r="H174" s="172">
        <v>959</v>
      </c>
      <c r="I174" s="172">
        <v>612</v>
      </c>
      <c r="J174" s="172">
        <v>206</v>
      </c>
      <c r="K174" s="172">
        <v>144</v>
      </c>
      <c r="L174" s="172">
        <v>2</v>
      </c>
      <c r="M174" s="172">
        <v>2</v>
      </c>
      <c r="N174" s="172">
        <v>20</v>
      </c>
      <c r="O174" s="172">
        <v>21</v>
      </c>
      <c r="P174" s="172">
        <f t="shared" si="5"/>
        <v>326311</v>
      </c>
      <c r="R174" s="265"/>
    </row>
    <row r="175" spans="1:18" ht="15">
      <c r="A175" s="39">
        <v>1989</v>
      </c>
      <c r="B175" s="39">
        <v>6</v>
      </c>
      <c r="C175" s="264">
        <v>32660</v>
      </c>
      <c r="E175" s="172">
        <v>293013</v>
      </c>
      <c r="F175" s="172">
        <v>29709</v>
      </c>
      <c r="G175" s="172">
        <v>2748</v>
      </c>
      <c r="H175" s="172">
        <v>929</v>
      </c>
      <c r="I175" s="172">
        <v>602</v>
      </c>
      <c r="J175" s="172">
        <v>203</v>
      </c>
      <c r="K175" s="172">
        <v>135</v>
      </c>
      <c r="L175" s="172">
        <v>2</v>
      </c>
      <c r="M175" s="172">
        <v>2</v>
      </c>
      <c r="N175" s="172">
        <v>31</v>
      </c>
      <c r="O175" s="172">
        <v>34</v>
      </c>
      <c r="P175" s="172">
        <f t="shared" si="5"/>
        <v>326638</v>
      </c>
      <c r="R175" s="265"/>
    </row>
    <row r="176" spans="1:18" ht="15">
      <c r="A176" s="39">
        <v>1989</v>
      </c>
      <c r="B176" s="39">
        <v>7</v>
      </c>
      <c r="C176" s="264">
        <v>32690</v>
      </c>
      <c r="E176" s="172">
        <v>293820</v>
      </c>
      <c r="F176" s="172">
        <v>29686</v>
      </c>
      <c r="G176" s="172">
        <v>2740</v>
      </c>
      <c r="H176" s="172">
        <v>922</v>
      </c>
      <c r="I176" s="172">
        <v>594</v>
      </c>
      <c r="J176" s="172">
        <v>203</v>
      </c>
      <c r="K176" s="172">
        <v>139</v>
      </c>
      <c r="L176" s="172">
        <v>2</v>
      </c>
      <c r="M176" s="172">
        <v>2</v>
      </c>
      <c r="N176" s="172">
        <v>30</v>
      </c>
      <c r="O176" s="172">
        <v>24</v>
      </c>
      <c r="P176" s="172">
        <f t="shared" si="5"/>
        <v>327403</v>
      </c>
      <c r="R176" s="265"/>
    </row>
    <row r="177" spans="1:18" ht="15">
      <c r="A177" s="39">
        <v>1989</v>
      </c>
      <c r="B177" s="39">
        <v>8</v>
      </c>
      <c r="C177" s="264">
        <v>32721</v>
      </c>
      <c r="E177" s="172">
        <v>295122</v>
      </c>
      <c r="F177" s="172">
        <v>29713</v>
      </c>
      <c r="G177" s="172">
        <v>2734</v>
      </c>
      <c r="H177" s="172">
        <v>914</v>
      </c>
      <c r="I177" s="172">
        <v>547</v>
      </c>
      <c r="J177" s="172">
        <v>202</v>
      </c>
      <c r="K177" s="172">
        <v>135</v>
      </c>
      <c r="L177" s="172">
        <v>2</v>
      </c>
      <c r="M177" s="172">
        <v>2</v>
      </c>
      <c r="N177" s="172">
        <v>24</v>
      </c>
      <c r="O177" s="172">
        <v>30</v>
      </c>
      <c r="P177" s="172">
        <f t="shared" si="5"/>
        <v>328717</v>
      </c>
      <c r="R177" s="265"/>
    </row>
    <row r="178" spans="1:18" ht="15">
      <c r="A178" s="39">
        <v>1989</v>
      </c>
      <c r="B178" s="39">
        <v>9</v>
      </c>
      <c r="C178" s="264">
        <v>32752</v>
      </c>
      <c r="E178" s="172">
        <v>297105</v>
      </c>
      <c r="F178" s="172">
        <v>29830</v>
      </c>
      <c r="G178" s="172">
        <v>2730</v>
      </c>
      <c r="H178" s="172">
        <v>901</v>
      </c>
      <c r="I178" s="172">
        <v>560</v>
      </c>
      <c r="J178" s="172">
        <v>202</v>
      </c>
      <c r="K178" s="172">
        <v>137</v>
      </c>
      <c r="L178" s="172">
        <v>5</v>
      </c>
      <c r="M178" s="172">
        <v>2</v>
      </c>
      <c r="N178" s="172">
        <v>27</v>
      </c>
      <c r="O178" s="172">
        <v>31</v>
      </c>
      <c r="P178" s="172">
        <f t="shared" si="5"/>
        <v>330804</v>
      </c>
      <c r="R178" s="265"/>
    </row>
    <row r="179" spans="1:18" ht="15">
      <c r="A179" s="39">
        <v>1989</v>
      </c>
      <c r="B179" s="39">
        <v>10</v>
      </c>
      <c r="C179" s="264">
        <v>32782</v>
      </c>
      <c r="E179" s="172">
        <v>300843</v>
      </c>
      <c r="F179" s="172">
        <v>30072</v>
      </c>
      <c r="G179" s="172">
        <v>2745</v>
      </c>
      <c r="H179" s="172">
        <v>900</v>
      </c>
      <c r="I179" s="172">
        <v>575</v>
      </c>
      <c r="J179" s="172">
        <v>199</v>
      </c>
      <c r="K179" s="172">
        <v>133</v>
      </c>
      <c r="L179" s="172">
        <v>3</v>
      </c>
      <c r="M179" s="172">
        <v>2</v>
      </c>
      <c r="N179" s="172">
        <v>25</v>
      </c>
      <c r="O179" s="172">
        <v>30</v>
      </c>
      <c r="P179" s="172">
        <f t="shared" si="5"/>
        <v>334792</v>
      </c>
      <c r="R179" s="265"/>
    </row>
    <row r="180" spans="1:18" ht="15">
      <c r="A180" s="39">
        <v>1989</v>
      </c>
      <c r="B180" s="39">
        <v>11</v>
      </c>
      <c r="C180" s="264">
        <v>32813</v>
      </c>
      <c r="E180" s="172">
        <v>304877</v>
      </c>
      <c r="F180" s="172">
        <v>30593</v>
      </c>
      <c r="G180" s="172">
        <v>2816</v>
      </c>
      <c r="H180" s="172">
        <v>902</v>
      </c>
      <c r="I180" s="172">
        <v>576</v>
      </c>
      <c r="J180" s="172">
        <v>200</v>
      </c>
      <c r="K180" s="172">
        <v>133</v>
      </c>
      <c r="L180" s="172">
        <v>2</v>
      </c>
      <c r="M180" s="172">
        <v>3</v>
      </c>
      <c r="N180" s="172">
        <v>28</v>
      </c>
      <c r="O180" s="172">
        <v>34</v>
      </c>
      <c r="P180" s="172">
        <f t="shared" si="5"/>
        <v>339425</v>
      </c>
      <c r="R180" s="265"/>
    </row>
    <row r="181" spans="1:18" ht="15">
      <c r="A181" s="39">
        <v>1989</v>
      </c>
      <c r="B181" s="39">
        <v>12</v>
      </c>
      <c r="C181" s="264">
        <v>32843</v>
      </c>
      <c r="E181" s="172">
        <v>307917</v>
      </c>
      <c r="F181" s="172">
        <v>30967</v>
      </c>
      <c r="G181" s="172">
        <v>2848</v>
      </c>
      <c r="H181" s="172">
        <v>906</v>
      </c>
      <c r="I181" s="172">
        <v>601</v>
      </c>
      <c r="J181" s="172">
        <v>193</v>
      </c>
      <c r="K181" s="172">
        <v>128</v>
      </c>
      <c r="L181" s="172">
        <v>4</v>
      </c>
      <c r="M181" s="172">
        <v>3</v>
      </c>
      <c r="N181" s="172">
        <v>28</v>
      </c>
      <c r="O181" s="172">
        <v>31</v>
      </c>
      <c r="P181" s="172">
        <f t="shared" si="5"/>
        <v>342866</v>
      </c>
      <c r="R181" s="265"/>
    </row>
    <row r="182" spans="1:18" ht="15">
      <c r="A182" s="39">
        <v>1990</v>
      </c>
      <c r="B182" s="39">
        <v>1</v>
      </c>
      <c r="C182" s="264">
        <v>32874</v>
      </c>
      <c r="E182" s="172">
        <v>309412</v>
      </c>
      <c r="F182" s="172">
        <v>30965</v>
      </c>
      <c r="G182" s="172">
        <v>2867</v>
      </c>
      <c r="H182" s="172">
        <v>895</v>
      </c>
      <c r="I182" s="172">
        <v>599</v>
      </c>
      <c r="J182" s="172">
        <v>194</v>
      </c>
      <c r="K182" s="172">
        <v>131</v>
      </c>
      <c r="L182" s="172">
        <v>7</v>
      </c>
      <c r="M182" s="172">
        <v>16</v>
      </c>
      <c r="N182" s="172">
        <v>14</v>
      </c>
      <c r="O182" s="172">
        <v>14</v>
      </c>
      <c r="P182" s="172">
        <f t="shared" si="5"/>
        <v>344363</v>
      </c>
      <c r="R182" s="265"/>
    </row>
    <row r="183" spans="1:18" ht="15">
      <c r="A183" s="39">
        <v>1990</v>
      </c>
      <c r="B183" s="39">
        <v>2</v>
      </c>
      <c r="C183" s="264">
        <v>32905</v>
      </c>
      <c r="E183" s="172">
        <v>312892</v>
      </c>
      <c r="F183" s="172">
        <v>31377</v>
      </c>
      <c r="G183" s="172">
        <v>2883</v>
      </c>
      <c r="H183" s="172">
        <v>896</v>
      </c>
      <c r="I183" s="172">
        <v>588</v>
      </c>
      <c r="J183" s="172">
        <v>190</v>
      </c>
      <c r="K183" s="172">
        <v>126</v>
      </c>
      <c r="L183" s="172">
        <v>7</v>
      </c>
      <c r="M183" s="172">
        <v>21</v>
      </c>
      <c r="N183" s="172">
        <v>17</v>
      </c>
      <c r="O183" s="172">
        <v>15</v>
      </c>
      <c r="P183" s="172">
        <f t="shared" si="5"/>
        <v>348276</v>
      </c>
      <c r="R183" s="265"/>
    </row>
    <row r="184" spans="1:18" ht="15">
      <c r="A184" s="39">
        <v>1990</v>
      </c>
      <c r="B184" s="39">
        <v>3</v>
      </c>
      <c r="C184" s="264">
        <v>32933</v>
      </c>
      <c r="E184" s="172">
        <v>314674</v>
      </c>
      <c r="F184" s="172">
        <v>31483</v>
      </c>
      <c r="G184" s="172">
        <v>2870</v>
      </c>
      <c r="H184" s="172">
        <v>917</v>
      </c>
      <c r="I184" s="172">
        <v>611</v>
      </c>
      <c r="J184" s="172">
        <v>192</v>
      </c>
      <c r="K184" s="172">
        <v>129</v>
      </c>
      <c r="L184" s="172">
        <v>10</v>
      </c>
      <c r="M184" s="172">
        <v>35</v>
      </c>
      <c r="N184" s="172">
        <v>13</v>
      </c>
      <c r="O184" s="172">
        <v>14</v>
      </c>
      <c r="P184" s="172">
        <f t="shared" si="5"/>
        <v>350185</v>
      </c>
      <c r="R184" s="265"/>
    </row>
    <row r="185" spans="1:18" ht="15">
      <c r="A185" s="39">
        <v>1990</v>
      </c>
      <c r="B185" s="39">
        <v>4</v>
      </c>
      <c r="C185" s="264">
        <v>32964</v>
      </c>
      <c r="E185" s="172">
        <v>315968</v>
      </c>
      <c r="F185" s="172">
        <v>31453</v>
      </c>
      <c r="G185" s="172">
        <v>2841</v>
      </c>
      <c r="H185" s="172">
        <v>909</v>
      </c>
      <c r="I185" s="172">
        <v>590</v>
      </c>
      <c r="J185" s="172">
        <v>188</v>
      </c>
      <c r="K185" s="172">
        <v>120</v>
      </c>
      <c r="L185" s="172">
        <v>11</v>
      </c>
      <c r="M185" s="172">
        <v>14</v>
      </c>
      <c r="N185" s="172">
        <v>28</v>
      </c>
      <c r="O185" s="172">
        <v>36</v>
      </c>
      <c r="P185" s="172">
        <f t="shared" si="5"/>
        <v>351409</v>
      </c>
      <c r="R185" s="265"/>
    </row>
    <row r="186" spans="1:18" ht="15">
      <c r="A186" s="39">
        <v>1990</v>
      </c>
      <c r="B186" s="39">
        <v>5</v>
      </c>
      <c r="C186" s="264">
        <v>32994</v>
      </c>
      <c r="E186" s="172">
        <v>317349</v>
      </c>
      <c r="F186" s="172">
        <v>31465</v>
      </c>
      <c r="G186" s="172">
        <v>2832</v>
      </c>
      <c r="H186" s="172">
        <v>921</v>
      </c>
      <c r="I186" s="172">
        <v>605</v>
      </c>
      <c r="J186" s="172">
        <v>191</v>
      </c>
      <c r="K186" s="172">
        <v>120</v>
      </c>
      <c r="L186" s="172">
        <v>11</v>
      </c>
      <c r="M186" s="172">
        <v>7</v>
      </c>
      <c r="N186" s="172">
        <v>25</v>
      </c>
      <c r="O186" s="172">
        <v>30</v>
      </c>
      <c r="P186" s="172">
        <f t="shared" si="5"/>
        <v>352799</v>
      </c>
      <c r="R186" s="265"/>
    </row>
    <row r="187" spans="1:18" ht="15">
      <c r="A187" s="39">
        <v>1990</v>
      </c>
      <c r="B187" s="39">
        <v>6</v>
      </c>
      <c r="C187" s="264">
        <v>33025</v>
      </c>
      <c r="E187" s="172">
        <v>318473</v>
      </c>
      <c r="F187" s="172">
        <v>31534</v>
      </c>
      <c r="G187" s="172">
        <v>2814</v>
      </c>
      <c r="H187" s="172">
        <v>919</v>
      </c>
      <c r="I187" s="172">
        <v>611</v>
      </c>
      <c r="J187" s="172">
        <v>190</v>
      </c>
      <c r="K187" s="172">
        <v>127</v>
      </c>
      <c r="L187" s="172">
        <v>10</v>
      </c>
      <c r="M187" s="172">
        <v>10</v>
      </c>
      <c r="N187" s="172">
        <v>24</v>
      </c>
      <c r="O187" s="172">
        <v>30</v>
      </c>
      <c r="P187" s="172">
        <f t="shared" si="5"/>
        <v>353970</v>
      </c>
      <c r="R187" s="265"/>
    </row>
    <row r="188" spans="1:18" ht="15">
      <c r="A188" s="39">
        <v>1990</v>
      </c>
      <c r="B188" s="39">
        <v>7</v>
      </c>
      <c r="C188" s="264">
        <v>33055</v>
      </c>
      <c r="E188" s="172">
        <v>318973</v>
      </c>
      <c r="F188" s="172">
        <v>31485</v>
      </c>
      <c r="G188" s="172">
        <v>2801</v>
      </c>
      <c r="H188" s="172">
        <v>884</v>
      </c>
      <c r="I188" s="172">
        <v>605</v>
      </c>
      <c r="J188" s="172">
        <v>189</v>
      </c>
      <c r="K188" s="172">
        <v>130</v>
      </c>
      <c r="L188" s="172">
        <v>10</v>
      </c>
      <c r="M188" s="172">
        <v>7</v>
      </c>
      <c r="N188" s="172">
        <v>25</v>
      </c>
      <c r="O188" s="172">
        <v>31</v>
      </c>
      <c r="P188" s="172">
        <f t="shared" si="5"/>
        <v>354373</v>
      </c>
      <c r="R188" s="265"/>
    </row>
    <row r="189" spans="1:18" ht="15">
      <c r="A189" s="39">
        <v>1990</v>
      </c>
      <c r="B189" s="39">
        <v>8</v>
      </c>
      <c r="C189" s="264">
        <v>33086</v>
      </c>
      <c r="E189" s="172">
        <v>319637</v>
      </c>
      <c r="F189" s="172">
        <v>31528</v>
      </c>
      <c r="G189" s="172">
        <v>2791</v>
      </c>
      <c r="H189" s="172">
        <v>829</v>
      </c>
      <c r="I189" s="172">
        <v>619</v>
      </c>
      <c r="J189" s="172">
        <v>189</v>
      </c>
      <c r="K189" s="172">
        <v>134</v>
      </c>
      <c r="L189" s="172">
        <v>8</v>
      </c>
      <c r="M189" s="172">
        <v>7</v>
      </c>
      <c r="N189" s="172">
        <v>31</v>
      </c>
      <c r="O189" s="172">
        <v>30</v>
      </c>
      <c r="P189" s="172">
        <f t="shared" si="5"/>
        <v>355013</v>
      </c>
      <c r="R189" s="265"/>
    </row>
    <row r="190" spans="1:18" ht="15">
      <c r="A190" s="39">
        <v>1990</v>
      </c>
      <c r="B190" s="39">
        <v>9</v>
      </c>
      <c r="C190" s="264">
        <v>33117</v>
      </c>
      <c r="E190" s="172">
        <v>321319</v>
      </c>
      <c r="F190" s="172">
        <v>31612</v>
      </c>
      <c r="G190" s="172">
        <v>2771</v>
      </c>
      <c r="H190" s="172">
        <v>848</v>
      </c>
      <c r="I190" s="172">
        <v>606</v>
      </c>
      <c r="J190" s="172">
        <v>187</v>
      </c>
      <c r="K190" s="172">
        <v>128</v>
      </c>
      <c r="L190" s="172">
        <v>8</v>
      </c>
      <c r="M190" s="172">
        <v>5</v>
      </c>
      <c r="N190" s="172">
        <v>24</v>
      </c>
      <c r="O190" s="172">
        <v>31</v>
      </c>
      <c r="P190" s="172">
        <f t="shared" si="5"/>
        <v>356776</v>
      </c>
      <c r="R190" s="265"/>
    </row>
    <row r="191" spans="1:18" ht="15">
      <c r="A191" s="39">
        <v>1990</v>
      </c>
      <c r="B191" s="39">
        <v>10</v>
      </c>
      <c r="C191" s="264">
        <v>33147</v>
      </c>
      <c r="E191" s="172">
        <v>323517</v>
      </c>
      <c r="F191" s="172">
        <v>31807</v>
      </c>
      <c r="G191" s="172">
        <v>2794</v>
      </c>
      <c r="H191" s="172">
        <v>908</v>
      </c>
      <c r="I191" s="172">
        <v>593</v>
      </c>
      <c r="J191" s="172">
        <v>192</v>
      </c>
      <c r="K191" s="172">
        <v>129</v>
      </c>
      <c r="L191" s="172">
        <v>6</v>
      </c>
      <c r="M191" s="172">
        <v>4</v>
      </c>
      <c r="N191" s="172">
        <v>28</v>
      </c>
      <c r="O191" s="172">
        <v>32</v>
      </c>
      <c r="P191" s="172">
        <f t="shared" ref="P191:P254" si="6">SUM(E191:H191,J191,MAX(L191:M191),MAX(N191:O191))</f>
        <v>359256</v>
      </c>
      <c r="R191" s="265"/>
    </row>
    <row r="192" spans="1:18" ht="15">
      <c r="A192" s="39">
        <v>1990</v>
      </c>
      <c r="B192" s="39">
        <v>11</v>
      </c>
      <c r="C192" s="264">
        <v>33178</v>
      </c>
      <c r="E192" s="172">
        <v>329703</v>
      </c>
      <c r="F192" s="172">
        <v>32351</v>
      </c>
      <c r="G192" s="172">
        <v>2832</v>
      </c>
      <c r="H192" s="172">
        <v>924</v>
      </c>
      <c r="I192" s="172">
        <v>578</v>
      </c>
      <c r="J192" s="172">
        <v>195</v>
      </c>
      <c r="K192" s="172">
        <v>125</v>
      </c>
      <c r="L192" s="172">
        <v>8.5</v>
      </c>
      <c r="M192" s="172">
        <v>15</v>
      </c>
      <c r="N192" s="172">
        <v>29</v>
      </c>
      <c r="O192" s="172">
        <v>68</v>
      </c>
      <c r="P192" s="172">
        <f t="shared" si="6"/>
        <v>366088</v>
      </c>
      <c r="R192" s="265"/>
    </row>
    <row r="193" spans="1:18" ht="15">
      <c r="A193" s="39">
        <v>1990</v>
      </c>
      <c r="B193" s="39">
        <v>12</v>
      </c>
      <c r="C193" s="264">
        <v>33208</v>
      </c>
      <c r="E193" s="172">
        <v>333038</v>
      </c>
      <c r="F193" s="172">
        <v>32746</v>
      </c>
      <c r="G193" s="172">
        <v>2865</v>
      </c>
      <c r="H193" s="172">
        <v>920</v>
      </c>
      <c r="I193" s="172">
        <v>497</v>
      </c>
      <c r="J193" s="172">
        <v>195</v>
      </c>
      <c r="K193" s="172">
        <v>117</v>
      </c>
      <c r="L193" s="172">
        <v>9</v>
      </c>
      <c r="M193" s="172">
        <v>4</v>
      </c>
      <c r="N193" s="172">
        <v>25</v>
      </c>
      <c r="O193" s="172">
        <v>30</v>
      </c>
      <c r="P193" s="172">
        <f t="shared" si="6"/>
        <v>369803</v>
      </c>
      <c r="R193" s="265"/>
    </row>
    <row r="194" spans="1:18" ht="15">
      <c r="A194" s="39">
        <v>1991</v>
      </c>
      <c r="B194" s="39">
        <v>1</v>
      </c>
      <c r="C194" s="264">
        <v>33239</v>
      </c>
      <c r="E194" s="172">
        <v>335605</v>
      </c>
      <c r="F194" s="172">
        <v>33106</v>
      </c>
      <c r="G194" s="172">
        <v>2890</v>
      </c>
      <c r="H194" s="172">
        <v>920</v>
      </c>
      <c r="I194" s="172">
        <v>605</v>
      </c>
      <c r="J194" s="172">
        <v>193</v>
      </c>
      <c r="K194" s="172">
        <v>101</v>
      </c>
      <c r="L194" s="172">
        <v>9</v>
      </c>
      <c r="M194" s="172">
        <v>5</v>
      </c>
      <c r="N194" s="172">
        <v>27</v>
      </c>
      <c r="O194" s="172">
        <v>44</v>
      </c>
      <c r="P194" s="172">
        <f t="shared" si="6"/>
        <v>372767</v>
      </c>
      <c r="R194" s="265"/>
    </row>
    <row r="195" spans="1:18" ht="15">
      <c r="A195" s="39">
        <v>1991</v>
      </c>
      <c r="B195" s="39">
        <v>2</v>
      </c>
      <c r="C195" s="264">
        <v>33270</v>
      </c>
      <c r="E195" s="172">
        <v>337254</v>
      </c>
      <c r="F195" s="172">
        <v>33210</v>
      </c>
      <c r="G195" s="172">
        <v>2885</v>
      </c>
      <c r="H195" s="172">
        <v>920</v>
      </c>
      <c r="I195" s="172">
        <v>636</v>
      </c>
      <c r="J195" s="172">
        <v>193</v>
      </c>
      <c r="K195" s="172">
        <v>113</v>
      </c>
      <c r="L195" s="172">
        <v>7</v>
      </c>
      <c r="M195" s="172">
        <v>3</v>
      </c>
      <c r="N195" s="172">
        <v>23</v>
      </c>
      <c r="O195" s="172">
        <v>9</v>
      </c>
      <c r="P195" s="172">
        <f t="shared" si="6"/>
        <v>374492</v>
      </c>
      <c r="R195" s="265"/>
    </row>
    <row r="196" spans="1:18" ht="15">
      <c r="A196" s="39">
        <v>1991</v>
      </c>
      <c r="B196" s="39">
        <v>3</v>
      </c>
      <c r="C196" s="264">
        <v>33298</v>
      </c>
      <c r="E196" s="172">
        <v>338911</v>
      </c>
      <c r="F196" s="172">
        <v>33268</v>
      </c>
      <c r="G196" s="172">
        <v>2879</v>
      </c>
      <c r="H196" s="172">
        <v>919</v>
      </c>
      <c r="I196" s="172">
        <v>649</v>
      </c>
      <c r="J196" s="172">
        <v>188</v>
      </c>
      <c r="K196" s="172">
        <v>113</v>
      </c>
      <c r="L196" s="172">
        <v>5</v>
      </c>
      <c r="M196" s="172">
        <v>3</v>
      </c>
      <c r="N196" s="172">
        <v>32</v>
      </c>
      <c r="O196" s="172">
        <v>17</v>
      </c>
      <c r="P196" s="172">
        <f t="shared" si="6"/>
        <v>376202</v>
      </c>
      <c r="R196" s="265"/>
    </row>
    <row r="197" spans="1:18" ht="15">
      <c r="A197" s="39">
        <v>1991</v>
      </c>
      <c r="B197" s="39">
        <v>4</v>
      </c>
      <c r="C197" s="264">
        <v>33329</v>
      </c>
      <c r="E197" s="172">
        <v>340159</v>
      </c>
      <c r="F197" s="172">
        <v>33298</v>
      </c>
      <c r="G197" s="172">
        <v>2863</v>
      </c>
      <c r="H197" s="172">
        <v>924</v>
      </c>
      <c r="I197" s="172">
        <v>646</v>
      </c>
      <c r="J197" s="172">
        <v>188</v>
      </c>
      <c r="K197" s="172">
        <v>112</v>
      </c>
      <c r="L197" s="172">
        <v>4</v>
      </c>
      <c r="M197" s="172">
        <v>8</v>
      </c>
      <c r="N197" s="172">
        <v>34</v>
      </c>
      <c r="O197" s="172">
        <v>21</v>
      </c>
      <c r="P197" s="172">
        <f t="shared" si="6"/>
        <v>377474</v>
      </c>
      <c r="R197" s="265"/>
    </row>
    <row r="198" spans="1:18" ht="15">
      <c r="A198" s="39">
        <v>1991</v>
      </c>
      <c r="B198" s="39">
        <v>5</v>
      </c>
      <c r="C198" s="264">
        <v>33359</v>
      </c>
      <c r="E198" s="172">
        <v>341203</v>
      </c>
      <c r="F198" s="172">
        <v>33221</v>
      </c>
      <c r="G198" s="172">
        <v>2834</v>
      </c>
      <c r="H198" s="172">
        <v>915</v>
      </c>
      <c r="I198" s="172">
        <v>660</v>
      </c>
      <c r="J198" s="172">
        <v>190</v>
      </c>
      <c r="K198" s="172">
        <v>131</v>
      </c>
      <c r="L198" s="172">
        <v>6</v>
      </c>
      <c r="M198" s="172">
        <v>14</v>
      </c>
      <c r="N198" s="172">
        <v>35</v>
      </c>
      <c r="O198" s="172">
        <v>69</v>
      </c>
      <c r="P198" s="172">
        <f t="shared" si="6"/>
        <v>378446</v>
      </c>
      <c r="R198" s="265"/>
    </row>
    <row r="199" spans="1:18" ht="15">
      <c r="A199" s="39">
        <v>1991</v>
      </c>
      <c r="B199" s="39">
        <v>6</v>
      </c>
      <c r="C199" s="264">
        <v>33390</v>
      </c>
      <c r="E199" s="172">
        <v>342247</v>
      </c>
      <c r="F199" s="172">
        <v>33215</v>
      </c>
      <c r="G199" s="172">
        <v>2806</v>
      </c>
      <c r="H199" s="172">
        <v>915</v>
      </c>
      <c r="I199" s="172">
        <v>658</v>
      </c>
      <c r="J199" s="172">
        <v>191</v>
      </c>
      <c r="K199" s="172">
        <v>136</v>
      </c>
      <c r="L199" s="172">
        <v>5</v>
      </c>
      <c r="M199" s="172">
        <v>10</v>
      </c>
      <c r="N199" s="172">
        <v>33</v>
      </c>
      <c r="O199" s="172">
        <v>50</v>
      </c>
      <c r="P199" s="172">
        <f t="shared" si="6"/>
        <v>379434</v>
      </c>
      <c r="R199" s="265"/>
    </row>
    <row r="200" spans="1:18" ht="15">
      <c r="A200" s="39">
        <v>1991</v>
      </c>
      <c r="B200" s="39">
        <v>7</v>
      </c>
      <c r="C200" s="264">
        <v>33420</v>
      </c>
      <c r="E200" s="172">
        <v>342911</v>
      </c>
      <c r="F200" s="172">
        <v>33315</v>
      </c>
      <c r="G200" s="172">
        <v>2838</v>
      </c>
      <c r="H200" s="172">
        <v>904</v>
      </c>
      <c r="I200" s="172">
        <v>643</v>
      </c>
      <c r="J200" s="172">
        <v>193</v>
      </c>
      <c r="K200" s="172">
        <v>134</v>
      </c>
      <c r="L200" s="172">
        <v>6</v>
      </c>
      <c r="M200" s="172">
        <v>11</v>
      </c>
      <c r="N200" s="172">
        <v>40</v>
      </c>
      <c r="O200" s="172">
        <v>58</v>
      </c>
      <c r="P200" s="172">
        <f t="shared" si="6"/>
        <v>380230</v>
      </c>
      <c r="R200" s="265"/>
    </row>
    <row r="201" spans="1:18" ht="15">
      <c r="A201" s="39">
        <v>1991</v>
      </c>
      <c r="B201" s="39">
        <v>8</v>
      </c>
      <c r="C201" s="264">
        <v>33451</v>
      </c>
      <c r="E201" s="172">
        <v>344020</v>
      </c>
      <c r="F201" s="172">
        <v>33324</v>
      </c>
      <c r="G201" s="172">
        <v>2821</v>
      </c>
      <c r="H201" s="172">
        <v>897</v>
      </c>
      <c r="I201" s="172">
        <v>637</v>
      </c>
      <c r="J201" s="172">
        <v>187</v>
      </c>
      <c r="K201" s="172">
        <v>134</v>
      </c>
      <c r="L201" s="172">
        <v>9</v>
      </c>
      <c r="M201" s="172">
        <v>15</v>
      </c>
      <c r="N201" s="172">
        <v>44</v>
      </c>
      <c r="O201" s="172">
        <v>64</v>
      </c>
      <c r="P201" s="172">
        <f t="shared" si="6"/>
        <v>381328</v>
      </c>
      <c r="R201" s="265"/>
    </row>
    <row r="202" spans="1:18" ht="15">
      <c r="A202" s="39">
        <v>1991</v>
      </c>
      <c r="B202" s="39">
        <v>9</v>
      </c>
      <c r="C202" s="264">
        <v>33482</v>
      </c>
      <c r="E202" s="172">
        <v>345262</v>
      </c>
      <c r="F202" s="172">
        <v>33319</v>
      </c>
      <c r="G202" s="172">
        <v>2810</v>
      </c>
      <c r="H202" s="172">
        <v>869</v>
      </c>
      <c r="I202" s="172">
        <v>612</v>
      </c>
      <c r="J202" s="172">
        <v>186</v>
      </c>
      <c r="K202" s="172">
        <v>130</v>
      </c>
      <c r="L202" s="172">
        <v>7</v>
      </c>
      <c r="M202" s="172">
        <v>25</v>
      </c>
      <c r="N202" s="172">
        <v>44</v>
      </c>
      <c r="O202" s="172">
        <v>60</v>
      </c>
      <c r="P202" s="172">
        <f t="shared" si="6"/>
        <v>382531</v>
      </c>
      <c r="R202" s="265"/>
    </row>
    <row r="203" spans="1:18" ht="15">
      <c r="A203" s="39">
        <v>1991</v>
      </c>
      <c r="B203" s="39">
        <v>10</v>
      </c>
      <c r="C203" s="264">
        <v>33512</v>
      </c>
      <c r="E203" s="172">
        <v>348451</v>
      </c>
      <c r="F203" s="172">
        <v>33473</v>
      </c>
      <c r="G203" s="172">
        <v>2820</v>
      </c>
      <c r="H203" s="172">
        <v>899</v>
      </c>
      <c r="I203" s="172">
        <v>640</v>
      </c>
      <c r="J203" s="172">
        <v>188</v>
      </c>
      <c r="K203" s="172">
        <v>129</v>
      </c>
      <c r="L203" s="172">
        <v>10.5</v>
      </c>
      <c r="M203" s="172">
        <v>30</v>
      </c>
      <c r="N203" s="172">
        <v>40</v>
      </c>
      <c r="O203" s="172">
        <v>60</v>
      </c>
      <c r="P203" s="172">
        <f t="shared" si="6"/>
        <v>385921</v>
      </c>
      <c r="R203" s="265"/>
    </row>
    <row r="204" spans="1:18" ht="15">
      <c r="A204" s="39">
        <v>1991</v>
      </c>
      <c r="B204" s="39">
        <v>11</v>
      </c>
      <c r="C204" s="264">
        <v>33543</v>
      </c>
      <c r="E204" s="172">
        <v>352871</v>
      </c>
      <c r="F204" s="172">
        <v>34026</v>
      </c>
      <c r="G204" s="172">
        <v>2864</v>
      </c>
      <c r="H204" s="172">
        <v>900</v>
      </c>
      <c r="I204" s="172">
        <v>642</v>
      </c>
      <c r="J204" s="172">
        <v>186</v>
      </c>
      <c r="K204" s="172">
        <v>135</v>
      </c>
      <c r="L204" s="172">
        <v>11</v>
      </c>
      <c r="M204" s="172">
        <v>29</v>
      </c>
      <c r="N204" s="172">
        <v>36</v>
      </c>
      <c r="O204" s="172">
        <v>69</v>
      </c>
      <c r="P204" s="172">
        <f t="shared" si="6"/>
        <v>390945</v>
      </c>
      <c r="R204" s="265"/>
    </row>
    <row r="205" spans="1:18" ht="15">
      <c r="A205" s="39">
        <v>1991</v>
      </c>
      <c r="B205" s="39">
        <v>12</v>
      </c>
      <c r="C205" s="264">
        <v>33573</v>
      </c>
      <c r="E205" s="172">
        <v>356108</v>
      </c>
      <c r="F205" s="172">
        <v>34362</v>
      </c>
      <c r="G205" s="172">
        <v>2888</v>
      </c>
      <c r="H205" s="172">
        <v>901</v>
      </c>
      <c r="I205" s="172">
        <v>644</v>
      </c>
      <c r="J205" s="172">
        <v>187</v>
      </c>
      <c r="K205" s="172">
        <v>133</v>
      </c>
      <c r="L205" s="172">
        <v>15</v>
      </c>
      <c r="M205" s="172">
        <v>19</v>
      </c>
      <c r="N205" s="172">
        <v>43</v>
      </c>
      <c r="O205" s="172">
        <v>55</v>
      </c>
      <c r="P205" s="172">
        <f t="shared" si="6"/>
        <v>394520</v>
      </c>
      <c r="R205" s="265"/>
    </row>
    <row r="206" spans="1:18" ht="15">
      <c r="A206" s="39">
        <v>1992</v>
      </c>
      <c r="B206" s="39">
        <v>1</v>
      </c>
      <c r="C206" s="264">
        <v>33604</v>
      </c>
      <c r="E206" s="172">
        <v>359031</v>
      </c>
      <c r="F206" s="172">
        <v>34611</v>
      </c>
      <c r="G206" s="172">
        <v>2896</v>
      </c>
      <c r="H206" s="172">
        <v>896</v>
      </c>
      <c r="I206" s="172">
        <v>663</v>
      </c>
      <c r="J206" s="172">
        <v>185</v>
      </c>
      <c r="K206" s="172">
        <v>124</v>
      </c>
      <c r="L206" s="172">
        <v>14.5</v>
      </c>
      <c r="M206" s="172">
        <v>29</v>
      </c>
      <c r="N206" s="172">
        <v>41</v>
      </c>
      <c r="O206" s="172">
        <v>66</v>
      </c>
      <c r="P206" s="172">
        <f t="shared" si="6"/>
        <v>397714</v>
      </c>
      <c r="R206" s="265"/>
    </row>
    <row r="207" spans="1:18" ht="15">
      <c r="A207" s="39">
        <v>1992</v>
      </c>
      <c r="B207" s="39">
        <v>2</v>
      </c>
      <c r="C207" s="264">
        <v>33635</v>
      </c>
      <c r="E207" s="172">
        <v>361072</v>
      </c>
      <c r="F207" s="172">
        <v>34757</v>
      </c>
      <c r="G207" s="172">
        <v>2900</v>
      </c>
      <c r="H207" s="172">
        <v>893</v>
      </c>
      <c r="I207" s="172">
        <v>656</v>
      </c>
      <c r="J207" s="172">
        <v>182</v>
      </c>
      <c r="K207" s="172">
        <v>132</v>
      </c>
      <c r="L207" s="172">
        <v>16</v>
      </c>
      <c r="M207" s="172">
        <v>34</v>
      </c>
      <c r="N207" s="172">
        <v>48</v>
      </c>
      <c r="O207" s="172">
        <v>72</v>
      </c>
      <c r="P207" s="172">
        <f t="shared" si="6"/>
        <v>399910</v>
      </c>
      <c r="R207" s="265"/>
    </row>
    <row r="208" spans="1:18" ht="15">
      <c r="A208" s="39">
        <v>1992</v>
      </c>
      <c r="B208" s="39">
        <v>3</v>
      </c>
      <c r="C208" s="264">
        <v>33664</v>
      </c>
      <c r="E208" s="172">
        <v>362674</v>
      </c>
      <c r="F208" s="172">
        <v>34806</v>
      </c>
      <c r="G208" s="172">
        <v>2890</v>
      </c>
      <c r="H208" s="172">
        <v>894</v>
      </c>
      <c r="I208" s="172">
        <v>652</v>
      </c>
      <c r="J208" s="172">
        <v>188</v>
      </c>
      <c r="K208" s="172">
        <v>128</v>
      </c>
      <c r="L208" s="172">
        <v>19</v>
      </c>
      <c r="M208" s="172">
        <v>38</v>
      </c>
      <c r="N208" s="172">
        <v>47</v>
      </c>
      <c r="O208" s="172">
        <v>67</v>
      </c>
      <c r="P208" s="172">
        <f t="shared" si="6"/>
        <v>401557</v>
      </c>
      <c r="R208" s="265"/>
    </row>
    <row r="209" spans="1:18" ht="15">
      <c r="A209" s="39">
        <v>1992</v>
      </c>
      <c r="B209" s="39">
        <v>4</v>
      </c>
      <c r="C209" s="264">
        <v>33695</v>
      </c>
      <c r="E209" s="172">
        <v>363887</v>
      </c>
      <c r="F209" s="172">
        <v>34776</v>
      </c>
      <c r="G209" s="172">
        <v>2872</v>
      </c>
      <c r="H209" s="172">
        <v>895</v>
      </c>
      <c r="I209" s="172">
        <v>634</v>
      </c>
      <c r="J209" s="172">
        <v>185</v>
      </c>
      <c r="K209" s="172">
        <v>123</v>
      </c>
      <c r="L209" s="172">
        <v>13.5</v>
      </c>
      <c r="M209" s="172">
        <v>48</v>
      </c>
      <c r="N209" s="172">
        <v>39</v>
      </c>
      <c r="O209" s="172">
        <v>77</v>
      </c>
      <c r="P209" s="172">
        <f t="shared" si="6"/>
        <v>402740</v>
      </c>
      <c r="R209" s="265"/>
    </row>
    <row r="210" spans="1:18" ht="15">
      <c r="A210" s="39">
        <v>1992</v>
      </c>
      <c r="B210" s="39">
        <v>5</v>
      </c>
      <c r="C210" s="264">
        <v>33725</v>
      </c>
      <c r="E210" s="172">
        <v>364812</v>
      </c>
      <c r="F210" s="172">
        <v>34730</v>
      </c>
      <c r="G210" s="172">
        <v>2854</v>
      </c>
      <c r="H210" s="172">
        <v>892</v>
      </c>
      <c r="I210" s="172">
        <v>647</v>
      </c>
      <c r="J210" s="172">
        <v>187</v>
      </c>
      <c r="K210" s="172">
        <v>131</v>
      </c>
      <c r="L210" s="172">
        <v>12</v>
      </c>
      <c r="M210" s="172">
        <v>62</v>
      </c>
      <c r="N210" s="172">
        <v>45</v>
      </c>
      <c r="O210" s="172">
        <v>109</v>
      </c>
      <c r="P210" s="172">
        <f t="shared" si="6"/>
        <v>403646</v>
      </c>
      <c r="R210" s="265"/>
    </row>
    <row r="211" spans="1:18" ht="15">
      <c r="A211" s="39">
        <v>1992</v>
      </c>
      <c r="B211" s="39">
        <v>6</v>
      </c>
      <c r="C211" s="264">
        <v>33756</v>
      </c>
      <c r="E211" s="172">
        <v>365423</v>
      </c>
      <c r="F211" s="172">
        <v>34656</v>
      </c>
      <c r="G211" s="172">
        <v>2848</v>
      </c>
      <c r="H211" s="172">
        <v>896</v>
      </c>
      <c r="I211" s="172">
        <v>656</v>
      </c>
      <c r="J211" s="172">
        <v>186</v>
      </c>
      <c r="K211" s="172">
        <v>131</v>
      </c>
      <c r="L211" s="172">
        <v>16</v>
      </c>
      <c r="M211" s="172">
        <v>57</v>
      </c>
      <c r="N211" s="172">
        <v>41</v>
      </c>
      <c r="O211" s="172">
        <v>89</v>
      </c>
      <c r="P211" s="172">
        <f t="shared" si="6"/>
        <v>404155</v>
      </c>
      <c r="R211" s="265"/>
    </row>
    <row r="212" spans="1:18" ht="15">
      <c r="A212" s="39">
        <v>1992</v>
      </c>
      <c r="B212" s="39">
        <v>7</v>
      </c>
      <c r="C212" s="264">
        <v>33786</v>
      </c>
      <c r="E212" s="172">
        <v>366377</v>
      </c>
      <c r="F212" s="172">
        <v>34591</v>
      </c>
      <c r="G212" s="172">
        <v>2839</v>
      </c>
      <c r="H212" s="172">
        <v>896</v>
      </c>
      <c r="I212" s="172">
        <v>621</v>
      </c>
      <c r="J212" s="172">
        <v>188</v>
      </c>
      <c r="K212" s="172">
        <v>117</v>
      </c>
      <c r="L212" s="172">
        <v>16</v>
      </c>
      <c r="M212" s="172">
        <v>58</v>
      </c>
      <c r="N212" s="172">
        <v>44</v>
      </c>
      <c r="O212" s="172">
        <v>94</v>
      </c>
      <c r="P212" s="172">
        <f t="shared" si="6"/>
        <v>405043</v>
      </c>
      <c r="R212" s="265"/>
    </row>
    <row r="213" spans="1:18" ht="15">
      <c r="A213" s="39">
        <v>1992</v>
      </c>
      <c r="B213" s="39">
        <v>8</v>
      </c>
      <c r="C213" s="264">
        <v>33817</v>
      </c>
      <c r="E213" s="172">
        <v>367485</v>
      </c>
      <c r="F213" s="172">
        <v>34599</v>
      </c>
      <c r="G213" s="172">
        <v>2830</v>
      </c>
      <c r="H213" s="172">
        <v>894</v>
      </c>
      <c r="I213" s="172">
        <v>642</v>
      </c>
      <c r="J213" s="172">
        <v>186</v>
      </c>
      <c r="K213" s="172">
        <v>129</v>
      </c>
      <c r="L213" s="172">
        <v>16.5</v>
      </c>
      <c r="M213" s="172">
        <v>60</v>
      </c>
      <c r="N213" s="172">
        <v>30</v>
      </c>
      <c r="O213" s="172">
        <v>102</v>
      </c>
      <c r="P213" s="172">
        <f t="shared" si="6"/>
        <v>406156</v>
      </c>
      <c r="R213" s="265"/>
    </row>
    <row r="214" spans="1:18" ht="15">
      <c r="A214" s="39">
        <v>1992</v>
      </c>
      <c r="B214" s="39">
        <v>9</v>
      </c>
      <c r="C214" s="264">
        <v>33848</v>
      </c>
      <c r="E214" s="172">
        <v>369277</v>
      </c>
      <c r="F214" s="172">
        <v>34691</v>
      </c>
      <c r="G214" s="172">
        <v>2819</v>
      </c>
      <c r="H214" s="172">
        <v>893</v>
      </c>
      <c r="I214" s="172">
        <v>645</v>
      </c>
      <c r="J214" s="172">
        <v>188</v>
      </c>
      <c r="K214" s="172">
        <v>127</v>
      </c>
      <c r="L214" s="172">
        <v>13</v>
      </c>
      <c r="M214" s="172">
        <v>52</v>
      </c>
      <c r="N214" s="172">
        <v>40</v>
      </c>
      <c r="O214" s="172">
        <v>89</v>
      </c>
      <c r="P214" s="172">
        <f t="shared" si="6"/>
        <v>408009</v>
      </c>
      <c r="R214" s="265"/>
    </row>
    <row r="215" spans="1:18" ht="15">
      <c r="A215" s="39">
        <v>1992</v>
      </c>
      <c r="B215" s="39">
        <v>10</v>
      </c>
      <c r="C215" s="264">
        <v>33878</v>
      </c>
      <c r="E215" s="172">
        <v>372350</v>
      </c>
      <c r="F215" s="172">
        <v>34870</v>
      </c>
      <c r="G215" s="172">
        <v>2833</v>
      </c>
      <c r="H215" s="172">
        <v>883</v>
      </c>
      <c r="I215" s="172">
        <v>640</v>
      </c>
      <c r="J215" s="172">
        <v>187</v>
      </c>
      <c r="K215" s="172">
        <v>130</v>
      </c>
      <c r="L215" s="172">
        <v>16.5</v>
      </c>
      <c r="M215" s="172">
        <v>58</v>
      </c>
      <c r="N215" s="172">
        <v>33</v>
      </c>
      <c r="O215" s="172">
        <v>97</v>
      </c>
      <c r="P215" s="172">
        <f t="shared" si="6"/>
        <v>411278</v>
      </c>
      <c r="R215" s="265"/>
    </row>
    <row r="216" spans="1:18" ht="15">
      <c r="A216" s="39">
        <v>1992</v>
      </c>
      <c r="B216" s="39">
        <v>11</v>
      </c>
      <c r="C216" s="264">
        <v>33909</v>
      </c>
      <c r="E216" s="172">
        <v>375844</v>
      </c>
      <c r="F216" s="172">
        <v>35293</v>
      </c>
      <c r="G216" s="172">
        <v>2851</v>
      </c>
      <c r="H216" s="172">
        <v>881</v>
      </c>
      <c r="I216" s="172">
        <v>642</v>
      </c>
      <c r="J216" s="172">
        <v>184</v>
      </c>
      <c r="K216" s="172">
        <v>115</v>
      </c>
      <c r="L216" s="172">
        <v>12</v>
      </c>
      <c r="M216" s="172">
        <v>74</v>
      </c>
      <c r="N216" s="172">
        <v>33</v>
      </c>
      <c r="O216" s="172">
        <v>124</v>
      </c>
      <c r="P216" s="172">
        <f t="shared" si="6"/>
        <v>415251</v>
      </c>
      <c r="R216" s="265"/>
    </row>
    <row r="217" spans="1:18" ht="15">
      <c r="A217" s="39">
        <v>1992</v>
      </c>
      <c r="B217" s="39">
        <v>12</v>
      </c>
      <c r="C217" s="264">
        <v>33939</v>
      </c>
      <c r="E217" s="172">
        <v>378581</v>
      </c>
      <c r="F217" s="172">
        <v>35714</v>
      </c>
      <c r="G217" s="172">
        <v>2870</v>
      </c>
      <c r="H217" s="172">
        <v>876</v>
      </c>
      <c r="I217" s="172">
        <v>637</v>
      </c>
      <c r="J217" s="172">
        <v>183</v>
      </c>
      <c r="K217" s="172">
        <v>109</v>
      </c>
      <c r="L217" s="172">
        <v>11.75</v>
      </c>
      <c r="M217" s="172">
        <v>40</v>
      </c>
      <c r="N217" s="172">
        <v>33</v>
      </c>
      <c r="O217" s="172">
        <v>77</v>
      </c>
      <c r="P217" s="172">
        <f t="shared" si="6"/>
        <v>418341</v>
      </c>
      <c r="R217" s="265"/>
    </row>
    <row r="218" spans="1:18" ht="15">
      <c r="A218" s="39">
        <v>1993</v>
      </c>
      <c r="B218" s="39">
        <v>1</v>
      </c>
      <c r="C218" s="264">
        <v>33970</v>
      </c>
      <c r="E218" s="172">
        <v>380825</v>
      </c>
      <c r="F218" s="172">
        <v>36068</v>
      </c>
      <c r="G218" s="172">
        <v>2896</v>
      </c>
      <c r="H218" s="172">
        <v>872</v>
      </c>
      <c r="I218" s="172">
        <v>625</v>
      </c>
      <c r="J218" s="172">
        <v>183</v>
      </c>
      <c r="K218" s="172">
        <v>128</v>
      </c>
      <c r="L218" s="172">
        <v>11</v>
      </c>
      <c r="M218" s="172">
        <v>6</v>
      </c>
      <c r="N218" s="172">
        <v>33</v>
      </c>
      <c r="O218" s="172">
        <v>27</v>
      </c>
      <c r="P218" s="172">
        <f t="shared" si="6"/>
        <v>420888</v>
      </c>
      <c r="R218" s="265"/>
    </row>
    <row r="219" spans="1:18" ht="15">
      <c r="A219" s="39">
        <v>1993</v>
      </c>
      <c r="B219" s="39">
        <v>2</v>
      </c>
      <c r="C219" s="264">
        <v>34001</v>
      </c>
      <c r="E219" s="172">
        <v>382493</v>
      </c>
      <c r="F219" s="172">
        <v>36175</v>
      </c>
      <c r="G219" s="172">
        <v>2893</v>
      </c>
      <c r="H219" s="172">
        <v>879</v>
      </c>
      <c r="I219" s="172">
        <v>631</v>
      </c>
      <c r="J219" s="172">
        <v>181</v>
      </c>
      <c r="K219" s="172">
        <v>112</v>
      </c>
      <c r="L219" s="172">
        <v>9.5</v>
      </c>
      <c r="M219" s="172">
        <v>10</v>
      </c>
      <c r="N219" s="172">
        <v>38</v>
      </c>
      <c r="O219" s="172">
        <v>30</v>
      </c>
      <c r="P219" s="172">
        <f t="shared" si="6"/>
        <v>422669</v>
      </c>
      <c r="R219" s="265"/>
    </row>
    <row r="220" spans="1:18" ht="15">
      <c r="A220" s="39">
        <v>1993</v>
      </c>
      <c r="B220" s="39">
        <v>3</v>
      </c>
      <c r="C220" s="264">
        <v>34029</v>
      </c>
      <c r="E220" s="172">
        <v>384127</v>
      </c>
      <c r="F220" s="172">
        <v>36315</v>
      </c>
      <c r="G220" s="172">
        <v>2891</v>
      </c>
      <c r="H220" s="172">
        <v>876</v>
      </c>
      <c r="I220" s="172">
        <v>641</v>
      </c>
      <c r="J220" s="172">
        <v>183</v>
      </c>
      <c r="K220" s="172">
        <v>131</v>
      </c>
      <c r="L220" s="172">
        <v>7</v>
      </c>
      <c r="M220" s="172">
        <v>5</v>
      </c>
      <c r="N220" s="172">
        <v>44</v>
      </c>
      <c r="O220" s="172">
        <v>32</v>
      </c>
      <c r="P220" s="172">
        <f t="shared" si="6"/>
        <v>424443</v>
      </c>
      <c r="R220" s="265"/>
    </row>
    <row r="221" spans="1:18" ht="15">
      <c r="A221" s="39">
        <v>1993</v>
      </c>
      <c r="B221" s="39">
        <v>4</v>
      </c>
      <c r="C221" s="264">
        <v>34060</v>
      </c>
      <c r="E221" s="172">
        <v>385325</v>
      </c>
      <c r="F221" s="172">
        <v>36265</v>
      </c>
      <c r="G221" s="172">
        <v>2869</v>
      </c>
      <c r="H221" s="172">
        <v>877</v>
      </c>
      <c r="I221" s="172">
        <v>642</v>
      </c>
      <c r="J221" s="172">
        <v>182</v>
      </c>
      <c r="K221" s="172">
        <v>131</v>
      </c>
      <c r="L221" s="172">
        <v>7</v>
      </c>
      <c r="M221" s="172">
        <v>6</v>
      </c>
      <c r="N221" s="172">
        <v>32</v>
      </c>
      <c r="O221" s="172">
        <v>30</v>
      </c>
      <c r="P221" s="172">
        <f t="shared" si="6"/>
        <v>425557</v>
      </c>
      <c r="R221" s="265"/>
    </row>
    <row r="222" spans="1:18" ht="15">
      <c r="A222" s="39">
        <v>1993</v>
      </c>
      <c r="B222" s="39">
        <v>5</v>
      </c>
      <c r="C222" s="264">
        <v>34090</v>
      </c>
      <c r="E222" s="172">
        <v>386301</v>
      </c>
      <c r="F222" s="172">
        <v>36291</v>
      </c>
      <c r="G222" s="172">
        <v>2853</v>
      </c>
      <c r="H222" s="172">
        <v>877</v>
      </c>
      <c r="I222" s="172">
        <v>661</v>
      </c>
      <c r="J222" s="172">
        <v>183</v>
      </c>
      <c r="K222" s="172">
        <v>133</v>
      </c>
      <c r="L222" s="172">
        <v>9</v>
      </c>
      <c r="M222" s="172">
        <v>7</v>
      </c>
      <c r="N222" s="172">
        <v>34</v>
      </c>
      <c r="O222" s="172">
        <v>45</v>
      </c>
      <c r="P222" s="172">
        <f t="shared" si="6"/>
        <v>426559</v>
      </c>
      <c r="R222" s="265"/>
    </row>
    <row r="223" spans="1:18" ht="15">
      <c r="A223" s="39">
        <v>1993</v>
      </c>
      <c r="B223" s="39">
        <v>6</v>
      </c>
      <c r="C223" s="264">
        <v>34121</v>
      </c>
      <c r="E223" s="172">
        <v>386936</v>
      </c>
      <c r="F223" s="172">
        <v>36158</v>
      </c>
      <c r="G223" s="172">
        <v>2833</v>
      </c>
      <c r="H223" s="172">
        <v>878</v>
      </c>
      <c r="I223" s="172">
        <v>716</v>
      </c>
      <c r="J223" s="172">
        <v>183</v>
      </c>
      <c r="K223" s="172">
        <v>153</v>
      </c>
      <c r="L223" s="172">
        <v>5</v>
      </c>
      <c r="M223" s="172">
        <v>5</v>
      </c>
      <c r="N223" s="172">
        <v>32</v>
      </c>
      <c r="O223" s="172">
        <v>52</v>
      </c>
      <c r="P223" s="172">
        <f t="shared" si="6"/>
        <v>427045</v>
      </c>
      <c r="R223" s="265"/>
    </row>
    <row r="224" spans="1:18" ht="15">
      <c r="A224" s="39">
        <v>1993</v>
      </c>
      <c r="B224" s="39">
        <v>7</v>
      </c>
      <c r="C224" s="264">
        <v>34151</v>
      </c>
      <c r="E224" s="172">
        <v>387727</v>
      </c>
      <c r="F224" s="172">
        <v>36098</v>
      </c>
      <c r="G224" s="172">
        <v>2805</v>
      </c>
      <c r="H224" s="172">
        <v>876</v>
      </c>
      <c r="I224" s="172">
        <v>698</v>
      </c>
      <c r="J224" s="172">
        <v>182</v>
      </c>
      <c r="K224" s="172">
        <v>143</v>
      </c>
      <c r="L224" s="172">
        <v>3</v>
      </c>
      <c r="M224" s="172">
        <v>3</v>
      </c>
      <c r="N224" s="172">
        <v>30</v>
      </c>
      <c r="O224" s="172">
        <v>43</v>
      </c>
      <c r="P224" s="172">
        <f t="shared" si="6"/>
        <v>427734</v>
      </c>
      <c r="R224" s="265"/>
    </row>
    <row r="225" spans="1:18" ht="15">
      <c r="A225" s="39">
        <v>1993</v>
      </c>
      <c r="B225" s="39">
        <v>8</v>
      </c>
      <c r="C225" s="264">
        <v>34182</v>
      </c>
      <c r="E225" s="172">
        <v>388853</v>
      </c>
      <c r="F225" s="172">
        <v>36121</v>
      </c>
      <c r="G225" s="172">
        <v>2796</v>
      </c>
      <c r="H225" s="172">
        <v>879</v>
      </c>
      <c r="I225" s="172">
        <v>700</v>
      </c>
      <c r="J225" s="172">
        <v>183</v>
      </c>
      <c r="K225" s="172">
        <v>210</v>
      </c>
      <c r="L225" s="172">
        <v>5</v>
      </c>
      <c r="M225" s="172">
        <v>6</v>
      </c>
      <c r="N225" s="172">
        <v>28</v>
      </c>
      <c r="O225" s="172">
        <v>47</v>
      </c>
      <c r="P225" s="172">
        <f t="shared" si="6"/>
        <v>428885</v>
      </c>
      <c r="R225" s="265"/>
    </row>
    <row r="226" spans="1:18" ht="15">
      <c r="A226" s="39">
        <v>1993</v>
      </c>
      <c r="B226" s="39">
        <v>9</v>
      </c>
      <c r="C226" s="264">
        <v>34213</v>
      </c>
      <c r="E226" s="172">
        <v>390173</v>
      </c>
      <c r="F226" s="172">
        <v>36076</v>
      </c>
      <c r="G226" s="172">
        <v>2768</v>
      </c>
      <c r="H226" s="172">
        <v>878</v>
      </c>
      <c r="I226" s="172">
        <v>692</v>
      </c>
      <c r="J226" s="172">
        <v>184</v>
      </c>
      <c r="K226" s="172">
        <v>162</v>
      </c>
      <c r="L226" s="172">
        <v>4</v>
      </c>
      <c r="M226" s="172">
        <v>2</v>
      </c>
      <c r="N226" s="172">
        <v>28</v>
      </c>
      <c r="O226" s="172">
        <v>60</v>
      </c>
      <c r="P226" s="172">
        <f t="shared" si="6"/>
        <v>430143</v>
      </c>
      <c r="R226" s="265"/>
    </row>
    <row r="227" spans="1:18" ht="15">
      <c r="A227" s="39">
        <v>1993</v>
      </c>
      <c r="B227" s="39">
        <v>10</v>
      </c>
      <c r="C227" s="264">
        <v>34243</v>
      </c>
      <c r="E227" s="172">
        <v>393063</v>
      </c>
      <c r="F227" s="172">
        <v>36261</v>
      </c>
      <c r="G227" s="172">
        <v>2785</v>
      </c>
      <c r="H227" s="172">
        <v>872</v>
      </c>
      <c r="I227" s="172">
        <v>692</v>
      </c>
      <c r="J227" s="172">
        <v>184</v>
      </c>
      <c r="K227" s="172">
        <v>135</v>
      </c>
      <c r="L227" s="172">
        <v>2</v>
      </c>
      <c r="M227" s="172">
        <v>2</v>
      </c>
      <c r="N227" s="172">
        <v>27</v>
      </c>
      <c r="O227" s="172">
        <v>41</v>
      </c>
      <c r="P227" s="172">
        <f t="shared" si="6"/>
        <v>433208</v>
      </c>
      <c r="R227" s="265"/>
    </row>
    <row r="228" spans="1:18" ht="15">
      <c r="A228" s="39">
        <v>1993</v>
      </c>
      <c r="B228" s="39">
        <v>11</v>
      </c>
      <c r="C228" s="264">
        <v>34274</v>
      </c>
      <c r="E228" s="172">
        <v>396703</v>
      </c>
      <c r="F228" s="172">
        <v>36588</v>
      </c>
      <c r="G228" s="172">
        <v>2814</v>
      </c>
      <c r="H228" s="172">
        <v>869</v>
      </c>
      <c r="I228" s="172">
        <v>677</v>
      </c>
      <c r="J228" s="172">
        <v>159</v>
      </c>
      <c r="K228" s="172">
        <v>129</v>
      </c>
      <c r="L228" s="172">
        <v>1</v>
      </c>
      <c r="M228" s="172">
        <v>2</v>
      </c>
      <c r="N228" s="172">
        <v>26</v>
      </c>
      <c r="O228" s="172">
        <v>27</v>
      </c>
      <c r="P228" s="172">
        <f t="shared" si="6"/>
        <v>437162</v>
      </c>
      <c r="R228" s="265"/>
    </row>
    <row r="229" spans="1:18" ht="15">
      <c r="A229" s="39">
        <v>1993</v>
      </c>
      <c r="B229" s="39">
        <v>12</v>
      </c>
      <c r="C229" s="264">
        <v>34304</v>
      </c>
      <c r="E229" s="172">
        <v>399589</v>
      </c>
      <c r="F229" s="172">
        <v>37000</v>
      </c>
      <c r="G229" s="172">
        <v>2847</v>
      </c>
      <c r="H229" s="172">
        <v>866</v>
      </c>
      <c r="I229" s="172">
        <v>687</v>
      </c>
      <c r="J229" s="172">
        <v>156</v>
      </c>
      <c r="K229" s="172">
        <v>110</v>
      </c>
      <c r="L229" s="172">
        <v>6</v>
      </c>
      <c r="M229" s="172">
        <v>5</v>
      </c>
      <c r="N229" s="172">
        <v>26</v>
      </c>
      <c r="O229" s="172">
        <v>29</v>
      </c>
      <c r="P229" s="172">
        <f t="shared" si="6"/>
        <v>440493</v>
      </c>
      <c r="R229" s="265"/>
    </row>
    <row r="230" spans="1:18" ht="15">
      <c r="A230" s="39">
        <v>1994</v>
      </c>
      <c r="B230" s="39">
        <v>1</v>
      </c>
      <c r="C230" s="264">
        <v>34335</v>
      </c>
      <c r="E230" s="172">
        <v>401580</v>
      </c>
      <c r="F230" s="172">
        <v>37199</v>
      </c>
      <c r="G230" s="172">
        <v>2858</v>
      </c>
      <c r="H230" s="172">
        <v>865</v>
      </c>
      <c r="I230" s="172">
        <v>690</v>
      </c>
      <c r="J230" s="172">
        <v>161</v>
      </c>
      <c r="K230" s="172">
        <v>107</v>
      </c>
      <c r="L230" s="172">
        <v>7</v>
      </c>
      <c r="M230" s="172">
        <v>6</v>
      </c>
      <c r="N230" s="172">
        <v>26</v>
      </c>
      <c r="O230" s="172">
        <v>29</v>
      </c>
      <c r="P230" s="172">
        <f t="shared" si="6"/>
        <v>442699</v>
      </c>
      <c r="R230" s="265"/>
    </row>
    <row r="231" spans="1:18" ht="15">
      <c r="A231" s="39">
        <v>1994</v>
      </c>
      <c r="B231" s="39">
        <v>2</v>
      </c>
      <c r="C231" s="264">
        <v>34366</v>
      </c>
      <c r="E231" s="172">
        <v>403160</v>
      </c>
      <c r="F231" s="172">
        <v>37292</v>
      </c>
      <c r="G231" s="172">
        <v>2867</v>
      </c>
      <c r="H231" s="172">
        <v>866</v>
      </c>
      <c r="I231" s="172">
        <v>693</v>
      </c>
      <c r="J231" s="172">
        <v>154</v>
      </c>
      <c r="K231" s="172">
        <v>105</v>
      </c>
      <c r="L231" s="172">
        <v>8</v>
      </c>
      <c r="M231" s="172">
        <v>6</v>
      </c>
      <c r="N231" s="172">
        <v>26</v>
      </c>
      <c r="O231" s="172">
        <v>29</v>
      </c>
      <c r="P231" s="172">
        <f t="shared" si="6"/>
        <v>444376</v>
      </c>
      <c r="R231" s="265"/>
    </row>
    <row r="232" spans="1:18" ht="15">
      <c r="A232" s="39">
        <v>1994</v>
      </c>
      <c r="B232" s="39">
        <v>3</v>
      </c>
      <c r="C232" s="264">
        <v>34394</v>
      </c>
      <c r="E232" s="172">
        <v>404309</v>
      </c>
      <c r="F232" s="172">
        <v>37368</v>
      </c>
      <c r="G232" s="172">
        <v>2862</v>
      </c>
      <c r="H232" s="172">
        <v>865</v>
      </c>
      <c r="I232" s="172">
        <v>675</v>
      </c>
      <c r="J232" s="172">
        <v>153</v>
      </c>
      <c r="K232" s="172">
        <v>109</v>
      </c>
      <c r="L232" s="172">
        <v>10</v>
      </c>
      <c r="M232" s="172">
        <v>6</v>
      </c>
      <c r="N232" s="172">
        <v>29</v>
      </c>
      <c r="O232" s="172">
        <v>30</v>
      </c>
      <c r="P232" s="172">
        <f t="shared" si="6"/>
        <v>445597</v>
      </c>
      <c r="R232" s="265"/>
    </row>
    <row r="233" spans="1:18" ht="15">
      <c r="A233" s="39">
        <v>1994</v>
      </c>
      <c r="B233" s="39">
        <v>4</v>
      </c>
      <c r="C233" s="264">
        <v>34425</v>
      </c>
      <c r="E233" s="172">
        <v>405664</v>
      </c>
      <c r="F233" s="172">
        <v>37335</v>
      </c>
      <c r="G233" s="172">
        <v>2863</v>
      </c>
      <c r="H233" s="172">
        <v>864</v>
      </c>
      <c r="I233" s="172">
        <v>677</v>
      </c>
      <c r="J233" s="172">
        <v>152</v>
      </c>
      <c r="K233" s="172">
        <v>109</v>
      </c>
      <c r="L233" s="172">
        <v>8</v>
      </c>
      <c r="M233" s="172">
        <v>6</v>
      </c>
      <c r="N233" s="172">
        <v>28</v>
      </c>
      <c r="O233" s="172">
        <v>29</v>
      </c>
      <c r="P233" s="172">
        <f t="shared" si="6"/>
        <v>446915</v>
      </c>
      <c r="R233" s="265"/>
    </row>
    <row r="234" spans="1:18" ht="15">
      <c r="A234" s="39">
        <v>1994</v>
      </c>
      <c r="B234" s="39">
        <v>5</v>
      </c>
      <c r="C234" s="264">
        <v>34455</v>
      </c>
      <c r="E234" s="172">
        <v>406477</v>
      </c>
      <c r="F234" s="172">
        <v>37354</v>
      </c>
      <c r="G234" s="172">
        <v>2844</v>
      </c>
      <c r="H234" s="172">
        <v>865</v>
      </c>
      <c r="I234" s="172">
        <v>671</v>
      </c>
      <c r="J234" s="172">
        <v>150</v>
      </c>
      <c r="K234" s="172">
        <v>99</v>
      </c>
      <c r="L234" s="172">
        <v>8</v>
      </c>
      <c r="M234" s="172">
        <v>8</v>
      </c>
      <c r="N234" s="172">
        <v>28</v>
      </c>
      <c r="O234" s="172">
        <v>47</v>
      </c>
      <c r="P234" s="172">
        <f t="shared" si="6"/>
        <v>447745</v>
      </c>
      <c r="R234" s="265"/>
    </row>
    <row r="235" spans="1:18" ht="15">
      <c r="A235" s="39">
        <v>1994</v>
      </c>
      <c r="B235" s="39">
        <v>6</v>
      </c>
      <c r="C235" s="264">
        <v>34486</v>
      </c>
      <c r="E235" s="172">
        <v>407207</v>
      </c>
      <c r="F235" s="172">
        <v>37327</v>
      </c>
      <c r="G235" s="172">
        <v>2814</v>
      </c>
      <c r="H235" s="172">
        <v>859</v>
      </c>
      <c r="I235" s="172">
        <v>686</v>
      </c>
      <c r="J235" s="172">
        <v>150</v>
      </c>
      <c r="K235" s="172">
        <v>102</v>
      </c>
      <c r="L235" s="172">
        <v>7</v>
      </c>
      <c r="M235" s="172">
        <v>8</v>
      </c>
      <c r="N235" s="172">
        <v>28</v>
      </c>
      <c r="O235" s="172">
        <v>27</v>
      </c>
      <c r="P235" s="172">
        <f t="shared" si="6"/>
        <v>448393</v>
      </c>
      <c r="R235" s="265"/>
    </row>
    <row r="236" spans="1:18" ht="15">
      <c r="A236" s="39">
        <v>1994</v>
      </c>
      <c r="B236" s="39">
        <v>7</v>
      </c>
      <c r="C236" s="264">
        <v>34516</v>
      </c>
      <c r="E236" s="172">
        <v>407745</v>
      </c>
      <c r="F236" s="172">
        <v>37242</v>
      </c>
      <c r="G236" s="172">
        <v>2794</v>
      </c>
      <c r="H236" s="172">
        <v>860</v>
      </c>
      <c r="I236" s="172">
        <v>701</v>
      </c>
      <c r="J236" s="172">
        <v>152</v>
      </c>
      <c r="K236" s="172">
        <v>101</v>
      </c>
      <c r="L236" s="172">
        <v>8</v>
      </c>
      <c r="M236" s="172">
        <v>8</v>
      </c>
      <c r="N236" s="172">
        <v>28</v>
      </c>
      <c r="O236" s="172">
        <v>29</v>
      </c>
      <c r="P236" s="172">
        <f t="shared" si="6"/>
        <v>448830</v>
      </c>
      <c r="R236" s="265"/>
    </row>
    <row r="237" spans="1:18" ht="15">
      <c r="A237" s="39">
        <v>1994</v>
      </c>
      <c r="B237" s="39">
        <v>8</v>
      </c>
      <c r="C237" s="264">
        <v>34547</v>
      </c>
      <c r="E237" s="172">
        <v>408247</v>
      </c>
      <c r="F237" s="172">
        <v>37203</v>
      </c>
      <c r="G237" s="172">
        <v>2784</v>
      </c>
      <c r="H237" s="172">
        <v>854</v>
      </c>
      <c r="I237" s="172">
        <v>681</v>
      </c>
      <c r="J237" s="172">
        <v>152</v>
      </c>
      <c r="K237" s="172">
        <v>102</v>
      </c>
      <c r="L237" s="172">
        <v>8</v>
      </c>
      <c r="M237" s="172">
        <v>8</v>
      </c>
      <c r="N237" s="172">
        <v>28</v>
      </c>
      <c r="O237" s="172">
        <v>27</v>
      </c>
      <c r="P237" s="172">
        <f t="shared" si="6"/>
        <v>449276</v>
      </c>
      <c r="R237" s="265"/>
    </row>
    <row r="238" spans="1:18" ht="15">
      <c r="A238" s="39">
        <v>1994</v>
      </c>
      <c r="B238" s="39">
        <v>9</v>
      </c>
      <c r="C238" s="264">
        <v>34578</v>
      </c>
      <c r="E238" s="172">
        <v>409986</v>
      </c>
      <c r="F238" s="172">
        <v>37210</v>
      </c>
      <c r="G238" s="172">
        <v>2776</v>
      </c>
      <c r="H238" s="172">
        <v>851</v>
      </c>
      <c r="I238" s="172">
        <v>678</v>
      </c>
      <c r="J238" s="172">
        <v>149</v>
      </c>
      <c r="K238" s="172">
        <v>98</v>
      </c>
      <c r="L238" s="172">
        <v>8</v>
      </c>
      <c r="M238" s="172">
        <v>8</v>
      </c>
      <c r="N238" s="172">
        <v>28</v>
      </c>
      <c r="O238" s="172">
        <v>27</v>
      </c>
      <c r="P238" s="172">
        <f t="shared" si="6"/>
        <v>451008</v>
      </c>
      <c r="R238" s="265"/>
    </row>
    <row r="239" spans="1:18" ht="15">
      <c r="A239" s="39">
        <v>1994</v>
      </c>
      <c r="B239" s="39">
        <v>10</v>
      </c>
      <c r="C239" s="264">
        <v>34608</v>
      </c>
      <c r="E239" s="172">
        <v>413600</v>
      </c>
      <c r="F239" s="172">
        <v>37452</v>
      </c>
      <c r="G239" s="172">
        <v>2766</v>
      </c>
      <c r="H239" s="172">
        <v>845</v>
      </c>
      <c r="I239" s="172">
        <v>660</v>
      </c>
      <c r="J239" s="172">
        <v>147</v>
      </c>
      <c r="K239" s="172">
        <v>96</v>
      </c>
      <c r="L239" s="172">
        <v>8</v>
      </c>
      <c r="M239" s="172">
        <v>8</v>
      </c>
      <c r="N239" s="172">
        <v>28</v>
      </c>
      <c r="O239" s="172">
        <v>27</v>
      </c>
      <c r="P239" s="172">
        <f t="shared" si="6"/>
        <v>454846</v>
      </c>
      <c r="R239" s="265"/>
    </row>
    <row r="240" spans="1:18" ht="15">
      <c r="A240" s="39">
        <v>1994</v>
      </c>
      <c r="B240" s="39">
        <v>11</v>
      </c>
      <c r="C240" s="264">
        <v>34639</v>
      </c>
      <c r="E240" s="172">
        <v>417206</v>
      </c>
      <c r="F240" s="172">
        <v>37841</v>
      </c>
      <c r="G240" s="172">
        <v>2729</v>
      </c>
      <c r="H240" s="172">
        <v>832</v>
      </c>
      <c r="I240" s="172">
        <v>659</v>
      </c>
      <c r="J240" s="172">
        <v>137</v>
      </c>
      <c r="K240" s="172">
        <v>90</v>
      </c>
      <c r="L240" s="172">
        <v>11</v>
      </c>
      <c r="M240" s="172">
        <v>15</v>
      </c>
      <c r="N240" s="172">
        <v>39</v>
      </c>
      <c r="O240" s="172">
        <v>42</v>
      </c>
      <c r="P240" s="172">
        <f t="shared" si="6"/>
        <v>458802</v>
      </c>
      <c r="R240" s="265"/>
    </row>
    <row r="241" spans="1:18" ht="15">
      <c r="A241" s="39">
        <v>1994</v>
      </c>
      <c r="B241" s="39">
        <v>12</v>
      </c>
      <c r="C241" s="264">
        <v>34669</v>
      </c>
      <c r="E241" s="172">
        <v>419874</v>
      </c>
      <c r="F241" s="172">
        <v>38221</v>
      </c>
      <c r="G241" s="172">
        <v>2775</v>
      </c>
      <c r="H241" s="172">
        <v>842</v>
      </c>
      <c r="I241" s="172">
        <v>679</v>
      </c>
      <c r="J241" s="172">
        <v>139</v>
      </c>
      <c r="K241" s="172">
        <v>88</v>
      </c>
      <c r="L241" s="172">
        <v>11</v>
      </c>
      <c r="M241" s="172">
        <v>11</v>
      </c>
      <c r="N241" s="172">
        <v>39</v>
      </c>
      <c r="O241" s="172">
        <v>38</v>
      </c>
      <c r="P241" s="172">
        <f t="shared" si="6"/>
        <v>461901</v>
      </c>
      <c r="R241" s="265"/>
    </row>
    <row r="242" spans="1:18" ht="15">
      <c r="A242" s="39">
        <v>1995</v>
      </c>
      <c r="B242" s="39">
        <v>1</v>
      </c>
      <c r="C242" s="264">
        <v>34700</v>
      </c>
      <c r="E242" s="172">
        <v>421826</v>
      </c>
      <c r="F242" s="172">
        <v>38443</v>
      </c>
      <c r="G242" s="172">
        <v>2778</v>
      </c>
      <c r="H242" s="172">
        <v>848</v>
      </c>
      <c r="I242" s="172">
        <v>670</v>
      </c>
      <c r="J242" s="172">
        <v>138</v>
      </c>
      <c r="K242" s="172">
        <v>91</v>
      </c>
      <c r="L242" s="172">
        <v>11</v>
      </c>
      <c r="M242" s="172">
        <v>11</v>
      </c>
      <c r="N242" s="172">
        <v>39</v>
      </c>
      <c r="O242" s="172">
        <v>40</v>
      </c>
      <c r="P242" s="172">
        <f t="shared" si="6"/>
        <v>464084</v>
      </c>
      <c r="R242" s="265"/>
    </row>
    <row r="243" spans="1:18" ht="15">
      <c r="A243" s="39">
        <v>1995</v>
      </c>
      <c r="B243" s="39">
        <v>2</v>
      </c>
      <c r="C243" s="264">
        <v>34731</v>
      </c>
      <c r="E243" s="172">
        <v>423322</v>
      </c>
      <c r="F243" s="172">
        <v>38570</v>
      </c>
      <c r="G243" s="172">
        <v>2787</v>
      </c>
      <c r="H243" s="172">
        <v>852</v>
      </c>
      <c r="I243" s="172">
        <v>668</v>
      </c>
      <c r="J243" s="172">
        <v>138</v>
      </c>
      <c r="K243" s="172">
        <v>93</v>
      </c>
      <c r="L243" s="172">
        <v>11</v>
      </c>
      <c r="M243" s="172">
        <v>11</v>
      </c>
      <c r="N243" s="172">
        <v>39</v>
      </c>
      <c r="O243" s="172">
        <v>38</v>
      </c>
      <c r="P243" s="172">
        <f t="shared" si="6"/>
        <v>465719</v>
      </c>
      <c r="R243" s="265"/>
    </row>
    <row r="244" spans="1:18" ht="15">
      <c r="A244" s="39">
        <v>1995</v>
      </c>
      <c r="B244" s="39">
        <v>3</v>
      </c>
      <c r="C244" s="264">
        <v>34759</v>
      </c>
      <c r="E244" s="172">
        <v>424616</v>
      </c>
      <c r="F244" s="172">
        <v>38682</v>
      </c>
      <c r="G244" s="172">
        <v>2785</v>
      </c>
      <c r="H244" s="172">
        <v>850</v>
      </c>
      <c r="I244" s="172">
        <v>661</v>
      </c>
      <c r="J244" s="172">
        <v>137</v>
      </c>
      <c r="K244" s="172">
        <v>89</v>
      </c>
      <c r="L244" s="172">
        <v>11</v>
      </c>
      <c r="M244" s="172">
        <v>11</v>
      </c>
      <c r="N244" s="172">
        <v>39</v>
      </c>
      <c r="O244" s="172">
        <v>38</v>
      </c>
      <c r="P244" s="172">
        <f t="shared" si="6"/>
        <v>467120</v>
      </c>
      <c r="R244" s="265"/>
    </row>
    <row r="245" spans="1:18" ht="15">
      <c r="A245" s="39">
        <v>1995</v>
      </c>
      <c r="B245" s="39">
        <v>4</v>
      </c>
      <c r="C245" s="264">
        <v>34790</v>
      </c>
      <c r="E245" s="172">
        <v>425438</v>
      </c>
      <c r="F245" s="172">
        <v>38652</v>
      </c>
      <c r="G245" s="172">
        <v>2773</v>
      </c>
      <c r="H245" s="172">
        <v>848</v>
      </c>
      <c r="I245" s="172">
        <v>651</v>
      </c>
      <c r="J245" s="172">
        <v>140</v>
      </c>
      <c r="K245" s="172">
        <v>90</v>
      </c>
      <c r="L245" s="172">
        <v>11</v>
      </c>
      <c r="M245" s="172">
        <v>11</v>
      </c>
      <c r="N245" s="172">
        <v>39</v>
      </c>
      <c r="O245" s="172">
        <v>40</v>
      </c>
      <c r="P245" s="172">
        <f t="shared" si="6"/>
        <v>467902</v>
      </c>
      <c r="R245" s="265"/>
    </row>
    <row r="246" spans="1:18" ht="15">
      <c r="A246" s="39">
        <v>1995</v>
      </c>
      <c r="B246" s="39">
        <v>5</v>
      </c>
      <c r="C246" s="264">
        <v>34820</v>
      </c>
      <c r="E246" s="172">
        <v>425801</v>
      </c>
      <c r="F246" s="172">
        <v>38637</v>
      </c>
      <c r="G246" s="172">
        <v>2766</v>
      </c>
      <c r="H246" s="172">
        <v>847</v>
      </c>
      <c r="I246" s="172">
        <v>658</v>
      </c>
      <c r="J246" s="172">
        <v>140</v>
      </c>
      <c r="K246" s="172">
        <v>88</v>
      </c>
      <c r="L246" s="172">
        <v>11</v>
      </c>
      <c r="M246" s="172">
        <v>11</v>
      </c>
      <c r="N246" s="172">
        <v>39</v>
      </c>
      <c r="O246" s="172">
        <v>150</v>
      </c>
      <c r="P246" s="172">
        <f t="shared" si="6"/>
        <v>468352</v>
      </c>
      <c r="R246" s="265"/>
    </row>
    <row r="247" spans="1:18" ht="15">
      <c r="A247" s="39">
        <v>1995</v>
      </c>
      <c r="B247" s="39">
        <v>6</v>
      </c>
      <c r="C247" s="264">
        <v>34851</v>
      </c>
      <c r="E247" s="172">
        <v>425875</v>
      </c>
      <c r="F247" s="172">
        <v>38558</v>
      </c>
      <c r="G247" s="172">
        <v>2747</v>
      </c>
      <c r="H247" s="172">
        <v>849</v>
      </c>
      <c r="I247" s="172">
        <v>678</v>
      </c>
      <c r="J247" s="172">
        <v>140</v>
      </c>
      <c r="K247" s="172">
        <v>88</v>
      </c>
      <c r="L247" s="172">
        <v>11</v>
      </c>
      <c r="M247" s="172">
        <v>29</v>
      </c>
      <c r="N247" s="172">
        <v>39</v>
      </c>
      <c r="O247" s="172">
        <v>106</v>
      </c>
      <c r="P247" s="172">
        <f t="shared" si="6"/>
        <v>468304</v>
      </c>
      <c r="R247" s="265"/>
    </row>
    <row r="248" spans="1:18" ht="15">
      <c r="A248" s="39">
        <v>1995</v>
      </c>
      <c r="B248" s="39">
        <v>7</v>
      </c>
      <c r="C248" s="264">
        <v>34881</v>
      </c>
      <c r="E248" s="172">
        <v>426041</v>
      </c>
      <c r="F248" s="172">
        <v>38488</v>
      </c>
      <c r="G248" s="172">
        <v>2732</v>
      </c>
      <c r="H248" s="172">
        <v>847</v>
      </c>
      <c r="I248" s="172">
        <v>661</v>
      </c>
      <c r="J248" s="172">
        <v>140</v>
      </c>
      <c r="K248" s="172">
        <v>86</v>
      </c>
      <c r="L248" s="172">
        <v>11</v>
      </c>
      <c r="M248" s="172">
        <v>11</v>
      </c>
      <c r="N248" s="172">
        <v>40</v>
      </c>
      <c r="O248" s="172">
        <v>44</v>
      </c>
      <c r="P248" s="172">
        <f t="shared" si="6"/>
        <v>468303</v>
      </c>
      <c r="R248" s="265"/>
    </row>
    <row r="249" spans="1:18" ht="15">
      <c r="A249" s="39">
        <v>1995</v>
      </c>
      <c r="B249" s="39">
        <v>8</v>
      </c>
      <c r="C249" s="264">
        <v>34912</v>
      </c>
      <c r="E249" s="172">
        <v>426601</v>
      </c>
      <c r="F249" s="172">
        <v>38457</v>
      </c>
      <c r="G249" s="172">
        <v>2714</v>
      </c>
      <c r="H249" s="172">
        <v>844</v>
      </c>
      <c r="I249" s="172">
        <v>659</v>
      </c>
      <c r="J249" s="172">
        <v>131</v>
      </c>
      <c r="K249" s="172">
        <v>83</v>
      </c>
      <c r="L249" s="172">
        <v>11</v>
      </c>
      <c r="M249" s="172">
        <v>11</v>
      </c>
      <c r="N249" s="172">
        <v>46</v>
      </c>
      <c r="O249" s="172">
        <v>60</v>
      </c>
      <c r="P249" s="172">
        <f t="shared" si="6"/>
        <v>468818</v>
      </c>
      <c r="R249" s="265"/>
    </row>
    <row r="250" spans="1:18" ht="15">
      <c r="A250" s="39">
        <v>1995</v>
      </c>
      <c r="B250" s="39">
        <v>9</v>
      </c>
      <c r="C250" s="264">
        <v>34943</v>
      </c>
      <c r="E250" s="172">
        <v>428117</v>
      </c>
      <c r="F250" s="172">
        <v>38546</v>
      </c>
      <c r="G250" s="172">
        <v>2699</v>
      </c>
      <c r="H250" s="172">
        <v>840</v>
      </c>
      <c r="I250" s="172">
        <v>666</v>
      </c>
      <c r="J250" s="172">
        <v>123</v>
      </c>
      <c r="K250" s="172">
        <v>95</v>
      </c>
      <c r="L250" s="172">
        <v>11</v>
      </c>
      <c r="M250" s="172">
        <v>11</v>
      </c>
      <c r="N250" s="172">
        <v>52</v>
      </c>
      <c r="O250" s="172">
        <v>54</v>
      </c>
      <c r="P250" s="172">
        <f t="shared" si="6"/>
        <v>470390</v>
      </c>
      <c r="R250" s="265"/>
    </row>
    <row r="251" spans="1:18" ht="15">
      <c r="A251" s="39">
        <v>1995</v>
      </c>
      <c r="B251" s="39">
        <v>10</v>
      </c>
      <c r="C251" s="264">
        <v>34973</v>
      </c>
      <c r="E251" s="172">
        <v>430730</v>
      </c>
      <c r="F251" s="172">
        <v>38726</v>
      </c>
      <c r="G251" s="172">
        <v>2699</v>
      </c>
      <c r="H251" s="172">
        <v>827</v>
      </c>
      <c r="I251" s="172">
        <v>647</v>
      </c>
      <c r="J251" s="172">
        <v>110</v>
      </c>
      <c r="K251" s="172">
        <v>70</v>
      </c>
      <c r="L251" s="172">
        <v>17</v>
      </c>
      <c r="M251" s="172">
        <v>17</v>
      </c>
      <c r="N251" s="172">
        <v>70</v>
      </c>
      <c r="O251" s="172">
        <v>70</v>
      </c>
      <c r="P251" s="172">
        <f t="shared" si="6"/>
        <v>473179</v>
      </c>
      <c r="R251" s="265"/>
    </row>
    <row r="252" spans="1:18" ht="15">
      <c r="A252" s="39">
        <v>1995</v>
      </c>
      <c r="B252" s="39">
        <v>11</v>
      </c>
      <c r="C252" s="264">
        <v>35004</v>
      </c>
      <c r="E252" s="172">
        <v>428603</v>
      </c>
      <c r="F252" s="172">
        <v>38767</v>
      </c>
      <c r="G252" s="172">
        <v>2720</v>
      </c>
      <c r="H252" s="172">
        <v>827</v>
      </c>
      <c r="I252" s="172">
        <v>634</v>
      </c>
      <c r="J252" s="172">
        <v>102</v>
      </c>
      <c r="K252" s="172">
        <v>62</v>
      </c>
      <c r="L252" s="172">
        <v>23</v>
      </c>
      <c r="M252" s="172">
        <v>27</v>
      </c>
      <c r="N252" s="172">
        <v>74</v>
      </c>
      <c r="O252" s="172">
        <v>74</v>
      </c>
      <c r="P252" s="172">
        <f t="shared" si="6"/>
        <v>471120</v>
      </c>
      <c r="R252" s="265"/>
    </row>
    <row r="253" spans="1:18" ht="15">
      <c r="A253" s="39">
        <v>1995</v>
      </c>
      <c r="B253" s="39">
        <v>12</v>
      </c>
      <c r="C253" s="264">
        <v>35034</v>
      </c>
      <c r="E253" s="172">
        <v>436372</v>
      </c>
      <c r="F253" s="172">
        <v>39426</v>
      </c>
      <c r="G253" s="172">
        <v>2754</v>
      </c>
      <c r="H253" s="172">
        <v>830</v>
      </c>
      <c r="I253" s="172">
        <v>651</v>
      </c>
      <c r="J253" s="172">
        <v>102</v>
      </c>
      <c r="K253" s="172">
        <v>68</v>
      </c>
      <c r="L253" s="172">
        <v>23</v>
      </c>
      <c r="M253" s="172">
        <v>24</v>
      </c>
      <c r="N253" s="172">
        <v>75</v>
      </c>
      <c r="O253" s="172">
        <v>74</v>
      </c>
      <c r="P253" s="172">
        <f t="shared" si="6"/>
        <v>479583</v>
      </c>
      <c r="R253" s="265"/>
    </row>
    <row r="254" spans="1:18" ht="15">
      <c r="A254" s="39">
        <v>1996</v>
      </c>
      <c r="B254" s="39">
        <v>1</v>
      </c>
      <c r="C254" s="264">
        <v>35065</v>
      </c>
      <c r="E254" s="172">
        <v>438499</v>
      </c>
      <c r="F254" s="172">
        <v>39564</v>
      </c>
      <c r="G254" s="172">
        <v>2762</v>
      </c>
      <c r="H254" s="172">
        <v>821</v>
      </c>
      <c r="I254" s="172">
        <v>644</v>
      </c>
      <c r="J254" s="172">
        <v>98</v>
      </c>
      <c r="K254" s="172">
        <v>65</v>
      </c>
      <c r="L254" s="172">
        <v>23</v>
      </c>
      <c r="M254" s="172">
        <v>26</v>
      </c>
      <c r="N254" s="172">
        <v>75</v>
      </c>
      <c r="O254" s="172">
        <v>74</v>
      </c>
      <c r="P254" s="172">
        <f t="shared" si="6"/>
        <v>481845</v>
      </c>
      <c r="R254" s="265"/>
    </row>
    <row r="255" spans="1:18" ht="15">
      <c r="A255" s="39">
        <v>1996</v>
      </c>
      <c r="B255" s="39">
        <v>2</v>
      </c>
      <c r="C255" s="264">
        <v>35096</v>
      </c>
      <c r="E255" s="172">
        <v>440078</v>
      </c>
      <c r="F255" s="172">
        <v>39783</v>
      </c>
      <c r="G255" s="172">
        <v>2783</v>
      </c>
      <c r="H255" s="172">
        <v>811</v>
      </c>
      <c r="I255" s="172">
        <v>655</v>
      </c>
      <c r="J255" s="172">
        <v>86</v>
      </c>
      <c r="K255" s="172">
        <v>56</v>
      </c>
      <c r="L255" s="172">
        <v>24</v>
      </c>
      <c r="M255" s="172">
        <v>31</v>
      </c>
      <c r="N255" s="172">
        <v>75</v>
      </c>
      <c r="O255" s="172">
        <v>89</v>
      </c>
      <c r="P255" s="172">
        <f t="shared" ref="P255:P318" si="7">SUM(E255:H255,J255,MAX(L255:M255),MAX(N255:O255))</f>
        <v>483661</v>
      </c>
      <c r="R255" s="265"/>
    </row>
    <row r="256" spans="1:18" ht="15">
      <c r="A256" s="39">
        <v>1996</v>
      </c>
      <c r="B256" s="39">
        <v>3</v>
      </c>
      <c r="C256" s="264">
        <v>35125</v>
      </c>
      <c r="E256" s="172">
        <v>441741</v>
      </c>
      <c r="F256" s="172">
        <v>39889</v>
      </c>
      <c r="G256" s="172">
        <v>2787</v>
      </c>
      <c r="H256" s="172">
        <v>807</v>
      </c>
      <c r="I256" s="172">
        <v>641</v>
      </c>
      <c r="J256" s="172">
        <v>81</v>
      </c>
      <c r="K256" s="172">
        <v>53</v>
      </c>
      <c r="L256" s="172">
        <v>24</v>
      </c>
      <c r="M256" s="172">
        <v>25</v>
      </c>
      <c r="N256" s="172">
        <v>77</v>
      </c>
      <c r="O256" s="172">
        <v>78</v>
      </c>
      <c r="P256" s="172">
        <f t="shared" si="7"/>
        <v>485408</v>
      </c>
      <c r="R256" s="265"/>
    </row>
    <row r="257" spans="1:18" ht="15">
      <c r="A257" s="39">
        <v>1996</v>
      </c>
      <c r="B257" s="39">
        <v>4</v>
      </c>
      <c r="C257" s="264">
        <v>35156</v>
      </c>
      <c r="E257" s="172">
        <v>443054</v>
      </c>
      <c r="F257" s="172">
        <v>39936</v>
      </c>
      <c r="G257" s="172">
        <v>2788</v>
      </c>
      <c r="H257" s="172">
        <v>808</v>
      </c>
      <c r="I257" s="172">
        <v>636</v>
      </c>
      <c r="J257" s="172">
        <v>78</v>
      </c>
      <c r="K257" s="172">
        <v>59</v>
      </c>
      <c r="L257" s="172">
        <v>26</v>
      </c>
      <c r="M257" s="172">
        <v>27</v>
      </c>
      <c r="N257" s="172">
        <v>79</v>
      </c>
      <c r="O257" s="172">
        <v>78</v>
      </c>
      <c r="P257" s="172">
        <f t="shared" si="7"/>
        <v>486770</v>
      </c>
      <c r="R257" s="265"/>
    </row>
    <row r="258" spans="1:18" ht="15">
      <c r="A258" s="39">
        <v>1996</v>
      </c>
      <c r="B258" s="39">
        <v>5</v>
      </c>
      <c r="C258" s="264">
        <v>35186</v>
      </c>
      <c r="E258" s="172">
        <v>444041</v>
      </c>
      <c r="F258" s="172">
        <v>39998</v>
      </c>
      <c r="G258" s="172">
        <v>2789</v>
      </c>
      <c r="H258" s="172">
        <v>810</v>
      </c>
      <c r="I258" s="172">
        <v>628</v>
      </c>
      <c r="J258" s="172">
        <v>70</v>
      </c>
      <c r="K258" s="172">
        <v>53</v>
      </c>
      <c r="L258" s="172">
        <v>26</v>
      </c>
      <c r="M258" s="172">
        <v>28</v>
      </c>
      <c r="N258" s="172">
        <v>80</v>
      </c>
      <c r="O258" s="172">
        <v>79</v>
      </c>
      <c r="P258" s="172">
        <f t="shared" si="7"/>
        <v>487816</v>
      </c>
      <c r="R258" s="265"/>
    </row>
    <row r="259" spans="1:18" ht="15">
      <c r="A259" s="39">
        <v>1996</v>
      </c>
      <c r="B259" s="39">
        <v>6</v>
      </c>
      <c r="C259" s="264">
        <v>35217</v>
      </c>
      <c r="E259" s="172">
        <v>444789</v>
      </c>
      <c r="F259" s="172">
        <v>39962</v>
      </c>
      <c r="G259" s="172">
        <v>2779</v>
      </c>
      <c r="H259" s="172">
        <v>812</v>
      </c>
      <c r="I259" s="172">
        <v>621</v>
      </c>
      <c r="J259" s="172">
        <v>69</v>
      </c>
      <c r="K259" s="172">
        <v>46</v>
      </c>
      <c r="L259" s="172">
        <v>27</v>
      </c>
      <c r="M259" s="172">
        <v>29</v>
      </c>
      <c r="N259" s="172">
        <v>81</v>
      </c>
      <c r="O259" s="172">
        <v>81</v>
      </c>
      <c r="P259" s="172">
        <f t="shared" si="7"/>
        <v>488521</v>
      </c>
      <c r="R259" s="265"/>
    </row>
    <row r="260" spans="1:18" ht="15">
      <c r="A260" s="39">
        <v>1996</v>
      </c>
      <c r="B260" s="39">
        <v>7</v>
      </c>
      <c r="C260" s="264">
        <v>35247</v>
      </c>
      <c r="E260" s="172">
        <v>445033</v>
      </c>
      <c r="F260" s="172">
        <v>39845</v>
      </c>
      <c r="G260" s="172">
        <v>2765</v>
      </c>
      <c r="H260" s="172">
        <v>803</v>
      </c>
      <c r="I260" s="172">
        <v>614</v>
      </c>
      <c r="J260" s="172">
        <v>67</v>
      </c>
      <c r="K260" s="172">
        <v>40</v>
      </c>
      <c r="L260" s="172">
        <v>29</v>
      </c>
      <c r="M260" s="172">
        <v>30</v>
      </c>
      <c r="N260" s="172">
        <v>83</v>
      </c>
      <c r="O260" s="172">
        <v>82</v>
      </c>
      <c r="P260" s="172">
        <f t="shared" si="7"/>
        <v>488626</v>
      </c>
      <c r="R260" s="265"/>
    </row>
    <row r="261" spans="1:18" ht="15">
      <c r="A261" s="39">
        <v>1996</v>
      </c>
      <c r="B261" s="39">
        <v>8</v>
      </c>
      <c r="C261" s="264">
        <v>35278</v>
      </c>
      <c r="E261" s="172">
        <v>445388</v>
      </c>
      <c r="F261" s="172">
        <v>39773</v>
      </c>
      <c r="G261" s="172">
        <v>2762</v>
      </c>
      <c r="H261" s="172">
        <v>802</v>
      </c>
      <c r="I261" s="172">
        <v>614</v>
      </c>
      <c r="J261" s="172">
        <v>66</v>
      </c>
      <c r="K261" s="172">
        <v>39</v>
      </c>
      <c r="L261" s="172">
        <v>29</v>
      </c>
      <c r="M261" s="172">
        <v>30</v>
      </c>
      <c r="N261" s="172">
        <v>83</v>
      </c>
      <c r="O261" s="172">
        <v>83</v>
      </c>
      <c r="P261" s="172">
        <f t="shared" si="7"/>
        <v>488904</v>
      </c>
      <c r="R261" s="265"/>
    </row>
    <row r="262" spans="1:18" ht="15">
      <c r="A262" s="39">
        <v>1996</v>
      </c>
      <c r="B262" s="39">
        <v>9</v>
      </c>
      <c r="C262" s="264">
        <v>35309</v>
      </c>
      <c r="E262" s="172">
        <v>446568</v>
      </c>
      <c r="F262" s="172">
        <v>39791</v>
      </c>
      <c r="G262" s="172">
        <v>2760</v>
      </c>
      <c r="H262" s="172">
        <v>803</v>
      </c>
      <c r="I262" s="172">
        <v>611</v>
      </c>
      <c r="J262" s="172">
        <v>66</v>
      </c>
      <c r="K262" s="172">
        <v>38</v>
      </c>
      <c r="L262" s="172">
        <v>32</v>
      </c>
      <c r="M262" s="172">
        <v>33</v>
      </c>
      <c r="N262" s="172">
        <v>84</v>
      </c>
      <c r="O262" s="172">
        <v>83</v>
      </c>
      <c r="P262" s="172">
        <f t="shared" si="7"/>
        <v>490105</v>
      </c>
      <c r="R262" s="265"/>
    </row>
    <row r="263" spans="1:18" ht="15">
      <c r="A263" s="39">
        <v>1996</v>
      </c>
      <c r="B263" s="39">
        <v>10</v>
      </c>
      <c r="C263" s="264">
        <v>35339</v>
      </c>
      <c r="E263" s="172">
        <v>449841</v>
      </c>
      <c r="F263" s="172">
        <v>39971</v>
      </c>
      <c r="G263" s="172">
        <v>2769</v>
      </c>
      <c r="H263" s="172">
        <v>801</v>
      </c>
      <c r="I263" s="172">
        <v>611</v>
      </c>
      <c r="J263" s="172">
        <v>65</v>
      </c>
      <c r="K263" s="172">
        <v>37</v>
      </c>
      <c r="L263" s="172">
        <v>32</v>
      </c>
      <c r="M263" s="172">
        <v>33</v>
      </c>
      <c r="N263" s="172">
        <v>86</v>
      </c>
      <c r="O263" s="172">
        <v>85</v>
      </c>
      <c r="P263" s="172">
        <f t="shared" si="7"/>
        <v>493566</v>
      </c>
      <c r="R263" s="265"/>
    </row>
    <row r="264" spans="1:18" ht="15">
      <c r="A264" s="39">
        <v>1996</v>
      </c>
      <c r="B264" s="39">
        <v>11</v>
      </c>
      <c r="C264" s="264">
        <v>35370</v>
      </c>
      <c r="E264" s="172">
        <v>453225</v>
      </c>
      <c r="F264" s="172">
        <v>40305</v>
      </c>
      <c r="G264" s="172">
        <v>2795</v>
      </c>
      <c r="H264" s="172">
        <v>793</v>
      </c>
      <c r="I264" s="172">
        <v>600</v>
      </c>
      <c r="J264" s="172">
        <v>64</v>
      </c>
      <c r="K264" s="172">
        <v>36</v>
      </c>
      <c r="L264" s="172">
        <v>34</v>
      </c>
      <c r="M264" s="172">
        <v>34</v>
      </c>
      <c r="N264" s="172">
        <v>86</v>
      </c>
      <c r="O264" s="172">
        <v>85</v>
      </c>
      <c r="P264" s="172">
        <f t="shared" si="7"/>
        <v>497302</v>
      </c>
      <c r="R264" s="265"/>
    </row>
    <row r="265" spans="1:18" ht="15">
      <c r="A265" s="39">
        <v>1996</v>
      </c>
      <c r="B265" s="39">
        <v>12</v>
      </c>
      <c r="C265" s="264">
        <v>35400</v>
      </c>
      <c r="E265" s="172">
        <v>455339</v>
      </c>
      <c r="F265" s="172">
        <v>40615</v>
      </c>
      <c r="G265" s="172">
        <v>2828</v>
      </c>
      <c r="H265" s="172">
        <v>792</v>
      </c>
      <c r="I265" s="172">
        <v>583</v>
      </c>
      <c r="J265" s="172">
        <v>60</v>
      </c>
      <c r="K265" s="172">
        <v>35</v>
      </c>
      <c r="L265" s="172">
        <v>33</v>
      </c>
      <c r="M265" s="172">
        <v>34</v>
      </c>
      <c r="N265" s="172">
        <v>87</v>
      </c>
      <c r="O265" s="172">
        <v>86</v>
      </c>
      <c r="P265" s="172">
        <f t="shared" si="7"/>
        <v>499755</v>
      </c>
      <c r="R265" s="265"/>
    </row>
    <row r="266" spans="1:18" ht="15">
      <c r="A266" s="39">
        <v>1997</v>
      </c>
      <c r="B266" s="39">
        <v>1</v>
      </c>
      <c r="C266" s="264">
        <v>35431</v>
      </c>
      <c r="E266" s="172">
        <v>456917</v>
      </c>
      <c r="F266" s="172">
        <v>40812</v>
      </c>
      <c r="G266" s="172">
        <v>2843</v>
      </c>
      <c r="H266" s="172">
        <v>785</v>
      </c>
      <c r="I266" s="172">
        <v>596</v>
      </c>
      <c r="J266" s="172">
        <v>60</v>
      </c>
      <c r="K266" s="172">
        <v>34</v>
      </c>
      <c r="L266" s="172">
        <v>33</v>
      </c>
      <c r="M266" s="172">
        <v>34</v>
      </c>
      <c r="N266" s="172">
        <v>87</v>
      </c>
      <c r="O266" s="172">
        <v>86</v>
      </c>
      <c r="P266" s="172">
        <f t="shared" si="7"/>
        <v>501538</v>
      </c>
      <c r="R266" s="265"/>
    </row>
    <row r="267" spans="1:18" ht="15">
      <c r="A267" s="39">
        <v>1997</v>
      </c>
      <c r="B267" s="39">
        <v>2</v>
      </c>
      <c r="C267" s="264">
        <v>35462</v>
      </c>
      <c r="E267" s="172">
        <v>459762</v>
      </c>
      <c r="F267" s="172">
        <v>40992</v>
      </c>
      <c r="G267" s="172">
        <v>2847</v>
      </c>
      <c r="H267" s="172">
        <v>790</v>
      </c>
      <c r="I267" s="172">
        <v>604</v>
      </c>
      <c r="J267" s="172">
        <v>60</v>
      </c>
      <c r="K267" s="172">
        <v>34</v>
      </c>
      <c r="L267" s="172">
        <v>33</v>
      </c>
      <c r="M267" s="172">
        <v>34</v>
      </c>
      <c r="N267" s="172">
        <v>87</v>
      </c>
      <c r="O267" s="172">
        <v>86</v>
      </c>
      <c r="P267" s="172">
        <f t="shared" si="7"/>
        <v>504572</v>
      </c>
      <c r="R267" s="265"/>
    </row>
    <row r="268" spans="1:18" ht="15">
      <c r="A268" s="39">
        <v>1997</v>
      </c>
      <c r="B268" s="39">
        <v>3</v>
      </c>
      <c r="C268" s="264">
        <v>35490</v>
      </c>
      <c r="E268" s="172">
        <v>461046</v>
      </c>
      <c r="F268" s="172">
        <v>41169</v>
      </c>
      <c r="G268" s="172">
        <v>2859</v>
      </c>
      <c r="H268" s="172">
        <v>788</v>
      </c>
      <c r="I268" s="172">
        <v>601</v>
      </c>
      <c r="J268" s="172">
        <v>58</v>
      </c>
      <c r="K268" s="172">
        <v>33</v>
      </c>
      <c r="L268" s="172">
        <v>33</v>
      </c>
      <c r="M268" s="172">
        <v>34</v>
      </c>
      <c r="N268" s="172">
        <v>87</v>
      </c>
      <c r="O268" s="172">
        <v>86</v>
      </c>
      <c r="P268" s="172">
        <f t="shared" si="7"/>
        <v>506041</v>
      </c>
      <c r="R268" s="265"/>
    </row>
    <row r="269" spans="1:18" ht="15">
      <c r="A269" s="39">
        <v>1997</v>
      </c>
      <c r="B269" s="39">
        <v>4</v>
      </c>
      <c r="C269" s="264">
        <v>35521</v>
      </c>
      <c r="E269" s="172">
        <v>461939</v>
      </c>
      <c r="F269" s="172">
        <v>41128</v>
      </c>
      <c r="G269" s="172">
        <v>2859</v>
      </c>
      <c r="H269" s="172">
        <v>788</v>
      </c>
      <c r="I269" s="172">
        <v>597</v>
      </c>
      <c r="J269" s="172">
        <v>55</v>
      </c>
      <c r="K269" s="172">
        <v>32</v>
      </c>
      <c r="L269" s="172">
        <v>33</v>
      </c>
      <c r="M269" s="172">
        <v>34</v>
      </c>
      <c r="N269" s="172">
        <v>87</v>
      </c>
      <c r="O269" s="172">
        <v>86</v>
      </c>
      <c r="P269" s="172">
        <f t="shared" si="7"/>
        <v>506890</v>
      </c>
      <c r="R269" s="265"/>
    </row>
    <row r="270" spans="1:18" ht="15">
      <c r="A270" s="39">
        <v>1997</v>
      </c>
      <c r="B270" s="39">
        <v>5</v>
      </c>
      <c r="C270" s="264">
        <v>35551</v>
      </c>
      <c r="E270" s="172">
        <v>462753</v>
      </c>
      <c r="F270" s="172">
        <v>41110</v>
      </c>
      <c r="G270" s="172">
        <v>2849</v>
      </c>
      <c r="H270" s="172">
        <v>790</v>
      </c>
      <c r="I270" s="172">
        <v>598</v>
      </c>
      <c r="J270" s="172">
        <v>54</v>
      </c>
      <c r="K270" s="172">
        <v>31</v>
      </c>
      <c r="L270" s="172">
        <v>33</v>
      </c>
      <c r="M270" s="172">
        <v>34</v>
      </c>
      <c r="N270" s="172">
        <v>90</v>
      </c>
      <c r="O270" s="172">
        <v>89</v>
      </c>
      <c r="P270" s="172">
        <f t="shared" si="7"/>
        <v>507680</v>
      </c>
      <c r="R270" s="265"/>
    </row>
    <row r="271" spans="1:18" ht="15">
      <c r="A271" s="39">
        <v>1997</v>
      </c>
      <c r="B271" s="39">
        <v>6</v>
      </c>
      <c r="C271" s="264">
        <v>35582</v>
      </c>
      <c r="E271" s="172">
        <v>463796</v>
      </c>
      <c r="F271" s="172">
        <v>41128</v>
      </c>
      <c r="G271" s="172">
        <v>2841</v>
      </c>
      <c r="H271" s="172">
        <v>784</v>
      </c>
      <c r="I271" s="172">
        <v>593</v>
      </c>
      <c r="J271" s="172">
        <v>51</v>
      </c>
      <c r="K271" s="172">
        <v>30</v>
      </c>
      <c r="L271" s="172">
        <v>36</v>
      </c>
      <c r="M271" s="172">
        <v>36</v>
      </c>
      <c r="N271" s="172">
        <v>92</v>
      </c>
      <c r="O271" s="172">
        <v>92</v>
      </c>
      <c r="P271" s="172">
        <f t="shared" si="7"/>
        <v>508728</v>
      </c>
      <c r="R271" s="265"/>
    </row>
    <row r="272" spans="1:18" ht="15">
      <c r="A272" s="39">
        <v>1997</v>
      </c>
      <c r="B272" s="39">
        <v>7</v>
      </c>
      <c r="C272" s="264">
        <v>35612</v>
      </c>
      <c r="E272" s="172">
        <v>464804</v>
      </c>
      <c r="F272" s="172">
        <v>41113</v>
      </c>
      <c r="G272" s="172">
        <v>2831</v>
      </c>
      <c r="H272" s="172">
        <v>782</v>
      </c>
      <c r="I272" s="172">
        <v>593</v>
      </c>
      <c r="J272" s="172">
        <v>53</v>
      </c>
      <c r="K272" s="172">
        <v>29</v>
      </c>
      <c r="L272" s="172">
        <v>36</v>
      </c>
      <c r="M272" s="172">
        <v>37</v>
      </c>
      <c r="N272" s="172">
        <v>92</v>
      </c>
      <c r="O272" s="172">
        <v>92</v>
      </c>
      <c r="P272" s="172">
        <f t="shared" si="7"/>
        <v>509712</v>
      </c>
      <c r="R272" s="265"/>
    </row>
    <row r="273" spans="1:18" ht="15">
      <c r="A273" s="39">
        <v>1997</v>
      </c>
      <c r="B273" s="39">
        <v>8</v>
      </c>
      <c r="C273" s="264">
        <v>35643</v>
      </c>
      <c r="E273" s="172">
        <v>465450</v>
      </c>
      <c r="F273" s="172">
        <v>41024</v>
      </c>
      <c r="G273" s="172">
        <v>2819</v>
      </c>
      <c r="H273" s="172">
        <v>779</v>
      </c>
      <c r="I273" s="172">
        <v>577</v>
      </c>
      <c r="J273" s="172">
        <v>51</v>
      </c>
      <c r="K273" s="172">
        <v>28</v>
      </c>
      <c r="L273" s="172">
        <v>39</v>
      </c>
      <c r="M273" s="172">
        <v>40</v>
      </c>
      <c r="N273" s="172">
        <v>92</v>
      </c>
      <c r="O273" s="172">
        <v>92</v>
      </c>
      <c r="P273" s="172">
        <f t="shared" si="7"/>
        <v>510255</v>
      </c>
      <c r="R273" s="265"/>
    </row>
    <row r="274" spans="1:18" ht="15">
      <c r="A274" s="39">
        <v>1997</v>
      </c>
      <c r="B274" s="39">
        <v>9</v>
      </c>
      <c r="C274" s="264">
        <v>35674</v>
      </c>
      <c r="E274" s="172">
        <v>467264</v>
      </c>
      <c r="F274" s="172">
        <v>41038</v>
      </c>
      <c r="G274" s="172">
        <v>2810</v>
      </c>
      <c r="H274" s="172">
        <v>775</v>
      </c>
      <c r="I274" s="172">
        <v>580</v>
      </c>
      <c r="J274" s="172">
        <v>52</v>
      </c>
      <c r="K274" s="172">
        <v>28</v>
      </c>
      <c r="L274" s="172">
        <v>39</v>
      </c>
      <c r="M274" s="172">
        <v>40</v>
      </c>
      <c r="N274" s="172">
        <v>93</v>
      </c>
      <c r="O274" s="172">
        <v>92</v>
      </c>
      <c r="P274" s="172">
        <f t="shared" si="7"/>
        <v>512072</v>
      </c>
      <c r="R274" s="265"/>
    </row>
    <row r="275" spans="1:18" ht="15">
      <c r="A275" s="39">
        <v>1997</v>
      </c>
      <c r="B275" s="39">
        <v>10</v>
      </c>
      <c r="C275" s="264">
        <v>35704</v>
      </c>
      <c r="E275" s="172">
        <v>469926</v>
      </c>
      <c r="F275" s="172">
        <v>41190</v>
      </c>
      <c r="G275" s="172">
        <v>2813</v>
      </c>
      <c r="H275" s="172">
        <v>774</v>
      </c>
      <c r="I275" s="172">
        <v>577</v>
      </c>
      <c r="J275" s="172">
        <v>52</v>
      </c>
      <c r="K275" s="172">
        <v>29</v>
      </c>
      <c r="L275" s="172">
        <v>38</v>
      </c>
      <c r="M275" s="172">
        <v>39</v>
      </c>
      <c r="N275" s="172">
        <v>92</v>
      </c>
      <c r="O275" s="172">
        <v>92</v>
      </c>
      <c r="P275" s="172">
        <f t="shared" si="7"/>
        <v>514886</v>
      </c>
      <c r="R275" s="265"/>
    </row>
    <row r="276" spans="1:18" ht="15">
      <c r="A276" s="39">
        <v>1997</v>
      </c>
      <c r="B276" s="39">
        <v>11</v>
      </c>
      <c r="C276" s="264">
        <v>35735</v>
      </c>
      <c r="E276" s="172">
        <v>472950</v>
      </c>
      <c r="F276" s="172">
        <v>41424</v>
      </c>
      <c r="G276" s="172">
        <v>2839</v>
      </c>
      <c r="H276" s="172">
        <v>770</v>
      </c>
      <c r="I276" s="172">
        <v>576</v>
      </c>
      <c r="J276" s="172">
        <v>54</v>
      </c>
      <c r="K276" s="172">
        <v>28</v>
      </c>
      <c r="L276" s="172">
        <v>37</v>
      </c>
      <c r="M276" s="172">
        <v>39</v>
      </c>
      <c r="N276" s="172">
        <v>92</v>
      </c>
      <c r="O276" s="172">
        <v>92</v>
      </c>
      <c r="P276" s="172">
        <f t="shared" si="7"/>
        <v>518168</v>
      </c>
      <c r="R276" s="265"/>
    </row>
    <row r="277" spans="1:18" ht="15">
      <c r="A277" s="39">
        <v>1997</v>
      </c>
      <c r="B277" s="39">
        <v>12</v>
      </c>
      <c r="C277" s="264">
        <v>35765</v>
      </c>
      <c r="E277" s="172">
        <v>475611</v>
      </c>
      <c r="F277" s="172">
        <v>41748</v>
      </c>
      <c r="G277" s="172">
        <v>2861</v>
      </c>
      <c r="H277" s="172">
        <v>770</v>
      </c>
      <c r="I277" s="172">
        <v>582</v>
      </c>
      <c r="J277" s="172">
        <v>53</v>
      </c>
      <c r="K277" s="172">
        <v>28</v>
      </c>
      <c r="L277" s="172">
        <v>36</v>
      </c>
      <c r="M277" s="172">
        <v>38</v>
      </c>
      <c r="N277" s="172">
        <v>93</v>
      </c>
      <c r="O277" s="172">
        <v>93</v>
      </c>
      <c r="P277" s="172">
        <f t="shared" si="7"/>
        <v>521174</v>
      </c>
      <c r="R277" s="265"/>
    </row>
    <row r="278" spans="1:18" ht="15">
      <c r="A278" s="39">
        <v>1998</v>
      </c>
      <c r="B278" s="39">
        <v>1</v>
      </c>
      <c r="C278" s="264">
        <v>35796</v>
      </c>
      <c r="E278" s="172">
        <v>478033</v>
      </c>
      <c r="F278" s="172">
        <v>41962</v>
      </c>
      <c r="G278" s="172">
        <v>2867</v>
      </c>
      <c r="H278" s="172">
        <v>769</v>
      </c>
      <c r="I278" s="172">
        <v>577</v>
      </c>
      <c r="J278" s="172">
        <v>52</v>
      </c>
      <c r="K278" s="172">
        <v>29</v>
      </c>
      <c r="L278" s="172">
        <v>37</v>
      </c>
      <c r="M278" s="172">
        <v>39</v>
      </c>
      <c r="N278" s="172">
        <v>93</v>
      </c>
      <c r="O278" s="172">
        <v>93</v>
      </c>
      <c r="P278" s="172">
        <f t="shared" si="7"/>
        <v>523815</v>
      </c>
      <c r="R278" s="265"/>
    </row>
    <row r="279" spans="1:18" ht="15">
      <c r="A279" s="39">
        <v>1998</v>
      </c>
      <c r="B279" s="39">
        <v>2</v>
      </c>
      <c r="C279" s="264">
        <v>35827</v>
      </c>
      <c r="E279" s="172">
        <v>479420</v>
      </c>
      <c r="F279" s="172">
        <v>42077</v>
      </c>
      <c r="G279" s="172">
        <v>2872</v>
      </c>
      <c r="H279" s="172">
        <v>767</v>
      </c>
      <c r="I279" s="172">
        <v>578</v>
      </c>
      <c r="J279" s="172">
        <v>53</v>
      </c>
      <c r="K279" s="172">
        <v>28</v>
      </c>
      <c r="L279" s="172">
        <v>37</v>
      </c>
      <c r="M279" s="172">
        <v>39</v>
      </c>
      <c r="N279" s="172">
        <v>92</v>
      </c>
      <c r="O279" s="172">
        <v>93</v>
      </c>
      <c r="P279" s="172">
        <f t="shared" si="7"/>
        <v>525321</v>
      </c>
      <c r="R279" s="265"/>
    </row>
    <row r="280" spans="1:18" ht="15">
      <c r="A280" s="39">
        <v>1998</v>
      </c>
      <c r="B280" s="39">
        <v>3</v>
      </c>
      <c r="C280" s="264">
        <v>35855</v>
      </c>
      <c r="E280" s="172">
        <v>481806</v>
      </c>
      <c r="F280" s="172">
        <v>42155</v>
      </c>
      <c r="G280" s="172">
        <v>2861</v>
      </c>
      <c r="H280" s="172">
        <v>765</v>
      </c>
      <c r="I280" s="172">
        <v>576</v>
      </c>
      <c r="J280" s="172">
        <v>52</v>
      </c>
      <c r="K280" s="172">
        <v>28</v>
      </c>
      <c r="L280" s="172">
        <v>36</v>
      </c>
      <c r="M280" s="172">
        <v>39</v>
      </c>
      <c r="N280" s="172">
        <v>94</v>
      </c>
      <c r="O280" s="172">
        <v>92</v>
      </c>
      <c r="P280" s="172">
        <f t="shared" si="7"/>
        <v>527772</v>
      </c>
      <c r="R280" s="265"/>
    </row>
    <row r="281" spans="1:18" ht="15">
      <c r="A281" s="39">
        <v>1998</v>
      </c>
      <c r="B281" s="39">
        <v>4</v>
      </c>
      <c r="C281" s="264">
        <v>35886</v>
      </c>
      <c r="E281" s="172">
        <v>483316</v>
      </c>
      <c r="F281" s="172">
        <v>42255</v>
      </c>
      <c r="G281" s="172">
        <v>2865</v>
      </c>
      <c r="H281" s="172">
        <v>761</v>
      </c>
      <c r="I281" s="172">
        <v>576</v>
      </c>
      <c r="J281" s="172">
        <v>53</v>
      </c>
      <c r="K281" s="172">
        <v>29</v>
      </c>
      <c r="L281" s="172">
        <v>37</v>
      </c>
      <c r="M281" s="172">
        <v>39</v>
      </c>
      <c r="N281" s="172">
        <v>93</v>
      </c>
      <c r="O281" s="172">
        <v>91</v>
      </c>
      <c r="P281" s="172">
        <f t="shared" si="7"/>
        <v>529382</v>
      </c>
      <c r="R281" s="265"/>
    </row>
    <row r="282" spans="1:18" ht="15">
      <c r="A282" s="39">
        <v>1998</v>
      </c>
      <c r="B282" s="39">
        <v>5</v>
      </c>
      <c r="C282" s="264">
        <v>35916</v>
      </c>
      <c r="E282" s="172">
        <v>484454</v>
      </c>
      <c r="F282" s="172">
        <v>42270</v>
      </c>
      <c r="G282" s="172">
        <v>2861</v>
      </c>
      <c r="H282" s="172">
        <v>760</v>
      </c>
      <c r="I282" s="172">
        <v>574</v>
      </c>
      <c r="J282" s="172">
        <v>53</v>
      </c>
      <c r="K282" s="172">
        <v>29</v>
      </c>
      <c r="L282" s="172">
        <v>37</v>
      </c>
      <c r="M282" s="172">
        <v>39</v>
      </c>
      <c r="N282" s="172">
        <v>93</v>
      </c>
      <c r="O282" s="172">
        <v>91</v>
      </c>
      <c r="P282" s="172">
        <f t="shared" si="7"/>
        <v>530530</v>
      </c>
      <c r="R282" s="265"/>
    </row>
    <row r="283" spans="1:18" ht="15">
      <c r="A283" s="39">
        <v>1998</v>
      </c>
      <c r="B283" s="39">
        <v>6</v>
      </c>
      <c r="C283" s="264">
        <v>35947</v>
      </c>
      <c r="E283" s="172">
        <v>485530</v>
      </c>
      <c r="F283" s="172">
        <v>42257</v>
      </c>
      <c r="G283" s="172">
        <v>2852</v>
      </c>
      <c r="H283" s="172">
        <v>761</v>
      </c>
      <c r="I283" s="172">
        <v>570</v>
      </c>
      <c r="J283" s="172">
        <v>53</v>
      </c>
      <c r="K283" s="172">
        <v>29</v>
      </c>
      <c r="L283" s="172">
        <v>37</v>
      </c>
      <c r="M283" s="172">
        <v>39</v>
      </c>
      <c r="N283" s="172">
        <v>92</v>
      </c>
      <c r="O283" s="172">
        <v>90</v>
      </c>
      <c r="P283" s="172">
        <f t="shared" si="7"/>
        <v>531584</v>
      </c>
      <c r="R283" s="265"/>
    </row>
    <row r="284" spans="1:18" ht="15">
      <c r="A284" s="39">
        <v>1998</v>
      </c>
      <c r="B284" s="39">
        <v>7</v>
      </c>
      <c r="C284" s="264">
        <v>35977</v>
      </c>
      <c r="E284" s="172">
        <v>486525</v>
      </c>
      <c r="F284" s="172">
        <v>42245</v>
      </c>
      <c r="G284" s="172">
        <v>2841</v>
      </c>
      <c r="H284" s="172">
        <v>760</v>
      </c>
      <c r="I284" s="172">
        <v>573</v>
      </c>
      <c r="J284" s="172">
        <v>53</v>
      </c>
      <c r="K284" s="172">
        <v>29</v>
      </c>
      <c r="L284" s="172">
        <v>37</v>
      </c>
      <c r="M284" s="172">
        <v>39</v>
      </c>
      <c r="N284" s="172">
        <v>92</v>
      </c>
      <c r="O284" s="172">
        <v>90</v>
      </c>
      <c r="P284" s="172">
        <f t="shared" si="7"/>
        <v>532555</v>
      </c>
      <c r="R284" s="265"/>
    </row>
    <row r="285" spans="1:18" ht="15">
      <c r="A285" s="39">
        <v>1998</v>
      </c>
      <c r="B285" s="39">
        <v>8</v>
      </c>
      <c r="C285" s="264">
        <v>36008</v>
      </c>
      <c r="E285" s="172">
        <v>487956</v>
      </c>
      <c r="F285" s="172">
        <v>42242</v>
      </c>
      <c r="G285" s="172">
        <v>2830</v>
      </c>
      <c r="H285" s="172">
        <v>757</v>
      </c>
      <c r="I285" s="172">
        <v>563</v>
      </c>
      <c r="J285" s="172">
        <v>54</v>
      </c>
      <c r="K285" s="172">
        <v>30</v>
      </c>
      <c r="L285" s="172">
        <v>37</v>
      </c>
      <c r="M285" s="172">
        <v>39</v>
      </c>
      <c r="N285" s="172">
        <v>93</v>
      </c>
      <c r="O285" s="172">
        <v>91</v>
      </c>
      <c r="P285" s="172">
        <f t="shared" si="7"/>
        <v>533971</v>
      </c>
      <c r="R285" s="265"/>
    </row>
    <row r="286" spans="1:18" ht="15">
      <c r="A286" s="39">
        <v>1998</v>
      </c>
      <c r="B286" s="39">
        <v>9</v>
      </c>
      <c r="C286" s="264">
        <v>36039</v>
      </c>
      <c r="E286" s="172">
        <v>489147</v>
      </c>
      <c r="F286" s="172">
        <v>42237</v>
      </c>
      <c r="G286" s="172">
        <v>2815</v>
      </c>
      <c r="H286" s="172">
        <v>755</v>
      </c>
      <c r="I286" s="172">
        <v>571</v>
      </c>
      <c r="J286" s="172">
        <v>53</v>
      </c>
      <c r="K286" s="172">
        <v>30</v>
      </c>
      <c r="L286" s="172">
        <v>36</v>
      </c>
      <c r="M286" s="172">
        <v>38</v>
      </c>
      <c r="N286" s="172">
        <v>93</v>
      </c>
      <c r="O286" s="172">
        <v>91</v>
      </c>
      <c r="P286" s="172">
        <f t="shared" si="7"/>
        <v>535138</v>
      </c>
      <c r="R286" s="265"/>
    </row>
    <row r="287" spans="1:18" ht="15">
      <c r="A287" s="39">
        <v>1998</v>
      </c>
      <c r="B287" s="39">
        <v>10</v>
      </c>
      <c r="C287" s="264">
        <v>36069</v>
      </c>
      <c r="E287" s="172">
        <v>490933</v>
      </c>
      <c r="F287" s="172">
        <v>42327</v>
      </c>
      <c r="G287" s="172">
        <v>2827</v>
      </c>
      <c r="H287" s="172">
        <v>750</v>
      </c>
      <c r="I287" s="172">
        <v>562</v>
      </c>
      <c r="J287" s="172">
        <v>53</v>
      </c>
      <c r="K287" s="172">
        <v>29</v>
      </c>
      <c r="L287" s="172">
        <v>35</v>
      </c>
      <c r="M287" s="172">
        <v>37</v>
      </c>
      <c r="N287" s="172">
        <v>92</v>
      </c>
      <c r="O287" s="172">
        <v>90</v>
      </c>
      <c r="P287" s="172">
        <f t="shared" si="7"/>
        <v>537019</v>
      </c>
      <c r="R287" s="265"/>
    </row>
    <row r="288" spans="1:18" ht="15">
      <c r="A288" s="39">
        <v>1998</v>
      </c>
      <c r="B288" s="39">
        <v>11</v>
      </c>
      <c r="C288" s="264">
        <v>36100</v>
      </c>
      <c r="E288" s="172">
        <v>494273</v>
      </c>
      <c r="F288" s="172">
        <v>42507</v>
      </c>
      <c r="G288" s="172">
        <v>2848</v>
      </c>
      <c r="H288" s="172">
        <v>747</v>
      </c>
      <c r="I288" s="172">
        <v>566</v>
      </c>
      <c r="J288" s="172">
        <v>53</v>
      </c>
      <c r="K288" s="172">
        <v>28</v>
      </c>
      <c r="L288" s="172">
        <v>30</v>
      </c>
      <c r="M288" s="172">
        <v>32</v>
      </c>
      <c r="N288" s="172">
        <v>91</v>
      </c>
      <c r="O288" s="172">
        <v>89</v>
      </c>
      <c r="P288" s="172">
        <f t="shared" si="7"/>
        <v>540551</v>
      </c>
      <c r="R288" s="265"/>
    </row>
    <row r="289" spans="1:18" ht="15">
      <c r="A289" s="39">
        <v>1998</v>
      </c>
      <c r="B289" s="39">
        <v>12</v>
      </c>
      <c r="C289" s="264">
        <v>36130</v>
      </c>
      <c r="E289" s="172">
        <v>497242</v>
      </c>
      <c r="F289" s="172">
        <v>42736</v>
      </c>
      <c r="G289" s="172">
        <v>2864</v>
      </c>
      <c r="H289" s="172">
        <v>747</v>
      </c>
      <c r="I289" s="172">
        <v>563</v>
      </c>
      <c r="J289" s="172">
        <v>52</v>
      </c>
      <c r="K289" s="172">
        <v>29</v>
      </c>
      <c r="L289" s="172">
        <v>29</v>
      </c>
      <c r="M289" s="172">
        <v>31</v>
      </c>
      <c r="N289" s="172">
        <v>91</v>
      </c>
      <c r="O289" s="172">
        <v>89</v>
      </c>
      <c r="P289" s="172">
        <f t="shared" si="7"/>
        <v>543763</v>
      </c>
      <c r="R289" s="265"/>
    </row>
    <row r="290" spans="1:18" ht="15">
      <c r="A290" s="39">
        <v>1999</v>
      </c>
      <c r="B290" s="39">
        <v>1</v>
      </c>
      <c r="C290" s="264">
        <v>36161</v>
      </c>
      <c r="E290" s="172">
        <v>499632</v>
      </c>
      <c r="F290" s="172">
        <v>43036</v>
      </c>
      <c r="G290" s="172">
        <v>2881</v>
      </c>
      <c r="H290" s="172">
        <v>743</v>
      </c>
      <c r="I290" s="172">
        <v>562</v>
      </c>
      <c r="J290" s="172">
        <v>50</v>
      </c>
      <c r="K290" s="172">
        <v>28</v>
      </c>
      <c r="L290" s="172">
        <v>29</v>
      </c>
      <c r="M290" s="172">
        <v>23</v>
      </c>
      <c r="N290" s="172">
        <v>91</v>
      </c>
      <c r="O290" s="172">
        <v>52</v>
      </c>
      <c r="P290" s="172">
        <f t="shared" si="7"/>
        <v>546462</v>
      </c>
      <c r="R290" s="265"/>
    </row>
    <row r="291" spans="1:18" ht="15">
      <c r="A291" s="39">
        <v>1999</v>
      </c>
      <c r="B291" s="39">
        <v>2</v>
      </c>
      <c r="C291" s="264">
        <v>36192</v>
      </c>
      <c r="E291" s="172">
        <v>501538</v>
      </c>
      <c r="F291" s="172">
        <v>43217</v>
      </c>
      <c r="G291" s="172">
        <v>2885</v>
      </c>
      <c r="H291" s="172">
        <v>740</v>
      </c>
      <c r="I291" s="172">
        <v>559</v>
      </c>
      <c r="J291" s="172">
        <v>50</v>
      </c>
      <c r="K291" s="172">
        <v>27</v>
      </c>
      <c r="L291" s="172">
        <v>32</v>
      </c>
      <c r="M291" s="172">
        <v>23</v>
      </c>
      <c r="N291" s="172">
        <v>91</v>
      </c>
      <c r="O291" s="172">
        <v>51</v>
      </c>
      <c r="P291" s="172">
        <f t="shared" si="7"/>
        <v>548553</v>
      </c>
      <c r="R291" s="265"/>
    </row>
    <row r="292" spans="1:18" ht="15">
      <c r="A292" s="39">
        <v>1999</v>
      </c>
      <c r="B292" s="39">
        <v>3</v>
      </c>
      <c r="C292" s="264">
        <v>36220</v>
      </c>
      <c r="E292" s="172">
        <v>503423</v>
      </c>
      <c r="F292" s="172">
        <v>43390</v>
      </c>
      <c r="G292" s="172">
        <v>2893</v>
      </c>
      <c r="H292" s="172">
        <v>726</v>
      </c>
      <c r="I292" s="172">
        <v>556</v>
      </c>
      <c r="J292" s="172">
        <v>51</v>
      </c>
      <c r="K292" s="172">
        <v>30</v>
      </c>
      <c r="L292" s="172">
        <v>29</v>
      </c>
      <c r="M292" s="172">
        <v>23</v>
      </c>
      <c r="N292" s="172">
        <v>91</v>
      </c>
      <c r="O292" s="172">
        <v>53</v>
      </c>
      <c r="P292" s="172">
        <f t="shared" si="7"/>
        <v>550603</v>
      </c>
      <c r="R292" s="265"/>
    </row>
    <row r="293" spans="1:18" ht="15">
      <c r="A293" s="39">
        <v>1999</v>
      </c>
      <c r="B293" s="39">
        <v>4</v>
      </c>
      <c r="C293" s="264">
        <v>36251</v>
      </c>
      <c r="E293" s="172">
        <v>505574</v>
      </c>
      <c r="F293" s="172">
        <v>43506</v>
      </c>
      <c r="G293" s="172">
        <v>2886</v>
      </c>
      <c r="H293" s="172">
        <v>711</v>
      </c>
      <c r="I293" s="172">
        <v>540</v>
      </c>
      <c r="J293" s="172">
        <v>51</v>
      </c>
      <c r="K293" s="172">
        <v>29</v>
      </c>
      <c r="L293" s="172">
        <v>29</v>
      </c>
      <c r="M293" s="172">
        <v>22</v>
      </c>
      <c r="N293" s="172">
        <v>89</v>
      </c>
      <c r="O293" s="172">
        <v>55</v>
      </c>
      <c r="P293" s="172">
        <f t="shared" si="7"/>
        <v>552846</v>
      </c>
      <c r="R293" s="265"/>
    </row>
    <row r="294" spans="1:18" ht="15">
      <c r="A294" s="39">
        <v>1999</v>
      </c>
      <c r="B294" s="39">
        <v>5</v>
      </c>
      <c r="C294" s="264">
        <v>36281</v>
      </c>
      <c r="E294" s="172">
        <v>506747</v>
      </c>
      <c r="F294" s="172">
        <v>43543</v>
      </c>
      <c r="G294" s="172">
        <v>2877</v>
      </c>
      <c r="H294" s="172">
        <v>710</v>
      </c>
      <c r="I294" s="172">
        <v>535</v>
      </c>
      <c r="J294" s="172">
        <v>50</v>
      </c>
      <c r="K294" s="172">
        <v>28</v>
      </c>
      <c r="L294" s="172">
        <v>29</v>
      </c>
      <c r="M294" s="172">
        <v>23</v>
      </c>
      <c r="N294" s="172">
        <v>89</v>
      </c>
      <c r="O294" s="172">
        <v>56</v>
      </c>
      <c r="P294" s="172">
        <f t="shared" si="7"/>
        <v>554045</v>
      </c>
      <c r="R294" s="265"/>
    </row>
    <row r="295" spans="1:18" ht="15">
      <c r="A295" s="39">
        <v>1999</v>
      </c>
      <c r="B295" s="39">
        <v>6</v>
      </c>
      <c r="C295" s="264">
        <v>36312</v>
      </c>
      <c r="E295" s="172">
        <v>507904</v>
      </c>
      <c r="F295" s="172">
        <v>43615</v>
      </c>
      <c r="G295" s="172">
        <v>2876</v>
      </c>
      <c r="H295" s="172">
        <v>706</v>
      </c>
      <c r="I295" s="172">
        <v>538</v>
      </c>
      <c r="J295" s="172">
        <v>51</v>
      </c>
      <c r="K295" s="172">
        <v>30</v>
      </c>
      <c r="L295" s="172">
        <v>28</v>
      </c>
      <c r="M295" s="172">
        <v>21</v>
      </c>
      <c r="N295" s="172">
        <v>87</v>
      </c>
      <c r="O295" s="172">
        <v>49</v>
      </c>
      <c r="P295" s="172">
        <f t="shared" si="7"/>
        <v>555267</v>
      </c>
      <c r="R295" s="265"/>
    </row>
    <row r="296" spans="1:18" ht="15">
      <c r="A296" s="39">
        <v>1999</v>
      </c>
      <c r="B296" s="39">
        <v>7</v>
      </c>
      <c r="C296" s="264">
        <v>36342</v>
      </c>
      <c r="E296" s="172">
        <v>508952</v>
      </c>
      <c r="F296" s="172">
        <v>43545</v>
      </c>
      <c r="G296" s="172">
        <v>2876</v>
      </c>
      <c r="H296" s="172">
        <v>711</v>
      </c>
      <c r="I296" s="172">
        <v>539</v>
      </c>
      <c r="J296" s="172">
        <v>52</v>
      </c>
      <c r="K296" s="172">
        <v>30</v>
      </c>
      <c r="L296" s="172">
        <v>21</v>
      </c>
      <c r="M296" s="172">
        <v>17</v>
      </c>
      <c r="N296" s="172">
        <v>86</v>
      </c>
      <c r="O296" s="172">
        <v>52</v>
      </c>
      <c r="P296" s="172">
        <f t="shared" si="7"/>
        <v>556243</v>
      </c>
      <c r="R296" s="265"/>
    </row>
    <row r="297" spans="1:18" ht="15">
      <c r="A297" s="39">
        <v>1999</v>
      </c>
      <c r="B297" s="39">
        <v>8</v>
      </c>
      <c r="C297" s="264">
        <v>36373</v>
      </c>
      <c r="E297" s="172">
        <v>510459</v>
      </c>
      <c r="F297" s="172">
        <v>43504</v>
      </c>
      <c r="G297" s="172">
        <v>2864</v>
      </c>
      <c r="H297" s="172">
        <v>707</v>
      </c>
      <c r="I297" s="172">
        <v>538</v>
      </c>
      <c r="J297" s="172">
        <v>52</v>
      </c>
      <c r="K297" s="172">
        <v>30</v>
      </c>
      <c r="L297" s="172">
        <v>19</v>
      </c>
      <c r="M297" s="172">
        <v>16</v>
      </c>
      <c r="N297" s="172">
        <v>86</v>
      </c>
      <c r="O297" s="172">
        <v>52</v>
      </c>
      <c r="P297" s="172">
        <f t="shared" si="7"/>
        <v>557691</v>
      </c>
      <c r="R297" s="265"/>
    </row>
    <row r="298" spans="1:18" ht="15">
      <c r="A298" s="39">
        <v>1999</v>
      </c>
      <c r="B298" s="39">
        <v>9</v>
      </c>
      <c r="C298" s="264">
        <v>36404</v>
      </c>
      <c r="E298" s="172">
        <v>512512</v>
      </c>
      <c r="F298" s="172">
        <v>43541</v>
      </c>
      <c r="G298" s="172">
        <v>2856</v>
      </c>
      <c r="H298" s="172">
        <v>702</v>
      </c>
      <c r="I298" s="172">
        <v>525</v>
      </c>
      <c r="J298" s="172">
        <v>52</v>
      </c>
      <c r="K298" s="172">
        <v>28</v>
      </c>
      <c r="L298" s="172">
        <v>19</v>
      </c>
      <c r="M298" s="172">
        <v>16</v>
      </c>
      <c r="N298" s="172">
        <v>84</v>
      </c>
      <c r="O298" s="172">
        <v>51</v>
      </c>
      <c r="P298" s="172">
        <f t="shared" si="7"/>
        <v>559766</v>
      </c>
      <c r="R298" s="265"/>
    </row>
    <row r="299" spans="1:18" ht="15">
      <c r="A299" s="39">
        <v>1999</v>
      </c>
      <c r="B299" s="39">
        <v>10</v>
      </c>
      <c r="C299" s="264">
        <v>36434</v>
      </c>
      <c r="E299" s="172">
        <v>515488</v>
      </c>
      <c r="F299" s="172">
        <v>43681</v>
      </c>
      <c r="G299" s="172">
        <v>2875</v>
      </c>
      <c r="H299" s="172">
        <v>697</v>
      </c>
      <c r="I299" s="172">
        <v>528</v>
      </c>
      <c r="J299" s="172">
        <v>53</v>
      </c>
      <c r="K299" s="172">
        <v>31</v>
      </c>
      <c r="L299" s="172">
        <v>19</v>
      </c>
      <c r="M299" s="172">
        <v>16</v>
      </c>
      <c r="N299" s="172">
        <v>83</v>
      </c>
      <c r="O299" s="172">
        <v>50</v>
      </c>
      <c r="P299" s="172">
        <f t="shared" si="7"/>
        <v>562896</v>
      </c>
      <c r="R299" s="265"/>
    </row>
    <row r="300" spans="1:18" ht="15">
      <c r="A300" s="39">
        <v>1999</v>
      </c>
      <c r="B300" s="39">
        <v>11</v>
      </c>
      <c r="C300" s="264">
        <v>36465</v>
      </c>
      <c r="E300" s="172">
        <v>518529</v>
      </c>
      <c r="F300" s="172">
        <v>44013</v>
      </c>
      <c r="G300" s="172">
        <v>2884</v>
      </c>
      <c r="H300" s="172">
        <v>692</v>
      </c>
      <c r="I300" s="172">
        <v>513</v>
      </c>
      <c r="J300" s="172">
        <v>52</v>
      </c>
      <c r="K300" s="172">
        <v>30</v>
      </c>
      <c r="L300" s="172">
        <v>19</v>
      </c>
      <c r="M300" s="172">
        <v>15</v>
      </c>
      <c r="N300" s="172">
        <v>83</v>
      </c>
      <c r="O300" s="172">
        <v>50</v>
      </c>
      <c r="P300" s="172">
        <f t="shared" si="7"/>
        <v>566272</v>
      </c>
      <c r="R300" s="265"/>
    </row>
    <row r="301" spans="1:18" ht="15">
      <c r="A301" s="39">
        <v>1999</v>
      </c>
      <c r="B301" s="39">
        <v>12</v>
      </c>
      <c r="C301" s="264">
        <v>36495</v>
      </c>
      <c r="E301" s="172">
        <v>521851</v>
      </c>
      <c r="F301" s="172">
        <v>44209</v>
      </c>
      <c r="G301" s="172">
        <v>2890</v>
      </c>
      <c r="H301" s="172">
        <v>689</v>
      </c>
      <c r="I301" s="172">
        <v>518</v>
      </c>
      <c r="J301" s="172">
        <v>51</v>
      </c>
      <c r="K301" s="172">
        <v>29</v>
      </c>
      <c r="L301" s="172">
        <v>18</v>
      </c>
      <c r="M301" s="172">
        <v>15</v>
      </c>
      <c r="N301" s="172">
        <v>83</v>
      </c>
      <c r="O301" s="172">
        <v>51</v>
      </c>
      <c r="P301" s="172">
        <f t="shared" si="7"/>
        <v>569791</v>
      </c>
      <c r="R301" s="265"/>
    </row>
    <row r="302" spans="1:18" ht="15">
      <c r="A302" s="39">
        <v>2000</v>
      </c>
      <c r="B302" s="39">
        <v>1</v>
      </c>
      <c r="C302" s="264">
        <v>36526</v>
      </c>
      <c r="E302" s="172">
        <v>524329</v>
      </c>
      <c r="F302" s="172">
        <v>44455</v>
      </c>
      <c r="G302" s="172">
        <v>2895</v>
      </c>
      <c r="H302" s="172">
        <v>683</v>
      </c>
      <c r="I302" s="172">
        <v>515</v>
      </c>
      <c r="J302" s="172">
        <v>51</v>
      </c>
      <c r="K302" s="172">
        <v>29</v>
      </c>
      <c r="L302" s="172">
        <v>18</v>
      </c>
      <c r="M302" s="172">
        <v>15</v>
      </c>
      <c r="N302" s="172">
        <v>83</v>
      </c>
      <c r="O302" s="172">
        <v>50</v>
      </c>
      <c r="P302" s="172">
        <f t="shared" si="7"/>
        <v>572514</v>
      </c>
      <c r="R302" s="265"/>
    </row>
    <row r="303" spans="1:18" ht="15">
      <c r="A303" s="39">
        <v>2000</v>
      </c>
      <c r="B303" s="39">
        <v>2</v>
      </c>
      <c r="C303" s="264">
        <v>36557</v>
      </c>
      <c r="E303" s="172">
        <v>526307</v>
      </c>
      <c r="F303" s="172">
        <v>44639</v>
      </c>
      <c r="G303" s="172">
        <v>2899</v>
      </c>
      <c r="H303" s="172">
        <v>679</v>
      </c>
      <c r="I303" s="172">
        <v>516</v>
      </c>
      <c r="J303" s="172">
        <v>51</v>
      </c>
      <c r="K303" s="172">
        <v>30</v>
      </c>
      <c r="L303" s="172">
        <v>18</v>
      </c>
      <c r="M303" s="172">
        <v>16</v>
      </c>
      <c r="N303" s="172">
        <v>84</v>
      </c>
      <c r="O303" s="172">
        <v>49</v>
      </c>
      <c r="P303" s="172">
        <f t="shared" si="7"/>
        <v>574677</v>
      </c>
      <c r="R303" s="265"/>
    </row>
    <row r="304" spans="1:18" ht="15">
      <c r="A304" s="39">
        <v>2000</v>
      </c>
      <c r="B304" s="39">
        <v>3</v>
      </c>
      <c r="C304" s="264">
        <v>36586</v>
      </c>
      <c r="E304" s="172">
        <v>528347</v>
      </c>
      <c r="F304" s="172">
        <v>44730</v>
      </c>
      <c r="G304" s="172">
        <v>2905</v>
      </c>
      <c r="H304" s="172">
        <v>673</v>
      </c>
      <c r="I304" s="172">
        <v>507</v>
      </c>
      <c r="J304" s="172">
        <v>49</v>
      </c>
      <c r="K304" s="172">
        <v>28</v>
      </c>
      <c r="L304" s="172">
        <v>18</v>
      </c>
      <c r="M304" s="172">
        <v>16</v>
      </c>
      <c r="N304" s="172">
        <v>85</v>
      </c>
      <c r="O304" s="172">
        <v>50</v>
      </c>
      <c r="P304" s="172">
        <f t="shared" si="7"/>
        <v>576807</v>
      </c>
      <c r="R304" s="265"/>
    </row>
    <row r="305" spans="1:18" ht="15">
      <c r="A305" s="39">
        <v>2000</v>
      </c>
      <c r="B305" s="39">
        <v>4</v>
      </c>
      <c r="C305" s="264">
        <v>36617</v>
      </c>
      <c r="E305" s="172">
        <v>529671</v>
      </c>
      <c r="F305" s="172">
        <v>44835</v>
      </c>
      <c r="G305" s="172">
        <v>2898</v>
      </c>
      <c r="H305" s="172">
        <v>673</v>
      </c>
      <c r="I305" s="172">
        <v>511</v>
      </c>
      <c r="J305" s="172">
        <v>49</v>
      </c>
      <c r="K305" s="172">
        <v>28</v>
      </c>
      <c r="L305" s="172">
        <v>18</v>
      </c>
      <c r="M305" s="172">
        <v>16</v>
      </c>
      <c r="N305" s="172">
        <v>85</v>
      </c>
      <c r="O305" s="172">
        <v>51</v>
      </c>
      <c r="P305" s="172">
        <f t="shared" si="7"/>
        <v>578229</v>
      </c>
      <c r="R305" s="265"/>
    </row>
    <row r="306" spans="1:18" ht="15">
      <c r="A306" s="39">
        <v>2000</v>
      </c>
      <c r="B306" s="39">
        <v>5</v>
      </c>
      <c r="C306" s="264">
        <v>36647</v>
      </c>
      <c r="E306" s="172">
        <v>530753</v>
      </c>
      <c r="F306" s="172">
        <v>44846</v>
      </c>
      <c r="G306" s="172">
        <v>2891</v>
      </c>
      <c r="H306" s="172">
        <v>671</v>
      </c>
      <c r="I306" s="172">
        <v>510</v>
      </c>
      <c r="J306" s="172">
        <v>50</v>
      </c>
      <c r="K306" s="172">
        <v>29</v>
      </c>
      <c r="L306" s="172">
        <v>19</v>
      </c>
      <c r="M306" s="172">
        <v>16</v>
      </c>
      <c r="N306" s="172">
        <v>84</v>
      </c>
      <c r="O306" s="172">
        <v>49</v>
      </c>
      <c r="P306" s="172">
        <f t="shared" si="7"/>
        <v>579314</v>
      </c>
      <c r="R306" s="265"/>
    </row>
    <row r="307" spans="1:18" ht="15">
      <c r="A307" s="39">
        <v>2000</v>
      </c>
      <c r="B307" s="39">
        <v>6</v>
      </c>
      <c r="C307" s="264">
        <v>36678</v>
      </c>
      <c r="E307" s="172">
        <v>531614</v>
      </c>
      <c r="F307" s="172">
        <v>44846</v>
      </c>
      <c r="G307" s="172">
        <v>2880</v>
      </c>
      <c r="H307" s="172">
        <v>670</v>
      </c>
      <c r="I307" s="172">
        <v>507</v>
      </c>
      <c r="J307" s="172">
        <v>50</v>
      </c>
      <c r="K307" s="172">
        <v>29</v>
      </c>
      <c r="L307" s="172">
        <v>19</v>
      </c>
      <c r="M307" s="172">
        <v>16</v>
      </c>
      <c r="N307" s="172">
        <v>85</v>
      </c>
      <c r="O307" s="172">
        <v>49</v>
      </c>
      <c r="P307" s="172">
        <f t="shared" si="7"/>
        <v>580164</v>
      </c>
      <c r="R307" s="265"/>
    </row>
    <row r="308" spans="1:18" ht="15">
      <c r="A308" s="39">
        <v>2000</v>
      </c>
      <c r="B308" s="39">
        <v>7</v>
      </c>
      <c r="C308" s="264">
        <v>36708</v>
      </c>
      <c r="E308" s="172">
        <v>532029</v>
      </c>
      <c r="F308" s="172">
        <v>44774</v>
      </c>
      <c r="G308" s="172">
        <v>2857</v>
      </c>
      <c r="H308" s="172">
        <v>669</v>
      </c>
      <c r="I308" s="172">
        <v>511</v>
      </c>
      <c r="J308" s="172">
        <v>49</v>
      </c>
      <c r="K308" s="172">
        <v>29</v>
      </c>
      <c r="L308" s="172">
        <v>19</v>
      </c>
      <c r="M308" s="172">
        <v>16</v>
      </c>
      <c r="N308" s="172">
        <v>85</v>
      </c>
      <c r="O308" s="172">
        <v>49</v>
      </c>
      <c r="P308" s="172">
        <f t="shared" si="7"/>
        <v>580482</v>
      </c>
      <c r="R308" s="265"/>
    </row>
    <row r="309" spans="1:18" ht="15">
      <c r="A309" s="39">
        <v>2000</v>
      </c>
      <c r="B309" s="39">
        <v>8</v>
      </c>
      <c r="C309" s="264">
        <v>36739</v>
      </c>
      <c r="E309" s="172">
        <v>532911</v>
      </c>
      <c r="F309" s="172">
        <v>44666</v>
      </c>
      <c r="G309" s="172">
        <v>2840</v>
      </c>
      <c r="H309" s="172">
        <v>665</v>
      </c>
      <c r="I309" s="172">
        <v>507</v>
      </c>
      <c r="J309" s="172">
        <v>48</v>
      </c>
      <c r="K309" s="172">
        <v>29</v>
      </c>
      <c r="L309" s="172">
        <v>19</v>
      </c>
      <c r="M309" s="172">
        <v>16</v>
      </c>
      <c r="N309" s="172">
        <v>86</v>
      </c>
      <c r="O309" s="172">
        <v>50</v>
      </c>
      <c r="P309" s="172">
        <f t="shared" si="7"/>
        <v>581235</v>
      </c>
      <c r="R309" s="265"/>
    </row>
    <row r="310" spans="1:18" ht="15">
      <c r="A310" s="39">
        <v>2000</v>
      </c>
      <c r="B310" s="39">
        <v>9</v>
      </c>
      <c r="C310" s="264">
        <v>36770</v>
      </c>
      <c r="E310" s="172">
        <v>534042</v>
      </c>
      <c r="F310" s="172">
        <v>44668</v>
      </c>
      <c r="G310" s="172">
        <v>2823</v>
      </c>
      <c r="H310" s="172">
        <v>660</v>
      </c>
      <c r="I310" s="172">
        <v>503</v>
      </c>
      <c r="J310" s="172">
        <v>48</v>
      </c>
      <c r="K310" s="172">
        <v>28</v>
      </c>
      <c r="L310" s="172">
        <v>19</v>
      </c>
      <c r="M310" s="172">
        <v>16</v>
      </c>
      <c r="N310" s="172">
        <v>86</v>
      </c>
      <c r="O310" s="172">
        <v>48</v>
      </c>
      <c r="P310" s="172">
        <f t="shared" si="7"/>
        <v>582346</v>
      </c>
      <c r="R310" s="265"/>
    </row>
    <row r="311" spans="1:18" ht="15">
      <c r="A311" s="39">
        <v>2000</v>
      </c>
      <c r="B311" s="39">
        <v>10</v>
      </c>
      <c r="C311" s="264">
        <v>36800</v>
      </c>
      <c r="E311" s="172">
        <v>530620</v>
      </c>
      <c r="F311" s="172">
        <v>44462</v>
      </c>
      <c r="G311" s="172">
        <v>2793</v>
      </c>
      <c r="H311" s="172">
        <v>654</v>
      </c>
      <c r="I311" s="172">
        <v>503</v>
      </c>
      <c r="J311" s="172">
        <v>47</v>
      </c>
      <c r="K311" s="172">
        <v>28</v>
      </c>
      <c r="L311" s="172">
        <v>19</v>
      </c>
      <c r="M311" s="172">
        <v>16</v>
      </c>
      <c r="N311" s="172">
        <v>90</v>
      </c>
      <c r="O311" s="172">
        <v>53</v>
      </c>
      <c r="P311" s="172">
        <f t="shared" si="7"/>
        <v>578685</v>
      </c>
      <c r="R311" s="265"/>
    </row>
    <row r="312" spans="1:18" ht="15">
      <c r="A312" s="39">
        <v>2000</v>
      </c>
      <c r="B312" s="39">
        <v>11</v>
      </c>
      <c r="C312" s="264">
        <v>36831</v>
      </c>
      <c r="E312" s="172">
        <v>539826</v>
      </c>
      <c r="F312" s="172">
        <v>45164</v>
      </c>
      <c r="G312" s="172">
        <v>2821</v>
      </c>
      <c r="H312" s="172">
        <v>788</v>
      </c>
      <c r="I312" s="172">
        <v>486</v>
      </c>
      <c r="J312" s="172">
        <v>48</v>
      </c>
      <c r="K312" s="172">
        <v>28</v>
      </c>
      <c r="L312" s="172">
        <v>20</v>
      </c>
      <c r="M312" s="172">
        <v>16</v>
      </c>
      <c r="N312" s="172">
        <v>92</v>
      </c>
      <c r="O312" s="172">
        <v>55</v>
      </c>
      <c r="P312" s="172">
        <f t="shared" si="7"/>
        <v>588759</v>
      </c>
      <c r="R312" s="265"/>
    </row>
    <row r="313" spans="1:18" ht="15">
      <c r="A313" s="39">
        <v>2000</v>
      </c>
      <c r="B313" s="39">
        <v>12</v>
      </c>
      <c r="C313" s="264">
        <v>36861</v>
      </c>
      <c r="E313" s="172">
        <v>541576</v>
      </c>
      <c r="F313" s="172">
        <v>45384</v>
      </c>
      <c r="G313" s="172">
        <v>2829</v>
      </c>
      <c r="H313" s="172">
        <v>789</v>
      </c>
      <c r="I313" s="172">
        <v>491</v>
      </c>
      <c r="J313" s="172">
        <v>48</v>
      </c>
      <c r="K313" s="172">
        <v>27</v>
      </c>
      <c r="L313" s="172">
        <v>20</v>
      </c>
      <c r="M313" s="172">
        <v>17</v>
      </c>
      <c r="N313" s="172">
        <v>92</v>
      </c>
      <c r="O313" s="172">
        <v>54</v>
      </c>
      <c r="P313" s="172">
        <f t="shared" si="7"/>
        <v>590738</v>
      </c>
      <c r="R313" s="265"/>
    </row>
    <row r="314" spans="1:18" ht="15">
      <c r="A314" s="39">
        <v>2001</v>
      </c>
      <c r="B314" s="39">
        <v>1</v>
      </c>
      <c r="C314" s="264">
        <v>36892</v>
      </c>
      <c r="E314" s="172">
        <v>542990</v>
      </c>
      <c r="F314" s="172">
        <v>45413</v>
      </c>
      <c r="G314" s="172">
        <v>2823</v>
      </c>
      <c r="H314" s="172">
        <v>787</v>
      </c>
      <c r="I314" s="172">
        <v>493</v>
      </c>
      <c r="J314" s="172">
        <v>48</v>
      </c>
      <c r="K314" s="172">
        <v>28</v>
      </c>
      <c r="L314" s="172">
        <v>20</v>
      </c>
      <c r="M314" s="172">
        <v>17</v>
      </c>
      <c r="N314" s="172">
        <v>92</v>
      </c>
      <c r="O314" s="172">
        <v>54</v>
      </c>
      <c r="P314" s="172">
        <f t="shared" si="7"/>
        <v>592173</v>
      </c>
      <c r="R314" s="265"/>
    </row>
    <row r="315" spans="1:18" ht="15">
      <c r="A315" s="39">
        <v>2001</v>
      </c>
      <c r="B315" s="39">
        <v>2</v>
      </c>
      <c r="C315" s="264">
        <v>36923</v>
      </c>
      <c r="E315" s="172">
        <v>544344</v>
      </c>
      <c r="F315" s="172">
        <v>45467</v>
      </c>
      <c r="G315" s="172">
        <v>2814</v>
      </c>
      <c r="H315" s="172">
        <v>785</v>
      </c>
      <c r="I315" s="172">
        <v>495</v>
      </c>
      <c r="J315" s="172">
        <v>48</v>
      </c>
      <c r="K315" s="172">
        <v>28</v>
      </c>
      <c r="L315" s="172">
        <v>20</v>
      </c>
      <c r="M315" s="172">
        <v>17</v>
      </c>
      <c r="N315" s="172">
        <v>92</v>
      </c>
      <c r="O315" s="172">
        <v>54</v>
      </c>
      <c r="P315" s="172">
        <f t="shared" si="7"/>
        <v>593570</v>
      </c>
      <c r="R315" s="265"/>
    </row>
    <row r="316" spans="1:18" ht="15">
      <c r="A316" s="39">
        <v>2001</v>
      </c>
      <c r="B316" s="39">
        <v>3</v>
      </c>
      <c r="C316" s="264">
        <v>36951</v>
      </c>
      <c r="E316" s="172">
        <v>545051</v>
      </c>
      <c r="F316" s="172">
        <v>46217</v>
      </c>
      <c r="G316" s="172">
        <v>2814</v>
      </c>
      <c r="H316" s="172">
        <v>785</v>
      </c>
      <c r="I316" s="172">
        <v>353</v>
      </c>
      <c r="J316" s="172">
        <v>48</v>
      </c>
      <c r="K316" s="172">
        <v>20</v>
      </c>
      <c r="L316" s="172">
        <v>20</v>
      </c>
      <c r="M316" s="172">
        <v>17</v>
      </c>
      <c r="N316" s="172">
        <v>92</v>
      </c>
      <c r="O316" s="172">
        <v>53</v>
      </c>
      <c r="P316" s="172">
        <f t="shared" si="7"/>
        <v>595027</v>
      </c>
      <c r="R316" s="265"/>
    </row>
    <row r="317" spans="1:18" ht="15">
      <c r="A317" s="39">
        <v>2001</v>
      </c>
      <c r="B317" s="39">
        <v>4</v>
      </c>
      <c r="C317" s="264">
        <v>36982</v>
      </c>
      <c r="E317" s="172">
        <v>546022</v>
      </c>
      <c r="F317" s="172">
        <v>46131</v>
      </c>
      <c r="G317" s="172">
        <v>2803</v>
      </c>
      <c r="H317" s="172">
        <v>785</v>
      </c>
      <c r="I317" s="172">
        <v>353</v>
      </c>
      <c r="J317" s="172">
        <v>48</v>
      </c>
      <c r="K317" s="172">
        <v>20</v>
      </c>
      <c r="L317" s="172">
        <v>20</v>
      </c>
      <c r="M317" s="172">
        <v>17</v>
      </c>
      <c r="N317" s="172">
        <v>92</v>
      </c>
      <c r="O317" s="172">
        <v>55</v>
      </c>
      <c r="P317" s="172">
        <f t="shared" si="7"/>
        <v>595901</v>
      </c>
      <c r="R317" s="265"/>
    </row>
    <row r="318" spans="1:18" ht="15">
      <c r="A318" s="39">
        <v>2001</v>
      </c>
      <c r="B318" s="39">
        <v>5</v>
      </c>
      <c r="C318" s="264">
        <v>37012</v>
      </c>
      <c r="E318" s="172">
        <v>546801</v>
      </c>
      <c r="F318" s="172">
        <v>46055</v>
      </c>
      <c r="G318" s="172">
        <v>2790</v>
      </c>
      <c r="H318" s="172">
        <v>785</v>
      </c>
      <c r="I318" s="172">
        <v>353</v>
      </c>
      <c r="J318" s="172">
        <v>48</v>
      </c>
      <c r="K318" s="172">
        <v>20</v>
      </c>
      <c r="L318" s="172">
        <v>20</v>
      </c>
      <c r="M318" s="172">
        <v>17</v>
      </c>
      <c r="N318" s="172">
        <v>92</v>
      </c>
      <c r="O318" s="172">
        <v>53</v>
      </c>
      <c r="P318" s="172">
        <f t="shared" si="7"/>
        <v>596591</v>
      </c>
      <c r="R318" s="265"/>
    </row>
    <row r="319" spans="1:18" ht="15">
      <c r="A319" s="39">
        <v>2001</v>
      </c>
      <c r="B319" s="39">
        <v>6</v>
      </c>
      <c r="C319" s="264">
        <v>37043</v>
      </c>
      <c r="E319" s="172">
        <v>548247</v>
      </c>
      <c r="F319" s="172">
        <v>46046</v>
      </c>
      <c r="G319" s="172">
        <v>2788</v>
      </c>
      <c r="H319" s="172">
        <v>785</v>
      </c>
      <c r="I319" s="172">
        <v>353</v>
      </c>
      <c r="J319" s="172">
        <v>48</v>
      </c>
      <c r="K319" s="172">
        <v>20</v>
      </c>
      <c r="L319" s="172">
        <v>20</v>
      </c>
      <c r="M319" s="172">
        <v>17</v>
      </c>
      <c r="N319" s="172">
        <v>92</v>
      </c>
      <c r="O319" s="172">
        <v>54</v>
      </c>
      <c r="P319" s="172">
        <f t="shared" ref="P319:P382" si="8">SUM(E319:H319,J319,MAX(L319:M319),MAX(N319:O319))</f>
        <v>598026</v>
      </c>
      <c r="R319" s="265"/>
    </row>
    <row r="320" spans="1:18" ht="15">
      <c r="A320" s="39">
        <v>2001</v>
      </c>
      <c r="B320" s="39">
        <v>7</v>
      </c>
      <c r="C320" s="264">
        <v>37073</v>
      </c>
      <c r="E320" s="172">
        <v>548434</v>
      </c>
      <c r="F320" s="172">
        <v>46033</v>
      </c>
      <c r="G320" s="172">
        <v>2804</v>
      </c>
      <c r="H320" s="172">
        <v>785</v>
      </c>
      <c r="I320" s="172">
        <v>353</v>
      </c>
      <c r="J320" s="172">
        <v>48</v>
      </c>
      <c r="K320" s="172">
        <v>20</v>
      </c>
      <c r="L320" s="172">
        <v>20</v>
      </c>
      <c r="M320" s="172">
        <v>17</v>
      </c>
      <c r="N320" s="172">
        <v>92</v>
      </c>
      <c r="O320" s="172">
        <v>55</v>
      </c>
      <c r="P320" s="172">
        <f t="shared" si="8"/>
        <v>598216</v>
      </c>
      <c r="R320" s="265"/>
    </row>
    <row r="321" spans="1:18" ht="15">
      <c r="A321" s="39">
        <v>2001</v>
      </c>
      <c r="B321" s="39">
        <v>8</v>
      </c>
      <c r="C321" s="264">
        <v>37104</v>
      </c>
      <c r="E321" s="172">
        <v>548761</v>
      </c>
      <c r="F321" s="172">
        <v>46011</v>
      </c>
      <c r="G321" s="172">
        <v>2741</v>
      </c>
      <c r="H321" s="172">
        <v>785</v>
      </c>
      <c r="I321" s="172">
        <v>353</v>
      </c>
      <c r="J321" s="172">
        <v>48</v>
      </c>
      <c r="K321" s="172">
        <v>20</v>
      </c>
      <c r="L321" s="172">
        <v>20</v>
      </c>
      <c r="M321" s="172">
        <v>17</v>
      </c>
      <c r="N321" s="172">
        <v>92</v>
      </c>
      <c r="O321" s="172">
        <v>54</v>
      </c>
      <c r="P321" s="172">
        <f t="shared" si="8"/>
        <v>598458</v>
      </c>
      <c r="R321" s="265"/>
    </row>
    <row r="322" spans="1:18" ht="15">
      <c r="A322" s="39">
        <v>2001</v>
      </c>
      <c r="B322" s="39">
        <v>9</v>
      </c>
      <c r="C322" s="264">
        <v>37135</v>
      </c>
      <c r="E322" s="172">
        <v>549890</v>
      </c>
      <c r="F322" s="172">
        <v>46004</v>
      </c>
      <c r="G322" s="172">
        <v>2742</v>
      </c>
      <c r="H322" s="172">
        <v>785</v>
      </c>
      <c r="I322" s="172">
        <v>353</v>
      </c>
      <c r="J322" s="172">
        <v>48</v>
      </c>
      <c r="K322" s="172">
        <v>20</v>
      </c>
      <c r="L322" s="172">
        <v>20</v>
      </c>
      <c r="M322" s="172">
        <v>17</v>
      </c>
      <c r="N322" s="172">
        <v>92</v>
      </c>
      <c r="O322" s="172">
        <v>54</v>
      </c>
      <c r="P322" s="172">
        <f t="shared" si="8"/>
        <v>599581</v>
      </c>
      <c r="R322" s="265"/>
    </row>
    <row r="323" spans="1:18" ht="15">
      <c r="A323" s="39">
        <v>2001</v>
      </c>
      <c r="B323" s="39">
        <v>10</v>
      </c>
      <c r="C323" s="264">
        <v>37165</v>
      </c>
      <c r="E323" s="172">
        <v>551691</v>
      </c>
      <c r="F323" s="172">
        <v>46114</v>
      </c>
      <c r="G323" s="172">
        <v>2739</v>
      </c>
      <c r="H323" s="172">
        <v>785</v>
      </c>
      <c r="I323" s="172">
        <v>353</v>
      </c>
      <c r="J323" s="172">
        <v>48</v>
      </c>
      <c r="K323" s="172">
        <v>20</v>
      </c>
      <c r="L323" s="172">
        <v>20</v>
      </c>
      <c r="M323" s="172">
        <v>17</v>
      </c>
      <c r="N323" s="172">
        <v>92</v>
      </c>
      <c r="O323" s="172">
        <v>54</v>
      </c>
      <c r="P323" s="172">
        <f t="shared" si="8"/>
        <v>601489</v>
      </c>
      <c r="R323" s="265"/>
    </row>
    <row r="324" spans="1:18" ht="15">
      <c r="A324" s="39">
        <v>2001</v>
      </c>
      <c r="B324" s="39">
        <v>11</v>
      </c>
      <c r="C324" s="264">
        <v>37196</v>
      </c>
      <c r="E324" s="172">
        <v>553741</v>
      </c>
      <c r="F324" s="172">
        <v>46186</v>
      </c>
      <c r="G324" s="172">
        <v>2748</v>
      </c>
      <c r="H324" s="172">
        <v>785</v>
      </c>
      <c r="I324" s="172">
        <v>353</v>
      </c>
      <c r="J324" s="172">
        <v>46</v>
      </c>
      <c r="K324" s="172">
        <v>20</v>
      </c>
      <c r="L324" s="172">
        <v>20</v>
      </c>
      <c r="M324" s="172">
        <v>17</v>
      </c>
      <c r="N324" s="172">
        <v>92</v>
      </c>
      <c r="O324" s="172">
        <v>54</v>
      </c>
      <c r="P324" s="172">
        <f t="shared" si="8"/>
        <v>603618</v>
      </c>
      <c r="R324" s="265"/>
    </row>
    <row r="325" spans="1:18" ht="15">
      <c r="A325" s="39">
        <v>2001</v>
      </c>
      <c r="B325" s="39">
        <v>12</v>
      </c>
      <c r="C325" s="264">
        <v>37226</v>
      </c>
      <c r="E325" s="172">
        <v>555990</v>
      </c>
      <c r="F325" s="172">
        <v>45652</v>
      </c>
      <c r="G325" s="172">
        <v>2753</v>
      </c>
      <c r="H325" s="172">
        <v>626</v>
      </c>
      <c r="I325" s="172">
        <v>488</v>
      </c>
      <c r="J325" s="172">
        <v>44</v>
      </c>
      <c r="K325" s="172">
        <v>30</v>
      </c>
      <c r="L325" s="172">
        <v>19</v>
      </c>
      <c r="M325" s="172">
        <v>16</v>
      </c>
      <c r="N325" s="172">
        <v>91</v>
      </c>
      <c r="O325" s="172">
        <v>53</v>
      </c>
      <c r="P325" s="172">
        <f t="shared" si="8"/>
        <v>605175</v>
      </c>
      <c r="R325" s="265"/>
    </row>
    <row r="326" spans="1:18" ht="15">
      <c r="A326" s="39">
        <v>2002</v>
      </c>
      <c r="B326" s="39">
        <v>1</v>
      </c>
      <c r="C326" s="264">
        <v>37257</v>
      </c>
      <c r="E326" s="172">
        <v>557965</v>
      </c>
      <c r="F326" s="172">
        <v>45634</v>
      </c>
      <c r="G326" s="172">
        <v>2753</v>
      </c>
      <c r="H326" s="172">
        <v>627</v>
      </c>
      <c r="I326" s="172">
        <v>488</v>
      </c>
      <c r="J326" s="172">
        <v>44</v>
      </c>
      <c r="K326" s="172">
        <v>29</v>
      </c>
      <c r="L326" s="172">
        <v>19</v>
      </c>
      <c r="M326" s="172">
        <v>16</v>
      </c>
      <c r="N326" s="172">
        <v>90</v>
      </c>
      <c r="O326" s="172">
        <v>52</v>
      </c>
      <c r="P326" s="172">
        <f t="shared" si="8"/>
        <v>607132</v>
      </c>
      <c r="R326" s="265"/>
    </row>
    <row r="327" spans="1:18" ht="15">
      <c r="A327" s="39">
        <v>2002</v>
      </c>
      <c r="B327" s="39">
        <v>2</v>
      </c>
      <c r="C327" s="264">
        <v>37288</v>
      </c>
      <c r="E327" s="172">
        <v>559708</v>
      </c>
      <c r="F327" s="172">
        <v>45729</v>
      </c>
      <c r="G327" s="172">
        <v>2756</v>
      </c>
      <c r="H327" s="172">
        <v>626</v>
      </c>
      <c r="I327" s="172">
        <v>487</v>
      </c>
      <c r="J327" s="172">
        <v>45</v>
      </c>
      <c r="K327" s="172">
        <v>29</v>
      </c>
      <c r="L327" s="172">
        <v>19</v>
      </c>
      <c r="M327" s="172">
        <v>16</v>
      </c>
      <c r="N327" s="172">
        <v>89</v>
      </c>
      <c r="O327" s="172">
        <v>51</v>
      </c>
      <c r="P327" s="172">
        <f t="shared" si="8"/>
        <v>608972</v>
      </c>
      <c r="R327" s="265"/>
    </row>
    <row r="328" spans="1:18" ht="15">
      <c r="A328" s="39">
        <v>2002</v>
      </c>
      <c r="B328" s="39">
        <v>3</v>
      </c>
      <c r="C328" s="264">
        <v>37316</v>
      </c>
      <c r="E328" s="172">
        <v>561065</v>
      </c>
      <c r="F328" s="172">
        <v>45893</v>
      </c>
      <c r="G328" s="172">
        <v>2748</v>
      </c>
      <c r="H328" s="172">
        <v>621</v>
      </c>
      <c r="I328" s="172">
        <v>486</v>
      </c>
      <c r="J328" s="172">
        <v>45</v>
      </c>
      <c r="K328" s="172">
        <v>30</v>
      </c>
      <c r="L328" s="172">
        <v>21</v>
      </c>
      <c r="M328" s="172">
        <v>16</v>
      </c>
      <c r="N328" s="172">
        <v>89</v>
      </c>
      <c r="O328" s="172">
        <v>51</v>
      </c>
      <c r="P328" s="172">
        <f t="shared" si="8"/>
        <v>610482</v>
      </c>
      <c r="R328" s="265"/>
    </row>
    <row r="329" spans="1:18" ht="15">
      <c r="A329" s="39">
        <v>2002</v>
      </c>
      <c r="B329" s="39">
        <v>4</v>
      </c>
      <c r="C329" s="264">
        <v>37347</v>
      </c>
      <c r="E329" s="172">
        <v>562537</v>
      </c>
      <c r="F329" s="172">
        <v>45890</v>
      </c>
      <c r="G329" s="172">
        <v>2740</v>
      </c>
      <c r="H329" s="172">
        <v>625</v>
      </c>
      <c r="I329" s="172">
        <v>486</v>
      </c>
      <c r="J329" s="172">
        <v>44</v>
      </c>
      <c r="K329" s="172">
        <v>30</v>
      </c>
      <c r="L329" s="172">
        <v>21</v>
      </c>
      <c r="M329" s="172">
        <v>18</v>
      </c>
      <c r="N329" s="172">
        <v>90</v>
      </c>
      <c r="O329" s="172">
        <v>51</v>
      </c>
      <c r="P329" s="172">
        <f t="shared" si="8"/>
        <v>611947</v>
      </c>
      <c r="R329" s="265"/>
    </row>
    <row r="330" spans="1:18" ht="15">
      <c r="A330" s="39">
        <v>2002</v>
      </c>
      <c r="B330" s="39">
        <v>5</v>
      </c>
      <c r="C330" s="264">
        <v>37377</v>
      </c>
      <c r="E330" s="172">
        <v>563240</v>
      </c>
      <c r="F330" s="172">
        <v>45864</v>
      </c>
      <c r="G330" s="172">
        <v>2740</v>
      </c>
      <c r="H330" s="172">
        <v>619</v>
      </c>
      <c r="I330" s="172">
        <v>488</v>
      </c>
      <c r="J330" s="172">
        <v>43</v>
      </c>
      <c r="K330" s="172">
        <v>29</v>
      </c>
      <c r="L330" s="172">
        <v>23</v>
      </c>
      <c r="M330" s="172">
        <v>20</v>
      </c>
      <c r="N330" s="172">
        <v>92</v>
      </c>
      <c r="O330" s="172">
        <v>51</v>
      </c>
      <c r="P330" s="172">
        <f t="shared" si="8"/>
        <v>612621</v>
      </c>
      <c r="R330" s="265"/>
    </row>
    <row r="331" spans="1:18" ht="15">
      <c r="A331" s="39">
        <v>2002</v>
      </c>
      <c r="B331" s="39">
        <v>6</v>
      </c>
      <c r="C331" s="264">
        <v>37408</v>
      </c>
      <c r="E331" s="172">
        <v>563909</v>
      </c>
      <c r="F331" s="172">
        <v>45851</v>
      </c>
      <c r="G331" s="172">
        <v>2731</v>
      </c>
      <c r="H331" s="172">
        <v>606</v>
      </c>
      <c r="I331" s="172">
        <v>478</v>
      </c>
      <c r="J331" s="172">
        <v>43</v>
      </c>
      <c r="K331" s="172">
        <v>29</v>
      </c>
      <c r="L331" s="172">
        <v>32</v>
      </c>
      <c r="M331" s="172">
        <v>26</v>
      </c>
      <c r="N331" s="172">
        <v>93</v>
      </c>
      <c r="O331" s="172">
        <v>53</v>
      </c>
      <c r="P331" s="172">
        <f t="shared" si="8"/>
        <v>613265</v>
      </c>
      <c r="R331" s="265"/>
    </row>
    <row r="332" spans="1:18" ht="15">
      <c r="A332" s="39">
        <v>2002</v>
      </c>
      <c r="B332" s="39">
        <v>7</v>
      </c>
      <c r="C332" s="264">
        <v>37438</v>
      </c>
      <c r="E332" s="172">
        <v>564320</v>
      </c>
      <c r="F332" s="172">
        <v>45782</v>
      </c>
      <c r="G332" s="172">
        <v>2722</v>
      </c>
      <c r="H332" s="172">
        <v>601</v>
      </c>
      <c r="I332" s="172">
        <v>476</v>
      </c>
      <c r="J332" s="172">
        <v>43</v>
      </c>
      <c r="K332" s="172">
        <v>29</v>
      </c>
      <c r="L332" s="172">
        <v>33</v>
      </c>
      <c r="M332" s="172">
        <v>28</v>
      </c>
      <c r="N332" s="172">
        <v>92</v>
      </c>
      <c r="O332" s="172">
        <v>52</v>
      </c>
      <c r="P332" s="172">
        <f t="shared" si="8"/>
        <v>613593</v>
      </c>
      <c r="R332" s="265"/>
    </row>
    <row r="333" spans="1:18" ht="15">
      <c r="A333" s="39">
        <v>2002</v>
      </c>
      <c r="B333" s="39">
        <v>8</v>
      </c>
      <c r="C333" s="264">
        <v>37469</v>
      </c>
      <c r="E333" s="172">
        <v>564525</v>
      </c>
      <c r="F333" s="172">
        <v>45747</v>
      </c>
      <c r="G333" s="172">
        <v>2706</v>
      </c>
      <c r="H333" s="172">
        <v>600</v>
      </c>
      <c r="I333" s="172">
        <v>476</v>
      </c>
      <c r="J333" s="172">
        <v>42</v>
      </c>
      <c r="K333" s="172">
        <v>29</v>
      </c>
      <c r="L333" s="172">
        <v>33</v>
      </c>
      <c r="M333" s="172">
        <v>28</v>
      </c>
      <c r="N333" s="172">
        <v>93</v>
      </c>
      <c r="O333" s="172">
        <v>53</v>
      </c>
      <c r="P333" s="172">
        <f t="shared" si="8"/>
        <v>613746</v>
      </c>
      <c r="R333" s="265"/>
    </row>
    <row r="334" spans="1:18" ht="15">
      <c r="A334" s="39">
        <v>2002</v>
      </c>
      <c r="B334" s="39">
        <v>9</v>
      </c>
      <c r="C334" s="264">
        <v>37500</v>
      </c>
      <c r="E334" s="172">
        <v>565585</v>
      </c>
      <c r="F334" s="172">
        <v>45757</v>
      </c>
      <c r="G334" s="172">
        <v>2694</v>
      </c>
      <c r="H334" s="172">
        <v>590</v>
      </c>
      <c r="I334" s="172">
        <v>476</v>
      </c>
      <c r="J334" s="172">
        <v>41</v>
      </c>
      <c r="K334" s="172">
        <v>29</v>
      </c>
      <c r="L334" s="172">
        <v>34</v>
      </c>
      <c r="M334" s="172">
        <v>29</v>
      </c>
      <c r="N334" s="172">
        <v>95</v>
      </c>
      <c r="O334" s="172">
        <v>53</v>
      </c>
      <c r="P334" s="172">
        <f t="shared" si="8"/>
        <v>614796</v>
      </c>
      <c r="R334" s="265"/>
    </row>
    <row r="335" spans="1:18" ht="15">
      <c r="A335" s="39">
        <v>2002</v>
      </c>
      <c r="B335" s="39">
        <v>10</v>
      </c>
      <c r="C335" s="264">
        <v>37530</v>
      </c>
      <c r="E335" s="172">
        <v>568144</v>
      </c>
      <c r="F335" s="172">
        <v>45935</v>
      </c>
      <c r="G335" s="172">
        <v>2697</v>
      </c>
      <c r="H335" s="172">
        <v>591</v>
      </c>
      <c r="I335" s="172">
        <v>464</v>
      </c>
      <c r="J335" s="172">
        <v>40</v>
      </c>
      <c r="K335" s="172">
        <v>28</v>
      </c>
      <c r="L335" s="172">
        <v>36</v>
      </c>
      <c r="M335" s="172">
        <v>30</v>
      </c>
      <c r="N335" s="172">
        <v>97</v>
      </c>
      <c r="O335" s="172">
        <v>54</v>
      </c>
      <c r="P335" s="172">
        <f t="shared" si="8"/>
        <v>617540</v>
      </c>
      <c r="R335" s="265"/>
    </row>
    <row r="336" spans="1:18" ht="15">
      <c r="A336" s="39">
        <v>2002</v>
      </c>
      <c r="B336" s="39">
        <v>11</v>
      </c>
      <c r="C336" s="264">
        <v>37561</v>
      </c>
      <c r="E336" s="172">
        <v>570642</v>
      </c>
      <c r="F336" s="172">
        <v>46145</v>
      </c>
      <c r="G336" s="172">
        <v>2702</v>
      </c>
      <c r="H336" s="172">
        <v>590</v>
      </c>
      <c r="I336" s="172">
        <v>464</v>
      </c>
      <c r="J336" s="172">
        <v>40</v>
      </c>
      <c r="K336" s="172">
        <v>28</v>
      </c>
      <c r="L336" s="172">
        <v>36</v>
      </c>
      <c r="M336" s="172">
        <v>30</v>
      </c>
      <c r="N336" s="172">
        <v>97</v>
      </c>
      <c r="O336" s="172">
        <v>54</v>
      </c>
      <c r="P336" s="172">
        <f t="shared" si="8"/>
        <v>620252</v>
      </c>
      <c r="R336" s="265"/>
    </row>
    <row r="337" spans="1:18" ht="15">
      <c r="A337" s="39">
        <v>2002</v>
      </c>
      <c r="B337" s="39">
        <v>12</v>
      </c>
      <c r="C337" s="264">
        <v>37591</v>
      </c>
      <c r="E337" s="172">
        <v>572290</v>
      </c>
      <c r="F337" s="172">
        <v>46221</v>
      </c>
      <c r="G337" s="172">
        <v>2696</v>
      </c>
      <c r="H337" s="172">
        <v>586</v>
      </c>
      <c r="I337" s="172">
        <v>460</v>
      </c>
      <c r="J337" s="172">
        <v>40</v>
      </c>
      <c r="K337" s="172">
        <v>28</v>
      </c>
      <c r="L337" s="172">
        <v>37</v>
      </c>
      <c r="M337" s="172">
        <v>30</v>
      </c>
      <c r="N337" s="172">
        <v>97</v>
      </c>
      <c r="O337" s="172">
        <v>54</v>
      </c>
      <c r="P337" s="172">
        <f t="shared" si="8"/>
        <v>621967</v>
      </c>
      <c r="R337" s="265"/>
    </row>
    <row r="338" spans="1:18" ht="15">
      <c r="A338" s="39">
        <v>2003</v>
      </c>
      <c r="B338" s="39">
        <v>1</v>
      </c>
      <c r="C338" s="264">
        <v>37622</v>
      </c>
      <c r="E338" s="172">
        <v>574876</v>
      </c>
      <c r="F338" s="172">
        <v>46344</v>
      </c>
      <c r="G338" s="172">
        <v>2695</v>
      </c>
      <c r="H338" s="172">
        <v>590</v>
      </c>
      <c r="I338" s="172">
        <v>460</v>
      </c>
      <c r="J338" s="172">
        <v>39</v>
      </c>
      <c r="K338" s="172">
        <v>28</v>
      </c>
      <c r="L338" s="172">
        <v>37</v>
      </c>
      <c r="M338" s="172">
        <v>30</v>
      </c>
      <c r="N338" s="172">
        <v>98</v>
      </c>
      <c r="O338" s="172">
        <v>54</v>
      </c>
      <c r="P338" s="172">
        <f t="shared" si="8"/>
        <v>624679</v>
      </c>
      <c r="R338" s="265"/>
    </row>
    <row r="339" spans="1:18" ht="15">
      <c r="A339" s="39">
        <v>2003</v>
      </c>
      <c r="B339" s="39">
        <v>2</v>
      </c>
      <c r="C339" s="264">
        <v>37653</v>
      </c>
      <c r="E339" s="172">
        <v>576732</v>
      </c>
      <c r="F339" s="172">
        <v>46422</v>
      </c>
      <c r="G339" s="172">
        <v>2697</v>
      </c>
      <c r="H339" s="172">
        <v>589</v>
      </c>
      <c r="I339" s="172">
        <v>449</v>
      </c>
      <c r="J339" s="172">
        <v>39</v>
      </c>
      <c r="K339" s="172">
        <v>26</v>
      </c>
      <c r="L339" s="172">
        <v>37</v>
      </c>
      <c r="M339" s="172">
        <v>30</v>
      </c>
      <c r="N339" s="172">
        <v>98</v>
      </c>
      <c r="O339" s="172">
        <v>54</v>
      </c>
      <c r="P339" s="172">
        <f t="shared" si="8"/>
        <v>626614</v>
      </c>
      <c r="R339" s="265"/>
    </row>
    <row r="340" spans="1:18" ht="15">
      <c r="A340" s="39">
        <v>2003</v>
      </c>
      <c r="B340" s="39">
        <v>3</v>
      </c>
      <c r="C340" s="264">
        <v>37681</v>
      </c>
      <c r="E340" s="172">
        <v>578636</v>
      </c>
      <c r="F340" s="172">
        <v>46503</v>
      </c>
      <c r="G340" s="172">
        <v>2690</v>
      </c>
      <c r="H340" s="172">
        <v>585</v>
      </c>
      <c r="I340" s="172">
        <v>449</v>
      </c>
      <c r="J340" s="172">
        <v>38</v>
      </c>
      <c r="K340" s="172">
        <v>26</v>
      </c>
      <c r="L340" s="172">
        <v>39</v>
      </c>
      <c r="M340" s="172">
        <v>32</v>
      </c>
      <c r="N340" s="172">
        <v>98</v>
      </c>
      <c r="O340" s="172">
        <v>54</v>
      </c>
      <c r="P340" s="172">
        <f t="shared" si="8"/>
        <v>628589</v>
      </c>
      <c r="R340" s="265"/>
    </row>
    <row r="341" spans="1:18" ht="15">
      <c r="A341" s="39">
        <v>2003</v>
      </c>
      <c r="B341" s="39">
        <v>4</v>
      </c>
      <c r="C341" s="264">
        <v>37712</v>
      </c>
      <c r="E341" s="172">
        <v>580210</v>
      </c>
      <c r="F341" s="172">
        <v>46595</v>
      </c>
      <c r="G341" s="172">
        <v>2687</v>
      </c>
      <c r="H341" s="172">
        <v>584</v>
      </c>
      <c r="I341" s="172">
        <v>448</v>
      </c>
      <c r="J341" s="172">
        <v>37</v>
      </c>
      <c r="K341" s="172">
        <v>25</v>
      </c>
      <c r="L341" s="172">
        <v>39</v>
      </c>
      <c r="M341" s="172">
        <v>32</v>
      </c>
      <c r="N341" s="172">
        <v>97</v>
      </c>
      <c r="O341" s="172">
        <v>53</v>
      </c>
      <c r="P341" s="172">
        <f t="shared" si="8"/>
        <v>630249</v>
      </c>
      <c r="R341" s="265"/>
    </row>
    <row r="342" spans="1:18" ht="15">
      <c r="A342" s="39">
        <v>2003</v>
      </c>
      <c r="B342" s="39">
        <v>5</v>
      </c>
      <c r="C342" s="264">
        <v>37742</v>
      </c>
      <c r="E342" s="172">
        <v>581325</v>
      </c>
      <c r="F342" s="172">
        <v>46707</v>
      </c>
      <c r="G342" s="172">
        <v>2688</v>
      </c>
      <c r="H342" s="172">
        <v>581</v>
      </c>
      <c r="I342" s="172">
        <v>446</v>
      </c>
      <c r="J342" s="172">
        <v>36</v>
      </c>
      <c r="K342" s="172">
        <v>24</v>
      </c>
      <c r="L342" s="172">
        <v>39</v>
      </c>
      <c r="M342" s="172">
        <v>32</v>
      </c>
      <c r="N342" s="172">
        <v>98</v>
      </c>
      <c r="O342" s="172">
        <v>54</v>
      </c>
      <c r="P342" s="172">
        <f t="shared" si="8"/>
        <v>631474</v>
      </c>
      <c r="R342" s="265"/>
    </row>
    <row r="343" spans="1:18" ht="15">
      <c r="A343" s="39">
        <v>2003</v>
      </c>
      <c r="B343" s="39">
        <v>6</v>
      </c>
      <c r="C343" s="264">
        <v>37773</v>
      </c>
      <c r="E343" s="172">
        <v>582516</v>
      </c>
      <c r="F343" s="172">
        <v>46813</v>
      </c>
      <c r="G343" s="172">
        <v>2681</v>
      </c>
      <c r="H343" s="172">
        <v>578</v>
      </c>
      <c r="I343" s="172">
        <v>446</v>
      </c>
      <c r="J343" s="172">
        <v>35</v>
      </c>
      <c r="K343" s="172">
        <v>24</v>
      </c>
      <c r="L343" s="172">
        <v>38</v>
      </c>
      <c r="M343" s="172">
        <v>32</v>
      </c>
      <c r="N343" s="172">
        <v>97</v>
      </c>
      <c r="O343" s="172">
        <v>55</v>
      </c>
      <c r="P343" s="172">
        <f t="shared" si="8"/>
        <v>632758</v>
      </c>
      <c r="R343" s="265"/>
    </row>
    <row r="344" spans="1:18" ht="15">
      <c r="A344" s="39">
        <v>2003</v>
      </c>
      <c r="B344" s="39">
        <v>7</v>
      </c>
      <c r="C344" s="264">
        <v>37803</v>
      </c>
      <c r="E344" s="172">
        <v>582704</v>
      </c>
      <c r="F344" s="172">
        <v>46833</v>
      </c>
      <c r="G344" s="172">
        <v>2680</v>
      </c>
      <c r="H344" s="172">
        <v>577</v>
      </c>
      <c r="I344" s="172">
        <v>446</v>
      </c>
      <c r="J344" s="172">
        <v>35</v>
      </c>
      <c r="K344" s="172">
        <v>24</v>
      </c>
      <c r="L344" s="172">
        <v>39</v>
      </c>
      <c r="M344" s="172">
        <v>32</v>
      </c>
      <c r="N344" s="172">
        <v>95</v>
      </c>
      <c r="O344" s="172">
        <v>54</v>
      </c>
      <c r="P344" s="172">
        <f t="shared" si="8"/>
        <v>632963</v>
      </c>
      <c r="R344" s="265"/>
    </row>
    <row r="345" spans="1:18" ht="15">
      <c r="A345" s="39">
        <v>2003</v>
      </c>
      <c r="B345" s="39">
        <v>8</v>
      </c>
      <c r="C345" s="264">
        <v>37834</v>
      </c>
      <c r="E345" s="172">
        <v>583387</v>
      </c>
      <c r="F345" s="172">
        <v>46839</v>
      </c>
      <c r="G345" s="172">
        <v>2673</v>
      </c>
      <c r="H345" s="172">
        <v>572</v>
      </c>
      <c r="I345" s="172">
        <v>443</v>
      </c>
      <c r="J345" s="172">
        <v>35</v>
      </c>
      <c r="K345" s="172">
        <v>24</v>
      </c>
      <c r="L345" s="172">
        <v>39</v>
      </c>
      <c r="M345" s="172">
        <v>32</v>
      </c>
      <c r="N345" s="172">
        <v>95</v>
      </c>
      <c r="O345" s="172">
        <v>54</v>
      </c>
      <c r="P345" s="172">
        <f t="shared" si="8"/>
        <v>633640</v>
      </c>
      <c r="R345" s="265"/>
    </row>
    <row r="346" spans="1:18" ht="15">
      <c r="A346" s="39">
        <v>2003</v>
      </c>
      <c r="B346" s="39">
        <v>9</v>
      </c>
      <c r="C346" s="264">
        <v>37865</v>
      </c>
      <c r="E346" s="172">
        <v>585947</v>
      </c>
      <c r="F346" s="172">
        <v>46924</v>
      </c>
      <c r="G346" s="172">
        <v>2675</v>
      </c>
      <c r="H346" s="172">
        <v>564</v>
      </c>
      <c r="I346" s="172">
        <v>443</v>
      </c>
      <c r="J346" s="172">
        <v>34</v>
      </c>
      <c r="K346" s="172">
        <v>24</v>
      </c>
      <c r="L346" s="172">
        <v>39</v>
      </c>
      <c r="M346" s="172">
        <v>32</v>
      </c>
      <c r="N346" s="172">
        <v>95</v>
      </c>
      <c r="O346" s="172">
        <v>54</v>
      </c>
      <c r="P346" s="172">
        <f t="shared" si="8"/>
        <v>636278</v>
      </c>
      <c r="R346" s="265"/>
    </row>
    <row r="347" spans="1:18" ht="15">
      <c r="A347" s="39">
        <v>2003</v>
      </c>
      <c r="B347" s="39">
        <v>10</v>
      </c>
      <c r="C347" s="264">
        <v>37895</v>
      </c>
      <c r="E347" s="172">
        <v>588951</v>
      </c>
      <c r="F347" s="172">
        <v>47014</v>
      </c>
      <c r="G347" s="172">
        <v>2676</v>
      </c>
      <c r="H347" s="172">
        <v>562</v>
      </c>
      <c r="I347" s="172">
        <v>443</v>
      </c>
      <c r="J347" s="172">
        <v>34</v>
      </c>
      <c r="K347" s="172">
        <v>24</v>
      </c>
      <c r="L347" s="172">
        <v>39</v>
      </c>
      <c r="M347" s="172">
        <v>32</v>
      </c>
      <c r="N347" s="172">
        <v>95</v>
      </c>
      <c r="O347" s="172">
        <v>54</v>
      </c>
      <c r="P347" s="172">
        <f t="shared" si="8"/>
        <v>639371</v>
      </c>
      <c r="R347" s="265"/>
    </row>
    <row r="348" spans="1:18" ht="15">
      <c r="A348" s="39">
        <v>2003</v>
      </c>
      <c r="B348" s="39">
        <v>11</v>
      </c>
      <c r="C348" s="264">
        <v>37926</v>
      </c>
      <c r="E348" s="172">
        <v>592220</v>
      </c>
      <c r="F348" s="172">
        <v>47313</v>
      </c>
      <c r="G348" s="172">
        <v>2684</v>
      </c>
      <c r="H348" s="172">
        <v>558</v>
      </c>
      <c r="I348" s="172">
        <v>438</v>
      </c>
      <c r="J348" s="172">
        <v>34</v>
      </c>
      <c r="K348" s="172">
        <v>22</v>
      </c>
      <c r="L348" s="172">
        <v>39</v>
      </c>
      <c r="M348" s="172">
        <v>30</v>
      </c>
      <c r="N348" s="172">
        <v>94</v>
      </c>
      <c r="O348" s="172">
        <v>51</v>
      </c>
      <c r="P348" s="172">
        <f t="shared" si="8"/>
        <v>642942</v>
      </c>
      <c r="R348" s="265"/>
    </row>
    <row r="349" spans="1:18" ht="15">
      <c r="A349" s="39">
        <v>2003</v>
      </c>
      <c r="B349" s="39">
        <v>12</v>
      </c>
      <c r="C349" s="264">
        <v>37956</v>
      </c>
      <c r="E349" s="172">
        <v>593768</v>
      </c>
      <c r="F349" s="172">
        <v>47448</v>
      </c>
      <c r="G349" s="172">
        <v>2693</v>
      </c>
      <c r="H349" s="172">
        <v>557</v>
      </c>
      <c r="I349" s="172">
        <v>438</v>
      </c>
      <c r="J349" s="172">
        <v>34</v>
      </c>
      <c r="K349" s="172">
        <v>22</v>
      </c>
      <c r="L349" s="172">
        <v>39</v>
      </c>
      <c r="M349" s="172">
        <v>30</v>
      </c>
      <c r="N349" s="172">
        <v>90</v>
      </c>
      <c r="O349" s="172">
        <v>51</v>
      </c>
      <c r="P349" s="172">
        <f t="shared" si="8"/>
        <v>644629</v>
      </c>
      <c r="R349" s="265"/>
    </row>
    <row r="350" spans="1:18" ht="15">
      <c r="A350" s="39">
        <v>2004</v>
      </c>
      <c r="B350" s="39">
        <v>1</v>
      </c>
      <c r="C350" s="264">
        <v>37987</v>
      </c>
      <c r="E350" s="172">
        <v>602123</v>
      </c>
      <c r="F350" s="172">
        <v>48687</v>
      </c>
      <c r="G350" s="172">
        <v>2710</v>
      </c>
      <c r="H350" s="172">
        <v>553</v>
      </c>
      <c r="I350" s="172">
        <v>375</v>
      </c>
      <c r="J350" s="172">
        <v>33</v>
      </c>
      <c r="K350" s="172">
        <v>19</v>
      </c>
      <c r="L350" s="172">
        <v>35</v>
      </c>
      <c r="M350" s="172">
        <v>32</v>
      </c>
      <c r="N350" s="172">
        <v>94</v>
      </c>
      <c r="O350" s="172">
        <v>54</v>
      </c>
      <c r="P350" s="172">
        <f t="shared" si="8"/>
        <v>654235</v>
      </c>
      <c r="R350" s="265"/>
    </row>
    <row r="351" spans="1:18" ht="15">
      <c r="A351" s="39">
        <v>2004</v>
      </c>
      <c r="B351" s="39">
        <v>2</v>
      </c>
      <c r="C351" s="264">
        <v>38018</v>
      </c>
      <c r="E351" s="172">
        <v>603817</v>
      </c>
      <c r="F351" s="172">
        <v>48783</v>
      </c>
      <c r="G351" s="172">
        <v>2707</v>
      </c>
      <c r="H351" s="172">
        <v>549</v>
      </c>
      <c r="I351" s="172">
        <v>424</v>
      </c>
      <c r="J351" s="172">
        <v>33</v>
      </c>
      <c r="K351" s="172">
        <v>21</v>
      </c>
      <c r="L351" s="172">
        <v>35</v>
      </c>
      <c r="M351" s="172">
        <v>30</v>
      </c>
      <c r="N351" s="172">
        <v>94</v>
      </c>
      <c r="O351" s="172">
        <v>51</v>
      </c>
      <c r="P351" s="172">
        <f t="shared" si="8"/>
        <v>656018</v>
      </c>
      <c r="R351" s="265"/>
    </row>
    <row r="352" spans="1:18" ht="15">
      <c r="A352" s="39">
        <v>2004</v>
      </c>
      <c r="B352" s="39">
        <v>3</v>
      </c>
      <c r="C352" s="264">
        <v>38047</v>
      </c>
      <c r="E352" s="172">
        <v>605169</v>
      </c>
      <c r="F352" s="172">
        <v>48862</v>
      </c>
      <c r="G352" s="172">
        <v>2707</v>
      </c>
      <c r="H352" s="172">
        <v>549</v>
      </c>
      <c r="I352" s="172">
        <v>423</v>
      </c>
      <c r="J352" s="172">
        <v>33</v>
      </c>
      <c r="K352" s="172">
        <v>21</v>
      </c>
      <c r="L352" s="172">
        <v>35</v>
      </c>
      <c r="M352" s="172">
        <v>30</v>
      </c>
      <c r="N352" s="172">
        <v>94</v>
      </c>
      <c r="O352" s="172">
        <v>51</v>
      </c>
      <c r="P352" s="172">
        <f t="shared" si="8"/>
        <v>657449</v>
      </c>
      <c r="R352" s="265"/>
    </row>
    <row r="353" spans="1:18" ht="15">
      <c r="A353" s="39">
        <v>2004</v>
      </c>
      <c r="B353" s="39">
        <v>4</v>
      </c>
      <c r="C353" s="264">
        <v>38078</v>
      </c>
      <c r="E353" s="172">
        <v>606458</v>
      </c>
      <c r="F353" s="172">
        <v>48902</v>
      </c>
      <c r="G353" s="172">
        <v>2701</v>
      </c>
      <c r="H353" s="172">
        <v>549</v>
      </c>
      <c r="I353" s="172">
        <v>422</v>
      </c>
      <c r="J353" s="172">
        <v>32</v>
      </c>
      <c r="K353" s="172">
        <v>20</v>
      </c>
      <c r="L353" s="172">
        <v>35</v>
      </c>
      <c r="M353" s="172">
        <v>30</v>
      </c>
      <c r="N353" s="172">
        <v>95</v>
      </c>
      <c r="O353" s="172">
        <v>51</v>
      </c>
      <c r="P353" s="172">
        <f t="shared" si="8"/>
        <v>658772</v>
      </c>
      <c r="R353" s="265"/>
    </row>
    <row r="354" spans="1:18" ht="15">
      <c r="A354" s="39">
        <v>2004</v>
      </c>
      <c r="B354" s="39">
        <v>5</v>
      </c>
      <c r="C354" s="264">
        <v>38108</v>
      </c>
      <c r="E354" s="172">
        <v>607748</v>
      </c>
      <c r="F354" s="172">
        <v>48890</v>
      </c>
      <c r="G354" s="172">
        <v>2689</v>
      </c>
      <c r="H354" s="172">
        <v>548</v>
      </c>
      <c r="I354" s="172">
        <v>420</v>
      </c>
      <c r="J354" s="172">
        <v>31</v>
      </c>
      <c r="K354" s="172">
        <v>18</v>
      </c>
      <c r="L354" s="172">
        <v>35</v>
      </c>
      <c r="M354" s="172">
        <v>29</v>
      </c>
      <c r="N354" s="172">
        <v>96</v>
      </c>
      <c r="O354" s="172">
        <v>52</v>
      </c>
      <c r="P354" s="172">
        <f t="shared" si="8"/>
        <v>660037</v>
      </c>
      <c r="R354" s="265"/>
    </row>
    <row r="355" spans="1:18" ht="15">
      <c r="A355" s="39">
        <v>2004</v>
      </c>
      <c r="B355" s="39">
        <v>6</v>
      </c>
      <c r="C355" s="264">
        <v>38139</v>
      </c>
      <c r="E355" s="172">
        <v>608969</v>
      </c>
      <c r="F355" s="172">
        <v>48928</v>
      </c>
      <c r="G355" s="172">
        <v>2685</v>
      </c>
      <c r="H355" s="172">
        <v>547</v>
      </c>
      <c r="I355" s="172">
        <v>420</v>
      </c>
      <c r="J355" s="172">
        <v>31</v>
      </c>
      <c r="K355" s="172">
        <v>19</v>
      </c>
      <c r="L355" s="172">
        <v>34</v>
      </c>
      <c r="M355" s="172">
        <v>29</v>
      </c>
      <c r="N355" s="172">
        <v>96</v>
      </c>
      <c r="O355" s="172">
        <v>53</v>
      </c>
      <c r="P355" s="172">
        <f t="shared" si="8"/>
        <v>661290</v>
      </c>
      <c r="R355" s="265"/>
    </row>
    <row r="356" spans="1:18" ht="15">
      <c r="A356" s="39">
        <v>2004</v>
      </c>
      <c r="B356" s="39">
        <v>7</v>
      </c>
      <c r="C356" s="264">
        <v>38169</v>
      </c>
      <c r="E356" s="172">
        <v>609898</v>
      </c>
      <c r="F356" s="172">
        <v>48959</v>
      </c>
      <c r="G356" s="172">
        <v>2684</v>
      </c>
      <c r="H356" s="172">
        <v>545</v>
      </c>
      <c r="I356" s="172">
        <v>419</v>
      </c>
      <c r="J356" s="172">
        <v>32</v>
      </c>
      <c r="K356" s="172">
        <v>19</v>
      </c>
      <c r="L356" s="172">
        <v>34</v>
      </c>
      <c r="M356" s="172">
        <v>29</v>
      </c>
      <c r="N356" s="172">
        <v>95</v>
      </c>
      <c r="O356" s="172">
        <v>53</v>
      </c>
      <c r="P356" s="172">
        <f t="shared" si="8"/>
        <v>662247</v>
      </c>
      <c r="R356" s="265"/>
    </row>
    <row r="357" spans="1:18" ht="15">
      <c r="A357" s="39">
        <v>2004</v>
      </c>
      <c r="B357" s="39">
        <v>8</v>
      </c>
      <c r="C357" s="264">
        <v>38200</v>
      </c>
      <c r="E357" s="172">
        <v>611308</v>
      </c>
      <c r="F357" s="172">
        <v>48996</v>
      </c>
      <c r="G357" s="172">
        <v>2676</v>
      </c>
      <c r="H357" s="172">
        <v>542</v>
      </c>
      <c r="I357" s="172">
        <v>416</v>
      </c>
      <c r="J357" s="172">
        <v>31</v>
      </c>
      <c r="K357" s="172">
        <v>18</v>
      </c>
      <c r="L357" s="172">
        <v>34</v>
      </c>
      <c r="M357" s="172">
        <v>29</v>
      </c>
      <c r="N357" s="172">
        <v>95</v>
      </c>
      <c r="O357" s="172">
        <v>53</v>
      </c>
      <c r="P357" s="172">
        <f t="shared" si="8"/>
        <v>663682</v>
      </c>
      <c r="R357" s="265"/>
    </row>
    <row r="358" spans="1:18" ht="15">
      <c r="A358" s="39">
        <v>2004</v>
      </c>
      <c r="B358" s="39">
        <v>9</v>
      </c>
      <c r="C358" s="264">
        <v>38231</v>
      </c>
      <c r="E358" s="172">
        <v>613396</v>
      </c>
      <c r="F358" s="172">
        <v>49189</v>
      </c>
      <c r="G358" s="172">
        <v>2670</v>
      </c>
      <c r="H358" s="172">
        <v>543</v>
      </c>
      <c r="I358" s="172">
        <v>414</v>
      </c>
      <c r="J358" s="172">
        <v>30</v>
      </c>
      <c r="K358" s="172">
        <v>18</v>
      </c>
      <c r="L358" s="172">
        <v>34</v>
      </c>
      <c r="M358" s="172">
        <v>29</v>
      </c>
      <c r="N358" s="172">
        <v>95</v>
      </c>
      <c r="O358" s="172">
        <v>53</v>
      </c>
      <c r="P358" s="172">
        <f t="shared" si="8"/>
        <v>665957</v>
      </c>
      <c r="R358" s="265"/>
    </row>
    <row r="359" spans="1:18" ht="15">
      <c r="A359" s="39">
        <v>2004</v>
      </c>
      <c r="B359" s="39">
        <v>10</v>
      </c>
      <c r="C359" s="264">
        <v>38261</v>
      </c>
      <c r="E359" s="172">
        <v>615710</v>
      </c>
      <c r="F359" s="172">
        <v>49248</v>
      </c>
      <c r="G359" s="172">
        <v>2673</v>
      </c>
      <c r="H359" s="172">
        <v>535</v>
      </c>
      <c r="I359" s="172">
        <v>413</v>
      </c>
      <c r="J359" s="172">
        <v>30</v>
      </c>
      <c r="K359" s="172">
        <v>17</v>
      </c>
      <c r="L359" s="172">
        <v>34</v>
      </c>
      <c r="M359" s="172">
        <v>29</v>
      </c>
      <c r="N359" s="172">
        <v>95</v>
      </c>
      <c r="O359" s="172">
        <v>53</v>
      </c>
      <c r="P359" s="172">
        <f t="shared" si="8"/>
        <v>668325</v>
      </c>
      <c r="R359" s="265"/>
    </row>
    <row r="360" spans="1:18" ht="15">
      <c r="A360" s="39">
        <v>2004</v>
      </c>
      <c r="B360" s="39">
        <v>11</v>
      </c>
      <c r="C360" s="264">
        <v>38292</v>
      </c>
      <c r="E360" s="172">
        <v>618060</v>
      </c>
      <c r="F360" s="172">
        <v>49506</v>
      </c>
      <c r="G360" s="172">
        <v>2679</v>
      </c>
      <c r="H360" s="172">
        <v>532</v>
      </c>
      <c r="I360" s="172">
        <v>411</v>
      </c>
      <c r="J360" s="172">
        <v>30</v>
      </c>
      <c r="K360" s="172">
        <v>17</v>
      </c>
      <c r="L360" s="172">
        <v>33</v>
      </c>
      <c r="M360" s="172">
        <v>29</v>
      </c>
      <c r="N360" s="172">
        <v>95</v>
      </c>
      <c r="O360" s="172">
        <v>52</v>
      </c>
      <c r="P360" s="172">
        <f t="shared" si="8"/>
        <v>670935</v>
      </c>
      <c r="R360" s="265"/>
    </row>
    <row r="361" spans="1:18" ht="15">
      <c r="A361" s="39">
        <v>2004</v>
      </c>
      <c r="B361" s="39">
        <v>12</v>
      </c>
      <c r="C361" s="264">
        <v>38322</v>
      </c>
      <c r="E361" s="172">
        <v>619514</v>
      </c>
      <c r="F361" s="172">
        <v>49653</v>
      </c>
      <c r="G361" s="172">
        <v>2678</v>
      </c>
      <c r="H361" s="172">
        <v>526</v>
      </c>
      <c r="I361" s="172">
        <v>401</v>
      </c>
      <c r="J361" s="172">
        <v>30</v>
      </c>
      <c r="K361" s="172">
        <v>17</v>
      </c>
      <c r="L361" s="172">
        <v>33</v>
      </c>
      <c r="M361" s="172">
        <v>29</v>
      </c>
      <c r="N361" s="172">
        <v>96</v>
      </c>
      <c r="O361" s="172">
        <v>52</v>
      </c>
      <c r="P361" s="172">
        <f t="shared" si="8"/>
        <v>672530</v>
      </c>
      <c r="R361" s="265"/>
    </row>
    <row r="362" spans="1:18" ht="15">
      <c r="A362" s="39">
        <v>2005</v>
      </c>
      <c r="B362" s="39">
        <v>1</v>
      </c>
      <c r="C362" s="264">
        <v>38353</v>
      </c>
      <c r="E362" s="172">
        <v>622005</v>
      </c>
      <c r="F362" s="172">
        <v>49847</v>
      </c>
      <c r="G362" s="172">
        <v>2676</v>
      </c>
      <c r="H362" s="172">
        <v>517</v>
      </c>
      <c r="I362" s="172">
        <v>391</v>
      </c>
      <c r="J362" s="172">
        <v>29</v>
      </c>
      <c r="K362" s="172">
        <v>14</v>
      </c>
      <c r="L362" s="172">
        <v>35</v>
      </c>
      <c r="M362" s="172">
        <v>26</v>
      </c>
      <c r="N362" s="172">
        <v>94</v>
      </c>
      <c r="O362" s="172">
        <v>59</v>
      </c>
      <c r="P362" s="172">
        <f t="shared" si="8"/>
        <v>675203</v>
      </c>
      <c r="R362" s="265"/>
    </row>
    <row r="363" spans="1:18" ht="15">
      <c r="A363" s="39">
        <v>2005</v>
      </c>
      <c r="B363" s="39">
        <v>2</v>
      </c>
      <c r="C363" s="264">
        <v>38384</v>
      </c>
      <c r="E363" s="172">
        <v>623944</v>
      </c>
      <c r="F363" s="172">
        <v>49927</v>
      </c>
      <c r="G363" s="172">
        <v>2677</v>
      </c>
      <c r="H363" s="172">
        <v>515</v>
      </c>
      <c r="I363" s="172">
        <v>390</v>
      </c>
      <c r="J363" s="172">
        <v>29</v>
      </c>
      <c r="K363" s="172">
        <v>14</v>
      </c>
      <c r="L363" s="172">
        <v>33</v>
      </c>
      <c r="M363" s="172">
        <v>27</v>
      </c>
      <c r="N363" s="172">
        <v>96</v>
      </c>
      <c r="O363" s="172">
        <v>59</v>
      </c>
      <c r="P363" s="172">
        <f t="shared" si="8"/>
        <v>677221</v>
      </c>
      <c r="R363" s="265"/>
    </row>
    <row r="364" spans="1:18" ht="15">
      <c r="A364" s="39">
        <v>2005</v>
      </c>
      <c r="B364" s="39">
        <v>3</v>
      </c>
      <c r="C364" s="264">
        <v>38412</v>
      </c>
      <c r="E364" s="172">
        <v>625294</v>
      </c>
      <c r="F364" s="172">
        <v>50010</v>
      </c>
      <c r="G364" s="172">
        <v>2677</v>
      </c>
      <c r="H364" s="172">
        <v>510</v>
      </c>
      <c r="I364" s="172">
        <v>385</v>
      </c>
      <c r="J364" s="172">
        <v>29</v>
      </c>
      <c r="K364" s="172">
        <v>15</v>
      </c>
      <c r="L364" s="172">
        <v>33</v>
      </c>
      <c r="M364" s="172">
        <v>27</v>
      </c>
      <c r="N364" s="172">
        <v>96</v>
      </c>
      <c r="O364" s="172">
        <v>59</v>
      </c>
      <c r="P364" s="172">
        <f t="shared" si="8"/>
        <v>678649</v>
      </c>
      <c r="R364" s="265"/>
    </row>
    <row r="365" spans="1:18" ht="15">
      <c r="A365" s="39">
        <v>2005</v>
      </c>
      <c r="B365" s="39">
        <v>4</v>
      </c>
      <c r="C365" s="264">
        <v>38443</v>
      </c>
      <c r="E365" s="172">
        <v>626542</v>
      </c>
      <c r="F365" s="172">
        <v>50060</v>
      </c>
      <c r="G365" s="172">
        <v>2667</v>
      </c>
      <c r="H365" s="172">
        <v>502</v>
      </c>
      <c r="I365" s="172">
        <v>385</v>
      </c>
      <c r="J365" s="172">
        <v>29</v>
      </c>
      <c r="K365" s="172">
        <v>15</v>
      </c>
      <c r="L365" s="172">
        <v>33</v>
      </c>
      <c r="M365" s="172">
        <v>27</v>
      </c>
      <c r="N365" s="172">
        <v>97</v>
      </c>
      <c r="O365" s="172">
        <v>59</v>
      </c>
      <c r="P365" s="172">
        <f t="shared" si="8"/>
        <v>679930</v>
      </c>
      <c r="R365" s="265"/>
    </row>
    <row r="366" spans="1:18" ht="15">
      <c r="A366" s="39">
        <v>2005</v>
      </c>
      <c r="B366" s="39">
        <v>5</v>
      </c>
      <c r="C366" s="264">
        <v>38473</v>
      </c>
      <c r="E366" s="172">
        <v>627647</v>
      </c>
      <c r="F366" s="172">
        <v>50129</v>
      </c>
      <c r="G366" s="172">
        <v>2666</v>
      </c>
      <c r="H366" s="172">
        <v>501</v>
      </c>
      <c r="I366" s="172">
        <v>376</v>
      </c>
      <c r="J366" s="172">
        <v>29</v>
      </c>
      <c r="K366" s="172">
        <v>15</v>
      </c>
      <c r="L366" s="172">
        <v>33</v>
      </c>
      <c r="M366" s="172">
        <v>28</v>
      </c>
      <c r="N366" s="172">
        <v>97</v>
      </c>
      <c r="O366" s="172">
        <v>60</v>
      </c>
      <c r="P366" s="172">
        <f t="shared" si="8"/>
        <v>681102</v>
      </c>
      <c r="R366" s="265"/>
    </row>
    <row r="367" spans="1:18" ht="15">
      <c r="A367" s="39">
        <v>2005</v>
      </c>
      <c r="B367" s="39">
        <v>6</v>
      </c>
      <c r="C367" s="264">
        <v>38504</v>
      </c>
      <c r="E367" s="172">
        <v>628782</v>
      </c>
      <c r="F367" s="172">
        <v>50144</v>
      </c>
      <c r="G367" s="172">
        <v>2658</v>
      </c>
      <c r="H367" s="172">
        <v>500</v>
      </c>
      <c r="I367" s="172">
        <v>377</v>
      </c>
      <c r="J367" s="172">
        <v>29</v>
      </c>
      <c r="K367" s="172">
        <v>13</v>
      </c>
      <c r="L367" s="172">
        <v>34</v>
      </c>
      <c r="M367" s="172">
        <v>28</v>
      </c>
      <c r="N367" s="172">
        <v>96</v>
      </c>
      <c r="O367" s="172">
        <v>60</v>
      </c>
      <c r="P367" s="172">
        <f t="shared" si="8"/>
        <v>682243</v>
      </c>
      <c r="R367" s="265"/>
    </row>
    <row r="368" spans="1:18" ht="15">
      <c r="A368" s="39">
        <v>2005</v>
      </c>
      <c r="B368" s="39">
        <v>7</v>
      </c>
      <c r="C368" s="264">
        <v>38534</v>
      </c>
      <c r="E368" s="172">
        <v>629191</v>
      </c>
      <c r="F368" s="172">
        <v>50128</v>
      </c>
      <c r="G368" s="172">
        <v>2648</v>
      </c>
      <c r="H368" s="172">
        <v>499</v>
      </c>
      <c r="I368" s="172">
        <v>352</v>
      </c>
      <c r="J368" s="172">
        <v>29</v>
      </c>
      <c r="K368" s="172">
        <v>13</v>
      </c>
      <c r="L368" s="172">
        <v>34</v>
      </c>
      <c r="M368" s="172">
        <v>28</v>
      </c>
      <c r="N368" s="172">
        <v>96</v>
      </c>
      <c r="O368" s="172">
        <v>60</v>
      </c>
      <c r="P368" s="172">
        <f t="shared" si="8"/>
        <v>682625</v>
      </c>
      <c r="R368" s="265"/>
    </row>
    <row r="369" spans="1:18" ht="15">
      <c r="A369" s="39">
        <v>2005</v>
      </c>
      <c r="B369" s="39">
        <v>8</v>
      </c>
      <c r="C369" s="264">
        <v>38565</v>
      </c>
      <c r="E369" s="172">
        <v>629787</v>
      </c>
      <c r="F369" s="172">
        <v>50121</v>
      </c>
      <c r="G369" s="172">
        <v>2644</v>
      </c>
      <c r="H369" s="172">
        <v>493</v>
      </c>
      <c r="I369" s="172">
        <v>352</v>
      </c>
      <c r="J369" s="172">
        <v>29</v>
      </c>
      <c r="K369" s="172">
        <v>13</v>
      </c>
      <c r="L369" s="172">
        <v>34</v>
      </c>
      <c r="M369" s="172">
        <v>28</v>
      </c>
      <c r="N369" s="172">
        <v>96</v>
      </c>
      <c r="O369" s="172">
        <v>60</v>
      </c>
      <c r="P369" s="172">
        <f t="shared" si="8"/>
        <v>683204</v>
      </c>
      <c r="R369" s="265"/>
    </row>
    <row r="370" spans="1:18" ht="15">
      <c r="A370" s="39">
        <v>2005</v>
      </c>
      <c r="B370" s="39">
        <v>9</v>
      </c>
      <c r="C370" s="264">
        <v>38596</v>
      </c>
      <c r="E370" s="172">
        <v>630911</v>
      </c>
      <c r="F370" s="172">
        <v>50180</v>
      </c>
      <c r="G370" s="172">
        <v>2644</v>
      </c>
      <c r="H370" s="172">
        <v>491</v>
      </c>
      <c r="I370" s="172">
        <v>349</v>
      </c>
      <c r="J370" s="172">
        <v>29</v>
      </c>
      <c r="K370" s="172">
        <v>10</v>
      </c>
      <c r="L370" s="172">
        <v>34</v>
      </c>
      <c r="M370" s="172">
        <v>28</v>
      </c>
      <c r="N370" s="172">
        <v>96</v>
      </c>
      <c r="O370" s="172">
        <v>61</v>
      </c>
      <c r="P370" s="172">
        <f t="shared" si="8"/>
        <v>684385</v>
      </c>
      <c r="R370" s="265"/>
    </row>
    <row r="371" spans="1:18" ht="15">
      <c r="A371" s="39">
        <v>2005</v>
      </c>
      <c r="B371" s="39">
        <v>10</v>
      </c>
      <c r="C371" s="264">
        <v>38626</v>
      </c>
      <c r="E371" s="172">
        <v>634128</v>
      </c>
      <c r="F371" s="172">
        <v>50382</v>
      </c>
      <c r="G371" s="172">
        <v>2647</v>
      </c>
      <c r="H371" s="172">
        <v>489</v>
      </c>
      <c r="I371" s="172">
        <v>334</v>
      </c>
      <c r="J371" s="172">
        <v>29</v>
      </c>
      <c r="K371" s="172">
        <v>12</v>
      </c>
      <c r="L371" s="172">
        <v>34</v>
      </c>
      <c r="M371" s="172">
        <v>28</v>
      </c>
      <c r="N371" s="172">
        <v>96</v>
      </c>
      <c r="O371" s="172">
        <v>61</v>
      </c>
      <c r="P371" s="172">
        <f t="shared" si="8"/>
        <v>687805</v>
      </c>
      <c r="R371" s="265"/>
    </row>
    <row r="372" spans="1:18" ht="15">
      <c r="A372" s="39">
        <v>2005</v>
      </c>
      <c r="B372" s="39">
        <v>11</v>
      </c>
      <c r="C372" s="264">
        <v>38657</v>
      </c>
      <c r="E372" s="172">
        <v>637329</v>
      </c>
      <c r="F372" s="172">
        <v>50634</v>
      </c>
      <c r="G372" s="172">
        <v>2645</v>
      </c>
      <c r="H372" s="172">
        <v>485</v>
      </c>
      <c r="I372" s="172">
        <v>349</v>
      </c>
      <c r="J372" s="172">
        <v>30</v>
      </c>
      <c r="K372" s="172">
        <v>13</v>
      </c>
      <c r="L372" s="172">
        <v>34</v>
      </c>
      <c r="M372" s="172">
        <v>29</v>
      </c>
      <c r="N372" s="172">
        <v>95</v>
      </c>
      <c r="O372" s="172">
        <v>60</v>
      </c>
      <c r="P372" s="172">
        <f t="shared" si="8"/>
        <v>691252</v>
      </c>
      <c r="R372" s="265"/>
    </row>
    <row r="373" spans="1:18" ht="15">
      <c r="A373" s="39">
        <v>2005</v>
      </c>
      <c r="B373" s="39">
        <v>12</v>
      </c>
      <c r="C373" s="264">
        <v>38687</v>
      </c>
      <c r="E373" s="172">
        <v>640110</v>
      </c>
      <c r="F373" s="172">
        <v>50806</v>
      </c>
      <c r="G373" s="172">
        <v>2653</v>
      </c>
      <c r="H373" s="172">
        <v>484</v>
      </c>
      <c r="I373" s="172">
        <v>317</v>
      </c>
      <c r="J373" s="172">
        <v>33</v>
      </c>
      <c r="K373" s="172">
        <v>15</v>
      </c>
      <c r="L373" s="172">
        <v>34</v>
      </c>
      <c r="M373" s="172">
        <v>29</v>
      </c>
      <c r="N373" s="172">
        <v>90</v>
      </c>
      <c r="O373" s="172">
        <v>54</v>
      </c>
      <c r="P373" s="172">
        <f t="shared" si="8"/>
        <v>694210</v>
      </c>
      <c r="R373" s="265"/>
    </row>
    <row r="374" spans="1:18" ht="15">
      <c r="A374" s="39">
        <v>2006</v>
      </c>
      <c r="B374" s="39">
        <v>1</v>
      </c>
      <c r="C374" s="264">
        <v>38718</v>
      </c>
      <c r="E374" s="172">
        <v>642031</v>
      </c>
      <c r="F374" s="172">
        <v>50847</v>
      </c>
      <c r="G374" s="172">
        <v>2658</v>
      </c>
      <c r="H374" s="172">
        <v>475</v>
      </c>
      <c r="I374" s="172">
        <v>347</v>
      </c>
      <c r="J374" s="172">
        <v>33</v>
      </c>
      <c r="K374" s="172">
        <v>15</v>
      </c>
      <c r="L374" s="172">
        <v>34</v>
      </c>
      <c r="M374" s="172">
        <v>27</v>
      </c>
      <c r="N374" s="172">
        <v>90</v>
      </c>
      <c r="O374" s="172">
        <v>56</v>
      </c>
      <c r="P374" s="172">
        <f t="shared" si="8"/>
        <v>696168</v>
      </c>
      <c r="R374" s="265"/>
    </row>
    <row r="375" spans="1:18" ht="15">
      <c r="A375" s="39">
        <v>2006</v>
      </c>
      <c r="B375" s="39">
        <v>2</v>
      </c>
      <c r="C375" s="264">
        <v>38749</v>
      </c>
      <c r="E375" s="172">
        <v>643787</v>
      </c>
      <c r="F375" s="172">
        <v>50956</v>
      </c>
      <c r="G375" s="172">
        <v>2662</v>
      </c>
      <c r="H375" s="172">
        <v>455</v>
      </c>
      <c r="I375" s="172">
        <v>358</v>
      </c>
      <c r="J375" s="172">
        <v>32</v>
      </c>
      <c r="K375" s="172">
        <v>18</v>
      </c>
      <c r="L375" s="172">
        <v>34</v>
      </c>
      <c r="M375" s="172">
        <v>27</v>
      </c>
      <c r="N375" s="172">
        <v>88</v>
      </c>
      <c r="O375" s="172">
        <v>56</v>
      </c>
      <c r="P375" s="172">
        <f t="shared" si="8"/>
        <v>698014</v>
      </c>
      <c r="R375" s="265"/>
    </row>
    <row r="376" spans="1:18" ht="15">
      <c r="A376" s="39">
        <v>2006</v>
      </c>
      <c r="B376" s="39">
        <v>3</v>
      </c>
      <c r="C376" s="264">
        <v>38777</v>
      </c>
      <c r="E376" s="172">
        <v>645138</v>
      </c>
      <c r="F376" s="172">
        <v>51014</v>
      </c>
      <c r="G376" s="172">
        <v>2659</v>
      </c>
      <c r="H376" s="172">
        <v>442</v>
      </c>
      <c r="I376" s="172">
        <v>327</v>
      </c>
      <c r="J376" s="172">
        <v>32</v>
      </c>
      <c r="K376" s="172">
        <v>17</v>
      </c>
      <c r="L376" s="172">
        <v>34</v>
      </c>
      <c r="M376" s="172">
        <v>28</v>
      </c>
      <c r="N376" s="172">
        <v>87</v>
      </c>
      <c r="O376" s="172">
        <v>54</v>
      </c>
      <c r="P376" s="172">
        <f t="shared" si="8"/>
        <v>699406</v>
      </c>
      <c r="R376" s="265"/>
    </row>
    <row r="377" spans="1:18" ht="15">
      <c r="A377" s="39">
        <v>2006</v>
      </c>
      <c r="B377" s="39">
        <v>4</v>
      </c>
      <c r="C377" s="264">
        <v>38808</v>
      </c>
      <c r="E377" s="172">
        <v>646427</v>
      </c>
      <c r="F377" s="172">
        <v>51086</v>
      </c>
      <c r="G377" s="172">
        <v>2662</v>
      </c>
      <c r="H377" s="172">
        <v>441</v>
      </c>
      <c r="I377" s="172">
        <v>331</v>
      </c>
      <c r="J377" s="172">
        <v>32</v>
      </c>
      <c r="K377" s="172">
        <v>18</v>
      </c>
      <c r="L377" s="172">
        <v>34</v>
      </c>
      <c r="M377" s="172">
        <v>27</v>
      </c>
      <c r="N377" s="172">
        <v>87</v>
      </c>
      <c r="O377" s="172">
        <v>54</v>
      </c>
      <c r="P377" s="172">
        <f t="shared" si="8"/>
        <v>700769</v>
      </c>
      <c r="R377" s="265"/>
    </row>
    <row r="378" spans="1:18" ht="15">
      <c r="A378" s="39">
        <v>2006</v>
      </c>
      <c r="B378" s="39">
        <v>5</v>
      </c>
      <c r="C378" s="264">
        <v>38838</v>
      </c>
      <c r="E378" s="172">
        <v>647338</v>
      </c>
      <c r="F378" s="172">
        <v>51114</v>
      </c>
      <c r="G378" s="172">
        <v>2653</v>
      </c>
      <c r="H378" s="172">
        <v>439</v>
      </c>
      <c r="I378" s="172">
        <v>328</v>
      </c>
      <c r="J378" s="172">
        <v>32</v>
      </c>
      <c r="K378" s="172">
        <v>18</v>
      </c>
      <c r="L378" s="172">
        <v>34</v>
      </c>
      <c r="M378" s="172">
        <v>28</v>
      </c>
      <c r="N378" s="172">
        <v>87</v>
      </c>
      <c r="O378" s="172">
        <v>54</v>
      </c>
      <c r="P378" s="172">
        <f t="shared" si="8"/>
        <v>701697</v>
      </c>
      <c r="R378" s="265"/>
    </row>
    <row r="379" spans="1:18" ht="15">
      <c r="A379" s="39">
        <v>2006</v>
      </c>
      <c r="B379" s="39">
        <v>6</v>
      </c>
      <c r="C379" s="264">
        <v>38869</v>
      </c>
      <c r="E379" s="172">
        <v>648193</v>
      </c>
      <c r="F379" s="172">
        <v>51144</v>
      </c>
      <c r="G379" s="172">
        <v>2654</v>
      </c>
      <c r="H379" s="172">
        <v>437</v>
      </c>
      <c r="I379" s="172">
        <v>333</v>
      </c>
      <c r="J379" s="172">
        <v>32</v>
      </c>
      <c r="K379" s="172">
        <v>15</v>
      </c>
      <c r="L379" s="172">
        <v>34</v>
      </c>
      <c r="M379" s="172">
        <v>28</v>
      </c>
      <c r="N379" s="172">
        <v>87</v>
      </c>
      <c r="O379" s="172">
        <v>54</v>
      </c>
      <c r="P379" s="172">
        <f t="shared" si="8"/>
        <v>702581</v>
      </c>
      <c r="R379" s="265"/>
    </row>
    <row r="380" spans="1:18" ht="15">
      <c r="A380" s="39">
        <v>2006</v>
      </c>
      <c r="B380" s="39">
        <v>7</v>
      </c>
      <c r="C380" s="264">
        <v>38899</v>
      </c>
      <c r="E380" s="172">
        <v>648636</v>
      </c>
      <c r="F380" s="172">
        <v>51152</v>
      </c>
      <c r="G380" s="172">
        <v>2642</v>
      </c>
      <c r="H380" s="172">
        <v>435</v>
      </c>
      <c r="I380" s="172">
        <v>312</v>
      </c>
      <c r="J380" s="172">
        <v>31</v>
      </c>
      <c r="K380" s="172">
        <v>16</v>
      </c>
      <c r="L380" s="172">
        <v>34</v>
      </c>
      <c r="M380" s="172">
        <v>28</v>
      </c>
      <c r="N380" s="172">
        <v>87</v>
      </c>
      <c r="O380" s="172">
        <v>55</v>
      </c>
      <c r="P380" s="172">
        <f t="shared" si="8"/>
        <v>703017</v>
      </c>
      <c r="R380" s="265"/>
    </row>
    <row r="381" spans="1:18" ht="15">
      <c r="A381" s="39">
        <v>2006</v>
      </c>
      <c r="B381" s="39">
        <v>8</v>
      </c>
      <c r="C381" s="264">
        <v>38930</v>
      </c>
      <c r="E381" s="172">
        <v>649399</v>
      </c>
      <c r="F381" s="172">
        <v>51171</v>
      </c>
      <c r="G381" s="172">
        <v>2646</v>
      </c>
      <c r="H381" s="172">
        <v>431</v>
      </c>
      <c r="I381" s="172">
        <v>292</v>
      </c>
      <c r="J381" s="172">
        <v>31</v>
      </c>
      <c r="K381" s="172">
        <v>16</v>
      </c>
      <c r="L381" s="172">
        <v>34</v>
      </c>
      <c r="M381" s="172">
        <v>28</v>
      </c>
      <c r="N381" s="172">
        <v>87</v>
      </c>
      <c r="O381" s="172">
        <v>55</v>
      </c>
      <c r="P381" s="172">
        <f t="shared" si="8"/>
        <v>703799</v>
      </c>
      <c r="R381" s="265"/>
    </row>
    <row r="382" spans="1:18" ht="15">
      <c r="A382" s="39">
        <v>2006</v>
      </c>
      <c r="B382" s="39">
        <v>9</v>
      </c>
      <c r="C382" s="264">
        <v>38961</v>
      </c>
      <c r="E382" s="172">
        <v>651714</v>
      </c>
      <c r="F382" s="172">
        <v>51326</v>
      </c>
      <c r="G382" s="172">
        <v>2643</v>
      </c>
      <c r="H382" s="172">
        <v>429</v>
      </c>
      <c r="I382" s="172">
        <v>299</v>
      </c>
      <c r="J382" s="172">
        <v>31</v>
      </c>
      <c r="K382" s="172">
        <v>16</v>
      </c>
      <c r="L382" s="172">
        <v>34</v>
      </c>
      <c r="M382" s="172">
        <v>28</v>
      </c>
      <c r="N382" s="172">
        <v>87</v>
      </c>
      <c r="O382" s="172">
        <v>55</v>
      </c>
      <c r="P382" s="172">
        <f t="shared" si="8"/>
        <v>706264</v>
      </c>
      <c r="R382" s="265"/>
    </row>
    <row r="383" spans="1:18" ht="15">
      <c r="A383" s="39">
        <v>2006</v>
      </c>
      <c r="B383" s="39">
        <v>10</v>
      </c>
      <c r="C383" s="264">
        <v>38991</v>
      </c>
      <c r="E383" s="172">
        <v>654437</v>
      </c>
      <c r="F383" s="172">
        <v>51463</v>
      </c>
      <c r="G383" s="172">
        <v>2643</v>
      </c>
      <c r="H383" s="172">
        <v>428</v>
      </c>
      <c r="I383" s="172">
        <v>317</v>
      </c>
      <c r="J383" s="172">
        <v>31</v>
      </c>
      <c r="K383" s="172">
        <v>17</v>
      </c>
      <c r="L383" s="172">
        <v>34</v>
      </c>
      <c r="M383" s="172">
        <v>28</v>
      </c>
      <c r="N383" s="172">
        <v>87</v>
      </c>
      <c r="O383" s="172">
        <v>55</v>
      </c>
      <c r="P383" s="172">
        <f t="shared" ref="P383:P446" si="9">SUM(E383:H383,J383,MAX(L383:M383),MAX(N383:O383))</f>
        <v>709123</v>
      </c>
      <c r="R383" s="265"/>
    </row>
    <row r="384" spans="1:18" ht="15">
      <c r="A384" s="39">
        <v>2006</v>
      </c>
      <c r="B384" s="39">
        <v>11</v>
      </c>
      <c r="C384" s="264">
        <v>39022</v>
      </c>
      <c r="E384" s="172">
        <v>656733</v>
      </c>
      <c r="F384" s="172">
        <v>51673</v>
      </c>
      <c r="G384" s="172">
        <v>2645</v>
      </c>
      <c r="H384" s="172">
        <v>426</v>
      </c>
      <c r="I384" s="172">
        <v>319</v>
      </c>
      <c r="J384" s="172">
        <v>27</v>
      </c>
      <c r="K384" s="172">
        <v>16</v>
      </c>
      <c r="L384" s="172">
        <v>34</v>
      </c>
      <c r="M384" s="172">
        <v>28</v>
      </c>
      <c r="N384" s="172">
        <v>90</v>
      </c>
      <c r="O384" s="172">
        <v>54</v>
      </c>
      <c r="P384" s="172">
        <f t="shared" si="9"/>
        <v>711628</v>
      </c>
      <c r="R384" s="265"/>
    </row>
    <row r="385" spans="1:18" ht="15">
      <c r="A385" s="39">
        <v>2006</v>
      </c>
      <c r="B385" s="39">
        <v>12</v>
      </c>
      <c r="C385" s="264">
        <v>39052</v>
      </c>
      <c r="E385" s="172">
        <v>658054</v>
      </c>
      <c r="F385" s="172">
        <v>51723</v>
      </c>
      <c r="G385" s="172">
        <v>2648</v>
      </c>
      <c r="H385" s="172">
        <v>426</v>
      </c>
      <c r="I385" s="172">
        <v>319</v>
      </c>
      <c r="J385" s="172">
        <v>26</v>
      </c>
      <c r="K385" s="172">
        <v>11</v>
      </c>
      <c r="L385" s="172">
        <v>34</v>
      </c>
      <c r="M385" s="172">
        <v>28</v>
      </c>
      <c r="N385" s="172">
        <v>90</v>
      </c>
      <c r="O385" s="172">
        <v>58</v>
      </c>
      <c r="P385" s="172">
        <f t="shared" si="9"/>
        <v>713001</v>
      </c>
      <c r="R385" s="265"/>
    </row>
    <row r="386" spans="1:18" ht="15">
      <c r="A386" s="39">
        <v>2007</v>
      </c>
      <c r="B386" s="39">
        <v>1</v>
      </c>
      <c r="C386" s="264">
        <v>39083</v>
      </c>
      <c r="E386" s="172">
        <v>660005</v>
      </c>
      <c r="F386" s="172">
        <v>51723</v>
      </c>
      <c r="G386" s="172">
        <v>2635</v>
      </c>
      <c r="H386" s="172">
        <v>423</v>
      </c>
      <c r="I386" s="172">
        <v>319</v>
      </c>
      <c r="J386" s="172">
        <v>26</v>
      </c>
      <c r="K386" s="172">
        <v>14</v>
      </c>
      <c r="L386" s="172">
        <v>34</v>
      </c>
      <c r="M386" s="172">
        <v>28</v>
      </c>
      <c r="N386" s="172">
        <v>90</v>
      </c>
      <c r="O386" s="172">
        <v>58</v>
      </c>
      <c r="P386" s="172">
        <f t="shared" si="9"/>
        <v>714936</v>
      </c>
      <c r="R386" s="265"/>
    </row>
    <row r="387" spans="1:18" ht="15">
      <c r="A387" s="39">
        <v>2007</v>
      </c>
      <c r="B387" s="39">
        <v>2</v>
      </c>
      <c r="C387" s="264">
        <v>39114</v>
      </c>
      <c r="E387" s="172">
        <v>661786</v>
      </c>
      <c r="F387" s="172">
        <v>51742</v>
      </c>
      <c r="G387" s="172">
        <v>2629</v>
      </c>
      <c r="H387" s="172">
        <v>423</v>
      </c>
      <c r="I387" s="172">
        <v>319</v>
      </c>
      <c r="J387" s="172">
        <v>26</v>
      </c>
      <c r="K387" s="172">
        <v>14</v>
      </c>
      <c r="L387" s="172">
        <v>34</v>
      </c>
      <c r="M387" s="172">
        <v>28</v>
      </c>
      <c r="N387" s="172">
        <v>90</v>
      </c>
      <c r="O387" s="172">
        <v>58</v>
      </c>
      <c r="P387" s="172">
        <f t="shared" si="9"/>
        <v>716730</v>
      </c>
      <c r="R387" s="265"/>
    </row>
    <row r="388" spans="1:18" ht="15">
      <c r="A388" s="39">
        <v>2007</v>
      </c>
      <c r="B388" s="39">
        <v>3</v>
      </c>
      <c r="C388" s="264">
        <v>39142</v>
      </c>
      <c r="E388" s="172">
        <v>663000</v>
      </c>
      <c r="F388" s="172">
        <v>51780</v>
      </c>
      <c r="G388" s="172">
        <v>2628</v>
      </c>
      <c r="H388" s="172">
        <v>423</v>
      </c>
      <c r="I388" s="172">
        <v>319</v>
      </c>
      <c r="J388" s="172">
        <v>26</v>
      </c>
      <c r="K388" s="172">
        <v>14</v>
      </c>
      <c r="L388" s="172">
        <v>33</v>
      </c>
      <c r="M388" s="172">
        <v>27</v>
      </c>
      <c r="N388" s="172">
        <v>89</v>
      </c>
      <c r="O388" s="172">
        <v>57</v>
      </c>
      <c r="P388" s="172">
        <f t="shared" si="9"/>
        <v>717979</v>
      </c>
      <c r="R388" s="265"/>
    </row>
    <row r="389" spans="1:18" ht="15">
      <c r="A389" s="39">
        <v>2007</v>
      </c>
      <c r="B389" s="39">
        <v>4</v>
      </c>
      <c r="C389" s="264">
        <v>39173</v>
      </c>
      <c r="E389" s="172">
        <v>664274</v>
      </c>
      <c r="F389" s="172">
        <v>51912</v>
      </c>
      <c r="G389" s="172">
        <v>2622</v>
      </c>
      <c r="H389" s="172">
        <v>422</v>
      </c>
      <c r="I389" s="172">
        <v>313</v>
      </c>
      <c r="J389" s="172">
        <v>26</v>
      </c>
      <c r="K389" s="172">
        <v>14</v>
      </c>
      <c r="L389" s="172">
        <v>33</v>
      </c>
      <c r="M389" s="172">
        <v>26</v>
      </c>
      <c r="N389" s="172">
        <v>89</v>
      </c>
      <c r="O389" s="172">
        <v>57</v>
      </c>
      <c r="P389" s="172">
        <f t="shared" si="9"/>
        <v>719378</v>
      </c>
      <c r="R389" s="265"/>
    </row>
    <row r="390" spans="1:18" ht="15">
      <c r="A390" s="39">
        <v>2007</v>
      </c>
      <c r="B390" s="39">
        <v>5</v>
      </c>
      <c r="C390" s="264">
        <v>39203</v>
      </c>
      <c r="E390" s="172">
        <v>664987</v>
      </c>
      <c r="F390" s="172">
        <v>51888</v>
      </c>
      <c r="G390" s="172">
        <v>2618</v>
      </c>
      <c r="H390" s="172">
        <v>421</v>
      </c>
      <c r="I390" s="172">
        <v>316</v>
      </c>
      <c r="J390" s="172">
        <v>26</v>
      </c>
      <c r="K390" s="172">
        <v>14</v>
      </c>
      <c r="L390" s="172">
        <v>33</v>
      </c>
      <c r="M390" s="172">
        <v>27</v>
      </c>
      <c r="N390" s="172">
        <v>89</v>
      </c>
      <c r="O390" s="172">
        <v>56</v>
      </c>
      <c r="P390" s="172">
        <f t="shared" si="9"/>
        <v>720062</v>
      </c>
      <c r="R390" s="265"/>
    </row>
    <row r="391" spans="1:18" ht="15">
      <c r="A391" s="39">
        <v>2007</v>
      </c>
      <c r="B391" s="39">
        <v>6</v>
      </c>
      <c r="C391" s="264">
        <v>39234</v>
      </c>
      <c r="E391" s="172">
        <v>665958</v>
      </c>
      <c r="F391" s="172">
        <v>51970</v>
      </c>
      <c r="G391" s="172">
        <v>2614</v>
      </c>
      <c r="H391" s="172">
        <v>422</v>
      </c>
      <c r="I391" s="172">
        <v>308</v>
      </c>
      <c r="J391" s="172">
        <v>26</v>
      </c>
      <c r="K391" s="172">
        <v>12</v>
      </c>
      <c r="L391" s="172">
        <v>33</v>
      </c>
      <c r="M391" s="172">
        <v>27</v>
      </c>
      <c r="N391" s="172">
        <v>90</v>
      </c>
      <c r="O391" s="172">
        <v>56</v>
      </c>
      <c r="P391" s="172">
        <f t="shared" si="9"/>
        <v>721113</v>
      </c>
      <c r="R391" s="265"/>
    </row>
    <row r="392" spans="1:18" ht="15">
      <c r="A392" s="39">
        <v>2007</v>
      </c>
      <c r="B392" s="39">
        <v>7</v>
      </c>
      <c r="C392" s="264">
        <v>39264</v>
      </c>
      <c r="E392" s="172">
        <v>666806</v>
      </c>
      <c r="F392" s="172">
        <v>52032</v>
      </c>
      <c r="G392" s="172">
        <v>2606</v>
      </c>
      <c r="H392" s="172">
        <v>419</v>
      </c>
      <c r="I392" s="172">
        <v>294</v>
      </c>
      <c r="J392" s="172">
        <v>26</v>
      </c>
      <c r="K392" s="172">
        <v>12</v>
      </c>
      <c r="L392" s="172">
        <v>33</v>
      </c>
      <c r="M392" s="172">
        <v>27</v>
      </c>
      <c r="N392" s="172">
        <v>91</v>
      </c>
      <c r="O392" s="172">
        <v>57</v>
      </c>
      <c r="P392" s="172">
        <f t="shared" si="9"/>
        <v>722013</v>
      </c>
      <c r="R392" s="265"/>
    </row>
    <row r="393" spans="1:18" ht="15">
      <c r="A393" s="39">
        <v>2007</v>
      </c>
      <c r="B393" s="39">
        <v>8</v>
      </c>
      <c r="C393" s="264">
        <v>39295</v>
      </c>
      <c r="E393" s="172">
        <v>668014</v>
      </c>
      <c r="F393" s="172">
        <v>52091</v>
      </c>
      <c r="G393" s="172">
        <v>2599</v>
      </c>
      <c r="H393" s="172">
        <v>419</v>
      </c>
      <c r="I393" s="172">
        <v>274</v>
      </c>
      <c r="J393" s="172">
        <v>26</v>
      </c>
      <c r="K393" s="172">
        <v>13</v>
      </c>
      <c r="L393" s="172">
        <v>33</v>
      </c>
      <c r="M393" s="172">
        <v>26</v>
      </c>
      <c r="N393" s="172">
        <v>91</v>
      </c>
      <c r="O393" s="172">
        <v>57</v>
      </c>
      <c r="P393" s="172">
        <f t="shared" si="9"/>
        <v>723273</v>
      </c>
      <c r="R393" s="265"/>
    </row>
    <row r="394" spans="1:18" ht="15">
      <c r="A394" s="39">
        <v>2007</v>
      </c>
      <c r="B394" s="39">
        <v>9</v>
      </c>
      <c r="C394" s="264">
        <v>39326</v>
      </c>
      <c r="E394" s="172">
        <v>669244</v>
      </c>
      <c r="F394" s="172">
        <v>52159</v>
      </c>
      <c r="G394" s="172">
        <v>2597</v>
      </c>
      <c r="H394" s="172">
        <v>418</v>
      </c>
      <c r="I394" s="172">
        <v>286</v>
      </c>
      <c r="J394" s="172">
        <v>24</v>
      </c>
      <c r="K394" s="172">
        <v>10</v>
      </c>
      <c r="L394" s="172">
        <v>33</v>
      </c>
      <c r="M394" s="172">
        <v>26</v>
      </c>
      <c r="N394" s="172">
        <v>92</v>
      </c>
      <c r="O394" s="172">
        <v>59</v>
      </c>
      <c r="P394" s="172">
        <f t="shared" si="9"/>
        <v>724567</v>
      </c>
      <c r="R394" s="265"/>
    </row>
    <row r="395" spans="1:18" ht="15">
      <c r="A395" s="39">
        <v>2007</v>
      </c>
      <c r="B395" s="39">
        <v>10</v>
      </c>
      <c r="C395" s="264">
        <v>39356</v>
      </c>
      <c r="E395" s="172">
        <v>671087</v>
      </c>
      <c r="F395" s="172">
        <v>52304</v>
      </c>
      <c r="G395" s="172">
        <v>2597</v>
      </c>
      <c r="H395" s="172">
        <v>418</v>
      </c>
      <c r="I395" s="172">
        <v>292</v>
      </c>
      <c r="J395" s="172">
        <v>24</v>
      </c>
      <c r="K395" s="172">
        <v>12</v>
      </c>
      <c r="L395" s="172">
        <v>33</v>
      </c>
      <c r="M395" s="172">
        <v>26</v>
      </c>
      <c r="N395" s="172">
        <v>93</v>
      </c>
      <c r="O395" s="172">
        <v>60</v>
      </c>
      <c r="P395" s="172">
        <f t="shared" si="9"/>
        <v>726556</v>
      </c>
      <c r="R395" s="265"/>
    </row>
    <row r="396" spans="1:18" ht="15">
      <c r="A396" s="39">
        <v>2007</v>
      </c>
      <c r="B396" s="39">
        <v>11</v>
      </c>
      <c r="C396" s="264">
        <v>39387</v>
      </c>
      <c r="E396" s="172">
        <v>672269</v>
      </c>
      <c r="F396" s="172">
        <v>52501</v>
      </c>
      <c r="G396" s="172">
        <v>2590</v>
      </c>
      <c r="H396" s="172">
        <v>416</v>
      </c>
      <c r="I396" s="172">
        <v>309</v>
      </c>
      <c r="J396" s="172">
        <v>23</v>
      </c>
      <c r="K396" s="172">
        <v>11</v>
      </c>
      <c r="L396" s="172">
        <v>33</v>
      </c>
      <c r="M396" s="172">
        <v>27</v>
      </c>
      <c r="N396" s="172">
        <v>91</v>
      </c>
      <c r="O396" s="172">
        <v>60</v>
      </c>
      <c r="P396" s="172">
        <f t="shared" si="9"/>
        <v>727923</v>
      </c>
      <c r="R396" s="265"/>
    </row>
    <row r="397" spans="1:18" ht="15">
      <c r="A397" s="39">
        <v>2007</v>
      </c>
      <c r="B397" s="39">
        <v>12</v>
      </c>
      <c r="C397" s="264">
        <v>39417</v>
      </c>
      <c r="E397" s="172">
        <v>673636</v>
      </c>
      <c r="F397" s="172">
        <v>52707</v>
      </c>
      <c r="G397" s="172">
        <v>2595</v>
      </c>
      <c r="H397" s="172">
        <v>413</v>
      </c>
      <c r="I397" s="172">
        <v>313</v>
      </c>
      <c r="J397" s="172">
        <v>22</v>
      </c>
      <c r="K397" s="172">
        <v>12</v>
      </c>
      <c r="L397" s="172">
        <v>35</v>
      </c>
      <c r="M397" s="172">
        <v>27</v>
      </c>
      <c r="N397" s="172">
        <v>91</v>
      </c>
      <c r="O397" s="172">
        <v>57</v>
      </c>
      <c r="P397" s="172">
        <f t="shared" si="9"/>
        <v>729499</v>
      </c>
      <c r="R397" s="265"/>
    </row>
    <row r="398" spans="1:18" ht="15">
      <c r="A398" s="39">
        <v>2008</v>
      </c>
      <c r="B398" s="39">
        <v>1</v>
      </c>
      <c r="C398" s="264">
        <v>39448</v>
      </c>
      <c r="E398" s="172">
        <v>675908</v>
      </c>
      <c r="F398" s="172">
        <v>52930</v>
      </c>
      <c r="G398" s="172">
        <v>2597</v>
      </c>
      <c r="H398" s="172">
        <v>409</v>
      </c>
      <c r="I398" s="172">
        <v>311</v>
      </c>
      <c r="J398" s="172">
        <v>22</v>
      </c>
      <c r="K398" s="172">
        <v>11</v>
      </c>
      <c r="L398" s="172">
        <v>35</v>
      </c>
      <c r="M398" s="172">
        <v>30</v>
      </c>
      <c r="N398" s="172">
        <v>91</v>
      </c>
      <c r="O398" s="172">
        <v>58</v>
      </c>
      <c r="P398" s="172">
        <f t="shared" si="9"/>
        <v>731992</v>
      </c>
      <c r="R398" s="265"/>
    </row>
    <row r="399" spans="1:18" ht="15">
      <c r="A399" s="39">
        <v>2008</v>
      </c>
      <c r="B399" s="39">
        <v>2</v>
      </c>
      <c r="C399" s="264">
        <v>39479</v>
      </c>
      <c r="E399" s="172">
        <v>677536</v>
      </c>
      <c r="F399" s="172">
        <v>53028</v>
      </c>
      <c r="G399" s="172">
        <v>2607</v>
      </c>
      <c r="H399" s="172">
        <v>406</v>
      </c>
      <c r="I399" s="172">
        <v>305</v>
      </c>
      <c r="J399" s="172">
        <v>21</v>
      </c>
      <c r="K399" s="172">
        <v>12</v>
      </c>
      <c r="L399" s="172">
        <v>35</v>
      </c>
      <c r="M399" s="172">
        <v>30</v>
      </c>
      <c r="N399" s="172">
        <v>91</v>
      </c>
      <c r="O399" s="172">
        <v>58</v>
      </c>
      <c r="P399" s="172">
        <f t="shared" si="9"/>
        <v>733724</v>
      </c>
      <c r="R399" s="265"/>
    </row>
    <row r="400" spans="1:18" ht="15">
      <c r="A400" s="39">
        <v>2008</v>
      </c>
      <c r="B400" s="39">
        <v>3</v>
      </c>
      <c r="C400" s="264">
        <v>39508</v>
      </c>
      <c r="E400" s="172">
        <v>678587</v>
      </c>
      <c r="F400" s="172">
        <v>53155</v>
      </c>
      <c r="G400" s="172">
        <v>2607</v>
      </c>
      <c r="H400" s="172">
        <v>405</v>
      </c>
      <c r="I400" s="172">
        <v>312</v>
      </c>
      <c r="J400" s="172">
        <v>21</v>
      </c>
      <c r="K400" s="172">
        <v>11</v>
      </c>
      <c r="L400" s="172">
        <v>36</v>
      </c>
      <c r="M400" s="172">
        <v>30</v>
      </c>
      <c r="N400" s="172">
        <v>92</v>
      </c>
      <c r="O400" s="172">
        <v>59</v>
      </c>
      <c r="P400" s="172">
        <f t="shared" si="9"/>
        <v>734903</v>
      </c>
      <c r="R400" s="265"/>
    </row>
    <row r="401" spans="1:18" ht="15">
      <c r="A401" s="39">
        <v>2008</v>
      </c>
      <c r="B401" s="39">
        <v>4</v>
      </c>
      <c r="C401" s="264">
        <v>39539</v>
      </c>
      <c r="E401" s="172">
        <v>679425</v>
      </c>
      <c r="F401" s="172">
        <v>53242</v>
      </c>
      <c r="G401" s="172">
        <v>2599</v>
      </c>
      <c r="H401" s="172">
        <v>403</v>
      </c>
      <c r="I401" s="172">
        <v>313</v>
      </c>
      <c r="J401" s="172">
        <v>21</v>
      </c>
      <c r="K401" s="172">
        <v>11</v>
      </c>
      <c r="L401" s="172">
        <v>37</v>
      </c>
      <c r="M401" s="172">
        <v>30</v>
      </c>
      <c r="N401" s="172">
        <v>90</v>
      </c>
      <c r="O401" s="172">
        <v>60</v>
      </c>
      <c r="P401" s="172">
        <f t="shared" si="9"/>
        <v>735817</v>
      </c>
      <c r="R401" s="265"/>
    </row>
    <row r="402" spans="1:18" ht="15">
      <c r="A402" s="39">
        <v>2008</v>
      </c>
      <c r="B402" s="39">
        <v>5</v>
      </c>
      <c r="C402" s="264">
        <v>39569</v>
      </c>
      <c r="E402" s="172">
        <v>680153</v>
      </c>
      <c r="F402" s="172">
        <v>53313</v>
      </c>
      <c r="G402" s="172">
        <v>2596</v>
      </c>
      <c r="H402" s="172">
        <v>402</v>
      </c>
      <c r="I402" s="172">
        <v>312</v>
      </c>
      <c r="J402" s="172">
        <v>21</v>
      </c>
      <c r="K402" s="172">
        <v>11</v>
      </c>
      <c r="L402" s="172">
        <v>37</v>
      </c>
      <c r="M402" s="172">
        <v>30</v>
      </c>
      <c r="N402" s="172">
        <v>92</v>
      </c>
      <c r="O402" s="172">
        <v>60</v>
      </c>
      <c r="P402" s="172">
        <f t="shared" si="9"/>
        <v>736614</v>
      </c>
      <c r="R402" s="265"/>
    </row>
    <row r="403" spans="1:18" ht="15">
      <c r="A403" s="39">
        <v>2008</v>
      </c>
      <c r="B403" s="39">
        <v>6</v>
      </c>
      <c r="C403" s="264">
        <v>39600</v>
      </c>
      <c r="E403" s="172">
        <v>680877</v>
      </c>
      <c r="F403" s="172">
        <v>53396</v>
      </c>
      <c r="G403" s="172">
        <v>2591</v>
      </c>
      <c r="H403" s="172">
        <v>398</v>
      </c>
      <c r="I403" s="172">
        <v>308</v>
      </c>
      <c r="J403" s="172">
        <v>21</v>
      </c>
      <c r="K403" s="172">
        <v>12</v>
      </c>
      <c r="L403" s="172">
        <v>37</v>
      </c>
      <c r="M403" s="172">
        <v>31</v>
      </c>
      <c r="N403" s="172">
        <v>92</v>
      </c>
      <c r="O403" s="172">
        <v>61</v>
      </c>
      <c r="P403" s="172">
        <f t="shared" si="9"/>
        <v>737412</v>
      </c>
      <c r="R403" s="265"/>
    </row>
    <row r="404" spans="1:18" ht="15">
      <c r="A404" s="39">
        <v>2008</v>
      </c>
      <c r="B404" s="39">
        <v>7</v>
      </c>
      <c r="C404" s="264">
        <v>39630</v>
      </c>
      <c r="E404" s="172">
        <v>681512</v>
      </c>
      <c r="F404" s="172">
        <v>53463</v>
      </c>
      <c r="G404" s="172">
        <v>2599</v>
      </c>
      <c r="H404" s="172">
        <v>398</v>
      </c>
      <c r="I404" s="172">
        <v>294</v>
      </c>
      <c r="J404" s="172">
        <v>20</v>
      </c>
      <c r="K404" s="172">
        <v>10</v>
      </c>
      <c r="L404" s="172">
        <v>37</v>
      </c>
      <c r="M404" s="172">
        <v>31</v>
      </c>
      <c r="N404" s="172">
        <v>93</v>
      </c>
      <c r="O404" s="172">
        <v>62</v>
      </c>
      <c r="P404" s="172">
        <f t="shared" si="9"/>
        <v>738122</v>
      </c>
      <c r="R404" s="265"/>
    </row>
    <row r="405" spans="1:18" ht="15">
      <c r="A405" s="39">
        <v>2008</v>
      </c>
      <c r="B405" s="39">
        <v>8</v>
      </c>
      <c r="C405" s="264">
        <v>39661</v>
      </c>
      <c r="E405" s="172">
        <v>682104</v>
      </c>
      <c r="F405" s="172">
        <v>53508</v>
      </c>
      <c r="G405" s="172">
        <v>2596</v>
      </c>
      <c r="H405" s="172">
        <v>396</v>
      </c>
      <c r="I405" s="172">
        <v>275</v>
      </c>
      <c r="J405" s="172">
        <v>20</v>
      </c>
      <c r="K405" s="172">
        <v>7</v>
      </c>
      <c r="L405" s="172">
        <v>37</v>
      </c>
      <c r="M405" s="172">
        <v>31</v>
      </c>
      <c r="N405" s="172">
        <v>92</v>
      </c>
      <c r="O405" s="172">
        <v>60</v>
      </c>
      <c r="P405" s="172">
        <f t="shared" si="9"/>
        <v>738753</v>
      </c>
      <c r="R405" s="265"/>
    </row>
    <row r="406" spans="1:18" ht="15">
      <c r="A406" s="39">
        <v>2008</v>
      </c>
      <c r="B406" s="39">
        <v>9</v>
      </c>
      <c r="C406" s="264">
        <v>39692</v>
      </c>
      <c r="E406" s="172">
        <v>682668</v>
      </c>
      <c r="F406" s="172">
        <v>53606</v>
      </c>
      <c r="G406" s="172">
        <v>2592</v>
      </c>
      <c r="H406" s="172">
        <v>395</v>
      </c>
      <c r="I406" s="172">
        <v>288</v>
      </c>
      <c r="J406" s="172">
        <v>20</v>
      </c>
      <c r="K406" s="172">
        <v>9</v>
      </c>
      <c r="L406" s="172">
        <v>37</v>
      </c>
      <c r="M406" s="172">
        <v>31</v>
      </c>
      <c r="N406" s="172">
        <v>91</v>
      </c>
      <c r="O406" s="172">
        <v>64</v>
      </c>
      <c r="P406" s="172">
        <f t="shared" si="9"/>
        <v>739409</v>
      </c>
      <c r="R406" s="265"/>
    </row>
    <row r="407" spans="1:18" ht="15">
      <c r="A407" s="39">
        <v>2008</v>
      </c>
      <c r="B407" s="39">
        <v>10</v>
      </c>
      <c r="C407" s="264">
        <v>39722</v>
      </c>
      <c r="E407" s="172">
        <v>684016</v>
      </c>
      <c r="F407" s="172">
        <v>53735</v>
      </c>
      <c r="G407" s="172">
        <v>2592</v>
      </c>
      <c r="H407" s="172">
        <v>388</v>
      </c>
      <c r="I407" s="172">
        <v>299</v>
      </c>
      <c r="J407" s="172">
        <v>20</v>
      </c>
      <c r="K407" s="172">
        <v>8</v>
      </c>
      <c r="L407" s="172">
        <v>37</v>
      </c>
      <c r="M407" s="172">
        <v>31</v>
      </c>
      <c r="N407" s="172">
        <v>90</v>
      </c>
      <c r="O407" s="172">
        <v>61</v>
      </c>
      <c r="P407" s="172">
        <f t="shared" si="9"/>
        <v>740878</v>
      </c>
      <c r="R407" s="265"/>
    </row>
    <row r="408" spans="1:18" ht="15">
      <c r="A408" s="39">
        <v>2008</v>
      </c>
      <c r="B408" s="39">
        <v>11</v>
      </c>
      <c r="C408" s="264">
        <v>39753</v>
      </c>
      <c r="E408" s="172">
        <v>685694</v>
      </c>
      <c r="F408" s="172">
        <v>53920</v>
      </c>
      <c r="G408" s="172">
        <v>2586</v>
      </c>
      <c r="H408" s="172">
        <v>388</v>
      </c>
      <c r="I408" s="172">
        <v>299</v>
      </c>
      <c r="J408" s="172">
        <v>20</v>
      </c>
      <c r="K408" s="172">
        <v>10</v>
      </c>
      <c r="L408" s="172">
        <v>36</v>
      </c>
      <c r="M408" s="172">
        <v>30</v>
      </c>
      <c r="N408" s="172">
        <v>90</v>
      </c>
      <c r="O408" s="172">
        <v>62</v>
      </c>
      <c r="P408" s="172">
        <f t="shared" si="9"/>
        <v>742734</v>
      </c>
      <c r="R408" s="265"/>
    </row>
    <row r="409" spans="1:18" ht="15">
      <c r="A409" s="39">
        <v>2008</v>
      </c>
      <c r="B409" s="39">
        <v>12</v>
      </c>
      <c r="C409" s="264">
        <v>39783</v>
      </c>
      <c r="E409" s="172">
        <v>686720</v>
      </c>
      <c r="F409" s="172">
        <v>53999</v>
      </c>
      <c r="G409" s="172">
        <v>2584</v>
      </c>
      <c r="H409" s="172">
        <v>387</v>
      </c>
      <c r="I409" s="172">
        <v>296</v>
      </c>
      <c r="J409" s="172">
        <v>20</v>
      </c>
      <c r="K409" s="172">
        <v>10</v>
      </c>
      <c r="L409" s="172">
        <v>36</v>
      </c>
      <c r="M409" s="172">
        <v>30</v>
      </c>
      <c r="N409" s="172">
        <v>90</v>
      </c>
      <c r="O409" s="172">
        <v>63</v>
      </c>
      <c r="P409" s="172">
        <f t="shared" si="9"/>
        <v>743836</v>
      </c>
      <c r="R409" s="265"/>
    </row>
    <row r="410" spans="1:18" ht="15">
      <c r="A410" s="39">
        <v>2009</v>
      </c>
      <c r="B410" s="39">
        <v>1</v>
      </c>
      <c r="C410" s="264">
        <v>39814</v>
      </c>
      <c r="E410" s="172">
        <v>688114</v>
      </c>
      <c r="F410" s="172">
        <v>54081</v>
      </c>
      <c r="G410" s="172">
        <v>2581</v>
      </c>
      <c r="H410" s="172">
        <v>387</v>
      </c>
      <c r="I410" s="172">
        <v>287</v>
      </c>
      <c r="J410" s="172">
        <v>20</v>
      </c>
      <c r="K410" s="172">
        <v>10</v>
      </c>
      <c r="L410" s="172">
        <v>37</v>
      </c>
      <c r="M410" s="172">
        <v>30</v>
      </c>
      <c r="N410" s="172">
        <v>91</v>
      </c>
      <c r="O410" s="172">
        <v>63</v>
      </c>
      <c r="P410" s="172">
        <f t="shared" si="9"/>
        <v>745311</v>
      </c>
      <c r="R410" s="265"/>
    </row>
    <row r="411" spans="1:18" ht="15">
      <c r="A411" s="39">
        <v>2009</v>
      </c>
      <c r="B411" s="39">
        <v>2</v>
      </c>
      <c r="C411" s="264">
        <v>39845</v>
      </c>
      <c r="E411" s="172">
        <v>689047</v>
      </c>
      <c r="F411" s="172">
        <v>54212</v>
      </c>
      <c r="G411" s="172">
        <v>2578</v>
      </c>
      <c r="H411" s="172">
        <v>383</v>
      </c>
      <c r="I411" s="172">
        <v>297</v>
      </c>
      <c r="J411" s="172">
        <v>20</v>
      </c>
      <c r="K411" s="172">
        <v>10</v>
      </c>
      <c r="L411" s="172">
        <v>37</v>
      </c>
      <c r="M411" s="172">
        <v>31</v>
      </c>
      <c r="N411" s="172">
        <v>93</v>
      </c>
      <c r="O411" s="172">
        <v>63</v>
      </c>
      <c r="P411" s="172">
        <f t="shared" si="9"/>
        <v>746370</v>
      </c>
      <c r="R411" s="265"/>
    </row>
    <row r="412" spans="1:18" ht="15">
      <c r="A412" s="39">
        <v>2009</v>
      </c>
      <c r="B412" s="39">
        <v>3</v>
      </c>
      <c r="C412" s="264">
        <v>39873</v>
      </c>
      <c r="E412" s="172">
        <v>689507</v>
      </c>
      <c r="F412" s="172">
        <v>54263</v>
      </c>
      <c r="G412" s="172">
        <v>2569</v>
      </c>
      <c r="H412" s="172">
        <v>385</v>
      </c>
      <c r="I412" s="172">
        <v>298</v>
      </c>
      <c r="J412" s="172">
        <v>20</v>
      </c>
      <c r="K412" s="172">
        <v>9</v>
      </c>
      <c r="L412" s="172">
        <v>38</v>
      </c>
      <c r="M412" s="172">
        <v>31</v>
      </c>
      <c r="N412" s="172">
        <v>96</v>
      </c>
      <c r="O412" s="172">
        <v>66</v>
      </c>
      <c r="P412" s="172">
        <f t="shared" si="9"/>
        <v>746878</v>
      </c>
      <c r="R412" s="265"/>
    </row>
    <row r="413" spans="1:18" ht="15">
      <c r="A413" s="39">
        <v>2009</v>
      </c>
      <c r="B413" s="39">
        <v>4</v>
      </c>
      <c r="C413" s="264">
        <v>39904</v>
      </c>
      <c r="E413" s="172">
        <v>689695</v>
      </c>
      <c r="F413" s="172">
        <v>54252</v>
      </c>
      <c r="G413" s="172">
        <v>2560</v>
      </c>
      <c r="H413" s="172">
        <v>385</v>
      </c>
      <c r="I413" s="172">
        <v>294</v>
      </c>
      <c r="J413" s="172">
        <v>20</v>
      </c>
      <c r="K413" s="172">
        <v>10</v>
      </c>
      <c r="L413" s="172">
        <v>39</v>
      </c>
      <c r="M413" s="172">
        <v>30</v>
      </c>
      <c r="N413" s="172">
        <v>97</v>
      </c>
      <c r="O413" s="172">
        <v>69</v>
      </c>
      <c r="P413" s="172">
        <f t="shared" si="9"/>
        <v>747048</v>
      </c>
      <c r="R413" s="265"/>
    </row>
    <row r="414" spans="1:18" ht="15">
      <c r="A414" s="39">
        <v>2009</v>
      </c>
      <c r="B414" s="39">
        <v>5</v>
      </c>
      <c r="C414" s="264">
        <v>39934</v>
      </c>
      <c r="E414" s="172">
        <v>689604</v>
      </c>
      <c r="F414" s="172">
        <v>54217</v>
      </c>
      <c r="G414" s="172">
        <v>2542</v>
      </c>
      <c r="H414" s="172">
        <v>383</v>
      </c>
      <c r="I414" s="172">
        <v>300</v>
      </c>
      <c r="J414" s="172">
        <v>19</v>
      </c>
      <c r="K414" s="172">
        <v>10</v>
      </c>
      <c r="L414" s="172">
        <v>40</v>
      </c>
      <c r="M414" s="172">
        <v>32</v>
      </c>
      <c r="N414" s="172">
        <v>97</v>
      </c>
      <c r="O414" s="172">
        <v>70</v>
      </c>
      <c r="P414" s="172">
        <f t="shared" si="9"/>
        <v>746902</v>
      </c>
      <c r="R414" s="265"/>
    </row>
    <row r="415" spans="1:18" ht="15">
      <c r="A415" s="39">
        <v>2009</v>
      </c>
      <c r="B415" s="39">
        <v>6</v>
      </c>
      <c r="C415" s="264">
        <v>39965</v>
      </c>
      <c r="E415" s="172">
        <v>689470</v>
      </c>
      <c r="F415" s="172">
        <v>54143</v>
      </c>
      <c r="G415" s="172">
        <v>2533</v>
      </c>
      <c r="H415" s="172">
        <v>379</v>
      </c>
      <c r="I415" s="172">
        <v>293</v>
      </c>
      <c r="J415" s="172">
        <v>19</v>
      </c>
      <c r="K415" s="172">
        <v>9</v>
      </c>
      <c r="L415" s="172">
        <v>39</v>
      </c>
      <c r="M415" s="172">
        <v>32</v>
      </c>
      <c r="N415" s="172">
        <v>97</v>
      </c>
      <c r="O415" s="172">
        <v>69</v>
      </c>
      <c r="P415" s="172">
        <f t="shared" si="9"/>
        <v>746680</v>
      </c>
      <c r="R415" s="265"/>
    </row>
    <row r="416" spans="1:18" ht="15">
      <c r="A416" s="39">
        <v>2009</v>
      </c>
      <c r="B416" s="39">
        <v>7</v>
      </c>
      <c r="C416" s="264">
        <v>39995</v>
      </c>
      <c r="E416" s="172">
        <v>688636</v>
      </c>
      <c r="F416" s="172">
        <v>53957</v>
      </c>
      <c r="G416" s="172">
        <v>2519</v>
      </c>
      <c r="H416" s="172">
        <v>378</v>
      </c>
      <c r="I416" s="172">
        <v>269</v>
      </c>
      <c r="J416" s="172">
        <v>17</v>
      </c>
      <c r="K416" s="172">
        <v>8</v>
      </c>
      <c r="L416" s="172">
        <v>40</v>
      </c>
      <c r="M416" s="172">
        <v>32</v>
      </c>
      <c r="N416" s="172">
        <v>98</v>
      </c>
      <c r="O416" s="172">
        <v>69</v>
      </c>
      <c r="P416" s="172">
        <f t="shared" si="9"/>
        <v>745645</v>
      </c>
      <c r="R416" s="265"/>
    </row>
    <row r="417" spans="1:18" ht="15">
      <c r="A417" s="39">
        <v>2009</v>
      </c>
      <c r="B417" s="39">
        <v>8</v>
      </c>
      <c r="C417" s="264">
        <v>40026</v>
      </c>
      <c r="E417" s="172">
        <v>688413</v>
      </c>
      <c r="F417" s="172">
        <v>53827</v>
      </c>
      <c r="G417" s="172">
        <v>2505</v>
      </c>
      <c r="H417" s="172">
        <v>377</v>
      </c>
      <c r="I417" s="172">
        <v>251</v>
      </c>
      <c r="J417" s="172">
        <v>18</v>
      </c>
      <c r="K417" s="172">
        <v>5</v>
      </c>
      <c r="L417" s="172">
        <v>41</v>
      </c>
      <c r="M417" s="172">
        <v>33</v>
      </c>
      <c r="N417" s="172">
        <v>101</v>
      </c>
      <c r="O417" s="172">
        <v>72</v>
      </c>
      <c r="P417" s="172">
        <f t="shared" si="9"/>
        <v>745282</v>
      </c>
      <c r="R417" s="265"/>
    </row>
    <row r="418" spans="1:18" ht="15">
      <c r="A418" s="39">
        <v>2009</v>
      </c>
      <c r="B418" s="39">
        <v>9</v>
      </c>
      <c r="C418" s="264">
        <v>40057</v>
      </c>
      <c r="E418" s="172">
        <v>688663</v>
      </c>
      <c r="F418" s="172">
        <v>53748</v>
      </c>
      <c r="G418" s="172">
        <v>2503</v>
      </c>
      <c r="H418" s="172">
        <v>376</v>
      </c>
      <c r="I418" s="172">
        <v>268</v>
      </c>
      <c r="J418" s="172">
        <v>18</v>
      </c>
      <c r="K418" s="172">
        <v>8</v>
      </c>
      <c r="L418" s="172">
        <v>41</v>
      </c>
      <c r="M418" s="172">
        <v>33</v>
      </c>
      <c r="N418" s="172">
        <v>103</v>
      </c>
      <c r="O418" s="172">
        <v>75</v>
      </c>
      <c r="P418" s="172">
        <f t="shared" si="9"/>
        <v>745452</v>
      </c>
      <c r="R418" s="265"/>
    </row>
    <row r="419" spans="1:18" ht="15">
      <c r="A419" s="39">
        <v>2009</v>
      </c>
      <c r="B419" s="39">
        <v>10</v>
      </c>
      <c r="C419" s="264">
        <v>40087</v>
      </c>
      <c r="E419" s="172">
        <v>689593</v>
      </c>
      <c r="F419" s="172">
        <v>53782</v>
      </c>
      <c r="G419" s="172">
        <v>2507</v>
      </c>
      <c r="H419" s="172">
        <v>374</v>
      </c>
      <c r="I419" s="172">
        <v>281</v>
      </c>
      <c r="J419" s="172">
        <v>18</v>
      </c>
      <c r="K419" s="172">
        <v>7</v>
      </c>
      <c r="L419" s="172">
        <v>47</v>
      </c>
      <c r="M419" s="172">
        <v>34</v>
      </c>
      <c r="N419" s="172">
        <v>103</v>
      </c>
      <c r="O419" s="172">
        <v>75</v>
      </c>
      <c r="P419" s="172">
        <f t="shared" si="9"/>
        <v>746424</v>
      </c>
      <c r="R419" s="265"/>
    </row>
    <row r="420" spans="1:18" ht="15">
      <c r="A420" s="39">
        <v>2009</v>
      </c>
      <c r="B420" s="39">
        <v>11</v>
      </c>
      <c r="C420" s="264">
        <v>40118</v>
      </c>
      <c r="E420" s="172">
        <v>690664</v>
      </c>
      <c r="F420" s="172">
        <v>53828</v>
      </c>
      <c r="G420" s="172">
        <v>2501</v>
      </c>
      <c r="H420" s="172">
        <v>371</v>
      </c>
      <c r="I420" s="172">
        <v>282</v>
      </c>
      <c r="J420" s="172">
        <v>18</v>
      </c>
      <c r="K420" s="172">
        <v>7</v>
      </c>
      <c r="L420" s="172">
        <v>48</v>
      </c>
      <c r="M420" s="172">
        <v>40</v>
      </c>
      <c r="N420" s="172">
        <v>104</v>
      </c>
      <c r="O420" s="172">
        <v>78</v>
      </c>
      <c r="P420" s="172">
        <f t="shared" si="9"/>
        <v>747534</v>
      </c>
      <c r="R420" s="265"/>
    </row>
    <row r="421" spans="1:18" ht="15">
      <c r="A421" s="39">
        <v>2009</v>
      </c>
      <c r="B421" s="39">
        <v>12</v>
      </c>
      <c r="C421" s="264">
        <v>40148</v>
      </c>
      <c r="E421" s="172">
        <v>691850</v>
      </c>
      <c r="F421" s="172">
        <v>53950</v>
      </c>
      <c r="G421" s="172">
        <v>2514</v>
      </c>
      <c r="H421" s="172">
        <v>370</v>
      </c>
      <c r="I421" s="172">
        <v>287</v>
      </c>
      <c r="J421" s="172">
        <v>19</v>
      </c>
      <c r="K421" s="172">
        <v>10</v>
      </c>
      <c r="L421" s="172">
        <v>48</v>
      </c>
      <c r="M421" s="172">
        <v>40</v>
      </c>
      <c r="N421" s="172">
        <v>102</v>
      </c>
      <c r="O421" s="172">
        <v>75</v>
      </c>
      <c r="P421" s="172">
        <f t="shared" si="9"/>
        <v>748853</v>
      </c>
      <c r="R421" s="265"/>
    </row>
    <row r="422" spans="1:18" ht="15">
      <c r="A422" s="39">
        <v>2010</v>
      </c>
      <c r="B422" s="39">
        <v>1</v>
      </c>
      <c r="C422" s="264">
        <v>40179</v>
      </c>
      <c r="E422" s="172">
        <v>693144</v>
      </c>
      <c r="F422" s="172">
        <v>54050</v>
      </c>
      <c r="G422" s="172">
        <v>2521</v>
      </c>
      <c r="H422" s="172">
        <v>368</v>
      </c>
      <c r="I422" s="172">
        <v>288</v>
      </c>
      <c r="J422" s="172">
        <v>19</v>
      </c>
      <c r="K422" s="172">
        <v>9</v>
      </c>
      <c r="L422" s="172">
        <v>48</v>
      </c>
      <c r="M422" s="172">
        <v>40</v>
      </c>
      <c r="N422" s="172">
        <v>102</v>
      </c>
      <c r="O422" s="172">
        <v>75</v>
      </c>
      <c r="P422" s="172">
        <f t="shared" si="9"/>
        <v>750252</v>
      </c>
      <c r="R422" s="265"/>
    </row>
    <row r="423" spans="1:18" ht="15">
      <c r="A423" s="39">
        <v>2010</v>
      </c>
      <c r="B423" s="39">
        <v>2</v>
      </c>
      <c r="C423" s="264">
        <v>40210</v>
      </c>
      <c r="E423" s="172">
        <v>693893</v>
      </c>
      <c r="F423" s="172">
        <v>54077</v>
      </c>
      <c r="G423" s="172">
        <v>2514</v>
      </c>
      <c r="H423" s="172">
        <v>367</v>
      </c>
      <c r="I423" s="172">
        <v>278</v>
      </c>
      <c r="J423" s="172">
        <v>20</v>
      </c>
      <c r="K423" s="172">
        <v>11</v>
      </c>
      <c r="L423" s="172">
        <v>48</v>
      </c>
      <c r="M423" s="172">
        <v>40</v>
      </c>
      <c r="N423" s="172">
        <v>101</v>
      </c>
      <c r="O423" s="172">
        <v>75</v>
      </c>
      <c r="P423" s="172">
        <f t="shared" si="9"/>
        <v>751020</v>
      </c>
      <c r="R423" s="265"/>
    </row>
    <row r="424" spans="1:18" ht="15">
      <c r="A424" s="39">
        <v>2010</v>
      </c>
      <c r="B424" s="39">
        <v>3</v>
      </c>
      <c r="C424" s="264">
        <v>40238</v>
      </c>
      <c r="E424" s="172">
        <v>694263</v>
      </c>
      <c r="F424" s="172">
        <v>54089</v>
      </c>
      <c r="G424" s="172">
        <v>2508</v>
      </c>
      <c r="H424" s="172">
        <v>367</v>
      </c>
      <c r="I424" s="172">
        <v>283</v>
      </c>
      <c r="J424" s="172">
        <v>19</v>
      </c>
      <c r="K424" s="172">
        <v>10</v>
      </c>
      <c r="L424" s="172">
        <v>48</v>
      </c>
      <c r="M424" s="172">
        <v>40</v>
      </c>
      <c r="N424" s="172">
        <v>101</v>
      </c>
      <c r="O424" s="172">
        <v>75</v>
      </c>
      <c r="P424" s="172">
        <f t="shared" si="9"/>
        <v>751395</v>
      </c>
      <c r="R424" s="265"/>
    </row>
    <row r="425" spans="1:18" ht="15">
      <c r="A425" s="39">
        <v>2010</v>
      </c>
      <c r="B425" s="39">
        <v>4</v>
      </c>
      <c r="C425" s="264">
        <v>40269</v>
      </c>
      <c r="E425" s="172">
        <v>694602</v>
      </c>
      <c r="F425" s="172">
        <v>54022</v>
      </c>
      <c r="G425" s="172">
        <v>2499</v>
      </c>
      <c r="H425" s="172">
        <v>367</v>
      </c>
      <c r="I425" s="172">
        <v>284</v>
      </c>
      <c r="J425" s="172">
        <v>19</v>
      </c>
      <c r="K425" s="172">
        <v>10</v>
      </c>
      <c r="L425" s="172">
        <v>49</v>
      </c>
      <c r="M425" s="172">
        <v>40</v>
      </c>
      <c r="N425" s="172">
        <v>101</v>
      </c>
      <c r="O425" s="172">
        <v>74</v>
      </c>
      <c r="P425" s="172">
        <f t="shared" si="9"/>
        <v>751659</v>
      </c>
      <c r="R425" s="265"/>
    </row>
    <row r="426" spans="1:18" ht="15">
      <c r="A426" s="39">
        <v>2010</v>
      </c>
      <c r="B426" s="39">
        <v>5</v>
      </c>
      <c r="C426" s="264">
        <v>40299</v>
      </c>
      <c r="E426" s="172">
        <v>694273</v>
      </c>
      <c r="F426" s="172">
        <v>53879</v>
      </c>
      <c r="G426" s="172">
        <v>2496</v>
      </c>
      <c r="H426" s="172">
        <v>367</v>
      </c>
      <c r="I426" s="172">
        <v>282</v>
      </c>
      <c r="J426" s="172">
        <v>18</v>
      </c>
      <c r="K426" s="172">
        <v>10</v>
      </c>
      <c r="L426" s="172">
        <v>49</v>
      </c>
      <c r="M426" s="172">
        <v>40</v>
      </c>
      <c r="N426" s="172">
        <v>101</v>
      </c>
      <c r="O426" s="172">
        <v>75</v>
      </c>
      <c r="P426" s="172">
        <f t="shared" si="9"/>
        <v>751183</v>
      </c>
      <c r="R426" s="265"/>
    </row>
    <row r="427" spans="1:18" ht="15">
      <c r="A427" s="39">
        <v>2010</v>
      </c>
      <c r="B427" s="39">
        <v>6</v>
      </c>
      <c r="C427" s="264">
        <v>40330</v>
      </c>
      <c r="E427" s="172">
        <v>693758</v>
      </c>
      <c r="F427" s="172">
        <v>53715</v>
      </c>
      <c r="G427" s="172">
        <v>2488</v>
      </c>
      <c r="H427" s="172">
        <v>367</v>
      </c>
      <c r="I427" s="172">
        <v>281</v>
      </c>
      <c r="J427" s="172">
        <v>18</v>
      </c>
      <c r="K427" s="172">
        <v>10</v>
      </c>
      <c r="L427" s="172">
        <v>49</v>
      </c>
      <c r="M427" s="172">
        <v>40</v>
      </c>
      <c r="N427" s="172">
        <v>101</v>
      </c>
      <c r="O427" s="172">
        <v>74</v>
      </c>
      <c r="P427" s="172">
        <f t="shared" si="9"/>
        <v>750496</v>
      </c>
      <c r="R427" s="265"/>
    </row>
    <row r="428" spans="1:18" ht="15">
      <c r="A428" s="39">
        <v>2010</v>
      </c>
      <c r="B428" s="39">
        <v>7</v>
      </c>
      <c r="C428" s="264">
        <v>40360</v>
      </c>
      <c r="E428" s="172">
        <v>693078</v>
      </c>
      <c r="F428" s="172">
        <v>53629</v>
      </c>
      <c r="G428" s="172">
        <v>2482</v>
      </c>
      <c r="H428" s="172">
        <v>365</v>
      </c>
      <c r="I428" s="172">
        <v>275</v>
      </c>
      <c r="J428" s="172">
        <v>18</v>
      </c>
      <c r="K428" s="172">
        <v>9</v>
      </c>
      <c r="L428" s="172">
        <v>49</v>
      </c>
      <c r="M428" s="172">
        <v>40</v>
      </c>
      <c r="N428" s="172">
        <v>101</v>
      </c>
      <c r="O428" s="172">
        <v>76</v>
      </c>
      <c r="P428" s="172">
        <f t="shared" si="9"/>
        <v>749722</v>
      </c>
      <c r="R428" s="265"/>
    </row>
    <row r="429" spans="1:18" ht="15">
      <c r="A429" s="39">
        <v>2010</v>
      </c>
      <c r="B429" s="39">
        <v>8</v>
      </c>
      <c r="C429" s="264">
        <v>40391</v>
      </c>
      <c r="E429" s="172">
        <v>692464</v>
      </c>
      <c r="F429" s="172">
        <v>53301</v>
      </c>
      <c r="G429" s="172">
        <v>2475</v>
      </c>
      <c r="H429" s="172">
        <v>362</v>
      </c>
      <c r="I429" s="172">
        <v>250</v>
      </c>
      <c r="J429" s="172">
        <v>18</v>
      </c>
      <c r="K429" s="172">
        <v>8</v>
      </c>
      <c r="L429" s="172">
        <v>49</v>
      </c>
      <c r="M429" s="172">
        <v>40</v>
      </c>
      <c r="N429" s="172">
        <v>101</v>
      </c>
      <c r="O429" s="172">
        <v>75</v>
      </c>
      <c r="P429" s="172">
        <f t="shared" si="9"/>
        <v>748770</v>
      </c>
      <c r="R429" s="265"/>
    </row>
    <row r="430" spans="1:18" ht="15">
      <c r="A430" s="39">
        <v>2010</v>
      </c>
      <c r="B430" s="39">
        <v>9</v>
      </c>
      <c r="C430" s="264">
        <v>40422</v>
      </c>
      <c r="E430" s="172">
        <v>692770</v>
      </c>
      <c r="F430" s="172">
        <v>53262</v>
      </c>
      <c r="G430" s="172">
        <v>2469</v>
      </c>
      <c r="H430" s="172">
        <v>361</v>
      </c>
      <c r="I430" s="172">
        <v>262</v>
      </c>
      <c r="J430" s="172">
        <v>18</v>
      </c>
      <c r="K430" s="172">
        <v>9</v>
      </c>
      <c r="L430" s="172">
        <v>50</v>
      </c>
      <c r="M430" s="172">
        <v>40</v>
      </c>
      <c r="N430" s="172">
        <v>101</v>
      </c>
      <c r="O430" s="172">
        <v>76</v>
      </c>
      <c r="P430" s="172">
        <f t="shared" si="9"/>
        <v>749031</v>
      </c>
      <c r="R430" s="265"/>
    </row>
    <row r="431" spans="1:18" ht="15">
      <c r="A431" s="39">
        <v>2010</v>
      </c>
      <c r="B431" s="39">
        <v>10</v>
      </c>
      <c r="C431" s="264">
        <v>40452</v>
      </c>
      <c r="E431" s="172">
        <v>694123</v>
      </c>
      <c r="F431" s="172">
        <v>53326</v>
      </c>
      <c r="G431" s="172">
        <v>2469</v>
      </c>
      <c r="H431" s="172">
        <v>355</v>
      </c>
      <c r="I431" s="172">
        <v>264</v>
      </c>
      <c r="J431" s="172">
        <v>18</v>
      </c>
      <c r="K431" s="172">
        <v>9</v>
      </c>
      <c r="L431" s="172">
        <v>50</v>
      </c>
      <c r="M431" s="172">
        <v>41</v>
      </c>
      <c r="N431" s="172">
        <v>102</v>
      </c>
      <c r="O431" s="172">
        <v>76</v>
      </c>
      <c r="P431" s="172">
        <f t="shared" si="9"/>
        <v>750443</v>
      </c>
      <c r="R431" s="265"/>
    </row>
    <row r="432" spans="1:18" ht="15">
      <c r="A432" s="39">
        <v>2010</v>
      </c>
      <c r="B432" s="39">
        <v>11</v>
      </c>
      <c r="C432" s="264">
        <v>40483</v>
      </c>
      <c r="E432" s="172">
        <v>695672</v>
      </c>
      <c r="F432" s="172">
        <v>53462</v>
      </c>
      <c r="G432" s="172">
        <v>2470</v>
      </c>
      <c r="H432" s="172">
        <v>353</v>
      </c>
      <c r="I432" s="172">
        <v>265</v>
      </c>
      <c r="J432" s="172">
        <v>18</v>
      </c>
      <c r="K432" s="172">
        <v>10</v>
      </c>
      <c r="L432" s="172">
        <v>57</v>
      </c>
      <c r="M432" s="172">
        <v>40</v>
      </c>
      <c r="N432" s="172">
        <v>102</v>
      </c>
      <c r="O432" s="172">
        <v>77</v>
      </c>
      <c r="P432" s="172">
        <f t="shared" si="9"/>
        <v>752134</v>
      </c>
      <c r="R432" s="265"/>
    </row>
    <row r="433" spans="1:27" ht="15">
      <c r="A433" s="39">
        <v>2010</v>
      </c>
      <c r="B433" s="39">
        <v>12</v>
      </c>
      <c r="C433" s="264">
        <v>40513</v>
      </c>
      <c r="E433" s="172">
        <v>696988</v>
      </c>
      <c r="F433" s="172">
        <v>53628</v>
      </c>
      <c r="G433" s="172">
        <v>2480</v>
      </c>
      <c r="H433" s="172">
        <v>353</v>
      </c>
      <c r="I433" s="172">
        <v>267</v>
      </c>
      <c r="J433" s="172">
        <v>18</v>
      </c>
      <c r="K433" s="172">
        <v>9</v>
      </c>
      <c r="L433" s="172">
        <v>67</v>
      </c>
      <c r="M433" s="172">
        <v>48</v>
      </c>
      <c r="N433" s="172">
        <v>102</v>
      </c>
      <c r="O433" s="172">
        <v>76</v>
      </c>
      <c r="P433" s="172">
        <f t="shared" si="9"/>
        <v>753636</v>
      </c>
      <c r="R433" s="265"/>
    </row>
    <row r="434" spans="1:27" ht="15">
      <c r="A434" s="39">
        <v>2011</v>
      </c>
      <c r="B434" s="39">
        <v>1</v>
      </c>
      <c r="C434" s="264">
        <v>40544</v>
      </c>
      <c r="E434" s="172">
        <v>698346</v>
      </c>
      <c r="F434" s="172">
        <v>53749</v>
      </c>
      <c r="G434" s="172">
        <v>2484</v>
      </c>
      <c r="H434" s="172">
        <v>354</v>
      </c>
      <c r="I434" s="172">
        <v>268</v>
      </c>
      <c r="J434" s="172">
        <v>16</v>
      </c>
      <c r="K434" s="172">
        <v>9</v>
      </c>
      <c r="L434" s="172">
        <v>68</v>
      </c>
      <c r="M434" s="172">
        <v>58</v>
      </c>
      <c r="N434" s="172">
        <v>103</v>
      </c>
      <c r="O434" s="172">
        <v>75</v>
      </c>
      <c r="P434" s="172">
        <f t="shared" si="9"/>
        <v>755120</v>
      </c>
      <c r="R434" s="265"/>
    </row>
    <row r="435" spans="1:27" ht="15">
      <c r="A435" s="39">
        <v>2011</v>
      </c>
      <c r="B435" s="39">
        <v>2</v>
      </c>
      <c r="C435" s="264">
        <v>40575</v>
      </c>
      <c r="E435" s="172">
        <v>699170</v>
      </c>
      <c r="F435" s="172">
        <v>53863</v>
      </c>
      <c r="G435" s="172">
        <v>2485</v>
      </c>
      <c r="H435" s="172">
        <v>349</v>
      </c>
      <c r="I435" s="172">
        <v>265</v>
      </c>
      <c r="J435" s="172">
        <v>16</v>
      </c>
      <c r="K435" s="172">
        <v>10</v>
      </c>
      <c r="L435" s="172">
        <v>68</v>
      </c>
      <c r="M435" s="172">
        <v>59</v>
      </c>
      <c r="N435" s="172">
        <v>104</v>
      </c>
      <c r="O435" s="172">
        <v>75</v>
      </c>
      <c r="P435" s="172">
        <f t="shared" si="9"/>
        <v>756055</v>
      </c>
      <c r="R435" s="265"/>
    </row>
    <row r="436" spans="1:27" ht="15">
      <c r="A436" s="39">
        <v>2011</v>
      </c>
      <c r="B436" s="39">
        <v>3</v>
      </c>
      <c r="C436" s="264">
        <v>40603</v>
      </c>
      <c r="E436" s="172">
        <v>699713</v>
      </c>
      <c r="F436" s="172">
        <v>53921</v>
      </c>
      <c r="G436" s="172">
        <v>2488</v>
      </c>
      <c r="H436" s="172">
        <v>343</v>
      </c>
      <c r="I436" s="172">
        <v>254</v>
      </c>
      <c r="J436" s="172">
        <v>16</v>
      </c>
      <c r="K436" s="172">
        <v>9</v>
      </c>
      <c r="L436" s="172">
        <v>69</v>
      </c>
      <c r="M436" s="172">
        <v>59</v>
      </c>
      <c r="N436" s="172">
        <v>104</v>
      </c>
      <c r="O436" s="172">
        <v>75</v>
      </c>
      <c r="P436" s="172">
        <f t="shared" si="9"/>
        <v>756654</v>
      </c>
      <c r="R436" s="265"/>
    </row>
    <row r="437" spans="1:27" ht="15">
      <c r="A437" s="39">
        <v>2011</v>
      </c>
      <c r="B437" s="39">
        <v>4</v>
      </c>
      <c r="C437" s="264">
        <v>40634</v>
      </c>
      <c r="E437" s="172">
        <v>699774</v>
      </c>
      <c r="F437" s="172">
        <v>53851</v>
      </c>
      <c r="G437" s="172">
        <v>2480</v>
      </c>
      <c r="H437" s="172">
        <v>343</v>
      </c>
      <c r="I437" s="172">
        <v>248</v>
      </c>
      <c r="J437" s="172">
        <v>16</v>
      </c>
      <c r="K437" s="172">
        <v>8</v>
      </c>
      <c r="L437" s="172">
        <v>69</v>
      </c>
      <c r="M437" s="172">
        <v>60</v>
      </c>
      <c r="N437" s="172">
        <v>104</v>
      </c>
      <c r="O437" s="172">
        <v>76</v>
      </c>
      <c r="P437" s="172">
        <f t="shared" si="9"/>
        <v>756637</v>
      </c>
      <c r="R437" s="265"/>
    </row>
    <row r="438" spans="1:27" ht="15">
      <c r="A438" s="39">
        <v>2011</v>
      </c>
      <c r="B438" s="39">
        <v>5</v>
      </c>
      <c r="C438" s="264">
        <v>40664</v>
      </c>
      <c r="E438" s="172">
        <v>699432</v>
      </c>
      <c r="F438" s="172">
        <v>53778</v>
      </c>
      <c r="G438" s="172">
        <v>2469</v>
      </c>
      <c r="H438" s="172">
        <v>343</v>
      </c>
      <c r="I438" s="172">
        <v>260</v>
      </c>
      <c r="J438" s="172">
        <v>16</v>
      </c>
      <c r="K438" s="172">
        <v>10</v>
      </c>
      <c r="L438" s="172">
        <v>68</v>
      </c>
      <c r="M438" s="172">
        <v>62</v>
      </c>
      <c r="N438" s="172">
        <v>104</v>
      </c>
      <c r="O438" s="172">
        <v>77</v>
      </c>
      <c r="P438" s="172">
        <f t="shared" si="9"/>
        <v>756210</v>
      </c>
      <c r="R438" s="265"/>
    </row>
    <row r="439" spans="1:27" ht="15">
      <c r="A439" s="39">
        <v>2011</v>
      </c>
      <c r="B439" s="39">
        <v>6</v>
      </c>
      <c r="C439" s="264">
        <v>40695</v>
      </c>
      <c r="E439" s="172">
        <v>699346</v>
      </c>
      <c r="F439" s="172">
        <v>53655</v>
      </c>
      <c r="G439" s="172">
        <v>2455</v>
      </c>
      <c r="H439" s="172">
        <v>342</v>
      </c>
      <c r="I439" s="172">
        <v>262</v>
      </c>
      <c r="J439" s="172">
        <v>15</v>
      </c>
      <c r="K439" s="172">
        <v>10</v>
      </c>
      <c r="L439" s="172">
        <v>70</v>
      </c>
      <c r="M439" s="172">
        <v>62</v>
      </c>
      <c r="N439" s="172">
        <v>104</v>
      </c>
      <c r="O439" s="172">
        <v>77</v>
      </c>
      <c r="P439" s="172">
        <f t="shared" si="9"/>
        <v>755987</v>
      </c>
      <c r="R439" s="265"/>
    </row>
    <row r="440" spans="1:27" ht="15">
      <c r="A440" s="39">
        <v>2011</v>
      </c>
      <c r="B440" s="39">
        <v>7</v>
      </c>
      <c r="C440" s="264">
        <v>40725</v>
      </c>
      <c r="E440" s="172">
        <v>698973</v>
      </c>
      <c r="F440" s="172">
        <v>53534</v>
      </c>
      <c r="G440" s="172">
        <v>2457</v>
      </c>
      <c r="H440" s="172">
        <v>338</v>
      </c>
      <c r="I440" s="172">
        <v>249</v>
      </c>
      <c r="J440" s="172">
        <v>15</v>
      </c>
      <c r="K440" s="172">
        <v>9</v>
      </c>
      <c r="L440" s="172">
        <v>70</v>
      </c>
      <c r="M440" s="172">
        <v>64</v>
      </c>
      <c r="N440" s="172">
        <v>103</v>
      </c>
      <c r="O440" s="172">
        <v>77</v>
      </c>
      <c r="P440" s="172">
        <f t="shared" si="9"/>
        <v>755490</v>
      </c>
      <c r="R440" s="265">
        <f t="shared" ref="R440:R457" si="10">E440</f>
        <v>698973</v>
      </c>
      <c r="S440" s="265">
        <f t="shared" ref="S440:S457" si="11">P440-E440-11</f>
        <v>56506</v>
      </c>
      <c r="T440" s="265"/>
    </row>
    <row r="441" spans="1:27" ht="15">
      <c r="A441" s="39">
        <v>2011</v>
      </c>
      <c r="B441" s="39">
        <v>8</v>
      </c>
      <c r="C441" s="264">
        <v>40756</v>
      </c>
      <c r="E441" s="172">
        <v>699004</v>
      </c>
      <c r="F441" s="172">
        <v>53448</v>
      </c>
      <c r="G441" s="172">
        <v>2453</v>
      </c>
      <c r="H441" s="172">
        <v>338</v>
      </c>
      <c r="I441" s="172">
        <v>244</v>
      </c>
      <c r="J441" s="172">
        <v>15</v>
      </c>
      <c r="K441" s="172">
        <v>9</v>
      </c>
      <c r="L441" s="172">
        <v>70</v>
      </c>
      <c r="M441" s="172">
        <v>64</v>
      </c>
      <c r="N441" s="172">
        <v>103</v>
      </c>
      <c r="O441" s="172">
        <v>77</v>
      </c>
      <c r="P441" s="172">
        <f t="shared" si="9"/>
        <v>755431</v>
      </c>
      <c r="R441" s="265">
        <f t="shared" si="10"/>
        <v>699004</v>
      </c>
      <c r="S441" s="265">
        <f t="shared" si="11"/>
        <v>56416</v>
      </c>
      <c r="T441" s="265"/>
      <c r="W441" s="3" t="s">
        <v>447</v>
      </c>
    </row>
    <row r="442" spans="1:27" ht="15">
      <c r="A442" s="39">
        <v>2011</v>
      </c>
      <c r="B442" s="39">
        <v>9</v>
      </c>
      <c r="C442" s="264">
        <v>40787</v>
      </c>
      <c r="E442" s="172">
        <v>699339</v>
      </c>
      <c r="F442" s="172">
        <v>53399</v>
      </c>
      <c r="G442" s="172">
        <v>2446</v>
      </c>
      <c r="H442" s="172">
        <v>338</v>
      </c>
      <c r="I442" s="172">
        <v>238</v>
      </c>
      <c r="J442" s="172">
        <v>14</v>
      </c>
      <c r="K442" s="172">
        <v>9</v>
      </c>
      <c r="L442" s="172">
        <v>72</v>
      </c>
      <c r="M442" s="172">
        <v>64</v>
      </c>
      <c r="N442" s="172">
        <v>104</v>
      </c>
      <c r="O442" s="172">
        <v>78</v>
      </c>
      <c r="P442" s="172">
        <f t="shared" si="9"/>
        <v>755712</v>
      </c>
      <c r="R442" s="265">
        <f t="shared" si="10"/>
        <v>699339</v>
      </c>
      <c r="S442" s="265">
        <f t="shared" si="11"/>
        <v>56362</v>
      </c>
      <c r="T442" s="265"/>
      <c r="W442" s="3" t="s">
        <v>440</v>
      </c>
    </row>
    <row r="443" spans="1:27" ht="15">
      <c r="A443" s="39">
        <v>2011</v>
      </c>
      <c r="B443" s="39">
        <v>10</v>
      </c>
      <c r="C443" s="264">
        <v>40817</v>
      </c>
      <c r="E443" s="172">
        <v>700712</v>
      </c>
      <c r="F443" s="172">
        <v>53466</v>
      </c>
      <c r="G443" s="172">
        <v>2447</v>
      </c>
      <c r="H443" s="172">
        <v>336</v>
      </c>
      <c r="I443" s="172">
        <v>253</v>
      </c>
      <c r="J443" s="172">
        <v>14</v>
      </c>
      <c r="K443" s="172">
        <v>8</v>
      </c>
      <c r="L443" s="172">
        <v>73</v>
      </c>
      <c r="M443" s="172">
        <v>66</v>
      </c>
      <c r="N443" s="172">
        <v>105</v>
      </c>
      <c r="O443" s="172">
        <v>80</v>
      </c>
      <c r="P443" s="172">
        <f t="shared" si="9"/>
        <v>757153</v>
      </c>
      <c r="R443" s="265">
        <f t="shared" si="10"/>
        <v>700712</v>
      </c>
      <c r="S443" s="265">
        <f t="shared" si="11"/>
        <v>56430</v>
      </c>
      <c r="T443" s="265"/>
    </row>
    <row r="444" spans="1:27" ht="15">
      <c r="A444" s="39">
        <v>2011</v>
      </c>
      <c r="B444" s="39">
        <v>11</v>
      </c>
      <c r="C444" s="264">
        <v>40848</v>
      </c>
      <c r="E444" s="172">
        <v>702529</v>
      </c>
      <c r="F444" s="172">
        <v>53672</v>
      </c>
      <c r="G444" s="172">
        <v>2449</v>
      </c>
      <c r="H444" s="172">
        <v>334</v>
      </c>
      <c r="I444" s="172">
        <v>254</v>
      </c>
      <c r="J444" s="172">
        <v>14</v>
      </c>
      <c r="K444" s="172">
        <v>9</v>
      </c>
      <c r="L444" s="172">
        <v>75</v>
      </c>
      <c r="M444" s="172">
        <v>67</v>
      </c>
      <c r="N444" s="172">
        <v>106</v>
      </c>
      <c r="O444" s="172">
        <v>81</v>
      </c>
      <c r="P444" s="172">
        <f t="shared" si="9"/>
        <v>759179</v>
      </c>
      <c r="R444" s="265">
        <f t="shared" si="10"/>
        <v>702529</v>
      </c>
      <c r="S444" s="265">
        <f t="shared" si="11"/>
        <v>56639</v>
      </c>
      <c r="T444" s="265"/>
      <c r="W444" s="3" t="s">
        <v>441</v>
      </c>
      <c r="X444" s="3" t="s">
        <v>0</v>
      </c>
      <c r="Y444" s="3" t="s">
        <v>37</v>
      </c>
      <c r="Z444" s="3" t="s">
        <v>445</v>
      </c>
      <c r="AA444" s="3" t="s">
        <v>446</v>
      </c>
    </row>
    <row r="445" spans="1:27" ht="15">
      <c r="A445" s="39">
        <v>2011</v>
      </c>
      <c r="B445" s="39">
        <v>12</v>
      </c>
      <c r="C445" s="264">
        <v>40878</v>
      </c>
      <c r="E445" s="172">
        <v>704134</v>
      </c>
      <c r="F445" s="172">
        <v>53776</v>
      </c>
      <c r="G445" s="172">
        <v>2461</v>
      </c>
      <c r="H445" s="172">
        <v>330</v>
      </c>
      <c r="I445" s="172">
        <v>247</v>
      </c>
      <c r="J445" s="172">
        <v>14</v>
      </c>
      <c r="K445" s="172">
        <v>8</v>
      </c>
      <c r="L445" s="172">
        <v>75</v>
      </c>
      <c r="M445" s="172">
        <v>69</v>
      </c>
      <c r="N445" s="172">
        <v>105</v>
      </c>
      <c r="O445" s="172">
        <v>82</v>
      </c>
      <c r="P445" s="172">
        <f t="shared" si="9"/>
        <v>760895</v>
      </c>
      <c r="R445" s="265">
        <f t="shared" si="10"/>
        <v>704134</v>
      </c>
      <c r="S445" s="265">
        <f t="shared" si="11"/>
        <v>56750</v>
      </c>
      <c r="T445" s="265"/>
      <c r="W445" s="3" t="s">
        <v>439</v>
      </c>
      <c r="X445" s="265">
        <f>AVERAGE(R440:R451)</f>
        <v>703595.92001066788</v>
      </c>
      <c r="Y445" s="265">
        <f>AVERAGE(S440:S451)</f>
        <v>56681.666666666664</v>
      </c>
    </row>
    <row r="446" spans="1:27" ht="15">
      <c r="A446" s="39">
        <v>2012</v>
      </c>
      <c r="B446" s="39">
        <v>1</v>
      </c>
      <c r="C446" s="264">
        <f>DATE(A446,B446,1)</f>
        <v>40909</v>
      </c>
      <c r="E446" s="172">
        <v>705386.77737847017</v>
      </c>
      <c r="F446" s="172">
        <v>53815</v>
      </c>
      <c r="G446" s="172">
        <v>2462</v>
      </c>
      <c r="H446" s="172">
        <v>327</v>
      </c>
      <c r="I446" s="172">
        <v>246</v>
      </c>
      <c r="J446" s="172">
        <v>14</v>
      </c>
      <c r="K446" s="172">
        <v>9</v>
      </c>
      <c r="L446" s="172">
        <v>78</v>
      </c>
      <c r="M446" s="172">
        <v>68</v>
      </c>
      <c r="N446" s="172">
        <v>105</v>
      </c>
      <c r="O446" s="172">
        <v>82</v>
      </c>
      <c r="P446" s="172">
        <f t="shared" si="9"/>
        <v>762187.77737847017</v>
      </c>
      <c r="R446" s="265">
        <f t="shared" si="10"/>
        <v>705386.77737847017</v>
      </c>
      <c r="S446" s="265">
        <f t="shared" si="11"/>
        <v>56790</v>
      </c>
      <c r="T446" s="265"/>
      <c r="W446" s="3" t="s">
        <v>442</v>
      </c>
      <c r="X446" s="265">
        <f>AVERAGE(R458:R469)</f>
        <v>716262.21325396292</v>
      </c>
      <c r="Y446" s="265">
        <f>AVERAGE(S458:S469)</f>
        <v>57555.067864204677</v>
      </c>
      <c r="Z446" s="357">
        <f>(X446-X445)/X445</f>
        <v>1.8002226680198772E-2</v>
      </c>
      <c r="AA446" s="357">
        <f>(Y446-Y445)/Y445</f>
        <v>1.5408883487394737E-2</v>
      </c>
    </row>
    <row r="447" spans="1:27" ht="15">
      <c r="A447" s="39">
        <f>IF(B447=1,A446+1,A446)</f>
        <v>2012</v>
      </c>
      <c r="B447" s="39">
        <f>IF(B446=12,1,B446+1)</f>
        <v>2</v>
      </c>
      <c r="C447" s="264">
        <f>DATE(A447,B447,1)</f>
        <v>40940</v>
      </c>
      <c r="E447" s="172">
        <v>706445.07163013704</v>
      </c>
      <c r="F447" s="172">
        <v>53939</v>
      </c>
      <c r="G447" s="172">
        <v>2457</v>
      </c>
      <c r="H447" s="172">
        <v>327</v>
      </c>
      <c r="I447" s="172">
        <v>244</v>
      </c>
      <c r="J447" s="172">
        <v>14</v>
      </c>
      <c r="K447" s="172">
        <v>9</v>
      </c>
      <c r="L447" s="172">
        <v>80</v>
      </c>
      <c r="M447" s="172">
        <v>71</v>
      </c>
      <c r="N447" s="172">
        <v>106</v>
      </c>
      <c r="O447" s="172">
        <v>80</v>
      </c>
      <c r="P447" s="172">
        <f t="shared" ref="P447:P510" si="12">SUM(E447:H447,J447,MAX(L447:M447),MAX(N447:O447))</f>
        <v>763368.07163013704</v>
      </c>
      <c r="R447" s="265">
        <f t="shared" si="10"/>
        <v>706445.07163013704</v>
      </c>
      <c r="S447" s="265">
        <f t="shared" si="11"/>
        <v>56912</v>
      </c>
      <c r="T447" s="265"/>
      <c r="W447" s="3" t="s">
        <v>443</v>
      </c>
      <c r="X447" s="265">
        <f>AVERAGE(R470:R481)</f>
        <v>728256.52993219497</v>
      </c>
      <c r="Y447" s="265">
        <f>AVERAGE(S470:S481)</f>
        <v>58396.841861946355</v>
      </c>
      <c r="Z447" s="357">
        <f>(X447-X445)/X445</f>
        <v>3.5049393011194821E-2</v>
      </c>
      <c r="AA447" s="357">
        <f>(Y447-Y445)/Y445</f>
        <v>3.02597876199775E-2</v>
      </c>
    </row>
    <row r="448" spans="1:27" ht="15">
      <c r="A448" s="39">
        <f t="shared" ref="A448:A511" si="13">IF(B448=1,A447+1,A447)</f>
        <v>2012</v>
      </c>
      <c r="B448" s="39">
        <f t="shared" ref="B448:B511" si="14">IF(B447=12,1,B447+1)</f>
        <v>3</v>
      </c>
      <c r="C448" s="264">
        <f t="shared" ref="C448:C511" si="15">DATE(A448,B448,1)</f>
        <v>40969</v>
      </c>
      <c r="E448" s="172">
        <v>706842.27649096865</v>
      </c>
      <c r="F448" s="172">
        <v>53947</v>
      </c>
      <c r="G448" s="172">
        <v>2457</v>
      </c>
      <c r="H448" s="172">
        <v>325</v>
      </c>
      <c r="I448" s="172">
        <v>241</v>
      </c>
      <c r="J448" s="172">
        <v>14</v>
      </c>
      <c r="K448" s="172">
        <v>8</v>
      </c>
      <c r="L448" s="172">
        <v>80</v>
      </c>
      <c r="M448" s="172">
        <v>73</v>
      </c>
      <c r="N448" s="172">
        <v>108</v>
      </c>
      <c r="O448" s="172">
        <v>81</v>
      </c>
      <c r="P448" s="172">
        <f t="shared" si="12"/>
        <v>763773.27649096865</v>
      </c>
      <c r="R448" s="265">
        <f t="shared" si="10"/>
        <v>706842.27649096865</v>
      </c>
      <c r="S448" s="265">
        <f t="shared" si="11"/>
        <v>56920</v>
      </c>
      <c r="T448" s="265"/>
      <c r="W448" s="3" t="s">
        <v>444</v>
      </c>
      <c r="X448" s="265">
        <f>AVERAGE(R482:R493)</f>
        <v>743186.32845040143</v>
      </c>
      <c r="Y448" s="265">
        <f>AVERAGE(S482:S493)</f>
        <v>59260.13603062625</v>
      </c>
      <c r="Z448" s="357">
        <f>(X448-X445)/X445</f>
        <v>5.6268672562986559E-2</v>
      </c>
      <c r="AA448" s="357">
        <f>(Y448-Y445)/Y445</f>
        <v>4.5490358974852298E-2</v>
      </c>
    </row>
    <row r="449" spans="1:27" ht="15">
      <c r="A449" s="39">
        <f t="shared" si="13"/>
        <v>2012</v>
      </c>
      <c r="B449" s="39">
        <f t="shared" si="14"/>
        <v>4</v>
      </c>
      <c r="C449" s="264">
        <f t="shared" si="15"/>
        <v>41000</v>
      </c>
      <c r="E449" s="172">
        <v>707025.50595478236</v>
      </c>
      <c r="F449" s="172">
        <v>53921</v>
      </c>
      <c r="G449" s="172">
        <v>2445</v>
      </c>
      <c r="H449" s="172">
        <v>324</v>
      </c>
      <c r="I449" s="172">
        <v>245</v>
      </c>
      <c r="J449" s="172">
        <v>14</v>
      </c>
      <c r="K449" s="172">
        <v>9</v>
      </c>
      <c r="L449" s="172">
        <v>83</v>
      </c>
      <c r="M449" s="172">
        <v>72</v>
      </c>
      <c r="N449" s="172">
        <v>108</v>
      </c>
      <c r="O449" s="172">
        <v>81</v>
      </c>
      <c r="P449" s="172">
        <f t="shared" si="12"/>
        <v>763920.50595478236</v>
      </c>
      <c r="R449" s="265">
        <f t="shared" si="10"/>
        <v>707025.50595478236</v>
      </c>
      <c r="S449" s="265">
        <f t="shared" si="11"/>
        <v>56884</v>
      </c>
      <c r="T449" s="265"/>
      <c r="W449" s="3" t="s">
        <v>454</v>
      </c>
      <c r="X449" s="265">
        <f>AVERAGE(R494:R505)</f>
        <v>760156.12501814088</v>
      </c>
      <c r="Y449" s="265">
        <f>AVERAGE(S494:S505)</f>
        <v>60202.086076548032</v>
      </c>
      <c r="Z449" s="357">
        <f>(X449-X445)/X445</f>
        <v>8.0387340800122095E-2</v>
      </c>
      <c r="AA449" s="357">
        <f>(Y449-Y445)/Y445</f>
        <v>6.2108607895816424E-2</v>
      </c>
    </row>
    <row r="450" spans="1:27" ht="15">
      <c r="A450" s="39">
        <f t="shared" si="13"/>
        <v>2012</v>
      </c>
      <c r="B450" s="39">
        <f t="shared" si="14"/>
        <v>5</v>
      </c>
      <c r="C450" s="264">
        <f t="shared" si="15"/>
        <v>41030</v>
      </c>
      <c r="E450" s="172">
        <v>706531.61814438109</v>
      </c>
      <c r="F450" s="172">
        <v>53903</v>
      </c>
      <c r="G450" s="172">
        <v>2444</v>
      </c>
      <c r="H450" s="172">
        <v>324</v>
      </c>
      <c r="I450" s="172">
        <v>246</v>
      </c>
      <c r="J450" s="172">
        <v>14</v>
      </c>
      <c r="K450" s="172">
        <v>9</v>
      </c>
      <c r="L450" s="172">
        <v>84</v>
      </c>
      <c r="M450" s="172">
        <v>72</v>
      </c>
      <c r="N450" s="172">
        <v>107</v>
      </c>
      <c r="O450" s="172">
        <v>84</v>
      </c>
      <c r="P450" s="172">
        <f t="shared" si="12"/>
        <v>763407.61814438109</v>
      </c>
      <c r="R450" s="265">
        <f t="shared" si="10"/>
        <v>706531.61814438109</v>
      </c>
      <c r="S450" s="265">
        <f t="shared" si="11"/>
        <v>56865</v>
      </c>
      <c r="T450" s="265"/>
    </row>
    <row r="451" spans="1:27" ht="15">
      <c r="A451" s="39">
        <f t="shared" si="13"/>
        <v>2012</v>
      </c>
      <c r="B451" s="39">
        <f t="shared" si="14"/>
        <v>6</v>
      </c>
      <c r="C451" s="264">
        <f t="shared" si="15"/>
        <v>41061</v>
      </c>
      <c r="E451" s="172">
        <v>706228.79052927624</v>
      </c>
      <c r="F451" s="172">
        <v>53753</v>
      </c>
      <c r="G451" s="172">
        <v>2434</v>
      </c>
      <c r="H451" s="172">
        <v>323</v>
      </c>
      <c r="I451" s="172">
        <v>243</v>
      </c>
      <c r="J451" s="172">
        <v>14</v>
      </c>
      <c r="K451" s="172">
        <v>7</v>
      </c>
      <c r="L451" s="172">
        <v>86</v>
      </c>
      <c r="M451" s="172">
        <v>74</v>
      </c>
      <c r="N451" s="172">
        <v>107</v>
      </c>
      <c r="O451" s="172">
        <v>83</v>
      </c>
      <c r="P451" s="172">
        <f t="shared" si="12"/>
        <v>762945.79052927624</v>
      </c>
      <c r="R451" s="265">
        <f t="shared" si="10"/>
        <v>706228.79052927624</v>
      </c>
      <c r="S451" s="265">
        <f t="shared" si="11"/>
        <v>56706</v>
      </c>
      <c r="T451" s="265"/>
    </row>
    <row r="452" spans="1:27" ht="15">
      <c r="A452" s="39">
        <f t="shared" si="13"/>
        <v>2012</v>
      </c>
      <c r="B452" s="39">
        <f t="shared" si="14"/>
        <v>7</v>
      </c>
      <c r="C452" s="264">
        <f t="shared" si="15"/>
        <v>41091</v>
      </c>
      <c r="E452" s="172">
        <v>705885.2893095715</v>
      </c>
      <c r="F452" s="172">
        <v>53724.029404506866</v>
      </c>
      <c r="G452" s="172">
        <v>2430.2478489344699</v>
      </c>
      <c r="H452" s="172">
        <v>344.71840461858284</v>
      </c>
      <c r="I452" s="172">
        <v>255.41858452337252</v>
      </c>
      <c r="J452" s="172">
        <v>14</v>
      </c>
      <c r="K452" s="172">
        <v>7</v>
      </c>
      <c r="L452" s="172">
        <v>87</v>
      </c>
      <c r="M452" s="172">
        <v>74</v>
      </c>
      <c r="N452" s="172">
        <v>107</v>
      </c>
      <c r="O452" s="172">
        <v>83</v>
      </c>
      <c r="P452" s="172">
        <f t="shared" si="12"/>
        <v>762592.28496763145</v>
      </c>
      <c r="R452" s="265">
        <f t="shared" si="10"/>
        <v>705885.2893095715</v>
      </c>
      <c r="S452" s="265">
        <f t="shared" si="11"/>
        <v>56695.995658059954</v>
      </c>
      <c r="T452" s="265"/>
      <c r="U452" s="357"/>
      <c r="V452" s="357"/>
    </row>
    <row r="453" spans="1:27" ht="15">
      <c r="A453" s="39">
        <f t="shared" si="13"/>
        <v>2012</v>
      </c>
      <c r="B453" s="39">
        <f t="shared" si="14"/>
        <v>8</v>
      </c>
      <c r="C453" s="264">
        <f t="shared" si="15"/>
        <v>41122</v>
      </c>
      <c r="E453" s="172">
        <v>705864.26735489396</v>
      </c>
      <c r="F453" s="172">
        <v>53706.831808084746</v>
      </c>
      <c r="G453" s="172">
        <v>2425.0237124215914</v>
      </c>
      <c r="H453" s="172">
        <v>343.50240363670702</v>
      </c>
      <c r="I453" s="172">
        <v>254.58428129968013</v>
      </c>
      <c r="J453" s="172">
        <v>14</v>
      </c>
      <c r="K453" s="172">
        <v>7</v>
      </c>
      <c r="L453" s="172">
        <v>88</v>
      </c>
      <c r="M453" s="172">
        <v>74</v>
      </c>
      <c r="N453" s="172">
        <v>107</v>
      </c>
      <c r="O453" s="172">
        <v>83</v>
      </c>
      <c r="P453" s="172">
        <f t="shared" si="12"/>
        <v>762548.62527903693</v>
      </c>
      <c r="R453" s="265">
        <f t="shared" si="10"/>
        <v>705864.26735489396</v>
      </c>
      <c r="S453" s="265">
        <f t="shared" si="11"/>
        <v>56673.357924142969</v>
      </c>
      <c r="T453" s="265"/>
      <c r="U453" s="357"/>
      <c r="V453" s="357"/>
    </row>
    <row r="454" spans="1:27" ht="15">
      <c r="A454" s="39">
        <f t="shared" si="13"/>
        <v>2012</v>
      </c>
      <c r="B454" s="39">
        <f t="shared" si="14"/>
        <v>9</v>
      </c>
      <c r="C454" s="264">
        <f t="shared" si="15"/>
        <v>41153</v>
      </c>
      <c r="E454" s="172">
        <v>706454.63040231424</v>
      </c>
      <c r="F454" s="172">
        <v>53762.089262118869</v>
      </c>
      <c r="G454" s="172">
        <v>2421.1262572353962</v>
      </c>
      <c r="H454" s="172">
        <v>342.29538920795022</v>
      </c>
      <c r="I454" s="172">
        <v>253.75594710797066</v>
      </c>
      <c r="J454" s="172">
        <v>14</v>
      </c>
      <c r="K454" s="172">
        <v>7</v>
      </c>
      <c r="L454" s="172">
        <v>90</v>
      </c>
      <c r="M454" s="172">
        <v>74</v>
      </c>
      <c r="N454" s="172">
        <v>107</v>
      </c>
      <c r="O454" s="172">
        <v>83</v>
      </c>
      <c r="P454" s="172">
        <f t="shared" si="12"/>
        <v>763191.14131087647</v>
      </c>
      <c r="R454" s="265">
        <f t="shared" si="10"/>
        <v>706454.63040231424</v>
      </c>
      <c r="S454" s="265">
        <f t="shared" si="11"/>
        <v>56725.510908562224</v>
      </c>
      <c r="T454" s="265"/>
      <c r="U454" s="357"/>
      <c r="V454" s="357"/>
    </row>
    <row r="455" spans="1:27" ht="15">
      <c r="A455" s="39">
        <f t="shared" si="13"/>
        <v>2012</v>
      </c>
      <c r="B455" s="39">
        <f t="shared" si="14"/>
        <v>10</v>
      </c>
      <c r="C455" s="264">
        <f t="shared" si="15"/>
        <v>41183</v>
      </c>
      <c r="E455" s="172">
        <v>708063.98611748568</v>
      </c>
      <c r="F455" s="172">
        <v>53872.932011581892</v>
      </c>
      <c r="G455" s="172">
        <v>2422.0530399264835</v>
      </c>
      <c r="H455" s="172">
        <v>341.04160503585126</v>
      </c>
      <c r="I455" s="172">
        <v>252.78345124143729</v>
      </c>
      <c r="J455" s="172">
        <v>14</v>
      </c>
      <c r="K455" s="172">
        <v>7</v>
      </c>
      <c r="L455" s="172">
        <v>92</v>
      </c>
      <c r="M455" s="172">
        <v>74</v>
      </c>
      <c r="N455" s="172">
        <v>107</v>
      </c>
      <c r="O455" s="172">
        <v>83</v>
      </c>
      <c r="P455" s="172">
        <f t="shared" si="12"/>
        <v>764913.01277402986</v>
      </c>
      <c r="R455" s="265">
        <f t="shared" si="10"/>
        <v>708063.98611748568</v>
      </c>
      <c r="S455" s="265">
        <f t="shared" si="11"/>
        <v>56838.026656544185</v>
      </c>
      <c r="T455" s="265"/>
      <c r="U455" s="357"/>
      <c r="V455" s="357"/>
    </row>
    <row r="456" spans="1:27" ht="15">
      <c r="A456" s="39">
        <f t="shared" si="13"/>
        <v>2012</v>
      </c>
      <c r="B456" s="39">
        <f t="shared" si="14"/>
        <v>11</v>
      </c>
      <c r="C456" s="264">
        <f t="shared" si="15"/>
        <v>41214</v>
      </c>
      <c r="E456" s="172">
        <v>709697.66080884985</v>
      </c>
      <c r="F456" s="172">
        <v>54069.034855365244</v>
      </c>
      <c r="G456" s="172">
        <v>2420.5070296937943</v>
      </c>
      <c r="H456" s="172">
        <v>339.84776729084984</v>
      </c>
      <c r="I456" s="172">
        <v>251.96724038129273</v>
      </c>
      <c r="J456" s="172">
        <v>14</v>
      </c>
      <c r="K456" s="172">
        <v>7</v>
      </c>
      <c r="L456" s="172">
        <v>94</v>
      </c>
      <c r="M456" s="172">
        <v>74</v>
      </c>
      <c r="N456" s="172">
        <v>107</v>
      </c>
      <c r="O456" s="172">
        <v>83</v>
      </c>
      <c r="P456" s="172">
        <f t="shared" si="12"/>
        <v>766742.05046119983</v>
      </c>
      <c r="R456" s="265">
        <f t="shared" si="10"/>
        <v>709697.66080884985</v>
      </c>
      <c r="S456" s="265">
        <f t="shared" si="11"/>
        <v>57033.389652349986</v>
      </c>
      <c r="T456" s="265"/>
      <c r="U456" s="357"/>
      <c r="V456" s="357"/>
    </row>
    <row r="457" spans="1:27" ht="15.75" thickBot="1">
      <c r="A457" s="39">
        <f t="shared" si="13"/>
        <v>2012</v>
      </c>
      <c r="B457" s="39">
        <f t="shared" si="14"/>
        <v>12</v>
      </c>
      <c r="C457" s="264">
        <f t="shared" si="15"/>
        <v>41244</v>
      </c>
      <c r="E457" s="172">
        <v>711045.71052488487</v>
      </c>
      <c r="F457" s="172">
        <v>54206.747438895203</v>
      </c>
      <c r="G457" s="172">
        <v>2416.5330314356534</v>
      </c>
      <c r="H457" s="172">
        <v>338.66267493840229</v>
      </c>
      <c r="I457" s="172">
        <v>251.15681956491906</v>
      </c>
      <c r="J457" s="172">
        <v>14</v>
      </c>
      <c r="K457" s="172">
        <v>7</v>
      </c>
      <c r="L457" s="172">
        <v>96</v>
      </c>
      <c r="M457" s="172">
        <v>74</v>
      </c>
      <c r="N457" s="172">
        <v>107</v>
      </c>
      <c r="O457" s="172">
        <v>83</v>
      </c>
      <c r="P457" s="172">
        <f t="shared" si="12"/>
        <v>768224.65367015416</v>
      </c>
      <c r="R457" s="265">
        <f t="shared" si="10"/>
        <v>711045.71052488487</v>
      </c>
      <c r="S457" s="265">
        <f t="shared" si="11"/>
        <v>57167.943145269295</v>
      </c>
      <c r="T457" s="265"/>
      <c r="U457" s="357"/>
      <c r="V457" s="357"/>
    </row>
    <row r="458" spans="1:27" ht="15">
      <c r="A458" s="39">
        <f t="shared" si="13"/>
        <v>2013</v>
      </c>
      <c r="B458" s="39">
        <f t="shared" si="14"/>
        <v>1</v>
      </c>
      <c r="C458" s="264">
        <f t="shared" si="15"/>
        <v>41275</v>
      </c>
      <c r="E458" s="172">
        <v>712642.98602423258</v>
      </c>
      <c r="F458" s="172">
        <v>54325.379697173761</v>
      </c>
      <c r="G458" s="172">
        <v>2418.398687328307</v>
      </c>
      <c r="H458" s="172">
        <v>338.35692986299637</v>
      </c>
      <c r="I458" s="172">
        <v>252.95117370566209</v>
      </c>
      <c r="J458" s="172">
        <v>14</v>
      </c>
      <c r="K458" s="172">
        <v>7</v>
      </c>
      <c r="L458" s="172">
        <v>96</v>
      </c>
      <c r="M458" s="172">
        <v>74</v>
      </c>
      <c r="N458" s="172">
        <v>107</v>
      </c>
      <c r="O458" s="172">
        <v>83</v>
      </c>
      <c r="P458" s="172">
        <f t="shared" si="12"/>
        <v>769942.12133859762</v>
      </c>
      <c r="R458" s="265">
        <f>E458</f>
        <v>712642.98602423258</v>
      </c>
      <c r="S458" s="265">
        <f>P458-E458-11</f>
        <v>57288.135314365034</v>
      </c>
      <c r="T458" s="265"/>
      <c r="U458" s="357"/>
      <c r="V458" s="357"/>
      <c r="W458" s="266" t="s">
        <v>363</v>
      </c>
      <c r="X458" s="267"/>
      <c r="Y458" s="268"/>
    </row>
    <row r="459" spans="1:27" ht="15">
      <c r="A459" s="39">
        <f t="shared" si="13"/>
        <v>2013</v>
      </c>
      <c r="B459" s="39">
        <f t="shared" si="14"/>
        <v>2</v>
      </c>
      <c r="C459" s="264">
        <f t="shared" si="15"/>
        <v>41306</v>
      </c>
      <c r="E459" s="172">
        <v>713835.6806448201</v>
      </c>
      <c r="F459" s="172">
        <v>54424.109046153673</v>
      </c>
      <c r="G459" s="172">
        <v>2417.7540530638798</v>
      </c>
      <c r="H459" s="172">
        <v>336.19210910612986</v>
      </c>
      <c r="I459" s="172">
        <v>249.258985145769</v>
      </c>
      <c r="J459" s="172">
        <v>14</v>
      </c>
      <c r="K459" s="172">
        <v>7</v>
      </c>
      <c r="L459" s="172">
        <v>96</v>
      </c>
      <c r="M459" s="172">
        <v>74</v>
      </c>
      <c r="N459" s="172">
        <v>107</v>
      </c>
      <c r="O459" s="172">
        <v>83</v>
      </c>
      <c r="P459" s="172">
        <f t="shared" si="12"/>
        <v>771230.73585314385</v>
      </c>
      <c r="R459" s="265">
        <f t="shared" ref="R459:R522" si="16">E459</f>
        <v>713835.6806448201</v>
      </c>
      <c r="S459" s="265">
        <f t="shared" ref="S459:S522" si="17">P459-E459-11</f>
        <v>57384.055208323756</v>
      </c>
      <c r="T459" s="265"/>
      <c r="U459" s="357"/>
      <c r="V459" s="357"/>
      <c r="W459" s="269"/>
      <c r="X459" s="270"/>
      <c r="Y459" s="271"/>
    </row>
    <row r="460" spans="1:27" ht="15">
      <c r="A460" s="39">
        <f t="shared" si="13"/>
        <v>2013</v>
      </c>
      <c r="B460" s="39">
        <f t="shared" si="14"/>
        <v>3</v>
      </c>
      <c r="C460" s="264">
        <f t="shared" si="15"/>
        <v>41334</v>
      </c>
      <c r="E460" s="172">
        <v>714605.66184921598</v>
      </c>
      <c r="F460" s="172">
        <v>54501.320255814993</v>
      </c>
      <c r="G460" s="172">
        <v>2415.3958853429813</v>
      </c>
      <c r="H460" s="172">
        <v>335.01488698147568</v>
      </c>
      <c r="I460" s="172">
        <v>248.46638729137146</v>
      </c>
      <c r="J460" s="172">
        <v>14</v>
      </c>
      <c r="K460" s="172">
        <v>7</v>
      </c>
      <c r="L460" s="172">
        <v>96</v>
      </c>
      <c r="M460" s="172">
        <v>74</v>
      </c>
      <c r="N460" s="172">
        <v>107</v>
      </c>
      <c r="O460" s="172">
        <v>83</v>
      </c>
      <c r="P460" s="172">
        <f t="shared" si="12"/>
        <v>772074.39287735533</v>
      </c>
      <c r="R460" s="265">
        <f t="shared" si="16"/>
        <v>714605.66184921598</v>
      </c>
      <c r="S460" s="265">
        <f t="shared" si="17"/>
        <v>57457.731028139358</v>
      </c>
      <c r="T460" s="265"/>
      <c r="U460" s="357"/>
      <c r="V460" s="357"/>
      <c r="W460" s="274" t="s">
        <v>359</v>
      </c>
      <c r="X460" s="272" t="s">
        <v>0</v>
      </c>
      <c r="Y460" s="275" t="s">
        <v>37</v>
      </c>
    </row>
    <row r="461" spans="1:27" ht="15">
      <c r="A461" s="39">
        <f t="shared" si="13"/>
        <v>2013</v>
      </c>
      <c r="B461" s="39">
        <f t="shared" si="14"/>
        <v>4</v>
      </c>
      <c r="C461" s="264">
        <f t="shared" si="15"/>
        <v>41365</v>
      </c>
      <c r="E461" s="172">
        <v>715193.67987185135</v>
      </c>
      <c r="F461" s="172">
        <v>54549.641652029713</v>
      </c>
      <c r="G461" s="172">
        <v>2411.0534130573069</v>
      </c>
      <c r="H461" s="172">
        <v>333.7553515812163</v>
      </c>
      <c r="I461" s="172">
        <v>247.45423648927982</v>
      </c>
      <c r="J461" s="172">
        <v>14</v>
      </c>
      <c r="K461" s="172">
        <v>7</v>
      </c>
      <c r="L461" s="172">
        <v>96</v>
      </c>
      <c r="M461" s="172">
        <v>74</v>
      </c>
      <c r="N461" s="172">
        <v>107</v>
      </c>
      <c r="O461" s="172">
        <v>83</v>
      </c>
      <c r="P461" s="172">
        <f t="shared" si="12"/>
        <v>772705.13028851966</v>
      </c>
      <c r="R461" s="265">
        <f t="shared" si="16"/>
        <v>715193.67987185135</v>
      </c>
      <c r="S461" s="265">
        <f t="shared" si="17"/>
        <v>57500.450416668318</v>
      </c>
      <c r="T461" s="265"/>
      <c r="U461" s="357"/>
      <c r="V461" s="357"/>
      <c r="W461" s="274">
        <v>2013</v>
      </c>
      <c r="X461" s="273">
        <f>AVERAGE(R462:R473)</f>
        <v>719962.22272667661</v>
      </c>
      <c r="Y461" s="276">
        <f>AVERAGE(S462:S473)</f>
        <v>57843.112136667391</v>
      </c>
    </row>
    <row r="462" spans="1:27" ht="15">
      <c r="A462" s="39">
        <f t="shared" si="13"/>
        <v>2013</v>
      </c>
      <c r="B462" s="39">
        <f t="shared" si="14"/>
        <v>5</v>
      </c>
      <c r="C462" s="264">
        <f t="shared" si="15"/>
        <v>41395</v>
      </c>
      <c r="E462" s="172">
        <v>715429.80545040476</v>
      </c>
      <c r="F462" s="172">
        <v>54549.064401528558</v>
      </c>
      <c r="G462" s="172">
        <v>2407.2994389484074</v>
      </c>
      <c r="H462" s="172">
        <v>332.58117934165125</v>
      </c>
      <c r="I462" s="172">
        <v>246.67379443264841</v>
      </c>
      <c r="J462" s="172">
        <v>14</v>
      </c>
      <c r="K462" s="172">
        <v>7</v>
      </c>
      <c r="L462" s="172">
        <v>96</v>
      </c>
      <c r="M462" s="172">
        <v>74</v>
      </c>
      <c r="N462" s="172">
        <v>107</v>
      </c>
      <c r="O462" s="172">
        <v>83</v>
      </c>
      <c r="P462" s="172">
        <f t="shared" si="12"/>
        <v>772935.75047022337</v>
      </c>
      <c r="R462" s="265">
        <f t="shared" si="16"/>
        <v>715429.80545040476</v>
      </c>
      <c r="S462" s="265">
        <f t="shared" si="17"/>
        <v>57494.94501981861</v>
      </c>
      <c r="T462" s="265"/>
      <c r="U462" s="357"/>
      <c r="V462" s="357"/>
      <c r="W462" s="274">
        <v>2014</v>
      </c>
      <c r="X462" s="273">
        <f>AVERAGE(R474:R485)</f>
        <v>732936.64874727989</v>
      </c>
      <c r="Y462" s="276">
        <f>AVERAGE(S474:S485)</f>
        <v>58671.12940103349</v>
      </c>
    </row>
    <row r="463" spans="1:27" ht="15">
      <c r="A463" s="39">
        <f t="shared" si="13"/>
        <v>2013</v>
      </c>
      <c r="B463" s="39">
        <f t="shared" si="14"/>
        <v>6</v>
      </c>
      <c r="C463" s="264">
        <f t="shared" si="15"/>
        <v>41426</v>
      </c>
      <c r="E463" s="172">
        <v>715675.68763700826</v>
      </c>
      <c r="F463" s="172">
        <v>54548.47892628039</v>
      </c>
      <c r="G463" s="172">
        <v>2403.5842682151597</v>
      </c>
      <c r="H463" s="172">
        <v>331.4154533970393</v>
      </c>
      <c r="I463" s="172">
        <v>245.89879625516758</v>
      </c>
      <c r="J463" s="172">
        <v>14</v>
      </c>
      <c r="K463" s="172">
        <v>7</v>
      </c>
      <c r="L463" s="172">
        <v>96</v>
      </c>
      <c r="M463" s="172">
        <v>74</v>
      </c>
      <c r="N463" s="172">
        <v>107</v>
      </c>
      <c r="O463" s="172">
        <v>83</v>
      </c>
      <c r="P463" s="172">
        <f t="shared" si="12"/>
        <v>773176.16628490086</v>
      </c>
      <c r="R463" s="265">
        <f t="shared" si="16"/>
        <v>715675.68763700826</v>
      </c>
      <c r="S463" s="265">
        <f t="shared" si="17"/>
        <v>57489.478647892596</v>
      </c>
      <c r="T463" s="265"/>
      <c r="U463" s="357"/>
      <c r="V463" s="357"/>
      <c r="W463" s="274">
        <v>2015</v>
      </c>
      <c r="X463" s="273">
        <f>AVERAGE(R486:R497)</f>
        <v>748668.51003238896</v>
      </c>
      <c r="Y463" s="276">
        <f>AVERAGE(S486:S497)</f>
        <v>59572.172844697874</v>
      </c>
    </row>
    <row r="464" spans="1:27" ht="15.75" thickBot="1">
      <c r="A464" s="39">
        <f t="shared" si="13"/>
        <v>2013</v>
      </c>
      <c r="B464" s="39">
        <f t="shared" si="14"/>
        <v>7</v>
      </c>
      <c r="C464" s="264">
        <f t="shared" si="15"/>
        <v>41456</v>
      </c>
      <c r="E464" s="172">
        <v>715521.65780624852</v>
      </c>
      <c r="F464" s="172">
        <v>54535.276232353419</v>
      </c>
      <c r="G464" s="172">
        <v>2399.8875424547214</v>
      </c>
      <c r="H464" s="172">
        <v>330.47410144596961</v>
      </c>
      <c r="I464" s="172">
        <v>245.76185357304246</v>
      </c>
      <c r="J464" s="172">
        <v>14</v>
      </c>
      <c r="K464" s="172">
        <v>7</v>
      </c>
      <c r="L464" s="172">
        <v>96</v>
      </c>
      <c r="M464" s="172">
        <v>74</v>
      </c>
      <c r="N464" s="172">
        <v>107</v>
      </c>
      <c r="O464" s="172">
        <v>83</v>
      </c>
      <c r="P464" s="172">
        <f t="shared" si="12"/>
        <v>773004.29568250268</v>
      </c>
      <c r="R464" s="265">
        <f t="shared" si="16"/>
        <v>715521.65780624852</v>
      </c>
      <c r="S464" s="265">
        <f t="shared" si="17"/>
        <v>57471.637876254157</v>
      </c>
      <c r="T464" s="265"/>
      <c r="U464" s="357"/>
      <c r="V464" s="357"/>
      <c r="W464" s="349"/>
      <c r="X464" s="350"/>
      <c r="Y464" s="351"/>
    </row>
    <row r="465" spans="1:22" ht="15">
      <c r="A465" s="39">
        <f t="shared" si="13"/>
        <v>2013</v>
      </c>
      <c r="B465" s="39">
        <f t="shared" si="14"/>
        <v>8</v>
      </c>
      <c r="C465" s="264">
        <f t="shared" si="15"/>
        <v>41487</v>
      </c>
      <c r="E465" s="172">
        <v>715687.01671366638</v>
      </c>
      <c r="F465" s="172">
        <v>54533.971190429053</v>
      </c>
      <c r="G465" s="172">
        <v>2394.7379619872618</v>
      </c>
      <c r="H465" s="172">
        <v>329.32579000607012</v>
      </c>
      <c r="I465" s="172">
        <v>244.99547205746757</v>
      </c>
      <c r="J465" s="172">
        <v>14</v>
      </c>
      <c r="K465" s="172">
        <v>7</v>
      </c>
      <c r="L465" s="172">
        <v>96</v>
      </c>
      <c r="M465" s="172">
        <v>74</v>
      </c>
      <c r="N465" s="172">
        <v>107</v>
      </c>
      <c r="O465" s="172">
        <v>83</v>
      </c>
      <c r="P465" s="172">
        <f t="shared" si="12"/>
        <v>773162.05165608879</v>
      </c>
      <c r="R465" s="265">
        <f t="shared" si="16"/>
        <v>715687.01671366638</v>
      </c>
      <c r="S465" s="265">
        <f t="shared" si="17"/>
        <v>57464.034942422411</v>
      </c>
      <c r="T465" s="265"/>
      <c r="U465" s="357"/>
      <c r="V465" s="357"/>
    </row>
    <row r="466" spans="1:22" ht="15">
      <c r="A466" s="39">
        <f t="shared" si="13"/>
        <v>2013</v>
      </c>
      <c r="B466" s="39">
        <f t="shared" si="14"/>
        <v>9</v>
      </c>
      <c r="C466" s="264">
        <f t="shared" si="15"/>
        <v>41518</v>
      </c>
      <c r="E466" s="172">
        <v>716468.91402946878</v>
      </c>
      <c r="F466" s="172">
        <v>54606.209453407173</v>
      </c>
      <c r="G466" s="172">
        <v>2390.8996222295796</v>
      </c>
      <c r="H466" s="172">
        <v>328.18566919720536</v>
      </c>
      <c r="I466" s="172">
        <v>244.23439252289845</v>
      </c>
      <c r="J466" s="172">
        <v>14</v>
      </c>
      <c r="K466" s="172">
        <v>7</v>
      </c>
      <c r="L466" s="172">
        <v>96</v>
      </c>
      <c r="M466" s="172">
        <v>74</v>
      </c>
      <c r="N466" s="172">
        <v>107</v>
      </c>
      <c r="O466" s="172">
        <v>83</v>
      </c>
      <c r="P466" s="172">
        <f t="shared" si="12"/>
        <v>774011.20877430285</v>
      </c>
      <c r="R466" s="265">
        <f t="shared" si="16"/>
        <v>716468.91402946878</v>
      </c>
      <c r="S466" s="265">
        <f t="shared" si="17"/>
        <v>57531.294744834071</v>
      </c>
      <c r="T466" s="265"/>
      <c r="U466" s="357"/>
      <c r="V466" s="357"/>
    </row>
    <row r="467" spans="1:22" ht="15">
      <c r="A467" s="39">
        <f t="shared" si="13"/>
        <v>2013</v>
      </c>
      <c r="B467" s="39">
        <f t="shared" si="14"/>
        <v>10</v>
      </c>
      <c r="C467" s="264">
        <f t="shared" si="15"/>
        <v>41548</v>
      </c>
      <c r="E467" s="172">
        <v>718285.8520654497</v>
      </c>
      <c r="F467" s="172">
        <v>54738.804567551844</v>
      </c>
      <c r="G467" s="172">
        <v>2391.827141905288</v>
      </c>
      <c r="H467" s="172">
        <v>326.98945759215786</v>
      </c>
      <c r="I467" s="172">
        <v>243.32789893548275</v>
      </c>
      <c r="J467" s="172">
        <v>14</v>
      </c>
      <c r="K467" s="172">
        <v>7</v>
      </c>
      <c r="L467" s="172">
        <v>96</v>
      </c>
      <c r="M467" s="172">
        <v>74</v>
      </c>
      <c r="N467" s="172">
        <v>107</v>
      </c>
      <c r="O467" s="172">
        <v>83</v>
      </c>
      <c r="P467" s="172">
        <f t="shared" si="12"/>
        <v>775960.47323249897</v>
      </c>
      <c r="R467" s="265">
        <f t="shared" si="16"/>
        <v>718285.8520654497</v>
      </c>
      <c r="S467" s="265">
        <f t="shared" si="17"/>
        <v>57663.621167049278</v>
      </c>
      <c r="T467" s="265"/>
      <c r="U467" s="357"/>
      <c r="V467" s="357"/>
    </row>
    <row r="468" spans="1:22" ht="15">
      <c r="A468" s="39">
        <f t="shared" si="13"/>
        <v>2013</v>
      </c>
      <c r="B468" s="39">
        <f t="shared" si="14"/>
        <v>11</v>
      </c>
      <c r="C468" s="264">
        <f t="shared" si="15"/>
        <v>41579</v>
      </c>
      <c r="E468" s="172">
        <v>720126.50926780992</v>
      </c>
      <c r="F468" s="172">
        <v>54958.078285957476</v>
      </c>
      <c r="G468" s="172">
        <v>2390.3133466361778</v>
      </c>
      <c r="H468" s="172">
        <v>325.85248177708758</v>
      </c>
      <c r="I468" s="172">
        <v>242.57763508063843</v>
      </c>
      <c r="J468" s="172">
        <v>14</v>
      </c>
      <c r="K468" s="172">
        <v>7</v>
      </c>
      <c r="L468" s="172">
        <v>96</v>
      </c>
      <c r="M468" s="172">
        <v>74</v>
      </c>
      <c r="N468" s="172">
        <v>107</v>
      </c>
      <c r="O468" s="172">
        <v>83</v>
      </c>
      <c r="P468" s="172">
        <f t="shared" si="12"/>
        <v>778017.75338218058</v>
      </c>
      <c r="R468" s="265">
        <f t="shared" si="16"/>
        <v>720126.50926780992</v>
      </c>
      <c r="S468" s="265">
        <f t="shared" si="17"/>
        <v>57880.244114370667</v>
      </c>
      <c r="T468" s="265"/>
      <c r="U468" s="357"/>
      <c r="V468" s="357"/>
    </row>
    <row r="469" spans="1:22" ht="15">
      <c r="A469" s="39">
        <f t="shared" si="13"/>
        <v>2013</v>
      </c>
      <c r="B469" s="39">
        <f t="shared" si="14"/>
        <v>12</v>
      </c>
      <c r="C469" s="264">
        <f t="shared" si="15"/>
        <v>41609</v>
      </c>
      <c r="E469" s="172">
        <v>721673.10768737784</v>
      </c>
      <c r="F469" s="172">
        <v>55118.059599536224</v>
      </c>
      <c r="G469" s="172">
        <v>2386.4027459322369</v>
      </c>
      <c r="H469" s="172">
        <v>324.723544849375</v>
      </c>
      <c r="I469" s="172">
        <v>241.83251883862732</v>
      </c>
      <c r="J469" s="172">
        <v>14</v>
      </c>
      <c r="K469" s="172">
        <v>7</v>
      </c>
      <c r="L469" s="172">
        <v>96</v>
      </c>
      <c r="M469" s="172">
        <v>74</v>
      </c>
      <c r="N469" s="172">
        <v>107</v>
      </c>
      <c r="O469" s="172">
        <v>83</v>
      </c>
      <c r="P469" s="172">
        <f t="shared" si="12"/>
        <v>779719.29357769573</v>
      </c>
      <c r="R469" s="265">
        <f t="shared" si="16"/>
        <v>721673.10768737784</v>
      </c>
      <c r="S469" s="265">
        <f t="shared" si="17"/>
        <v>58035.185890317895</v>
      </c>
      <c r="T469" s="265"/>
      <c r="U469" s="357"/>
      <c r="V469" s="357"/>
    </row>
    <row r="470" spans="1:22" ht="15">
      <c r="A470" s="39">
        <f t="shared" si="13"/>
        <v>2014</v>
      </c>
      <c r="B470" s="39">
        <f t="shared" si="14"/>
        <v>1</v>
      </c>
      <c r="C470" s="264">
        <f t="shared" si="15"/>
        <v>41640</v>
      </c>
      <c r="E470" s="172">
        <v>723467.28306724841</v>
      </c>
      <c r="F470" s="172">
        <v>55234.902049636716</v>
      </c>
      <c r="G470" s="172">
        <v>2389.2143472143712</v>
      </c>
      <c r="H470" s="172">
        <v>324.49868269070748</v>
      </c>
      <c r="I470" s="172">
        <v>243.6228573399394</v>
      </c>
      <c r="J470" s="172">
        <v>14</v>
      </c>
      <c r="K470" s="172">
        <v>7</v>
      </c>
      <c r="L470" s="172">
        <v>96</v>
      </c>
      <c r="M470" s="172">
        <v>74</v>
      </c>
      <c r="N470" s="172">
        <v>107</v>
      </c>
      <c r="O470" s="172">
        <v>83</v>
      </c>
      <c r="P470" s="172">
        <f t="shared" si="12"/>
        <v>781632.8981467901</v>
      </c>
      <c r="R470" s="265">
        <f t="shared" si="16"/>
        <v>723467.28306724841</v>
      </c>
      <c r="S470" s="265">
        <f t="shared" si="17"/>
        <v>58154.615079541691</v>
      </c>
      <c r="T470" s="265"/>
      <c r="U470" s="357"/>
      <c r="V470" s="357"/>
    </row>
    <row r="471" spans="1:22" ht="15">
      <c r="A471" s="39">
        <f t="shared" si="13"/>
        <v>2014</v>
      </c>
      <c r="B471" s="39">
        <f t="shared" si="14"/>
        <v>2</v>
      </c>
      <c r="C471" s="264">
        <f t="shared" si="15"/>
        <v>41671</v>
      </c>
      <c r="E471" s="172">
        <v>724846.94750516803</v>
      </c>
      <c r="F471" s="172">
        <v>55331.35880454212</v>
      </c>
      <c r="G471" s="172">
        <v>2389.5441291215557</v>
      </c>
      <c r="H471" s="172">
        <v>322.48100534358116</v>
      </c>
      <c r="I471" s="172">
        <v>240.10126079045455</v>
      </c>
      <c r="J471" s="172">
        <v>14</v>
      </c>
      <c r="K471" s="172">
        <v>7</v>
      </c>
      <c r="L471" s="172">
        <v>96</v>
      </c>
      <c r="M471" s="172">
        <v>74</v>
      </c>
      <c r="N471" s="172">
        <v>107</v>
      </c>
      <c r="O471" s="172">
        <v>83</v>
      </c>
      <c r="P471" s="172">
        <f t="shared" si="12"/>
        <v>783107.33144417533</v>
      </c>
      <c r="R471" s="265">
        <f t="shared" si="16"/>
        <v>724846.94750516803</v>
      </c>
      <c r="S471" s="265">
        <f t="shared" si="17"/>
        <v>58249.383939007297</v>
      </c>
      <c r="T471" s="265"/>
      <c r="U471" s="357"/>
      <c r="V471" s="357"/>
    </row>
    <row r="472" spans="1:22" ht="15">
      <c r="A472" s="39">
        <f t="shared" si="13"/>
        <v>2014</v>
      </c>
      <c r="B472" s="39">
        <f t="shared" si="14"/>
        <v>3</v>
      </c>
      <c r="C472" s="264">
        <f t="shared" si="15"/>
        <v>41699</v>
      </c>
      <c r="E472" s="172">
        <v>725797.34981247014</v>
      </c>
      <c r="F472" s="172">
        <v>55405.936494458525</v>
      </c>
      <c r="G472" s="172">
        <v>2388.1755052697345</v>
      </c>
      <c r="H472" s="172">
        <v>321.40980057826584</v>
      </c>
      <c r="I472" s="172">
        <v>239.37193058468844</v>
      </c>
      <c r="J472" s="172">
        <v>14</v>
      </c>
      <c r="K472" s="172">
        <v>7</v>
      </c>
      <c r="L472" s="172">
        <v>96</v>
      </c>
      <c r="M472" s="172">
        <v>74</v>
      </c>
      <c r="N472" s="172">
        <v>107</v>
      </c>
      <c r="O472" s="172">
        <v>83</v>
      </c>
      <c r="P472" s="172">
        <f t="shared" si="12"/>
        <v>784129.87161277665</v>
      </c>
      <c r="R472" s="265">
        <f t="shared" si="16"/>
        <v>725797.34981247014</v>
      </c>
      <c r="S472" s="265">
        <f t="shared" si="17"/>
        <v>58321.521800306509</v>
      </c>
      <c r="T472" s="265"/>
      <c r="U472" s="357"/>
      <c r="V472" s="357"/>
    </row>
    <row r="473" spans="1:22" ht="15">
      <c r="A473" s="39">
        <f t="shared" si="13"/>
        <v>2014</v>
      </c>
      <c r="B473" s="39">
        <f t="shared" si="14"/>
        <v>4</v>
      </c>
      <c r="C473" s="264">
        <f t="shared" si="15"/>
        <v>41730</v>
      </c>
      <c r="E473" s="172">
        <v>726566.54167779768</v>
      </c>
      <c r="F473" s="172">
        <v>55450.291808501563</v>
      </c>
      <c r="G473" s="172">
        <v>2384.838492813175</v>
      </c>
      <c r="H473" s="172">
        <v>320.25211687873264</v>
      </c>
      <c r="I473" s="172">
        <v>238.40606299637125</v>
      </c>
      <c r="J473" s="172">
        <v>14</v>
      </c>
      <c r="K473" s="172">
        <v>7</v>
      </c>
      <c r="L473" s="172">
        <v>96</v>
      </c>
      <c r="M473" s="172">
        <v>74</v>
      </c>
      <c r="N473" s="172">
        <v>107</v>
      </c>
      <c r="O473" s="172">
        <v>83</v>
      </c>
      <c r="P473" s="172">
        <f t="shared" si="12"/>
        <v>784938.92409599118</v>
      </c>
      <c r="R473" s="265">
        <f t="shared" si="16"/>
        <v>726566.54167779768</v>
      </c>
      <c r="S473" s="265">
        <f t="shared" si="17"/>
        <v>58361.382418193505</v>
      </c>
      <c r="T473" s="265"/>
      <c r="U473" s="357"/>
      <c r="V473" s="357"/>
    </row>
    <row r="474" spans="1:22" ht="15">
      <c r="A474" s="39">
        <f t="shared" si="13"/>
        <v>2014</v>
      </c>
      <c r="B474" s="39">
        <f t="shared" si="14"/>
        <v>5</v>
      </c>
      <c r="C474" s="264">
        <f t="shared" si="15"/>
        <v>41760</v>
      </c>
      <c r="E474" s="172">
        <v>726991.82389007497</v>
      </c>
      <c r="F474" s="172">
        <v>55444.957460768921</v>
      </c>
      <c r="G474" s="172">
        <v>2382.0832227377882</v>
      </c>
      <c r="H474" s="172">
        <v>319.18400110835057</v>
      </c>
      <c r="I474" s="172">
        <v>237.68770909991059</v>
      </c>
      <c r="J474" s="172">
        <v>14</v>
      </c>
      <c r="K474" s="172">
        <v>7</v>
      </c>
      <c r="L474" s="172">
        <v>96</v>
      </c>
      <c r="M474" s="172">
        <v>74</v>
      </c>
      <c r="N474" s="172">
        <v>107</v>
      </c>
      <c r="O474" s="172">
        <v>83</v>
      </c>
      <c r="P474" s="172">
        <f t="shared" si="12"/>
        <v>785355.04857469001</v>
      </c>
      <c r="R474" s="265">
        <f t="shared" si="16"/>
        <v>726991.82389007497</v>
      </c>
      <c r="S474" s="265">
        <f t="shared" si="17"/>
        <v>58352.224684615037</v>
      </c>
      <c r="T474" s="265"/>
      <c r="U474" s="357"/>
      <c r="V474" s="357"/>
    </row>
    <row r="475" spans="1:22" ht="15">
      <c r="A475" s="39">
        <f t="shared" si="13"/>
        <v>2014</v>
      </c>
      <c r="B475" s="39">
        <f t="shared" si="14"/>
        <v>6</v>
      </c>
      <c r="C475" s="264">
        <f t="shared" si="15"/>
        <v>41791</v>
      </c>
      <c r="E475" s="172">
        <v>727451.4815786453</v>
      </c>
      <c r="F475" s="172">
        <v>55439.635228298401</v>
      </c>
      <c r="G475" s="172">
        <v>2379.3674611677457</v>
      </c>
      <c r="H475" s="172">
        <v>318.12331602248281</v>
      </c>
      <c r="I475" s="172">
        <v>236.97420373489456</v>
      </c>
      <c r="J475" s="172">
        <v>14</v>
      </c>
      <c r="K475" s="172">
        <v>7</v>
      </c>
      <c r="L475" s="172">
        <v>96</v>
      </c>
      <c r="M475" s="172">
        <v>74</v>
      </c>
      <c r="N475" s="172">
        <v>107</v>
      </c>
      <c r="O475" s="172">
        <v>83</v>
      </c>
      <c r="P475" s="172">
        <f t="shared" si="12"/>
        <v>785805.60758413386</v>
      </c>
      <c r="R475" s="265">
        <f t="shared" si="16"/>
        <v>727451.4815786453</v>
      </c>
      <c r="S475" s="265">
        <f t="shared" si="17"/>
        <v>58343.126005488564</v>
      </c>
      <c r="T475" s="265"/>
      <c r="U475" s="357"/>
      <c r="V475" s="357"/>
    </row>
    <row r="476" spans="1:22" ht="15">
      <c r="A476" s="39">
        <f t="shared" si="13"/>
        <v>2014</v>
      </c>
      <c r="B476" s="39">
        <f t="shared" si="14"/>
        <v>7</v>
      </c>
      <c r="C476" s="264">
        <f t="shared" si="15"/>
        <v>41821</v>
      </c>
      <c r="E476" s="172">
        <v>727539.57717650302</v>
      </c>
      <c r="F476" s="172">
        <v>55417.201914487378</v>
      </c>
      <c r="G476" s="172">
        <v>2376.6722996555454</v>
      </c>
      <c r="H476" s="172">
        <v>317.28677468360212</v>
      </c>
      <c r="I476" s="172">
        <v>236.87544907014191</v>
      </c>
      <c r="J476" s="172">
        <v>14</v>
      </c>
      <c r="K476" s="172">
        <v>7</v>
      </c>
      <c r="L476" s="172">
        <v>96</v>
      </c>
      <c r="M476" s="172">
        <v>74</v>
      </c>
      <c r="N476" s="172">
        <v>107</v>
      </c>
      <c r="O476" s="172">
        <v>83</v>
      </c>
      <c r="P476" s="172">
        <f t="shared" si="12"/>
        <v>785867.73816532956</v>
      </c>
      <c r="R476" s="265">
        <f t="shared" si="16"/>
        <v>727539.57717650302</v>
      </c>
      <c r="S476" s="265">
        <f t="shared" si="17"/>
        <v>58317.160988826538</v>
      </c>
      <c r="T476" s="265"/>
      <c r="U476" s="357"/>
      <c r="V476" s="357"/>
    </row>
    <row r="477" spans="1:22" ht="15">
      <c r="A477" s="39">
        <f t="shared" si="13"/>
        <v>2014</v>
      </c>
      <c r="B477" s="39">
        <f t="shared" si="14"/>
        <v>8</v>
      </c>
      <c r="C477" s="264">
        <f t="shared" si="15"/>
        <v>41852</v>
      </c>
      <c r="E477" s="172">
        <v>727972.92263377295</v>
      </c>
      <c r="F477" s="172">
        <v>55406.893544397048</v>
      </c>
      <c r="G477" s="172">
        <v>2372.5351525180572</v>
      </c>
      <c r="H477" s="172">
        <v>316.25078651400958</v>
      </c>
      <c r="I477" s="172">
        <v>236.16951027792214</v>
      </c>
      <c r="J477" s="172">
        <v>14</v>
      </c>
      <c r="K477" s="172">
        <v>7</v>
      </c>
      <c r="L477" s="172">
        <v>96</v>
      </c>
      <c r="M477" s="172">
        <v>74</v>
      </c>
      <c r="N477" s="172">
        <v>107</v>
      </c>
      <c r="O477" s="172">
        <v>83</v>
      </c>
      <c r="P477" s="172">
        <f t="shared" si="12"/>
        <v>786285.60211720213</v>
      </c>
      <c r="R477" s="265">
        <f t="shared" si="16"/>
        <v>727972.92263377295</v>
      </c>
      <c r="S477" s="265">
        <f t="shared" si="17"/>
        <v>58301.67948342918</v>
      </c>
      <c r="T477" s="265"/>
      <c r="U477" s="357"/>
      <c r="V477" s="357"/>
    </row>
    <row r="478" spans="1:22" ht="15">
      <c r="A478" s="39">
        <f t="shared" si="13"/>
        <v>2014</v>
      </c>
      <c r="B478" s="39">
        <f t="shared" si="14"/>
        <v>9</v>
      </c>
      <c r="C478" s="264">
        <f t="shared" si="15"/>
        <v>41883</v>
      </c>
      <c r="E478" s="172">
        <v>729036.4750589045</v>
      </c>
      <c r="F478" s="172">
        <v>55471.326349973184</v>
      </c>
      <c r="G478" s="172">
        <v>2369.6938429577694</v>
      </c>
      <c r="H478" s="172">
        <v>315.22195019053902</v>
      </c>
      <c r="I478" s="172">
        <v>235.4682981849719</v>
      </c>
      <c r="J478" s="172">
        <v>14</v>
      </c>
      <c r="K478" s="172">
        <v>7</v>
      </c>
      <c r="L478" s="172">
        <v>96</v>
      </c>
      <c r="M478" s="172">
        <v>74</v>
      </c>
      <c r="N478" s="172">
        <v>107</v>
      </c>
      <c r="O478" s="172">
        <v>83</v>
      </c>
      <c r="P478" s="172">
        <f t="shared" si="12"/>
        <v>787409.71720202593</v>
      </c>
      <c r="R478" s="265">
        <f t="shared" si="16"/>
        <v>729036.4750589045</v>
      </c>
      <c r="S478" s="265">
        <f t="shared" si="17"/>
        <v>58362.242143121432</v>
      </c>
      <c r="T478" s="265"/>
      <c r="U478" s="357"/>
      <c r="V478" s="357"/>
    </row>
    <row r="479" spans="1:22" ht="15">
      <c r="A479" s="39">
        <f t="shared" si="13"/>
        <v>2014</v>
      </c>
      <c r="B479" s="39">
        <f t="shared" si="14"/>
        <v>10</v>
      </c>
      <c r="C479" s="264">
        <f t="shared" si="15"/>
        <v>41913</v>
      </c>
      <c r="E479" s="172">
        <v>731136.53053029836</v>
      </c>
      <c r="F479" s="172">
        <v>55590.138066652646</v>
      </c>
      <c r="G479" s="172">
        <v>2371.5722434232221</v>
      </c>
      <c r="H479" s="172">
        <v>314.17349630676148</v>
      </c>
      <c r="I479" s="172">
        <v>234.68697617650665</v>
      </c>
      <c r="J479" s="172">
        <v>14</v>
      </c>
      <c r="K479" s="172">
        <v>7</v>
      </c>
      <c r="L479" s="172">
        <v>96</v>
      </c>
      <c r="M479" s="172">
        <v>74</v>
      </c>
      <c r="N479" s="172">
        <v>107</v>
      </c>
      <c r="O479" s="172">
        <v>83</v>
      </c>
      <c r="P479" s="172">
        <f t="shared" si="12"/>
        <v>789629.41433668102</v>
      </c>
      <c r="R479" s="265">
        <f t="shared" si="16"/>
        <v>731136.53053029836</v>
      </c>
      <c r="S479" s="265">
        <f t="shared" si="17"/>
        <v>58481.883806382655</v>
      </c>
      <c r="T479" s="265"/>
      <c r="U479" s="357"/>
      <c r="V479" s="357"/>
    </row>
    <row r="480" spans="1:22" ht="15">
      <c r="A480" s="39">
        <f t="shared" si="13"/>
        <v>2014</v>
      </c>
      <c r="B480" s="39">
        <f t="shared" si="14"/>
        <v>11</v>
      </c>
      <c r="C480" s="264">
        <f t="shared" si="15"/>
        <v>41944</v>
      </c>
      <c r="E480" s="172">
        <v>733242.45051256381</v>
      </c>
      <c r="F480" s="172">
        <v>55796.943710213076</v>
      </c>
      <c r="G480" s="172">
        <v>2371.0240144973613</v>
      </c>
      <c r="H480" s="172">
        <v>313.16069301362518</v>
      </c>
      <c r="I480" s="172">
        <v>233.99526365687291</v>
      </c>
      <c r="J480" s="172">
        <v>14</v>
      </c>
      <c r="K480" s="172">
        <v>7</v>
      </c>
      <c r="L480" s="172">
        <v>96</v>
      </c>
      <c r="M480" s="172">
        <v>74</v>
      </c>
      <c r="N480" s="172">
        <v>107</v>
      </c>
      <c r="O480" s="172">
        <v>83</v>
      </c>
      <c r="P480" s="172">
        <f t="shared" si="12"/>
        <v>791940.57893028785</v>
      </c>
      <c r="R480" s="265">
        <f t="shared" si="16"/>
        <v>733242.45051256381</v>
      </c>
      <c r="S480" s="265">
        <f t="shared" si="17"/>
        <v>58687.128417724045</v>
      </c>
      <c r="T480" s="265"/>
      <c r="U480" s="357"/>
      <c r="V480" s="357"/>
    </row>
    <row r="481" spans="1:22" ht="15">
      <c r="A481" s="39">
        <f t="shared" si="13"/>
        <v>2014</v>
      </c>
      <c r="B481" s="39">
        <f t="shared" si="14"/>
        <v>12</v>
      </c>
      <c r="C481" s="264">
        <f t="shared" si="15"/>
        <v>41974</v>
      </c>
      <c r="E481" s="172">
        <v>735028.97574289236</v>
      </c>
      <c r="F481" s="172">
        <v>55943.511416893634</v>
      </c>
      <c r="G481" s="172">
        <v>2368.0873347675274</v>
      </c>
      <c r="H481" s="172">
        <v>312.15482505851793</v>
      </c>
      <c r="I481" s="172">
        <v>233.30814534711203</v>
      </c>
      <c r="J481" s="172">
        <v>14</v>
      </c>
      <c r="K481" s="172">
        <v>7</v>
      </c>
      <c r="L481" s="172">
        <v>96</v>
      </c>
      <c r="M481" s="172">
        <v>74</v>
      </c>
      <c r="N481" s="172">
        <v>107</v>
      </c>
      <c r="O481" s="172">
        <v>83</v>
      </c>
      <c r="P481" s="172">
        <f t="shared" si="12"/>
        <v>793869.72931961215</v>
      </c>
      <c r="R481" s="265">
        <f t="shared" si="16"/>
        <v>735028.97574289236</v>
      </c>
      <c r="S481" s="265">
        <f t="shared" si="17"/>
        <v>58829.753576719784</v>
      </c>
      <c r="T481" s="265"/>
      <c r="U481" s="357"/>
      <c r="V481" s="357"/>
    </row>
    <row r="482" spans="1:22" ht="15">
      <c r="A482" s="39">
        <f t="shared" si="13"/>
        <v>2015</v>
      </c>
      <c r="B482" s="39">
        <f t="shared" si="14"/>
        <v>1</v>
      </c>
      <c r="C482" s="264">
        <f t="shared" si="15"/>
        <v>42005</v>
      </c>
      <c r="E482" s="172">
        <v>737120.65965317865</v>
      </c>
      <c r="F482" s="172">
        <v>56072.136540788561</v>
      </c>
      <c r="G482" s="172">
        <v>2370.8623041725696</v>
      </c>
      <c r="H482" s="172">
        <v>311.96611397215821</v>
      </c>
      <c r="I482" s="172">
        <v>235.02899627197232</v>
      </c>
      <c r="J482" s="172">
        <v>14</v>
      </c>
      <c r="K482" s="172">
        <v>7</v>
      </c>
      <c r="L482" s="172">
        <v>96</v>
      </c>
      <c r="M482" s="172">
        <v>74</v>
      </c>
      <c r="N482" s="172">
        <v>107</v>
      </c>
      <c r="O482" s="172">
        <v>83</v>
      </c>
      <c r="P482" s="172">
        <f t="shared" si="12"/>
        <v>796092.62461211195</v>
      </c>
      <c r="R482" s="265">
        <f t="shared" si="16"/>
        <v>737120.65965317865</v>
      </c>
      <c r="S482" s="265">
        <f t="shared" si="17"/>
        <v>58960.964958933298</v>
      </c>
      <c r="T482" s="265"/>
      <c r="U482" s="357"/>
      <c r="V482" s="357"/>
    </row>
    <row r="483" spans="1:22" ht="15">
      <c r="A483" s="39">
        <f t="shared" si="13"/>
        <v>2015</v>
      </c>
      <c r="B483" s="39">
        <f t="shared" si="14"/>
        <v>2</v>
      </c>
      <c r="C483" s="264">
        <f t="shared" si="15"/>
        <v>42036</v>
      </c>
      <c r="E483" s="172">
        <v>738771.9270747843</v>
      </c>
      <c r="F483" s="172">
        <v>56180.014569767329</v>
      </c>
      <c r="G483" s="172">
        <v>2371.1783638795901</v>
      </c>
      <c r="H483" s="172">
        <v>310.06606387687128</v>
      </c>
      <c r="I483" s="172">
        <v>231.662643734261</v>
      </c>
      <c r="J483" s="172">
        <v>14</v>
      </c>
      <c r="K483" s="172">
        <v>7</v>
      </c>
      <c r="L483" s="172">
        <v>96</v>
      </c>
      <c r="M483" s="172">
        <v>74</v>
      </c>
      <c r="N483" s="172">
        <v>107</v>
      </c>
      <c r="O483" s="172">
        <v>83</v>
      </c>
      <c r="P483" s="172">
        <f t="shared" si="12"/>
        <v>797850.18607230799</v>
      </c>
      <c r="R483" s="265">
        <f t="shared" si="16"/>
        <v>738771.9270747843</v>
      </c>
      <c r="S483" s="265">
        <f t="shared" si="17"/>
        <v>59067.258997523692</v>
      </c>
      <c r="T483" s="265"/>
      <c r="U483" s="357"/>
      <c r="V483" s="357"/>
    </row>
    <row r="484" spans="1:22" ht="15">
      <c r="A484" s="39">
        <f t="shared" si="13"/>
        <v>2015</v>
      </c>
      <c r="B484" s="39">
        <f t="shared" si="14"/>
        <v>3</v>
      </c>
      <c r="C484" s="264">
        <f t="shared" si="15"/>
        <v>42064</v>
      </c>
      <c r="E484" s="172">
        <v>739971.14126079541</v>
      </c>
      <c r="F484" s="172">
        <v>56265.703421174825</v>
      </c>
      <c r="G484" s="172">
        <v>2369.8148746177303</v>
      </c>
      <c r="H484" s="172">
        <v>309.07543334718224</v>
      </c>
      <c r="I484" s="172">
        <v>230.98972743662577</v>
      </c>
      <c r="J484" s="172">
        <v>14</v>
      </c>
      <c r="K484" s="172">
        <v>7</v>
      </c>
      <c r="L484" s="172">
        <v>96</v>
      </c>
      <c r="M484" s="172">
        <v>74</v>
      </c>
      <c r="N484" s="172">
        <v>107</v>
      </c>
      <c r="O484" s="172">
        <v>83</v>
      </c>
      <c r="P484" s="172">
        <f t="shared" si="12"/>
        <v>799132.73498993507</v>
      </c>
      <c r="R484" s="265">
        <f t="shared" si="16"/>
        <v>739971.14126079541</v>
      </c>
      <c r="S484" s="265">
        <f t="shared" si="17"/>
        <v>59150.593729139655</v>
      </c>
      <c r="T484" s="265"/>
      <c r="U484" s="357"/>
      <c r="V484" s="357"/>
    </row>
    <row r="485" spans="1:22" ht="15">
      <c r="A485" s="39">
        <f t="shared" si="13"/>
        <v>2015</v>
      </c>
      <c r="B485" s="39">
        <f t="shared" si="14"/>
        <v>4</v>
      </c>
      <c r="C485" s="264">
        <f t="shared" si="15"/>
        <v>42095</v>
      </c>
      <c r="E485" s="172">
        <v>740975.81985494622</v>
      </c>
      <c r="F485" s="172">
        <v>56319.014185767024</v>
      </c>
      <c r="G485" s="172">
        <v>2366.5037836975844</v>
      </c>
      <c r="H485" s="172">
        <v>308.01805103332555</v>
      </c>
      <c r="I485" s="172">
        <v>230.1283989798269</v>
      </c>
      <c r="J485" s="172">
        <v>14</v>
      </c>
      <c r="K485" s="172">
        <v>7</v>
      </c>
      <c r="L485" s="172">
        <v>96</v>
      </c>
      <c r="M485" s="172">
        <v>74</v>
      </c>
      <c r="N485" s="172">
        <v>107</v>
      </c>
      <c r="O485" s="172">
        <v>83</v>
      </c>
      <c r="P485" s="172">
        <f t="shared" si="12"/>
        <v>800186.35587544425</v>
      </c>
      <c r="R485" s="265">
        <f t="shared" si="16"/>
        <v>740975.81985494622</v>
      </c>
      <c r="S485" s="265">
        <f t="shared" si="17"/>
        <v>59199.536020498024</v>
      </c>
      <c r="T485" s="265"/>
      <c r="U485" s="357"/>
      <c r="V485" s="357"/>
    </row>
    <row r="486" spans="1:22" ht="15">
      <c r="A486" s="39">
        <f t="shared" si="13"/>
        <v>2015</v>
      </c>
      <c r="B486" s="39">
        <f t="shared" si="14"/>
        <v>5</v>
      </c>
      <c r="C486" s="264">
        <f t="shared" si="15"/>
        <v>42125</v>
      </c>
      <c r="E486" s="172">
        <v>741621.41189289512</v>
      </c>
      <c r="F486" s="172">
        <v>56321.860337184342</v>
      </c>
      <c r="G486" s="172">
        <v>2363.765815223047</v>
      </c>
      <c r="H486" s="172">
        <v>307.03267241425266</v>
      </c>
      <c r="I486" s="172">
        <v>229.46521089133489</v>
      </c>
      <c r="J486" s="172">
        <v>14</v>
      </c>
      <c r="K486" s="172">
        <v>7</v>
      </c>
      <c r="L486" s="172">
        <v>96</v>
      </c>
      <c r="M486" s="172">
        <v>74</v>
      </c>
      <c r="N486" s="172">
        <v>107</v>
      </c>
      <c r="O486" s="172">
        <v>83</v>
      </c>
      <c r="P486" s="172">
        <f t="shared" si="12"/>
        <v>800831.07071771682</v>
      </c>
      <c r="R486" s="265">
        <f t="shared" si="16"/>
        <v>741621.41189289512</v>
      </c>
      <c r="S486" s="265">
        <f t="shared" si="17"/>
        <v>59198.658824821701</v>
      </c>
      <c r="T486" s="265"/>
      <c r="U486" s="357"/>
      <c r="V486" s="357"/>
    </row>
    <row r="487" spans="1:22" ht="15">
      <c r="A487" s="39">
        <f t="shared" si="13"/>
        <v>2015</v>
      </c>
      <c r="B487" s="39">
        <f t="shared" si="14"/>
        <v>6</v>
      </c>
      <c r="C487" s="264">
        <f t="shared" si="15"/>
        <v>42156</v>
      </c>
      <c r="E487" s="172">
        <v>742296.3429344563</v>
      </c>
      <c r="F487" s="172">
        <v>56324.714928531204</v>
      </c>
      <c r="G487" s="172">
        <v>2361.0608450302166</v>
      </c>
      <c r="H487" s="172">
        <v>306.05392683309742</v>
      </c>
      <c r="I487" s="172">
        <v>228.80635776347671</v>
      </c>
      <c r="J487" s="172">
        <v>14</v>
      </c>
      <c r="K487" s="172">
        <v>7</v>
      </c>
      <c r="L487" s="172">
        <v>96</v>
      </c>
      <c r="M487" s="172">
        <v>74</v>
      </c>
      <c r="N487" s="172">
        <v>107</v>
      </c>
      <c r="O487" s="172">
        <v>83</v>
      </c>
      <c r="P487" s="172">
        <f t="shared" si="12"/>
        <v>801505.17263485084</v>
      </c>
      <c r="R487" s="265">
        <f t="shared" si="16"/>
        <v>742296.3429344563</v>
      </c>
      <c r="S487" s="265">
        <f t="shared" si="17"/>
        <v>59197.829700394534</v>
      </c>
      <c r="T487" s="265"/>
      <c r="U487" s="357"/>
      <c r="V487" s="357"/>
    </row>
    <row r="488" spans="1:22" ht="15">
      <c r="A488" s="39">
        <f t="shared" si="13"/>
        <v>2015</v>
      </c>
      <c r="B488" s="39">
        <f t="shared" si="14"/>
        <v>7</v>
      </c>
      <c r="C488" s="264">
        <f t="shared" si="15"/>
        <v>42186</v>
      </c>
      <c r="E488" s="172">
        <v>742588.74992641748</v>
      </c>
      <c r="F488" s="172">
        <v>56311.802407270203</v>
      </c>
      <c r="G488" s="172">
        <v>2358.3686258873727</v>
      </c>
      <c r="H488" s="172">
        <v>305.28345875414675</v>
      </c>
      <c r="I488" s="172">
        <v>228.72986859283517</v>
      </c>
      <c r="J488" s="172">
        <v>14</v>
      </c>
      <c r="K488" s="172">
        <v>7</v>
      </c>
      <c r="L488" s="172">
        <v>96</v>
      </c>
      <c r="M488" s="172">
        <v>74</v>
      </c>
      <c r="N488" s="172">
        <v>107</v>
      </c>
      <c r="O488" s="172">
        <v>83</v>
      </c>
      <c r="P488" s="172">
        <f t="shared" si="12"/>
        <v>801781.20441832917</v>
      </c>
      <c r="R488" s="265">
        <f t="shared" si="16"/>
        <v>742588.74992641748</v>
      </c>
      <c r="S488" s="265">
        <f t="shared" si="17"/>
        <v>59181.454491911689</v>
      </c>
      <c r="T488" s="265"/>
      <c r="U488" s="357"/>
      <c r="V488" s="357"/>
    </row>
    <row r="489" spans="1:22" ht="15">
      <c r="A489" s="39">
        <f t="shared" si="13"/>
        <v>2015</v>
      </c>
      <c r="B489" s="39">
        <f t="shared" si="14"/>
        <v>8</v>
      </c>
      <c r="C489" s="264">
        <f t="shared" si="15"/>
        <v>42217</v>
      </c>
      <c r="E489" s="172">
        <v>743228.8898204288</v>
      </c>
      <c r="F489" s="172">
        <v>56311.199374034484</v>
      </c>
      <c r="G489" s="172">
        <v>2354.2467168921894</v>
      </c>
      <c r="H489" s="172">
        <v>304.32433200668692</v>
      </c>
      <c r="I489" s="172">
        <v>228.07779305906357</v>
      </c>
      <c r="J489" s="172">
        <v>14</v>
      </c>
      <c r="K489" s="172">
        <v>7</v>
      </c>
      <c r="L489" s="172">
        <v>96</v>
      </c>
      <c r="M489" s="172">
        <v>74</v>
      </c>
      <c r="N489" s="172">
        <v>107</v>
      </c>
      <c r="O489" s="172">
        <v>83</v>
      </c>
      <c r="P489" s="172">
        <f t="shared" si="12"/>
        <v>802415.6602433623</v>
      </c>
      <c r="R489" s="265">
        <f t="shared" si="16"/>
        <v>743228.8898204288</v>
      </c>
      <c r="S489" s="265">
        <f t="shared" si="17"/>
        <v>59175.770422933507</v>
      </c>
      <c r="T489" s="265"/>
      <c r="U489" s="357"/>
      <c r="V489" s="357"/>
    </row>
    <row r="490" spans="1:22" ht="15">
      <c r="A490" s="39">
        <f t="shared" si="13"/>
        <v>2015</v>
      </c>
      <c r="B490" s="39">
        <f t="shared" si="14"/>
        <v>9</v>
      </c>
      <c r="C490" s="264">
        <f t="shared" si="15"/>
        <v>42248</v>
      </c>
      <c r="E490" s="172">
        <v>744506.27824033739</v>
      </c>
      <c r="F490" s="172">
        <v>56386.561692303687</v>
      </c>
      <c r="G490" s="172">
        <v>2351.4124021827593</v>
      </c>
      <c r="H490" s="172">
        <v>303.37161255439645</v>
      </c>
      <c r="I490" s="172">
        <v>227.42994674483879</v>
      </c>
      <c r="J490" s="172">
        <v>14</v>
      </c>
      <c r="K490" s="172">
        <v>7</v>
      </c>
      <c r="L490" s="172">
        <v>96</v>
      </c>
      <c r="M490" s="172">
        <v>74</v>
      </c>
      <c r="N490" s="172">
        <v>107</v>
      </c>
      <c r="O490" s="172">
        <v>83</v>
      </c>
      <c r="P490" s="172">
        <f t="shared" si="12"/>
        <v>803764.62394737825</v>
      </c>
      <c r="R490" s="265">
        <f t="shared" si="16"/>
        <v>744506.27824033739</v>
      </c>
      <c r="S490" s="265">
        <f t="shared" si="17"/>
        <v>59247.345707040862</v>
      </c>
      <c r="T490" s="265"/>
      <c r="U490" s="357"/>
      <c r="V490" s="357"/>
    </row>
    <row r="491" spans="1:22" ht="15">
      <c r="A491" s="39">
        <f t="shared" si="13"/>
        <v>2015</v>
      </c>
      <c r="B491" s="39">
        <f t="shared" si="14"/>
        <v>10</v>
      </c>
      <c r="C491" s="264">
        <f t="shared" si="15"/>
        <v>42278</v>
      </c>
      <c r="E491" s="172">
        <v>746834.65046042786</v>
      </c>
      <c r="F491" s="172">
        <v>56519.401405659803</v>
      </c>
      <c r="G491" s="172">
        <v>2353.2642827588479</v>
      </c>
      <c r="H491" s="172">
        <v>302.39100819616397</v>
      </c>
      <c r="I491" s="172">
        <v>226.69222021329827</v>
      </c>
      <c r="J491" s="172">
        <v>14</v>
      </c>
      <c r="K491" s="172">
        <v>7</v>
      </c>
      <c r="L491" s="172">
        <v>96</v>
      </c>
      <c r="M491" s="172">
        <v>74</v>
      </c>
      <c r="N491" s="172">
        <v>107</v>
      </c>
      <c r="O491" s="172">
        <v>83</v>
      </c>
      <c r="P491" s="172">
        <f t="shared" si="12"/>
        <v>806226.70715704269</v>
      </c>
      <c r="R491" s="265">
        <f t="shared" si="16"/>
        <v>746834.65046042786</v>
      </c>
      <c r="S491" s="265">
        <f t="shared" si="17"/>
        <v>59381.056696614833</v>
      </c>
      <c r="T491" s="265"/>
      <c r="U491" s="357"/>
      <c r="V491" s="357"/>
    </row>
    <row r="492" spans="1:22" ht="15">
      <c r="A492" s="39">
        <f t="shared" si="13"/>
        <v>2015</v>
      </c>
      <c r="B492" s="39">
        <f t="shared" si="14"/>
        <v>11</v>
      </c>
      <c r="C492" s="264">
        <f t="shared" si="15"/>
        <v>42309</v>
      </c>
      <c r="E492" s="172">
        <v>749162.16866555961</v>
      </c>
      <c r="F492" s="172">
        <v>56741.766409257973</v>
      </c>
      <c r="G492" s="172">
        <v>2352.7095221994477</v>
      </c>
      <c r="H492" s="172">
        <v>301.4483722699062</v>
      </c>
      <c r="I492" s="172">
        <v>226.0528982069564</v>
      </c>
      <c r="J492" s="172">
        <v>14</v>
      </c>
      <c r="K492" s="172">
        <v>7</v>
      </c>
      <c r="L492" s="172">
        <v>96</v>
      </c>
      <c r="M492" s="172">
        <v>74</v>
      </c>
      <c r="N492" s="172">
        <v>107</v>
      </c>
      <c r="O492" s="172">
        <v>83</v>
      </c>
      <c r="P492" s="172">
        <f t="shared" si="12"/>
        <v>808775.09296928695</v>
      </c>
      <c r="R492" s="265">
        <f t="shared" si="16"/>
        <v>749162.16866555961</v>
      </c>
      <c r="S492" s="265">
        <f t="shared" si="17"/>
        <v>59601.924303727341</v>
      </c>
      <c r="T492" s="265"/>
      <c r="U492" s="357"/>
      <c r="V492" s="357"/>
    </row>
    <row r="493" spans="1:22" ht="15">
      <c r="A493" s="39">
        <f t="shared" si="13"/>
        <v>2015</v>
      </c>
      <c r="B493" s="39">
        <f t="shared" si="14"/>
        <v>12</v>
      </c>
      <c r="C493" s="264">
        <f t="shared" si="15"/>
        <v>42339</v>
      </c>
      <c r="E493" s="172">
        <v>751157.90162059094</v>
      </c>
      <c r="F493" s="172">
        <v>56902.939859646998</v>
      </c>
      <c r="G493" s="172">
        <v>2349.7866723554544</v>
      </c>
      <c r="H493" s="172">
        <v>300.51198197339488</v>
      </c>
      <c r="I493" s="172">
        <v>225.41769016453975</v>
      </c>
      <c r="J493" s="172">
        <v>14</v>
      </c>
      <c r="K493" s="172">
        <v>7</v>
      </c>
      <c r="L493" s="172">
        <v>96</v>
      </c>
      <c r="M493" s="172">
        <v>74</v>
      </c>
      <c r="N493" s="172">
        <v>107</v>
      </c>
      <c r="O493" s="172">
        <v>83</v>
      </c>
      <c r="P493" s="172">
        <f t="shared" si="12"/>
        <v>810928.14013456681</v>
      </c>
      <c r="R493" s="265">
        <f t="shared" si="16"/>
        <v>751157.90162059094</v>
      </c>
      <c r="S493" s="265">
        <f t="shared" si="17"/>
        <v>59759.23851397587</v>
      </c>
      <c r="T493" s="265"/>
      <c r="U493" s="357"/>
      <c r="V493" s="357"/>
    </row>
    <row r="494" spans="1:22" ht="15">
      <c r="A494" s="39">
        <f t="shared" si="13"/>
        <v>2016</v>
      </c>
      <c r="B494" s="39">
        <f t="shared" si="14"/>
        <v>1</v>
      </c>
      <c r="C494" s="264">
        <f t="shared" si="15"/>
        <v>42370</v>
      </c>
      <c r="E494" s="172">
        <v>753387.69252507854</v>
      </c>
      <c r="F494" s="172">
        <v>57034.573595039023</v>
      </c>
      <c r="G494" s="172">
        <v>2352.5335792297346</v>
      </c>
      <c r="H494" s="172">
        <v>300.37180627365012</v>
      </c>
      <c r="I494" s="172">
        <v>227.11445653886159</v>
      </c>
      <c r="J494" s="172">
        <v>14</v>
      </c>
      <c r="K494" s="172">
        <v>7</v>
      </c>
      <c r="L494" s="172">
        <v>96</v>
      </c>
      <c r="M494" s="172">
        <v>74</v>
      </c>
      <c r="N494" s="172">
        <v>107</v>
      </c>
      <c r="O494" s="172">
        <v>83</v>
      </c>
      <c r="P494" s="172">
        <f t="shared" si="12"/>
        <v>813292.17150562105</v>
      </c>
      <c r="R494" s="265">
        <f t="shared" si="16"/>
        <v>753387.69252507854</v>
      </c>
      <c r="S494" s="265">
        <f t="shared" si="17"/>
        <v>59893.47898054251</v>
      </c>
      <c r="T494" s="265"/>
    </row>
    <row r="495" spans="1:22" ht="15">
      <c r="A495" s="39">
        <f t="shared" si="13"/>
        <v>2016</v>
      </c>
      <c r="B495" s="39">
        <f t="shared" si="14"/>
        <v>2</v>
      </c>
      <c r="C495" s="264">
        <f t="shared" si="15"/>
        <v>42401</v>
      </c>
      <c r="E495" s="172">
        <v>755164.68877305905</v>
      </c>
      <c r="F495" s="172">
        <v>57145.003272908885</v>
      </c>
      <c r="G495" s="172">
        <v>2352.8399937774266</v>
      </c>
      <c r="H495" s="172">
        <v>298.58168108006186</v>
      </c>
      <c r="I495" s="172">
        <v>223.88969320718454</v>
      </c>
      <c r="J495" s="172">
        <v>14</v>
      </c>
      <c r="K495" s="172">
        <v>7</v>
      </c>
      <c r="L495" s="172">
        <v>96</v>
      </c>
      <c r="M495" s="172">
        <v>74</v>
      </c>
      <c r="N495" s="172">
        <v>107</v>
      </c>
      <c r="O495" s="172">
        <v>83</v>
      </c>
      <c r="P495" s="172">
        <f t="shared" si="12"/>
        <v>815178.11372082541</v>
      </c>
      <c r="R495" s="265">
        <f t="shared" si="16"/>
        <v>755164.68877305905</v>
      </c>
      <c r="S495" s="265">
        <f t="shared" si="17"/>
        <v>60002.424947766354</v>
      </c>
      <c r="T495" s="265"/>
    </row>
    <row r="496" spans="1:22" ht="15">
      <c r="A496" s="39">
        <f t="shared" si="13"/>
        <v>2016</v>
      </c>
      <c r="B496" s="39">
        <f t="shared" si="14"/>
        <v>3</v>
      </c>
      <c r="C496" s="264">
        <f t="shared" si="15"/>
        <v>42430</v>
      </c>
      <c r="E496" s="172">
        <v>756478.57024329586</v>
      </c>
      <c r="F496" s="172">
        <v>57232.862621898828</v>
      </c>
      <c r="G496" s="172">
        <v>2351.4789743069086</v>
      </c>
      <c r="H496" s="172">
        <v>297.66667893073759</v>
      </c>
      <c r="I496" s="172">
        <v>223.26725453054533</v>
      </c>
      <c r="J496" s="172">
        <v>14</v>
      </c>
      <c r="K496" s="172">
        <v>7</v>
      </c>
      <c r="L496" s="172">
        <v>96</v>
      </c>
      <c r="M496" s="172">
        <v>74</v>
      </c>
      <c r="N496" s="172">
        <v>107</v>
      </c>
      <c r="O496" s="172">
        <v>83</v>
      </c>
      <c r="P496" s="172">
        <f t="shared" si="12"/>
        <v>816577.57851843245</v>
      </c>
      <c r="R496" s="265">
        <f t="shared" si="16"/>
        <v>756478.57024329586</v>
      </c>
      <c r="S496" s="265">
        <f t="shared" si="17"/>
        <v>60088.008275136584</v>
      </c>
      <c r="T496" s="265"/>
    </row>
    <row r="497" spans="1:20" ht="15">
      <c r="A497" s="39">
        <f t="shared" si="13"/>
        <v>2016</v>
      </c>
      <c r="B497" s="39">
        <f t="shared" si="14"/>
        <v>4</v>
      </c>
      <c r="C497" s="264">
        <f t="shared" si="15"/>
        <v>42461</v>
      </c>
      <c r="E497" s="172">
        <v>757594.77528611862</v>
      </c>
      <c r="F497" s="172">
        <v>57288.02141046105</v>
      </c>
      <c r="G497" s="172">
        <v>2348.1858983609177</v>
      </c>
      <c r="H497" s="172">
        <v>296.67596268677323</v>
      </c>
      <c r="I497" s="172">
        <v>222.43159574848872</v>
      </c>
      <c r="J497" s="172">
        <v>14</v>
      </c>
      <c r="K497" s="172">
        <v>7</v>
      </c>
      <c r="L497" s="172">
        <v>96</v>
      </c>
      <c r="M497" s="172">
        <v>74</v>
      </c>
      <c r="N497" s="172">
        <v>107</v>
      </c>
      <c r="O497" s="172">
        <v>83</v>
      </c>
      <c r="P497" s="172">
        <f t="shared" si="12"/>
        <v>817744.65855762735</v>
      </c>
      <c r="R497" s="265">
        <f t="shared" si="16"/>
        <v>757594.77528611862</v>
      </c>
      <c r="S497" s="265">
        <f t="shared" si="17"/>
        <v>60138.883271508734</v>
      </c>
      <c r="T497" s="265"/>
    </row>
    <row r="498" spans="1:20" ht="15">
      <c r="A498" s="39">
        <f t="shared" si="13"/>
        <v>2016</v>
      </c>
      <c r="B498" s="39">
        <f t="shared" si="14"/>
        <v>5</v>
      </c>
      <c r="C498" s="264">
        <f t="shared" si="15"/>
        <v>42491</v>
      </c>
      <c r="E498" s="172">
        <v>758349.31375188369</v>
      </c>
      <c r="F498" s="172">
        <v>57291.844841851664</v>
      </c>
      <c r="G498" s="172">
        <v>2345.4647665047578</v>
      </c>
      <c r="H498" s="172">
        <v>295.76449289405116</v>
      </c>
      <c r="I498" s="172">
        <v>221.81796526070667</v>
      </c>
      <c r="J498" s="172">
        <v>14</v>
      </c>
      <c r="K498" s="172">
        <v>7</v>
      </c>
      <c r="L498" s="172">
        <v>96</v>
      </c>
      <c r="M498" s="172">
        <v>74</v>
      </c>
      <c r="N498" s="172">
        <v>107</v>
      </c>
      <c r="O498" s="172">
        <v>83</v>
      </c>
      <c r="P498" s="172">
        <f t="shared" si="12"/>
        <v>818499.38785313407</v>
      </c>
      <c r="R498" s="265">
        <f t="shared" si="16"/>
        <v>758349.31375188369</v>
      </c>
      <c r="S498" s="265">
        <f t="shared" si="17"/>
        <v>60139.074101250386</v>
      </c>
      <c r="T498" s="265"/>
    </row>
    <row r="499" spans="1:20" ht="15">
      <c r="A499" s="39">
        <f t="shared" si="13"/>
        <v>2016</v>
      </c>
      <c r="B499" s="39">
        <f t="shared" si="14"/>
        <v>6</v>
      </c>
      <c r="C499" s="264">
        <f t="shared" si="15"/>
        <v>42522</v>
      </c>
      <c r="E499" s="172">
        <v>759145.2201805365</v>
      </c>
      <c r="F499" s="172">
        <v>57295.67357618783</v>
      </c>
      <c r="G499" s="172">
        <v>2342.7812558738269</v>
      </c>
      <c r="H499" s="172">
        <v>294.85896426473596</v>
      </c>
      <c r="I499" s="172">
        <v>221.20822240080398</v>
      </c>
      <c r="J499" s="172">
        <v>14</v>
      </c>
      <c r="K499" s="172">
        <v>7</v>
      </c>
      <c r="L499" s="172">
        <v>96</v>
      </c>
      <c r="M499" s="172">
        <v>74</v>
      </c>
      <c r="N499" s="172">
        <v>107</v>
      </c>
      <c r="O499" s="172">
        <v>83</v>
      </c>
      <c r="P499" s="172">
        <f t="shared" si="12"/>
        <v>819295.53397686291</v>
      </c>
      <c r="R499" s="265">
        <f t="shared" si="16"/>
        <v>759145.2201805365</v>
      </c>
      <c r="S499" s="265">
        <f t="shared" si="17"/>
        <v>60139.313796326402</v>
      </c>
      <c r="T499" s="265"/>
    </row>
    <row r="500" spans="1:20" ht="15">
      <c r="A500" s="39">
        <f t="shared" si="13"/>
        <v>2016</v>
      </c>
      <c r="B500" s="39">
        <f t="shared" si="14"/>
        <v>7</v>
      </c>
      <c r="C500" s="264">
        <f t="shared" si="15"/>
        <v>42552</v>
      </c>
      <c r="E500" s="172">
        <v>759566.12946092791</v>
      </c>
      <c r="F500" s="172">
        <v>57283.272152957717</v>
      </c>
      <c r="G500" s="172">
        <v>2340.1166843608635</v>
      </c>
      <c r="H500" s="172">
        <v>294.15550012432209</v>
      </c>
      <c r="I500" s="172">
        <v>221.16521211369266</v>
      </c>
      <c r="J500" s="172">
        <v>14</v>
      </c>
      <c r="K500" s="172">
        <v>7</v>
      </c>
      <c r="L500" s="172">
        <v>96</v>
      </c>
      <c r="M500" s="172">
        <v>74</v>
      </c>
      <c r="N500" s="172">
        <v>107</v>
      </c>
      <c r="O500" s="172">
        <v>83</v>
      </c>
      <c r="P500" s="172">
        <f t="shared" si="12"/>
        <v>819700.67379837087</v>
      </c>
      <c r="R500" s="265">
        <f t="shared" si="16"/>
        <v>759566.12946092791</v>
      </c>
      <c r="S500" s="265">
        <f t="shared" si="17"/>
        <v>60123.54433744296</v>
      </c>
      <c r="T500" s="265"/>
    </row>
    <row r="501" spans="1:20" ht="15">
      <c r="A501" s="39">
        <f t="shared" si="13"/>
        <v>2016</v>
      </c>
      <c r="B501" s="39">
        <f t="shared" si="14"/>
        <v>8</v>
      </c>
      <c r="C501" s="264">
        <f t="shared" si="15"/>
        <v>42583</v>
      </c>
      <c r="E501" s="172">
        <v>760352.39159077406</v>
      </c>
      <c r="F501" s="172">
        <v>57283.389980200598</v>
      </c>
      <c r="G501" s="172">
        <v>2336.0330470527697</v>
      </c>
      <c r="H501" s="172">
        <v>293.26851031917244</v>
      </c>
      <c r="I501" s="172">
        <v>220.56146680215815</v>
      </c>
      <c r="J501" s="172">
        <v>14</v>
      </c>
      <c r="K501" s="172">
        <v>7</v>
      </c>
      <c r="L501" s="172">
        <v>96</v>
      </c>
      <c r="M501" s="172">
        <v>74</v>
      </c>
      <c r="N501" s="172">
        <v>107</v>
      </c>
      <c r="O501" s="172">
        <v>83</v>
      </c>
      <c r="P501" s="172">
        <f t="shared" si="12"/>
        <v>820482.0831283466</v>
      </c>
      <c r="R501" s="265">
        <f t="shared" si="16"/>
        <v>760352.39159077406</v>
      </c>
      <c r="S501" s="265">
        <f t="shared" si="17"/>
        <v>60118.691537572537</v>
      </c>
      <c r="T501" s="265"/>
    </row>
    <row r="502" spans="1:20" ht="15">
      <c r="A502" s="39">
        <f t="shared" si="13"/>
        <v>2016</v>
      </c>
      <c r="B502" s="39">
        <f t="shared" si="14"/>
        <v>9</v>
      </c>
      <c r="C502" s="264">
        <f t="shared" si="15"/>
        <v>42614</v>
      </c>
      <c r="E502" s="172">
        <v>761791.84599978069</v>
      </c>
      <c r="F502" s="172">
        <v>57360.783230370071</v>
      </c>
      <c r="G502" s="172">
        <v>2333.2263967204904</v>
      </c>
      <c r="H502" s="172">
        <v>292.38726002549464</v>
      </c>
      <c r="I502" s="172">
        <v>219.96151754327278</v>
      </c>
      <c r="J502" s="172">
        <v>14</v>
      </c>
      <c r="K502" s="172">
        <v>7</v>
      </c>
      <c r="L502" s="172">
        <v>96</v>
      </c>
      <c r="M502" s="172">
        <v>74</v>
      </c>
      <c r="N502" s="172">
        <v>107</v>
      </c>
      <c r="O502" s="172">
        <v>83</v>
      </c>
      <c r="P502" s="172">
        <f t="shared" si="12"/>
        <v>821995.24288689671</v>
      </c>
      <c r="R502" s="265">
        <f t="shared" si="16"/>
        <v>761791.84599978069</v>
      </c>
      <c r="S502" s="265">
        <f t="shared" si="17"/>
        <v>60192.396887116018</v>
      </c>
      <c r="T502" s="265"/>
    </row>
    <row r="503" spans="1:20" ht="15">
      <c r="A503" s="39">
        <f t="shared" si="13"/>
        <v>2016</v>
      </c>
      <c r="B503" s="39">
        <f t="shared" si="14"/>
        <v>10</v>
      </c>
      <c r="C503" s="264">
        <f t="shared" si="15"/>
        <v>42644</v>
      </c>
      <c r="E503" s="172">
        <v>764299.0720109418</v>
      </c>
      <c r="F503" s="172">
        <v>57494.925595359833</v>
      </c>
      <c r="G503" s="172">
        <v>2335.0693948774515</v>
      </c>
      <c r="H503" s="172">
        <v>291.47874900923233</v>
      </c>
      <c r="I503" s="172">
        <v>219.26440151756836</v>
      </c>
      <c r="J503" s="172">
        <v>14</v>
      </c>
      <c r="K503" s="172">
        <v>7</v>
      </c>
      <c r="L503" s="172">
        <v>96</v>
      </c>
      <c r="M503" s="172">
        <v>74</v>
      </c>
      <c r="N503" s="172">
        <v>107</v>
      </c>
      <c r="O503" s="172">
        <v>83</v>
      </c>
      <c r="P503" s="172">
        <f t="shared" si="12"/>
        <v>824637.54575018829</v>
      </c>
      <c r="R503" s="265">
        <f t="shared" si="16"/>
        <v>764299.0720109418</v>
      </c>
      <c r="S503" s="265">
        <f t="shared" si="17"/>
        <v>60327.473739246489</v>
      </c>
      <c r="T503" s="265"/>
    </row>
    <row r="504" spans="1:20" ht="15">
      <c r="A504" s="39">
        <f t="shared" si="13"/>
        <v>2016</v>
      </c>
      <c r="B504" s="39">
        <f t="shared" si="14"/>
        <v>11</v>
      </c>
      <c r="C504" s="264">
        <f t="shared" si="15"/>
        <v>42675</v>
      </c>
      <c r="E504" s="172">
        <v>766796.86514875432</v>
      </c>
      <c r="F504" s="172">
        <v>57720.134881392245</v>
      </c>
      <c r="G504" s="172">
        <v>2334.5254305290705</v>
      </c>
      <c r="H504" s="172">
        <v>290.60972348196333</v>
      </c>
      <c r="I504" s="172">
        <v>218.67213823249452</v>
      </c>
      <c r="J504" s="172">
        <v>14</v>
      </c>
      <c r="K504" s="172">
        <v>7</v>
      </c>
      <c r="L504" s="172">
        <v>96</v>
      </c>
      <c r="M504" s="172">
        <v>74</v>
      </c>
      <c r="N504" s="172">
        <v>107</v>
      </c>
      <c r="O504" s="172">
        <v>83</v>
      </c>
      <c r="P504" s="172">
        <f t="shared" si="12"/>
        <v>827359.13518415752</v>
      </c>
      <c r="R504" s="265">
        <f t="shared" si="16"/>
        <v>766796.86514875432</v>
      </c>
      <c r="S504" s="265">
        <f t="shared" si="17"/>
        <v>60551.270035403199</v>
      </c>
      <c r="T504" s="265"/>
    </row>
    <row r="505" spans="1:20" ht="15">
      <c r="A505" s="39">
        <f t="shared" si="13"/>
        <v>2016</v>
      </c>
      <c r="B505" s="39">
        <f t="shared" si="14"/>
        <v>12</v>
      </c>
      <c r="C505" s="264">
        <f t="shared" si="15"/>
        <v>42705</v>
      </c>
      <c r="E505" s="172">
        <v>768946.93524653977</v>
      </c>
      <c r="F505" s="172">
        <v>57883.093463427191</v>
      </c>
      <c r="G505" s="172">
        <v>2331.6332681472477</v>
      </c>
      <c r="H505" s="172">
        <v>289.74627768984953</v>
      </c>
      <c r="I505" s="172">
        <v>218.08357030038556</v>
      </c>
      <c r="J505" s="172">
        <v>14</v>
      </c>
      <c r="K505" s="172">
        <v>7</v>
      </c>
      <c r="L505" s="172">
        <v>96</v>
      </c>
      <c r="M505" s="172">
        <v>74</v>
      </c>
      <c r="N505" s="172">
        <v>107</v>
      </c>
      <c r="O505" s="172">
        <v>83</v>
      </c>
      <c r="P505" s="172">
        <f t="shared" si="12"/>
        <v>829668.40825580398</v>
      </c>
      <c r="R505" s="265">
        <f t="shared" si="16"/>
        <v>768946.93524653977</v>
      </c>
      <c r="S505" s="265">
        <f t="shared" si="17"/>
        <v>60710.473009264213</v>
      </c>
      <c r="T505" s="265"/>
    </row>
    <row r="506" spans="1:20" ht="15">
      <c r="A506" s="39">
        <f t="shared" si="13"/>
        <v>2017</v>
      </c>
      <c r="B506" s="39">
        <f t="shared" si="14"/>
        <v>1</v>
      </c>
      <c r="C506" s="264">
        <f t="shared" si="15"/>
        <v>42736</v>
      </c>
      <c r="E506" s="172">
        <v>771326.84911425004</v>
      </c>
      <c r="F506" s="172">
        <v>58016.774261646984</v>
      </c>
      <c r="G506" s="172">
        <v>2334.3685827539375</v>
      </c>
      <c r="H506" s="172">
        <v>289.65494392875155</v>
      </c>
      <c r="I506" s="172">
        <v>219.76251428317724</v>
      </c>
      <c r="J506" s="172">
        <v>14</v>
      </c>
      <c r="K506" s="172">
        <v>7</v>
      </c>
      <c r="L506" s="172">
        <v>96</v>
      </c>
      <c r="M506" s="172">
        <v>74</v>
      </c>
      <c r="N506" s="172">
        <v>107</v>
      </c>
      <c r="O506" s="172">
        <v>83</v>
      </c>
      <c r="P506" s="172">
        <f t="shared" si="12"/>
        <v>832184.6469025797</v>
      </c>
      <c r="R506" s="265">
        <f t="shared" si="16"/>
        <v>771326.84911425004</v>
      </c>
      <c r="S506" s="265">
        <f t="shared" si="17"/>
        <v>60846.797788329655</v>
      </c>
      <c r="T506" s="265"/>
    </row>
    <row r="507" spans="1:20" ht="15">
      <c r="A507" s="39">
        <f t="shared" si="13"/>
        <v>2017</v>
      </c>
      <c r="B507" s="39">
        <f t="shared" si="14"/>
        <v>2</v>
      </c>
      <c r="C507" s="264">
        <f t="shared" si="15"/>
        <v>42767</v>
      </c>
      <c r="E507" s="172">
        <v>773232.95887635089</v>
      </c>
      <c r="F507" s="172">
        <v>58128.788306102426</v>
      </c>
      <c r="G507" s="172">
        <v>2334.6810476344172</v>
      </c>
      <c r="H507" s="172">
        <v>287.96830710805693</v>
      </c>
      <c r="I507" s="172">
        <v>216.66753557821812</v>
      </c>
      <c r="J507" s="172">
        <v>14</v>
      </c>
      <c r="K507" s="172">
        <v>7</v>
      </c>
      <c r="L507" s="172">
        <v>96</v>
      </c>
      <c r="M507" s="172">
        <v>74</v>
      </c>
      <c r="N507" s="172">
        <v>107</v>
      </c>
      <c r="O507" s="172">
        <v>83</v>
      </c>
      <c r="P507" s="172">
        <f t="shared" si="12"/>
        <v>834201.39653719577</v>
      </c>
      <c r="R507" s="265">
        <f t="shared" si="16"/>
        <v>773232.95887635089</v>
      </c>
      <c r="S507" s="265">
        <f t="shared" si="17"/>
        <v>60957.43766084488</v>
      </c>
      <c r="T507" s="265"/>
    </row>
    <row r="508" spans="1:20" ht="15">
      <c r="A508" s="39">
        <f t="shared" si="13"/>
        <v>2017</v>
      </c>
      <c r="B508" s="39">
        <f t="shared" si="14"/>
        <v>3</v>
      </c>
      <c r="C508" s="264">
        <f t="shared" si="15"/>
        <v>42795</v>
      </c>
      <c r="E508" s="172">
        <v>774652.77743440506</v>
      </c>
      <c r="F508" s="172">
        <v>58217.845754944072</v>
      </c>
      <c r="G508" s="172">
        <v>2333.33712411038</v>
      </c>
      <c r="H508" s="172">
        <v>287.12515302350863</v>
      </c>
      <c r="I508" s="172">
        <v>216.09040997085066</v>
      </c>
      <c r="J508" s="172">
        <v>14</v>
      </c>
      <c r="K508" s="172">
        <v>7</v>
      </c>
      <c r="L508" s="172">
        <v>96</v>
      </c>
      <c r="M508" s="172">
        <v>74</v>
      </c>
      <c r="N508" s="172">
        <v>107</v>
      </c>
      <c r="O508" s="172">
        <v>83</v>
      </c>
      <c r="P508" s="172">
        <f t="shared" si="12"/>
        <v>835708.08546648303</v>
      </c>
      <c r="R508" s="265">
        <f t="shared" si="16"/>
        <v>774652.77743440506</v>
      </c>
      <c r="S508" s="265">
        <f t="shared" si="17"/>
        <v>61044.30803207797</v>
      </c>
      <c r="T508" s="265"/>
    </row>
    <row r="509" spans="1:20" ht="15">
      <c r="A509" s="39">
        <f t="shared" si="13"/>
        <v>2017</v>
      </c>
      <c r="B509" s="39">
        <f t="shared" si="14"/>
        <v>4</v>
      </c>
      <c r="C509" s="264">
        <f t="shared" si="15"/>
        <v>42826</v>
      </c>
      <c r="E509" s="172">
        <v>775856.95231648337</v>
      </c>
      <c r="F509" s="172">
        <v>58271.59825515913</v>
      </c>
      <c r="G509" s="172">
        <v>2330.072409294663</v>
      </c>
      <c r="H509" s="172">
        <v>286.21976925092599</v>
      </c>
      <c r="I509" s="172">
        <v>215.32879320818375</v>
      </c>
      <c r="J509" s="172">
        <v>14</v>
      </c>
      <c r="K509" s="172">
        <v>7</v>
      </c>
      <c r="L509" s="172">
        <v>96</v>
      </c>
      <c r="M509" s="172">
        <v>74</v>
      </c>
      <c r="N509" s="172">
        <v>107</v>
      </c>
      <c r="O509" s="172">
        <v>83</v>
      </c>
      <c r="P509" s="172">
        <f t="shared" si="12"/>
        <v>836961.84275018808</v>
      </c>
      <c r="R509" s="265">
        <f t="shared" si="16"/>
        <v>775856.95231648337</v>
      </c>
      <c r="S509" s="265">
        <f t="shared" si="17"/>
        <v>61093.890433704713</v>
      </c>
      <c r="T509" s="265"/>
    </row>
    <row r="510" spans="1:20" ht="15">
      <c r="A510" s="39">
        <f t="shared" si="13"/>
        <v>2017</v>
      </c>
      <c r="B510" s="39">
        <f t="shared" si="14"/>
        <v>5</v>
      </c>
      <c r="C510" s="264">
        <f t="shared" si="15"/>
        <v>42856</v>
      </c>
      <c r="E510" s="172">
        <v>776674.75984435785</v>
      </c>
      <c r="F510" s="172">
        <v>58273.143292918357</v>
      </c>
      <c r="G510" s="172">
        <v>2327.3728209474011</v>
      </c>
      <c r="H510" s="172">
        <v>285.38293970741313</v>
      </c>
      <c r="I510" s="172">
        <v>214.75958142462221</v>
      </c>
      <c r="J510" s="172">
        <v>14</v>
      </c>
      <c r="K510" s="172">
        <v>7</v>
      </c>
      <c r="L510" s="172">
        <v>96</v>
      </c>
      <c r="M510" s="172">
        <v>74</v>
      </c>
      <c r="N510" s="172">
        <v>107</v>
      </c>
      <c r="O510" s="172">
        <v>83</v>
      </c>
      <c r="P510" s="172">
        <f t="shared" si="12"/>
        <v>837777.65889793099</v>
      </c>
      <c r="R510" s="265">
        <f t="shared" si="16"/>
        <v>776674.75984435785</v>
      </c>
      <c r="S510" s="265">
        <f t="shared" si="17"/>
        <v>61091.899053573143</v>
      </c>
      <c r="T510" s="265"/>
    </row>
    <row r="511" spans="1:20" ht="15">
      <c r="A511" s="39">
        <f t="shared" si="13"/>
        <v>2017</v>
      </c>
      <c r="B511" s="39">
        <f t="shared" si="14"/>
        <v>6</v>
      </c>
      <c r="C511" s="264">
        <f t="shared" si="15"/>
        <v>42887</v>
      </c>
      <c r="E511" s="172">
        <v>777516.99315144611</v>
      </c>
      <c r="F511" s="172">
        <v>58274.705048727497</v>
      </c>
      <c r="G511" s="172">
        <v>2324.706962284793</v>
      </c>
      <c r="H511" s="172">
        <v>284.55139986198731</v>
      </c>
      <c r="I511" s="172">
        <v>214.19386763348743</v>
      </c>
      <c r="J511" s="172">
        <v>14</v>
      </c>
      <c r="K511" s="172">
        <v>7</v>
      </c>
      <c r="L511" s="172">
        <v>96</v>
      </c>
      <c r="M511" s="172">
        <v>74</v>
      </c>
      <c r="N511" s="172">
        <v>107</v>
      </c>
      <c r="O511" s="172">
        <v>83</v>
      </c>
      <c r="P511" s="172">
        <f t="shared" ref="P511:P574" si="18">SUM(E511:H511,J511,MAX(L511:M511),MAX(N511:O511))</f>
        <v>838617.95656232035</v>
      </c>
      <c r="R511" s="265">
        <f t="shared" si="16"/>
        <v>777516.99315144611</v>
      </c>
      <c r="S511" s="265">
        <f t="shared" si="17"/>
        <v>61089.963410874247</v>
      </c>
      <c r="T511" s="265"/>
    </row>
    <row r="512" spans="1:20" ht="15">
      <c r="A512" s="39">
        <f t="shared" ref="A512:A575" si="19">IF(B512=1,A511+1,A511)</f>
        <v>2017</v>
      </c>
      <c r="B512" s="39">
        <f t="shared" ref="B512:B575" si="20">IF(B511=12,1,B511+1)</f>
        <v>7</v>
      </c>
      <c r="C512" s="264">
        <f t="shared" ref="C512:C575" si="21">DATE(A512,B512,1)</f>
        <v>42917</v>
      </c>
      <c r="E512" s="172">
        <v>777955.03546135279</v>
      </c>
      <c r="F512" s="172">
        <v>58260.610929918585</v>
      </c>
      <c r="G512" s="172">
        <v>2322.0541290927854</v>
      </c>
      <c r="H512" s="172">
        <v>283.91889683846233</v>
      </c>
      <c r="I512" s="172">
        <v>214.19455977206474</v>
      </c>
      <c r="J512" s="172">
        <v>14</v>
      </c>
      <c r="K512" s="172">
        <v>7</v>
      </c>
      <c r="L512" s="172">
        <v>96</v>
      </c>
      <c r="M512" s="172">
        <v>74</v>
      </c>
      <c r="N512" s="172">
        <v>107</v>
      </c>
      <c r="O512" s="172">
        <v>83</v>
      </c>
      <c r="P512" s="172">
        <f t="shared" si="18"/>
        <v>839038.61941720266</v>
      </c>
      <c r="R512" s="265">
        <f t="shared" si="16"/>
        <v>777955.03546135279</v>
      </c>
      <c r="S512" s="265">
        <f t="shared" si="17"/>
        <v>61072.58395584987</v>
      </c>
      <c r="T512" s="265"/>
    </row>
    <row r="513" spans="1:20" ht="15">
      <c r="A513" s="39">
        <f t="shared" si="19"/>
        <v>2017</v>
      </c>
      <c r="B513" s="39">
        <f t="shared" si="20"/>
        <v>8</v>
      </c>
      <c r="C513" s="264">
        <f t="shared" si="21"/>
        <v>42948</v>
      </c>
      <c r="E513" s="172">
        <v>778752.80371328874</v>
      </c>
      <c r="F513" s="172">
        <v>58259.256334885169</v>
      </c>
      <c r="G513" s="172">
        <v>2317.991266450259</v>
      </c>
      <c r="H513" s="172">
        <v>283.10289993866553</v>
      </c>
      <c r="I513" s="172">
        <v>213.63418205664266</v>
      </c>
      <c r="J513" s="172">
        <v>14</v>
      </c>
      <c r="K513" s="172">
        <v>7</v>
      </c>
      <c r="L513" s="172">
        <v>96</v>
      </c>
      <c r="M513" s="172">
        <v>74</v>
      </c>
      <c r="N513" s="172">
        <v>107</v>
      </c>
      <c r="O513" s="172">
        <v>83</v>
      </c>
      <c r="P513" s="172">
        <f t="shared" si="18"/>
        <v>839830.15421456285</v>
      </c>
      <c r="R513" s="265">
        <f t="shared" si="16"/>
        <v>778752.80371328874</v>
      </c>
      <c r="S513" s="265">
        <f t="shared" si="17"/>
        <v>61066.350501274108</v>
      </c>
      <c r="T513" s="265"/>
    </row>
    <row r="514" spans="1:20" ht="15">
      <c r="A514" s="39">
        <f t="shared" si="19"/>
        <v>2017</v>
      </c>
      <c r="B514" s="39">
        <f t="shared" si="20"/>
        <v>9</v>
      </c>
      <c r="C514" s="264">
        <f t="shared" si="21"/>
        <v>42979</v>
      </c>
      <c r="E514" s="172">
        <v>780211.65111837699</v>
      </c>
      <c r="F514" s="172">
        <v>58336.497958193162</v>
      </c>
      <c r="G514" s="172">
        <v>2315.1926442453828</v>
      </c>
      <c r="H514" s="172">
        <v>282.29202466080153</v>
      </c>
      <c r="I514" s="172">
        <v>213.07722270280948</v>
      </c>
      <c r="J514" s="172">
        <v>14</v>
      </c>
      <c r="K514" s="172">
        <v>7</v>
      </c>
      <c r="L514" s="172">
        <v>96</v>
      </c>
      <c r="M514" s="172">
        <v>74</v>
      </c>
      <c r="N514" s="172">
        <v>107</v>
      </c>
      <c r="O514" s="172">
        <v>83</v>
      </c>
      <c r="P514" s="172">
        <f t="shared" si="18"/>
        <v>841362.63374547637</v>
      </c>
      <c r="R514" s="265">
        <f t="shared" si="16"/>
        <v>780211.65111837699</v>
      </c>
      <c r="S514" s="265">
        <f t="shared" si="17"/>
        <v>61139.98262709938</v>
      </c>
      <c r="T514" s="265"/>
    </row>
    <row r="515" spans="1:20" ht="15">
      <c r="A515" s="39">
        <f t="shared" si="19"/>
        <v>2017</v>
      </c>
      <c r="B515" s="39">
        <f t="shared" si="20"/>
        <v>10</v>
      </c>
      <c r="C515" s="264">
        <f t="shared" si="21"/>
        <v>43009</v>
      </c>
      <c r="E515" s="172">
        <v>782764.21811696852</v>
      </c>
      <c r="F515" s="172">
        <v>58472.844379278089</v>
      </c>
      <c r="G515" s="172">
        <v>2317.0057141513134</v>
      </c>
      <c r="H515" s="172">
        <v>281.4403833641411</v>
      </c>
      <c r="I515" s="172">
        <v>212.3917680144605</v>
      </c>
      <c r="J515" s="172">
        <v>14</v>
      </c>
      <c r="K515" s="172">
        <v>7</v>
      </c>
      <c r="L515" s="172">
        <v>96</v>
      </c>
      <c r="M515" s="172">
        <v>74</v>
      </c>
      <c r="N515" s="172">
        <v>107</v>
      </c>
      <c r="O515" s="172">
        <v>83</v>
      </c>
      <c r="P515" s="172">
        <f t="shared" si="18"/>
        <v>844052.50859376206</v>
      </c>
      <c r="R515" s="265">
        <f t="shared" si="16"/>
        <v>782764.21811696852</v>
      </c>
      <c r="S515" s="265">
        <f t="shared" si="17"/>
        <v>61277.29047679354</v>
      </c>
      <c r="T515" s="265"/>
    </row>
    <row r="516" spans="1:20" ht="15">
      <c r="A516" s="39">
        <f t="shared" si="19"/>
        <v>2017</v>
      </c>
      <c r="B516" s="39">
        <f t="shared" si="20"/>
        <v>11</v>
      </c>
      <c r="C516" s="264">
        <f t="shared" si="21"/>
        <v>43040</v>
      </c>
      <c r="E516" s="172">
        <v>785307.39251552499</v>
      </c>
      <c r="F516" s="172">
        <v>58701.809030713979</v>
      </c>
      <c r="G516" s="172">
        <v>2316.4540081369287</v>
      </c>
      <c r="H516" s="172">
        <v>280.63787220696088</v>
      </c>
      <c r="I516" s="172">
        <v>211.84179593183691</v>
      </c>
      <c r="J516" s="172">
        <v>14</v>
      </c>
      <c r="K516" s="172">
        <v>7</v>
      </c>
      <c r="L516" s="172">
        <v>96</v>
      </c>
      <c r="M516" s="172">
        <v>74</v>
      </c>
      <c r="N516" s="172">
        <v>107</v>
      </c>
      <c r="O516" s="172">
        <v>83</v>
      </c>
      <c r="P516" s="172">
        <f t="shared" si="18"/>
        <v>846823.29342658282</v>
      </c>
      <c r="R516" s="265">
        <f t="shared" si="16"/>
        <v>785307.39251552499</v>
      </c>
      <c r="S516" s="265">
        <f t="shared" si="17"/>
        <v>61504.900911057834</v>
      </c>
      <c r="T516" s="265"/>
    </row>
    <row r="517" spans="1:20" ht="15">
      <c r="A517" s="39">
        <f t="shared" si="19"/>
        <v>2017</v>
      </c>
      <c r="B517" s="39">
        <f t="shared" si="20"/>
        <v>12</v>
      </c>
      <c r="C517" s="264">
        <f t="shared" si="21"/>
        <v>43070</v>
      </c>
      <c r="E517" s="172">
        <v>787495.68997874367</v>
      </c>
      <c r="F517" s="172">
        <v>58867.466601336811</v>
      </c>
      <c r="G517" s="172">
        <v>2313.5778967468837</v>
      </c>
      <c r="H517" s="172">
        <v>279.84035869344041</v>
      </c>
      <c r="I517" s="172">
        <v>211.2951536043355</v>
      </c>
      <c r="J517" s="172">
        <v>14</v>
      </c>
      <c r="K517" s="172">
        <v>7</v>
      </c>
      <c r="L517" s="172">
        <v>96</v>
      </c>
      <c r="M517" s="172">
        <v>74</v>
      </c>
      <c r="N517" s="172">
        <v>107</v>
      </c>
      <c r="O517" s="172">
        <v>83</v>
      </c>
      <c r="P517" s="172">
        <f t="shared" si="18"/>
        <v>849173.57483552082</v>
      </c>
      <c r="R517" s="265">
        <f t="shared" si="16"/>
        <v>787495.68997874367</v>
      </c>
      <c r="S517" s="265">
        <f t="shared" si="17"/>
        <v>61666.884856777149</v>
      </c>
      <c r="T517" s="265"/>
    </row>
    <row r="518" spans="1:20" ht="15">
      <c r="A518" s="39">
        <f t="shared" si="19"/>
        <v>2018</v>
      </c>
      <c r="B518" s="39">
        <f t="shared" si="20"/>
        <v>1</v>
      </c>
      <c r="C518" s="264">
        <f t="shared" si="21"/>
        <v>43101</v>
      </c>
      <c r="E518" s="172">
        <v>790039.94466157409</v>
      </c>
      <c r="F518" s="172">
        <v>59003.181325199068</v>
      </c>
      <c r="G518" s="172">
        <v>2316.2808492821441</v>
      </c>
      <c r="H518" s="172">
        <v>279.86507222537625</v>
      </c>
      <c r="I518" s="172">
        <v>213.16942971177684</v>
      </c>
      <c r="J518" s="172">
        <v>14</v>
      </c>
      <c r="K518" s="172">
        <v>7</v>
      </c>
      <c r="L518" s="172">
        <v>96</v>
      </c>
      <c r="M518" s="172">
        <v>74</v>
      </c>
      <c r="N518" s="172">
        <v>107</v>
      </c>
      <c r="O518" s="172">
        <v>83</v>
      </c>
      <c r="P518" s="172">
        <f t="shared" si="18"/>
        <v>851856.27190828067</v>
      </c>
      <c r="R518" s="265">
        <f t="shared" si="16"/>
        <v>790039.94466157409</v>
      </c>
      <c r="S518" s="265">
        <f t="shared" si="17"/>
        <v>61805.327246706584</v>
      </c>
      <c r="T518" s="265"/>
    </row>
    <row r="519" spans="1:20" ht="15">
      <c r="A519" s="39">
        <f t="shared" si="19"/>
        <v>2018</v>
      </c>
      <c r="B519" s="39">
        <f t="shared" si="20"/>
        <v>2</v>
      </c>
      <c r="C519" s="264">
        <f t="shared" si="21"/>
        <v>43132</v>
      </c>
      <c r="E519" s="172">
        <v>792099.51158553688</v>
      </c>
      <c r="F519" s="172">
        <v>59117.148165519036</v>
      </c>
      <c r="G519" s="172">
        <v>2316.566415741434</v>
      </c>
      <c r="H519" s="172">
        <v>278.20546521290345</v>
      </c>
      <c r="I519" s="172">
        <v>209.98722748165878</v>
      </c>
      <c r="J519" s="172">
        <v>14</v>
      </c>
      <c r="K519" s="172">
        <v>7</v>
      </c>
      <c r="L519" s="172">
        <v>96</v>
      </c>
      <c r="M519" s="172">
        <v>74</v>
      </c>
      <c r="N519" s="172">
        <v>107</v>
      </c>
      <c r="O519" s="172">
        <v>83</v>
      </c>
      <c r="P519" s="172">
        <f t="shared" si="18"/>
        <v>854028.43163201027</v>
      </c>
      <c r="R519" s="265">
        <f t="shared" si="16"/>
        <v>792099.51158553688</v>
      </c>
      <c r="S519" s="265">
        <f t="shared" si="17"/>
        <v>61917.920046473388</v>
      </c>
      <c r="T519" s="265"/>
    </row>
    <row r="520" spans="1:20" ht="15">
      <c r="A520" s="39">
        <f t="shared" si="19"/>
        <v>2018</v>
      </c>
      <c r="B520" s="39">
        <f t="shared" si="20"/>
        <v>3</v>
      </c>
      <c r="C520" s="264">
        <f t="shared" si="21"/>
        <v>43160</v>
      </c>
      <c r="E520" s="172">
        <v>793659.17862038431</v>
      </c>
      <c r="F520" s="172">
        <v>59207.772240820843</v>
      </c>
      <c r="G520" s="172">
        <v>2315.1941901486639</v>
      </c>
      <c r="H520" s="172">
        <v>277.42843246718769</v>
      </c>
      <c r="I520" s="172">
        <v>209.45091287146283</v>
      </c>
      <c r="J520" s="172">
        <v>14</v>
      </c>
      <c r="K520" s="172">
        <v>7</v>
      </c>
      <c r="L520" s="172">
        <v>96</v>
      </c>
      <c r="M520" s="172">
        <v>74</v>
      </c>
      <c r="N520" s="172">
        <v>107</v>
      </c>
      <c r="O520" s="172">
        <v>83</v>
      </c>
      <c r="P520" s="172">
        <f t="shared" si="18"/>
        <v>855676.57348382089</v>
      </c>
      <c r="R520" s="265">
        <f t="shared" si="16"/>
        <v>793659.17862038431</v>
      </c>
      <c r="S520" s="265">
        <f t="shared" si="17"/>
        <v>62006.394863436581</v>
      </c>
      <c r="T520" s="265"/>
    </row>
    <row r="521" spans="1:20" ht="15">
      <c r="A521" s="39">
        <f t="shared" si="19"/>
        <v>2018</v>
      </c>
      <c r="B521" s="39">
        <f t="shared" si="20"/>
        <v>4</v>
      </c>
      <c r="C521" s="264">
        <f t="shared" si="21"/>
        <v>43191</v>
      </c>
      <c r="E521" s="172">
        <v>794994.63615473849</v>
      </c>
      <c r="F521" s="172">
        <v>59264.568230150348</v>
      </c>
      <c r="G521" s="172">
        <v>2311.9022496050975</v>
      </c>
      <c r="H521" s="172">
        <v>276.57921415660371</v>
      </c>
      <c r="I521" s="172">
        <v>208.71233861049797</v>
      </c>
      <c r="J521" s="172">
        <v>14</v>
      </c>
      <c r="K521" s="172">
        <v>7</v>
      </c>
      <c r="L521" s="172">
        <v>96</v>
      </c>
      <c r="M521" s="172">
        <v>74</v>
      </c>
      <c r="N521" s="172">
        <v>107</v>
      </c>
      <c r="O521" s="172">
        <v>83</v>
      </c>
      <c r="P521" s="172">
        <f t="shared" si="18"/>
        <v>857064.68584865052</v>
      </c>
      <c r="R521" s="265">
        <f t="shared" si="16"/>
        <v>794994.63615473849</v>
      </c>
      <c r="S521" s="265">
        <f t="shared" si="17"/>
        <v>62059.049693912035</v>
      </c>
      <c r="T521" s="265"/>
    </row>
    <row r="522" spans="1:20" ht="15">
      <c r="A522" s="39">
        <f t="shared" si="19"/>
        <v>2018</v>
      </c>
      <c r="B522" s="39">
        <f t="shared" si="20"/>
        <v>5</v>
      </c>
      <c r="C522" s="264">
        <f t="shared" si="21"/>
        <v>43221</v>
      </c>
      <c r="E522" s="172">
        <v>795928.24760499864</v>
      </c>
      <c r="F522" s="172">
        <v>59268.269624895249</v>
      </c>
      <c r="G522" s="172">
        <v>2309.218948667844</v>
      </c>
      <c r="H522" s="172">
        <v>275.80361697235054</v>
      </c>
      <c r="I522" s="172">
        <v>208.18321534104328</v>
      </c>
      <c r="J522" s="172">
        <v>14</v>
      </c>
      <c r="K522" s="172">
        <v>7</v>
      </c>
      <c r="L522" s="172">
        <v>96</v>
      </c>
      <c r="M522" s="172">
        <v>74</v>
      </c>
      <c r="N522" s="172">
        <v>107</v>
      </c>
      <c r="O522" s="172">
        <v>83</v>
      </c>
      <c r="P522" s="172">
        <f t="shared" si="18"/>
        <v>857998.53979553422</v>
      </c>
      <c r="R522" s="265">
        <f t="shared" si="16"/>
        <v>795928.24760499864</v>
      </c>
      <c r="S522" s="265">
        <f t="shared" si="17"/>
        <v>62059.292190535576</v>
      </c>
      <c r="T522" s="265"/>
    </row>
    <row r="523" spans="1:20" ht="15">
      <c r="A523" s="39">
        <f t="shared" si="19"/>
        <v>2018</v>
      </c>
      <c r="B523" s="39">
        <f t="shared" si="20"/>
        <v>6</v>
      </c>
      <c r="C523" s="264">
        <f t="shared" si="21"/>
        <v>43252</v>
      </c>
      <c r="E523" s="172">
        <v>796879.65233372536</v>
      </c>
      <c r="F523" s="172">
        <v>59271.988618445917</v>
      </c>
      <c r="G523" s="172">
        <v>2306.5729698030123</v>
      </c>
      <c r="H523" s="172">
        <v>275.03277559987964</v>
      </c>
      <c r="I523" s="172">
        <v>207.65724846503468</v>
      </c>
      <c r="J523" s="172">
        <v>14</v>
      </c>
      <c r="K523" s="172">
        <v>7</v>
      </c>
      <c r="L523" s="172">
        <v>96</v>
      </c>
      <c r="M523" s="172">
        <v>74</v>
      </c>
      <c r="N523" s="172">
        <v>107</v>
      </c>
      <c r="O523" s="172">
        <v>83</v>
      </c>
      <c r="P523" s="172">
        <f t="shared" si="18"/>
        <v>858950.24669757416</v>
      </c>
      <c r="R523" s="265">
        <f t="shared" ref="R523:R529" si="22">E523</f>
        <v>796879.65233372536</v>
      </c>
      <c r="S523" s="265">
        <f t="shared" ref="S523:S529" si="23">P523-E523-11</f>
        <v>62059.594363848795</v>
      </c>
      <c r="T523" s="265"/>
    </row>
    <row r="524" spans="1:20" ht="15">
      <c r="A524" s="39">
        <f t="shared" si="19"/>
        <v>2018</v>
      </c>
      <c r="B524" s="39">
        <f t="shared" si="20"/>
        <v>7</v>
      </c>
      <c r="C524" s="264">
        <f t="shared" si="21"/>
        <v>43282</v>
      </c>
      <c r="E524" s="172">
        <v>797407.08618064679</v>
      </c>
      <c r="F524" s="172">
        <v>59259.610143672682</v>
      </c>
      <c r="G524" s="172">
        <v>2303.9449408467444</v>
      </c>
      <c r="H524" s="172">
        <v>274.45503302259874</v>
      </c>
      <c r="I524" s="172">
        <v>207.68219744207317</v>
      </c>
      <c r="J524" s="172">
        <v>14</v>
      </c>
      <c r="K524" s="172">
        <v>7</v>
      </c>
      <c r="L524" s="172">
        <v>96</v>
      </c>
      <c r="M524" s="172">
        <v>74</v>
      </c>
      <c r="N524" s="172">
        <v>107</v>
      </c>
      <c r="O524" s="172">
        <v>83</v>
      </c>
      <c r="P524" s="172">
        <f t="shared" si="18"/>
        <v>859462.09629818879</v>
      </c>
      <c r="R524" s="265">
        <f t="shared" si="22"/>
        <v>797407.08618064679</v>
      </c>
      <c r="S524" s="265">
        <f t="shared" si="23"/>
        <v>62044.010117541999</v>
      </c>
      <c r="T524" s="265"/>
    </row>
    <row r="525" spans="1:20" ht="15">
      <c r="A525" s="39">
        <f t="shared" si="19"/>
        <v>2018</v>
      </c>
      <c r="B525" s="39">
        <f t="shared" si="20"/>
        <v>8</v>
      </c>
      <c r="C525" s="264">
        <f t="shared" si="21"/>
        <v>43313</v>
      </c>
      <c r="E525" s="172">
        <v>798297.10907434823</v>
      </c>
      <c r="F525" s="172">
        <v>59260.18948788417</v>
      </c>
      <c r="G525" s="172">
        <v>2299.9176466666877</v>
      </c>
      <c r="H525" s="172">
        <v>273.69892514097893</v>
      </c>
      <c r="I525" s="172">
        <v>207.16098567784971</v>
      </c>
      <c r="J525" s="172">
        <v>14</v>
      </c>
      <c r="K525" s="172">
        <v>7</v>
      </c>
      <c r="L525" s="172">
        <v>96</v>
      </c>
      <c r="M525" s="172">
        <v>74</v>
      </c>
      <c r="N525" s="172">
        <v>107</v>
      </c>
      <c r="O525" s="172">
        <v>83</v>
      </c>
      <c r="P525" s="172">
        <f t="shared" si="18"/>
        <v>860347.91513404006</v>
      </c>
      <c r="R525" s="265">
        <f t="shared" si="22"/>
        <v>798297.10907434823</v>
      </c>
      <c r="S525" s="265">
        <f t="shared" si="23"/>
        <v>62039.806059691822</v>
      </c>
      <c r="T525" s="265"/>
    </row>
    <row r="526" spans="1:20" ht="15">
      <c r="A526" s="39">
        <f t="shared" si="19"/>
        <v>2018</v>
      </c>
      <c r="B526" s="39">
        <f t="shared" si="20"/>
        <v>9</v>
      </c>
      <c r="C526" s="264">
        <f t="shared" si="21"/>
        <v>43344</v>
      </c>
      <c r="E526" s="172">
        <v>799862.36506250757</v>
      </c>
      <c r="F526" s="172">
        <v>59340.718306588307</v>
      </c>
      <c r="G526" s="172">
        <v>2297.1443959396452</v>
      </c>
      <c r="H526" s="172">
        <v>272.94742241942987</v>
      </c>
      <c r="I526" s="172">
        <v>206.64286079896434</v>
      </c>
      <c r="J526" s="172">
        <v>14</v>
      </c>
      <c r="K526" s="172">
        <v>7</v>
      </c>
      <c r="L526" s="172">
        <v>96</v>
      </c>
      <c r="M526" s="172">
        <v>74</v>
      </c>
      <c r="N526" s="172">
        <v>107</v>
      </c>
      <c r="O526" s="172">
        <v>83</v>
      </c>
      <c r="P526" s="172">
        <f t="shared" si="18"/>
        <v>861990.17518745502</v>
      </c>
      <c r="R526" s="265">
        <f t="shared" si="22"/>
        <v>799862.36506250757</v>
      </c>
      <c r="S526" s="265">
        <f t="shared" si="23"/>
        <v>62116.810124947457</v>
      </c>
      <c r="T526" s="265"/>
    </row>
    <row r="527" spans="1:20" ht="15">
      <c r="A527" s="39">
        <f t="shared" si="19"/>
        <v>2018</v>
      </c>
      <c r="B527" s="39">
        <f t="shared" si="20"/>
        <v>10</v>
      </c>
      <c r="C527" s="264">
        <f t="shared" si="21"/>
        <v>43374</v>
      </c>
      <c r="E527" s="172">
        <v>802551.66397844674</v>
      </c>
      <c r="F527" s="172">
        <v>59482.054422296933</v>
      </c>
      <c r="G527" s="172">
        <v>2298.9474983871814</v>
      </c>
      <c r="H527" s="172">
        <v>272.14866629836501</v>
      </c>
      <c r="I527" s="172">
        <v>205.98119458992309</v>
      </c>
      <c r="J527" s="172">
        <v>14</v>
      </c>
      <c r="K527" s="172">
        <v>7</v>
      </c>
      <c r="L527" s="172">
        <v>96</v>
      </c>
      <c r="M527" s="172">
        <v>74</v>
      </c>
      <c r="N527" s="172">
        <v>107</v>
      </c>
      <c r="O527" s="172">
        <v>83</v>
      </c>
      <c r="P527" s="172">
        <f t="shared" si="18"/>
        <v>864821.81456542923</v>
      </c>
      <c r="R527" s="265">
        <f t="shared" si="22"/>
        <v>802551.66397844674</v>
      </c>
      <c r="S527" s="265">
        <f t="shared" si="23"/>
        <v>62259.15058698249</v>
      </c>
      <c r="T527" s="265"/>
    </row>
    <row r="528" spans="1:20" ht="15">
      <c r="A528" s="39">
        <f t="shared" si="19"/>
        <v>2018</v>
      </c>
      <c r="B528" s="39">
        <f t="shared" si="20"/>
        <v>11</v>
      </c>
      <c r="C528" s="264">
        <f t="shared" si="21"/>
        <v>43405</v>
      </c>
      <c r="E528" s="172">
        <v>805233.00483486813</v>
      </c>
      <c r="F528" s="172">
        <v>59717.622860147072</v>
      </c>
      <c r="G528" s="172">
        <v>2298.406358472334</v>
      </c>
      <c r="H528" s="172">
        <v>271.40331583058691</v>
      </c>
      <c r="I528" s="172">
        <v>205.46942983249653</v>
      </c>
      <c r="J528" s="172">
        <v>14</v>
      </c>
      <c r="K528" s="172">
        <v>7</v>
      </c>
      <c r="L528" s="172">
        <v>96</v>
      </c>
      <c r="M528" s="172">
        <v>74</v>
      </c>
      <c r="N528" s="172">
        <v>107</v>
      </c>
      <c r="O528" s="172">
        <v>83</v>
      </c>
      <c r="P528" s="172">
        <f t="shared" si="18"/>
        <v>867737.4373693181</v>
      </c>
      <c r="R528" s="265">
        <f t="shared" si="22"/>
        <v>805233.00483486813</v>
      </c>
      <c r="S528" s="265">
        <f t="shared" si="23"/>
        <v>62493.432534449967</v>
      </c>
      <c r="T528" s="265"/>
    </row>
    <row r="529" spans="1:20" ht="15">
      <c r="A529" s="39">
        <f t="shared" si="19"/>
        <v>2018</v>
      </c>
      <c r="B529" s="39">
        <f t="shared" si="20"/>
        <v>12</v>
      </c>
      <c r="C529" s="264">
        <f t="shared" si="21"/>
        <v>43435</v>
      </c>
      <c r="E529" s="172">
        <v>807552.39378009376</v>
      </c>
      <c r="F529" s="172">
        <v>59888.805582903449</v>
      </c>
      <c r="G529" s="172">
        <v>2295.5620593844524</v>
      </c>
      <c r="H529" s="172">
        <v>270.6624694781292</v>
      </c>
      <c r="I529" s="172">
        <v>204.96067382870336</v>
      </c>
      <c r="J529" s="172">
        <v>14</v>
      </c>
      <c r="K529" s="172">
        <v>7</v>
      </c>
      <c r="L529" s="172">
        <v>96</v>
      </c>
      <c r="M529" s="172">
        <v>74</v>
      </c>
      <c r="N529" s="172">
        <v>107</v>
      </c>
      <c r="O529" s="172">
        <v>83</v>
      </c>
      <c r="P529" s="172">
        <f t="shared" si="18"/>
        <v>870224.42389185971</v>
      </c>
      <c r="R529" s="265">
        <f t="shared" si="22"/>
        <v>807552.39378009376</v>
      </c>
      <c r="S529" s="265">
        <f t="shared" si="23"/>
        <v>62661.030111765955</v>
      </c>
      <c r="T529" s="265"/>
    </row>
    <row r="530" spans="1:20" ht="15">
      <c r="A530" s="39">
        <f t="shared" si="19"/>
        <v>2019</v>
      </c>
      <c r="B530" s="39">
        <f t="shared" si="20"/>
        <v>1</v>
      </c>
      <c r="C530" s="264">
        <f t="shared" si="21"/>
        <v>43466</v>
      </c>
      <c r="E530" s="172">
        <v>810140.78339890426</v>
      </c>
      <c r="F530" s="172">
        <v>60027.257207126575</v>
      </c>
      <c r="G530" s="172">
        <v>2298.2583018424098</v>
      </c>
      <c r="H530" s="172">
        <v>270.71240944460641</v>
      </c>
      <c r="I530" s="172">
        <v>206.78754326728676</v>
      </c>
      <c r="J530" s="172">
        <v>14</v>
      </c>
      <c r="K530" s="172">
        <v>7</v>
      </c>
      <c r="L530" s="172">
        <v>96</v>
      </c>
      <c r="M530" s="172">
        <v>74</v>
      </c>
      <c r="N530" s="172">
        <v>107</v>
      </c>
      <c r="O530" s="172">
        <v>83</v>
      </c>
      <c r="P530" s="172">
        <f t="shared" si="18"/>
        <v>872954.01131731784</v>
      </c>
      <c r="R530" s="265"/>
    </row>
    <row r="531" spans="1:20" ht="15">
      <c r="A531" s="39">
        <f t="shared" si="19"/>
        <v>2019</v>
      </c>
      <c r="B531" s="39">
        <f t="shared" si="20"/>
        <v>2</v>
      </c>
      <c r="C531" s="264">
        <f t="shared" si="21"/>
        <v>43497</v>
      </c>
      <c r="E531" s="172">
        <v>812232.44693460839</v>
      </c>
      <c r="F531" s="172">
        <v>60143.498074424053</v>
      </c>
      <c r="G531" s="172">
        <v>2298.5574431939649</v>
      </c>
      <c r="H531" s="172">
        <v>269.13692022813933</v>
      </c>
      <c r="I531" s="172">
        <v>203.72137949777627</v>
      </c>
      <c r="J531" s="172">
        <v>14</v>
      </c>
      <c r="K531" s="172">
        <v>7</v>
      </c>
      <c r="L531" s="172">
        <v>96</v>
      </c>
      <c r="M531" s="172">
        <v>74</v>
      </c>
      <c r="N531" s="172">
        <v>107</v>
      </c>
      <c r="O531" s="172">
        <v>83</v>
      </c>
      <c r="P531" s="172">
        <f t="shared" si="18"/>
        <v>875160.63937245461</v>
      </c>
      <c r="R531" s="265"/>
    </row>
    <row r="532" spans="1:20" ht="15">
      <c r="A532" s="39">
        <f t="shared" si="19"/>
        <v>2019</v>
      </c>
      <c r="B532" s="39">
        <f t="shared" si="20"/>
        <v>3</v>
      </c>
      <c r="C532" s="264">
        <f t="shared" si="21"/>
        <v>43525</v>
      </c>
      <c r="E532" s="172">
        <v>813811.19263158087</v>
      </c>
      <c r="F532" s="172">
        <v>60235.990973842934</v>
      </c>
      <c r="G532" s="172">
        <v>2297.2138643770118</v>
      </c>
      <c r="H532" s="172">
        <v>268.41489848124235</v>
      </c>
      <c r="I532" s="172">
        <v>203.22190042513168</v>
      </c>
      <c r="J532" s="172">
        <v>14</v>
      </c>
      <c r="K532" s="172">
        <v>7</v>
      </c>
      <c r="L532" s="172">
        <v>96</v>
      </c>
      <c r="M532" s="172">
        <v>74</v>
      </c>
      <c r="N532" s="172">
        <v>107</v>
      </c>
      <c r="O532" s="172">
        <v>83</v>
      </c>
      <c r="P532" s="172">
        <f t="shared" si="18"/>
        <v>876829.812368282</v>
      </c>
      <c r="R532" s="265"/>
    </row>
    <row r="533" spans="1:20" ht="15">
      <c r="A533" s="39">
        <f t="shared" si="19"/>
        <v>2019</v>
      </c>
      <c r="B533" s="39">
        <f t="shared" si="20"/>
        <v>4</v>
      </c>
      <c r="C533" s="264">
        <f t="shared" si="21"/>
        <v>43556</v>
      </c>
      <c r="E533" s="172">
        <v>815159.83769379428</v>
      </c>
      <c r="F533" s="172">
        <v>60294.215831559428</v>
      </c>
      <c r="G533" s="172">
        <v>2293.9670508033946</v>
      </c>
      <c r="H533" s="172">
        <v>267.6300597470107</v>
      </c>
      <c r="I533" s="172">
        <v>202.54913527302759</v>
      </c>
      <c r="J533" s="172">
        <v>14</v>
      </c>
      <c r="K533" s="172">
        <v>7</v>
      </c>
      <c r="L533" s="172">
        <v>96</v>
      </c>
      <c r="M533" s="172">
        <v>74</v>
      </c>
      <c r="N533" s="172">
        <v>107</v>
      </c>
      <c r="O533" s="172">
        <v>83</v>
      </c>
      <c r="P533" s="172">
        <f t="shared" si="18"/>
        <v>878232.65063590405</v>
      </c>
      <c r="R533" s="265"/>
    </row>
    <row r="534" spans="1:20" ht="15">
      <c r="A534" s="39">
        <f t="shared" si="19"/>
        <v>2019</v>
      </c>
      <c r="B534" s="39">
        <f t="shared" si="20"/>
        <v>5</v>
      </c>
      <c r="C534" s="264">
        <f t="shared" si="21"/>
        <v>43586</v>
      </c>
      <c r="E534" s="172">
        <v>816093.71126344695</v>
      </c>
      <c r="F534" s="172">
        <v>60298.422632920396</v>
      </c>
      <c r="G534" s="172">
        <v>2291.3215201499697</v>
      </c>
      <c r="H534" s="172">
        <v>266.90844176975975</v>
      </c>
      <c r="I534" s="172">
        <v>202.05625357601639</v>
      </c>
      <c r="J534" s="172">
        <v>14</v>
      </c>
      <c r="K534" s="172">
        <v>7</v>
      </c>
      <c r="L534" s="172">
        <v>96</v>
      </c>
      <c r="M534" s="172">
        <v>74</v>
      </c>
      <c r="N534" s="172">
        <v>107</v>
      </c>
      <c r="O534" s="172">
        <v>83</v>
      </c>
      <c r="P534" s="172">
        <f t="shared" si="18"/>
        <v>879167.36385828711</v>
      </c>
      <c r="R534" s="265"/>
    </row>
    <row r="535" spans="1:20" ht="15">
      <c r="A535" s="39">
        <f t="shared" si="19"/>
        <v>2019</v>
      </c>
      <c r="B535" s="39">
        <f t="shared" si="20"/>
        <v>6</v>
      </c>
      <c r="C535" s="264">
        <f t="shared" si="21"/>
        <v>43617</v>
      </c>
      <c r="E535" s="172">
        <v>817041.63000947784</v>
      </c>
      <c r="F535" s="172">
        <v>60302.645939998802</v>
      </c>
      <c r="G535" s="172">
        <v>2288.7090704218672</v>
      </c>
      <c r="H535" s="172">
        <v>266.19111849583874</v>
      </c>
      <c r="I535" s="172">
        <v>201.56622798469965</v>
      </c>
      <c r="J535" s="172">
        <v>14</v>
      </c>
      <c r="K535" s="172">
        <v>7</v>
      </c>
      <c r="L535" s="172">
        <v>96</v>
      </c>
      <c r="M535" s="172">
        <v>74</v>
      </c>
      <c r="N535" s="172">
        <v>107</v>
      </c>
      <c r="O535" s="172">
        <v>83</v>
      </c>
      <c r="P535" s="172">
        <f t="shared" si="18"/>
        <v>880116.1761383944</v>
      </c>
      <c r="R535" s="265"/>
    </row>
    <row r="536" spans="1:20" ht="15">
      <c r="A536" s="39">
        <f t="shared" si="19"/>
        <v>2019</v>
      </c>
      <c r="B536" s="39">
        <f t="shared" si="20"/>
        <v>7</v>
      </c>
      <c r="C536" s="264">
        <f t="shared" si="21"/>
        <v>43647</v>
      </c>
      <c r="E536" s="172">
        <v>817548.17611173936</v>
      </c>
      <c r="F536" s="172">
        <v>60290.755649261264</v>
      </c>
      <c r="G536" s="172">
        <v>2286.1095279047881</v>
      </c>
      <c r="H536" s="172">
        <v>265.65784824714473</v>
      </c>
      <c r="I536" s="172">
        <v>201.6043249588281</v>
      </c>
      <c r="J536" s="172">
        <v>14</v>
      </c>
      <c r="K536" s="172">
        <v>7</v>
      </c>
      <c r="L536" s="172">
        <v>96</v>
      </c>
      <c r="M536" s="172">
        <v>74</v>
      </c>
      <c r="N536" s="172">
        <v>107</v>
      </c>
      <c r="O536" s="172">
        <v>83</v>
      </c>
      <c r="P536" s="172">
        <f t="shared" si="18"/>
        <v>880607.69913715252</v>
      </c>
      <c r="R536" s="265"/>
    </row>
    <row r="537" spans="1:20" ht="15">
      <c r="A537" s="39">
        <f t="shared" si="19"/>
        <v>2019</v>
      </c>
      <c r="B537" s="39">
        <f t="shared" si="20"/>
        <v>8</v>
      </c>
      <c r="C537" s="264">
        <f t="shared" si="21"/>
        <v>43678</v>
      </c>
      <c r="E537" s="172">
        <v>818422.16783187876</v>
      </c>
      <c r="F537" s="172">
        <v>60292.046528785344</v>
      </c>
      <c r="G537" s="172">
        <v>2282.1222656028208</v>
      </c>
      <c r="H537" s="172">
        <v>264.95379682995599</v>
      </c>
      <c r="I537" s="172">
        <v>201.11854919428751</v>
      </c>
      <c r="J537" s="172">
        <v>14</v>
      </c>
      <c r="K537" s="172">
        <v>7</v>
      </c>
      <c r="L537" s="172">
        <v>96</v>
      </c>
      <c r="M537" s="172">
        <v>74</v>
      </c>
      <c r="N537" s="172">
        <v>107</v>
      </c>
      <c r="O537" s="172">
        <v>83</v>
      </c>
      <c r="P537" s="172">
        <f t="shared" si="18"/>
        <v>881478.29042309686</v>
      </c>
      <c r="R537" s="265"/>
    </row>
    <row r="538" spans="1:20" ht="15">
      <c r="A538" s="39">
        <f t="shared" si="19"/>
        <v>2019</v>
      </c>
      <c r="B538" s="39">
        <f t="shared" si="20"/>
        <v>9</v>
      </c>
      <c r="C538" s="264">
        <f t="shared" si="21"/>
        <v>43709</v>
      </c>
      <c r="E538" s="172">
        <v>819986.44249544188</v>
      </c>
      <c r="F538" s="172">
        <v>60374.677973443329</v>
      </c>
      <c r="G538" s="172">
        <v>2279.3804263424499</v>
      </c>
      <c r="H538" s="172">
        <v>264.25390832573135</v>
      </c>
      <c r="I538" s="172">
        <v>200.63556862153641</v>
      </c>
      <c r="J538" s="172">
        <v>14</v>
      </c>
      <c r="K538" s="172">
        <v>7</v>
      </c>
      <c r="L538" s="172">
        <v>96</v>
      </c>
      <c r="M538" s="172">
        <v>74</v>
      </c>
      <c r="N538" s="172">
        <v>107</v>
      </c>
      <c r="O538" s="172">
        <v>83</v>
      </c>
      <c r="P538" s="172">
        <f t="shared" si="18"/>
        <v>883121.75480355334</v>
      </c>
      <c r="R538" s="265"/>
    </row>
    <row r="539" spans="1:20" ht="15">
      <c r="A539" s="39">
        <f t="shared" si="19"/>
        <v>2019</v>
      </c>
      <c r="B539" s="39">
        <f t="shared" si="20"/>
        <v>10</v>
      </c>
      <c r="C539" s="264">
        <f t="shared" si="21"/>
        <v>43739</v>
      </c>
      <c r="E539" s="172">
        <v>822704.57076596119</v>
      </c>
      <c r="F539" s="172">
        <v>60519.280506825162</v>
      </c>
      <c r="G539" s="172">
        <v>2281.1813233734224</v>
      </c>
      <c r="H539" s="172">
        <v>263.50605960757935</v>
      </c>
      <c r="I539" s="172">
        <v>200.00790525354836</v>
      </c>
      <c r="J539" s="172">
        <v>14</v>
      </c>
      <c r="K539" s="172">
        <v>7</v>
      </c>
      <c r="L539" s="172">
        <v>96</v>
      </c>
      <c r="M539" s="172">
        <v>74</v>
      </c>
      <c r="N539" s="172">
        <v>107</v>
      </c>
      <c r="O539" s="172">
        <v>83</v>
      </c>
      <c r="P539" s="172">
        <f t="shared" si="18"/>
        <v>885985.53865576745</v>
      </c>
      <c r="R539" s="265"/>
    </row>
    <row r="540" spans="1:20" ht="15">
      <c r="A540" s="39">
        <f t="shared" si="19"/>
        <v>2019</v>
      </c>
      <c r="B540" s="39">
        <f t="shared" si="20"/>
        <v>11</v>
      </c>
      <c r="C540" s="264">
        <f t="shared" si="21"/>
        <v>43770</v>
      </c>
      <c r="E540" s="172">
        <v>825416.28359647351</v>
      </c>
      <c r="F540" s="172">
        <v>60759.761307877896</v>
      </c>
      <c r="G540" s="172">
        <v>2280.656694183298</v>
      </c>
      <c r="H540" s="172">
        <v>262.81132881765706</v>
      </c>
      <c r="I540" s="172">
        <v>199.53071517256896</v>
      </c>
      <c r="J540" s="172">
        <v>14</v>
      </c>
      <c r="K540" s="172">
        <v>7</v>
      </c>
      <c r="L540" s="172">
        <v>96</v>
      </c>
      <c r="M540" s="172">
        <v>74</v>
      </c>
      <c r="N540" s="172">
        <v>107</v>
      </c>
      <c r="O540" s="172">
        <v>83</v>
      </c>
      <c r="P540" s="172">
        <f t="shared" si="18"/>
        <v>888936.51292735233</v>
      </c>
      <c r="R540" s="265"/>
    </row>
    <row r="541" spans="1:20" ht="15">
      <c r="A541" s="39">
        <f t="shared" si="19"/>
        <v>2019</v>
      </c>
      <c r="B541" s="39">
        <f t="shared" si="20"/>
        <v>12</v>
      </c>
      <c r="C541" s="264">
        <f t="shared" si="21"/>
        <v>43800</v>
      </c>
      <c r="E541" s="172">
        <v>827760.63166388206</v>
      </c>
      <c r="F541" s="172">
        <v>60934.735940229897</v>
      </c>
      <c r="G541" s="172">
        <v>2277.8475570055066</v>
      </c>
      <c r="H541" s="172">
        <v>262.12067403135762</v>
      </c>
      <c r="I541" s="172">
        <v>199.05625126842705</v>
      </c>
      <c r="J541" s="172">
        <v>14</v>
      </c>
      <c r="K541" s="172">
        <v>7</v>
      </c>
      <c r="L541" s="172">
        <v>96</v>
      </c>
      <c r="M541" s="172">
        <v>74</v>
      </c>
      <c r="N541" s="172">
        <v>107</v>
      </c>
      <c r="O541" s="172">
        <v>83</v>
      </c>
      <c r="P541" s="172">
        <f t="shared" si="18"/>
        <v>891452.3358351487</v>
      </c>
      <c r="R541" s="265"/>
    </row>
    <row r="542" spans="1:20" ht="15">
      <c r="A542" s="39">
        <f t="shared" si="19"/>
        <v>2020</v>
      </c>
      <c r="B542" s="39">
        <f t="shared" si="20"/>
        <v>1</v>
      </c>
      <c r="C542" s="264">
        <f t="shared" si="21"/>
        <v>43831</v>
      </c>
      <c r="E542" s="172">
        <v>830377.5472205613</v>
      </c>
      <c r="F542" s="172">
        <v>61076.306009091757</v>
      </c>
      <c r="G542" s="172">
        <v>2280.5360869621177</v>
      </c>
      <c r="H542" s="172">
        <v>262.20344393459152</v>
      </c>
      <c r="I542" s="172">
        <v>200.872787948015</v>
      </c>
      <c r="J542" s="172">
        <v>14</v>
      </c>
      <c r="K542" s="172">
        <v>7</v>
      </c>
      <c r="L542" s="172">
        <v>96</v>
      </c>
      <c r="M542" s="172">
        <v>74</v>
      </c>
      <c r="N542" s="172">
        <v>107</v>
      </c>
      <c r="O542" s="172">
        <v>83</v>
      </c>
      <c r="P542" s="172">
        <f t="shared" si="18"/>
        <v>894213.59276054974</v>
      </c>
      <c r="R542" s="265"/>
    </row>
    <row r="543" spans="1:20" ht="15">
      <c r="A543" s="39">
        <f t="shared" si="19"/>
        <v>2020</v>
      </c>
      <c r="B543" s="39">
        <f t="shared" si="20"/>
        <v>2</v>
      </c>
      <c r="C543" s="264">
        <f t="shared" si="21"/>
        <v>43862</v>
      </c>
      <c r="E543" s="172">
        <v>832490.05569023709</v>
      </c>
      <c r="F543" s="172">
        <v>61195.194691397315</v>
      </c>
      <c r="G543" s="172">
        <v>2280.8434353778885</v>
      </c>
      <c r="H543" s="172">
        <v>260.70418162245119</v>
      </c>
      <c r="I543" s="172">
        <v>197.91358533217456</v>
      </c>
      <c r="J543" s="172">
        <v>14</v>
      </c>
      <c r="K543" s="172">
        <v>7</v>
      </c>
      <c r="L543" s="172">
        <v>96</v>
      </c>
      <c r="M543" s="172">
        <v>74</v>
      </c>
      <c r="N543" s="172">
        <v>107</v>
      </c>
      <c r="O543" s="172">
        <v>83</v>
      </c>
      <c r="P543" s="172">
        <f t="shared" si="18"/>
        <v>896443.79799863487</v>
      </c>
      <c r="R543" s="265"/>
    </row>
    <row r="544" spans="1:20" ht="15">
      <c r="A544" s="39">
        <f t="shared" si="19"/>
        <v>2020</v>
      </c>
      <c r="B544" s="39">
        <f t="shared" si="20"/>
        <v>3</v>
      </c>
      <c r="C544" s="264">
        <f t="shared" si="21"/>
        <v>43891</v>
      </c>
      <c r="E544" s="172">
        <v>834081.13699649228</v>
      </c>
      <c r="F544" s="172">
        <v>61289.92057622625</v>
      </c>
      <c r="G544" s="172">
        <v>2279.5168474057073</v>
      </c>
      <c r="H544" s="172">
        <v>260.03128849072215</v>
      </c>
      <c r="I544" s="172">
        <v>197.44747838496724</v>
      </c>
      <c r="J544" s="172">
        <v>14</v>
      </c>
      <c r="K544" s="172">
        <v>7</v>
      </c>
      <c r="L544" s="172">
        <v>96</v>
      </c>
      <c r="M544" s="172">
        <v>74</v>
      </c>
      <c r="N544" s="172">
        <v>107</v>
      </c>
      <c r="O544" s="172">
        <v>83</v>
      </c>
      <c r="P544" s="172">
        <f t="shared" si="18"/>
        <v>898127.60570861492</v>
      </c>
      <c r="R544" s="265"/>
    </row>
    <row r="545" spans="1:18" ht="15">
      <c r="A545" s="39">
        <f t="shared" si="19"/>
        <v>2020</v>
      </c>
      <c r="B545" s="39">
        <f t="shared" si="20"/>
        <v>4</v>
      </c>
      <c r="C545" s="264">
        <f t="shared" si="21"/>
        <v>43922</v>
      </c>
      <c r="E545" s="172">
        <v>835440.82353127608</v>
      </c>
      <c r="F545" s="172">
        <v>61350.300016060261</v>
      </c>
      <c r="G545" s="172">
        <v>2276.2976984792354</v>
      </c>
      <c r="H545" s="172">
        <v>259.28951288633402</v>
      </c>
      <c r="I545" s="172">
        <v>196.79251215943842</v>
      </c>
      <c r="J545" s="172">
        <v>14</v>
      </c>
      <c r="K545" s="172">
        <v>7</v>
      </c>
      <c r="L545" s="172">
        <v>96</v>
      </c>
      <c r="M545" s="172">
        <v>74</v>
      </c>
      <c r="N545" s="172">
        <v>107</v>
      </c>
      <c r="O545" s="172">
        <v>83</v>
      </c>
      <c r="P545" s="172">
        <f t="shared" si="18"/>
        <v>899543.7107587019</v>
      </c>
      <c r="R545" s="265"/>
    </row>
    <row r="546" spans="1:18" ht="15">
      <c r="A546" s="39">
        <f t="shared" si="19"/>
        <v>2020</v>
      </c>
      <c r="B546" s="39">
        <f t="shared" si="20"/>
        <v>5</v>
      </c>
      <c r="C546" s="264">
        <f t="shared" si="21"/>
        <v>43952</v>
      </c>
      <c r="E546" s="172">
        <v>836378.87353187008</v>
      </c>
      <c r="F546" s="172">
        <v>61355.713068487159</v>
      </c>
      <c r="G546" s="172">
        <v>2273.6775534618823</v>
      </c>
      <c r="H546" s="172">
        <v>258.61547335722037</v>
      </c>
      <c r="I546" s="172">
        <v>196.33249720926085</v>
      </c>
      <c r="J546" s="172">
        <v>14</v>
      </c>
      <c r="K546" s="172">
        <v>7</v>
      </c>
      <c r="L546" s="172">
        <v>96</v>
      </c>
      <c r="M546" s="172">
        <v>74</v>
      </c>
      <c r="N546" s="172">
        <v>107</v>
      </c>
      <c r="O546" s="172">
        <v>83</v>
      </c>
      <c r="P546" s="172">
        <f t="shared" si="18"/>
        <v>900483.87962717633</v>
      </c>
      <c r="R546" s="265"/>
    </row>
    <row r="547" spans="1:18" ht="15">
      <c r="A547" s="39">
        <f t="shared" si="19"/>
        <v>2020</v>
      </c>
      <c r="B547" s="39">
        <f t="shared" si="20"/>
        <v>6</v>
      </c>
      <c r="C547" s="264">
        <f t="shared" si="21"/>
        <v>43983</v>
      </c>
      <c r="E547" s="172">
        <v>837334.92797585367</v>
      </c>
      <c r="F547" s="172">
        <v>61361.139736082572</v>
      </c>
      <c r="G547" s="172">
        <v>2271.0937537230029</v>
      </c>
      <c r="H547" s="172">
        <v>257.94532918535492</v>
      </c>
      <c r="I547" s="172">
        <v>195.87507342502263</v>
      </c>
      <c r="J547" s="172">
        <v>14</v>
      </c>
      <c r="K547" s="172">
        <v>7</v>
      </c>
      <c r="L547" s="172">
        <v>96</v>
      </c>
      <c r="M547" s="172">
        <v>74</v>
      </c>
      <c r="N547" s="172">
        <v>107</v>
      </c>
      <c r="O547" s="172">
        <v>83</v>
      </c>
      <c r="P547" s="172">
        <f t="shared" si="18"/>
        <v>901442.1067948445</v>
      </c>
      <c r="R547" s="265"/>
    </row>
    <row r="548" spans="1:18" ht="15">
      <c r="A548" s="39">
        <f t="shared" si="19"/>
        <v>2020</v>
      </c>
      <c r="B548" s="39">
        <f t="shared" si="20"/>
        <v>7</v>
      </c>
      <c r="C548" s="264">
        <f t="shared" si="21"/>
        <v>44013</v>
      </c>
      <c r="E548" s="172">
        <v>837841.33237786114</v>
      </c>
      <c r="F548" s="172">
        <v>61350.13360348493</v>
      </c>
      <c r="G548" s="172">
        <v>2268.5274342787252</v>
      </c>
      <c r="H548" s="172">
        <v>257.45346032190332</v>
      </c>
      <c r="I548" s="172">
        <v>195.93085984469914</v>
      </c>
      <c r="J548" s="172">
        <v>14</v>
      </c>
      <c r="K548" s="172">
        <v>7</v>
      </c>
      <c r="L548" s="172">
        <v>96</v>
      </c>
      <c r="M548" s="172">
        <v>74</v>
      </c>
      <c r="N548" s="172">
        <v>107</v>
      </c>
      <c r="O548" s="172">
        <v>83</v>
      </c>
      <c r="P548" s="172">
        <f t="shared" si="18"/>
        <v>901934.44687594671</v>
      </c>
      <c r="R548" s="265"/>
    </row>
    <row r="549" spans="1:18" ht="15">
      <c r="A549" s="39">
        <f t="shared" si="19"/>
        <v>2020</v>
      </c>
      <c r="B549" s="39">
        <f t="shared" si="20"/>
        <v>8</v>
      </c>
      <c r="C549" s="264">
        <f t="shared" si="21"/>
        <v>44044</v>
      </c>
      <c r="E549" s="172">
        <v>838727.29842996947</v>
      </c>
      <c r="F549" s="172">
        <v>61352.537254916897</v>
      </c>
      <c r="G549" s="172">
        <v>2264.5840096892298</v>
      </c>
      <c r="H549" s="172">
        <v>256.79578534519806</v>
      </c>
      <c r="I549" s="172">
        <v>195.47721706061606</v>
      </c>
      <c r="J549" s="172">
        <v>14</v>
      </c>
      <c r="K549" s="172">
        <v>7</v>
      </c>
      <c r="L549" s="172">
        <v>96</v>
      </c>
      <c r="M549" s="172">
        <v>74</v>
      </c>
      <c r="N549" s="172">
        <v>107</v>
      </c>
      <c r="O549" s="172">
        <v>83</v>
      </c>
      <c r="P549" s="172">
        <f t="shared" si="18"/>
        <v>902818.21547992085</v>
      </c>
      <c r="R549" s="265"/>
    </row>
    <row r="550" spans="1:18" ht="15">
      <c r="A550" s="39">
        <f t="shared" si="19"/>
        <v>2020</v>
      </c>
      <c r="B550" s="39">
        <f t="shared" si="20"/>
        <v>9</v>
      </c>
      <c r="C550" s="264">
        <f t="shared" si="21"/>
        <v>44075</v>
      </c>
      <c r="E550" s="172">
        <v>840323.45744367212</v>
      </c>
      <c r="F550" s="172">
        <v>61437.71091178459</v>
      </c>
      <c r="G550" s="172">
        <v>2261.8763761073296</v>
      </c>
      <c r="H550" s="172">
        <v>256.14188748651122</v>
      </c>
      <c r="I550" s="172">
        <v>195.02611203508084</v>
      </c>
      <c r="J550" s="172">
        <v>14</v>
      </c>
      <c r="K550" s="172">
        <v>7</v>
      </c>
      <c r="L550" s="172">
        <v>96</v>
      </c>
      <c r="M550" s="172">
        <v>74</v>
      </c>
      <c r="N550" s="172">
        <v>107</v>
      </c>
      <c r="O550" s="172">
        <v>83</v>
      </c>
      <c r="P550" s="172">
        <f t="shared" si="18"/>
        <v>904496.18661905057</v>
      </c>
      <c r="R550" s="265"/>
    </row>
    <row r="551" spans="1:18" ht="15">
      <c r="A551" s="39">
        <f t="shared" si="19"/>
        <v>2020</v>
      </c>
      <c r="B551" s="39">
        <f t="shared" si="20"/>
        <v>10</v>
      </c>
      <c r="C551" s="264">
        <f t="shared" si="21"/>
        <v>44105</v>
      </c>
      <c r="E551" s="172">
        <v>843104.91539418057</v>
      </c>
      <c r="F551" s="172">
        <v>61584.984265359402</v>
      </c>
      <c r="G551" s="172">
        <v>2263.6736303273378</v>
      </c>
      <c r="H551" s="172">
        <v>255.45943494230968</v>
      </c>
      <c r="I551" s="172">
        <v>194.48430432260901</v>
      </c>
      <c r="J551" s="172">
        <v>14</v>
      </c>
      <c r="K551" s="172">
        <v>7</v>
      </c>
      <c r="L551" s="172">
        <v>96</v>
      </c>
      <c r="M551" s="172">
        <v>74</v>
      </c>
      <c r="N551" s="172">
        <v>107</v>
      </c>
      <c r="O551" s="172">
        <v>83</v>
      </c>
      <c r="P551" s="172">
        <f t="shared" si="18"/>
        <v>907426.0327248096</v>
      </c>
      <c r="R551" s="265"/>
    </row>
    <row r="552" spans="1:18" ht="15">
      <c r="A552" s="39">
        <f t="shared" si="19"/>
        <v>2020</v>
      </c>
      <c r="B552" s="39">
        <f t="shared" si="20"/>
        <v>11</v>
      </c>
      <c r="C552" s="264">
        <f t="shared" si="21"/>
        <v>44136</v>
      </c>
      <c r="E552" s="172">
        <v>845881.06586829026</v>
      </c>
      <c r="F552" s="172">
        <v>61829.824393361967</v>
      </c>
      <c r="G552" s="172">
        <v>2263.1573503611703</v>
      </c>
      <c r="H552" s="172">
        <v>254.8115923458306</v>
      </c>
      <c r="I552" s="172">
        <v>194.03836763366795</v>
      </c>
      <c r="J552" s="172">
        <v>14</v>
      </c>
      <c r="K552" s="172">
        <v>7</v>
      </c>
      <c r="L552" s="172">
        <v>96</v>
      </c>
      <c r="M552" s="172">
        <v>74</v>
      </c>
      <c r="N552" s="172">
        <v>107</v>
      </c>
      <c r="O552" s="172">
        <v>83</v>
      </c>
      <c r="P552" s="172">
        <f t="shared" si="18"/>
        <v>910445.85920435912</v>
      </c>
      <c r="R552" s="265"/>
    </row>
    <row r="553" spans="1:18" ht="15">
      <c r="A553" s="39">
        <f t="shared" si="19"/>
        <v>2020</v>
      </c>
      <c r="B553" s="39">
        <f t="shared" si="20"/>
        <v>12</v>
      </c>
      <c r="C553" s="264">
        <f t="shared" si="21"/>
        <v>44166</v>
      </c>
      <c r="E553" s="172">
        <v>848281.41251102835</v>
      </c>
      <c r="F553" s="172">
        <v>62008.004914319958</v>
      </c>
      <c r="G553" s="172">
        <v>2260.3652964574057</v>
      </c>
      <c r="H553" s="172">
        <v>254.16744298713445</v>
      </c>
      <c r="I553" s="172">
        <v>193.59490820636321</v>
      </c>
      <c r="J553" s="172">
        <v>14</v>
      </c>
      <c r="K553" s="172">
        <v>7</v>
      </c>
      <c r="L553" s="172">
        <v>96</v>
      </c>
      <c r="M553" s="172">
        <v>74</v>
      </c>
      <c r="N553" s="172">
        <v>107</v>
      </c>
      <c r="O553" s="172">
        <v>83</v>
      </c>
      <c r="P553" s="172">
        <f t="shared" si="18"/>
        <v>913020.95016479283</v>
      </c>
      <c r="R553" s="265"/>
    </row>
    <row r="554" spans="1:18" ht="15">
      <c r="A554" s="39">
        <f t="shared" si="19"/>
        <v>2021</v>
      </c>
      <c r="B554" s="39">
        <f t="shared" si="20"/>
        <v>1</v>
      </c>
      <c r="C554" s="264">
        <f t="shared" si="21"/>
        <v>44197</v>
      </c>
      <c r="E554" s="172">
        <v>850966.70025344868</v>
      </c>
      <c r="F554" s="172">
        <v>62152.844477071158</v>
      </c>
      <c r="G554" s="172">
        <v>2263.018823818647</v>
      </c>
      <c r="H554" s="172">
        <v>254.26177446100837</v>
      </c>
      <c r="I554" s="172">
        <v>195.34797903051142</v>
      </c>
      <c r="J554" s="172">
        <v>14</v>
      </c>
      <c r="K554" s="172">
        <v>7</v>
      </c>
      <c r="L554" s="172">
        <v>96</v>
      </c>
      <c r="M554" s="172">
        <v>74</v>
      </c>
      <c r="N554" s="172">
        <v>107</v>
      </c>
      <c r="O554" s="172">
        <v>83</v>
      </c>
      <c r="P554" s="172">
        <f t="shared" si="18"/>
        <v>915853.82532879955</v>
      </c>
      <c r="R554" s="265"/>
    </row>
    <row r="555" spans="1:18" ht="15">
      <c r="A555" s="39">
        <f t="shared" si="19"/>
        <v>2021</v>
      </c>
      <c r="B555" s="39">
        <f t="shared" si="20"/>
        <v>2</v>
      </c>
      <c r="C555" s="264">
        <f t="shared" si="21"/>
        <v>44228</v>
      </c>
      <c r="E555" s="172">
        <v>853132.70397176337</v>
      </c>
      <c r="F555" s="172">
        <v>62274.519169801053</v>
      </c>
      <c r="G555" s="172">
        <v>2263.31313134319</v>
      </c>
      <c r="H555" s="172">
        <v>252.83212762850815</v>
      </c>
      <c r="I555" s="172">
        <v>192.48779488614309</v>
      </c>
      <c r="J555" s="172">
        <v>14</v>
      </c>
      <c r="K555" s="172">
        <v>7</v>
      </c>
      <c r="L555" s="172">
        <v>96</v>
      </c>
      <c r="M555" s="172">
        <v>74</v>
      </c>
      <c r="N555" s="172">
        <v>107</v>
      </c>
      <c r="O555" s="172">
        <v>83</v>
      </c>
      <c r="P555" s="172">
        <f t="shared" si="18"/>
        <v>918140.36840053613</v>
      </c>
      <c r="R555" s="265"/>
    </row>
    <row r="556" spans="1:18" ht="15">
      <c r="A556" s="39">
        <f t="shared" si="19"/>
        <v>2021</v>
      </c>
      <c r="B556" s="39">
        <f t="shared" si="20"/>
        <v>3</v>
      </c>
      <c r="C556" s="264">
        <f t="shared" si="21"/>
        <v>44256</v>
      </c>
      <c r="E556" s="172">
        <v>854760.32185436157</v>
      </c>
      <c r="F556" s="172">
        <v>62371.605511610745</v>
      </c>
      <c r="G556" s="172">
        <v>2261.9915998651099</v>
      </c>
      <c r="H556" s="172">
        <v>252.20358311853028</v>
      </c>
      <c r="I556" s="172">
        <v>192.05199078681702</v>
      </c>
      <c r="J556" s="172">
        <v>14</v>
      </c>
      <c r="K556" s="172">
        <v>7</v>
      </c>
      <c r="L556" s="172">
        <v>96</v>
      </c>
      <c r="M556" s="172">
        <v>74</v>
      </c>
      <c r="N556" s="172">
        <v>107</v>
      </c>
      <c r="O556" s="172">
        <v>83</v>
      </c>
      <c r="P556" s="172">
        <f t="shared" si="18"/>
        <v>919863.12254895596</v>
      </c>
      <c r="R556" s="265"/>
    </row>
    <row r="557" spans="1:18" ht="15">
      <c r="A557" s="39">
        <f t="shared" si="19"/>
        <v>2021</v>
      </c>
      <c r="B557" s="39">
        <f t="shared" si="20"/>
        <v>4</v>
      </c>
      <c r="C557" s="264">
        <f t="shared" si="21"/>
        <v>44287</v>
      </c>
      <c r="E557" s="172">
        <v>856144.45790692954</v>
      </c>
      <c r="F557" s="172">
        <v>62432.783619804679</v>
      </c>
      <c r="G557" s="172">
        <v>2258.7974542120073</v>
      </c>
      <c r="H557" s="172">
        <v>251.52053173998502</v>
      </c>
      <c r="I557" s="172">
        <v>191.46577429767899</v>
      </c>
      <c r="J557" s="172">
        <v>14</v>
      </c>
      <c r="K557" s="172">
        <v>7</v>
      </c>
      <c r="L557" s="172">
        <v>96</v>
      </c>
      <c r="M557" s="172">
        <v>74</v>
      </c>
      <c r="N557" s="172">
        <v>107</v>
      </c>
      <c r="O557" s="172">
        <v>83</v>
      </c>
      <c r="P557" s="172">
        <f t="shared" si="18"/>
        <v>921304.55951268622</v>
      </c>
      <c r="R557" s="265"/>
    </row>
    <row r="558" spans="1:18" ht="15">
      <c r="A558" s="39">
        <f t="shared" si="19"/>
        <v>2021</v>
      </c>
      <c r="B558" s="39">
        <f t="shared" si="20"/>
        <v>5</v>
      </c>
      <c r="C558" s="264">
        <f t="shared" si="21"/>
        <v>44317</v>
      </c>
      <c r="E558" s="172">
        <v>857091.75747616147</v>
      </c>
      <c r="F558" s="172">
        <v>62438.025740420257</v>
      </c>
      <c r="G558" s="172">
        <v>2256.1937485694457</v>
      </c>
      <c r="H558" s="172">
        <v>250.89182420734707</v>
      </c>
      <c r="I558" s="172">
        <v>191.03546034657037</v>
      </c>
      <c r="J558" s="172">
        <v>14</v>
      </c>
      <c r="K558" s="172">
        <v>7</v>
      </c>
      <c r="L558" s="172">
        <v>96</v>
      </c>
      <c r="M558" s="172">
        <v>74</v>
      </c>
      <c r="N558" s="172">
        <v>107</v>
      </c>
      <c r="O558" s="172">
        <v>83</v>
      </c>
      <c r="P558" s="172">
        <f t="shared" si="18"/>
        <v>922253.86878935853</v>
      </c>
      <c r="R558" s="265"/>
    </row>
    <row r="559" spans="1:18" ht="15">
      <c r="A559" s="39">
        <f t="shared" si="19"/>
        <v>2021</v>
      </c>
      <c r="B559" s="39">
        <f t="shared" si="20"/>
        <v>6</v>
      </c>
      <c r="C559" s="264">
        <f t="shared" si="21"/>
        <v>44348</v>
      </c>
      <c r="E559" s="172">
        <v>858053.67502296797</v>
      </c>
      <c r="F559" s="172">
        <v>62443.282197999994</v>
      </c>
      <c r="G559" s="172">
        <v>2253.6201847008579</v>
      </c>
      <c r="H559" s="172">
        <v>250.26664847000021</v>
      </c>
      <c r="I559" s="172">
        <v>190.60750406855487</v>
      </c>
      <c r="J559" s="172">
        <v>14</v>
      </c>
      <c r="K559" s="172">
        <v>7</v>
      </c>
      <c r="L559" s="172">
        <v>96</v>
      </c>
      <c r="M559" s="172">
        <v>74</v>
      </c>
      <c r="N559" s="172">
        <v>107</v>
      </c>
      <c r="O559" s="172">
        <v>83</v>
      </c>
      <c r="P559" s="172">
        <f t="shared" si="18"/>
        <v>923217.84405413875</v>
      </c>
      <c r="R559" s="265"/>
    </row>
    <row r="560" spans="1:18" ht="15">
      <c r="A560" s="39">
        <f t="shared" si="19"/>
        <v>2021</v>
      </c>
      <c r="B560" s="39">
        <f t="shared" si="20"/>
        <v>7</v>
      </c>
      <c r="C560" s="264">
        <f t="shared" si="21"/>
        <v>44378</v>
      </c>
      <c r="E560" s="172">
        <v>858552.83743862167</v>
      </c>
      <c r="F560" s="172">
        <v>62431.664743306472</v>
      </c>
      <c r="G560" s="172">
        <v>2251.0566259989218</v>
      </c>
      <c r="H560" s="172">
        <v>249.81152831976695</v>
      </c>
      <c r="I560" s="172">
        <v>190.66972478534407</v>
      </c>
      <c r="J560" s="172">
        <v>14</v>
      </c>
      <c r="K560" s="172">
        <v>7</v>
      </c>
      <c r="L560" s="172">
        <v>96</v>
      </c>
      <c r="M560" s="172">
        <v>74</v>
      </c>
      <c r="N560" s="172">
        <v>107</v>
      </c>
      <c r="O560" s="172">
        <v>83</v>
      </c>
      <c r="P560" s="172">
        <f t="shared" si="18"/>
        <v>923702.37033624679</v>
      </c>
      <c r="R560" s="265"/>
    </row>
    <row r="561" spans="1:18" ht="15">
      <c r="A561" s="39">
        <f t="shared" si="19"/>
        <v>2021</v>
      </c>
      <c r="B561" s="39">
        <f t="shared" si="20"/>
        <v>8</v>
      </c>
      <c r="C561" s="264">
        <f t="shared" si="21"/>
        <v>44409</v>
      </c>
      <c r="E561" s="172">
        <v>859438.74344377033</v>
      </c>
      <c r="F561" s="172">
        <v>62433.694000288422</v>
      </c>
      <c r="G561" s="172">
        <v>2247.1277040000955</v>
      </c>
      <c r="H561" s="172">
        <v>249.19832142515796</v>
      </c>
      <c r="I561" s="172">
        <v>190.24522683491418</v>
      </c>
      <c r="J561" s="172">
        <v>14</v>
      </c>
      <c r="K561" s="172">
        <v>7</v>
      </c>
      <c r="L561" s="172">
        <v>96</v>
      </c>
      <c r="M561" s="172">
        <v>74</v>
      </c>
      <c r="N561" s="172">
        <v>107</v>
      </c>
      <c r="O561" s="172">
        <v>83</v>
      </c>
      <c r="P561" s="172">
        <f t="shared" si="18"/>
        <v>924585.76346948394</v>
      </c>
      <c r="R561" s="265"/>
    </row>
    <row r="562" spans="1:18" ht="15">
      <c r="A562" s="39">
        <f t="shared" si="19"/>
        <v>2021</v>
      </c>
      <c r="B562" s="39">
        <f t="shared" si="20"/>
        <v>9</v>
      </c>
      <c r="C562" s="264">
        <f t="shared" si="21"/>
        <v>44440</v>
      </c>
      <c r="E562" s="172">
        <v>861050.25796857767</v>
      </c>
      <c r="F562" s="172">
        <v>62519.951715562347</v>
      </c>
      <c r="G562" s="172">
        <v>2244.4267130915387</v>
      </c>
      <c r="H562" s="172">
        <v>248.58853888998465</v>
      </c>
      <c r="I562" s="172">
        <v>189.82303915887223</v>
      </c>
      <c r="J562" s="172">
        <v>14</v>
      </c>
      <c r="K562" s="172">
        <v>7</v>
      </c>
      <c r="L562" s="172">
        <v>96</v>
      </c>
      <c r="M562" s="172">
        <v>74</v>
      </c>
      <c r="N562" s="172">
        <v>107</v>
      </c>
      <c r="O562" s="172">
        <v>83</v>
      </c>
      <c r="P562" s="172">
        <f t="shared" si="18"/>
        <v>926280.22493612161</v>
      </c>
      <c r="R562" s="265"/>
    </row>
    <row r="563" spans="1:18" ht="15">
      <c r="A563" s="39">
        <f t="shared" si="19"/>
        <v>2021</v>
      </c>
      <c r="B563" s="39">
        <f t="shared" si="20"/>
        <v>10</v>
      </c>
      <c r="C563" s="264">
        <f t="shared" si="21"/>
        <v>44470</v>
      </c>
      <c r="E563" s="172">
        <v>863874.04962489917</v>
      </c>
      <c r="F563" s="172">
        <v>62669.759134722692</v>
      </c>
      <c r="G563" s="172">
        <v>2246.1986207019931</v>
      </c>
      <c r="H563" s="172">
        <v>247.9468412794775</v>
      </c>
      <c r="I563" s="172">
        <v>189.30224636088488</v>
      </c>
      <c r="J563" s="172">
        <v>14</v>
      </c>
      <c r="K563" s="172">
        <v>7</v>
      </c>
      <c r="L563" s="172">
        <v>96</v>
      </c>
      <c r="M563" s="172">
        <v>74</v>
      </c>
      <c r="N563" s="172">
        <v>107</v>
      </c>
      <c r="O563" s="172">
        <v>83</v>
      </c>
      <c r="P563" s="172">
        <f t="shared" si="18"/>
        <v>929254.95422160334</v>
      </c>
      <c r="R563" s="265"/>
    </row>
    <row r="564" spans="1:18" ht="15">
      <c r="A564" s="39">
        <f t="shared" si="19"/>
        <v>2021</v>
      </c>
      <c r="B564" s="39">
        <f t="shared" si="20"/>
        <v>11</v>
      </c>
      <c r="C564" s="264">
        <f t="shared" si="21"/>
        <v>44501</v>
      </c>
      <c r="E564" s="172">
        <v>866690.5753418837</v>
      </c>
      <c r="F564" s="172">
        <v>62918.851317343877</v>
      </c>
      <c r="G564" s="172">
        <v>2245.6760521504716</v>
      </c>
      <c r="H564" s="172">
        <v>247.34185327712723</v>
      </c>
      <c r="I564" s="172">
        <v>188.884776235782</v>
      </c>
      <c r="J564" s="172">
        <v>14</v>
      </c>
      <c r="K564" s="172">
        <v>7</v>
      </c>
      <c r="L564" s="172">
        <v>96</v>
      </c>
      <c r="M564" s="172">
        <v>74</v>
      </c>
      <c r="N564" s="172">
        <v>107</v>
      </c>
      <c r="O564" s="172">
        <v>83</v>
      </c>
      <c r="P564" s="172">
        <f t="shared" si="18"/>
        <v>932319.44456465519</v>
      </c>
      <c r="R564" s="265"/>
    </row>
    <row r="565" spans="1:18" ht="15">
      <c r="A565" s="39">
        <f t="shared" si="19"/>
        <v>2021</v>
      </c>
      <c r="B565" s="39">
        <f t="shared" si="20"/>
        <v>12</v>
      </c>
      <c r="C565" s="264">
        <f t="shared" si="21"/>
        <v>44531</v>
      </c>
      <c r="E565" s="172">
        <v>869119.8025316759</v>
      </c>
      <c r="F565" s="172">
        <v>63100.109188865659</v>
      </c>
      <c r="G565" s="172">
        <v>2242.8971137552221</v>
      </c>
      <c r="H565" s="172">
        <v>246.74021884455695</v>
      </c>
      <c r="I565" s="172">
        <v>188.46956261580894</v>
      </c>
      <c r="J565" s="172">
        <v>14</v>
      </c>
      <c r="K565" s="172">
        <v>7</v>
      </c>
      <c r="L565" s="172">
        <v>96</v>
      </c>
      <c r="M565" s="172">
        <v>74</v>
      </c>
      <c r="N565" s="172">
        <v>107</v>
      </c>
      <c r="O565" s="172">
        <v>83</v>
      </c>
      <c r="P565" s="172">
        <f t="shared" si="18"/>
        <v>934926.54905314138</v>
      </c>
      <c r="R565" s="265"/>
    </row>
    <row r="566" spans="1:18" ht="15">
      <c r="A566" s="39">
        <f t="shared" si="19"/>
        <v>2022</v>
      </c>
      <c r="B566" s="39">
        <f t="shared" si="20"/>
        <v>1</v>
      </c>
      <c r="C566" s="264">
        <f t="shared" si="21"/>
        <v>44562</v>
      </c>
      <c r="E566" s="172">
        <v>871744.37031832966</v>
      </c>
      <c r="F566" s="172">
        <v>63248.304790315757</v>
      </c>
      <c r="G566" s="172">
        <v>2245.5238181031104</v>
      </c>
      <c r="H566" s="172">
        <v>246.85555768481973</v>
      </c>
      <c r="I566" s="172">
        <v>190.19733331346069</v>
      </c>
      <c r="J566" s="172">
        <v>14</v>
      </c>
      <c r="K566" s="172">
        <v>7</v>
      </c>
      <c r="L566" s="172">
        <v>96</v>
      </c>
      <c r="M566" s="172">
        <v>74</v>
      </c>
      <c r="N566" s="172">
        <v>107</v>
      </c>
      <c r="O566" s="172">
        <v>83</v>
      </c>
      <c r="P566" s="172">
        <f t="shared" si="18"/>
        <v>937702.05448443338</v>
      </c>
      <c r="R566" s="265"/>
    </row>
    <row r="567" spans="1:18" ht="15">
      <c r="A567" s="39">
        <f t="shared" si="19"/>
        <v>2022</v>
      </c>
      <c r="B567" s="39">
        <f t="shared" si="20"/>
        <v>2</v>
      </c>
      <c r="C567" s="264">
        <f t="shared" si="21"/>
        <v>44593</v>
      </c>
      <c r="E567" s="172">
        <v>873840.90484219638</v>
      </c>
      <c r="F567" s="172">
        <v>63372.843873945385</v>
      </c>
      <c r="G567" s="172">
        <v>2245.8089762395784</v>
      </c>
      <c r="H567" s="172">
        <v>245.48966859062818</v>
      </c>
      <c r="I567" s="172">
        <v>187.42890872674329</v>
      </c>
      <c r="J567" s="172">
        <v>14</v>
      </c>
      <c r="K567" s="172">
        <v>7</v>
      </c>
      <c r="L567" s="172">
        <v>96</v>
      </c>
      <c r="M567" s="172">
        <v>74</v>
      </c>
      <c r="N567" s="172">
        <v>107</v>
      </c>
      <c r="O567" s="172">
        <v>83</v>
      </c>
      <c r="P567" s="172">
        <f t="shared" si="18"/>
        <v>939922.04736097192</v>
      </c>
      <c r="R567" s="265"/>
    </row>
    <row r="568" spans="1:18" ht="15">
      <c r="A568" s="39">
        <f t="shared" si="19"/>
        <v>2022</v>
      </c>
      <c r="B568" s="39">
        <f t="shared" si="20"/>
        <v>3</v>
      </c>
      <c r="C568" s="264">
        <f t="shared" si="21"/>
        <v>44621</v>
      </c>
      <c r="E568" s="172">
        <v>875397.09285647527</v>
      </c>
      <c r="F568" s="172">
        <v>63472.361510554823</v>
      </c>
      <c r="G568" s="172">
        <v>2244.4899574696269</v>
      </c>
      <c r="H568" s="172">
        <v>244.90130016564439</v>
      </c>
      <c r="I568" s="172">
        <v>187.02070260556692</v>
      </c>
      <c r="J568" s="172">
        <v>14</v>
      </c>
      <c r="K568" s="172">
        <v>7</v>
      </c>
      <c r="L568" s="172">
        <v>96</v>
      </c>
      <c r="M568" s="172">
        <v>74</v>
      </c>
      <c r="N568" s="172">
        <v>107</v>
      </c>
      <c r="O568" s="172">
        <v>83</v>
      </c>
      <c r="P568" s="172">
        <f t="shared" si="18"/>
        <v>941575.84562466538</v>
      </c>
      <c r="R568" s="265"/>
    </row>
    <row r="569" spans="1:18" ht="15">
      <c r="A569" s="39">
        <f t="shared" si="19"/>
        <v>2022</v>
      </c>
      <c r="B569" s="39">
        <f t="shared" si="20"/>
        <v>4</v>
      </c>
      <c r="C569" s="264">
        <f t="shared" si="21"/>
        <v>44652</v>
      </c>
      <c r="E569" s="172">
        <v>876721.87989866186</v>
      </c>
      <c r="F569" s="172">
        <v>63536.12005067362</v>
      </c>
      <c r="G569" s="172">
        <v>2241.3132680255953</v>
      </c>
      <c r="H569" s="172">
        <v>244.24990771344878</v>
      </c>
      <c r="I569" s="172">
        <v>186.44006735047671</v>
      </c>
      <c r="J569" s="172">
        <v>14</v>
      </c>
      <c r="K569" s="172">
        <v>7</v>
      </c>
      <c r="L569" s="172">
        <v>96</v>
      </c>
      <c r="M569" s="172">
        <v>74</v>
      </c>
      <c r="N569" s="172">
        <v>107</v>
      </c>
      <c r="O569" s="172">
        <v>83</v>
      </c>
      <c r="P569" s="172">
        <f t="shared" si="18"/>
        <v>942960.56312507461</v>
      </c>
      <c r="R569" s="265"/>
    </row>
    <row r="570" spans="1:18" ht="15">
      <c r="A570" s="39">
        <f t="shared" si="19"/>
        <v>2022</v>
      </c>
      <c r="B570" s="39">
        <f t="shared" si="20"/>
        <v>5</v>
      </c>
      <c r="C570" s="264">
        <f t="shared" si="21"/>
        <v>44682</v>
      </c>
      <c r="E570" s="172">
        <v>877621.78526774724</v>
      </c>
      <c r="F570" s="172">
        <v>63542.951286238378</v>
      </c>
      <c r="G570" s="172">
        <v>2238.7255580048127</v>
      </c>
      <c r="H570" s="172">
        <v>243.65959594087883</v>
      </c>
      <c r="I570" s="172">
        <v>186.03691994553074</v>
      </c>
      <c r="J570" s="172">
        <v>14</v>
      </c>
      <c r="K570" s="172">
        <v>7</v>
      </c>
      <c r="L570" s="172">
        <v>96</v>
      </c>
      <c r="M570" s="172">
        <v>74</v>
      </c>
      <c r="N570" s="172">
        <v>107</v>
      </c>
      <c r="O570" s="172">
        <v>83</v>
      </c>
      <c r="P570" s="172">
        <f t="shared" si="18"/>
        <v>943864.12170793128</v>
      </c>
      <c r="R570" s="265"/>
    </row>
    <row r="571" spans="1:18" ht="15">
      <c r="A571" s="39">
        <f t="shared" si="19"/>
        <v>2022</v>
      </c>
      <c r="B571" s="39">
        <f t="shared" si="20"/>
        <v>6</v>
      </c>
      <c r="C571" s="264">
        <f t="shared" si="21"/>
        <v>44713</v>
      </c>
      <c r="E571" s="172">
        <v>878562.42970946361</v>
      </c>
      <c r="F571" s="172">
        <v>63549.79299204929</v>
      </c>
      <c r="G571" s="172">
        <v>2236.1724127903608</v>
      </c>
      <c r="H571" s="172">
        <v>243.07250765532277</v>
      </c>
      <c r="I571" s="172">
        <v>185.63592238400892</v>
      </c>
      <c r="J571" s="172">
        <v>14</v>
      </c>
      <c r="K571" s="172">
        <v>7</v>
      </c>
      <c r="L571" s="172">
        <v>96</v>
      </c>
      <c r="M571" s="172">
        <v>74</v>
      </c>
      <c r="N571" s="172">
        <v>107</v>
      </c>
      <c r="O571" s="172">
        <v>83</v>
      </c>
      <c r="P571" s="172">
        <f t="shared" si="18"/>
        <v>944808.46762195858</v>
      </c>
      <c r="R571" s="265"/>
    </row>
    <row r="572" spans="1:18" ht="15">
      <c r="A572" s="39">
        <f t="shared" si="19"/>
        <v>2022</v>
      </c>
      <c r="B572" s="39">
        <f t="shared" si="20"/>
        <v>7</v>
      </c>
      <c r="C572" s="264">
        <f t="shared" si="21"/>
        <v>44743</v>
      </c>
      <c r="E572" s="172">
        <v>879058.93963211193</v>
      </c>
      <c r="F572" s="172">
        <v>63540.207488459891</v>
      </c>
      <c r="G572" s="172">
        <v>2233.6351960071847</v>
      </c>
      <c r="H572" s="172">
        <v>242.65034242590849</v>
      </c>
      <c r="I572" s="172">
        <v>185.71551976291241</v>
      </c>
      <c r="J572" s="172">
        <v>14</v>
      </c>
      <c r="K572" s="172">
        <v>7</v>
      </c>
      <c r="L572" s="172">
        <v>96</v>
      </c>
      <c r="M572" s="172">
        <v>74</v>
      </c>
      <c r="N572" s="172">
        <v>107</v>
      </c>
      <c r="O572" s="172">
        <v>83</v>
      </c>
      <c r="P572" s="172">
        <f t="shared" si="18"/>
        <v>945292.43265900493</v>
      </c>
      <c r="R572" s="265"/>
    </row>
    <row r="573" spans="1:18" ht="15">
      <c r="A573" s="39">
        <f t="shared" si="19"/>
        <v>2022</v>
      </c>
      <c r="B573" s="39">
        <f t="shared" si="20"/>
        <v>8</v>
      </c>
      <c r="C573" s="264">
        <f t="shared" si="21"/>
        <v>44774</v>
      </c>
      <c r="E573" s="172">
        <v>879972.6598784735</v>
      </c>
      <c r="F573" s="172">
        <v>63544.505348220395</v>
      </c>
      <c r="G573" s="172">
        <v>2229.7427622291189</v>
      </c>
      <c r="H573" s="172">
        <v>242.07334335960834</v>
      </c>
      <c r="I573" s="172">
        <v>185.31762127961491</v>
      </c>
      <c r="J573" s="172">
        <v>14</v>
      </c>
      <c r="K573" s="172">
        <v>7</v>
      </c>
      <c r="L573" s="172">
        <v>96</v>
      </c>
      <c r="M573" s="172">
        <v>74</v>
      </c>
      <c r="N573" s="172">
        <v>107</v>
      </c>
      <c r="O573" s="172">
        <v>83</v>
      </c>
      <c r="P573" s="172">
        <f t="shared" si="18"/>
        <v>946205.98133228265</v>
      </c>
      <c r="R573" s="265"/>
    </row>
    <row r="574" spans="1:18" ht="15">
      <c r="A574" s="39">
        <f t="shared" si="19"/>
        <v>2022</v>
      </c>
      <c r="B574" s="39">
        <f t="shared" si="20"/>
        <v>9</v>
      </c>
      <c r="C574" s="264">
        <f t="shared" si="21"/>
        <v>44805</v>
      </c>
      <c r="E574" s="172">
        <v>881640.89517890045</v>
      </c>
      <c r="F574" s="172">
        <v>63634.528099072981</v>
      </c>
      <c r="G574" s="172">
        <v>2227.0681432268643</v>
      </c>
      <c r="H574" s="172">
        <v>241.49947639274851</v>
      </c>
      <c r="I574" s="172">
        <v>184.92183079956882</v>
      </c>
      <c r="J574" s="172">
        <v>14</v>
      </c>
      <c r="K574" s="172">
        <v>7</v>
      </c>
      <c r="L574" s="172">
        <v>96</v>
      </c>
      <c r="M574" s="172">
        <v>74</v>
      </c>
      <c r="N574" s="172">
        <v>107</v>
      </c>
      <c r="O574" s="172">
        <v>83</v>
      </c>
      <c r="P574" s="172">
        <f t="shared" si="18"/>
        <v>947960.99089759309</v>
      </c>
      <c r="R574" s="265"/>
    </row>
    <row r="575" spans="1:18" ht="15">
      <c r="A575" s="39">
        <f t="shared" si="19"/>
        <v>2022</v>
      </c>
      <c r="B575" s="39">
        <f t="shared" si="20"/>
        <v>10</v>
      </c>
      <c r="C575" s="264">
        <f t="shared" si="21"/>
        <v>44835</v>
      </c>
      <c r="E575" s="172">
        <v>884550.2024645441</v>
      </c>
      <c r="F575" s="172">
        <v>63789.144796920984</v>
      </c>
      <c r="G575" s="172">
        <v>2228.8315394258038</v>
      </c>
      <c r="H575" s="172">
        <v>240.891779320609</v>
      </c>
      <c r="I575" s="172">
        <v>184.42147331442078</v>
      </c>
      <c r="J575" s="172">
        <v>14</v>
      </c>
      <c r="K575" s="172">
        <v>7</v>
      </c>
      <c r="L575" s="172">
        <v>96</v>
      </c>
      <c r="M575" s="172">
        <v>74</v>
      </c>
      <c r="N575" s="172">
        <v>107</v>
      </c>
      <c r="O575" s="172">
        <v>83</v>
      </c>
      <c r="P575" s="172">
        <f t="shared" ref="P575:P638" si="24">SUM(E575:H575,J575,MAX(L575:M575),MAX(N575:O575))</f>
        <v>951026.07058021147</v>
      </c>
      <c r="R575" s="265"/>
    </row>
    <row r="576" spans="1:18" ht="15">
      <c r="A576" s="39">
        <f t="shared" ref="A576:A639" si="25">IF(B576=1,A575+1,A575)</f>
        <v>2022</v>
      </c>
      <c r="B576" s="39">
        <f t="shared" ref="B576:B639" si="26">IF(B575=12,1,B575+1)</f>
        <v>11</v>
      </c>
      <c r="C576" s="264">
        <f t="shared" ref="C576:C639" si="27">DATE(A576,B576,1)</f>
        <v>44866</v>
      </c>
      <c r="E576" s="172">
        <v>887452.5479241563</v>
      </c>
      <c r="F576" s="172">
        <v>64044.827713541148</v>
      </c>
      <c r="G576" s="172">
        <v>2228.3192221597837</v>
      </c>
      <c r="H576" s="172">
        <v>240.32231047675867</v>
      </c>
      <c r="I576" s="172">
        <v>184.03001014803431</v>
      </c>
      <c r="J576" s="172">
        <v>14</v>
      </c>
      <c r="K576" s="172">
        <v>7</v>
      </c>
      <c r="L576" s="172">
        <v>96</v>
      </c>
      <c r="M576" s="172">
        <v>74</v>
      </c>
      <c r="N576" s="172">
        <v>107</v>
      </c>
      <c r="O576" s="172">
        <v>83</v>
      </c>
      <c r="P576" s="172">
        <f t="shared" si="24"/>
        <v>954183.017170334</v>
      </c>
      <c r="R576" s="265"/>
    </row>
    <row r="577" spans="1:18" ht="15">
      <c r="A577" s="39">
        <f t="shared" si="25"/>
        <v>2022</v>
      </c>
      <c r="B577" s="39">
        <f t="shared" si="26"/>
        <v>12</v>
      </c>
      <c r="C577" s="264">
        <f t="shared" si="27"/>
        <v>44896</v>
      </c>
      <c r="E577" s="172">
        <v>889958.36179126764</v>
      </c>
      <c r="F577" s="172">
        <v>64231.471483228685</v>
      </c>
      <c r="G577" s="172">
        <v>2225.5694906214121</v>
      </c>
      <c r="H577" s="172">
        <v>239.7559104946186</v>
      </c>
      <c r="I577" s="172">
        <v>183.64060703026476</v>
      </c>
      <c r="J577" s="172">
        <v>14</v>
      </c>
      <c r="K577" s="172">
        <v>7</v>
      </c>
      <c r="L577" s="172">
        <v>96</v>
      </c>
      <c r="M577" s="172">
        <v>74</v>
      </c>
      <c r="N577" s="172">
        <v>107</v>
      </c>
      <c r="O577" s="172">
        <v>83</v>
      </c>
      <c r="P577" s="172">
        <f t="shared" si="24"/>
        <v>956872.15867561242</v>
      </c>
      <c r="R577" s="265"/>
    </row>
    <row r="578" spans="1:18" ht="15">
      <c r="A578" s="39">
        <f t="shared" si="25"/>
        <v>2023</v>
      </c>
      <c r="B578" s="39">
        <f t="shared" si="26"/>
        <v>1</v>
      </c>
      <c r="C578" s="264">
        <f t="shared" si="27"/>
        <v>44927</v>
      </c>
      <c r="E578" s="172">
        <v>892734.46886841964</v>
      </c>
      <c r="F578" s="172">
        <v>64386.356511060229</v>
      </c>
      <c r="G578" s="172">
        <v>2228.1850933332294</v>
      </c>
      <c r="H578" s="172">
        <v>239.89146520075207</v>
      </c>
      <c r="I578" s="172">
        <v>185.34895465755091</v>
      </c>
      <c r="J578" s="172">
        <v>14</v>
      </c>
      <c r="K578" s="172">
        <v>7</v>
      </c>
      <c r="L578" s="172">
        <v>96</v>
      </c>
      <c r="M578" s="172">
        <v>74</v>
      </c>
      <c r="N578" s="172">
        <v>107</v>
      </c>
      <c r="O578" s="172">
        <v>83</v>
      </c>
      <c r="P578" s="172">
        <f t="shared" si="24"/>
        <v>959805.90193801397</v>
      </c>
      <c r="R578" s="265"/>
    </row>
    <row r="579" spans="1:18" ht="15">
      <c r="A579" s="39">
        <f t="shared" si="25"/>
        <v>2023</v>
      </c>
      <c r="B579" s="39">
        <f t="shared" si="26"/>
        <v>2</v>
      </c>
      <c r="C579" s="264">
        <f t="shared" si="27"/>
        <v>44958</v>
      </c>
      <c r="E579" s="172">
        <v>894965.20803041488</v>
      </c>
      <c r="F579" s="172">
        <v>64517.083507289739</v>
      </c>
      <c r="G579" s="172">
        <v>2228.4760830743439</v>
      </c>
      <c r="H579" s="172">
        <v>238.58425471493368</v>
      </c>
      <c r="I579" s="172">
        <v>182.6659617177319</v>
      </c>
      <c r="J579" s="172">
        <v>14</v>
      </c>
      <c r="K579" s="172">
        <v>7</v>
      </c>
      <c r="L579" s="172">
        <v>96</v>
      </c>
      <c r="M579" s="172">
        <v>74</v>
      </c>
      <c r="N579" s="172">
        <v>107</v>
      </c>
      <c r="O579" s="172">
        <v>83</v>
      </c>
      <c r="P579" s="172">
        <f t="shared" si="24"/>
        <v>962166.35187549389</v>
      </c>
      <c r="R579" s="265"/>
    </row>
    <row r="580" spans="1:18" ht="15">
      <c r="A580" s="39">
        <f t="shared" si="25"/>
        <v>2023</v>
      </c>
      <c r="B580" s="39">
        <f t="shared" si="26"/>
        <v>3</v>
      </c>
      <c r="C580" s="264">
        <f t="shared" si="27"/>
        <v>44986</v>
      </c>
      <c r="E580" s="172">
        <v>896632.7222171349</v>
      </c>
      <c r="F580" s="172">
        <v>64622.349662751767</v>
      </c>
      <c r="G580" s="172">
        <v>2227.1735361786186</v>
      </c>
      <c r="H580" s="172">
        <v>238.03244900617202</v>
      </c>
      <c r="I580" s="172">
        <v>182.28292709995802</v>
      </c>
      <c r="J580" s="172">
        <v>14</v>
      </c>
      <c r="K580" s="172">
        <v>7</v>
      </c>
      <c r="L580" s="172">
        <v>96</v>
      </c>
      <c r="M580" s="172">
        <v>74</v>
      </c>
      <c r="N580" s="172">
        <v>107</v>
      </c>
      <c r="O580" s="172">
        <v>83</v>
      </c>
      <c r="P580" s="172">
        <f t="shared" si="24"/>
        <v>963937.27786507155</v>
      </c>
      <c r="R580" s="265"/>
    </row>
    <row r="581" spans="1:18" ht="15">
      <c r="A581" s="39">
        <f t="shared" si="25"/>
        <v>2023</v>
      </c>
      <c r="B581" s="39">
        <f t="shared" si="26"/>
        <v>4</v>
      </c>
      <c r="C581" s="264">
        <f t="shared" si="27"/>
        <v>45017</v>
      </c>
      <c r="E581" s="172">
        <v>898048.09878040664</v>
      </c>
      <c r="F581" s="172">
        <v>64689.934569913799</v>
      </c>
      <c r="G581" s="172">
        <v>2224.0241754529879</v>
      </c>
      <c r="H581" s="172">
        <v>237.42723570600768</v>
      </c>
      <c r="I581" s="172">
        <v>181.75039911607274</v>
      </c>
      <c r="J581" s="172">
        <v>14</v>
      </c>
      <c r="K581" s="172">
        <v>7</v>
      </c>
      <c r="L581" s="172">
        <v>96</v>
      </c>
      <c r="M581" s="172">
        <v>74</v>
      </c>
      <c r="N581" s="172">
        <v>107</v>
      </c>
      <c r="O581" s="172">
        <v>83</v>
      </c>
      <c r="P581" s="172">
        <f t="shared" si="24"/>
        <v>965416.48476147943</v>
      </c>
      <c r="R581" s="265"/>
    </row>
    <row r="582" spans="1:18" ht="15">
      <c r="A582" s="39">
        <f t="shared" si="25"/>
        <v>2023</v>
      </c>
      <c r="B582" s="39">
        <f t="shared" si="26"/>
        <v>5</v>
      </c>
      <c r="C582" s="264">
        <f t="shared" si="27"/>
        <v>45047</v>
      </c>
      <c r="E582" s="172">
        <v>899008.09107120871</v>
      </c>
      <c r="F582" s="172">
        <v>64699.562965198587</v>
      </c>
      <c r="G582" s="172">
        <v>2221.4569545741742</v>
      </c>
      <c r="H582" s="172">
        <v>236.87502206164621</v>
      </c>
      <c r="I582" s="172">
        <v>181.37198751387615</v>
      </c>
      <c r="J582" s="172">
        <v>14</v>
      </c>
      <c r="K582" s="172">
        <v>7</v>
      </c>
      <c r="L582" s="172">
        <v>96</v>
      </c>
      <c r="M582" s="172">
        <v>74</v>
      </c>
      <c r="N582" s="172">
        <v>107</v>
      </c>
      <c r="O582" s="172">
        <v>83</v>
      </c>
      <c r="P582" s="172">
        <f t="shared" si="24"/>
        <v>966382.98601304309</v>
      </c>
      <c r="R582" s="265"/>
    </row>
    <row r="583" spans="1:18" ht="15">
      <c r="A583" s="39">
        <f t="shared" si="25"/>
        <v>2023</v>
      </c>
      <c r="B583" s="39">
        <f t="shared" si="26"/>
        <v>6</v>
      </c>
      <c r="C583" s="264">
        <f t="shared" si="27"/>
        <v>45078</v>
      </c>
      <c r="E583" s="172">
        <v>899984.42436173209</v>
      </c>
      <c r="F583" s="172">
        <v>64709.204214286656</v>
      </c>
      <c r="G583" s="172">
        <v>2218.920594421425</v>
      </c>
      <c r="H583" s="172">
        <v>236.32574329103787</v>
      </c>
      <c r="I583" s="172">
        <v>180.99554113374541</v>
      </c>
      <c r="J583" s="172">
        <v>14</v>
      </c>
      <c r="K583" s="172">
        <v>7</v>
      </c>
      <c r="L583" s="172">
        <v>96</v>
      </c>
      <c r="M583" s="172">
        <v>74</v>
      </c>
      <c r="N583" s="172">
        <v>107</v>
      </c>
      <c r="O583" s="172">
        <v>83</v>
      </c>
      <c r="P583" s="172">
        <f t="shared" si="24"/>
        <v>967365.87491373124</v>
      </c>
      <c r="R583" s="265"/>
    </row>
    <row r="584" spans="1:18" ht="15">
      <c r="A584" s="39">
        <f t="shared" si="25"/>
        <v>2023</v>
      </c>
      <c r="B584" s="39">
        <f t="shared" si="26"/>
        <v>7</v>
      </c>
      <c r="C584" s="264">
        <f t="shared" si="27"/>
        <v>45108</v>
      </c>
      <c r="E584" s="172">
        <v>900475.50194589631</v>
      </c>
      <c r="F584" s="172">
        <v>64701.299368982778</v>
      </c>
      <c r="G584" s="172">
        <v>2216.3945346990349</v>
      </c>
      <c r="H584" s="172">
        <v>235.94292041291348</v>
      </c>
      <c r="I584" s="172">
        <v>181.10267171892917</v>
      </c>
      <c r="J584" s="172">
        <v>14</v>
      </c>
      <c r="K584" s="172">
        <v>7</v>
      </c>
      <c r="L584" s="172">
        <v>96</v>
      </c>
      <c r="M584" s="172">
        <v>74</v>
      </c>
      <c r="N584" s="172">
        <v>107</v>
      </c>
      <c r="O584" s="172">
        <v>83</v>
      </c>
      <c r="P584" s="172">
        <f t="shared" si="24"/>
        <v>967846.138769991</v>
      </c>
      <c r="R584" s="265"/>
    </row>
    <row r="585" spans="1:18" ht="15">
      <c r="A585" s="39">
        <f t="shared" si="25"/>
        <v>2023</v>
      </c>
      <c r="B585" s="39">
        <f t="shared" si="26"/>
        <v>8</v>
      </c>
      <c r="C585" s="264">
        <f t="shared" si="27"/>
        <v>45139</v>
      </c>
      <c r="E585" s="172">
        <v>901372.15289111156</v>
      </c>
      <c r="F585" s="172">
        <v>64707.534290693337</v>
      </c>
      <c r="G585" s="172">
        <v>2212.5218886772914</v>
      </c>
      <c r="H585" s="172">
        <v>235.40440968693454</v>
      </c>
      <c r="I585" s="172">
        <v>180.72902605359715</v>
      </c>
      <c r="J585" s="172">
        <v>14</v>
      </c>
      <c r="K585" s="172">
        <v>7</v>
      </c>
      <c r="L585" s="172">
        <v>96</v>
      </c>
      <c r="M585" s="172">
        <v>74</v>
      </c>
      <c r="N585" s="172">
        <v>107</v>
      </c>
      <c r="O585" s="172">
        <v>83</v>
      </c>
      <c r="P585" s="172">
        <f t="shared" si="24"/>
        <v>968744.61348016909</v>
      </c>
      <c r="R585" s="265"/>
    </row>
    <row r="586" spans="1:18" ht="15">
      <c r="A586" s="39">
        <f t="shared" si="25"/>
        <v>2023</v>
      </c>
      <c r="B586" s="39">
        <f t="shared" si="26"/>
        <v>9</v>
      </c>
      <c r="C586" s="264">
        <f t="shared" si="27"/>
        <v>45170</v>
      </c>
      <c r="E586" s="172">
        <v>903030.19840388978</v>
      </c>
      <c r="F586" s="172">
        <v>64801.068708472245</v>
      </c>
      <c r="G586" s="172">
        <v>2209.854899069926</v>
      </c>
      <c r="H586" s="172">
        <v>234.86874571152799</v>
      </c>
      <c r="I586" s="172">
        <v>180.35730853996699</v>
      </c>
      <c r="J586" s="172">
        <v>14</v>
      </c>
      <c r="K586" s="172">
        <v>7</v>
      </c>
      <c r="L586" s="172">
        <v>96</v>
      </c>
      <c r="M586" s="172">
        <v>74</v>
      </c>
      <c r="N586" s="172">
        <v>107</v>
      </c>
      <c r="O586" s="172">
        <v>83</v>
      </c>
      <c r="P586" s="172">
        <f t="shared" si="24"/>
        <v>970492.99075714336</v>
      </c>
      <c r="R586" s="265"/>
    </row>
    <row r="587" spans="1:18" ht="15">
      <c r="A587" s="39">
        <f t="shared" si="25"/>
        <v>2023</v>
      </c>
      <c r="B587" s="39">
        <f t="shared" si="26"/>
        <v>10</v>
      </c>
      <c r="C587" s="264">
        <f t="shared" si="27"/>
        <v>45200</v>
      </c>
      <c r="E587" s="172">
        <v>905959.84941030736</v>
      </c>
      <c r="F587" s="172">
        <v>64960.797295736949</v>
      </c>
      <c r="G587" s="172">
        <v>2211.5896958177</v>
      </c>
      <c r="H587" s="172">
        <v>234.28985132639846</v>
      </c>
      <c r="I587" s="172">
        <v>179.85459140688459</v>
      </c>
      <c r="J587" s="172">
        <v>14</v>
      </c>
      <c r="K587" s="172">
        <v>7</v>
      </c>
      <c r="L587" s="172">
        <v>96</v>
      </c>
      <c r="M587" s="172">
        <v>74</v>
      </c>
      <c r="N587" s="172">
        <v>107</v>
      </c>
      <c r="O587" s="172">
        <v>83</v>
      </c>
      <c r="P587" s="172">
        <f t="shared" si="24"/>
        <v>973583.52625318838</v>
      </c>
      <c r="R587" s="265"/>
    </row>
    <row r="588" spans="1:18" ht="15">
      <c r="A588" s="39">
        <f t="shared" si="25"/>
        <v>2023</v>
      </c>
      <c r="B588" s="39">
        <f t="shared" si="26"/>
        <v>11</v>
      </c>
      <c r="C588" s="264">
        <f t="shared" si="27"/>
        <v>45231</v>
      </c>
      <c r="E588" s="172">
        <v>908883.30148502311</v>
      </c>
      <c r="F588" s="172">
        <v>65223.465430755357</v>
      </c>
      <c r="G588" s="172">
        <v>2211.0699357045696</v>
      </c>
      <c r="H588" s="172">
        <v>233.75742956201952</v>
      </c>
      <c r="I588" s="172">
        <v>179.48687061624324</v>
      </c>
      <c r="J588" s="172">
        <v>14</v>
      </c>
      <c r="K588" s="172">
        <v>7</v>
      </c>
      <c r="L588" s="172">
        <v>96</v>
      </c>
      <c r="M588" s="172">
        <v>74</v>
      </c>
      <c r="N588" s="172">
        <v>107</v>
      </c>
      <c r="O588" s="172">
        <v>83</v>
      </c>
      <c r="P588" s="172">
        <f t="shared" si="24"/>
        <v>976768.59428104514</v>
      </c>
      <c r="R588" s="265"/>
    </row>
    <row r="589" spans="1:18" ht="15">
      <c r="A589" s="39">
        <f t="shared" si="25"/>
        <v>2023</v>
      </c>
      <c r="B589" s="39">
        <f t="shared" si="26"/>
        <v>12</v>
      </c>
      <c r="C589" s="264">
        <f t="shared" si="27"/>
        <v>45261</v>
      </c>
      <c r="E589" s="172">
        <v>911401.97410963918</v>
      </c>
      <c r="F589" s="172">
        <v>65415.842014779548</v>
      </c>
      <c r="G589" s="172">
        <v>2208.3354408763512</v>
      </c>
      <c r="H589" s="172">
        <v>233.22780179537628</v>
      </c>
      <c r="I589" s="172">
        <v>179.12103492970107</v>
      </c>
      <c r="J589" s="172">
        <v>14</v>
      </c>
      <c r="K589" s="172">
        <v>7</v>
      </c>
      <c r="L589" s="172">
        <v>96</v>
      </c>
      <c r="M589" s="172">
        <v>74</v>
      </c>
      <c r="N589" s="172">
        <v>107</v>
      </c>
      <c r="O589" s="172">
        <v>83</v>
      </c>
      <c r="P589" s="172">
        <f t="shared" si="24"/>
        <v>979476.37936709041</v>
      </c>
      <c r="R589" s="265"/>
    </row>
    <row r="590" spans="1:18" ht="15">
      <c r="A590" s="39">
        <f t="shared" si="25"/>
        <v>2024</v>
      </c>
      <c r="B590" s="39">
        <f t="shared" si="26"/>
        <v>1</v>
      </c>
      <c r="C590" s="264">
        <f t="shared" si="27"/>
        <v>45292</v>
      </c>
      <c r="E590" s="172">
        <v>914198.44184677047</v>
      </c>
      <c r="F590" s="172">
        <v>65572.672828001057</v>
      </c>
      <c r="G590" s="172">
        <v>2210.9308905449248</v>
      </c>
      <c r="H590" s="172">
        <v>233.38612808651288</v>
      </c>
      <c r="I590" s="172">
        <v>180.81725587080157</v>
      </c>
      <c r="J590" s="172">
        <v>14</v>
      </c>
      <c r="K590" s="172">
        <v>7</v>
      </c>
      <c r="L590" s="172">
        <v>96</v>
      </c>
      <c r="M590" s="172">
        <v>74</v>
      </c>
      <c r="N590" s="172">
        <v>107</v>
      </c>
      <c r="O590" s="172">
        <v>83</v>
      </c>
      <c r="P590" s="172">
        <f t="shared" si="24"/>
        <v>982432.43169340293</v>
      </c>
      <c r="R590" s="265"/>
    </row>
    <row r="591" spans="1:18" ht="15">
      <c r="A591" s="39">
        <f t="shared" si="25"/>
        <v>2024</v>
      </c>
      <c r="B591" s="39">
        <f t="shared" si="26"/>
        <v>2</v>
      </c>
      <c r="C591" s="264">
        <f t="shared" si="27"/>
        <v>45323</v>
      </c>
      <c r="E591" s="172">
        <v>916437.80003260379</v>
      </c>
      <c r="F591" s="172">
        <v>65704.810223280481</v>
      </c>
      <c r="G591" s="172">
        <v>2211.2177599277329</v>
      </c>
      <c r="H591" s="172">
        <v>232.13553462821258</v>
      </c>
      <c r="I591" s="172">
        <v>178.21374102791378</v>
      </c>
      <c r="J591" s="172">
        <v>14</v>
      </c>
      <c r="K591" s="172">
        <v>7</v>
      </c>
      <c r="L591" s="172">
        <v>96</v>
      </c>
      <c r="M591" s="172">
        <v>74</v>
      </c>
      <c r="N591" s="172">
        <v>107</v>
      </c>
      <c r="O591" s="172">
        <v>83</v>
      </c>
      <c r="P591" s="172">
        <f t="shared" si="24"/>
        <v>984802.96355044015</v>
      </c>
      <c r="R591" s="265"/>
    </row>
    <row r="592" spans="1:18" ht="15">
      <c r="A592" s="39">
        <f t="shared" si="25"/>
        <v>2024</v>
      </c>
      <c r="B592" s="39">
        <f t="shared" si="26"/>
        <v>3</v>
      </c>
      <c r="C592" s="264">
        <f t="shared" si="27"/>
        <v>45352</v>
      </c>
      <c r="E592" s="172">
        <v>918101.4165642875</v>
      </c>
      <c r="F592" s="172">
        <v>65811.015644406958</v>
      </c>
      <c r="G592" s="172">
        <v>2209.92047987757</v>
      </c>
      <c r="H592" s="172">
        <v>231.61964807993789</v>
      </c>
      <c r="I592" s="172">
        <v>177.85374587766245</v>
      </c>
      <c r="J592" s="172">
        <v>14</v>
      </c>
      <c r="K592" s="172">
        <v>7</v>
      </c>
      <c r="L592" s="172">
        <v>96</v>
      </c>
      <c r="M592" s="172">
        <v>74</v>
      </c>
      <c r="N592" s="172">
        <v>107</v>
      </c>
      <c r="O592" s="172">
        <v>83</v>
      </c>
      <c r="P592" s="172">
        <f t="shared" si="24"/>
        <v>986570.97233665211</v>
      </c>
      <c r="R592" s="265"/>
    </row>
    <row r="593" spans="1:18" ht="15">
      <c r="A593" s="39">
        <f t="shared" si="25"/>
        <v>2024</v>
      </c>
      <c r="B593" s="39">
        <f t="shared" si="26"/>
        <v>4</v>
      </c>
      <c r="C593" s="264">
        <f t="shared" si="27"/>
        <v>45383</v>
      </c>
      <c r="E593" s="172">
        <v>919506.83020554797</v>
      </c>
      <c r="F593" s="172">
        <v>65879.85458955467</v>
      </c>
      <c r="G593" s="172">
        <v>2206.7869663922538</v>
      </c>
      <c r="H593" s="172">
        <v>231.04892289607659</v>
      </c>
      <c r="I593" s="172">
        <v>177.34451260896847</v>
      </c>
      <c r="J593" s="172">
        <v>14</v>
      </c>
      <c r="K593" s="172">
        <v>7</v>
      </c>
      <c r="L593" s="172">
        <v>96</v>
      </c>
      <c r="M593" s="172">
        <v>74</v>
      </c>
      <c r="N593" s="172">
        <v>107</v>
      </c>
      <c r="O593" s="172">
        <v>83</v>
      </c>
      <c r="P593" s="172">
        <f t="shared" si="24"/>
        <v>988041.52068439103</v>
      </c>
      <c r="R593" s="265"/>
    </row>
    <row r="594" spans="1:18" ht="15">
      <c r="A594" s="39">
        <f t="shared" si="25"/>
        <v>2024</v>
      </c>
      <c r="B594" s="39">
        <f t="shared" si="26"/>
        <v>5</v>
      </c>
      <c r="C594" s="264">
        <f t="shared" si="27"/>
        <v>45413</v>
      </c>
      <c r="E594" s="172">
        <v>920446.38385697908</v>
      </c>
      <c r="F594" s="172">
        <v>65889.670800540756</v>
      </c>
      <c r="G594" s="172">
        <v>2204.2314868799194</v>
      </c>
      <c r="H594" s="172">
        <v>230.53064562333674</v>
      </c>
      <c r="I594" s="172">
        <v>176.98873793415282</v>
      </c>
      <c r="J594" s="172">
        <v>14</v>
      </c>
      <c r="K594" s="172">
        <v>7</v>
      </c>
      <c r="L594" s="172">
        <v>96</v>
      </c>
      <c r="M594" s="172">
        <v>74</v>
      </c>
      <c r="N594" s="172">
        <v>107</v>
      </c>
      <c r="O594" s="172">
        <v>83</v>
      </c>
      <c r="P594" s="172">
        <f t="shared" si="24"/>
        <v>988987.816790023</v>
      </c>
      <c r="R594" s="265"/>
    </row>
    <row r="595" spans="1:18" ht="15">
      <c r="A595" s="39">
        <f t="shared" si="25"/>
        <v>2024</v>
      </c>
      <c r="B595" s="39">
        <f t="shared" si="26"/>
        <v>6</v>
      </c>
      <c r="C595" s="264">
        <f t="shared" si="27"/>
        <v>45444</v>
      </c>
      <c r="E595" s="172">
        <v>921402.56204671587</v>
      </c>
      <c r="F595" s="172">
        <v>65899.499935002052</v>
      </c>
      <c r="G595" s="172">
        <v>2201.707239865917</v>
      </c>
      <c r="H595" s="172">
        <v>230.01505032053214</v>
      </c>
      <c r="I595" s="172">
        <v>176.63476368497444</v>
      </c>
      <c r="J595" s="172">
        <v>14</v>
      </c>
      <c r="K595" s="172">
        <v>7</v>
      </c>
      <c r="L595" s="172">
        <v>96</v>
      </c>
      <c r="M595" s="172">
        <v>74</v>
      </c>
      <c r="N595" s="172">
        <v>107</v>
      </c>
      <c r="O595" s="172">
        <v>83</v>
      </c>
      <c r="P595" s="172">
        <f t="shared" si="24"/>
        <v>989950.78427190438</v>
      </c>
      <c r="R595" s="265"/>
    </row>
    <row r="596" spans="1:18" ht="15">
      <c r="A596" s="39">
        <f t="shared" si="25"/>
        <v>2024</v>
      </c>
      <c r="B596" s="39">
        <f t="shared" si="26"/>
        <v>7</v>
      </c>
      <c r="C596" s="264">
        <f t="shared" si="27"/>
        <v>45474</v>
      </c>
      <c r="E596" s="172">
        <v>921862.09842089121</v>
      </c>
      <c r="F596" s="172">
        <v>65891.879426491767</v>
      </c>
      <c r="G596" s="172">
        <v>2199.1949168103074</v>
      </c>
      <c r="H596" s="172">
        <v>229.65611970247213</v>
      </c>
      <c r="I596" s="172">
        <v>176.73851965662402</v>
      </c>
      <c r="J596" s="172">
        <v>14</v>
      </c>
      <c r="K596" s="172">
        <v>7</v>
      </c>
      <c r="L596" s="172">
        <v>96</v>
      </c>
      <c r="M596" s="172">
        <v>74</v>
      </c>
      <c r="N596" s="172">
        <v>107</v>
      </c>
      <c r="O596" s="172">
        <v>83</v>
      </c>
      <c r="P596" s="172">
        <f t="shared" si="24"/>
        <v>990399.82888389577</v>
      </c>
      <c r="R596" s="265"/>
    </row>
    <row r="597" spans="1:18" ht="15">
      <c r="A597" s="39">
        <f t="shared" si="25"/>
        <v>2024</v>
      </c>
      <c r="B597" s="39">
        <f t="shared" si="26"/>
        <v>8</v>
      </c>
      <c r="C597" s="264">
        <f t="shared" si="27"/>
        <v>45505</v>
      </c>
      <c r="E597" s="172">
        <v>922736.69184374332</v>
      </c>
      <c r="F597" s="172">
        <v>65898.657605456829</v>
      </c>
      <c r="G597" s="172">
        <v>2195.348241063949</v>
      </c>
      <c r="H597" s="172">
        <v>229.15012070491997</v>
      </c>
      <c r="I597" s="172">
        <v>176.38711417659448</v>
      </c>
      <c r="J597" s="172">
        <v>14</v>
      </c>
      <c r="K597" s="172">
        <v>7</v>
      </c>
      <c r="L597" s="172">
        <v>96</v>
      </c>
      <c r="M597" s="172">
        <v>74</v>
      </c>
      <c r="N597" s="172">
        <v>107</v>
      </c>
      <c r="O597" s="172">
        <v>83</v>
      </c>
      <c r="P597" s="172">
        <f t="shared" si="24"/>
        <v>991276.84781096899</v>
      </c>
      <c r="R597" s="265"/>
    </row>
    <row r="598" spans="1:18" ht="15">
      <c r="A598" s="39">
        <f t="shared" si="25"/>
        <v>2024</v>
      </c>
      <c r="B598" s="39">
        <f t="shared" si="26"/>
        <v>9</v>
      </c>
      <c r="C598" s="264">
        <f t="shared" si="27"/>
        <v>45536</v>
      </c>
      <c r="E598" s="172">
        <v>924390.61262409214</v>
      </c>
      <c r="F598" s="172">
        <v>65994.3416797994</v>
      </c>
      <c r="G598" s="172">
        <v>2192.7005202117925</v>
      </c>
      <c r="H598" s="172">
        <v>228.64672640572311</v>
      </c>
      <c r="I598" s="172">
        <v>176.03747597876367</v>
      </c>
      <c r="J598" s="172">
        <v>14</v>
      </c>
      <c r="K598" s="172">
        <v>7</v>
      </c>
      <c r="L598" s="172">
        <v>96</v>
      </c>
      <c r="M598" s="172">
        <v>74</v>
      </c>
      <c r="N598" s="172">
        <v>107</v>
      </c>
      <c r="O598" s="172">
        <v>83</v>
      </c>
      <c r="P598" s="172">
        <f t="shared" si="24"/>
        <v>993023.30155050906</v>
      </c>
      <c r="R598" s="265"/>
    </row>
    <row r="599" spans="1:18" ht="15">
      <c r="A599" s="39">
        <f t="shared" si="25"/>
        <v>2024</v>
      </c>
      <c r="B599" s="39">
        <f t="shared" si="26"/>
        <v>10</v>
      </c>
      <c r="C599" s="264">
        <f t="shared" si="27"/>
        <v>45566</v>
      </c>
      <c r="E599" s="172">
        <v>927345.63466259185</v>
      </c>
      <c r="F599" s="172">
        <v>66156.932917337836</v>
      </c>
      <c r="G599" s="172">
        <v>2194.4225639490869</v>
      </c>
      <c r="H599" s="172">
        <v>228.10898874195163</v>
      </c>
      <c r="I599" s="172">
        <v>175.58179708854115</v>
      </c>
      <c r="J599" s="172">
        <v>14</v>
      </c>
      <c r="K599" s="172">
        <v>7</v>
      </c>
      <c r="L599" s="172">
        <v>96</v>
      </c>
      <c r="M599" s="172">
        <v>74</v>
      </c>
      <c r="N599" s="172">
        <v>107</v>
      </c>
      <c r="O599" s="172">
        <v>83</v>
      </c>
      <c r="P599" s="172">
        <f t="shared" si="24"/>
        <v>996142.09913262085</v>
      </c>
      <c r="R599" s="265"/>
    </row>
    <row r="600" spans="1:18" ht="15">
      <c r="A600" s="39">
        <f t="shared" si="25"/>
        <v>2024</v>
      </c>
      <c r="B600" s="39">
        <f t="shared" si="26"/>
        <v>11</v>
      </c>
      <c r="C600" s="264">
        <f t="shared" si="27"/>
        <v>45597</v>
      </c>
      <c r="E600" s="172">
        <v>930294.33573853609</v>
      </c>
      <c r="F600" s="172">
        <v>66424.358574490834</v>
      </c>
      <c r="G600" s="172">
        <v>2193.9047940367213</v>
      </c>
      <c r="H600" s="172">
        <v>227.6091329383367</v>
      </c>
      <c r="I600" s="172">
        <v>175.23578802135913</v>
      </c>
      <c r="J600" s="172">
        <v>14</v>
      </c>
      <c r="K600" s="172">
        <v>7</v>
      </c>
      <c r="L600" s="172">
        <v>96</v>
      </c>
      <c r="M600" s="172">
        <v>74</v>
      </c>
      <c r="N600" s="172">
        <v>107</v>
      </c>
      <c r="O600" s="172">
        <v>83</v>
      </c>
      <c r="P600" s="172">
        <f t="shared" si="24"/>
        <v>999357.20824000204</v>
      </c>
      <c r="R600" s="265"/>
    </row>
    <row r="601" spans="1:18" ht="15">
      <c r="A601" s="39">
        <f t="shared" si="25"/>
        <v>2024</v>
      </c>
      <c r="B601" s="39">
        <f t="shared" si="26"/>
        <v>12</v>
      </c>
      <c r="C601" s="264">
        <f t="shared" si="27"/>
        <v>45627</v>
      </c>
      <c r="E601" s="172">
        <v>932828.40527991974</v>
      </c>
      <c r="F601" s="172">
        <v>66620.197861493376</v>
      </c>
      <c r="G601" s="172">
        <v>2191.1853527889384</v>
      </c>
      <c r="H601" s="172">
        <v>227.11183212979375</v>
      </c>
      <c r="I601" s="172">
        <v>174.89150789719466</v>
      </c>
      <c r="J601" s="172">
        <v>14</v>
      </c>
      <c r="K601" s="172">
        <v>7</v>
      </c>
      <c r="L601" s="172">
        <v>96</v>
      </c>
      <c r="M601" s="172">
        <v>74</v>
      </c>
      <c r="N601" s="172">
        <v>107</v>
      </c>
      <c r="O601" s="172">
        <v>83</v>
      </c>
      <c r="P601" s="172">
        <f t="shared" si="24"/>
        <v>1002083.9003263317</v>
      </c>
      <c r="R601" s="265"/>
    </row>
    <row r="602" spans="1:18" ht="15">
      <c r="A602" s="39">
        <f t="shared" si="25"/>
        <v>2025</v>
      </c>
      <c r="B602" s="39">
        <f t="shared" si="26"/>
        <v>1</v>
      </c>
      <c r="C602" s="264">
        <f t="shared" si="27"/>
        <v>45658</v>
      </c>
      <c r="E602" s="172">
        <v>935583.39345588861</v>
      </c>
      <c r="F602" s="172">
        <v>66781.158237542128</v>
      </c>
      <c r="G602" s="172">
        <v>2193.7505245874013</v>
      </c>
      <c r="H602" s="172">
        <v>227.27434442203517</v>
      </c>
      <c r="I602" s="172">
        <v>176.53539639532758</v>
      </c>
      <c r="J602" s="172">
        <v>14</v>
      </c>
      <c r="K602" s="172">
        <v>7</v>
      </c>
      <c r="L602" s="172">
        <v>96</v>
      </c>
      <c r="M602" s="172">
        <v>74</v>
      </c>
      <c r="N602" s="172">
        <v>107</v>
      </c>
      <c r="O602" s="172">
        <v>83</v>
      </c>
      <c r="P602" s="172">
        <f t="shared" si="24"/>
        <v>1005002.5765624401</v>
      </c>
      <c r="R602" s="265"/>
    </row>
    <row r="603" spans="1:18" ht="15">
      <c r="A603" s="39">
        <f t="shared" si="25"/>
        <v>2025</v>
      </c>
      <c r="B603" s="39">
        <f t="shared" si="26"/>
        <v>2</v>
      </c>
      <c r="C603" s="264">
        <f t="shared" si="27"/>
        <v>45689</v>
      </c>
      <c r="E603" s="172">
        <v>937772.99176965561</v>
      </c>
      <c r="F603" s="172">
        <v>66916.887069295117</v>
      </c>
      <c r="G603" s="172">
        <v>2194.0282010574379</v>
      </c>
      <c r="H603" s="172">
        <v>226.07286592594778</v>
      </c>
      <c r="I603" s="172">
        <v>174.00618095730843</v>
      </c>
      <c r="J603" s="172">
        <v>14</v>
      </c>
      <c r="K603" s="172">
        <v>7</v>
      </c>
      <c r="L603" s="172">
        <v>96</v>
      </c>
      <c r="M603" s="172">
        <v>74</v>
      </c>
      <c r="N603" s="172">
        <v>107</v>
      </c>
      <c r="O603" s="172">
        <v>83</v>
      </c>
      <c r="P603" s="172">
        <f t="shared" si="24"/>
        <v>1007326.9799059342</v>
      </c>
      <c r="R603" s="265"/>
    </row>
    <row r="604" spans="1:18" ht="15">
      <c r="A604" s="39">
        <f t="shared" si="25"/>
        <v>2025</v>
      </c>
      <c r="B604" s="39">
        <f t="shared" si="26"/>
        <v>3</v>
      </c>
      <c r="C604" s="264">
        <f t="shared" si="27"/>
        <v>45717</v>
      </c>
      <c r="E604" s="172">
        <v>939383.66933812387</v>
      </c>
      <c r="F604" s="172">
        <v>67026.207311863327</v>
      </c>
      <c r="G604" s="172">
        <v>2192.7387851629564</v>
      </c>
      <c r="H604" s="172">
        <v>225.58671456369771</v>
      </c>
      <c r="I604" s="172">
        <v>173.66728818968198</v>
      </c>
      <c r="J604" s="172">
        <v>14</v>
      </c>
      <c r="K604" s="172">
        <v>7</v>
      </c>
      <c r="L604" s="172">
        <v>96</v>
      </c>
      <c r="M604" s="172">
        <v>74</v>
      </c>
      <c r="N604" s="172">
        <v>107</v>
      </c>
      <c r="O604" s="172">
        <v>83</v>
      </c>
      <c r="P604" s="172">
        <f t="shared" si="24"/>
        <v>1009045.2021497138</v>
      </c>
      <c r="R604" s="265"/>
    </row>
    <row r="605" spans="1:18" ht="15">
      <c r="A605" s="39">
        <f t="shared" si="25"/>
        <v>2025</v>
      </c>
      <c r="B605" s="39">
        <f t="shared" si="26"/>
        <v>4</v>
      </c>
      <c r="C605" s="264">
        <f t="shared" si="27"/>
        <v>45748</v>
      </c>
      <c r="E605" s="172">
        <v>940745.74136523856</v>
      </c>
      <c r="F605" s="172">
        <v>67098.078391063551</v>
      </c>
      <c r="G605" s="172">
        <v>2189.6346640871707</v>
      </c>
      <c r="H605" s="172">
        <v>225.04119142317367</v>
      </c>
      <c r="I605" s="172">
        <v>173.1678519481795</v>
      </c>
      <c r="J605" s="172">
        <v>14</v>
      </c>
      <c r="K605" s="172">
        <v>7</v>
      </c>
      <c r="L605" s="172">
        <v>96</v>
      </c>
      <c r="M605" s="172">
        <v>74</v>
      </c>
      <c r="N605" s="172">
        <v>107</v>
      </c>
      <c r="O605" s="172">
        <v>83</v>
      </c>
      <c r="P605" s="172">
        <f t="shared" si="24"/>
        <v>1010475.4956118125</v>
      </c>
      <c r="R605" s="265"/>
    </row>
    <row r="606" spans="1:18" ht="15">
      <c r="A606" s="39">
        <f t="shared" si="25"/>
        <v>2025</v>
      </c>
      <c r="B606" s="39">
        <f t="shared" si="26"/>
        <v>5</v>
      </c>
      <c r="C606" s="264">
        <f t="shared" si="27"/>
        <v>45778</v>
      </c>
      <c r="E606" s="172">
        <v>941652.22440145817</v>
      </c>
      <c r="F606" s="172">
        <v>67109.832388282332</v>
      </c>
      <c r="G606" s="172">
        <v>2187.1059469849115</v>
      </c>
      <c r="H606" s="172">
        <v>224.55143517187679</v>
      </c>
      <c r="I606" s="172">
        <v>172.83291697705189</v>
      </c>
      <c r="J606" s="172">
        <v>14</v>
      </c>
      <c r="K606" s="172">
        <v>7</v>
      </c>
      <c r="L606" s="172">
        <v>96</v>
      </c>
      <c r="M606" s="172">
        <v>74</v>
      </c>
      <c r="N606" s="172">
        <v>107</v>
      </c>
      <c r="O606" s="172">
        <v>83</v>
      </c>
      <c r="P606" s="172">
        <f t="shared" si="24"/>
        <v>1011390.7141718973</v>
      </c>
      <c r="R606" s="265"/>
    </row>
    <row r="607" spans="1:18" ht="15">
      <c r="A607" s="39">
        <f t="shared" si="25"/>
        <v>2025</v>
      </c>
      <c r="B607" s="39">
        <f t="shared" si="26"/>
        <v>6</v>
      </c>
      <c r="C607" s="264">
        <f t="shared" si="27"/>
        <v>45809</v>
      </c>
      <c r="E607" s="172">
        <v>942601.99450383463</v>
      </c>
      <c r="F607" s="172">
        <v>67121.595067161514</v>
      </c>
      <c r="G607" s="172">
        <v>2184.6110052049698</v>
      </c>
      <c r="H607" s="172">
        <v>224.06414599030271</v>
      </c>
      <c r="I607" s="172">
        <v>172.49963455073245</v>
      </c>
      <c r="J607" s="172">
        <v>14</v>
      </c>
      <c r="K607" s="172">
        <v>7</v>
      </c>
      <c r="L607" s="172">
        <v>96</v>
      </c>
      <c r="M607" s="172">
        <v>74</v>
      </c>
      <c r="N607" s="172">
        <v>107</v>
      </c>
      <c r="O607" s="172">
        <v>83</v>
      </c>
      <c r="P607" s="172">
        <f t="shared" si="24"/>
        <v>1012349.2647221914</v>
      </c>
      <c r="R607" s="265"/>
    </row>
    <row r="608" spans="1:18" ht="15">
      <c r="A608" s="39">
        <f t="shared" si="25"/>
        <v>2025</v>
      </c>
      <c r="B608" s="39">
        <f t="shared" si="26"/>
        <v>7</v>
      </c>
      <c r="C608" s="264">
        <f t="shared" si="27"/>
        <v>45839</v>
      </c>
      <c r="E608" s="172">
        <v>943075.24237746815</v>
      </c>
      <c r="F608" s="172">
        <v>67115.952616721304</v>
      </c>
      <c r="G608" s="172">
        <v>2182.1318342389977</v>
      </c>
      <c r="H608" s="172">
        <v>223.72763157575218</v>
      </c>
      <c r="I608" s="172">
        <v>172.60956689506742</v>
      </c>
      <c r="J608" s="172">
        <v>14</v>
      </c>
      <c r="K608" s="172">
        <v>7</v>
      </c>
      <c r="L608" s="172">
        <v>96</v>
      </c>
      <c r="M608" s="172">
        <v>74</v>
      </c>
      <c r="N608" s="172">
        <v>107</v>
      </c>
      <c r="O608" s="172">
        <v>83</v>
      </c>
      <c r="P608" s="172">
        <f t="shared" si="24"/>
        <v>1012814.0544600042</v>
      </c>
      <c r="R608" s="265"/>
    </row>
    <row r="609" spans="1:18" ht="15">
      <c r="A609" s="39">
        <f t="shared" si="25"/>
        <v>2025</v>
      </c>
      <c r="B609" s="39">
        <f t="shared" si="26"/>
        <v>8</v>
      </c>
      <c r="C609" s="264">
        <f t="shared" si="27"/>
        <v>45870</v>
      </c>
      <c r="E609" s="172">
        <v>943995.51298248989</v>
      </c>
      <c r="F609" s="172">
        <v>67124.971284206636</v>
      </c>
      <c r="G609" s="172">
        <v>2178.3290942922536</v>
      </c>
      <c r="H609" s="172">
        <v>223.24892168331667</v>
      </c>
      <c r="I609" s="172">
        <v>172.27858929966905</v>
      </c>
      <c r="J609" s="172">
        <v>14</v>
      </c>
      <c r="K609" s="172">
        <v>7</v>
      </c>
      <c r="L609" s="172">
        <v>96</v>
      </c>
      <c r="M609" s="172">
        <v>74</v>
      </c>
      <c r="N609" s="172">
        <v>107</v>
      </c>
      <c r="O609" s="172">
        <v>83</v>
      </c>
      <c r="P609" s="172">
        <f t="shared" si="24"/>
        <v>1013739.062282672</v>
      </c>
      <c r="R609" s="265"/>
    </row>
    <row r="610" spans="1:18" ht="15">
      <c r="A610" s="39">
        <f t="shared" si="25"/>
        <v>2025</v>
      </c>
      <c r="B610" s="39">
        <f t="shared" si="26"/>
        <v>9</v>
      </c>
      <c r="C610" s="264">
        <f t="shared" si="27"/>
        <v>45901</v>
      </c>
      <c r="E610" s="172">
        <v>945724.58392124705</v>
      </c>
      <c r="F610" s="172">
        <v>67224.5485762116</v>
      </c>
      <c r="G610" s="172">
        <v>2175.7166848825486</v>
      </c>
      <c r="H610" s="172">
        <v>222.77261071002806</v>
      </c>
      <c r="I610" s="172">
        <v>171.94923477741952</v>
      </c>
      <c r="J610" s="172">
        <v>14</v>
      </c>
      <c r="K610" s="172">
        <v>7</v>
      </c>
      <c r="L610" s="172">
        <v>96</v>
      </c>
      <c r="M610" s="172">
        <v>74</v>
      </c>
      <c r="N610" s="172">
        <v>107</v>
      </c>
      <c r="O610" s="172">
        <v>83</v>
      </c>
      <c r="P610" s="172">
        <f t="shared" si="24"/>
        <v>1015564.6217930511</v>
      </c>
      <c r="R610" s="265"/>
    </row>
    <row r="611" spans="1:18" ht="15">
      <c r="A611" s="39">
        <f t="shared" si="25"/>
        <v>2025</v>
      </c>
      <c r="B611" s="39">
        <f t="shared" si="26"/>
        <v>10</v>
      </c>
      <c r="C611" s="264">
        <f t="shared" si="27"/>
        <v>45931</v>
      </c>
      <c r="E611" s="172">
        <v>948783.58758102334</v>
      </c>
      <c r="F611" s="172">
        <v>67392.360006270057</v>
      </c>
      <c r="G611" s="172">
        <v>2177.4402856673651</v>
      </c>
      <c r="H611" s="172">
        <v>222.26695068401793</v>
      </c>
      <c r="I611" s="172">
        <v>171.52963560843381</v>
      </c>
      <c r="J611" s="172">
        <v>14</v>
      </c>
      <c r="K611" s="172">
        <v>7</v>
      </c>
      <c r="L611" s="172">
        <v>96</v>
      </c>
      <c r="M611" s="172">
        <v>74</v>
      </c>
      <c r="N611" s="172">
        <v>107</v>
      </c>
      <c r="O611" s="172">
        <v>83</v>
      </c>
      <c r="P611" s="172">
        <f t="shared" si="24"/>
        <v>1018792.6548236447</v>
      </c>
      <c r="R611" s="265"/>
    </row>
    <row r="612" spans="1:18" ht="15">
      <c r="A612" s="39">
        <f t="shared" si="25"/>
        <v>2025</v>
      </c>
      <c r="B612" s="39">
        <f t="shared" si="26"/>
        <v>11</v>
      </c>
      <c r="C612" s="264">
        <f t="shared" si="27"/>
        <v>45962</v>
      </c>
      <c r="E612" s="172">
        <v>951834.77747396368</v>
      </c>
      <c r="F612" s="172">
        <v>67666.972183111997</v>
      </c>
      <c r="G612" s="172">
        <v>2176.9397088197916</v>
      </c>
      <c r="H612" s="172">
        <v>221.79367357702876</v>
      </c>
      <c r="I612" s="172">
        <v>171.20360744609079</v>
      </c>
      <c r="J612" s="172">
        <v>14</v>
      </c>
      <c r="K612" s="172">
        <v>7</v>
      </c>
      <c r="L612" s="172">
        <v>96</v>
      </c>
      <c r="M612" s="172">
        <v>74</v>
      </c>
      <c r="N612" s="172">
        <v>107</v>
      </c>
      <c r="O612" s="172">
        <v>83</v>
      </c>
      <c r="P612" s="172">
        <f t="shared" si="24"/>
        <v>1022117.4830394725</v>
      </c>
      <c r="R612" s="265"/>
    </row>
    <row r="613" spans="1:18" ht="15">
      <c r="A613" s="39">
        <f t="shared" si="25"/>
        <v>2025</v>
      </c>
      <c r="B613" s="39">
        <f t="shared" si="26"/>
        <v>12</v>
      </c>
      <c r="C613" s="264">
        <f t="shared" si="27"/>
        <v>45992</v>
      </c>
      <c r="E613" s="172">
        <v>954459.97029197076</v>
      </c>
      <c r="F613" s="172">
        <v>67868.668505061665</v>
      </c>
      <c r="G613" s="172">
        <v>2174.2519026862497</v>
      </c>
      <c r="H613" s="172">
        <v>221.32275161883896</v>
      </c>
      <c r="I613" s="172">
        <v>170.87916803749081</v>
      </c>
      <c r="J613" s="172">
        <v>14</v>
      </c>
      <c r="K613" s="172">
        <v>7</v>
      </c>
      <c r="L613" s="172">
        <v>96</v>
      </c>
      <c r="M613" s="172">
        <v>74</v>
      </c>
      <c r="N613" s="172">
        <v>107</v>
      </c>
      <c r="O613" s="172">
        <v>83</v>
      </c>
      <c r="P613" s="172">
        <f t="shared" si="24"/>
        <v>1024941.2134513374</v>
      </c>
      <c r="R613" s="265"/>
    </row>
    <row r="614" spans="1:18" ht="15">
      <c r="A614" s="39">
        <f t="shared" si="25"/>
        <v>2026</v>
      </c>
      <c r="B614" s="39">
        <f t="shared" si="26"/>
        <v>1</v>
      </c>
      <c r="C614" s="264">
        <f t="shared" si="27"/>
        <v>46023</v>
      </c>
      <c r="E614" s="172">
        <v>957363.93670934893</v>
      </c>
      <c r="F614" s="172">
        <v>68033.71507057386</v>
      </c>
      <c r="G614" s="172">
        <v>2176.8043640349142</v>
      </c>
      <c r="H614" s="172">
        <v>221.49691487287708</v>
      </c>
      <c r="I614" s="172">
        <v>172.4985819055162</v>
      </c>
      <c r="J614" s="172">
        <v>14</v>
      </c>
      <c r="K614" s="172">
        <v>7</v>
      </c>
      <c r="L614" s="172">
        <v>96</v>
      </c>
      <c r="M614" s="172">
        <v>74</v>
      </c>
      <c r="N614" s="172">
        <v>107</v>
      </c>
      <c r="O614" s="172">
        <v>83</v>
      </c>
      <c r="P614" s="172">
        <f t="shared" si="24"/>
        <v>1028012.9530588306</v>
      </c>
      <c r="R614" s="265"/>
    </row>
    <row r="615" spans="1:18" ht="15">
      <c r="A615" s="39">
        <f t="shared" si="25"/>
        <v>2026</v>
      </c>
      <c r="B615" s="39">
        <f t="shared" si="26"/>
        <v>2</v>
      </c>
      <c r="C615" s="264">
        <f t="shared" si="27"/>
        <v>46054</v>
      </c>
      <c r="E615" s="172">
        <v>959682.77477271657</v>
      </c>
      <c r="F615" s="172">
        <v>68172.967683972834</v>
      </c>
      <c r="G615" s="172">
        <v>2177.0868597788785</v>
      </c>
      <c r="H615" s="172">
        <v>220.34121349886524</v>
      </c>
      <c r="I615" s="172">
        <v>170.03886887436906</v>
      </c>
      <c r="J615" s="172">
        <v>14</v>
      </c>
      <c r="K615" s="172">
        <v>7</v>
      </c>
      <c r="L615" s="172">
        <v>96</v>
      </c>
      <c r="M615" s="172">
        <v>74</v>
      </c>
      <c r="N615" s="172">
        <v>107</v>
      </c>
      <c r="O615" s="172">
        <v>83</v>
      </c>
      <c r="P615" s="172">
        <f t="shared" si="24"/>
        <v>1030470.1705299671</v>
      </c>
      <c r="R615" s="265"/>
    </row>
    <row r="616" spans="1:18" ht="15">
      <c r="A616" s="39">
        <f t="shared" si="25"/>
        <v>2026</v>
      </c>
      <c r="B616" s="39">
        <f t="shared" si="26"/>
        <v>3</v>
      </c>
      <c r="C616" s="264">
        <f t="shared" si="27"/>
        <v>46082</v>
      </c>
      <c r="E616" s="172">
        <v>961397.94754050288</v>
      </c>
      <c r="F616" s="172">
        <v>68285.317422262538</v>
      </c>
      <c r="G616" s="172">
        <v>2175.8141374648176</v>
      </c>
      <c r="H616" s="172">
        <v>219.88253712159698</v>
      </c>
      <c r="I616" s="172">
        <v>169.71935565066082</v>
      </c>
      <c r="J616" s="172">
        <v>14</v>
      </c>
      <c r="K616" s="172">
        <v>7</v>
      </c>
      <c r="L616" s="172">
        <v>96</v>
      </c>
      <c r="M616" s="172">
        <v>74</v>
      </c>
      <c r="N616" s="172">
        <v>107</v>
      </c>
      <c r="O616" s="172">
        <v>83</v>
      </c>
      <c r="P616" s="172">
        <f t="shared" si="24"/>
        <v>1032295.9616373519</v>
      </c>
      <c r="R616" s="265"/>
    </row>
    <row r="617" spans="1:18" ht="15">
      <c r="A617" s="39">
        <f t="shared" si="25"/>
        <v>2026</v>
      </c>
      <c r="B617" s="39">
        <f t="shared" si="26"/>
        <v>4</v>
      </c>
      <c r="C617" s="264">
        <f t="shared" si="27"/>
        <v>46113</v>
      </c>
      <c r="E617" s="172">
        <v>962842.57376425376</v>
      </c>
      <c r="F617" s="172">
        <v>68357.887635274499</v>
      </c>
      <c r="G617" s="172">
        <v>2172.7398652078032</v>
      </c>
      <c r="H617" s="172">
        <v>219.37080047470448</v>
      </c>
      <c r="I617" s="172">
        <v>169.25126905297023</v>
      </c>
      <c r="J617" s="172">
        <v>14</v>
      </c>
      <c r="K617" s="172">
        <v>7</v>
      </c>
      <c r="L617" s="172">
        <v>96</v>
      </c>
      <c r="M617" s="172">
        <v>74</v>
      </c>
      <c r="N617" s="172">
        <v>107</v>
      </c>
      <c r="O617" s="172">
        <v>83</v>
      </c>
      <c r="P617" s="172">
        <f t="shared" si="24"/>
        <v>1033809.5720652107</v>
      </c>
      <c r="R617" s="265"/>
    </row>
    <row r="618" spans="1:18" ht="15">
      <c r="A618" s="39">
        <f t="shared" si="25"/>
        <v>2026</v>
      </c>
      <c r="B618" s="39">
        <f t="shared" si="26"/>
        <v>5</v>
      </c>
      <c r="C618" s="264">
        <f t="shared" si="27"/>
        <v>46143</v>
      </c>
      <c r="E618" s="172">
        <v>963799.96162583248</v>
      </c>
      <c r="F618" s="172">
        <v>68369.213093608108</v>
      </c>
      <c r="G618" s="172">
        <v>2170.2354716491841</v>
      </c>
      <c r="H618" s="172">
        <v>218.9105279166732</v>
      </c>
      <c r="I618" s="172">
        <v>168.93543421447802</v>
      </c>
      <c r="J618" s="172">
        <v>14</v>
      </c>
      <c r="K618" s="172">
        <v>7</v>
      </c>
      <c r="L618" s="172">
        <v>96</v>
      </c>
      <c r="M618" s="172">
        <v>74</v>
      </c>
      <c r="N618" s="172">
        <v>107</v>
      </c>
      <c r="O618" s="172">
        <v>83</v>
      </c>
      <c r="P618" s="172">
        <f t="shared" si="24"/>
        <v>1034775.3207190065</v>
      </c>
      <c r="R618" s="265"/>
    </row>
    <row r="619" spans="1:18" ht="15">
      <c r="A619" s="39">
        <f t="shared" si="25"/>
        <v>2026</v>
      </c>
      <c r="B619" s="39">
        <f t="shared" si="26"/>
        <v>6</v>
      </c>
      <c r="C619" s="264">
        <f t="shared" si="27"/>
        <v>46174</v>
      </c>
      <c r="E619" s="172">
        <v>964775.10510889185</v>
      </c>
      <c r="F619" s="172">
        <v>68380.549036496479</v>
      </c>
      <c r="G619" s="172">
        <v>2167.762965980246</v>
      </c>
      <c r="H619" s="172">
        <v>218.45251572030185</v>
      </c>
      <c r="I619" s="172">
        <v>168.62111948580181</v>
      </c>
      <c r="J619" s="172">
        <v>14</v>
      </c>
      <c r="K619" s="172">
        <v>7</v>
      </c>
      <c r="L619" s="172">
        <v>96</v>
      </c>
      <c r="M619" s="172">
        <v>74</v>
      </c>
      <c r="N619" s="172">
        <v>107</v>
      </c>
      <c r="O619" s="172">
        <v>83</v>
      </c>
      <c r="P619" s="172">
        <f t="shared" si="24"/>
        <v>1035758.8696270888</v>
      </c>
      <c r="R619" s="265"/>
    </row>
    <row r="620" spans="1:18" ht="15">
      <c r="A620" s="39">
        <f t="shared" si="25"/>
        <v>2026</v>
      </c>
      <c r="B620" s="39">
        <f t="shared" si="26"/>
        <v>7</v>
      </c>
      <c r="C620" s="264">
        <f t="shared" si="27"/>
        <v>46204</v>
      </c>
      <c r="E620" s="172">
        <v>965231.1770008076</v>
      </c>
      <c r="F620" s="172">
        <v>68373.615809457217</v>
      </c>
      <c r="G620" s="172">
        <v>2165.3035257109327</v>
      </c>
      <c r="H620" s="172">
        <v>218.14428711448676</v>
      </c>
      <c r="I620" s="172">
        <v>168.74641040098842</v>
      </c>
      <c r="J620" s="172">
        <v>14</v>
      </c>
      <c r="K620" s="172">
        <v>7</v>
      </c>
      <c r="L620" s="172">
        <v>96</v>
      </c>
      <c r="M620" s="172">
        <v>74</v>
      </c>
      <c r="N620" s="172">
        <v>107</v>
      </c>
      <c r="O620" s="172">
        <v>83</v>
      </c>
      <c r="P620" s="172">
        <f t="shared" si="24"/>
        <v>1036205.2406230903</v>
      </c>
      <c r="R620" s="265"/>
    </row>
    <row r="621" spans="1:18" ht="15">
      <c r="A621" s="39">
        <f t="shared" si="25"/>
        <v>2026</v>
      </c>
      <c r="B621" s="39">
        <f t="shared" si="26"/>
        <v>8</v>
      </c>
      <c r="C621" s="264">
        <f t="shared" si="27"/>
        <v>46235</v>
      </c>
      <c r="E621" s="172">
        <v>966122.56078329065</v>
      </c>
      <c r="F621" s="172">
        <v>68381.620879388516</v>
      </c>
      <c r="G621" s="172">
        <v>2161.5298933750341</v>
      </c>
      <c r="H621" s="172">
        <v>217.69518546674291</v>
      </c>
      <c r="I621" s="172">
        <v>168.43418046916554</v>
      </c>
      <c r="J621" s="172">
        <v>14</v>
      </c>
      <c r="K621" s="172">
        <v>7</v>
      </c>
      <c r="L621" s="172">
        <v>96</v>
      </c>
      <c r="M621" s="172">
        <v>74</v>
      </c>
      <c r="N621" s="172">
        <v>107</v>
      </c>
      <c r="O621" s="172">
        <v>83</v>
      </c>
      <c r="P621" s="172">
        <f t="shared" si="24"/>
        <v>1037100.406741521</v>
      </c>
      <c r="R621" s="265"/>
    </row>
    <row r="622" spans="1:18" ht="15">
      <c r="A622" s="39">
        <f t="shared" si="25"/>
        <v>2026</v>
      </c>
      <c r="B622" s="39">
        <f t="shared" si="26"/>
        <v>9</v>
      </c>
      <c r="C622" s="264">
        <f t="shared" si="27"/>
        <v>46266</v>
      </c>
      <c r="E622" s="172">
        <v>967830.77476335398</v>
      </c>
      <c r="F622" s="172">
        <v>68481.880517640413</v>
      </c>
      <c r="G622" s="172">
        <v>2158.9361712714781</v>
      </c>
      <c r="H622" s="172">
        <v>217.24827911261517</v>
      </c>
      <c r="I622" s="172">
        <v>168.12344435675226</v>
      </c>
      <c r="J622" s="172">
        <v>14</v>
      </c>
      <c r="K622" s="172">
        <v>7</v>
      </c>
      <c r="L622" s="172">
        <v>96</v>
      </c>
      <c r="M622" s="172">
        <v>74</v>
      </c>
      <c r="N622" s="172">
        <v>107</v>
      </c>
      <c r="O622" s="172">
        <v>83</v>
      </c>
      <c r="P622" s="172">
        <f t="shared" si="24"/>
        <v>1038905.8397313785</v>
      </c>
      <c r="R622" s="265"/>
    </row>
    <row r="623" spans="1:18" ht="15">
      <c r="A623" s="39">
        <f t="shared" si="25"/>
        <v>2026</v>
      </c>
      <c r="B623" s="39">
        <f t="shared" si="26"/>
        <v>10</v>
      </c>
      <c r="C623" s="264">
        <f t="shared" si="27"/>
        <v>46296</v>
      </c>
      <c r="E623" s="172">
        <v>970901.67976087378</v>
      </c>
      <c r="F623" s="172">
        <v>68651.841249706486</v>
      </c>
      <c r="G623" s="172">
        <v>2160.6441139765202</v>
      </c>
      <c r="H623" s="172">
        <v>216.76853128514261</v>
      </c>
      <c r="I623" s="172">
        <v>167.71276604556749</v>
      </c>
      <c r="J623" s="172">
        <v>14</v>
      </c>
      <c r="K623" s="172">
        <v>7</v>
      </c>
      <c r="L623" s="172">
        <v>96</v>
      </c>
      <c r="M623" s="172">
        <v>74</v>
      </c>
      <c r="N623" s="172">
        <v>107</v>
      </c>
      <c r="O623" s="172">
        <v>83</v>
      </c>
      <c r="P623" s="172">
        <f t="shared" si="24"/>
        <v>1042147.9336558419</v>
      </c>
      <c r="R623" s="265"/>
    </row>
    <row r="624" spans="1:18" ht="15">
      <c r="A624" s="39">
        <f t="shared" si="25"/>
        <v>2026</v>
      </c>
      <c r="B624" s="39">
        <f t="shared" si="26"/>
        <v>11</v>
      </c>
      <c r="C624" s="264">
        <f t="shared" si="27"/>
        <v>46327</v>
      </c>
      <c r="E624" s="172">
        <v>973966.29599755816</v>
      </c>
      <c r="F624" s="172">
        <v>68930.594605604376</v>
      </c>
      <c r="G624" s="172">
        <v>2160.1465367242254</v>
      </c>
      <c r="H624" s="172">
        <v>216.3240067959039</v>
      </c>
      <c r="I624" s="172">
        <v>167.40510911382881</v>
      </c>
      <c r="J624" s="172">
        <v>14</v>
      </c>
      <c r="K624" s="172">
        <v>7</v>
      </c>
      <c r="L624" s="172">
        <v>96</v>
      </c>
      <c r="M624" s="172">
        <v>74</v>
      </c>
      <c r="N624" s="172">
        <v>107</v>
      </c>
      <c r="O624" s="172">
        <v>83</v>
      </c>
      <c r="P624" s="172">
        <f t="shared" si="24"/>
        <v>1045490.3611466826</v>
      </c>
      <c r="R624" s="265"/>
    </row>
    <row r="625" spans="1:18" ht="15">
      <c r="A625" s="39">
        <f t="shared" si="25"/>
        <v>2026</v>
      </c>
      <c r="B625" s="39">
        <f t="shared" si="26"/>
        <v>12</v>
      </c>
      <c r="C625" s="264">
        <f t="shared" si="27"/>
        <v>46357</v>
      </c>
      <c r="E625" s="172">
        <v>976595.73376063211</v>
      </c>
      <c r="F625" s="172">
        <v>69135.065884778902</v>
      </c>
      <c r="G625" s="172">
        <v>2157.4808563457163</v>
      </c>
      <c r="H625" s="172">
        <v>215.88163999761514</v>
      </c>
      <c r="I625" s="172">
        <v>167.09891504070993</v>
      </c>
      <c r="J625" s="172">
        <v>14</v>
      </c>
      <c r="K625" s="172">
        <v>7</v>
      </c>
      <c r="L625" s="172">
        <v>96</v>
      </c>
      <c r="M625" s="172">
        <v>74</v>
      </c>
      <c r="N625" s="172">
        <v>107</v>
      </c>
      <c r="O625" s="172">
        <v>83</v>
      </c>
      <c r="P625" s="172">
        <f t="shared" si="24"/>
        <v>1048321.1621417543</v>
      </c>
      <c r="R625" s="265"/>
    </row>
    <row r="626" spans="1:18" ht="15">
      <c r="A626" s="39">
        <f t="shared" si="25"/>
        <v>2027</v>
      </c>
      <c r="B626" s="39">
        <f t="shared" si="26"/>
        <v>1</v>
      </c>
      <c r="C626" s="264">
        <f t="shared" si="27"/>
        <v>46388</v>
      </c>
      <c r="E626" s="172">
        <v>979520.81029280426</v>
      </c>
      <c r="F626" s="172">
        <v>69302.211234505594</v>
      </c>
      <c r="G626" s="172">
        <v>2160.0165574378912</v>
      </c>
      <c r="H626" s="172">
        <v>216.07590277358901</v>
      </c>
      <c r="I626" s="172">
        <v>168.71639081159827</v>
      </c>
      <c r="J626" s="172">
        <v>14</v>
      </c>
      <c r="K626" s="172">
        <v>7</v>
      </c>
      <c r="L626" s="172">
        <v>96</v>
      </c>
      <c r="M626" s="172">
        <v>74</v>
      </c>
      <c r="N626" s="172">
        <v>107</v>
      </c>
      <c r="O626" s="172">
        <v>83</v>
      </c>
      <c r="P626" s="172">
        <f t="shared" si="24"/>
        <v>1051416.1139875213</v>
      </c>
      <c r="R626" s="265"/>
    </row>
    <row r="627" spans="1:18" ht="15">
      <c r="A627" s="39">
        <f t="shared" si="25"/>
        <v>2027</v>
      </c>
      <c r="B627" s="39">
        <f t="shared" si="26"/>
        <v>2</v>
      </c>
      <c r="C627" s="264">
        <f t="shared" si="27"/>
        <v>46419</v>
      </c>
      <c r="E627" s="172">
        <v>981847.30504942464</v>
      </c>
      <c r="F627" s="172">
        <v>69442.992050783607</v>
      </c>
      <c r="G627" s="172">
        <v>2160.296853705393</v>
      </c>
      <c r="H627" s="172">
        <v>214.96544243579245</v>
      </c>
      <c r="I627" s="172">
        <v>166.32165062989125</v>
      </c>
      <c r="J627" s="172">
        <v>14</v>
      </c>
      <c r="K627" s="172">
        <v>7</v>
      </c>
      <c r="L627" s="172">
        <v>96</v>
      </c>
      <c r="M627" s="172">
        <v>74</v>
      </c>
      <c r="N627" s="172">
        <v>107</v>
      </c>
      <c r="O627" s="172">
        <v>83</v>
      </c>
      <c r="P627" s="172">
        <f t="shared" si="24"/>
        <v>1053882.5593963494</v>
      </c>
      <c r="R627" s="265"/>
    </row>
    <row r="628" spans="1:18" ht="15">
      <c r="A628" s="39">
        <f t="shared" si="25"/>
        <v>2027</v>
      </c>
      <c r="B628" s="39">
        <f t="shared" si="26"/>
        <v>3</v>
      </c>
      <c r="C628" s="264">
        <f t="shared" si="27"/>
        <v>46447</v>
      </c>
      <c r="E628" s="172">
        <v>983556.30559554638</v>
      </c>
      <c r="F628" s="172">
        <v>69556.366298856417</v>
      </c>
      <c r="G628" s="172">
        <v>2159.0294996227249</v>
      </c>
      <c r="H628" s="172">
        <v>214.53478108738636</v>
      </c>
      <c r="I628" s="172">
        <v>166.02000011305535</v>
      </c>
      <c r="J628" s="172">
        <v>14</v>
      </c>
      <c r="K628" s="172">
        <v>7</v>
      </c>
      <c r="L628" s="172">
        <v>96</v>
      </c>
      <c r="M628" s="172">
        <v>74</v>
      </c>
      <c r="N628" s="172">
        <v>107</v>
      </c>
      <c r="O628" s="172">
        <v>83</v>
      </c>
      <c r="P628" s="172">
        <f t="shared" si="24"/>
        <v>1055703.2361751129</v>
      </c>
      <c r="R628" s="265"/>
    </row>
    <row r="629" spans="1:18" ht="15">
      <c r="A629" s="39">
        <f t="shared" si="25"/>
        <v>2027</v>
      </c>
      <c r="B629" s="39">
        <f t="shared" si="26"/>
        <v>4</v>
      </c>
      <c r="C629" s="264">
        <f t="shared" si="27"/>
        <v>46478</v>
      </c>
      <c r="E629" s="172">
        <v>984988.43728419603</v>
      </c>
      <c r="F629" s="172">
        <v>69630.148122103375</v>
      </c>
      <c r="G629" s="172">
        <v>2155.9689552774107</v>
      </c>
      <c r="H629" s="172">
        <v>214.04908652991213</v>
      </c>
      <c r="I629" s="172">
        <v>165.56752858215998</v>
      </c>
      <c r="J629" s="172">
        <v>14</v>
      </c>
      <c r="K629" s="172">
        <v>7</v>
      </c>
      <c r="L629" s="172">
        <v>96</v>
      </c>
      <c r="M629" s="172">
        <v>74</v>
      </c>
      <c r="N629" s="172">
        <v>107</v>
      </c>
      <c r="O629" s="172">
        <v>83</v>
      </c>
      <c r="P629" s="172">
        <f t="shared" si="24"/>
        <v>1057205.6034481069</v>
      </c>
      <c r="R629" s="265"/>
    </row>
    <row r="630" spans="1:18" ht="15">
      <c r="A630" s="39">
        <f t="shared" si="25"/>
        <v>2027</v>
      </c>
      <c r="B630" s="39">
        <f t="shared" si="26"/>
        <v>5</v>
      </c>
      <c r="C630" s="264">
        <f t="shared" si="27"/>
        <v>46508</v>
      </c>
      <c r="E630" s="172">
        <v>985921.84451892669</v>
      </c>
      <c r="F630" s="172">
        <v>69641.54545301864</v>
      </c>
      <c r="G630" s="172">
        <v>2153.4745956806541</v>
      </c>
      <c r="H630" s="172">
        <v>213.61521628495538</v>
      </c>
      <c r="I630" s="172">
        <v>165.26924904581767</v>
      </c>
      <c r="J630" s="172">
        <v>14</v>
      </c>
      <c r="K630" s="172">
        <v>7</v>
      </c>
      <c r="L630" s="172">
        <v>96</v>
      </c>
      <c r="M630" s="172">
        <v>74</v>
      </c>
      <c r="N630" s="172">
        <v>107</v>
      </c>
      <c r="O630" s="172">
        <v>83</v>
      </c>
      <c r="P630" s="172">
        <f t="shared" si="24"/>
        <v>1058147.479783911</v>
      </c>
      <c r="R630" s="265"/>
    </row>
    <row r="631" spans="1:18" ht="15">
      <c r="A631" s="39">
        <f t="shared" si="25"/>
        <v>2027</v>
      </c>
      <c r="B631" s="39">
        <f t="shared" si="26"/>
        <v>6</v>
      </c>
      <c r="C631" s="264">
        <f t="shared" si="27"/>
        <v>46539</v>
      </c>
      <c r="E631" s="172">
        <v>986872.65428478492</v>
      </c>
      <c r="F631" s="172">
        <v>69652.953722378676</v>
      </c>
      <c r="G631" s="172">
        <v>2151.0129365939088</v>
      </c>
      <c r="H631" s="172">
        <v>213.18342395568769</v>
      </c>
      <c r="I631" s="172">
        <v>164.97237064936849</v>
      </c>
      <c r="J631" s="172">
        <v>14</v>
      </c>
      <c r="K631" s="172">
        <v>7</v>
      </c>
      <c r="L631" s="172">
        <v>96</v>
      </c>
      <c r="M631" s="172">
        <v>74</v>
      </c>
      <c r="N631" s="172">
        <v>107</v>
      </c>
      <c r="O631" s="172">
        <v>83</v>
      </c>
      <c r="P631" s="172">
        <f t="shared" si="24"/>
        <v>1059106.8043677132</v>
      </c>
      <c r="R631" s="265"/>
    </row>
    <row r="632" spans="1:18" ht="15">
      <c r="A632" s="39">
        <f t="shared" si="25"/>
        <v>2027</v>
      </c>
      <c r="B632" s="39">
        <f t="shared" si="26"/>
        <v>7</v>
      </c>
      <c r="C632" s="264">
        <f t="shared" si="27"/>
        <v>46569</v>
      </c>
      <c r="E632" s="172">
        <v>987291.50881101459</v>
      </c>
      <c r="F632" s="172">
        <v>69645.677032016771</v>
      </c>
      <c r="G632" s="172">
        <v>2148.5666668344916</v>
      </c>
      <c r="H632" s="172">
        <v>212.89285293018642</v>
      </c>
      <c r="I632" s="172">
        <v>165.09013120653961</v>
      </c>
      <c r="J632" s="172">
        <v>14</v>
      </c>
      <c r="K632" s="172">
        <v>7</v>
      </c>
      <c r="L632" s="172">
        <v>96</v>
      </c>
      <c r="M632" s="172">
        <v>74</v>
      </c>
      <c r="N632" s="172">
        <v>107</v>
      </c>
      <c r="O632" s="172">
        <v>83</v>
      </c>
      <c r="P632" s="172">
        <f t="shared" si="24"/>
        <v>1059515.645362796</v>
      </c>
      <c r="R632" s="265"/>
    </row>
    <row r="633" spans="1:18" ht="15">
      <c r="A633" s="39">
        <f t="shared" si="25"/>
        <v>2027</v>
      </c>
      <c r="B633" s="39">
        <f t="shared" si="26"/>
        <v>8</v>
      </c>
      <c r="C633" s="264">
        <f t="shared" si="27"/>
        <v>46600</v>
      </c>
      <c r="E633" s="172">
        <v>988154.48128137412</v>
      </c>
      <c r="F633" s="172">
        <v>69653.61672010523</v>
      </c>
      <c r="G633" s="172">
        <v>2144.8183958673835</v>
      </c>
      <c r="H633" s="172">
        <v>212.46969164403379</v>
      </c>
      <c r="I633" s="172">
        <v>164.79518093224601</v>
      </c>
      <c r="J633" s="172">
        <v>14</v>
      </c>
      <c r="K633" s="172">
        <v>7</v>
      </c>
      <c r="L633" s="172">
        <v>96</v>
      </c>
      <c r="M633" s="172">
        <v>74</v>
      </c>
      <c r="N633" s="172">
        <v>107</v>
      </c>
      <c r="O633" s="172">
        <v>83</v>
      </c>
      <c r="P633" s="172">
        <f t="shared" si="24"/>
        <v>1060382.3860889908</v>
      </c>
      <c r="R633" s="265"/>
    </row>
    <row r="634" spans="1:18" ht="15">
      <c r="A634" s="39">
        <f t="shared" si="25"/>
        <v>2027</v>
      </c>
      <c r="B634" s="39">
        <f t="shared" si="26"/>
        <v>9</v>
      </c>
      <c r="C634" s="264">
        <f t="shared" si="27"/>
        <v>46631</v>
      </c>
      <c r="E634" s="172">
        <v>989851.74628852855</v>
      </c>
      <c r="F634" s="172">
        <v>69755.526869294335</v>
      </c>
      <c r="G634" s="172">
        <v>2142.2439416205448</v>
      </c>
      <c r="H634" s="172">
        <v>212.0485482630892</v>
      </c>
      <c r="I634" s="172">
        <v>164.50160809137574</v>
      </c>
      <c r="J634" s="172">
        <v>14</v>
      </c>
      <c r="K634" s="172">
        <v>7</v>
      </c>
      <c r="L634" s="172">
        <v>96</v>
      </c>
      <c r="M634" s="172">
        <v>74</v>
      </c>
      <c r="N634" s="172">
        <v>107</v>
      </c>
      <c r="O634" s="172">
        <v>83</v>
      </c>
      <c r="P634" s="172">
        <f t="shared" si="24"/>
        <v>1062178.5656477064</v>
      </c>
      <c r="R634" s="265"/>
    </row>
    <row r="635" spans="1:18" ht="15">
      <c r="A635" s="39">
        <f t="shared" si="25"/>
        <v>2027</v>
      </c>
      <c r="B635" s="39">
        <f t="shared" si="26"/>
        <v>10</v>
      </c>
      <c r="C635" s="264">
        <f t="shared" si="27"/>
        <v>46661</v>
      </c>
      <c r="E635" s="172">
        <v>992941.40306028677</v>
      </c>
      <c r="F635" s="172">
        <v>69928.470477190887</v>
      </c>
      <c r="G635" s="172">
        <v>2143.9413746592923</v>
      </c>
      <c r="H635" s="172">
        <v>211.59783070604638</v>
      </c>
      <c r="I635" s="172">
        <v>164.11842076466237</v>
      </c>
      <c r="J635" s="172">
        <v>14</v>
      </c>
      <c r="K635" s="172">
        <v>7</v>
      </c>
      <c r="L635" s="172">
        <v>96</v>
      </c>
      <c r="M635" s="172">
        <v>74</v>
      </c>
      <c r="N635" s="172">
        <v>107</v>
      </c>
      <c r="O635" s="172">
        <v>83</v>
      </c>
      <c r="P635" s="172">
        <f t="shared" si="24"/>
        <v>1065442.4127428429</v>
      </c>
      <c r="R635" s="265"/>
    </row>
    <row r="636" spans="1:18" ht="15">
      <c r="A636" s="39">
        <f t="shared" si="25"/>
        <v>2027</v>
      </c>
      <c r="B636" s="39">
        <f t="shared" si="26"/>
        <v>11</v>
      </c>
      <c r="C636" s="264">
        <f t="shared" si="27"/>
        <v>46692</v>
      </c>
      <c r="E636" s="172">
        <v>996024.28830028966</v>
      </c>
      <c r="F636" s="172">
        <v>70212.228860012649</v>
      </c>
      <c r="G636" s="172">
        <v>2143.4492548570447</v>
      </c>
      <c r="H636" s="172">
        <v>211.17868390457775</v>
      </c>
      <c r="I636" s="172">
        <v>163.82767816748063</v>
      </c>
      <c r="J636" s="172">
        <v>14</v>
      </c>
      <c r="K636" s="172">
        <v>7</v>
      </c>
      <c r="L636" s="172">
        <v>96</v>
      </c>
      <c r="M636" s="172">
        <v>74</v>
      </c>
      <c r="N636" s="172">
        <v>107</v>
      </c>
      <c r="O636" s="172">
        <v>83</v>
      </c>
      <c r="P636" s="172">
        <f t="shared" si="24"/>
        <v>1068808.1450990639</v>
      </c>
      <c r="R636" s="265"/>
    </row>
    <row r="637" spans="1:18" ht="15">
      <c r="A637" s="39">
        <f t="shared" si="25"/>
        <v>2027</v>
      </c>
      <c r="B637" s="39">
        <f t="shared" si="26"/>
        <v>12</v>
      </c>
      <c r="C637" s="264">
        <f t="shared" si="27"/>
        <v>46722</v>
      </c>
      <c r="E637" s="172">
        <v>998662.80531028414</v>
      </c>
      <c r="F637" s="172">
        <v>70420.323019775969</v>
      </c>
      <c r="G637" s="172">
        <v>2140.8041626274103</v>
      </c>
      <c r="H637" s="172">
        <v>210.76152190970791</v>
      </c>
      <c r="I637" s="172">
        <v>163.53828514251364</v>
      </c>
      <c r="J637" s="172">
        <v>14</v>
      </c>
      <c r="K637" s="172">
        <v>7</v>
      </c>
      <c r="L637" s="172">
        <v>96</v>
      </c>
      <c r="M637" s="172">
        <v>74</v>
      </c>
      <c r="N637" s="172">
        <v>107</v>
      </c>
      <c r="O637" s="172">
        <v>83</v>
      </c>
      <c r="P637" s="172">
        <f t="shared" si="24"/>
        <v>1071651.694014597</v>
      </c>
      <c r="R637" s="265"/>
    </row>
    <row r="638" spans="1:18" ht="15">
      <c r="A638" s="39">
        <f t="shared" si="25"/>
        <v>2028</v>
      </c>
      <c r="B638" s="39">
        <f t="shared" si="26"/>
        <v>1</v>
      </c>
      <c r="C638" s="264">
        <f t="shared" si="27"/>
        <v>46753</v>
      </c>
      <c r="E638" s="172">
        <v>1001634.6195194522</v>
      </c>
      <c r="F638" s="172">
        <v>70590.940688409406</v>
      </c>
      <c r="G638" s="172">
        <v>2143.3186236404813</v>
      </c>
      <c r="H638" s="172">
        <v>210.96252686152005</v>
      </c>
      <c r="I638" s="172">
        <v>165.12323591386627</v>
      </c>
      <c r="J638" s="172">
        <v>14</v>
      </c>
      <c r="K638" s="172">
        <v>7</v>
      </c>
      <c r="L638" s="172">
        <v>96</v>
      </c>
      <c r="M638" s="172">
        <v>74</v>
      </c>
      <c r="N638" s="172">
        <v>107</v>
      </c>
      <c r="O638" s="172">
        <v>83</v>
      </c>
      <c r="P638" s="172">
        <f t="shared" si="24"/>
        <v>1074796.8413583639</v>
      </c>
      <c r="R638" s="265"/>
    </row>
    <row r="639" spans="1:18" ht="15">
      <c r="A639" s="39">
        <f t="shared" si="25"/>
        <v>2028</v>
      </c>
      <c r="B639" s="39">
        <f t="shared" si="26"/>
        <v>2</v>
      </c>
      <c r="C639" s="264">
        <f t="shared" si="27"/>
        <v>46784</v>
      </c>
      <c r="E639" s="172">
        <v>1003995.500974323</v>
      </c>
      <c r="F639" s="172">
        <v>70734.620587786863</v>
      </c>
      <c r="G639" s="172">
        <v>2143.5962107973733</v>
      </c>
      <c r="H639" s="172">
        <v>209.89227166200212</v>
      </c>
      <c r="I639" s="172">
        <v>162.78957356970173</v>
      </c>
      <c r="J639" s="172">
        <v>14</v>
      </c>
      <c r="K639" s="172">
        <v>7</v>
      </c>
      <c r="L639" s="172">
        <v>96</v>
      </c>
      <c r="M639" s="172">
        <v>74</v>
      </c>
      <c r="N639" s="172">
        <v>107</v>
      </c>
      <c r="O639" s="172">
        <v>83</v>
      </c>
      <c r="P639" s="172">
        <f t="shared" ref="P639:P702" si="28">SUM(E639:H639,J639,MAX(L639:M639),MAX(N639:O639))</f>
        <v>1077300.610044569</v>
      </c>
      <c r="R639" s="265"/>
    </row>
    <row r="640" spans="1:18" ht="15">
      <c r="A640" s="39">
        <f t="shared" ref="A640:A703" si="29">IF(B640=1,A639+1,A639)</f>
        <v>2028</v>
      </c>
      <c r="B640" s="39">
        <f t="shared" ref="B640:B703" si="30">IF(B639=12,1,B639+1)</f>
        <v>3</v>
      </c>
      <c r="C640" s="264">
        <f t="shared" ref="C640:C703" si="31">DATE(A640,B640,1)</f>
        <v>46813</v>
      </c>
      <c r="E640" s="172">
        <v>1005725.2911143717</v>
      </c>
      <c r="F640" s="172">
        <v>70850.384339243275</v>
      </c>
      <c r="G640" s="172">
        <v>2142.3397596792706</v>
      </c>
      <c r="H640" s="172">
        <v>209.48562244564047</v>
      </c>
      <c r="I640" s="172">
        <v>162.50437469802856</v>
      </c>
      <c r="J640" s="172">
        <v>14</v>
      </c>
      <c r="K640" s="172">
        <v>7</v>
      </c>
      <c r="L640" s="172">
        <v>96</v>
      </c>
      <c r="M640" s="172">
        <v>74</v>
      </c>
      <c r="N640" s="172">
        <v>107</v>
      </c>
      <c r="O640" s="172">
        <v>83</v>
      </c>
      <c r="P640" s="172">
        <f t="shared" si="28"/>
        <v>1079144.5008357398</v>
      </c>
      <c r="R640" s="265"/>
    </row>
    <row r="641" spans="1:18" ht="15">
      <c r="A641" s="39">
        <f t="shared" si="29"/>
        <v>2028</v>
      </c>
      <c r="B641" s="39">
        <f t="shared" si="30"/>
        <v>4</v>
      </c>
      <c r="C641" s="264">
        <f t="shared" si="31"/>
        <v>46844</v>
      </c>
      <c r="E641" s="172">
        <v>1007170.8435992631</v>
      </c>
      <c r="F641" s="172">
        <v>70925.562153647057</v>
      </c>
      <c r="G641" s="172">
        <v>2139.3061362489107</v>
      </c>
      <c r="H641" s="172">
        <v>209.02554950155482</v>
      </c>
      <c r="I641" s="172">
        <v>162.07201683860853</v>
      </c>
      <c r="J641" s="172">
        <v>14</v>
      </c>
      <c r="K641" s="172">
        <v>7</v>
      </c>
      <c r="L641" s="172">
        <v>96</v>
      </c>
      <c r="M641" s="172">
        <v>74</v>
      </c>
      <c r="N641" s="172">
        <v>107</v>
      </c>
      <c r="O641" s="172">
        <v>83</v>
      </c>
      <c r="P641" s="172">
        <f t="shared" si="28"/>
        <v>1080661.7374386606</v>
      </c>
      <c r="R641" s="265"/>
    </row>
    <row r="642" spans="1:18" ht="15">
      <c r="A642" s="39">
        <f t="shared" si="29"/>
        <v>2028</v>
      </c>
      <c r="B642" s="39">
        <f t="shared" si="30"/>
        <v>5</v>
      </c>
      <c r="C642" s="264">
        <f t="shared" si="31"/>
        <v>46874</v>
      </c>
      <c r="E642" s="172">
        <v>1008105.3933526962</v>
      </c>
      <c r="F642" s="172">
        <v>70937.194769924361</v>
      </c>
      <c r="G642" s="172">
        <v>2136.8342476692405</v>
      </c>
      <c r="H642" s="172">
        <v>208.61579019381693</v>
      </c>
      <c r="I642" s="172">
        <v>161.78996724852871</v>
      </c>
      <c r="J642" s="172">
        <v>14</v>
      </c>
      <c r="K642" s="172">
        <v>7</v>
      </c>
      <c r="L642" s="172">
        <v>96</v>
      </c>
      <c r="M642" s="172">
        <v>74</v>
      </c>
      <c r="N642" s="172">
        <v>107</v>
      </c>
      <c r="O642" s="172">
        <v>83</v>
      </c>
      <c r="P642" s="172">
        <f t="shared" si="28"/>
        <v>1081605.0381604836</v>
      </c>
      <c r="R642" s="265"/>
    </row>
    <row r="643" spans="1:18" ht="15">
      <c r="A643" s="39">
        <f t="shared" si="29"/>
        <v>2028</v>
      </c>
      <c r="B643" s="39">
        <f t="shared" si="30"/>
        <v>6</v>
      </c>
      <c r="C643" s="264">
        <f t="shared" si="31"/>
        <v>46905</v>
      </c>
      <c r="E643" s="172">
        <v>1009055.8796887774</v>
      </c>
      <c r="F643" s="172">
        <v>70948.838416446946</v>
      </c>
      <c r="G643" s="172">
        <v>2134.3946947202617</v>
      </c>
      <c r="H643" s="172">
        <v>208.20794546417736</v>
      </c>
      <c r="I643" s="172">
        <v>161.50921137642874</v>
      </c>
      <c r="J643" s="172">
        <v>14</v>
      </c>
      <c r="K643" s="172">
        <v>7</v>
      </c>
      <c r="L643" s="172">
        <v>96</v>
      </c>
      <c r="M643" s="172">
        <v>74</v>
      </c>
      <c r="N643" s="172">
        <v>107</v>
      </c>
      <c r="O643" s="172">
        <v>83</v>
      </c>
      <c r="P643" s="172">
        <f t="shared" si="28"/>
        <v>1082564.3207454088</v>
      </c>
      <c r="R643" s="265"/>
    </row>
    <row r="644" spans="1:18" ht="15">
      <c r="A644" s="39">
        <f t="shared" si="29"/>
        <v>2028</v>
      </c>
      <c r="B644" s="39">
        <f t="shared" si="30"/>
        <v>7</v>
      </c>
      <c r="C644" s="264">
        <f t="shared" si="31"/>
        <v>46935</v>
      </c>
      <c r="E644" s="172">
        <v>1009460.5390497893</v>
      </c>
      <c r="F644" s="172">
        <v>70941.825813741831</v>
      </c>
      <c r="G644" s="172">
        <v>2131.9699092002866</v>
      </c>
      <c r="H644" s="172">
        <v>207.93918865979691</v>
      </c>
      <c r="I644" s="172">
        <v>161.6396282194672</v>
      </c>
      <c r="J644" s="172">
        <v>14</v>
      </c>
      <c r="K644" s="172">
        <v>7</v>
      </c>
      <c r="L644" s="172">
        <v>96</v>
      </c>
      <c r="M644" s="172">
        <v>74</v>
      </c>
      <c r="N644" s="172">
        <v>107</v>
      </c>
      <c r="O644" s="172">
        <v>83</v>
      </c>
      <c r="P644" s="172">
        <f t="shared" si="28"/>
        <v>1082959.2739613913</v>
      </c>
      <c r="R644" s="265"/>
    </row>
    <row r="645" spans="1:18" ht="15">
      <c r="A645" s="39">
        <f t="shared" si="29"/>
        <v>2028</v>
      </c>
      <c r="B645" s="39">
        <f t="shared" si="30"/>
        <v>8</v>
      </c>
      <c r="C645" s="264">
        <f t="shared" si="31"/>
        <v>46966</v>
      </c>
      <c r="E645" s="172">
        <v>1010317.6756291761</v>
      </c>
      <c r="F645" s="172">
        <v>70950.311685688139</v>
      </c>
      <c r="G645" s="172">
        <v>2128.2524702022192</v>
      </c>
      <c r="H645" s="172">
        <v>207.53910775856176</v>
      </c>
      <c r="I645" s="172">
        <v>161.36061907504302</v>
      </c>
      <c r="J645" s="172">
        <v>14</v>
      </c>
      <c r="K645" s="172">
        <v>7</v>
      </c>
      <c r="L645" s="172">
        <v>96</v>
      </c>
      <c r="M645" s="172">
        <v>74</v>
      </c>
      <c r="N645" s="172">
        <v>107</v>
      </c>
      <c r="O645" s="172">
        <v>83</v>
      </c>
      <c r="P645" s="172">
        <f t="shared" si="28"/>
        <v>1083820.7788928251</v>
      </c>
      <c r="R645" s="265"/>
    </row>
    <row r="646" spans="1:18" ht="15">
      <c r="A646" s="39">
        <f t="shared" si="29"/>
        <v>2028</v>
      </c>
      <c r="B646" s="39">
        <f t="shared" si="30"/>
        <v>9</v>
      </c>
      <c r="C646" s="264">
        <f t="shared" si="31"/>
        <v>46997</v>
      </c>
      <c r="E646" s="172">
        <v>1012026.9762190402</v>
      </c>
      <c r="F646" s="172">
        <v>71054.516941739363</v>
      </c>
      <c r="G646" s="172">
        <v>2125.698725336621</v>
      </c>
      <c r="H646" s="172">
        <v>207.14088832046696</v>
      </c>
      <c r="I646" s="172">
        <v>161.0828824150052</v>
      </c>
      <c r="J646" s="172">
        <v>14</v>
      </c>
      <c r="K646" s="172">
        <v>7</v>
      </c>
      <c r="L646" s="172">
        <v>96</v>
      </c>
      <c r="M646" s="172">
        <v>74</v>
      </c>
      <c r="N646" s="172">
        <v>107</v>
      </c>
      <c r="O646" s="172">
        <v>83</v>
      </c>
      <c r="P646" s="172">
        <f t="shared" si="28"/>
        <v>1085631.3327744368</v>
      </c>
      <c r="R646" s="265"/>
    </row>
    <row r="647" spans="1:18" ht="15">
      <c r="A647" s="39">
        <f t="shared" si="29"/>
        <v>2028</v>
      </c>
      <c r="B647" s="39">
        <f t="shared" si="30"/>
        <v>10</v>
      </c>
      <c r="C647" s="264">
        <f t="shared" si="31"/>
        <v>47027</v>
      </c>
      <c r="E647" s="172">
        <v>1015159.442110596</v>
      </c>
      <c r="F647" s="172">
        <v>71230.743338160537</v>
      </c>
      <c r="G647" s="172">
        <v>2127.3813929890371</v>
      </c>
      <c r="H647" s="172">
        <v>206.71934435342123</v>
      </c>
      <c r="I647" s="172">
        <v>160.73353175964067</v>
      </c>
      <c r="J647" s="172">
        <v>14</v>
      </c>
      <c r="K647" s="172">
        <v>7</v>
      </c>
      <c r="L647" s="172">
        <v>96</v>
      </c>
      <c r="M647" s="172">
        <v>74</v>
      </c>
      <c r="N647" s="172">
        <v>107</v>
      </c>
      <c r="O647" s="172">
        <v>83</v>
      </c>
      <c r="P647" s="172">
        <f t="shared" si="28"/>
        <v>1088941.2861860991</v>
      </c>
      <c r="R647" s="265"/>
    </row>
    <row r="648" spans="1:18" ht="15">
      <c r="A648" s="39">
        <f t="shared" si="29"/>
        <v>2028</v>
      </c>
      <c r="B648" s="39">
        <f t="shared" si="30"/>
        <v>11</v>
      </c>
      <c r="C648" s="264">
        <f t="shared" si="31"/>
        <v>47058</v>
      </c>
      <c r="E648" s="172">
        <v>1018285.1776590217</v>
      </c>
      <c r="F648" s="172">
        <v>71519.848285383065</v>
      </c>
      <c r="G648" s="172">
        <v>2126.8892589226061</v>
      </c>
      <c r="H648" s="172">
        <v>206.32326904394623</v>
      </c>
      <c r="I648" s="172">
        <v>160.4583861340123</v>
      </c>
      <c r="J648" s="172">
        <v>14</v>
      </c>
      <c r="K648" s="172">
        <v>7</v>
      </c>
      <c r="L648" s="172">
        <v>96</v>
      </c>
      <c r="M648" s="172">
        <v>74</v>
      </c>
      <c r="N648" s="172">
        <v>107</v>
      </c>
      <c r="O648" s="172">
        <v>83</v>
      </c>
      <c r="P648" s="172">
        <f t="shared" si="28"/>
        <v>1092355.2384723714</v>
      </c>
      <c r="R648" s="265"/>
    </row>
    <row r="649" spans="1:18" ht="15">
      <c r="A649" s="39">
        <f t="shared" si="29"/>
        <v>2028</v>
      </c>
      <c r="B649" s="39">
        <f t="shared" si="30"/>
        <v>12</v>
      </c>
      <c r="C649" s="264">
        <f t="shared" si="31"/>
        <v>47088</v>
      </c>
      <c r="E649" s="172">
        <v>1020956.4865409794</v>
      </c>
      <c r="F649" s="172">
        <v>71731.879963491185</v>
      </c>
      <c r="G649" s="172">
        <v>2124.2575551350242</v>
      </c>
      <c r="H649" s="172">
        <v>205.92902411937999</v>
      </c>
      <c r="I649" s="172">
        <v>160.18448792787532</v>
      </c>
      <c r="J649" s="172">
        <v>14</v>
      </c>
      <c r="K649" s="172">
        <v>7</v>
      </c>
      <c r="L649" s="172">
        <v>96</v>
      </c>
      <c r="M649" s="172">
        <v>74</v>
      </c>
      <c r="N649" s="172">
        <v>107</v>
      </c>
      <c r="O649" s="172">
        <v>83</v>
      </c>
      <c r="P649" s="172">
        <f t="shared" si="28"/>
        <v>1095235.553083725</v>
      </c>
      <c r="R649" s="265"/>
    </row>
    <row r="650" spans="1:18" ht="15">
      <c r="A650" s="39">
        <f t="shared" si="29"/>
        <v>2029</v>
      </c>
      <c r="B650" s="39">
        <f t="shared" si="30"/>
        <v>1</v>
      </c>
      <c r="C650" s="264">
        <f t="shared" si="31"/>
        <v>47119</v>
      </c>
      <c r="E650" s="172">
        <v>1023938.5011431271</v>
      </c>
      <c r="F650" s="172">
        <v>71906.02697598841</v>
      </c>
      <c r="G650" s="172">
        <v>2126.7428846356202</v>
      </c>
      <c r="H650" s="172">
        <v>206.13032426111161</v>
      </c>
      <c r="I650" s="172">
        <v>161.72119307347168</v>
      </c>
      <c r="J650" s="172">
        <v>14</v>
      </c>
      <c r="K650" s="172">
        <v>7</v>
      </c>
      <c r="L650" s="172">
        <v>96</v>
      </c>
      <c r="M650" s="172">
        <v>74</v>
      </c>
      <c r="N650" s="172">
        <v>107</v>
      </c>
      <c r="O650" s="172">
        <v>83</v>
      </c>
      <c r="P650" s="172">
        <f t="shared" si="28"/>
        <v>1098394.4013280123</v>
      </c>
      <c r="R650" s="265"/>
    </row>
    <row r="651" spans="1:18" ht="15">
      <c r="A651" s="39">
        <f t="shared" si="29"/>
        <v>2029</v>
      </c>
      <c r="B651" s="39">
        <f t="shared" si="30"/>
        <v>2</v>
      </c>
      <c r="C651" s="264">
        <f t="shared" si="31"/>
        <v>47150</v>
      </c>
      <c r="E651" s="172">
        <v>1026296.1964365561</v>
      </c>
      <c r="F651" s="172">
        <v>72052.651730012149</v>
      </c>
      <c r="G651" s="172">
        <v>2127.0119849715543</v>
      </c>
      <c r="H651" s="172">
        <v>205.09750374188172</v>
      </c>
      <c r="I651" s="172">
        <v>159.44495351474677</v>
      </c>
      <c r="J651" s="172">
        <v>14</v>
      </c>
      <c r="K651" s="172">
        <v>7</v>
      </c>
      <c r="L651" s="172">
        <v>96</v>
      </c>
      <c r="M651" s="172">
        <v>74</v>
      </c>
      <c r="N651" s="172">
        <v>107</v>
      </c>
      <c r="O651" s="172">
        <v>83</v>
      </c>
      <c r="P651" s="172">
        <f t="shared" si="28"/>
        <v>1100897.9576552818</v>
      </c>
      <c r="R651" s="265"/>
    </row>
    <row r="652" spans="1:18" ht="15">
      <c r="A652" s="39">
        <f t="shared" si="29"/>
        <v>2029</v>
      </c>
      <c r="B652" s="39">
        <f t="shared" si="30"/>
        <v>3</v>
      </c>
      <c r="C652" s="264">
        <f t="shared" si="31"/>
        <v>47178</v>
      </c>
      <c r="E652" s="172">
        <v>1028009.4562354939</v>
      </c>
      <c r="F652" s="172">
        <v>72170.840364678254</v>
      </c>
      <c r="G652" s="172">
        <v>2125.7639563396415</v>
      </c>
      <c r="H652" s="172">
        <v>204.71300016019816</v>
      </c>
      <c r="I652" s="172">
        <v>159.17494934402578</v>
      </c>
      <c r="J652" s="172">
        <v>14</v>
      </c>
      <c r="K652" s="172">
        <v>7</v>
      </c>
      <c r="L652" s="172">
        <v>96</v>
      </c>
      <c r="M652" s="172">
        <v>74</v>
      </c>
      <c r="N652" s="172">
        <v>107</v>
      </c>
      <c r="O652" s="172">
        <v>83</v>
      </c>
      <c r="P652" s="172">
        <f t="shared" si="28"/>
        <v>1102727.7735566718</v>
      </c>
      <c r="R652" s="265"/>
    </row>
    <row r="653" spans="1:18" ht="15">
      <c r="A653" s="39">
        <f t="shared" si="29"/>
        <v>2029</v>
      </c>
      <c r="B653" s="39">
        <f t="shared" si="30"/>
        <v>4</v>
      </c>
      <c r="C653" s="264">
        <f t="shared" si="31"/>
        <v>47209</v>
      </c>
      <c r="E653" s="172">
        <v>1029433.2318313157</v>
      </c>
      <c r="F653" s="172">
        <v>72247.746868084738</v>
      </c>
      <c r="G653" s="172">
        <v>2122.7584483873225</v>
      </c>
      <c r="H653" s="172">
        <v>204.27973927932604</v>
      </c>
      <c r="I653" s="172">
        <v>158.77221265694126</v>
      </c>
      <c r="J653" s="172">
        <v>14</v>
      </c>
      <c r="K653" s="172">
        <v>7</v>
      </c>
      <c r="L653" s="172">
        <v>96</v>
      </c>
      <c r="M653" s="172">
        <v>74</v>
      </c>
      <c r="N653" s="172">
        <v>107</v>
      </c>
      <c r="O653" s="172">
        <v>83</v>
      </c>
      <c r="P653" s="172">
        <f t="shared" si="28"/>
        <v>1104225.0168870669</v>
      </c>
      <c r="R653" s="265"/>
    </row>
    <row r="654" spans="1:18" ht="15">
      <c r="A654" s="39">
        <f t="shared" si="29"/>
        <v>2029</v>
      </c>
      <c r="B654" s="39">
        <f t="shared" si="30"/>
        <v>5</v>
      </c>
      <c r="C654" s="264">
        <f t="shared" si="31"/>
        <v>47239</v>
      </c>
      <c r="E654" s="172">
        <v>1030336.2217123741</v>
      </c>
      <c r="F654" s="172">
        <v>72259.923038034278</v>
      </c>
      <c r="G654" s="172">
        <v>2120.3087892355788</v>
      </c>
      <c r="H654" s="172">
        <v>203.891819073243</v>
      </c>
      <c r="I654" s="172">
        <v>158.50514327477697</v>
      </c>
      <c r="J654" s="172">
        <v>14</v>
      </c>
      <c r="K654" s="172">
        <v>7</v>
      </c>
      <c r="L654" s="172">
        <v>96</v>
      </c>
      <c r="M654" s="172">
        <v>74</v>
      </c>
      <c r="N654" s="172">
        <v>107</v>
      </c>
      <c r="O654" s="172">
        <v>83</v>
      </c>
      <c r="P654" s="172">
        <f t="shared" si="28"/>
        <v>1105137.3453587173</v>
      </c>
      <c r="R654" s="265"/>
    </row>
    <row r="655" spans="1:18" ht="15">
      <c r="A655" s="39">
        <f t="shared" si="29"/>
        <v>2029</v>
      </c>
      <c r="B655" s="39">
        <f t="shared" si="30"/>
        <v>6</v>
      </c>
      <c r="C655" s="264">
        <f t="shared" si="31"/>
        <v>47270</v>
      </c>
      <c r="E655" s="172">
        <v>1031257.3371736447</v>
      </c>
      <c r="F655" s="172">
        <v>72272.109619611074</v>
      </c>
      <c r="G655" s="172">
        <v>2117.8889076999667</v>
      </c>
      <c r="H655" s="172">
        <v>203.50566773300966</v>
      </c>
      <c r="I655" s="172">
        <v>158.23927063063948</v>
      </c>
      <c r="J655" s="172">
        <v>14</v>
      </c>
      <c r="K655" s="172">
        <v>7</v>
      </c>
      <c r="L655" s="172">
        <v>96</v>
      </c>
      <c r="M655" s="172">
        <v>74</v>
      </c>
      <c r="N655" s="172">
        <v>107</v>
      </c>
      <c r="O655" s="172">
        <v>83</v>
      </c>
      <c r="P655" s="172">
        <f t="shared" si="28"/>
        <v>1106067.841368689</v>
      </c>
      <c r="R655" s="265"/>
    </row>
    <row r="656" spans="1:18" ht="15">
      <c r="A656" s="39">
        <f t="shared" si="29"/>
        <v>2029</v>
      </c>
      <c r="B656" s="39">
        <f t="shared" si="30"/>
        <v>7</v>
      </c>
      <c r="C656" s="264">
        <f t="shared" si="31"/>
        <v>47300</v>
      </c>
      <c r="E656" s="172">
        <v>1031623.0078047958</v>
      </c>
      <c r="F656" s="172">
        <v>72265.188082551147</v>
      </c>
      <c r="G656" s="172">
        <v>2115.4805736056451</v>
      </c>
      <c r="H656" s="172">
        <v>203.25570829169246</v>
      </c>
      <c r="I656" s="172">
        <v>158.37666688648551</v>
      </c>
      <c r="J656" s="172">
        <v>14</v>
      </c>
      <c r="K656" s="172">
        <v>7</v>
      </c>
      <c r="L656" s="172">
        <v>96</v>
      </c>
      <c r="M656" s="172">
        <v>74</v>
      </c>
      <c r="N656" s="172">
        <v>107</v>
      </c>
      <c r="O656" s="172">
        <v>83</v>
      </c>
      <c r="P656" s="172">
        <f t="shared" si="28"/>
        <v>1106423.9321692444</v>
      </c>
      <c r="R656" s="265"/>
    </row>
    <row r="657" spans="1:18" ht="15">
      <c r="A657" s="39">
        <f t="shared" si="29"/>
        <v>2029</v>
      </c>
      <c r="B657" s="39">
        <f t="shared" si="30"/>
        <v>8</v>
      </c>
      <c r="C657" s="264">
        <f t="shared" si="31"/>
        <v>47331</v>
      </c>
      <c r="E657" s="172">
        <v>1032453.0870049805</v>
      </c>
      <c r="F657" s="172">
        <v>72274.05342582654</v>
      </c>
      <c r="G657" s="172">
        <v>2111.7895283034927</v>
      </c>
      <c r="H657" s="172">
        <v>202.87714002318697</v>
      </c>
      <c r="I657" s="172">
        <v>158.11239339971456</v>
      </c>
      <c r="J657" s="172">
        <v>14</v>
      </c>
      <c r="K657" s="172">
        <v>7</v>
      </c>
      <c r="L657" s="172">
        <v>96</v>
      </c>
      <c r="M657" s="172">
        <v>74</v>
      </c>
      <c r="N657" s="172">
        <v>107</v>
      </c>
      <c r="O657" s="172">
        <v>83</v>
      </c>
      <c r="P657" s="172">
        <f t="shared" si="28"/>
        <v>1107258.807099134</v>
      </c>
      <c r="R657" s="265"/>
    </row>
    <row r="658" spans="1:18" ht="15">
      <c r="A658" s="39">
        <f t="shared" si="29"/>
        <v>2029</v>
      </c>
      <c r="B658" s="39">
        <f t="shared" si="30"/>
        <v>9</v>
      </c>
      <c r="C658" s="264">
        <f t="shared" si="31"/>
        <v>47362</v>
      </c>
      <c r="E658" s="172">
        <v>1034155.5982737987</v>
      </c>
      <c r="F658" s="172">
        <v>72380.42366224654</v>
      </c>
      <c r="G658" s="172">
        <v>2109.2530880009522</v>
      </c>
      <c r="H658" s="172">
        <v>202.50029124803186</v>
      </c>
      <c r="I658" s="172">
        <v>157.84929753257458</v>
      </c>
      <c r="J658" s="172">
        <v>14</v>
      </c>
      <c r="K658" s="172">
        <v>7</v>
      </c>
      <c r="L658" s="172">
        <v>96</v>
      </c>
      <c r="M658" s="172">
        <v>74</v>
      </c>
      <c r="N658" s="172">
        <v>107</v>
      </c>
      <c r="O658" s="172">
        <v>83</v>
      </c>
      <c r="P658" s="172">
        <f t="shared" si="28"/>
        <v>1109064.7753152943</v>
      </c>
      <c r="R658" s="265"/>
    </row>
    <row r="659" spans="1:18" ht="15">
      <c r="A659" s="39">
        <f t="shared" si="29"/>
        <v>2029</v>
      </c>
      <c r="B659" s="39">
        <f t="shared" si="30"/>
        <v>10</v>
      </c>
      <c r="C659" s="264">
        <f t="shared" si="31"/>
        <v>47392</v>
      </c>
      <c r="E659" s="172">
        <v>1037313.3822652478</v>
      </c>
      <c r="F659" s="172">
        <v>72560.510367884111</v>
      </c>
      <c r="G659" s="172">
        <v>2110.9212501791521</v>
      </c>
      <c r="H659" s="172">
        <v>202.09483426039137</v>
      </c>
      <c r="I659" s="172">
        <v>157.49976551323653</v>
      </c>
      <c r="J659" s="172">
        <v>14</v>
      </c>
      <c r="K659" s="172">
        <v>7</v>
      </c>
      <c r="L659" s="172">
        <v>96</v>
      </c>
      <c r="M659" s="172">
        <v>74</v>
      </c>
      <c r="N659" s="172">
        <v>107</v>
      </c>
      <c r="O659" s="172">
        <v>83</v>
      </c>
      <c r="P659" s="172">
        <f t="shared" si="28"/>
        <v>1112403.9087175715</v>
      </c>
      <c r="R659" s="265"/>
    </row>
    <row r="660" spans="1:18" ht="15">
      <c r="A660" s="39">
        <f t="shared" si="29"/>
        <v>2029</v>
      </c>
      <c r="B660" s="39">
        <f t="shared" si="30"/>
        <v>11</v>
      </c>
      <c r="C660" s="264">
        <f t="shared" si="31"/>
        <v>47423</v>
      </c>
      <c r="E660" s="172">
        <v>1040465.6490441122</v>
      </c>
      <c r="F660" s="172">
        <v>72855.585138205206</v>
      </c>
      <c r="G660" s="172">
        <v>2110.4336177637797</v>
      </c>
      <c r="H660" s="172">
        <v>201.71941632675396</v>
      </c>
      <c r="I660" s="172">
        <v>157.2390886811431</v>
      </c>
      <c r="J660" s="172">
        <v>14</v>
      </c>
      <c r="K660" s="172">
        <v>7</v>
      </c>
      <c r="L660" s="172">
        <v>96</v>
      </c>
      <c r="M660" s="172">
        <v>74</v>
      </c>
      <c r="N660" s="172">
        <v>107</v>
      </c>
      <c r="O660" s="172">
        <v>83</v>
      </c>
      <c r="P660" s="172">
        <f t="shared" si="28"/>
        <v>1115850.3872164078</v>
      </c>
      <c r="R660" s="265"/>
    </row>
    <row r="661" spans="1:18" ht="15">
      <c r="A661" s="39">
        <f t="shared" si="29"/>
        <v>2029</v>
      </c>
      <c r="B661" s="39">
        <f t="shared" si="30"/>
        <v>12</v>
      </c>
      <c r="C661" s="264">
        <f t="shared" si="31"/>
        <v>47453</v>
      </c>
      <c r="E661" s="172">
        <v>1043155.2594718818</v>
      </c>
      <c r="F661" s="172">
        <v>73072.149709965437</v>
      </c>
      <c r="G661" s="172">
        <v>2107.8262372673225</v>
      </c>
      <c r="H661" s="172">
        <v>201.34569178825083</v>
      </c>
      <c r="I661" s="172">
        <v>156.97956666420959</v>
      </c>
      <c r="J661" s="172">
        <v>14</v>
      </c>
      <c r="K661" s="172">
        <v>7</v>
      </c>
      <c r="L661" s="172">
        <v>96</v>
      </c>
      <c r="M661" s="172">
        <v>74</v>
      </c>
      <c r="N661" s="172">
        <v>107</v>
      </c>
      <c r="O661" s="172">
        <v>83</v>
      </c>
      <c r="P661" s="172">
        <f t="shared" si="28"/>
        <v>1118753.5811109028</v>
      </c>
      <c r="R661" s="265"/>
    </row>
    <row r="662" spans="1:18" ht="15">
      <c r="A662" s="39">
        <f t="shared" si="29"/>
        <v>2030</v>
      </c>
      <c r="B662" s="39">
        <f t="shared" si="30"/>
        <v>1</v>
      </c>
      <c r="C662" s="264">
        <f t="shared" si="31"/>
        <v>47484</v>
      </c>
      <c r="E662" s="172">
        <v>1046205.4023265853</v>
      </c>
      <c r="F662" s="172">
        <v>73249.854298531107</v>
      </c>
      <c r="G662" s="172">
        <v>2110.297893683698</v>
      </c>
      <c r="H662" s="172">
        <v>201.56791358104817</v>
      </c>
      <c r="I662" s="172">
        <v>158.53580773202367</v>
      </c>
      <c r="J662" s="172">
        <v>14</v>
      </c>
      <c r="K662" s="172">
        <v>7</v>
      </c>
      <c r="L662" s="172">
        <v>96</v>
      </c>
      <c r="M662" s="172">
        <v>74</v>
      </c>
      <c r="N662" s="172">
        <v>107</v>
      </c>
      <c r="O662" s="172">
        <v>83</v>
      </c>
      <c r="P662" s="172">
        <f t="shared" si="28"/>
        <v>1121984.1224323811</v>
      </c>
      <c r="R662" s="265"/>
    </row>
    <row r="663" spans="1:18" ht="15">
      <c r="A663" s="39">
        <f t="shared" si="29"/>
        <v>2030</v>
      </c>
      <c r="B663" s="39">
        <f t="shared" si="30"/>
        <v>2</v>
      </c>
      <c r="C663" s="264">
        <f t="shared" si="31"/>
        <v>47515</v>
      </c>
      <c r="E663" s="172">
        <v>1048619.404000964</v>
      </c>
      <c r="F663" s="172">
        <v>73399.439589970658</v>
      </c>
      <c r="G663" s="172">
        <v>2110.5648994020507</v>
      </c>
      <c r="H663" s="172">
        <v>200.57011739862884</v>
      </c>
      <c r="I663" s="172">
        <v>156.31343310197715</v>
      </c>
      <c r="J663" s="172">
        <v>14</v>
      </c>
      <c r="K663" s="172">
        <v>7</v>
      </c>
      <c r="L663" s="172">
        <v>96</v>
      </c>
      <c r="M663" s="172">
        <v>74</v>
      </c>
      <c r="N663" s="172">
        <v>107</v>
      </c>
      <c r="O663" s="172">
        <v>83</v>
      </c>
      <c r="P663" s="172">
        <f t="shared" si="28"/>
        <v>1124546.9786077354</v>
      </c>
      <c r="R663" s="265"/>
    </row>
    <row r="664" spans="1:18" ht="15">
      <c r="A664" s="39">
        <f t="shared" si="29"/>
        <v>2030</v>
      </c>
      <c r="B664" s="39">
        <f t="shared" si="30"/>
        <v>3</v>
      </c>
      <c r="C664" s="264">
        <f t="shared" si="31"/>
        <v>47543</v>
      </c>
      <c r="E664" s="172">
        <v>1050376.2154881773</v>
      </c>
      <c r="F664" s="172">
        <v>73520.057052545919</v>
      </c>
      <c r="G664" s="172">
        <v>2109.3181538197</v>
      </c>
      <c r="H664" s="172">
        <v>200.20613752649894</v>
      </c>
      <c r="I664" s="172">
        <v>156.05753752474337</v>
      </c>
      <c r="J664" s="172">
        <v>14</v>
      </c>
      <c r="K664" s="172">
        <v>7</v>
      </c>
      <c r="L664" s="172">
        <v>96</v>
      </c>
      <c r="M664" s="172">
        <v>74</v>
      </c>
      <c r="N664" s="172">
        <v>107</v>
      </c>
      <c r="O664" s="172">
        <v>83</v>
      </c>
      <c r="P664" s="172">
        <f t="shared" si="28"/>
        <v>1126422.7968320695</v>
      </c>
      <c r="R664" s="265"/>
    </row>
    <row r="665" spans="1:18" ht="15">
      <c r="A665" s="39">
        <f t="shared" si="29"/>
        <v>2030</v>
      </c>
      <c r="B665" s="39">
        <f t="shared" si="30"/>
        <v>4</v>
      </c>
      <c r="C665" s="264">
        <f t="shared" si="31"/>
        <v>47574</v>
      </c>
      <c r="E665" s="172">
        <v>1051837.4030136066</v>
      </c>
      <c r="F665" s="172">
        <v>73599.030340269703</v>
      </c>
      <c r="G665" s="172">
        <v>2106.3192119027512</v>
      </c>
      <c r="H665" s="172">
        <v>199.7804442747609</v>
      </c>
      <c r="I665" s="172">
        <v>155.63021779006826</v>
      </c>
      <c r="J665" s="172">
        <v>14</v>
      </c>
      <c r="K665" s="172">
        <v>7</v>
      </c>
      <c r="L665" s="172">
        <v>96</v>
      </c>
      <c r="M665" s="172">
        <v>74</v>
      </c>
      <c r="N665" s="172">
        <v>107</v>
      </c>
      <c r="O665" s="172">
        <v>83</v>
      </c>
      <c r="P665" s="172">
        <f t="shared" si="28"/>
        <v>1127959.5330100537</v>
      </c>
      <c r="R665" s="265"/>
    </row>
    <row r="666" spans="1:18" ht="15">
      <c r="A666" s="39">
        <f t="shared" si="29"/>
        <v>2030</v>
      </c>
      <c r="B666" s="39">
        <f t="shared" si="30"/>
        <v>5</v>
      </c>
      <c r="C666" s="264">
        <f t="shared" si="31"/>
        <v>47604</v>
      </c>
      <c r="E666" s="172">
        <v>1052767.0042576699</v>
      </c>
      <c r="F666" s="172">
        <v>73612.061697643614</v>
      </c>
      <c r="G666" s="172">
        <v>2103.8774072240994</v>
      </c>
      <c r="H666" s="172">
        <v>199.41232381654189</v>
      </c>
      <c r="I666" s="172">
        <v>155.37705296071221</v>
      </c>
      <c r="J666" s="172">
        <v>14</v>
      </c>
      <c r="K666" s="172">
        <v>7</v>
      </c>
      <c r="L666" s="172">
        <v>96</v>
      </c>
      <c r="M666" s="172">
        <v>74</v>
      </c>
      <c r="N666" s="172">
        <v>107</v>
      </c>
      <c r="O666" s="172">
        <v>83</v>
      </c>
      <c r="P666" s="172">
        <f t="shared" si="28"/>
        <v>1128899.3556863542</v>
      </c>
      <c r="R666" s="265"/>
    </row>
    <row r="667" spans="1:18" ht="15">
      <c r="A667" s="39">
        <f t="shared" si="29"/>
        <v>2030</v>
      </c>
      <c r="B667" s="39">
        <f t="shared" si="30"/>
        <v>6</v>
      </c>
      <c r="C667" s="264">
        <f t="shared" si="31"/>
        <v>47635</v>
      </c>
      <c r="E667" s="172">
        <v>1053715.1630411875</v>
      </c>
      <c r="F667" s="172">
        <v>73625.102188881647</v>
      </c>
      <c r="G667" s="172">
        <v>2101.4735267585634</v>
      </c>
      <c r="H667" s="172">
        <v>199.04584184895768</v>
      </c>
      <c r="I667" s="172">
        <v>155.12499689001362</v>
      </c>
      <c r="J667" s="172">
        <v>14</v>
      </c>
      <c r="K667" s="172">
        <v>7</v>
      </c>
      <c r="L667" s="172">
        <v>96</v>
      </c>
      <c r="M667" s="172">
        <v>74</v>
      </c>
      <c r="N667" s="172">
        <v>107</v>
      </c>
      <c r="O667" s="172">
        <v>83</v>
      </c>
      <c r="P667" s="172">
        <f t="shared" si="28"/>
        <v>1129857.7845986767</v>
      </c>
      <c r="R667" s="265"/>
    </row>
    <row r="668" spans="1:18" ht="15">
      <c r="A668" s="39">
        <f t="shared" si="29"/>
        <v>2030</v>
      </c>
      <c r="B668" s="39">
        <f t="shared" si="30"/>
        <v>7</v>
      </c>
      <c r="C668" s="264">
        <f t="shared" si="31"/>
        <v>47665</v>
      </c>
      <c r="E668" s="172">
        <v>1054095.9310423497</v>
      </c>
      <c r="F668" s="172">
        <v>73618.148129376656</v>
      </c>
      <c r="G668" s="172">
        <v>2099.0905857722405</v>
      </c>
      <c r="H668" s="172">
        <v>198.82116158143771</v>
      </c>
      <c r="I668" s="172">
        <v>155.29289967830667</v>
      </c>
      <c r="J668" s="172">
        <v>14</v>
      </c>
      <c r="K668" s="172">
        <v>7</v>
      </c>
      <c r="L668" s="172">
        <v>96</v>
      </c>
      <c r="M668" s="172">
        <v>74</v>
      </c>
      <c r="N668" s="172">
        <v>107</v>
      </c>
      <c r="O668" s="172">
        <v>83</v>
      </c>
      <c r="P668" s="172">
        <f t="shared" si="28"/>
        <v>1130228.9909190799</v>
      </c>
      <c r="R668" s="265"/>
    </row>
    <row r="669" spans="1:18" ht="15">
      <c r="A669" s="39">
        <f t="shared" si="29"/>
        <v>2030</v>
      </c>
      <c r="B669" s="39">
        <f t="shared" si="30"/>
        <v>8</v>
      </c>
      <c r="C669" s="264">
        <f t="shared" si="31"/>
        <v>47696</v>
      </c>
      <c r="E669" s="172">
        <v>1054950.8602654373</v>
      </c>
      <c r="F669" s="172">
        <v>73627.2760767336</v>
      </c>
      <c r="G669" s="172">
        <v>2095.4314977718595</v>
      </c>
      <c r="H669" s="172">
        <v>198.4626313227935</v>
      </c>
      <c r="I669" s="172">
        <v>155.04226717717387</v>
      </c>
      <c r="J669" s="172">
        <v>14</v>
      </c>
      <c r="K669" s="172">
        <v>7</v>
      </c>
      <c r="L669" s="172">
        <v>96</v>
      </c>
      <c r="M669" s="172">
        <v>74</v>
      </c>
      <c r="N669" s="172">
        <v>107</v>
      </c>
      <c r="O669" s="172">
        <v>83</v>
      </c>
      <c r="P669" s="172">
        <f t="shared" si="28"/>
        <v>1131089.0304712655</v>
      </c>
      <c r="R669" s="265"/>
    </row>
    <row r="670" spans="1:18" ht="15">
      <c r="A670" s="39">
        <f t="shared" si="29"/>
        <v>2030</v>
      </c>
      <c r="B670" s="39">
        <f t="shared" si="30"/>
        <v>9</v>
      </c>
      <c r="C670" s="264">
        <f t="shared" si="31"/>
        <v>47727</v>
      </c>
      <c r="E670" s="172">
        <v>1056696.6250186407</v>
      </c>
      <c r="F670" s="172">
        <v>73735.734264594663</v>
      </c>
      <c r="G670" s="172">
        <v>2092.91303847583</v>
      </c>
      <c r="H670" s="172">
        <v>198.10569164659742</v>
      </c>
      <c r="I670" s="172">
        <v>154.79272639097368</v>
      </c>
      <c r="J670" s="172">
        <v>14</v>
      </c>
      <c r="K670" s="172">
        <v>7</v>
      </c>
      <c r="L670" s="172">
        <v>96</v>
      </c>
      <c r="M670" s="172">
        <v>74</v>
      </c>
      <c r="N670" s="172">
        <v>107</v>
      </c>
      <c r="O670" s="172">
        <v>83</v>
      </c>
      <c r="P670" s="172">
        <f t="shared" si="28"/>
        <v>1132940.378013358</v>
      </c>
      <c r="R670" s="265"/>
    </row>
    <row r="671" spans="1:18" ht="15">
      <c r="A671" s="39">
        <f t="shared" si="29"/>
        <v>2030</v>
      </c>
      <c r="B671" s="39">
        <f t="shared" si="30"/>
        <v>10</v>
      </c>
      <c r="C671" s="264">
        <f t="shared" si="31"/>
        <v>47757</v>
      </c>
      <c r="E671" s="172">
        <v>1059928.0984206581</v>
      </c>
      <c r="F671" s="172">
        <v>73919.465434561193</v>
      </c>
      <c r="G671" s="172">
        <v>2094.5609739915167</v>
      </c>
      <c r="H671" s="172">
        <v>197.71539620468931</v>
      </c>
      <c r="I671" s="172">
        <v>154.44275678435528</v>
      </c>
      <c r="J671" s="172">
        <v>14</v>
      </c>
      <c r="K671" s="172">
        <v>7</v>
      </c>
      <c r="L671" s="172">
        <v>96</v>
      </c>
      <c r="M671" s="172">
        <v>74</v>
      </c>
      <c r="N671" s="172">
        <v>107</v>
      </c>
      <c r="O671" s="172">
        <v>83</v>
      </c>
      <c r="P671" s="172">
        <f t="shared" si="28"/>
        <v>1136356.8402254155</v>
      </c>
      <c r="R671" s="265"/>
    </row>
    <row r="672" spans="1:18" ht="15">
      <c r="A672" s="39">
        <f t="shared" si="29"/>
        <v>2030</v>
      </c>
      <c r="B672" s="39">
        <f t="shared" si="30"/>
        <v>11</v>
      </c>
      <c r="C672" s="264">
        <f t="shared" si="31"/>
        <v>47788</v>
      </c>
      <c r="E672" s="172">
        <v>1063152.9422994368</v>
      </c>
      <c r="F672" s="172">
        <v>74220.339234754458</v>
      </c>
      <c r="G672" s="172">
        <v>2094.0719413553356</v>
      </c>
      <c r="H672" s="172">
        <v>197.35943273064126</v>
      </c>
      <c r="I672" s="172">
        <v>154.1954732796022</v>
      </c>
      <c r="J672" s="172">
        <v>14</v>
      </c>
      <c r="K672" s="172">
        <v>7</v>
      </c>
      <c r="L672" s="172">
        <v>96</v>
      </c>
      <c r="M672" s="172">
        <v>74</v>
      </c>
      <c r="N672" s="172">
        <v>107</v>
      </c>
      <c r="O672" s="172">
        <v>83</v>
      </c>
      <c r="P672" s="172">
        <f t="shared" si="28"/>
        <v>1139881.7129082771</v>
      </c>
      <c r="R672" s="265"/>
    </row>
    <row r="673" spans="1:18" ht="15">
      <c r="A673" s="39">
        <f t="shared" si="29"/>
        <v>2030</v>
      </c>
      <c r="B673" s="39">
        <f t="shared" si="30"/>
        <v>12</v>
      </c>
      <c r="C673" s="264">
        <f t="shared" si="31"/>
        <v>47818</v>
      </c>
      <c r="E673" s="172">
        <v>1065903.3745011522</v>
      </c>
      <c r="F673" s="172">
        <v>74441.233293489771</v>
      </c>
      <c r="G673" s="172">
        <v>2091.482786372022</v>
      </c>
      <c r="H673" s="172">
        <v>197.00503739093088</v>
      </c>
      <c r="I673" s="172">
        <v>153.94926070343618</v>
      </c>
      <c r="J673" s="172">
        <v>14</v>
      </c>
      <c r="K673" s="172">
        <v>7</v>
      </c>
      <c r="L673" s="172">
        <v>96</v>
      </c>
      <c r="M673" s="172">
        <v>74</v>
      </c>
      <c r="N673" s="172">
        <v>107</v>
      </c>
      <c r="O673" s="172">
        <v>83</v>
      </c>
      <c r="P673" s="172">
        <f t="shared" si="28"/>
        <v>1142850.0956184049</v>
      </c>
      <c r="R673" s="265"/>
    </row>
    <row r="674" spans="1:18" ht="15">
      <c r="A674" s="39">
        <f t="shared" si="29"/>
        <v>2031</v>
      </c>
      <c r="B674" s="39">
        <f t="shared" si="30"/>
        <v>1</v>
      </c>
      <c r="C674" s="264">
        <f t="shared" si="31"/>
        <v>47849</v>
      </c>
      <c r="E674" s="172">
        <v>1069041.4101811477</v>
      </c>
      <c r="F674" s="172">
        <v>74622.53972909275</v>
      </c>
      <c r="G674" s="172">
        <v>2093.9380427186015</v>
      </c>
      <c r="H674" s="172">
        <v>197.23147576847452</v>
      </c>
      <c r="I674" s="172">
        <v>155.4764565342615</v>
      </c>
      <c r="J674" s="172">
        <v>14</v>
      </c>
      <c r="K674" s="172">
        <v>7</v>
      </c>
      <c r="L674" s="172">
        <v>96</v>
      </c>
      <c r="M674" s="172">
        <v>74</v>
      </c>
      <c r="N674" s="172">
        <v>107</v>
      </c>
      <c r="O674" s="172">
        <v>83</v>
      </c>
      <c r="P674" s="172">
        <f t="shared" si="28"/>
        <v>1146172.1194287275</v>
      </c>
      <c r="R674" s="265"/>
    </row>
    <row r="675" spans="1:18" ht="15">
      <c r="A675" s="39">
        <f t="shared" si="29"/>
        <v>2031</v>
      </c>
      <c r="B675" s="39">
        <f t="shared" si="30"/>
        <v>2</v>
      </c>
      <c r="C675" s="264">
        <f t="shared" si="31"/>
        <v>47880</v>
      </c>
      <c r="E675" s="172">
        <v>1071527.9252162466</v>
      </c>
      <c r="F675" s="172">
        <v>74775.1163775983</v>
      </c>
      <c r="G675" s="172">
        <v>2094.2067484532654</v>
      </c>
      <c r="H675" s="172">
        <v>196.26639339219633</v>
      </c>
      <c r="I675" s="172">
        <v>153.30505626639285</v>
      </c>
      <c r="J675" s="172">
        <v>14</v>
      </c>
      <c r="K675" s="172">
        <v>7</v>
      </c>
      <c r="L675" s="172">
        <v>96</v>
      </c>
      <c r="M675" s="172">
        <v>74</v>
      </c>
      <c r="N675" s="172">
        <v>107</v>
      </c>
      <c r="O675" s="172">
        <v>83</v>
      </c>
      <c r="P675" s="172">
        <f t="shared" si="28"/>
        <v>1148810.5147356903</v>
      </c>
      <c r="R675" s="265"/>
    </row>
    <row r="676" spans="1:18" ht="15">
      <c r="A676" s="39">
        <f t="shared" si="29"/>
        <v>2031</v>
      </c>
      <c r="B676" s="39">
        <f t="shared" si="30"/>
        <v>3</v>
      </c>
      <c r="C676" s="264">
        <f t="shared" si="31"/>
        <v>47908</v>
      </c>
      <c r="E676" s="172">
        <v>1073341.893382444</v>
      </c>
      <c r="F676" s="172">
        <v>74898.182383138206</v>
      </c>
      <c r="G676" s="172">
        <v>2092.9749435123217</v>
      </c>
      <c r="H676" s="172">
        <v>195.92142578796953</v>
      </c>
      <c r="I676" s="172">
        <v>153.06219112592754</v>
      </c>
      <c r="J676" s="172">
        <v>14</v>
      </c>
      <c r="K676" s="172">
        <v>7</v>
      </c>
      <c r="L676" s="172">
        <v>96</v>
      </c>
      <c r="M676" s="172">
        <v>74</v>
      </c>
      <c r="N676" s="172">
        <v>107</v>
      </c>
      <c r="O676" s="172">
        <v>83</v>
      </c>
      <c r="P676" s="172">
        <f t="shared" si="28"/>
        <v>1150745.9721348826</v>
      </c>
      <c r="R676" s="265"/>
    </row>
    <row r="677" spans="1:18" ht="15">
      <c r="A677" s="39">
        <f t="shared" si="29"/>
        <v>2031</v>
      </c>
      <c r="B677" s="39">
        <f t="shared" si="30"/>
        <v>4</v>
      </c>
      <c r="C677" s="264">
        <f t="shared" si="31"/>
        <v>47939</v>
      </c>
      <c r="E677" s="172">
        <v>1074852.9183084103</v>
      </c>
      <c r="F677" s="172">
        <v>74978.716192892171</v>
      </c>
      <c r="G677" s="172">
        <v>2090.0052000774849</v>
      </c>
      <c r="H677" s="172">
        <v>195.52221092704602</v>
      </c>
      <c r="I677" s="172">
        <v>152.67033387483474</v>
      </c>
      <c r="J677" s="172">
        <v>14</v>
      </c>
      <c r="K677" s="172">
        <v>7</v>
      </c>
      <c r="L677" s="172">
        <v>96</v>
      </c>
      <c r="M677" s="172">
        <v>74</v>
      </c>
      <c r="N677" s="172">
        <v>107</v>
      </c>
      <c r="O677" s="172">
        <v>83</v>
      </c>
      <c r="P677" s="172">
        <f t="shared" si="28"/>
        <v>1152334.1619123071</v>
      </c>
      <c r="R677" s="265"/>
    </row>
    <row r="678" spans="1:18" ht="15">
      <c r="A678" s="39">
        <f t="shared" si="29"/>
        <v>2031</v>
      </c>
      <c r="B678" s="39">
        <f t="shared" si="30"/>
        <v>5</v>
      </c>
      <c r="C678" s="264">
        <f t="shared" si="31"/>
        <v>47969</v>
      </c>
      <c r="E678" s="172">
        <v>1075819.8667461756</v>
      </c>
      <c r="F678" s="172">
        <v>74992.071775452729</v>
      </c>
      <c r="G678" s="172">
        <v>2087.5856420123855</v>
      </c>
      <c r="H678" s="172">
        <v>195.17305237585077</v>
      </c>
      <c r="I678" s="172">
        <v>152.43001503609008</v>
      </c>
      <c r="J678" s="172">
        <v>14</v>
      </c>
      <c r="K678" s="172">
        <v>7</v>
      </c>
      <c r="L678" s="172">
        <v>96</v>
      </c>
      <c r="M678" s="172">
        <v>74</v>
      </c>
      <c r="N678" s="172">
        <v>107</v>
      </c>
      <c r="O678" s="172">
        <v>83</v>
      </c>
      <c r="P678" s="172">
        <f t="shared" si="28"/>
        <v>1153311.6972160165</v>
      </c>
      <c r="R678" s="265"/>
    </row>
    <row r="679" spans="1:18" ht="15">
      <c r="A679" s="39">
        <f t="shared" si="29"/>
        <v>2031</v>
      </c>
      <c r="B679" s="39">
        <f t="shared" si="30"/>
        <v>6</v>
      </c>
      <c r="C679" s="264">
        <f t="shared" si="31"/>
        <v>48000</v>
      </c>
      <c r="E679" s="172">
        <v>1076804.0720023548</v>
      </c>
      <c r="F679" s="172">
        <v>75005.436441424958</v>
      </c>
      <c r="G679" s="172">
        <v>2085.1997658630903</v>
      </c>
      <c r="H679" s="172">
        <v>194.82541196034049</v>
      </c>
      <c r="I679" s="172">
        <v>152.19072532719173</v>
      </c>
      <c r="J679" s="172">
        <v>14</v>
      </c>
      <c r="K679" s="172">
        <v>7</v>
      </c>
      <c r="L679" s="172">
        <v>96</v>
      </c>
      <c r="M679" s="172">
        <v>74</v>
      </c>
      <c r="N679" s="172">
        <v>107</v>
      </c>
      <c r="O679" s="172">
        <v>83</v>
      </c>
      <c r="P679" s="172">
        <f t="shared" si="28"/>
        <v>1154306.5336216032</v>
      </c>
      <c r="R679" s="265"/>
    </row>
    <row r="680" spans="1:18" ht="15">
      <c r="A680" s="39">
        <f t="shared" si="29"/>
        <v>2031</v>
      </c>
      <c r="B680" s="39">
        <f t="shared" si="30"/>
        <v>7</v>
      </c>
      <c r="C680" s="264">
        <f t="shared" si="31"/>
        <v>48030</v>
      </c>
      <c r="E680" s="172">
        <v>1077206.6066444733</v>
      </c>
      <c r="F680" s="172">
        <v>74998.453917812774</v>
      </c>
      <c r="G680" s="172">
        <v>2082.8303413313915</v>
      </c>
      <c r="H680" s="172">
        <v>194.61216049063015</v>
      </c>
      <c r="I680" s="172">
        <v>152.34985173112923</v>
      </c>
      <c r="J680" s="172">
        <v>14</v>
      </c>
      <c r="K680" s="172">
        <v>7</v>
      </c>
      <c r="L680" s="172">
        <v>96</v>
      </c>
      <c r="M680" s="172">
        <v>74</v>
      </c>
      <c r="N680" s="172">
        <v>107</v>
      </c>
      <c r="O680" s="172">
        <v>83</v>
      </c>
      <c r="P680" s="172">
        <f t="shared" si="28"/>
        <v>1154699.5030641081</v>
      </c>
      <c r="R680" s="265"/>
    </row>
    <row r="681" spans="1:18" ht="15">
      <c r="A681" s="39">
        <f t="shared" si="29"/>
        <v>2031</v>
      </c>
      <c r="B681" s="39">
        <f t="shared" si="30"/>
        <v>8</v>
      </c>
      <c r="C681" s="264">
        <f t="shared" si="31"/>
        <v>48061</v>
      </c>
      <c r="E681" s="172">
        <v>1078092.194500406</v>
      </c>
      <c r="F681" s="172">
        <v>75007.854486096447</v>
      </c>
      <c r="G681" s="172">
        <v>2079.1965348995459</v>
      </c>
      <c r="H681" s="172">
        <v>194.27218397465424</v>
      </c>
      <c r="I681" s="172">
        <v>152.11188724220489</v>
      </c>
      <c r="J681" s="172">
        <v>14</v>
      </c>
      <c r="K681" s="172">
        <v>7</v>
      </c>
      <c r="L681" s="172">
        <v>96</v>
      </c>
      <c r="M681" s="172">
        <v>74</v>
      </c>
      <c r="N681" s="172">
        <v>107</v>
      </c>
      <c r="O681" s="172">
        <v>83</v>
      </c>
      <c r="P681" s="172">
        <f t="shared" si="28"/>
        <v>1155590.5177053767</v>
      </c>
      <c r="R681" s="265"/>
    </row>
    <row r="682" spans="1:18" ht="15">
      <c r="A682" s="39">
        <f t="shared" si="29"/>
        <v>2031</v>
      </c>
      <c r="B682" s="39">
        <f t="shared" si="30"/>
        <v>9</v>
      </c>
      <c r="C682" s="264">
        <f t="shared" si="31"/>
        <v>48092</v>
      </c>
      <c r="E682" s="172">
        <v>1079887.5056902377</v>
      </c>
      <c r="F682" s="172">
        <v>75118.447542916154</v>
      </c>
      <c r="G682" s="172">
        <v>2076.697321349267</v>
      </c>
      <c r="H682" s="172">
        <v>193.93368125834286</v>
      </c>
      <c r="I682" s="172">
        <v>151.87493638476369</v>
      </c>
      <c r="J682" s="172">
        <v>14</v>
      </c>
      <c r="K682" s="172">
        <v>7</v>
      </c>
      <c r="L682" s="172">
        <v>96</v>
      </c>
      <c r="M682" s="172">
        <v>74</v>
      </c>
      <c r="N682" s="172">
        <v>107</v>
      </c>
      <c r="O682" s="172">
        <v>83</v>
      </c>
      <c r="P682" s="172">
        <f t="shared" si="28"/>
        <v>1157493.5842357613</v>
      </c>
      <c r="R682" s="265"/>
    </row>
    <row r="683" spans="1:18" ht="15">
      <c r="A683" s="39">
        <f t="shared" si="29"/>
        <v>2031</v>
      </c>
      <c r="B683" s="39">
        <f t="shared" si="30"/>
        <v>10</v>
      </c>
      <c r="C683" s="264">
        <f t="shared" si="31"/>
        <v>48122</v>
      </c>
      <c r="E683" s="172">
        <v>1083201.0268415727</v>
      </c>
      <c r="F683" s="172">
        <v>75305.743436274832</v>
      </c>
      <c r="G683" s="172">
        <v>2078.3346434036098</v>
      </c>
      <c r="H683" s="172">
        <v>193.56846490953629</v>
      </c>
      <c r="I683" s="172">
        <v>151.5582719060051</v>
      </c>
      <c r="J683" s="172">
        <v>14</v>
      </c>
      <c r="K683" s="172">
        <v>7</v>
      </c>
      <c r="L683" s="172">
        <v>96</v>
      </c>
      <c r="M683" s="172">
        <v>74</v>
      </c>
      <c r="N683" s="172">
        <v>107</v>
      </c>
      <c r="O683" s="172">
        <v>83</v>
      </c>
      <c r="P683" s="172">
        <f t="shared" si="28"/>
        <v>1160995.6733861605</v>
      </c>
      <c r="R683" s="265"/>
    </row>
    <row r="684" spans="1:18" ht="15">
      <c r="A684" s="39">
        <f t="shared" si="29"/>
        <v>2031</v>
      </c>
      <c r="B684" s="39">
        <f t="shared" si="30"/>
        <v>11</v>
      </c>
      <c r="C684" s="264">
        <f t="shared" si="31"/>
        <v>48153</v>
      </c>
      <c r="E684" s="172">
        <v>1086508.2812556922</v>
      </c>
      <c r="F684" s="172">
        <v>75612.37921618206</v>
      </c>
      <c r="G684" s="172">
        <v>2077.8489502875805</v>
      </c>
      <c r="H684" s="172">
        <v>193.2306936645777</v>
      </c>
      <c r="I684" s="172">
        <v>151.32339523634329</v>
      </c>
      <c r="J684" s="172">
        <v>14</v>
      </c>
      <c r="K684" s="172">
        <v>7</v>
      </c>
      <c r="L684" s="172">
        <v>96</v>
      </c>
      <c r="M684" s="172">
        <v>74</v>
      </c>
      <c r="N684" s="172">
        <v>107</v>
      </c>
      <c r="O684" s="172">
        <v>83</v>
      </c>
      <c r="P684" s="172">
        <f t="shared" si="28"/>
        <v>1164608.7401158265</v>
      </c>
      <c r="R684" s="265"/>
    </row>
    <row r="685" spans="1:18" ht="15">
      <c r="A685" s="39">
        <f t="shared" si="29"/>
        <v>2031</v>
      </c>
      <c r="B685" s="39">
        <f t="shared" si="30"/>
        <v>12</v>
      </c>
      <c r="C685" s="264">
        <f t="shared" si="31"/>
        <v>48183</v>
      </c>
      <c r="E685" s="172">
        <v>1089330.8602536453</v>
      </c>
      <c r="F685" s="172">
        <v>75837.535627612888</v>
      </c>
      <c r="G685" s="172">
        <v>2075.2755033692579</v>
      </c>
      <c r="H685" s="172">
        <v>192.89437638749448</v>
      </c>
      <c r="I685" s="172">
        <v>151.08951339945318</v>
      </c>
      <c r="J685" s="172">
        <v>14</v>
      </c>
      <c r="K685" s="172">
        <v>7</v>
      </c>
      <c r="L685" s="172">
        <v>96</v>
      </c>
      <c r="M685" s="172">
        <v>74</v>
      </c>
      <c r="N685" s="172">
        <v>107</v>
      </c>
      <c r="O685" s="172">
        <v>83</v>
      </c>
      <c r="P685" s="172">
        <f t="shared" si="28"/>
        <v>1167653.5657610151</v>
      </c>
      <c r="R685" s="265"/>
    </row>
    <row r="686" spans="1:18" ht="15">
      <c r="A686" s="39">
        <f t="shared" si="29"/>
        <v>2032</v>
      </c>
      <c r="B686" s="39">
        <f t="shared" si="30"/>
        <v>1</v>
      </c>
      <c r="C686" s="264">
        <f t="shared" si="31"/>
        <v>48214</v>
      </c>
      <c r="E686" s="172">
        <v>1092539.4847186557</v>
      </c>
      <c r="F686" s="172">
        <v>76022.624496549048</v>
      </c>
      <c r="G686" s="172">
        <v>2077.7031243432548</v>
      </c>
      <c r="H686" s="172">
        <v>193.12208179934075</v>
      </c>
      <c r="I686" s="172">
        <v>152.58215970782126</v>
      </c>
      <c r="J686" s="172">
        <v>14</v>
      </c>
      <c r="K686" s="172">
        <v>7</v>
      </c>
      <c r="L686" s="172">
        <v>96</v>
      </c>
      <c r="M686" s="172">
        <v>74</v>
      </c>
      <c r="N686" s="172">
        <v>107</v>
      </c>
      <c r="O686" s="172">
        <v>83</v>
      </c>
      <c r="P686" s="172">
        <f t="shared" si="28"/>
        <v>1171049.9344213475</v>
      </c>
      <c r="R686" s="265"/>
    </row>
    <row r="687" spans="1:18" ht="15">
      <c r="A687" s="39">
        <f t="shared" si="29"/>
        <v>2032</v>
      </c>
      <c r="B687" s="39">
        <f t="shared" si="30"/>
        <v>2</v>
      </c>
      <c r="C687" s="264">
        <f t="shared" si="31"/>
        <v>48245</v>
      </c>
      <c r="E687" s="172">
        <v>1095082.4466699283</v>
      </c>
      <c r="F687" s="172">
        <v>76178.361829251953</v>
      </c>
      <c r="G687" s="172">
        <v>2077.9630488955809</v>
      </c>
      <c r="H687" s="172">
        <v>192.18748633698118</v>
      </c>
      <c r="I687" s="172">
        <v>150.4588282823276</v>
      </c>
      <c r="J687" s="172">
        <v>14</v>
      </c>
      <c r="K687" s="172">
        <v>7</v>
      </c>
      <c r="L687" s="172">
        <v>96</v>
      </c>
      <c r="M687" s="172">
        <v>74</v>
      </c>
      <c r="N687" s="172">
        <v>107</v>
      </c>
      <c r="O687" s="172">
        <v>83</v>
      </c>
      <c r="P687" s="172">
        <f t="shared" si="28"/>
        <v>1173747.9590344129</v>
      </c>
      <c r="R687" s="265"/>
    </row>
    <row r="688" spans="1:18" ht="15">
      <c r="A688" s="39">
        <f t="shared" si="29"/>
        <v>2032</v>
      </c>
      <c r="B688" s="39">
        <f t="shared" si="30"/>
        <v>3</v>
      </c>
      <c r="C688" s="264">
        <f t="shared" si="31"/>
        <v>48274</v>
      </c>
      <c r="E688" s="172">
        <v>1096938.2459109549</v>
      </c>
      <c r="F688" s="172">
        <v>76304.034978183103</v>
      </c>
      <c r="G688" s="172">
        <v>2076.7369728730569</v>
      </c>
      <c r="H688" s="172">
        <v>191.8600069789363</v>
      </c>
      <c r="I688" s="172">
        <v>150.22807625478987</v>
      </c>
      <c r="J688" s="172">
        <v>14</v>
      </c>
      <c r="K688" s="172">
        <v>7</v>
      </c>
      <c r="L688" s="172">
        <v>96</v>
      </c>
      <c r="M688" s="172">
        <v>74</v>
      </c>
      <c r="N688" s="172">
        <v>107</v>
      </c>
      <c r="O688" s="172">
        <v>83</v>
      </c>
      <c r="P688" s="172">
        <f t="shared" si="28"/>
        <v>1175727.8778689902</v>
      </c>
      <c r="R688" s="265"/>
    </row>
    <row r="689" spans="1:18" ht="15">
      <c r="A689" s="39">
        <f t="shared" si="29"/>
        <v>2032</v>
      </c>
      <c r="B689" s="39">
        <f t="shared" si="30"/>
        <v>4</v>
      </c>
      <c r="C689" s="264">
        <f t="shared" si="31"/>
        <v>48305</v>
      </c>
      <c r="E689" s="172">
        <v>1098484.5509975497</v>
      </c>
      <c r="F689" s="172">
        <v>76386.396649232003</v>
      </c>
      <c r="G689" s="172">
        <v>2073.7902696598435</v>
      </c>
      <c r="H689" s="172">
        <v>191.47921142125188</v>
      </c>
      <c r="I689" s="172">
        <v>149.85102902876565</v>
      </c>
      <c r="J689" s="172">
        <v>14</v>
      </c>
      <c r="K689" s="172">
        <v>7</v>
      </c>
      <c r="L689" s="172">
        <v>96</v>
      </c>
      <c r="M689" s="172">
        <v>74</v>
      </c>
      <c r="N689" s="172">
        <v>107</v>
      </c>
      <c r="O689" s="172">
        <v>83</v>
      </c>
      <c r="P689" s="172">
        <f t="shared" si="28"/>
        <v>1177353.2171278626</v>
      </c>
      <c r="R689" s="265"/>
    </row>
    <row r="690" spans="1:18" ht="15">
      <c r="A690" s="39">
        <f t="shared" si="29"/>
        <v>2032</v>
      </c>
      <c r="B690" s="39">
        <f t="shared" si="30"/>
        <v>5</v>
      </c>
      <c r="C690" s="264">
        <f t="shared" si="31"/>
        <v>48335</v>
      </c>
      <c r="E690" s="172">
        <v>1099474.9877433281</v>
      </c>
      <c r="F690" s="172">
        <v>76400.318406596736</v>
      </c>
      <c r="G690" s="172">
        <v>2071.3894833019031</v>
      </c>
      <c r="H690" s="172">
        <v>191.14735702207642</v>
      </c>
      <c r="I690" s="172">
        <v>149.622660432884</v>
      </c>
      <c r="J690" s="172">
        <v>14</v>
      </c>
      <c r="K690" s="172">
        <v>7</v>
      </c>
      <c r="L690" s="172">
        <v>96</v>
      </c>
      <c r="M690" s="172">
        <v>74</v>
      </c>
      <c r="N690" s="172">
        <v>107</v>
      </c>
      <c r="O690" s="172">
        <v>83</v>
      </c>
      <c r="P690" s="172">
        <f t="shared" si="28"/>
        <v>1178354.8429902489</v>
      </c>
      <c r="R690" s="265"/>
    </row>
    <row r="691" spans="1:18" ht="15">
      <c r="A691" s="39">
        <f t="shared" si="29"/>
        <v>2032</v>
      </c>
      <c r="B691" s="39">
        <f t="shared" si="30"/>
        <v>6</v>
      </c>
      <c r="C691" s="264">
        <f t="shared" si="31"/>
        <v>48366</v>
      </c>
      <c r="E691" s="172">
        <v>1100483.2158173707</v>
      </c>
      <c r="F691" s="172">
        <v>76414.248682095582</v>
      </c>
      <c r="G691" s="172">
        <v>2069.0221175447036</v>
      </c>
      <c r="H691" s="172">
        <v>190.81691247035789</v>
      </c>
      <c r="I691" s="172">
        <v>149.39524848310973</v>
      </c>
      <c r="J691" s="172">
        <v>14</v>
      </c>
      <c r="K691" s="172">
        <v>7</v>
      </c>
      <c r="L691" s="172">
        <v>96</v>
      </c>
      <c r="M691" s="172">
        <v>74</v>
      </c>
      <c r="N691" s="172">
        <v>107</v>
      </c>
      <c r="O691" s="172">
        <v>83</v>
      </c>
      <c r="P691" s="172">
        <f t="shared" si="28"/>
        <v>1179374.3035294814</v>
      </c>
      <c r="R691" s="265"/>
    </row>
    <row r="692" spans="1:18" ht="15">
      <c r="A692" s="39">
        <f t="shared" si="29"/>
        <v>2032</v>
      </c>
      <c r="B692" s="39">
        <f t="shared" si="30"/>
        <v>7</v>
      </c>
      <c r="C692" s="264">
        <f t="shared" si="31"/>
        <v>48396</v>
      </c>
      <c r="E692" s="172">
        <v>1100897.1987543553</v>
      </c>
      <c r="F692" s="172">
        <v>76407.455587667835</v>
      </c>
      <c r="G692" s="172">
        <v>2066.6710757682326</v>
      </c>
      <c r="H692" s="172">
        <v>190.61807395693182</v>
      </c>
      <c r="I692" s="172">
        <v>149.55890073974587</v>
      </c>
      <c r="J692" s="172">
        <v>14</v>
      </c>
      <c r="K692" s="172">
        <v>7</v>
      </c>
      <c r="L692" s="172">
        <v>96</v>
      </c>
      <c r="M692" s="172">
        <v>74</v>
      </c>
      <c r="N692" s="172">
        <v>107</v>
      </c>
      <c r="O692" s="172">
        <v>83</v>
      </c>
      <c r="P692" s="172">
        <f t="shared" si="28"/>
        <v>1179778.9434917485</v>
      </c>
      <c r="R692" s="265"/>
    </row>
    <row r="693" spans="1:18" ht="15">
      <c r="A693" s="39">
        <f t="shared" si="29"/>
        <v>2032</v>
      </c>
      <c r="B693" s="39">
        <f t="shared" si="30"/>
        <v>8</v>
      </c>
      <c r="C693" s="264">
        <f t="shared" si="31"/>
        <v>48427</v>
      </c>
      <c r="E693" s="172">
        <v>1101805.0208186856</v>
      </c>
      <c r="F693" s="172">
        <v>76417.352527505864</v>
      </c>
      <c r="G693" s="172">
        <v>2063.0654615717663</v>
      </c>
      <c r="H693" s="172">
        <v>190.29504229549318</v>
      </c>
      <c r="I693" s="172">
        <v>149.33270313557784</v>
      </c>
      <c r="J693" s="172">
        <v>14</v>
      </c>
      <c r="K693" s="172">
        <v>7</v>
      </c>
      <c r="L693" s="172">
        <v>96</v>
      </c>
      <c r="M693" s="172">
        <v>74</v>
      </c>
      <c r="N693" s="172">
        <v>107</v>
      </c>
      <c r="O693" s="172">
        <v>83</v>
      </c>
      <c r="P693" s="172">
        <f t="shared" si="28"/>
        <v>1180692.7338500589</v>
      </c>
      <c r="R693" s="265"/>
    </row>
    <row r="694" spans="1:18" ht="15">
      <c r="A694" s="39">
        <f t="shared" si="29"/>
        <v>2032</v>
      </c>
      <c r="B694" s="39">
        <f t="shared" si="30"/>
        <v>9</v>
      </c>
      <c r="C694" s="264">
        <f t="shared" si="31"/>
        <v>48458</v>
      </c>
      <c r="E694" s="172">
        <v>1103642.7224550496</v>
      </c>
      <c r="F694" s="172">
        <v>76530.343153623689</v>
      </c>
      <c r="G694" s="172">
        <v>2060.585637721525</v>
      </c>
      <c r="H694" s="172">
        <v>189.97337931439199</v>
      </c>
      <c r="I694" s="172">
        <v>149.10744815527065</v>
      </c>
      <c r="J694" s="172">
        <v>14</v>
      </c>
      <c r="K694" s="172">
        <v>7</v>
      </c>
      <c r="L694" s="172">
        <v>96</v>
      </c>
      <c r="M694" s="172">
        <v>74</v>
      </c>
      <c r="N694" s="172">
        <v>107</v>
      </c>
      <c r="O694" s="172">
        <v>83</v>
      </c>
      <c r="P694" s="172">
        <f t="shared" si="28"/>
        <v>1182640.6246257091</v>
      </c>
      <c r="R694" s="265"/>
    </row>
    <row r="695" spans="1:18" ht="15">
      <c r="A695" s="39">
        <f t="shared" si="29"/>
        <v>2032</v>
      </c>
      <c r="B695" s="39">
        <f t="shared" si="30"/>
        <v>10</v>
      </c>
      <c r="C695" s="264">
        <f t="shared" si="31"/>
        <v>48488</v>
      </c>
      <c r="E695" s="172">
        <v>1107032.1250202286</v>
      </c>
      <c r="F695" s="172">
        <v>76721.478994453457</v>
      </c>
      <c r="G695" s="172">
        <v>2062.21025690646</v>
      </c>
      <c r="H695" s="172">
        <v>189.62544505685366</v>
      </c>
      <c r="I695" s="172">
        <v>148.80387610969933</v>
      </c>
      <c r="J695" s="172">
        <v>14</v>
      </c>
      <c r="K695" s="172">
        <v>7</v>
      </c>
      <c r="L695" s="172">
        <v>96</v>
      </c>
      <c r="M695" s="172">
        <v>74</v>
      </c>
      <c r="N695" s="172">
        <v>107</v>
      </c>
      <c r="O695" s="172">
        <v>83</v>
      </c>
      <c r="P695" s="172">
        <f t="shared" si="28"/>
        <v>1186222.4397166455</v>
      </c>
      <c r="R695" s="265"/>
    </row>
    <row r="696" spans="1:18" ht="15">
      <c r="A696" s="39">
        <f t="shared" si="29"/>
        <v>2032</v>
      </c>
      <c r="B696" s="39">
        <f t="shared" si="30"/>
        <v>11</v>
      </c>
      <c r="C696" s="264">
        <f t="shared" si="31"/>
        <v>48519</v>
      </c>
      <c r="E696" s="172">
        <v>1110415.2897407871</v>
      </c>
      <c r="F696" s="172">
        <v>77034.199532572762</v>
      </c>
      <c r="G696" s="172">
        <v>2061.7283319533626</v>
      </c>
      <c r="H696" s="172">
        <v>189.30432158881473</v>
      </c>
      <c r="I696" s="172">
        <v>148.5805498817389</v>
      </c>
      <c r="J696" s="172">
        <v>14</v>
      </c>
      <c r="K696" s="172">
        <v>7</v>
      </c>
      <c r="L696" s="172">
        <v>96</v>
      </c>
      <c r="M696" s="172">
        <v>74</v>
      </c>
      <c r="N696" s="172">
        <v>107</v>
      </c>
      <c r="O696" s="172">
        <v>83</v>
      </c>
      <c r="P696" s="172">
        <f t="shared" si="28"/>
        <v>1189917.521926902</v>
      </c>
      <c r="R696" s="265"/>
    </row>
    <row r="697" spans="1:18" ht="15">
      <c r="A697" s="39">
        <f t="shared" si="29"/>
        <v>2032</v>
      </c>
      <c r="B697" s="39">
        <f t="shared" si="30"/>
        <v>12</v>
      </c>
      <c r="C697" s="264">
        <f t="shared" si="31"/>
        <v>48549</v>
      </c>
      <c r="E697" s="172">
        <v>1113303.2587034502</v>
      </c>
      <c r="F697" s="172">
        <v>77263.909954737115</v>
      </c>
      <c r="G697" s="172">
        <v>2059.1748506613012</v>
      </c>
      <c r="H697" s="172">
        <v>188.98454917237299</v>
      </c>
      <c r="I697" s="172">
        <v>148.35814914739692</v>
      </c>
      <c r="J697" s="172">
        <v>14</v>
      </c>
      <c r="K697" s="172">
        <v>7</v>
      </c>
      <c r="L697" s="172">
        <v>96</v>
      </c>
      <c r="M697" s="172">
        <v>74</v>
      </c>
      <c r="N697" s="172">
        <v>107</v>
      </c>
      <c r="O697" s="172">
        <v>83</v>
      </c>
      <c r="P697" s="172">
        <f t="shared" si="28"/>
        <v>1193032.3280580211</v>
      </c>
      <c r="R697" s="265"/>
    </row>
    <row r="698" spans="1:18" ht="15">
      <c r="A698" s="39">
        <f t="shared" si="29"/>
        <v>2033</v>
      </c>
      <c r="B698" s="39">
        <f t="shared" si="30"/>
        <v>1</v>
      </c>
      <c r="C698" s="264">
        <f t="shared" si="31"/>
        <v>48580</v>
      </c>
      <c r="E698" s="172">
        <v>1116585.8993408065</v>
      </c>
      <c r="F698" s="172">
        <v>77452.857369120204</v>
      </c>
      <c r="G698" s="172">
        <v>2061.5836373734587</v>
      </c>
      <c r="H698" s="172">
        <v>189.21737988280529</v>
      </c>
      <c r="I698" s="172">
        <v>149.8310961993416</v>
      </c>
      <c r="J698" s="172">
        <v>14</v>
      </c>
      <c r="K698" s="172">
        <v>7</v>
      </c>
      <c r="L698" s="172">
        <v>96</v>
      </c>
      <c r="M698" s="172">
        <v>74</v>
      </c>
      <c r="N698" s="172">
        <v>107</v>
      </c>
      <c r="O698" s="172">
        <v>83</v>
      </c>
      <c r="P698" s="172">
        <f t="shared" si="28"/>
        <v>1196506.557727183</v>
      </c>
      <c r="R698" s="265"/>
    </row>
    <row r="699" spans="1:18" ht="15">
      <c r="A699" s="39">
        <f t="shared" si="29"/>
        <v>2033</v>
      </c>
      <c r="B699" s="39">
        <f t="shared" si="30"/>
        <v>2</v>
      </c>
      <c r="C699" s="264">
        <f t="shared" si="31"/>
        <v>48611</v>
      </c>
      <c r="E699" s="172">
        <v>1119188.3974925606</v>
      </c>
      <c r="F699" s="172">
        <v>77611.818242651178</v>
      </c>
      <c r="G699" s="172">
        <v>2061.8415453478169</v>
      </c>
      <c r="H699" s="172">
        <v>188.31136411346682</v>
      </c>
      <c r="I699" s="172">
        <v>147.75320332603084</v>
      </c>
      <c r="J699" s="172">
        <v>14</v>
      </c>
      <c r="K699" s="172">
        <v>7</v>
      </c>
      <c r="L699" s="172">
        <v>96</v>
      </c>
      <c r="M699" s="172">
        <v>74</v>
      </c>
      <c r="N699" s="172">
        <v>107</v>
      </c>
      <c r="O699" s="172">
        <v>83</v>
      </c>
      <c r="P699" s="172">
        <f t="shared" si="28"/>
        <v>1199267.3686446729</v>
      </c>
      <c r="R699" s="265"/>
    </row>
    <row r="700" spans="1:18" ht="15">
      <c r="A700" s="39">
        <f t="shared" si="29"/>
        <v>2033</v>
      </c>
      <c r="B700" s="39">
        <f t="shared" si="30"/>
        <v>3</v>
      </c>
      <c r="C700" s="264">
        <f t="shared" si="31"/>
        <v>48639</v>
      </c>
      <c r="E700" s="172">
        <v>1121088.8001005475</v>
      </c>
      <c r="F700" s="172">
        <v>77740.149485065849</v>
      </c>
      <c r="G700" s="172">
        <v>2060.6249816162886</v>
      </c>
      <c r="H700" s="172">
        <v>188.00011780613855</v>
      </c>
      <c r="I700" s="172">
        <v>147.53371647041183</v>
      </c>
      <c r="J700" s="172">
        <v>14</v>
      </c>
      <c r="K700" s="172">
        <v>7</v>
      </c>
      <c r="L700" s="172">
        <v>96</v>
      </c>
      <c r="M700" s="172">
        <v>74</v>
      </c>
      <c r="N700" s="172">
        <v>107</v>
      </c>
      <c r="O700" s="172">
        <v>83</v>
      </c>
      <c r="P700" s="172">
        <f t="shared" si="28"/>
        <v>1201294.574685036</v>
      </c>
      <c r="R700" s="265"/>
    </row>
    <row r="701" spans="1:18" ht="15">
      <c r="A701" s="39">
        <f t="shared" si="29"/>
        <v>2033</v>
      </c>
      <c r="B701" s="39">
        <f t="shared" si="30"/>
        <v>4</v>
      </c>
      <c r="C701" s="264">
        <f t="shared" si="31"/>
        <v>48670</v>
      </c>
      <c r="E701" s="172">
        <v>1122673.0684162111</v>
      </c>
      <c r="F701" s="172">
        <v>77824.373180782641</v>
      </c>
      <c r="G701" s="172">
        <v>2057.701139871529</v>
      </c>
      <c r="H701" s="172">
        <v>187.63644246562103</v>
      </c>
      <c r="I701" s="172">
        <v>147.17050152961184</v>
      </c>
      <c r="J701" s="172">
        <v>14</v>
      </c>
      <c r="K701" s="172">
        <v>7</v>
      </c>
      <c r="L701" s="172">
        <v>96</v>
      </c>
      <c r="M701" s="172">
        <v>74</v>
      </c>
      <c r="N701" s="172">
        <v>107</v>
      </c>
      <c r="O701" s="172">
        <v>83</v>
      </c>
      <c r="P701" s="172">
        <f t="shared" si="28"/>
        <v>1202959.7791793309</v>
      </c>
      <c r="R701" s="265"/>
    </row>
    <row r="702" spans="1:18" ht="15">
      <c r="A702" s="39">
        <f t="shared" si="29"/>
        <v>2033</v>
      </c>
      <c r="B702" s="39">
        <f t="shared" si="30"/>
        <v>5</v>
      </c>
      <c r="C702" s="264">
        <f t="shared" si="31"/>
        <v>48700</v>
      </c>
      <c r="E702" s="172">
        <v>1123689.4439171839</v>
      </c>
      <c r="F702" s="172">
        <v>77838.868145944594</v>
      </c>
      <c r="G702" s="172">
        <v>2055.3189795839762</v>
      </c>
      <c r="H702" s="172">
        <v>187.32065294712748</v>
      </c>
      <c r="I702" s="172">
        <v>146.95324936619079</v>
      </c>
      <c r="J702" s="172">
        <v>14</v>
      </c>
      <c r="K702" s="172">
        <v>7</v>
      </c>
      <c r="L702" s="172">
        <v>96</v>
      </c>
      <c r="M702" s="172">
        <v>74</v>
      </c>
      <c r="N702" s="172">
        <v>107</v>
      </c>
      <c r="O702" s="172">
        <v>83</v>
      </c>
      <c r="P702" s="172">
        <f t="shared" si="28"/>
        <v>1203987.9516956594</v>
      </c>
      <c r="R702" s="265"/>
    </row>
    <row r="703" spans="1:18" ht="15">
      <c r="A703" s="39">
        <f t="shared" si="29"/>
        <v>2033</v>
      </c>
      <c r="B703" s="39">
        <f t="shared" si="30"/>
        <v>6</v>
      </c>
      <c r="C703" s="264">
        <f t="shared" si="31"/>
        <v>48731</v>
      </c>
      <c r="E703" s="172">
        <v>1124724.1827846412</v>
      </c>
      <c r="F703" s="172">
        <v>77853.371079883611</v>
      </c>
      <c r="G703" s="172">
        <v>2052.9699806093126</v>
      </c>
      <c r="H703" s="172">
        <v>187.00617478997998</v>
      </c>
      <c r="I703" s="172">
        <v>146.73688781563916</v>
      </c>
      <c r="J703" s="172">
        <v>14</v>
      </c>
      <c r="K703" s="172">
        <v>7</v>
      </c>
      <c r="L703" s="172">
        <v>96</v>
      </c>
      <c r="M703" s="172">
        <v>74</v>
      </c>
      <c r="N703" s="172">
        <v>107</v>
      </c>
      <c r="O703" s="172">
        <v>83</v>
      </c>
      <c r="P703" s="172">
        <f t="shared" ref="P703:P709" si="32">SUM(E703:H703,J703,MAX(L703:M703),MAX(N703:O703))</f>
        <v>1205034.530019924</v>
      </c>
      <c r="R703" s="265"/>
    </row>
    <row r="704" spans="1:18" ht="15">
      <c r="A704" s="39">
        <f t="shared" ref="A704:A709" si="33">IF(B704=1,A703+1,A703)</f>
        <v>2033</v>
      </c>
      <c r="B704" s="39">
        <f t="shared" ref="B704:B709" si="34">IF(B703=12,1,B703+1)</f>
        <v>7</v>
      </c>
      <c r="C704" s="264">
        <f t="shared" ref="C704:C709" si="35">DATE(A704,B704,1)</f>
        <v>48761</v>
      </c>
      <c r="E704" s="172">
        <v>1125151.8029481859</v>
      </c>
      <c r="F704" s="172">
        <v>77846.76638967864</v>
      </c>
      <c r="G704" s="172">
        <v>2050.6371789685581</v>
      </c>
      <c r="H704" s="172">
        <v>186.82066236771922</v>
      </c>
      <c r="I704" s="172">
        <v>146.90460140041247</v>
      </c>
      <c r="J704" s="172">
        <v>14</v>
      </c>
      <c r="K704" s="172">
        <v>7</v>
      </c>
      <c r="L704" s="172">
        <v>96</v>
      </c>
      <c r="M704" s="172">
        <v>74</v>
      </c>
      <c r="N704" s="172">
        <v>107</v>
      </c>
      <c r="O704" s="172">
        <v>83</v>
      </c>
      <c r="P704" s="172">
        <f t="shared" si="32"/>
        <v>1205453.0271792009</v>
      </c>
      <c r="R704" s="265"/>
    </row>
    <row r="705" spans="1:18" ht="15">
      <c r="A705" s="39">
        <f t="shared" si="33"/>
        <v>2033</v>
      </c>
      <c r="B705" s="39">
        <f t="shared" si="34"/>
        <v>8</v>
      </c>
      <c r="C705" s="264">
        <f t="shared" si="35"/>
        <v>48792</v>
      </c>
      <c r="E705" s="172">
        <v>1126084.3048960594</v>
      </c>
      <c r="F705" s="172">
        <v>77857.165308293625</v>
      </c>
      <c r="G705" s="172">
        <v>2047.0595382828924</v>
      </c>
      <c r="H705" s="172">
        <v>186.51336813077785</v>
      </c>
      <c r="I705" s="172">
        <v>146.68935382654382</v>
      </c>
      <c r="J705" s="172">
        <v>14</v>
      </c>
      <c r="K705" s="172">
        <v>7</v>
      </c>
      <c r="L705" s="172">
        <v>96</v>
      </c>
      <c r="M705" s="172">
        <v>74</v>
      </c>
      <c r="N705" s="172">
        <v>107</v>
      </c>
      <c r="O705" s="172">
        <v>83</v>
      </c>
      <c r="P705" s="172">
        <f t="shared" si="32"/>
        <v>1206392.0431107667</v>
      </c>
      <c r="R705" s="265"/>
    </row>
    <row r="706" spans="1:18" ht="15">
      <c r="A706" s="39">
        <f t="shared" si="33"/>
        <v>2033</v>
      </c>
      <c r="B706" s="39">
        <f t="shared" si="34"/>
        <v>9</v>
      </c>
      <c r="C706" s="264">
        <f t="shared" si="35"/>
        <v>48823</v>
      </c>
      <c r="E706" s="172">
        <v>1127967.3266141589</v>
      </c>
      <c r="F706" s="172">
        <v>77972.600022327373</v>
      </c>
      <c r="G706" s="172">
        <v>2044.5989537010375</v>
      </c>
      <c r="H706" s="172">
        <v>186.20734693884918</v>
      </c>
      <c r="I706" s="172">
        <v>146.47498415704635</v>
      </c>
      <c r="J706" s="172">
        <v>14</v>
      </c>
      <c r="K706" s="172">
        <v>7</v>
      </c>
      <c r="L706" s="172">
        <v>96</v>
      </c>
      <c r="M706" s="172">
        <v>74</v>
      </c>
      <c r="N706" s="172">
        <v>107</v>
      </c>
      <c r="O706" s="172">
        <v>83</v>
      </c>
      <c r="P706" s="172">
        <f t="shared" si="32"/>
        <v>1208387.7329371262</v>
      </c>
      <c r="R706" s="265"/>
    </row>
    <row r="707" spans="1:18" ht="15">
      <c r="A707" s="39">
        <f t="shared" si="33"/>
        <v>2033</v>
      </c>
      <c r="B707" s="39">
        <f t="shared" si="34"/>
        <v>10</v>
      </c>
      <c r="C707" s="264">
        <f t="shared" si="35"/>
        <v>48853</v>
      </c>
      <c r="E707" s="172">
        <v>1131436.3508285817</v>
      </c>
      <c r="F707" s="172">
        <v>78167.65335504309</v>
      </c>
      <c r="G707" s="172">
        <v>2046.2109685694172</v>
      </c>
      <c r="H707" s="172">
        <v>185.87547886916613</v>
      </c>
      <c r="I707" s="172">
        <v>146.18362875893689</v>
      </c>
      <c r="J707" s="172">
        <v>14</v>
      </c>
      <c r="K707" s="172">
        <v>7</v>
      </c>
      <c r="L707" s="172">
        <v>96</v>
      </c>
      <c r="M707" s="172">
        <v>74</v>
      </c>
      <c r="N707" s="172">
        <v>107</v>
      </c>
      <c r="O707" s="172">
        <v>83</v>
      </c>
      <c r="P707" s="172">
        <f t="shared" si="32"/>
        <v>1212053.0906310633</v>
      </c>
      <c r="R707" s="265"/>
    </row>
    <row r="708" spans="1:18" ht="15">
      <c r="A708" s="39">
        <f t="shared" si="33"/>
        <v>2033</v>
      </c>
      <c r="B708" s="39">
        <f t="shared" si="34"/>
        <v>11</v>
      </c>
      <c r="C708" s="264">
        <f t="shared" si="35"/>
        <v>48884</v>
      </c>
      <c r="E708" s="172">
        <v>1134899.1759585501</v>
      </c>
      <c r="F708" s="172">
        <v>78486.584456391502</v>
      </c>
      <c r="G708" s="172">
        <v>2045.7327825445784</v>
      </c>
      <c r="H708" s="172">
        <v>185.56982262404566</v>
      </c>
      <c r="I708" s="172">
        <v>145.97105517895594</v>
      </c>
      <c r="J708" s="172">
        <v>14</v>
      </c>
      <c r="K708" s="172">
        <v>7</v>
      </c>
      <c r="L708" s="172">
        <v>96</v>
      </c>
      <c r="M708" s="172">
        <v>74</v>
      </c>
      <c r="N708" s="172">
        <v>107</v>
      </c>
      <c r="O708" s="172">
        <v>83</v>
      </c>
      <c r="P708" s="172">
        <f t="shared" si="32"/>
        <v>1215834.0630201101</v>
      </c>
      <c r="R708" s="265"/>
    </row>
    <row r="709" spans="1:18" ht="15">
      <c r="A709" s="39">
        <f t="shared" si="33"/>
        <v>2033</v>
      </c>
      <c r="B709" s="39">
        <f t="shared" si="34"/>
        <v>12</v>
      </c>
      <c r="C709" s="264">
        <f t="shared" si="35"/>
        <v>48914</v>
      </c>
      <c r="E709" s="172">
        <v>1137856.0402581973</v>
      </c>
      <c r="F709" s="172">
        <v>78720.941782100752</v>
      </c>
      <c r="G709" s="172">
        <v>2043.199111979033</v>
      </c>
      <c r="H709" s="172">
        <v>185.26542374787132</v>
      </c>
      <c r="I709" s="172">
        <v>145.75934386419544</v>
      </c>
      <c r="J709" s="172">
        <v>14</v>
      </c>
      <c r="K709" s="172">
        <v>7</v>
      </c>
      <c r="L709" s="172">
        <v>96</v>
      </c>
      <c r="M709" s="172">
        <v>74</v>
      </c>
      <c r="N709" s="172">
        <v>107</v>
      </c>
      <c r="O709" s="172">
        <v>83</v>
      </c>
      <c r="P709" s="172">
        <f t="shared" si="32"/>
        <v>1219022.4465760251</v>
      </c>
      <c r="R709" s="265"/>
    </row>
    <row r="710" spans="1:18">
      <c r="C710" s="264"/>
    </row>
    <row r="711" spans="1:18">
      <c r="C711" s="264"/>
    </row>
    <row r="712" spans="1:18">
      <c r="C712" s="264"/>
    </row>
    <row r="713" spans="1:18">
      <c r="C713" s="264"/>
    </row>
    <row r="714" spans="1:18">
      <c r="C714" s="264"/>
    </row>
    <row r="715" spans="1:18">
      <c r="C715" s="264"/>
    </row>
    <row r="716" spans="1:18">
      <c r="C716" s="264"/>
    </row>
    <row r="717" spans="1:18">
      <c r="C717" s="264"/>
    </row>
    <row r="718" spans="1:18">
      <c r="C718" s="264"/>
    </row>
    <row r="719" spans="1:18">
      <c r="C719" s="264"/>
    </row>
    <row r="720" spans="1:18">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mergeCells count="2">
    <mergeCell ref="E4:P4"/>
    <mergeCell ref="B39:B60"/>
  </mergeCells>
  <pageMargins left="0.7" right="0.7" top="0.75" bottom="0.75" header="0.3" footer="0.3"/>
  <pageSetup orientation="portrait" r:id="rId1"/>
  <headerFooter>
    <oddFooter>&amp;L&amp;A
&amp;F&amp;R&amp;P of &amp;N</oddFooter>
  </headerFooter>
</worksheet>
</file>

<file path=xl/worksheets/sheet32.xml><?xml version="1.0" encoding="utf-8"?>
<worksheet xmlns="http://schemas.openxmlformats.org/spreadsheetml/2006/main" xmlns:r="http://schemas.openxmlformats.org/officeDocument/2006/relationships">
  <dimension ref="A1:BZ747"/>
  <sheetViews>
    <sheetView workbookViewId="0">
      <pane xSplit="4" ySplit="6" topLeftCell="BN452" activePane="bottomRight" state="frozen"/>
      <selection activeCell="D35" sqref="D35"/>
      <selection pane="topRight" activeCell="D35" sqref="D35"/>
      <selection pane="bottomLeft" activeCell="D35" sqref="D35"/>
      <selection pane="bottomRight" activeCell="D35" sqref="D35"/>
    </sheetView>
  </sheetViews>
  <sheetFormatPr defaultRowHeight="12.75" outlineLevelCol="1"/>
  <cols>
    <col min="1" max="2" width="9.140625" style="3"/>
    <col min="3" max="3" width="0" style="3" hidden="1" customWidth="1" outlineLevel="1"/>
    <col min="4" max="4" width="2.7109375" style="3" customWidth="1" collapsed="1"/>
    <col min="5" max="5" width="12.7109375" style="3" customWidth="1"/>
    <col min="6" max="6" width="6.5703125" style="3" bestFit="1" customWidth="1"/>
    <col min="7" max="7" width="2.7109375" style="3" customWidth="1"/>
    <col min="8" max="8" width="12" style="3" customWidth="1"/>
    <col min="9" max="9" width="2.7109375" style="3" customWidth="1"/>
    <col min="10" max="10" width="12" style="3" bestFit="1" customWidth="1"/>
    <col min="11" max="11" width="11" style="3" bestFit="1" customWidth="1"/>
    <col min="12" max="12" width="2.7109375" style="3" customWidth="1"/>
    <col min="13" max="13" width="12" style="3" bestFit="1" customWidth="1"/>
    <col min="14" max="14" width="2.7109375" style="3" customWidth="1"/>
    <col min="15" max="16" width="11" style="3" bestFit="1" customWidth="1"/>
    <col min="17" max="17" width="2.7109375" style="3" customWidth="1"/>
    <col min="18" max="18" width="11" style="3" bestFit="1" customWidth="1"/>
    <col min="19" max="19" width="2.7109375" style="3" customWidth="1"/>
    <col min="20" max="22" width="11" style="3" bestFit="1" customWidth="1"/>
    <col min="23" max="23" width="2.7109375" style="3" customWidth="1"/>
    <col min="24" max="24" width="23" style="3" customWidth="1"/>
    <col min="25" max="25" width="2.7109375" style="3" customWidth="1"/>
    <col min="26" max="27" width="10" style="3" bestFit="1" customWidth="1"/>
    <col min="28" max="28" width="8.5703125" style="3" bestFit="1" customWidth="1"/>
    <col min="29" max="29" width="2.7109375" style="3" customWidth="1"/>
    <col min="30" max="30" width="21.7109375" style="3" bestFit="1" customWidth="1"/>
    <col min="31" max="31" width="2.7109375" style="3" customWidth="1"/>
    <col min="32" max="32" width="10" style="3" bestFit="1" customWidth="1"/>
    <col min="33" max="33" width="8.5703125" style="3" bestFit="1" customWidth="1"/>
    <col min="34" max="34" width="12" style="3" bestFit="1" customWidth="1"/>
    <col min="35" max="35" width="2.7109375" style="3" customWidth="1"/>
    <col min="36" max="36" width="19.5703125" style="3" bestFit="1" customWidth="1"/>
    <col min="37" max="37" width="2.7109375" style="3" customWidth="1"/>
    <col min="38" max="38" width="8.5703125" style="3" bestFit="1" customWidth="1"/>
    <col min="39" max="40" width="6.7109375" style="3" bestFit="1" customWidth="1"/>
    <col min="41" max="41" width="2.7109375" style="3" customWidth="1"/>
    <col min="42" max="42" width="20" style="3" bestFit="1" customWidth="1"/>
    <col min="43" max="43" width="2.7109375" style="3" customWidth="1"/>
    <col min="44" max="44" width="8.5703125" style="3" bestFit="1" customWidth="1"/>
    <col min="45" max="46" width="11" style="3" bestFit="1" customWidth="1"/>
    <col min="47" max="47" width="2.7109375" style="3" customWidth="1"/>
    <col min="48" max="48" width="29.7109375" style="3" customWidth="1"/>
    <col min="49" max="49" width="2.7109375" style="3" customWidth="1"/>
    <col min="50" max="50" width="8.5703125" style="3" bestFit="1" customWidth="1"/>
    <col min="51" max="51" width="10.5703125" style="3" bestFit="1" customWidth="1"/>
    <col min="52" max="52" width="10" style="3" bestFit="1" customWidth="1"/>
    <col min="53" max="53" width="2.7109375" style="3" customWidth="1"/>
    <col min="54" max="54" width="23" style="3" bestFit="1" customWidth="1"/>
    <col min="55" max="55" width="2.7109375" style="3" customWidth="1"/>
    <col min="56" max="56" width="13.5703125" style="3" bestFit="1" customWidth="1"/>
    <col min="57" max="59" width="11" style="3" bestFit="1" customWidth="1"/>
    <col min="60" max="60" width="2.7109375" style="3" customWidth="1"/>
    <col min="61" max="61" width="28" style="3" bestFit="1" customWidth="1"/>
    <col min="62" max="62" width="2.7109375" style="3" customWidth="1"/>
    <col min="63" max="63" width="10" style="3" bestFit="1" customWidth="1"/>
    <col min="64" max="66" width="11" style="3" bestFit="1" customWidth="1"/>
    <col min="67" max="67" width="2.7109375" style="3" customWidth="1"/>
    <col min="68" max="68" width="21.42578125" style="3" bestFit="1" customWidth="1"/>
    <col min="69" max="69" width="2.7109375" style="3" customWidth="1"/>
    <col min="70" max="70" width="13.5703125" style="3" bestFit="1" customWidth="1"/>
    <col min="71" max="71" width="9.140625" style="3"/>
    <col min="72" max="73" width="17.140625" style="3" customWidth="1"/>
    <col min="74" max="75" width="9.140625" style="3"/>
    <col min="76" max="78" width="14.85546875" style="3" customWidth="1"/>
    <col min="79" max="16384" width="9.140625" style="3"/>
  </cols>
  <sheetData>
    <row r="1" spans="1:73" ht="31.5">
      <c r="A1" s="261" t="s">
        <v>313</v>
      </c>
    </row>
    <row r="2" spans="1:73" ht="21">
      <c r="A2" s="262" t="s">
        <v>314</v>
      </c>
    </row>
    <row r="3" spans="1:73">
      <c r="A3" s="3" t="s">
        <v>315</v>
      </c>
    </row>
    <row r="4" spans="1:73">
      <c r="E4" s="263" t="s">
        <v>316</v>
      </c>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row>
    <row r="5" spans="1:73">
      <c r="A5" s="39" t="s">
        <v>317</v>
      </c>
      <c r="B5" s="39" t="s">
        <v>93</v>
      </c>
      <c r="C5" s="39" t="s">
        <v>318</v>
      </c>
      <c r="E5" s="39" t="s">
        <v>319</v>
      </c>
      <c r="F5" s="39" t="s">
        <v>320</v>
      </c>
      <c r="G5" s="39"/>
      <c r="H5" s="39" t="s">
        <v>0</v>
      </c>
      <c r="I5" s="39"/>
      <c r="J5" s="39" t="s">
        <v>321</v>
      </c>
      <c r="K5" s="39" t="s">
        <v>322</v>
      </c>
      <c r="L5" s="39"/>
      <c r="M5" s="39" t="s">
        <v>323</v>
      </c>
      <c r="N5" s="39"/>
      <c r="O5" s="39" t="s">
        <v>324</v>
      </c>
      <c r="P5" s="39" t="s">
        <v>325</v>
      </c>
      <c r="Q5" s="39"/>
      <c r="R5" s="39" t="s">
        <v>326</v>
      </c>
      <c r="S5" s="39"/>
      <c r="T5" s="39" t="s">
        <v>327</v>
      </c>
      <c r="U5" s="39" t="s">
        <v>328</v>
      </c>
      <c r="V5" s="39" t="s">
        <v>329</v>
      </c>
      <c r="W5" s="39"/>
      <c r="X5" s="39" t="s">
        <v>216</v>
      </c>
      <c r="Y5" s="39"/>
      <c r="Z5" s="39" t="s">
        <v>330</v>
      </c>
      <c r="AA5" s="39" t="s">
        <v>331</v>
      </c>
      <c r="AB5" s="39" t="s">
        <v>332</v>
      </c>
      <c r="AC5" s="39"/>
      <c r="AD5" s="39" t="s">
        <v>333</v>
      </c>
      <c r="AE5" s="39"/>
      <c r="AF5" s="3" t="s">
        <v>334</v>
      </c>
      <c r="AG5" s="39" t="s">
        <v>335</v>
      </c>
      <c r="AH5" s="39" t="s">
        <v>336</v>
      </c>
      <c r="AI5" s="39"/>
      <c r="AJ5" s="39" t="s">
        <v>217</v>
      </c>
      <c r="AK5" s="39"/>
      <c r="AL5" s="39" t="s">
        <v>337</v>
      </c>
      <c r="AM5" s="39" t="s">
        <v>338</v>
      </c>
      <c r="AN5" s="39" t="s">
        <v>339</v>
      </c>
      <c r="AO5" s="39"/>
      <c r="AP5" s="39" t="s">
        <v>340</v>
      </c>
      <c r="AQ5" s="39"/>
      <c r="AR5" s="39" t="s">
        <v>341</v>
      </c>
      <c r="AS5" s="39" t="s">
        <v>342</v>
      </c>
      <c r="AT5" s="39" t="s">
        <v>343</v>
      </c>
      <c r="AU5" s="39"/>
      <c r="AV5" s="39" t="s">
        <v>344</v>
      </c>
      <c r="AW5" s="39"/>
      <c r="AX5" s="39" t="s">
        <v>345</v>
      </c>
      <c r="AY5" s="39" t="s">
        <v>346</v>
      </c>
      <c r="AZ5" s="39" t="s">
        <v>347</v>
      </c>
      <c r="BA5" s="39"/>
      <c r="BB5" s="39" t="s">
        <v>348</v>
      </c>
      <c r="BC5" s="39"/>
      <c r="BD5" s="39" t="s">
        <v>349</v>
      </c>
      <c r="BE5" s="39" t="s">
        <v>350</v>
      </c>
      <c r="BF5" s="39" t="s">
        <v>351</v>
      </c>
      <c r="BG5" s="39" t="s">
        <v>352</v>
      </c>
      <c r="BH5" s="39"/>
      <c r="BI5" s="39" t="s">
        <v>353</v>
      </c>
      <c r="BJ5" s="39"/>
      <c r="BK5" s="39" t="s">
        <v>354</v>
      </c>
      <c r="BL5" s="39" t="s">
        <v>355</v>
      </c>
      <c r="BM5" s="39" t="s">
        <v>356</v>
      </c>
      <c r="BN5" s="39" t="s">
        <v>357</v>
      </c>
      <c r="BO5" s="39"/>
      <c r="BP5" s="39" t="s">
        <v>358</v>
      </c>
      <c r="BQ5" s="39"/>
      <c r="BR5" s="39" t="s">
        <v>71</v>
      </c>
      <c r="BT5" s="39" t="s">
        <v>0</v>
      </c>
      <c r="BU5" s="39" t="s">
        <v>37</v>
      </c>
    </row>
    <row r="6" spans="1:73" ht="3" customHeight="1"/>
    <row r="7" spans="1:73" ht="15">
      <c r="A7" s="39">
        <v>1980</v>
      </c>
      <c r="B7" s="39"/>
      <c r="C7" s="264"/>
      <c r="E7" s="172">
        <f t="shared" ref="E7:F26" si="0">SUMIF($A$62:$A$709,$A7,E$62:E$709)</f>
        <v>0</v>
      </c>
      <c r="F7" s="172">
        <f t="shared" si="0"/>
        <v>0</v>
      </c>
      <c r="G7" s="172"/>
      <c r="H7" s="172">
        <f t="shared" ref="H7:H60" si="1">SUMIF($A$62:$A$709,$A7,H$62:H$709)</f>
        <v>0</v>
      </c>
      <c r="I7" s="172"/>
      <c r="J7" s="172">
        <f t="shared" ref="J7:K26" si="2">SUMIF($A$62:$A$709,$A7,J$62:J$709)</f>
        <v>0</v>
      </c>
      <c r="K7" s="172">
        <f t="shared" si="2"/>
        <v>0</v>
      </c>
      <c r="L7" s="172"/>
      <c r="M7" s="172">
        <f t="shared" ref="M7:M60" si="3">SUMIF($A$62:$A$709,$A7,M$62:M$709)</f>
        <v>0</v>
      </c>
      <c r="N7" s="172"/>
      <c r="O7" s="172">
        <f t="shared" ref="O7:P26" si="4">SUMIF($A$62:$A$709,$A7,O$62:O$709)</f>
        <v>0</v>
      </c>
      <c r="P7" s="172">
        <f t="shared" si="4"/>
        <v>0</v>
      </c>
      <c r="Q7" s="172"/>
      <c r="R7" s="172">
        <f t="shared" ref="R7:R60" si="5">SUMIF($A$62:$A$709,$A7,R$62:R$709)</f>
        <v>0</v>
      </c>
      <c r="S7" s="172"/>
      <c r="T7" s="172">
        <f t="shared" ref="T7:V26" si="6">SUMIF($A$62:$A$709,$A7,T$62:T$709)</f>
        <v>0</v>
      </c>
      <c r="U7" s="172">
        <f t="shared" si="6"/>
        <v>0</v>
      </c>
      <c r="V7" s="172">
        <f t="shared" si="6"/>
        <v>0</v>
      </c>
      <c r="W7" s="172"/>
      <c r="X7" s="172">
        <f t="shared" ref="X7:X60" si="7">SUMIF($A$62:$A$709,$A7,X$62:X$709)</f>
        <v>0</v>
      </c>
      <c r="Y7" s="172"/>
      <c r="Z7" s="172">
        <f t="shared" ref="Z7:AB26" si="8">SUMIF($A$62:$A$709,$A7,Z$62:Z$709)</f>
        <v>0</v>
      </c>
      <c r="AA7" s="172">
        <f t="shared" si="8"/>
        <v>0</v>
      </c>
      <c r="AB7" s="172">
        <f t="shared" si="8"/>
        <v>0</v>
      </c>
      <c r="AC7" s="172"/>
      <c r="AD7" s="172">
        <f t="shared" ref="AD7:AD60" si="9">SUMIF($A$62:$A$709,$A7,AD$62:AD$709)</f>
        <v>0</v>
      </c>
      <c r="AE7" s="172"/>
      <c r="AF7" s="172">
        <f t="shared" ref="AF7:AH22" si="10">SUMIF($A$62:$A$709,$A7,AF$62:AF$709)</f>
        <v>0</v>
      </c>
      <c r="AG7" s="172">
        <f t="shared" si="10"/>
        <v>0</v>
      </c>
      <c r="AH7" s="172">
        <f t="shared" si="10"/>
        <v>0</v>
      </c>
      <c r="AI7" s="172"/>
      <c r="AJ7" s="172">
        <f t="shared" ref="AJ7:AJ22" si="11">SUMIF($A$62:$A$709,$A7,AJ$62:AJ$709)</f>
        <v>0</v>
      </c>
      <c r="AK7" s="172"/>
      <c r="AL7" s="172">
        <f t="shared" ref="AL7:AZ22" si="12">SUMIF($A$62:$A$709,$A7,AL$62:AL$709)</f>
        <v>0</v>
      </c>
      <c r="AM7" s="172">
        <f t="shared" si="12"/>
        <v>0</v>
      </c>
      <c r="AN7" s="172">
        <f t="shared" si="12"/>
        <v>0</v>
      </c>
      <c r="AO7" s="172"/>
      <c r="AP7" s="172">
        <f t="shared" ref="AP7:AP20" si="13">SUMIF($A$62:$A$709,$A7,AP$62:AP$709)</f>
        <v>0</v>
      </c>
      <c r="AQ7" s="172"/>
      <c r="AR7" s="172">
        <f t="shared" ref="AR7:AT20" si="14">SUMIF($A$62:$A$709,$A7,AR$62:AR$709)</f>
        <v>0</v>
      </c>
      <c r="AS7" s="172">
        <f t="shared" si="14"/>
        <v>0</v>
      </c>
      <c r="AT7" s="172">
        <f t="shared" si="14"/>
        <v>0</v>
      </c>
      <c r="AU7" s="172"/>
      <c r="AV7" s="172">
        <f t="shared" ref="AV7:AV20" si="15">SUMIF($A$62:$A$709,$A7,AV$62:AV$709)</f>
        <v>0</v>
      </c>
      <c r="AW7" s="172"/>
      <c r="AX7" s="172">
        <f t="shared" ref="AX7:BM22" si="16">SUMIF($A$62:$A$709,$A7,AX$62:AX$709)</f>
        <v>0</v>
      </c>
      <c r="AY7" s="172">
        <f t="shared" si="16"/>
        <v>0</v>
      </c>
      <c r="AZ7" s="172">
        <f t="shared" si="16"/>
        <v>0</v>
      </c>
      <c r="BA7" s="172"/>
      <c r="BB7" s="172">
        <f t="shared" ref="BB7:BP52" si="17">SUMIF($A$62:$A$709,$A7,BB$62:BB$709)</f>
        <v>0</v>
      </c>
      <c r="BC7" s="172"/>
      <c r="BD7" s="172">
        <f t="shared" ref="BD7:BG19" si="18">SUMIF($A$62:$A$709,$A7,BD$62:BD$709)</f>
        <v>0</v>
      </c>
      <c r="BE7" s="172">
        <f t="shared" si="18"/>
        <v>0</v>
      </c>
      <c r="BF7" s="172">
        <f t="shared" si="18"/>
        <v>0</v>
      </c>
      <c r="BG7" s="172">
        <f t="shared" si="18"/>
        <v>0</v>
      </c>
      <c r="BH7" s="172"/>
      <c r="BI7" s="172">
        <f t="shared" ref="BI7:BI51" si="19">SUMIF($A$62:$A$709,$A7,BI$62:BI$709)</f>
        <v>0</v>
      </c>
      <c r="BJ7" s="172"/>
      <c r="BK7" s="172">
        <f t="shared" ref="BK7:BN22" si="20">SUMIF($A$62:$A$709,$A7,BK$62:BK$709)</f>
        <v>0</v>
      </c>
      <c r="BL7" s="172">
        <f t="shared" si="20"/>
        <v>0</v>
      </c>
      <c r="BM7" s="172">
        <f t="shared" si="20"/>
        <v>0</v>
      </c>
      <c r="BN7" s="172">
        <f t="shared" si="20"/>
        <v>0</v>
      </c>
      <c r="BP7" s="172">
        <f t="shared" ref="BP7:BP51" si="21">SUMIF($A$62:$A$709,$A7,BP$62:BP$709)</f>
        <v>0</v>
      </c>
      <c r="BR7" s="172">
        <f t="shared" ref="AN7:BR53" si="22">SUMIF($A$62:$A$709,$A7,BR$62:BR$709)</f>
        <v>0</v>
      </c>
    </row>
    <row r="8" spans="1:73" ht="15">
      <c r="A8" s="39">
        <v>1981</v>
      </c>
      <c r="B8" s="39"/>
      <c r="C8" s="264"/>
      <c r="E8" s="172">
        <f t="shared" si="0"/>
        <v>0</v>
      </c>
      <c r="F8" s="172">
        <f t="shared" si="0"/>
        <v>0</v>
      </c>
      <c r="G8" s="172"/>
      <c r="H8" s="172">
        <f t="shared" si="1"/>
        <v>0</v>
      </c>
      <c r="I8" s="172"/>
      <c r="J8" s="172">
        <f t="shared" si="2"/>
        <v>0</v>
      </c>
      <c r="K8" s="172">
        <f t="shared" si="2"/>
        <v>0</v>
      </c>
      <c r="L8" s="172"/>
      <c r="M8" s="172">
        <f t="shared" si="3"/>
        <v>0</v>
      </c>
      <c r="N8" s="172"/>
      <c r="O8" s="172">
        <f t="shared" si="4"/>
        <v>0</v>
      </c>
      <c r="P8" s="172">
        <f t="shared" si="4"/>
        <v>0</v>
      </c>
      <c r="Q8" s="172"/>
      <c r="R8" s="172">
        <f t="shared" si="5"/>
        <v>0</v>
      </c>
      <c r="S8" s="172"/>
      <c r="T8" s="172">
        <f t="shared" si="6"/>
        <v>0</v>
      </c>
      <c r="U8" s="172">
        <f t="shared" si="6"/>
        <v>0</v>
      </c>
      <c r="V8" s="172">
        <f t="shared" si="6"/>
        <v>0</v>
      </c>
      <c r="W8" s="172"/>
      <c r="X8" s="172">
        <f t="shared" si="7"/>
        <v>0</v>
      </c>
      <c r="Y8" s="172"/>
      <c r="Z8" s="172">
        <f t="shared" si="8"/>
        <v>0</v>
      </c>
      <c r="AA8" s="172">
        <f t="shared" si="8"/>
        <v>0</v>
      </c>
      <c r="AB8" s="172">
        <f t="shared" si="8"/>
        <v>0</v>
      </c>
      <c r="AC8" s="172"/>
      <c r="AD8" s="172">
        <f t="shared" si="9"/>
        <v>0</v>
      </c>
      <c r="AE8" s="172"/>
      <c r="AF8" s="172">
        <f t="shared" si="10"/>
        <v>0</v>
      </c>
      <c r="AG8" s="172">
        <f t="shared" si="10"/>
        <v>0</v>
      </c>
      <c r="AH8" s="172">
        <f t="shared" si="10"/>
        <v>0</v>
      </c>
      <c r="AI8" s="172"/>
      <c r="AJ8" s="172">
        <f t="shared" si="11"/>
        <v>0</v>
      </c>
      <c r="AK8" s="172"/>
      <c r="AL8" s="172">
        <f t="shared" si="12"/>
        <v>0</v>
      </c>
      <c r="AM8" s="172">
        <f t="shared" si="12"/>
        <v>0</v>
      </c>
      <c r="AN8" s="172">
        <f t="shared" si="12"/>
        <v>0</v>
      </c>
      <c r="AO8" s="172"/>
      <c r="AP8" s="172">
        <f t="shared" si="13"/>
        <v>0</v>
      </c>
      <c r="AQ8" s="172"/>
      <c r="AR8" s="172">
        <f t="shared" si="14"/>
        <v>0</v>
      </c>
      <c r="AS8" s="172">
        <f t="shared" si="14"/>
        <v>0</v>
      </c>
      <c r="AT8" s="172">
        <f t="shared" si="14"/>
        <v>0</v>
      </c>
      <c r="AU8" s="172"/>
      <c r="AV8" s="172">
        <f t="shared" si="15"/>
        <v>0</v>
      </c>
      <c r="AW8" s="172"/>
      <c r="AX8" s="172">
        <f t="shared" si="16"/>
        <v>0</v>
      </c>
      <c r="AY8" s="172">
        <f t="shared" si="16"/>
        <v>0</v>
      </c>
      <c r="AZ8" s="172">
        <f t="shared" si="16"/>
        <v>0</v>
      </c>
      <c r="BA8" s="172"/>
      <c r="BB8" s="172">
        <f t="shared" si="17"/>
        <v>0</v>
      </c>
      <c r="BC8" s="172"/>
      <c r="BD8" s="172">
        <f t="shared" si="18"/>
        <v>0</v>
      </c>
      <c r="BE8" s="172">
        <f t="shared" si="18"/>
        <v>0</v>
      </c>
      <c r="BF8" s="172">
        <f t="shared" si="18"/>
        <v>0</v>
      </c>
      <c r="BG8" s="172">
        <f t="shared" si="18"/>
        <v>0</v>
      </c>
      <c r="BH8" s="172"/>
      <c r="BI8" s="172">
        <f t="shared" si="19"/>
        <v>0</v>
      </c>
      <c r="BJ8" s="172"/>
      <c r="BK8" s="172">
        <f t="shared" si="20"/>
        <v>0</v>
      </c>
      <c r="BL8" s="172">
        <f t="shared" si="20"/>
        <v>0</v>
      </c>
      <c r="BM8" s="172">
        <f t="shared" si="20"/>
        <v>0</v>
      </c>
      <c r="BN8" s="172">
        <f t="shared" si="20"/>
        <v>0</v>
      </c>
      <c r="BP8" s="172">
        <f t="shared" si="21"/>
        <v>0</v>
      </c>
      <c r="BR8" s="172">
        <f t="shared" si="22"/>
        <v>0</v>
      </c>
    </row>
    <row r="9" spans="1:73" ht="15">
      <c r="A9" s="39">
        <v>1982</v>
      </c>
      <c r="B9" s="39"/>
      <c r="C9" s="264"/>
      <c r="E9" s="172">
        <f t="shared" si="0"/>
        <v>0</v>
      </c>
      <c r="F9" s="172">
        <f t="shared" si="0"/>
        <v>0</v>
      </c>
      <c r="G9" s="172"/>
      <c r="H9" s="172">
        <f t="shared" si="1"/>
        <v>0</v>
      </c>
      <c r="I9" s="172"/>
      <c r="J9" s="172">
        <f t="shared" si="2"/>
        <v>0</v>
      </c>
      <c r="K9" s="172">
        <f t="shared" si="2"/>
        <v>0</v>
      </c>
      <c r="L9" s="172"/>
      <c r="M9" s="172">
        <f t="shared" si="3"/>
        <v>0</v>
      </c>
      <c r="N9" s="172"/>
      <c r="O9" s="172">
        <f t="shared" si="4"/>
        <v>0</v>
      </c>
      <c r="P9" s="172">
        <f t="shared" si="4"/>
        <v>0</v>
      </c>
      <c r="Q9" s="172"/>
      <c r="R9" s="172">
        <f t="shared" si="5"/>
        <v>0</v>
      </c>
      <c r="S9" s="172"/>
      <c r="T9" s="172">
        <f t="shared" si="6"/>
        <v>0</v>
      </c>
      <c r="U9" s="172">
        <f t="shared" si="6"/>
        <v>0</v>
      </c>
      <c r="V9" s="172">
        <f t="shared" si="6"/>
        <v>0</v>
      </c>
      <c r="W9" s="172"/>
      <c r="X9" s="172">
        <f t="shared" si="7"/>
        <v>0</v>
      </c>
      <c r="Y9" s="172"/>
      <c r="Z9" s="172">
        <f t="shared" si="8"/>
        <v>0</v>
      </c>
      <c r="AA9" s="172">
        <f t="shared" si="8"/>
        <v>0</v>
      </c>
      <c r="AB9" s="172">
        <f t="shared" si="8"/>
        <v>0</v>
      </c>
      <c r="AC9" s="172"/>
      <c r="AD9" s="172">
        <f t="shared" si="9"/>
        <v>0</v>
      </c>
      <c r="AE9" s="172"/>
      <c r="AF9" s="172">
        <f t="shared" si="10"/>
        <v>0</v>
      </c>
      <c r="AG9" s="172">
        <f t="shared" si="10"/>
        <v>0</v>
      </c>
      <c r="AH9" s="172">
        <f t="shared" si="10"/>
        <v>0</v>
      </c>
      <c r="AI9" s="172"/>
      <c r="AJ9" s="172">
        <f t="shared" si="11"/>
        <v>0</v>
      </c>
      <c r="AK9" s="172"/>
      <c r="AL9" s="172">
        <f t="shared" si="12"/>
        <v>0</v>
      </c>
      <c r="AM9" s="172">
        <f t="shared" si="12"/>
        <v>0</v>
      </c>
      <c r="AN9" s="172">
        <f t="shared" si="12"/>
        <v>0</v>
      </c>
      <c r="AO9" s="172"/>
      <c r="AP9" s="172">
        <f t="shared" si="13"/>
        <v>0</v>
      </c>
      <c r="AQ9" s="172"/>
      <c r="AR9" s="172">
        <f t="shared" si="14"/>
        <v>0</v>
      </c>
      <c r="AS9" s="172">
        <f t="shared" si="14"/>
        <v>0</v>
      </c>
      <c r="AT9" s="172">
        <f t="shared" si="14"/>
        <v>0</v>
      </c>
      <c r="AU9" s="172"/>
      <c r="AV9" s="172">
        <f t="shared" si="15"/>
        <v>0</v>
      </c>
      <c r="AW9" s="172"/>
      <c r="AX9" s="172">
        <f t="shared" si="16"/>
        <v>0</v>
      </c>
      <c r="AY9" s="172">
        <f t="shared" si="16"/>
        <v>0</v>
      </c>
      <c r="AZ9" s="172">
        <f t="shared" si="16"/>
        <v>0</v>
      </c>
      <c r="BA9" s="172"/>
      <c r="BB9" s="172">
        <f t="shared" si="17"/>
        <v>0</v>
      </c>
      <c r="BC9" s="172"/>
      <c r="BD9" s="172">
        <f t="shared" si="18"/>
        <v>0</v>
      </c>
      <c r="BE9" s="172">
        <f t="shared" si="18"/>
        <v>0</v>
      </c>
      <c r="BF9" s="172">
        <f t="shared" si="18"/>
        <v>0</v>
      </c>
      <c r="BG9" s="172">
        <f t="shared" si="18"/>
        <v>0</v>
      </c>
      <c r="BH9" s="172"/>
      <c r="BI9" s="172">
        <f t="shared" si="19"/>
        <v>0</v>
      </c>
      <c r="BJ9" s="172"/>
      <c r="BK9" s="172">
        <f t="shared" si="20"/>
        <v>0</v>
      </c>
      <c r="BL9" s="172">
        <f t="shared" si="20"/>
        <v>0</v>
      </c>
      <c r="BM9" s="172">
        <f t="shared" si="20"/>
        <v>0</v>
      </c>
      <c r="BN9" s="172">
        <f t="shared" si="20"/>
        <v>0</v>
      </c>
      <c r="BP9" s="172">
        <f t="shared" si="21"/>
        <v>0</v>
      </c>
      <c r="BR9" s="172">
        <f t="shared" si="22"/>
        <v>0</v>
      </c>
    </row>
    <row r="10" spans="1:73" ht="15">
      <c r="A10" s="39">
        <v>1983</v>
      </c>
      <c r="B10" s="39"/>
      <c r="C10" s="264"/>
      <c r="E10" s="172">
        <f t="shared" si="0"/>
        <v>0</v>
      </c>
      <c r="F10" s="172">
        <f t="shared" si="0"/>
        <v>0</v>
      </c>
      <c r="G10" s="172"/>
      <c r="H10" s="172">
        <f t="shared" si="1"/>
        <v>0</v>
      </c>
      <c r="I10" s="172"/>
      <c r="J10" s="172">
        <f t="shared" si="2"/>
        <v>0</v>
      </c>
      <c r="K10" s="172">
        <f t="shared" si="2"/>
        <v>0</v>
      </c>
      <c r="L10" s="172"/>
      <c r="M10" s="172">
        <f t="shared" si="3"/>
        <v>0</v>
      </c>
      <c r="N10" s="172"/>
      <c r="O10" s="172">
        <f t="shared" si="4"/>
        <v>0</v>
      </c>
      <c r="P10" s="172">
        <f t="shared" si="4"/>
        <v>0</v>
      </c>
      <c r="Q10" s="172"/>
      <c r="R10" s="172">
        <f t="shared" si="5"/>
        <v>0</v>
      </c>
      <c r="S10" s="172"/>
      <c r="T10" s="172">
        <f t="shared" si="6"/>
        <v>0</v>
      </c>
      <c r="U10" s="172">
        <f t="shared" si="6"/>
        <v>0</v>
      </c>
      <c r="V10" s="172">
        <f t="shared" si="6"/>
        <v>0</v>
      </c>
      <c r="W10" s="172"/>
      <c r="X10" s="172">
        <f t="shared" si="7"/>
        <v>0</v>
      </c>
      <c r="Y10" s="172"/>
      <c r="Z10" s="172">
        <f t="shared" si="8"/>
        <v>0</v>
      </c>
      <c r="AA10" s="172">
        <f t="shared" si="8"/>
        <v>0</v>
      </c>
      <c r="AB10" s="172">
        <f t="shared" si="8"/>
        <v>0</v>
      </c>
      <c r="AC10" s="172"/>
      <c r="AD10" s="172">
        <f t="shared" si="9"/>
        <v>0</v>
      </c>
      <c r="AE10" s="172"/>
      <c r="AF10" s="172">
        <f t="shared" si="10"/>
        <v>0</v>
      </c>
      <c r="AG10" s="172">
        <f t="shared" si="10"/>
        <v>0</v>
      </c>
      <c r="AH10" s="172">
        <f t="shared" si="10"/>
        <v>0</v>
      </c>
      <c r="AI10" s="172"/>
      <c r="AJ10" s="172">
        <f t="shared" si="11"/>
        <v>0</v>
      </c>
      <c r="AK10" s="172"/>
      <c r="AL10" s="172">
        <f t="shared" si="12"/>
        <v>0</v>
      </c>
      <c r="AM10" s="172">
        <f t="shared" si="12"/>
        <v>0</v>
      </c>
      <c r="AN10" s="172">
        <f t="shared" si="12"/>
        <v>0</v>
      </c>
      <c r="AO10" s="172"/>
      <c r="AP10" s="172">
        <f t="shared" si="13"/>
        <v>0</v>
      </c>
      <c r="AQ10" s="172"/>
      <c r="AR10" s="172">
        <f t="shared" si="14"/>
        <v>0</v>
      </c>
      <c r="AS10" s="172">
        <f t="shared" si="14"/>
        <v>0</v>
      </c>
      <c r="AT10" s="172">
        <f t="shared" si="14"/>
        <v>0</v>
      </c>
      <c r="AU10" s="172"/>
      <c r="AV10" s="172">
        <f t="shared" si="15"/>
        <v>0</v>
      </c>
      <c r="AW10" s="172"/>
      <c r="AX10" s="172">
        <f t="shared" si="16"/>
        <v>0</v>
      </c>
      <c r="AY10" s="172">
        <f t="shared" si="16"/>
        <v>0</v>
      </c>
      <c r="AZ10" s="172">
        <f t="shared" si="16"/>
        <v>0</v>
      </c>
      <c r="BA10" s="172"/>
      <c r="BB10" s="172">
        <f t="shared" si="17"/>
        <v>0</v>
      </c>
      <c r="BC10" s="172"/>
      <c r="BD10" s="172">
        <f t="shared" si="18"/>
        <v>0</v>
      </c>
      <c r="BE10" s="172">
        <f t="shared" si="18"/>
        <v>0</v>
      </c>
      <c r="BF10" s="172">
        <f t="shared" si="18"/>
        <v>0</v>
      </c>
      <c r="BG10" s="172">
        <f t="shared" si="18"/>
        <v>0</v>
      </c>
      <c r="BH10" s="172"/>
      <c r="BI10" s="172">
        <f t="shared" si="19"/>
        <v>0</v>
      </c>
      <c r="BJ10" s="172"/>
      <c r="BK10" s="172">
        <f t="shared" si="20"/>
        <v>0</v>
      </c>
      <c r="BL10" s="172">
        <f t="shared" si="20"/>
        <v>0</v>
      </c>
      <c r="BM10" s="172">
        <f t="shared" si="20"/>
        <v>0</v>
      </c>
      <c r="BN10" s="172">
        <f t="shared" si="20"/>
        <v>0</v>
      </c>
      <c r="BP10" s="172">
        <f t="shared" si="21"/>
        <v>0</v>
      </c>
      <c r="BR10" s="172">
        <f t="shared" si="22"/>
        <v>0</v>
      </c>
    </row>
    <row r="11" spans="1:73" ht="15">
      <c r="A11" s="39">
        <v>1984</v>
      </c>
      <c r="B11" s="39"/>
      <c r="C11" s="264"/>
      <c r="E11" s="172">
        <f t="shared" si="0"/>
        <v>0</v>
      </c>
      <c r="F11" s="172">
        <f t="shared" si="0"/>
        <v>0</v>
      </c>
      <c r="G11" s="172"/>
      <c r="H11" s="172">
        <f t="shared" si="1"/>
        <v>0</v>
      </c>
      <c r="I11" s="172"/>
      <c r="J11" s="172">
        <f t="shared" si="2"/>
        <v>0</v>
      </c>
      <c r="K11" s="172">
        <f t="shared" si="2"/>
        <v>0</v>
      </c>
      <c r="L11" s="172"/>
      <c r="M11" s="172">
        <f t="shared" si="3"/>
        <v>0</v>
      </c>
      <c r="N11" s="172"/>
      <c r="O11" s="172">
        <f t="shared" si="4"/>
        <v>0</v>
      </c>
      <c r="P11" s="172">
        <f t="shared" si="4"/>
        <v>0</v>
      </c>
      <c r="Q11" s="172"/>
      <c r="R11" s="172">
        <f t="shared" si="5"/>
        <v>0</v>
      </c>
      <c r="S11" s="172"/>
      <c r="T11" s="172">
        <f t="shared" si="6"/>
        <v>0</v>
      </c>
      <c r="U11" s="172">
        <f t="shared" si="6"/>
        <v>0</v>
      </c>
      <c r="V11" s="172">
        <f t="shared" si="6"/>
        <v>0</v>
      </c>
      <c r="W11" s="172"/>
      <c r="X11" s="172">
        <f t="shared" si="7"/>
        <v>0</v>
      </c>
      <c r="Y11" s="172"/>
      <c r="Z11" s="172">
        <f t="shared" si="8"/>
        <v>0</v>
      </c>
      <c r="AA11" s="172">
        <f t="shared" si="8"/>
        <v>0</v>
      </c>
      <c r="AB11" s="172">
        <f t="shared" si="8"/>
        <v>0</v>
      </c>
      <c r="AC11" s="172"/>
      <c r="AD11" s="172">
        <f t="shared" si="9"/>
        <v>0</v>
      </c>
      <c r="AE11" s="172"/>
      <c r="AF11" s="172">
        <f t="shared" si="10"/>
        <v>0</v>
      </c>
      <c r="AG11" s="172">
        <f t="shared" si="10"/>
        <v>0</v>
      </c>
      <c r="AH11" s="172">
        <f t="shared" si="10"/>
        <v>0</v>
      </c>
      <c r="AI11" s="172"/>
      <c r="AJ11" s="172">
        <f t="shared" si="11"/>
        <v>0</v>
      </c>
      <c r="AK11" s="172"/>
      <c r="AL11" s="172">
        <f t="shared" si="12"/>
        <v>0</v>
      </c>
      <c r="AM11" s="172">
        <f t="shared" si="12"/>
        <v>0</v>
      </c>
      <c r="AN11" s="172">
        <f t="shared" si="12"/>
        <v>0</v>
      </c>
      <c r="AO11" s="172"/>
      <c r="AP11" s="172">
        <f t="shared" si="13"/>
        <v>0</v>
      </c>
      <c r="AQ11" s="172"/>
      <c r="AR11" s="172">
        <f t="shared" si="14"/>
        <v>0</v>
      </c>
      <c r="AS11" s="172">
        <f t="shared" si="14"/>
        <v>0</v>
      </c>
      <c r="AT11" s="172">
        <f t="shared" si="14"/>
        <v>0</v>
      </c>
      <c r="AU11" s="172"/>
      <c r="AV11" s="172">
        <f t="shared" si="15"/>
        <v>0</v>
      </c>
      <c r="AW11" s="172"/>
      <c r="AX11" s="172">
        <f t="shared" si="16"/>
        <v>0</v>
      </c>
      <c r="AY11" s="172">
        <f t="shared" si="16"/>
        <v>0</v>
      </c>
      <c r="AZ11" s="172">
        <f t="shared" si="16"/>
        <v>0</v>
      </c>
      <c r="BA11" s="172"/>
      <c r="BB11" s="172">
        <f t="shared" si="17"/>
        <v>0</v>
      </c>
      <c r="BC11" s="172"/>
      <c r="BD11" s="172">
        <f t="shared" si="18"/>
        <v>0</v>
      </c>
      <c r="BE11" s="172">
        <f t="shared" si="18"/>
        <v>0</v>
      </c>
      <c r="BF11" s="172">
        <f t="shared" si="18"/>
        <v>0</v>
      </c>
      <c r="BG11" s="172">
        <f t="shared" si="18"/>
        <v>0</v>
      </c>
      <c r="BH11" s="172"/>
      <c r="BI11" s="172">
        <f t="shared" si="19"/>
        <v>0</v>
      </c>
      <c r="BJ11" s="172"/>
      <c r="BK11" s="172">
        <f t="shared" si="20"/>
        <v>0</v>
      </c>
      <c r="BL11" s="172">
        <f t="shared" si="20"/>
        <v>0</v>
      </c>
      <c r="BM11" s="172">
        <f t="shared" si="20"/>
        <v>0</v>
      </c>
      <c r="BN11" s="172">
        <f t="shared" si="20"/>
        <v>0</v>
      </c>
      <c r="BP11" s="172">
        <f t="shared" si="21"/>
        <v>0</v>
      </c>
      <c r="BR11" s="172">
        <f t="shared" si="22"/>
        <v>0</v>
      </c>
    </row>
    <row r="12" spans="1:73" ht="15">
      <c r="A12" s="39">
        <v>1985</v>
      </c>
      <c r="B12" s="39"/>
      <c r="C12" s="264"/>
      <c r="E12" s="172">
        <f t="shared" si="0"/>
        <v>0</v>
      </c>
      <c r="F12" s="172">
        <f t="shared" si="0"/>
        <v>0</v>
      </c>
      <c r="G12" s="172"/>
      <c r="H12" s="172">
        <f t="shared" si="1"/>
        <v>0</v>
      </c>
      <c r="I12" s="172"/>
      <c r="J12" s="172">
        <f t="shared" si="2"/>
        <v>0</v>
      </c>
      <c r="K12" s="172">
        <f t="shared" si="2"/>
        <v>0</v>
      </c>
      <c r="L12" s="172"/>
      <c r="M12" s="172">
        <f t="shared" si="3"/>
        <v>0</v>
      </c>
      <c r="N12" s="172"/>
      <c r="O12" s="172">
        <f t="shared" si="4"/>
        <v>0</v>
      </c>
      <c r="P12" s="172">
        <f t="shared" si="4"/>
        <v>0</v>
      </c>
      <c r="Q12" s="172"/>
      <c r="R12" s="172">
        <f t="shared" si="5"/>
        <v>0</v>
      </c>
      <c r="S12" s="172"/>
      <c r="T12" s="172">
        <f t="shared" si="6"/>
        <v>0</v>
      </c>
      <c r="U12" s="172">
        <f t="shared" si="6"/>
        <v>0</v>
      </c>
      <c r="V12" s="172">
        <f t="shared" si="6"/>
        <v>0</v>
      </c>
      <c r="W12" s="172"/>
      <c r="X12" s="172">
        <f t="shared" si="7"/>
        <v>0</v>
      </c>
      <c r="Y12" s="172"/>
      <c r="Z12" s="172">
        <f t="shared" si="8"/>
        <v>0</v>
      </c>
      <c r="AA12" s="172">
        <f t="shared" si="8"/>
        <v>0</v>
      </c>
      <c r="AB12" s="172">
        <f t="shared" si="8"/>
        <v>0</v>
      </c>
      <c r="AC12" s="172"/>
      <c r="AD12" s="172">
        <f t="shared" si="9"/>
        <v>0</v>
      </c>
      <c r="AE12" s="172"/>
      <c r="AF12" s="172">
        <f t="shared" si="10"/>
        <v>0</v>
      </c>
      <c r="AG12" s="172">
        <f t="shared" si="10"/>
        <v>0</v>
      </c>
      <c r="AH12" s="172">
        <f t="shared" si="10"/>
        <v>0</v>
      </c>
      <c r="AI12" s="172"/>
      <c r="AJ12" s="172">
        <f t="shared" si="11"/>
        <v>0</v>
      </c>
      <c r="AK12" s="172"/>
      <c r="AL12" s="172">
        <f t="shared" si="12"/>
        <v>0</v>
      </c>
      <c r="AM12" s="172">
        <f t="shared" si="12"/>
        <v>0</v>
      </c>
      <c r="AN12" s="172">
        <f t="shared" si="12"/>
        <v>0</v>
      </c>
      <c r="AO12" s="172"/>
      <c r="AP12" s="172">
        <f t="shared" si="13"/>
        <v>0</v>
      </c>
      <c r="AQ12" s="172"/>
      <c r="AR12" s="172">
        <f t="shared" si="14"/>
        <v>0</v>
      </c>
      <c r="AS12" s="172">
        <f t="shared" si="14"/>
        <v>0</v>
      </c>
      <c r="AT12" s="172">
        <f t="shared" si="14"/>
        <v>0</v>
      </c>
      <c r="AU12" s="172"/>
      <c r="AV12" s="172">
        <f t="shared" si="15"/>
        <v>0</v>
      </c>
      <c r="AW12" s="172"/>
      <c r="AX12" s="172">
        <f t="shared" si="16"/>
        <v>0</v>
      </c>
      <c r="AY12" s="172">
        <f t="shared" si="16"/>
        <v>0</v>
      </c>
      <c r="AZ12" s="172">
        <f t="shared" si="16"/>
        <v>0</v>
      </c>
      <c r="BA12" s="172"/>
      <c r="BB12" s="172">
        <f t="shared" si="17"/>
        <v>0</v>
      </c>
      <c r="BC12" s="172"/>
      <c r="BD12" s="172">
        <f t="shared" si="18"/>
        <v>0</v>
      </c>
      <c r="BE12" s="172">
        <f t="shared" si="18"/>
        <v>0</v>
      </c>
      <c r="BF12" s="172">
        <f t="shared" si="18"/>
        <v>0</v>
      </c>
      <c r="BG12" s="172">
        <f t="shared" si="18"/>
        <v>0</v>
      </c>
      <c r="BH12" s="172"/>
      <c r="BI12" s="172">
        <f t="shared" si="19"/>
        <v>0</v>
      </c>
      <c r="BJ12" s="172"/>
      <c r="BK12" s="172">
        <f t="shared" si="20"/>
        <v>0</v>
      </c>
      <c r="BL12" s="172">
        <f t="shared" si="20"/>
        <v>0</v>
      </c>
      <c r="BM12" s="172">
        <f t="shared" si="20"/>
        <v>0</v>
      </c>
      <c r="BN12" s="172">
        <f t="shared" si="20"/>
        <v>0</v>
      </c>
      <c r="BP12" s="172">
        <f t="shared" si="21"/>
        <v>0</v>
      </c>
      <c r="BR12" s="172">
        <f t="shared" si="22"/>
        <v>0</v>
      </c>
    </row>
    <row r="13" spans="1:73" ht="15">
      <c r="A13" s="39">
        <v>1986</v>
      </c>
      <c r="B13" s="39"/>
      <c r="C13" s="264"/>
      <c r="E13" s="172">
        <f t="shared" si="0"/>
        <v>0</v>
      </c>
      <c r="F13" s="172">
        <f t="shared" si="0"/>
        <v>0</v>
      </c>
      <c r="G13" s="172"/>
      <c r="H13" s="172">
        <f t="shared" si="1"/>
        <v>0</v>
      </c>
      <c r="I13" s="172"/>
      <c r="J13" s="172">
        <f t="shared" si="2"/>
        <v>0</v>
      </c>
      <c r="K13" s="172">
        <f t="shared" si="2"/>
        <v>0</v>
      </c>
      <c r="L13" s="172"/>
      <c r="M13" s="172">
        <f t="shared" si="3"/>
        <v>0</v>
      </c>
      <c r="N13" s="172"/>
      <c r="O13" s="172">
        <f t="shared" si="4"/>
        <v>0</v>
      </c>
      <c r="P13" s="172">
        <f t="shared" si="4"/>
        <v>0</v>
      </c>
      <c r="Q13" s="172"/>
      <c r="R13" s="172">
        <f t="shared" si="5"/>
        <v>0</v>
      </c>
      <c r="S13" s="172"/>
      <c r="T13" s="172">
        <f t="shared" si="6"/>
        <v>0</v>
      </c>
      <c r="U13" s="172">
        <f t="shared" si="6"/>
        <v>0</v>
      </c>
      <c r="V13" s="172">
        <f t="shared" si="6"/>
        <v>0</v>
      </c>
      <c r="W13" s="172"/>
      <c r="X13" s="172">
        <f t="shared" si="7"/>
        <v>0</v>
      </c>
      <c r="Y13" s="172"/>
      <c r="Z13" s="172">
        <f t="shared" si="8"/>
        <v>0</v>
      </c>
      <c r="AA13" s="172">
        <f t="shared" si="8"/>
        <v>0</v>
      </c>
      <c r="AB13" s="172">
        <f t="shared" si="8"/>
        <v>0</v>
      </c>
      <c r="AC13" s="172"/>
      <c r="AD13" s="172">
        <f t="shared" si="9"/>
        <v>0</v>
      </c>
      <c r="AE13" s="172"/>
      <c r="AF13" s="172">
        <f t="shared" si="10"/>
        <v>0</v>
      </c>
      <c r="AG13" s="172">
        <f t="shared" si="10"/>
        <v>0</v>
      </c>
      <c r="AH13" s="172">
        <f t="shared" si="10"/>
        <v>0</v>
      </c>
      <c r="AI13" s="172"/>
      <c r="AJ13" s="172">
        <f t="shared" si="11"/>
        <v>0</v>
      </c>
      <c r="AK13" s="172"/>
      <c r="AL13" s="172">
        <f t="shared" si="12"/>
        <v>0</v>
      </c>
      <c r="AM13" s="172">
        <f t="shared" si="12"/>
        <v>0</v>
      </c>
      <c r="AN13" s="172">
        <f t="shared" si="12"/>
        <v>0</v>
      </c>
      <c r="AO13" s="172"/>
      <c r="AP13" s="172">
        <f t="shared" si="13"/>
        <v>0</v>
      </c>
      <c r="AQ13" s="172"/>
      <c r="AR13" s="172">
        <f t="shared" si="14"/>
        <v>0</v>
      </c>
      <c r="AS13" s="172">
        <f t="shared" si="14"/>
        <v>0</v>
      </c>
      <c r="AT13" s="172">
        <f t="shared" si="14"/>
        <v>0</v>
      </c>
      <c r="AU13" s="172"/>
      <c r="AV13" s="172">
        <f t="shared" si="15"/>
        <v>0</v>
      </c>
      <c r="AW13" s="172"/>
      <c r="AX13" s="172">
        <f t="shared" si="16"/>
        <v>0</v>
      </c>
      <c r="AY13" s="172">
        <f t="shared" si="16"/>
        <v>0</v>
      </c>
      <c r="AZ13" s="172">
        <f t="shared" si="16"/>
        <v>0</v>
      </c>
      <c r="BA13" s="172"/>
      <c r="BB13" s="172">
        <f t="shared" si="17"/>
        <v>0</v>
      </c>
      <c r="BC13" s="172"/>
      <c r="BD13" s="172">
        <f t="shared" si="18"/>
        <v>0</v>
      </c>
      <c r="BE13" s="172">
        <f t="shared" si="18"/>
        <v>0</v>
      </c>
      <c r="BF13" s="172">
        <f t="shared" si="18"/>
        <v>0</v>
      </c>
      <c r="BG13" s="172">
        <f t="shared" si="18"/>
        <v>0</v>
      </c>
      <c r="BH13" s="172"/>
      <c r="BI13" s="172">
        <f t="shared" si="19"/>
        <v>0</v>
      </c>
      <c r="BJ13" s="172"/>
      <c r="BK13" s="172">
        <f t="shared" si="20"/>
        <v>0</v>
      </c>
      <c r="BL13" s="172">
        <f t="shared" si="20"/>
        <v>0</v>
      </c>
      <c r="BM13" s="172">
        <f t="shared" si="20"/>
        <v>0</v>
      </c>
      <c r="BN13" s="172">
        <f t="shared" si="20"/>
        <v>0</v>
      </c>
      <c r="BP13" s="172">
        <f t="shared" si="21"/>
        <v>0</v>
      </c>
      <c r="BR13" s="172">
        <f t="shared" si="22"/>
        <v>0</v>
      </c>
    </row>
    <row r="14" spans="1:73" ht="15">
      <c r="A14" s="39">
        <v>1987</v>
      </c>
      <c r="B14" s="39"/>
      <c r="C14" s="264"/>
      <c r="E14" s="172">
        <f t="shared" si="0"/>
        <v>0</v>
      </c>
      <c r="F14" s="172">
        <f t="shared" si="0"/>
        <v>0</v>
      </c>
      <c r="G14" s="172"/>
      <c r="H14" s="172">
        <f t="shared" si="1"/>
        <v>0</v>
      </c>
      <c r="I14" s="172"/>
      <c r="J14" s="172">
        <f t="shared" si="2"/>
        <v>0</v>
      </c>
      <c r="K14" s="172">
        <f t="shared" si="2"/>
        <v>0</v>
      </c>
      <c r="L14" s="172"/>
      <c r="M14" s="172">
        <f t="shared" si="3"/>
        <v>0</v>
      </c>
      <c r="N14" s="172"/>
      <c r="O14" s="172">
        <f t="shared" si="4"/>
        <v>0</v>
      </c>
      <c r="P14" s="172">
        <f t="shared" si="4"/>
        <v>0</v>
      </c>
      <c r="Q14" s="172"/>
      <c r="R14" s="172">
        <f t="shared" si="5"/>
        <v>0</v>
      </c>
      <c r="S14" s="172"/>
      <c r="T14" s="172">
        <f t="shared" si="6"/>
        <v>0</v>
      </c>
      <c r="U14" s="172">
        <f t="shared" si="6"/>
        <v>0</v>
      </c>
      <c r="V14" s="172">
        <f t="shared" si="6"/>
        <v>0</v>
      </c>
      <c r="W14" s="172"/>
      <c r="X14" s="172">
        <f t="shared" si="7"/>
        <v>0</v>
      </c>
      <c r="Y14" s="172"/>
      <c r="Z14" s="172">
        <f t="shared" si="8"/>
        <v>0</v>
      </c>
      <c r="AA14" s="172">
        <f t="shared" si="8"/>
        <v>0</v>
      </c>
      <c r="AB14" s="172">
        <f t="shared" si="8"/>
        <v>0</v>
      </c>
      <c r="AC14" s="172"/>
      <c r="AD14" s="172">
        <f t="shared" si="9"/>
        <v>0</v>
      </c>
      <c r="AE14" s="172"/>
      <c r="AF14" s="172">
        <f t="shared" si="10"/>
        <v>0</v>
      </c>
      <c r="AG14" s="172">
        <f t="shared" si="10"/>
        <v>0</v>
      </c>
      <c r="AH14" s="172">
        <f t="shared" si="10"/>
        <v>0</v>
      </c>
      <c r="AI14" s="172"/>
      <c r="AJ14" s="172">
        <f t="shared" si="11"/>
        <v>0</v>
      </c>
      <c r="AK14" s="172"/>
      <c r="AL14" s="172">
        <f t="shared" si="12"/>
        <v>0</v>
      </c>
      <c r="AM14" s="172">
        <f t="shared" si="12"/>
        <v>0</v>
      </c>
      <c r="AN14" s="172">
        <f t="shared" si="12"/>
        <v>0</v>
      </c>
      <c r="AO14" s="172"/>
      <c r="AP14" s="172">
        <f t="shared" si="13"/>
        <v>0</v>
      </c>
      <c r="AQ14" s="172"/>
      <c r="AR14" s="172">
        <f t="shared" si="14"/>
        <v>0</v>
      </c>
      <c r="AS14" s="172">
        <f t="shared" si="14"/>
        <v>0</v>
      </c>
      <c r="AT14" s="172">
        <f t="shared" si="14"/>
        <v>0</v>
      </c>
      <c r="AU14" s="172"/>
      <c r="AV14" s="172">
        <f t="shared" si="15"/>
        <v>0</v>
      </c>
      <c r="AW14" s="172"/>
      <c r="AX14" s="172">
        <f t="shared" si="16"/>
        <v>0</v>
      </c>
      <c r="AY14" s="172">
        <f t="shared" si="16"/>
        <v>0</v>
      </c>
      <c r="AZ14" s="172">
        <f t="shared" si="16"/>
        <v>0</v>
      </c>
      <c r="BA14" s="172"/>
      <c r="BB14" s="172">
        <f t="shared" si="17"/>
        <v>0</v>
      </c>
      <c r="BC14" s="172"/>
      <c r="BD14" s="172">
        <f t="shared" si="18"/>
        <v>0</v>
      </c>
      <c r="BE14" s="172">
        <f t="shared" si="18"/>
        <v>0</v>
      </c>
      <c r="BF14" s="172">
        <f t="shared" si="18"/>
        <v>0</v>
      </c>
      <c r="BG14" s="172">
        <f t="shared" si="18"/>
        <v>0</v>
      </c>
      <c r="BH14" s="172"/>
      <c r="BI14" s="172">
        <f t="shared" si="19"/>
        <v>0</v>
      </c>
      <c r="BJ14" s="172"/>
      <c r="BK14" s="172">
        <f t="shared" si="20"/>
        <v>0</v>
      </c>
      <c r="BL14" s="172">
        <f t="shared" si="20"/>
        <v>0</v>
      </c>
      <c r="BM14" s="172">
        <f t="shared" si="20"/>
        <v>0</v>
      </c>
      <c r="BN14" s="172">
        <f t="shared" si="20"/>
        <v>0</v>
      </c>
      <c r="BP14" s="172">
        <f t="shared" si="21"/>
        <v>0</v>
      </c>
      <c r="BR14" s="172">
        <f t="shared" si="22"/>
        <v>0</v>
      </c>
    </row>
    <row r="15" spans="1:73" ht="15">
      <c r="A15" s="39">
        <v>1988</v>
      </c>
      <c r="B15" s="39"/>
      <c r="C15" s="264"/>
      <c r="E15" s="172">
        <f t="shared" si="0"/>
        <v>0</v>
      </c>
      <c r="F15" s="172">
        <f t="shared" si="0"/>
        <v>0</v>
      </c>
      <c r="G15" s="172"/>
      <c r="H15" s="172">
        <f t="shared" si="1"/>
        <v>0</v>
      </c>
      <c r="I15" s="172"/>
      <c r="J15" s="172">
        <f t="shared" si="2"/>
        <v>0</v>
      </c>
      <c r="K15" s="172">
        <f t="shared" si="2"/>
        <v>0</v>
      </c>
      <c r="L15" s="172"/>
      <c r="M15" s="172">
        <f t="shared" si="3"/>
        <v>0</v>
      </c>
      <c r="N15" s="172"/>
      <c r="O15" s="172">
        <f t="shared" si="4"/>
        <v>0</v>
      </c>
      <c r="P15" s="172">
        <f t="shared" si="4"/>
        <v>0</v>
      </c>
      <c r="Q15" s="172"/>
      <c r="R15" s="172">
        <f t="shared" si="5"/>
        <v>0</v>
      </c>
      <c r="S15" s="172"/>
      <c r="T15" s="172">
        <f t="shared" si="6"/>
        <v>0</v>
      </c>
      <c r="U15" s="172">
        <f t="shared" si="6"/>
        <v>0</v>
      </c>
      <c r="V15" s="172">
        <f t="shared" si="6"/>
        <v>0</v>
      </c>
      <c r="W15" s="172"/>
      <c r="X15" s="172">
        <f t="shared" si="7"/>
        <v>0</v>
      </c>
      <c r="Y15" s="172"/>
      <c r="Z15" s="172">
        <f t="shared" si="8"/>
        <v>0</v>
      </c>
      <c r="AA15" s="172">
        <f t="shared" si="8"/>
        <v>0</v>
      </c>
      <c r="AB15" s="172">
        <f t="shared" si="8"/>
        <v>0</v>
      </c>
      <c r="AC15" s="172"/>
      <c r="AD15" s="172">
        <f t="shared" si="9"/>
        <v>0</v>
      </c>
      <c r="AE15" s="172"/>
      <c r="AF15" s="172">
        <f t="shared" si="10"/>
        <v>0</v>
      </c>
      <c r="AG15" s="172">
        <f t="shared" si="10"/>
        <v>0</v>
      </c>
      <c r="AH15" s="172">
        <f t="shared" si="10"/>
        <v>0</v>
      </c>
      <c r="AI15" s="172"/>
      <c r="AJ15" s="172">
        <f t="shared" si="11"/>
        <v>0</v>
      </c>
      <c r="AK15" s="172"/>
      <c r="AL15" s="172">
        <f t="shared" si="12"/>
        <v>0</v>
      </c>
      <c r="AM15" s="172">
        <f t="shared" si="12"/>
        <v>0</v>
      </c>
      <c r="AN15" s="172">
        <f t="shared" si="12"/>
        <v>0</v>
      </c>
      <c r="AO15" s="172"/>
      <c r="AP15" s="172">
        <f t="shared" si="13"/>
        <v>0</v>
      </c>
      <c r="AQ15" s="172"/>
      <c r="AR15" s="172">
        <f t="shared" si="14"/>
        <v>0</v>
      </c>
      <c r="AS15" s="172">
        <f t="shared" si="14"/>
        <v>0</v>
      </c>
      <c r="AT15" s="172">
        <f t="shared" si="14"/>
        <v>0</v>
      </c>
      <c r="AU15" s="172"/>
      <c r="AV15" s="172">
        <f t="shared" si="15"/>
        <v>0</v>
      </c>
      <c r="AW15" s="172"/>
      <c r="AX15" s="172">
        <f t="shared" si="16"/>
        <v>0</v>
      </c>
      <c r="AY15" s="172">
        <f t="shared" si="16"/>
        <v>0</v>
      </c>
      <c r="AZ15" s="172">
        <f t="shared" si="16"/>
        <v>0</v>
      </c>
      <c r="BA15" s="172"/>
      <c r="BB15" s="172">
        <f t="shared" si="17"/>
        <v>0</v>
      </c>
      <c r="BC15" s="172"/>
      <c r="BD15" s="172">
        <f t="shared" si="18"/>
        <v>0</v>
      </c>
      <c r="BE15" s="172">
        <f t="shared" si="18"/>
        <v>0</v>
      </c>
      <c r="BF15" s="172">
        <f t="shared" si="18"/>
        <v>0</v>
      </c>
      <c r="BG15" s="172">
        <f t="shared" si="18"/>
        <v>0</v>
      </c>
      <c r="BH15" s="172"/>
      <c r="BI15" s="172">
        <f t="shared" si="19"/>
        <v>0</v>
      </c>
      <c r="BJ15" s="172"/>
      <c r="BK15" s="172">
        <f t="shared" si="20"/>
        <v>0</v>
      </c>
      <c r="BL15" s="172">
        <f t="shared" si="20"/>
        <v>0</v>
      </c>
      <c r="BM15" s="172">
        <f t="shared" si="20"/>
        <v>0</v>
      </c>
      <c r="BN15" s="172">
        <f t="shared" si="20"/>
        <v>0</v>
      </c>
      <c r="BP15" s="172">
        <f t="shared" si="21"/>
        <v>0</v>
      </c>
      <c r="BR15" s="172">
        <f t="shared" si="22"/>
        <v>0</v>
      </c>
    </row>
    <row r="16" spans="1:73" ht="15">
      <c r="A16" s="39">
        <v>1989</v>
      </c>
      <c r="B16" s="39"/>
      <c r="C16" s="264"/>
      <c r="E16" s="172">
        <f t="shared" si="0"/>
        <v>0</v>
      </c>
      <c r="F16" s="172">
        <f t="shared" si="0"/>
        <v>0</v>
      </c>
      <c r="G16" s="172"/>
      <c r="H16" s="172">
        <f t="shared" si="1"/>
        <v>0</v>
      </c>
      <c r="I16" s="172"/>
      <c r="J16" s="172">
        <f t="shared" si="2"/>
        <v>0</v>
      </c>
      <c r="K16" s="172">
        <f t="shared" si="2"/>
        <v>0</v>
      </c>
      <c r="L16" s="172"/>
      <c r="M16" s="172">
        <f t="shared" si="3"/>
        <v>0</v>
      </c>
      <c r="N16" s="172"/>
      <c r="O16" s="172">
        <f t="shared" si="4"/>
        <v>0</v>
      </c>
      <c r="P16" s="172">
        <f t="shared" si="4"/>
        <v>0</v>
      </c>
      <c r="Q16" s="172"/>
      <c r="R16" s="172">
        <f t="shared" si="5"/>
        <v>0</v>
      </c>
      <c r="S16" s="172"/>
      <c r="T16" s="172">
        <f t="shared" si="6"/>
        <v>0</v>
      </c>
      <c r="U16" s="172">
        <f t="shared" si="6"/>
        <v>0</v>
      </c>
      <c r="V16" s="172">
        <f t="shared" si="6"/>
        <v>0</v>
      </c>
      <c r="W16" s="172"/>
      <c r="X16" s="172">
        <f t="shared" si="7"/>
        <v>0</v>
      </c>
      <c r="Y16" s="172"/>
      <c r="Z16" s="172">
        <f t="shared" si="8"/>
        <v>0</v>
      </c>
      <c r="AA16" s="172">
        <f t="shared" si="8"/>
        <v>0</v>
      </c>
      <c r="AB16" s="172">
        <f t="shared" si="8"/>
        <v>0</v>
      </c>
      <c r="AC16" s="172"/>
      <c r="AD16" s="172">
        <f t="shared" si="9"/>
        <v>0</v>
      </c>
      <c r="AE16" s="172"/>
      <c r="AF16" s="172">
        <f t="shared" si="10"/>
        <v>0</v>
      </c>
      <c r="AG16" s="172">
        <f t="shared" si="10"/>
        <v>0</v>
      </c>
      <c r="AH16" s="172">
        <f t="shared" si="10"/>
        <v>0</v>
      </c>
      <c r="AI16" s="172"/>
      <c r="AJ16" s="172">
        <f t="shared" si="11"/>
        <v>0</v>
      </c>
      <c r="AK16" s="172"/>
      <c r="AL16" s="172">
        <f t="shared" si="12"/>
        <v>0</v>
      </c>
      <c r="AM16" s="172">
        <f t="shared" si="12"/>
        <v>0</v>
      </c>
      <c r="AN16" s="172">
        <f t="shared" si="12"/>
        <v>0</v>
      </c>
      <c r="AO16" s="172"/>
      <c r="AP16" s="172">
        <f t="shared" si="13"/>
        <v>0</v>
      </c>
      <c r="AQ16" s="172"/>
      <c r="AR16" s="172">
        <f t="shared" si="14"/>
        <v>0</v>
      </c>
      <c r="AS16" s="172">
        <f t="shared" si="14"/>
        <v>0</v>
      </c>
      <c r="AT16" s="172">
        <f t="shared" si="14"/>
        <v>0</v>
      </c>
      <c r="AU16" s="172"/>
      <c r="AV16" s="172">
        <f t="shared" si="15"/>
        <v>0</v>
      </c>
      <c r="AW16" s="172"/>
      <c r="AX16" s="172">
        <f t="shared" si="16"/>
        <v>0</v>
      </c>
      <c r="AY16" s="172">
        <f t="shared" si="16"/>
        <v>0</v>
      </c>
      <c r="AZ16" s="172">
        <f t="shared" si="16"/>
        <v>0</v>
      </c>
      <c r="BA16" s="172"/>
      <c r="BB16" s="172">
        <f t="shared" si="17"/>
        <v>0</v>
      </c>
      <c r="BC16" s="172"/>
      <c r="BD16" s="172">
        <f t="shared" si="18"/>
        <v>0</v>
      </c>
      <c r="BE16" s="172">
        <f t="shared" si="18"/>
        <v>0</v>
      </c>
      <c r="BF16" s="172">
        <f t="shared" si="18"/>
        <v>0</v>
      </c>
      <c r="BG16" s="172">
        <f t="shared" si="18"/>
        <v>0</v>
      </c>
      <c r="BH16" s="172"/>
      <c r="BI16" s="172">
        <f t="shared" si="19"/>
        <v>0</v>
      </c>
      <c r="BJ16" s="172"/>
      <c r="BK16" s="172">
        <f t="shared" si="20"/>
        <v>0</v>
      </c>
      <c r="BL16" s="172">
        <f t="shared" si="20"/>
        <v>0</v>
      </c>
      <c r="BM16" s="172">
        <f t="shared" si="20"/>
        <v>0</v>
      </c>
      <c r="BN16" s="172">
        <f t="shared" si="20"/>
        <v>0</v>
      </c>
      <c r="BP16" s="172">
        <f t="shared" si="21"/>
        <v>0</v>
      </c>
      <c r="BR16" s="172">
        <f t="shared" si="22"/>
        <v>0</v>
      </c>
    </row>
    <row r="17" spans="1:70" ht="15">
      <c r="A17" s="39">
        <v>1990</v>
      </c>
      <c r="B17" s="39"/>
      <c r="C17" s="264"/>
      <c r="E17" s="172">
        <f t="shared" si="0"/>
        <v>0</v>
      </c>
      <c r="F17" s="172">
        <f t="shared" si="0"/>
        <v>0</v>
      </c>
      <c r="G17" s="172"/>
      <c r="H17" s="172">
        <f t="shared" si="1"/>
        <v>0</v>
      </c>
      <c r="I17" s="172"/>
      <c r="J17" s="172">
        <f t="shared" si="2"/>
        <v>0</v>
      </c>
      <c r="K17" s="172">
        <f t="shared" si="2"/>
        <v>0</v>
      </c>
      <c r="L17" s="172"/>
      <c r="M17" s="172">
        <f t="shared" si="3"/>
        <v>0</v>
      </c>
      <c r="N17" s="172"/>
      <c r="O17" s="172">
        <f t="shared" si="4"/>
        <v>0</v>
      </c>
      <c r="P17" s="172">
        <f t="shared" si="4"/>
        <v>0</v>
      </c>
      <c r="Q17" s="172"/>
      <c r="R17" s="172">
        <f t="shared" si="5"/>
        <v>0</v>
      </c>
      <c r="S17" s="172"/>
      <c r="T17" s="172">
        <f t="shared" si="6"/>
        <v>0</v>
      </c>
      <c r="U17" s="172">
        <f t="shared" si="6"/>
        <v>0</v>
      </c>
      <c r="V17" s="172">
        <f t="shared" si="6"/>
        <v>0</v>
      </c>
      <c r="W17" s="172"/>
      <c r="X17" s="172">
        <f t="shared" si="7"/>
        <v>0</v>
      </c>
      <c r="Y17" s="172"/>
      <c r="Z17" s="172">
        <f t="shared" si="8"/>
        <v>0</v>
      </c>
      <c r="AA17" s="172">
        <f t="shared" si="8"/>
        <v>0</v>
      </c>
      <c r="AB17" s="172">
        <f t="shared" si="8"/>
        <v>0</v>
      </c>
      <c r="AC17" s="172"/>
      <c r="AD17" s="172">
        <f t="shared" si="9"/>
        <v>0</v>
      </c>
      <c r="AE17" s="172"/>
      <c r="AF17" s="172">
        <f t="shared" si="10"/>
        <v>0</v>
      </c>
      <c r="AG17" s="172">
        <f t="shared" si="10"/>
        <v>0</v>
      </c>
      <c r="AH17" s="172">
        <f t="shared" si="10"/>
        <v>0</v>
      </c>
      <c r="AI17" s="172"/>
      <c r="AJ17" s="172">
        <f t="shared" si="11"/>
        <v>0</v>
      </c>
      <c r="AK17" s="172"/>
      <c r="AL17" s="172">
        <f t="shared" si="12"/>
        <v>0</v>
      </c>
      <c r="AM17" s="172">
        <f t="shared" si="12"/>
        <v>0</v>
      </c>
      <c r="AN17" s="172">
        <f t="shared" si="12"/>
        <v>0</v>
      </c>
      <c r="AO17" s="172"/>
      <c r="AP17" s="172">
        <f t="shared" si="13"/>
        <v>0</v>
      </c>
      <c r="AQ17" s="172"/>
      <c r="AR17" s="172">
        <f t="shared" si="14"/>
        <v>0</v>
      </c>
      <c r="AS17" s="172">
        <f t="shared" si="14"/>
        <v>0</v>
      </c>
      <c r="AT17" s="172">
        <f t="shared" si="14"/>
        <v>0</v>
      </c>
      <c r="AU17" s="172"/>
      <c r="AV17" s="172">
        <f t="shared" si="15"/>
        <v>0</v>
      </c>
      <c r="AW17" s="172"/>
      <c r="AX17" s="172">
        <f t="shared" si="16"/>
        <v>0</v>
      </c>
      <c r="AY17" s="172">
        <f t="shared" si="16"/>
        <v>0</v>
      </c>
      <c r="AZ17" s="172">
        <f t="shared" si="16"/>
        <v>0</v>
      </c>
      <c r="BA17" s="172"/>
      <c r="BB17" s="172">
        <f t="shared" si="17"/>
        <v>0</v>
      </c>
      <c r="BC17" s="172"/>
      <c r="BD17" s="172">
        <f t="shared" si="18"/>
        <v>0</v>
      </c>
      <c r="BE17" s="172">
        <f t="shared" si="18"/>
        <v>0</v>
      </c>
      <c r="BF17" s="172">
        <f t="shared" si="18"/>
        <v>0</v>
      </c>
      <c r="BG17" s="172">
        <f t="shared" si="18"/>
        <v>0</v>
      </c>
      <c r="BH17" s="172"/>
      <c r="BI17" s="172">
        <f t="shared" si="19"/>
        <v>0</v>
      </c>
      <c r="BJ17" s="172"/>
      <c r="BK17" s="172">
        <f t="shared" si="20"/>
        <v>0</v>
      </c>
      <c r="BL17" s="172">
        <f t="shared" si="20"/>
        <v>0</v>
      </c>
      <c r="BM17" s="172">
        <f t="shared" si="20"/>
        <v>0</v>
      </c>
      <c r="BN17" s="172">
        <f t="shared" si="20"/>
        <v>0</v>
      </c>
      <c r="BP17" s="172">
        <f t="shared" si="21"/>
        <v>0</v>
      </c>
      <c r="BR17" s="172">
        <f t="shared" si="22"/>
        <v>0</v>
      </c>
    </row>
    <row r="18" spans="1:70" ht="15">
      <c r="A18" s="39">
        <v>1991</v>
      </c>
      <c r="B18" s="39"/>
      <c r="C18" s="264"/>
      <c r="E18" s="172">
        <f t="shared" si="0"/>
        <v>0</v>
      </c>
      <c r="F18" s="172">
        <f t="shared" si="0"/>
        <v>0</v>
      </c>
      <c r="G18" s="172"/>
      <c r="H18" s="172">
        <f t="shared" si="1"/>
        <v>0</v>
      </c>
      <c r="I18" s="172"/>
      <c r="J18" s="172">
        <f t="shared" si="2"/>
        <v>0</v>
      </c>
      <c r="K18" s="172">
        <f t="shared" si="2"/>
        <v>0</v>
      </c>
      <c r="L18" s="172"/>
      <c r="M18" s="172">
        <f t="shared" si="3"/>
        <v>0</v>
      </c>
      <c r="N18" s="172"/>
      <c r="O18" s="172">
        <f t="shared" si="4"/>
        <v>0</v>
      </c>
      <c r="P18" s="172">
        <f t="shared" si="4"/>
        <v>0</v>
      </c>
      <c r="Q18" s="172"/>
      <c r="R18" s="172">
        <f t="shared" si="5"/>
        <v>0</v>
      </c>
      <c r="S18" s="172"/>
      <c r="T18" s="172">
        <f t="shared" si="6"/>
        <v>0</v>
      </c>
      <c r="U18" s="172">
        <f t="shared" si="6"/>
        <v>0</v>
      </c>
      <c r="V18" s="172">
        <f t="shared" si="6"/>
        <v>0</v>
      </c>
      <c r="W18" s="172"/>
      <c r="X18" s="172">
        <f t="shared" si="7"/>
        <v>0</v>
      </c>
      <c r="Y18" s="172"/>
      <c r="Z18" s="172">
        <f t="shared" si="8"/>
        <v>0</v>
      </c>
      <c r="AA18" s="172">
        <f t="shared" si="8"/>
        <v>0</v>
      </c>
      <c r="AB18" s="172">
        <f t="shared" si="8"/>
        <v>0</v>
      </c>
      <c r="AC18" s="172"/>
      <c r="AD18" s="172">
        <f t="shared" si="9"/>
        <v>0</v>
      </c>
      <c r="AE18" s="172"/>
      <c r="AF18" s="172">
        <f t="shared" si="10"/>
        <v>0</v>
      </c>
      <c r="AG18" s="172">
        <f t="shared" si="10"/>
        <v>0</v>
      </c>
      <c r="AH18" s="172">
        <f t="shared" si="10"/>
        <v>0</v>
      </c>
      <c r="AI18" s="172"/>
      <c r="AJ18" s="172">
        <f t="shared" si="11"/>
        <v>0</v>
      </c>
      <c r="AK18" s="172"/>
      <c r="AL18" s="172">
        <f t="shared" si="12"/>
        <v>0</v>
      </c>
      <c r="AM18" s="172">
        <f t="shared" si="12"/>
        <v>0</v>
      </c>
      <c r="AN18" s="172">
        <f t="shared" si="12"/>
        <v>0</v>
      </c>
      <c r="AO18" s="172"/>
      <c r="AP18" s="172">
        <f t="shared" si="13"/>
        <v>0</v>
      </c>
      <c r="AQ18" s="172"/>
      <c r="AR18" s="172">
        <f t="shared" si="14"/>
        <v>0</v>
      </c>
      <c r="AS18" s="172">
        <f t="shared" si="14"/>
        <v>0</v>
      </c>
      <c r="AT18" s="172">
        <f t="shared" si="14"/>
        <v>0</v>
      </c>
      <c r="AU18" s="172"/>
      <c r="AV18" s="172">
        <f t="shared" si="15"/>
        <v>0</v>
      </c>
      <c r="AW18" s="172"/>
      <c r="AX18" s="172">
        <f t="shared" si="16"/>
        <v>0</v>
      </c>
      <c r="AY18" s="172">
        <f t="shared" si="16"/>
        <v>0</v>
      </c>
      <c r="AZ18" s="172">
        <f t="shared" si="16"/>
        <v>0</v>
      </c>
      <c r="BA18" s="172"/>
      <c r="BB18" s="172">
        <f t="shared" si="17"/>
        <v>0</v>
      </c>
      <c r="BC18" s="172"/>
      <c r="BD18" s="172">
        <f t="shared" si="18"/>
        <v>0</v>
      </c>
      <c r="BE18" s="172">
        <f t="shared" si="18"/>
        <v>0</v>
      </c>
      <c r="BF18" s="172">
        <f t="shared" si="18"/>
        <v>0</v>
      </c>
      <c r="BG18" s="172">
        <f t="shared" si="18"/>
        <v>0</v>
      </c>
      <c r="BH18" s="172"/>
      <c r="BI18" s="172">
        <f t="shared" si="19"/>
        <v>0</v>
      </c>
      <c r="BJ18" s="172"/>
      <c r="BK18" s="172">
        <f t="shared" si="20"/>
        <v>0</v>
      </c>
      <c r="BL18" s="172">
        <f t="shared" si="20"/>
        <v>0</v>
      </c>
      <c r="BM18" s="172">
        <f t="shared" si="20"/>
        <v>0</v>
      </c>
      <c r="BN18" s="172">
        <f t="shared" si="20"/>
        <v>0</v>
      </c>
      <c r="BP18" s="172">
        <f t="shared" si="21"/>
        <v>0</v>
      </c>
      <c r="BR18" s="172">
        <f t="shared" si="22"/>
        <v>0</v>
      </c>
    </row>
    <row r="19" spans="1:70" ht="15">
      <c r="A19" s="39">
        <v>1992</v>
      </c>
      <c r="B19" s="39"/>
      <c r="C19" s="264"/>
      <c r="E19" s="172">
        <f t="shared" si="0"/>
        <v>0</v>
      </c>
      <c r="F19" s="172">
        <f t="shared" si="0"/>
        <v>0</v>
      </c>
      <c r="G19" s="172"/>
      <c r="H19" s="172">
        <f t="shared" si="1"/>
        <v>0</v>
      </c>
      <c r="I19" s="172"/>
      <c r="J19" s="172">
        <f t="shared" si="2"/>
        <v>0</v>
      </c>
      <c r="K19" s="172">
        <f t="shared" si="2"/>
        <v>0</v>
      </c>
      <c r="L19" s="172"/>
      <c r="M19" s="172">
        <f t="shared" si="3"/>
        <v>0</v>
      </c>
      <c r="N19" s="172"/>
      <c r="O19" s="172">
        <f t="shared" si="4"/>
        <v>0</v>
      </c>
      <c r="P19" s="172">
        <f t="shared" si="4"/>
        <v>0</v>
      </c>
      <c r="Q19" s="172"/>
      <c r="R19" s="172">
        <f t="shared" si="5"/>
        <v>0</v>
      </c>
      <c r="S19" s="172"/>
      <c r="T19" s="172">
        <f t="shared" si="6"/>
        <v>0</v>
      </c>
      <c r="U19" s="172">
        <f t="shared" si="6"/>
        <v>0</v>
      </c>
      <c r="V19" s="172">
        <f t="shared" si="6"/>
        <v>0</v>
      </c>
      <c r="W19" s="172"/>
      <c r="X19" s="172">
        <f t="shared" si="7"/>
        <v>0</v>
      </c>
      <c r="Y19" s="172"/>
      <c r="Z19" s="172">
        <f t="shared" si="8"/>
        <v>0</v>
      </c>
      <c r="AA19" s="172">
        <f t="shared" si="8"/>
        <v>0</v>
      </c>
      <c r="AB19" s="172">
        <f t="shared" si="8"/>
        <v>0</v>
      </c>
      <c r="AC19" s="172"/>
      <c r="AD19" s="172">
        <f t="shared" si="9"/>
        <v>0</v>
      </c>
      <c r="AE19" s="172"/>
      <c r="AF19" s="172">
        <f t="shared" si="10"/>
        <v>0</v>
      </c>
      <c r="AG19" s="172">
        <f t="shared" si="10"/>
        <v>0</v>
      </c>
      <c r="AH19" s="172">
        <f t="shared" si="10"/>
        <v>0</v>
      </c>
      <c r="AI19" s="172"/>
      <c r="AJ19" s="172">
        <f t="shared" si="11"/>
        <v>0</v>
      </c>
      <c r="AK19" s="172"/>
      <c r="AL19" s="172">
        <f t="shared" si="12"/>
        <v>0</v>
      </c>
      <c r="AM19" s="172">
        <f t="shared" si="12"/>
        <v>0</v>
      </c>
      <c r="AN19" s="172">
        <f t="shared" si="12"/>
        <v>0</v>
      </c>
      <c r="AO19" s="172"/>
      <c r="AP19" s="172">
        <f t="shared" si="13"/>
        <v>0</v>
      </c>
      <c r="AQ19" s="172"/>
      <c r="AR19" s="172">
        <f t="shared" si="14"/>
        <v>0</v>
      </c>
      <c r="AS19" s="172">
        <f t="shared" si="14"/>
        <v>0</v>
      </c>
      <c r="AT19" s="172">
        <f t="shared" si="14"/>
        <v>0</v>
      </c>
      <c r="AU19" s="172"/>
      <c r="AV19" s="172">
        <f t="shared" si="15"/>
        <v>0</v>
      </c>
      <c r="AW19" s="172"/>
      <c r="AX19" s="172">
        <f t="shared" si="16"/>
        <v>0</v>
      </c>
      <c r="AY19" s="172">
        <f t="shared" si="16"/>
        <v>0</v>
      </c>
      <c r="AZ19" s="172">
        <f t="shared" si="16"/>
        <v>0</v>
      </c>
      <c r="BA19" s="172"/>
      <c r="BB19" s="172">
        <f t="shared" si="17"/>
        <v>0</v>
      </c>
      <c r="BC19" s="172"/>
      <c r="BD19" s="172">
        <f t="shared" si="18"/>
        <v>0</v>
      </c>
      <c r="BE19" s="172">
        <f t="shared" si="18"/>
        <v>0</v>
      </c>
      <c r="BF19" s="172">
        <f t="shared" si="18"/>
        <v>0</v>
      </c>
      <c r="BG19" s="172">
        <f t="shared" si="18"/>
        <v>0</v>
      </c>
      <c r="BH19" s="172"/>
      <c r="BI19" s="172">
        <f t="shared" si="19"/>
        <v>0</v>
      </c>
      <c r="BJ19" s="172"/>
      <c r="BK19" s="172">
        <f t="shared" si="20"/>
        <v>0</v>
      </c>
      <c r="BL19" s="172">
        <f t="shared" si="20"/>
        <v>0</v>
      </c>
      <c r="BM19" s="172">
        <f t="shared" si="20"/>
        <v>0</v>
      </c>
      <c r="BN19" s="172">
        <f t="shared" si="20"/>
        <v>0</v>
      </c>
      <c r="BP19" s="172">
        <f t="shared" si="21"/>
        <v>0</v>
      </c>
      <c r="BR19" s="172">
        <f t="shared" si="22"/>
        <v>0</v>
      </c>
    </row>
    <row r="20" spans="1:70" ht="15">
      <c r="A20" s="39">
        <v>1993</v>
      </c>
      <c r="B20" s="39"/>
      <c r="C20" s="264"/>
      <c r="E20" s="172">
        <f t="shared" si="0"/>
        <v>0</v>
      </c>
      <c r="F20" s="172">
        <f t="shared" si="0"/>
        <v>0</v>
      </c>
      <c r="G20" s="172"/>
      <c r="H20" s="172">
        <f t="shared" si="1"/>
        <v>0</v>
      </c>
      <c r="I20" s="172"/>
      <c r="J20" s="172">
        <f t="shared" si="2"/>
        <v>0</v>
      </c>
      <c r="K20" s="172">
        <f t="shared" si="2"/>
        <v>0</v>
      </c>
      <c r="L20" s="172"/>
      <c r="M20" s="172">
        <f t="shared" si="3"/>
        <v>0</v>
      </c>
      <c r="N20" s="172"/>
      <c r="O20" s="172">
        <f t="shared" si="4"/>
        <v>0</v>
      </c>
      <c r="P20" s="172">
        <f t="shared" si="4"/>
        <v>0</v>
      </c>
      <c r="Q20" s="172"/>
      <c r="R20" s="172">
        <f t="shared" si="5"/>
        <v>0</v>
      </c>
      <c r="S20" s="172"/>
      <c r="T20" s="172">
        <f t="shared" si="6"/>
        <v>0</v>
      </c>
      <c r="U20" s="172">
        <f t="shared" si="6"/>
        <v>0</v>
      </c>
      <c r="V20" s="172">
        <f t="shared" si="6"/>
        <v>0</v>
      </c>
      <c r="W20" s="172"/>
      <c r="X20" s="172">
        <f t="shared" si="7"/>
        <v>0</v>
      </c>
      <c r="Y20" s="172"/>
      <c r="Z20" s="172">
        <f t="shared" si="8"/>
        <v>0</v>
      </c>
      <c r="AA20" s="172">
        <f t="shared" si="8"/>
        <v>0</v>
      </c>
      <c r="AB20" s="172">
        <f t="shared" si="8"/>
        <v>0</v>
      </c>
      <c r="AC20" s="172"/>
      <c r="AD20" s="172">
        <f t="shared" si="9"/>
        <v>0</v>
      </c>
      <c r="AE20" s="172"/>
      <c r="AF20" s="172">
        <f t="shared" si="10"/>
        <v>0</v>
      </c>
      <c r="AG20" s="172">
        <f t="shared" si="10"/>
        <v>0</v>
      </c>
      <c r="AH20" s="172">
        <f t="shared" si="10"/>
        <v>0</v>
      </c>
      <c r="AI20" s="172"/>
      <c r="AJ20" s="172">
        <f t="shared" si="11"/>
        <v>0</v>
      </c>
      <c r="AK20" s="172"/>
      <c r="AL20" s="172">
        <f t="shared" si="12"/>
        <v>0</v>
      </c>
      <c r="AM20" s="172">
        <f t="shared" si="12"/>
        <v>0</v>
      </c>
      <c r="AN20" s="172">
        <f t="shared" si="12"/>
        <v>0</v>
      </c>
      <c r="AO20" s="172"/>
      <c r="AP20" s="172">
        <f t="shared" si="13"/>
        <v>0</v>
      </c>
      <c r="AQ20" s="172"/>
      <c r="AR20" s="172">
        <f t="shared" si="14"/>
        <v>0</v>
      </c>
      <c r="AS20" s="172">
        <f t="shared" si="14"/>
        <v>0</v>
      </c>
      <c r="AT20" s="172">
        <f t="shared" si="14"/>
        <v>0</v>
      </c>
      <c r="AU20" s="172"/>
      <c r="AV20" s="172">
        <f t="shared" si="15"/>
        <v>0</v>
      </c>
      <c r="AW20" s="172"/>
      <c r="AX20" s="172">
        <f>SUMIF($A$62:$A$709,$A20,AX$62:AX$709)</f>
        <v>0</v>
      </c>
      <c r="AY20" s="172">
        <f>SUMIF($A$62:$A$709,$A20,AY$62:AY$709)</f>
        <v>0</v>
      </c>
      <c r="AZ20" s="172">
        <f t="shared" si="16"/>
        <v>0</v>
      </c>
      <c r="BA20" s="172"/>
      <c r="BB20" s="172">
        <f t="shared" si="17"/>
        <v>0</v>
      </c>
      <c r="BC20" s="172"/>
      <c r="BD20" s="172">
        <f t="shared" si="16"/>
        <v>0</v>
      </c>
      <c r="BE20" s="172">
        <f t="shared" si="16"/>
        <v>0</v>
      </c>
      <c r="BF20" s="172">
        <f t="shared" si="16"/>
        <v>0</v>
      </c>
      <c r="BG20" s="172">
        <f t="shared" si="16"/>
        <v>0</v>
      </c>
      <c r="BH20" s="172"/>
      <c r="BI20" s="172">
        <f t="shared" si="19"/>
        <v>0</v>
      </c>
      <c r="BJ20" s="172"/>
      <c r="BK20" s="172">
        <f t="shared" si="16"/>
        <v>0</v>
      </c>
      <c r="BL20" s="172">
        <f t="shared" si="16"/>
        <v>0</v>
      </c>
      <c r="BM20" s="172">
        <f t="shared" si="16"/>
        <v>0</v>
      </c>
      <c r="BN20" s="172">
        <f t="shared" si="20"/>
        <v>0</v>
      </c>
      <c r="BP20" s="172">
        <f t="shared" si="21"/>
        <v>0</v>
      </c>
      <c r="BR20" s="172">
        <f t="shared" si="22"/>
        <v>0</v>
      </c>
    </row>
    <row r="21" spans="1:70" ht="15">
      <c r="A21" s="39">
        <v>1994</v>
      </c>
      <c r="B21" s="39"/>
      <c r="C21" s="264"/>
      <c r="E21" s="172">
        <f t="shared" si="0"/>
        <v>0</v>
      </c>
      <c r="F21" s="172">
        <f t="shared" si="0"/>
        <v>0</v>
      </c>
      <c r="G21" s="172"/>
      <c r="H21" s="172">
        <f t="shared" si="1"/>
        <v>0</v>
      </c>
      <c r="I21" s="172"/>
      <c r="J21" s="172">
        <f t="shared" si="2"/>
        <v>0</v>
      </c>
      <c r="K21" s="172">
        <f t="shared" si="2"/>
        <v>0</v>
      </c>
      <c r="L21" s="172"/>
      <c r="M21" s="172">
        <f t="shared" si="3"/>
        <v>0</v>
      </c>
      <c r="N21" s="172"/>
      <c r="O21" s="172">
        <f t="shared" si="4"/>
        <v>0</v>
      </c>
      <c r="P21" s="172">
        <f t="shared" si="4"/>
        <v>0</v>
      </c>
      <c r="Q21" s="172"/>
      <c r="R21" s="172">
        <f t="shared" si="5"/>
        <v>0</v>
      </c>
      <c r="S21" s="172"/>
      <c r="T21" s="172">
        <f t="shared" si="6"/>
        <v>0</v>
      </c>
      <c r="U21" s="172">
        <f t="shared" si="6"/>
        <v>0</v>
      </c>
      <c r="V21" s="172">
        <f t="shared" si="6"/>
        <v>0</v>
      </c>
      <c r="W21" s="172"/>
      <c r="X21" s="172">
        <f t="shared" si="7"/>
        <v>0</v>
      </c>
      <c r="Y21" s="172"/>
      <c r="Z21" s="172">
        <f t="shared" si="8"/>
        <v>0</v>
      </c>
      <c r="AA21" s="172">
        <f t="shared" si="8"/>
        <v>0</v>
      </c>
      <c r="AB21" s="172">
        <f t="shared" si="8"/>
        <v>0</v>
      </c>
      <c r="AC21" s="172"/>
      <c r="AD21" s="172">
        <f t="shared" si="9"/>
        <v>0</v>
      </c>
      <c r="AE21" s="172"/>
      <c r="AF21" s="172">
        <f t="shared" si="10"/>
        <v>0</v>
      </c>
      <c r="AG21" s="172">
        <f t="shared" si="10"/>
        <v>0</v>
      </c>
      <c r="AH21" s="172">
        <f t="shared" si="10"/>
        <v>0</v>
      </c>
      <c r="AI21" s="172"/>
      <c r="AJ21" s="172">
        <f t="shared" si="11"/>
        <v>0</v>
      </c>
      <c r="AK21" s="172"/>
      <c r="AL21" s="172">
        <f>SUMIF($A$62:$A$709,$A21,AL$62:AL$709)</f>
        <v>0</v>
      </c>
      <c r="AM21" s="172">
        <f>SUMIF($A$62:$A$709,$A21,AM$62:AM$709)</f>
        <v>0</v>
      </c>
      <c r="AN21" s="172">
        <f t="shared" si="12"/>
        <v>0</v>
      </c>
      <c r="AO21" s="172"/>
      <c r="AP21" s="172">
        <f t="shared" si="12"/>
        <v>0</v>
      </c>
      <c r="AQ21" s="172"/>
      <c r="AR21" s="172">
        <f t="shared" si="12"/>
        <v>0</v>
      </c>
      <c r="AS21" s="172">
        <f t="shared" si="12"/>
        <v>0</v>
      </c>
      <c r="AT21" s="172">
        <f t="shared" si="12"/>
        <v>0</v>
      </c>
      <c r="AU21" s="172"/>
      <c r="AV21" s="172">
        <f t="shared" si="12"/>
        <v>0</v>
      </c>
      <c r="AW21" s="172"/>
      <c r="AX21" s="172">
        <f t="shared" si="12"/>
        <v>0</v>
      </c>
      <c r="AY21" s="172">
        <f t="shared" si="12"/>
        <v>0</v>
      </c>
      <c r="AZ21" s="172">
        <f t="shared" si="12"/>
        <v>0</v>
      </c>
      <c r="BA21" s="172"/>
      <c r="BB21" s="172">
        <f t="shared" si="17"/>
        <v>0</v>
      </c>
      <c r="BC21" s="172"/>
      <c r="BD21" s="172">
        <f t="shared" si="16"/>
        <v>0</v>
      </c>
      <c r="BE21" s="172">
        <f t="shared" si="16"/>
        <v>0</v>
      </c>
      <c r="BF21" s="172">
        <f t="shared" si="16"/>
        <v>0</v>
      </c>
      <c r="BG21" s="172">
        <f t="shared" si="16"/>
        <v>0</v>
      </c>
      <c r="BH21" s="172"/>
      <c r="BI21" s="172">
        <f t="shared" si="19"/>
        <v>0</v>
      </c>
      <c r="BJ21" s="172"/>
      <c r="BK21" s="172">
        <f t="shared" si="16"/>
        <v>0</v>
      </c>
      <c r="BL21" s="172">
        <f t="shared" si="16"/>
        <v>0</v>
      </c>
      <c r="BM21" s="172">
        <f t="shared" si="16"/>
        <v>0</v>
      </c>
      <c r="BN21" s="172">
        <f t="shared" si="20"/>
        <v>0</v>
      </c>
      <c r="BP21" s="172">
        <f t="shared" si="21"/>
        <v>0</v>
      </c>
      <c r="BR21" s="172">
        <f t="shared" si="22"/>
        <v>0</v>
      </c>
    </row>
    <row r="22" spans="1:70" ht="15">
      <c r="A22" s="39">
        <v>1995</v>
      </c>
      <c r="B22" s="39"/>
      <c r="C22" s="264"/>
      <c r="E22" s="172">
        <f t="shared" si="0"/>
        <v>0</v>
      </c>
      <c r="F22" s="172">
        <f t="shared" si="0"/>
        <v>0</v>
      </c>
      <c r="G22" s="172"/>
      <c r="H22" s="172">
        <f t="shared" si="1"/>
        <v>0</v>
      </c>
      <c r="I22" s="172"/>
      <c r="J22" s="172">
        <f t="shared" si="2"/>
        <v>0</v>
      </c>
      <c r="K22" s="172">
        <f t="shared" si="2"/>
        <v>0</v>
      </c>
      <c r="L22" s="172"/>
      <c r="M22" s="172">
        <f t="shared" si="3"/>
        <v>0</v>
      </c>
      <c r="N22" s="172"/>
      <c r="O22" s="172">
        <f t="shared" si="4"/>
        <v>0</v>
      </c>
      <c r="P22" s="172">
        <f t="shared" si="4"/>
        <v>0</v>
      </c>
      <c r="Q22" s="172"/>
      <c r="R22" s="172">
        <f t="shared" si="5"/>
        <v>0</v>
      </c>
      <c r="S22" s="172"/>
      <c r="T22" s="172">
        <f t="shared" si="6"/>
        <v>0</v>
      </c>
      <c r="U22" s="172">
        <f t="shared" si="6"/>
        <v>0</v>
      </c>
      <c r="V22" s="172">
        <f t="shared" si="6"/>
        <v>0</v>
      </c>
      <c r="W22" s="172"/>
      <c r="X22" s="172">
        <f t="shared" si="7"/>
        <v>0</v>
      </c>
      <c r="Y22" s="172"/>
      <c r="Z22" s="172">
        <f t="shared" si="8"/>
        <v>0</v>
      </c>
      <c r="AA22" s="172">
        <f t="shared" si="8"/>
        <v>0</v>
      </c>
      <c r="AB22" s="172">
        <f t="shared" si="8"/>
        <v>0</v>
      </c>
      <c r="AC22" s="172"/>
      <c r="AD22" s="172">
        <f t="shared" si="9"/>
        <v>0</v>
      </c>
      <c r="AE22" s="172"/>
      <c r="AF22" s="172">
        <f t="shared" si="10"/>
        <v>0</v>
      </c>
      <c r="AG22" s="172">
        <f t="shared" si="10"/>
        <v>0</v>
      </c>
      <c r="AH22" s="172">
        <f t="shared" si="10"/>
        <v>0</v>
      </c>
      <c r="AI22" s="172"/>
      <c r="AJ22" s="172">
        <f t="shared" si="11"/>
        <v>0</v>
      </c>
      <c r="AK22" s="172"/>
      <c r="AL22" s="172">
        <f t="shared" ref="AL22:AZ44" si="23">SUMIF($A$62:$A$709,$A22,AL$62:AL$709)</f>
        <v>0</v>
      </c>
      <c r="AM22" s="172">
        <f t="shared" si="23"/>
        <v>0</v>
      </c>
      <c r="AN22" s="172">
        <f t="shared" si="12"/>
        <v>0</v>
      </c>
      <c r="AO22" s="172"/>
      <c r="AP22" s="172">
        <f t="shared" si="12"/>
        <v>0</v>
      </c>
      <c r="AQ22" s="172"/>
      <c r="AR22" s="172">
        <f t="shared" si="12"/>
        <v>0</v>
      </c>
      <c r="AS22" s="172">
        <f t="shared" si="12"/>
        <v>0</v>
      </c>
      <c r="AT22" s="172">
        <f t="shared" si="12"/>
        <v>0</v>
      </c>
      <c r="AU22" s="172"/>
      <c r="AV22" s="172">
        <f t="shared" si="12"/>
        <v>0</v>
      </c>
      <c r="AW22" s="172"/>
      <c r="AX22" s="172">
        <f t="shared" si="12"/>
        <v>0</v>
      </c>
      <c r="AY22" s="172">
        <f t="shared" si="12"/>
        <v>0</v>
      </c>
      <c r="AZ22" s="172">
        <f t="shared" si="12"/>
        <v>0</v>
      </c>
      <c r="BA22" s="172"/>
      <c r="BB22" s="172">
        <f t="shared" si="17"/>
        <v>0</v>
      </c>
      <c r="BC22" s="172"/>
      <c r="BD22" s="172">
        <f t="shared" si="16"/>
        <v>0</v>
      </c>
      <c r="BE22" s="172">
        <f t="shared" si="16"/>
        <v>0</v>
      </c>
      <c r="BF22" s="172">
        <f t="shared" si="16"/>
        <v>0</v>
      </c>
      <c r="BG22" s="172">
        <f t="shared" si="16"/>
        <v>0</v>
      </c>
      <c r="BH22" s="172"/>
      <c r="BI22" s="172">
        <f t="shared" si="19"/>
        <v>0</v>
      </c>
      <c r="BJ22" s="172"/>
      <c r="BK22" s="172">
        <f t="shared" si="16"/>
        <v>0</v>
      </c>
      <c r="BL22" s="172">
        <f t="shared" si="16"/>
        <v>0</v>
      </c>
      <c r="BM22" s="172">
        <f t="shared" si="16"/>
        <v>0</v>
      </c>
      <c r="BN22" s="172">
        <f t="shared" si="20"/>
        <v>0</v>
      </c>
      <c r="BP22" s="172">
        <f t="shared" si="21"/>
        <v>0</v>
      </c>
      <c r="BR22" s="172">
        <f t="shared" si="22"/>
        <v>0</v>
      </c>
    </row>
    <row r="23" spans="1:70" ht="15">
      <c r="A23" s="39">
        <v>1996</v>
      </c>
      <c r="B23" s="39"/>
      <c r="C23" s="264"/>
      <c r="E23" s="172">
        <f t="shared" si="0"/>
        <v>0</v>
      </c>
      <c r="F23" s="172">
        <f t="shared" si="0"/>
        <v>0</v>
      </c>
      <c r="G23" s="172"/>
      <c r="H23" s="172">
        <f t="shared" si="1"/>
        <v>0</v>
      </c>
      <c r="I23" s="172"/>
      <c r="J23" s="172">
        <f t="shared" si="2"/>
        <v>0</v>
      </c>
      <c r="K23" s="172">
        <f t="shared" si="2"/>
        <v>0</v>
      </c>
      <c r="L23" s="172"/>
      <c r="M23" s="172">
        <f t="shared" si="3"/>
        <v>0</v>
      </c>
      <c r="N23" s="172"/>
      <c r="O23" s="172">
        <f t="shared" si="4"/>
        <v>0</v>
      </c>
      <c r="P23" s="172">
        <f t="shared" si="4"/>
        <v>0</v>
      </c>
      <c r="Q23" s="172"/>
      <c r="R23" s="172">
        <f t="shared" si="5"/>
        <v>0</v>
      </c>
      <c r="S23" s="172"/>
      <c r="T23" s="172">
        <f t="shared" si="6"/>
        <v>0</v>
      </c>
      <c r="U23" s="172">
        <f t="shared" si="6"/>
        <v>0</v>
      </c>
      <c r="V23" s="172">
        <f t="shared" si="6"/>
        <v>0</v>
      </c>
      <c r="W23" s="172"/>
      <c r="X23" s="172">
        <f t="shared" si="7"/>
        <v>0</v>
      </c>
      <c r="Y23" s="172"/>
      <c r="Z23" s="172">
        <f t="shared" si="8"/>
        <v>0</v>
      </c>
      <c r="AA23" s="172">
        <f t="shared" si="8"/>
        <v>0</v>
      </c>
      <c r="AB23" s="172">
        <f t="shared" si="8"/>
        <v>0</v>
      </c>
      <c r="AC23" s="172"/>
      <c r="AD23" s="172">
        <f t="shared" si="9"/>
        <v>0</v>
      </c>
      <c r="AE23" s="172"/>
      <c r="AF23" s="172">
        <f t="shared" ref="AF23:AJ44" si="24">SUMIF($A$62:$A$709,$A23,AF$62:AF$709)</f>
        <v>0</v>
      </c>
      <c r="AG23" s="172">
        <f t="shared" si="24"/>
        <v>0</v>
      </c>
      <c r="AH23" s="172">
        <f t="shared" si="24"/>
        <v>0</v>
      </c>
      <c r="AI23" s="172"/>
      <c r="AJ23" s="172">
        <f t="shared" si="24"/>
        <v>0</v>
      </c>
      <c r="AK23" s="172"/>
      <c r="AL23" s="172">
        <f t="shared" si="23"/>
        <v>0</v>
      </c>
      <c r="AM23" s="172">
        <f t="shared" si="23"/>
        <v>0</v>
      </c>
      <c r="AN23" s="172">
        <f t="shared" si="23"/>
        <v>0</v>
      </c>
      <c r="AO23" s="172"/>
      <c r="AP23" s="172">
        <f t="shared" si="23"/>
        <v>0</v>
      </c>
      <c r="AQ23" s="172"/>
      <c r="AR23" s="172">
        <f t="shared" si="23"/>
        <v>0</v>
      </c>
      <c r="AS23" s="172">
        <f t="shared" si="23"/>
        <v>0</v>
      </c>
      <c r="AT23" s="172">
        <f t="shared" si="23"/>
        <v>0</v>
      </c>
      <c r="AU23" s="172"/>
      <c r="AV23" s="172">
        <f t="shared" si="23"/>
        <v>0</v>
      </c>
      <c r="AW23" s="172"/>
      <c r="AX23" s="172">
        <f t="shared" si="23"/>
        <v>0</v>
      </c>
      <c r="AY23" s="172">
        <f t="shared" si="23"/>
        <v>0</v>
      </c>
      <c r="AZ23" s="172">
        <f t="shared" si="23"/>
        <v>0</v>
      </c>
      <c r="BA23" s="172"/>
      <c r="BB23" s="172">
        <f t="shared" si="17"/>
        <v>0</v>
      </c>
      <c r="BC23" s="172"/>
      <c r="BD23" s="172">
        <f t="shared" ref="BD23:BN38" si="25">SUMIF($A$62:$A$709,$A23,BD$62:BD$709)</f>
        <v>0</v>
      </c>
      <c r="BE23" s="172">
        <f t="shared" si="25"/>
        <v>0</v>
      </c>
      <c r="BF23" s="172">
        <f t="shared" si="25"/>
        <v>0</v>
      </c>
      <c r="BG23" s="172">
        <f t="shared" si="25"/>
        <v>0</v>
      </c>
      <c r="BH23" s="172"/>
      <c r="BI23" s="172">
        <f t="shared" si="19"/>
        <v>0</v>
      </c>
      <c r="BJ23" s="172"/>
      <c r="BK23" s="172">
        <f t="shared" si="25"/>
        <v>0</v>
      </c>
      <c r="BL23" s="172">
        <f t="shared" si="25"/>
        <v>0</v>
      </c>
      <c r="BM23" s="172">
        <f t="shared" si="25"/>
        <v>0</v>
      </c>
      <c r="BN23" s="172">
        <f t="shared" si="25"/>
        <v>0</v>
      </c>
      <c r="BP23" s="172">
        <f t="shared" si="21"/>
        <v>0</v>
      </c>
      <c r="BR23" s="172">
        <f t="shared" si="22"/>
        <v>0</v>
      </c>
    </row>
    <row r="24" spans="1:70" ht="15">
      <c r="A24" s="39">
        <v>1997</v>
      </c>
      <c r="B24" s="39"/>
      <c r="C24" s="264"/>
      <c r="E24" s="172">
        <f t="shared" si="0"/>
        <v>0</v>
      </c>
      <c r="F24" s="172">
        <f t="shared" si="0"/>
        <v>0</v>
      </c>
      <c r="G24" s="172"/>
      <c r="H24" s="172">
        <f t="shared" si="1"/>
        <v>0</v>
      </c>
      <c r="I24" s="172"/>
      <c r="J24" s="172">
        <f t="shared" si="2"/>
        <v>0</v>
      </c>
      <c r="K24" s="172">
        <f t="shared" si="2"/>
        <v>0</v>
      </c>
      <c r="L24" s="172"/>
      <c r="M24" s="172">
        <f t="shared" si="3"/>
        <v>0</v>
      </c>
      <c r="N24" s="172"/>
      <c r="O24" s="172">
        <f t="shared" si="4"/>
        <v>0</v>
      </c>
      <c r="P24" s="172">
        <f t="shared" si="4"/>
        <v>0</v>
      </c>
      <c r="Q24" s="172"/>
      <c r="R24" s="172">
        <f t="shared" si="5"/>
        <v>0</v>
      </c>
      <c r="S24" s="172"/>
      <c r="T24" s="172">
        <f t="shared" si="6"/>
        <v>0</v>
      </c>
      <c r="U24" s="172">
        <f t="shared" si="6"/>
        <v>0</v>
      </c>
      <c r="V24" s="172">
        <f t="shared" si="6"/>
        <v>0</v>
      </c>
      <c r="W24" s="172"/>
      <c r="X24" s="172">
        <f t="shared" si="7"/>
        <v>0</v>
      </c>
      <c r="Y24" s="172"/>
      <c r="Z24" s="172">
        <f t="shared" si="8"/>
        <v>0</v>
      </c>
      <c r="AA24" s="172">
        <f t="shared" si="8"/>
        <v>0</v>
      </c>
      <c r="AB24" s="172">
        <f t="shared" si="8"/>
        <v>0</v>
      </c>
      <c r="AC24" s="172"/>
      <c r="AD24" s="172">
        <f t="shared" si="9"/>
        <v>0</v>
      </c>
      <c r="AE24" s="172"/>
      <c r="AF24" s="172">
        <f t="shared" si="24"/>
        <v>0</v>
      </c>
      <c r="AG24" s="172">
        <f t="shared" si="24"/>
        <v>0</v>
      </c>
      <c r="AH24" s="172">
        <f t="shared" si="24"/>
        <v>0</v>
      </c>
      <c r="AI24" s="172"/>
      <c r="AJ24" s="172">
        <f t="shared" si="24"/>
        <v>0</v>
      </c>
      <c r="AK24" s="172"/>
      <c r="AL24" s="172">
        <f t="shared" si="23"/>
        <v>0</v>
      </c>
      <c r="AM24" s="172">
        <f t="shared" si="23"/>
        <v>0</v>
      </c>
      <c r="AN24" s="172">
        <f t="shared" si="23"/>
        <v>0</v>
      </c>
      <c r="AO24" s="172"/>
      <c r="AP24" s="172">
        <f t="shared" si="23"/>
        <v>0</v>
      </c>
      <c r="AQ24" s="172"/>
      <c r="AR24" s="172">
        <f t="shared" si="23"/>
        <v>0</v>
      </c>
      <c r="AS24" s="172">
        <f t="shared" si="23"/>
        <v>0</v>
      </c>
      <c r="AT24" s="172">
        <f t="shared" si="23"/>
        <v>0</v>
      </c>
      <c r="AU24" s="172"/>
      <c r="AV24" s="172">
        <f t="shared" si="23"/>
        <v>0</v>
      </c>
      <c r="AW24" s="172"/>
      <c r="AX24" s="172">
        <f t="shared" si="23"/>
        <v>0</v>
      </c>
      <c r="AY24" s="172">
        <f t="shared" si="23"/>
        <v>0</v>
      </c>
      <c r="AZ24" s="172">
        <f t="shared" si="23"/>
        <v>0</v>
      </c>
      <c r="BA24" s="172"/>
      <c r="BB24" s="172">
        <f t="shared" si="17"/>
        <v>0</v>
      </c>
      <c r="BC24" s="172"/>
      <c r="BD24" s="172">
        <f t="shared" si="25"/>
        <v>0</v>
      </c>
      <c r="BE24" s="172">
        <f t="shared" si="25"/>
        <v>0</v>
      </c>
      <c r="BF24" s="172">
        <f t="shared" si="25"/>
        <v>0</v>
      </c>
      <c r="BG24" s="172">
        <f t="shared" si="25"/>
        <v>0</v>
      </c>
      <c r="BH24" s="172"/>
      <c r="BI24" s="172">
        <f t="shared" si="19"/>
        <v>0</v>
      </c>
      <c r="BJ24" s="172"/>
      <c r="BK24" s="172">
        <f t="shared" si="25"/>
        <v>0</v>
      </c>
      <c r="BL24" s="172">
        <f t="shared" si="25"/>
        <v>0</v>
      </c>
      <c r="BM24" s="172">
        <f t="shared" si="25"/>
        <v>0</v>
      </c>
      <c r="BN24" s="172">
        <f t="shared" si="25"/>
        <v>0</v>
      </c>
      <c r="BP24" s="172">
        <f t="shared" si="21"/>
        <v>0</v>
      </c>
      <c r="BR24" s="172">
        <f t="shared" si="22"/>
        <v>0</v>
      </c>
    </row>
    <row r="25" spans="1:70" ht="15">
      <c r="A25" s="39">
        <v>1998</v>
      </c>
      <c r="B25" s="39"/>
      <c r="C25" s="264"/>
      <c r="E25" s="172">
        <f t="shared" si="0"/>
        <v>0</v>
      </c>
      <c r="F25" s="172">
        <f t="shared" si="0"/>
        <v>0</v>
      </c>
      <c r="G25" s="172"/>
      <c r="H25" s="172">
        <f t="shared" si="1"/>
        <v>0</v>
      </c>
      <c r="I25" s="172"/>
      <c r="J25" s="172">
        <f t="shared" si="2"/>
        <v>0</v>
      </c>
      <c r="K25" s="172">
        <f t="shared" si="2"/>
        <v>0</v>
      </c>
      <c r="L25" s="172"/>
      <c r="M25" s="172">
        <f t="shared" si="3"/>
        <v>0</v>
      </c>
      <c r="N25" s="172"/>
      <c r="O25" s="172">
        <f t="shared" si="4"/>
        <v>0</v>
      </c>
      <c r="P25" s="172">
        <f t="shared" si="4"/>
        <v>0</v>
      </c>
      <c r="Q25" s="172"/>
      <c r="R25" s="172">
        <f t="shared" si="5"/>
        <v>0</v>
      </c>
      <c r="S25" s="172"/>
      <c r="T25" s="172">
        <f t="shared" si="6"/>
        <v>0</v>
      </c>
      <c r="U25" s="172">
        <f t="shared" si="6"/>
        <v>0</v>
      </c>
      <c r="V25" s="172">
        <f t="shared" si="6"/>
        <v>0</v>
      </c>
      <c r="W25" s="172"/>
      <c r="X25" s="172">
        <f t="shared" si="7"/>
        <v>0</v>
      </c>
      <c r="Y25" s="172"/>
      <c r="Z25" s="172">
        <f t="shared" si="8"/>
        <v>0</v>
      </c>
      <c r="AA25" s="172">
        <f t="shared" si="8"/>
        <v>0</v>
      </c>
      <c r="AB25" s="172">
        <f t="shared" si="8"/>
        <v>0</v>
      </c>
      <c r="AC25" s="172"/>
      <c r="AD25" s="172">
        <f t="shared" si="9"/>
        <v>0</v>
      </c>
      <c r="AE25" s="172"/>
      <c r="AF25" s="172">
        <f t="shared" si="24"/>
        <v>0</v>
      </c>
      <c r="AG25" s="172">
        <f t="shared" si="24"/>
        <v>0</v>
      </c>
      <c r="AH25" s="172">
        <f t="shared" si="24"/>
        <v>0</v>
      </c>
      <c r="AI25" s="172"/>
      <c r="AJ25" s="172">
        <f t="shared" si="24"/>
        <v>0</v>
      </c>
      <c r="AK25" s="172"/>
      <c r="AL25" s="172">
        <f t="shared" si="23"/>
        <v>0</v>
      </c>
      <c r="AM25" s="172">
        <f t="shared" si="23"/>
        <v>0</v>
      </c>
      <c r="AN25" s="172">
        <f t="shared" si="23"/>
        <v>0</v>
      </c>
      <c r="AO25" s="172"/>
      <c r="AP25" s="172">
        <f t="shared" si="23"/>
        <v>0</v>
      </c>
      <c r="AQ25" s="172"/>
      <c r="AR25" s="172">
        <f t="shared" si="23"/>
        <v>0</v>
      </c>
      <c r="AS25" s="172">
        <f t="shared" si="23"/>
        <v>0</v>
      </c>
      <c r="AT25" s="172">
        <f t="shared" si="23"/>
        <v>0</v>
      </c>
      <c r="AU25" s="172"/>
      <c r="AV25" s="172">
        <f t="shared" si="23"/>
        <v>0</v>
      </c>
      <c r="AW25" s="172"/>
      <c r="AX25" s="172">
        <f t="shared" si="23"/>
        <v>0</v>
      </c>
      <c r="AY25" s="172">
        <f t="shared" si="23"/>
        <v>0</v>
      </c>
      <c r="AZ25" s="172">
        <f t="shared" si="23"/>
        <v>0</v>
      </c>
      <c r="BA25" s="172"/>
      <c r="BB25" s="172">
        <f t="shared" si="17"/>
        <v>0</v>
      </c>
      <c r="BC25" s="172"/>
      <c r="BD25" s="172">
        <f t="shared" si="25"/>
        <v>0</v>
      </c>
      <c r="BE25" s="172">
        <f t="shared" si="25"/>
        <v>0</v>
      </c>
      <c r="BF25" s="172">
        <f t="shared" si="25"/>
        <v>0</v>
      </c>
      <c r="BG25" s="172">
        <f t="shared" si="25"/>
        <v>0</v>
      </c>
      <c r="BH25" s="172"/>
      <c r="BI25" s="172">
        <f t="shared" si="19"/>
        <v>0</v>
      </c>
      <c r="BJ25" s="172"/>
      <c r="BK25" s="172">
        <f t="shared" si="25"/>
        <v>0</v>
      </c>
      <c r="BL25" s="172">
        <f t="shared" si="25"/>
        <v>0</v>
      </c>
      <c r="BM25" s="172">
        <f t="shared" si="25"/>
        <v>0</v>
      </c>
      <c r="BN25" s="172">
        <f t="shared" si="25"/>
        <v>0</v>
      </c>
      <c r="BP25" s="172">
        <f t="shared" si="21"/>
        <v>0</v>
      </c>
      <c r="BR25" s="172">
        <f t="shared" si="22"/>
        <v>0</v>
      </c>
    </row>
    <row r="26" spans="1:70" ht="15">
      <c r="A26" s="39">
        <v>1999</v>
      </c>
      <c r="B26" s="39"/>
      <c r="C26" s="264"/>
      <c r="E26" s="172">
        <f t="shared" si="0"/>
        <v>0</v>
      </c>
      <c r="F26" s="172">
        <f t="shared" si="0"/>
        <v>0</v>
      </c>
      <c r="G26" s="172"/>
      <c r="H26" s="172">
        <f t="shared" si="1"/>
        <v>0</v>
      </c>
      <c r="I26" s="172"/>
      <c r="J26" s="172">
        <f t="shared" si="2"/>
        <v>0</v>
      </c>
      <c r="K26" s="172">
        <f t="shared" si="2"/>
        <v>0</v>
      </c>
      <c r="L26" s="172"/>
      <c r="M26" s="172">
        <f t="shared" si="3"/>
        <v>0</v>
      </c>
      <c r="N26" s="172"/>
      <c r="O26" s="172">
        <f t="shared" si="4"/>
        <v>0</v>
      </c>
      <c r="P26" s="172">
        <f t="shared" si="4"/>
        <v>0</v>
      </c>
      <c r="Q26" s="172"/>
      <c r="R26" s="172">
        <f t="shared" si="5"/>
        <v>0</v>
      </c>
      <c r="S26" s="172"/>
      <c r="T26" s="172">
        <f t="shared" si="6"/>
        <v>0</v>
      </c>
      <c r="U26" s="172">
        <f t="shared" si="6"/>
        <v>0</v>
      </c>
      <c r="V26" s="172">
        <f t="shared" si="6"/>
        <v>0</v>
      </c>
      <c r="W26" s="172"/>
      <c r="X26" s="172">
        <f t="shared" si="7"/>
        <v>0</v>
      </c>
      <c r="Y26" s="172"/>
      <c r="Z26" s="172">
        <f t="shared" si="8"/>
        <v>0</v>
      </c>
      <c r="AA26" s="172">
        <f t="shared" si="8"/>
        <v>0</v>
      </c>
      <c r="AB26" s="172">
        <f t="shared" si="8"/>
        <v>0</v>
      </c>
      <c r="AC26" s="172"/>
      <c r="AD26" s="172">
        <f t="shared" si="9"/>
        <v>0</v>
      </c>
      <c r="AE26" s="172"/>
      <c r="AF26" s="172">
        <f t="shared" si="24"/>
        <v>0</v>
      </c>
      <c r="AG26" s="172">
        <f t="shared" si="24"/>
        <v>0</v>
      </c>
      <c r="AH26" s="172">
        <f t="shared" si="24"/>
        <v>0</v>
      </c>
      <c r="AI26" s="172"/>
      <c r="AJ26" s="172">
        <f t="shared" si="24"/>
        <v>0</v>
      </c>
      <c r="AK26" s="172"/>
      <c r="AL26" s="172">
        <f t="shared" si="23"/>
        <v>0</v>
      </c>
      <c r="AM26" s="172">
        <f t="shared" si="23"/>
        <v>0</v>
      </c>
      <c r="AN26" s="172">
        <f t="shared" si="23"/>
        <v>0</v>
      </c>
      <c r="AO26" s="172"/>
      <c r="AP26" s="172">
        <f t="shared" si="23"/>
        <v>0</v>
      </c>
      <c r="AQ26" s="172"/>
      <c r="AR26" s="172">
        <f t="shared" si="23"/>
        <v>0</v>
      </c>
      <c r="AS26" s="172">
        <f t="shared" si="23"/>
        <v>0</v>
      </c>
      <c r="AT26" s="172">
        <f t="shared" si="23"/>
        <v>0</v>
      </c>
      <c r="AU26" s="172"/>
      <c r="AV26" s="172">
        <f t="shared" si="23"/>
        <v>0</v>
      </c>
      <c r="AW26" s="172"/>
      <c r="AX26" s="172">
        <f t="shared" si="23"/>
        <v>0</v>
      </c>
      <c r="AY26" s="172">
        <f t="shared" si="23"/>
        <v>0</v>
      </c>
      <c r="AZ26" s="172">
        <f t="shared" si="23"/>
        <v>0</v>
      </c>
      <c r="BA26" s="172"/>
      <c r="BB26" s="172">
        <f t="shared" si="17"/>
        <v>0</v>
      </c>
      <c r="BC26" s="172"/>
      <c r="BD26" s="172">
        <f t="shared" si="25"/>
        <v>0</v>
      </c>
      <c r="BE26" s="172">
        <f t="shared" si="25"/>
        <v>0</v>
      </c>
      <c r="BF26" s="172">
        <f t="shared" si="25"/>
        <v>0</v>
      </c>
      <c r="BG26" s="172">
        <f t="shared" si="25"/>
        <v>0</v>
      </c>
      <c r="BH26" s="172"/>
      <c r="BI26" s="172">
        <f t="shared" si="19"/>
        <v>0</v>
      </c>
      <c r="BJ26" s="172"/>
      <c r="BK26" s="172">
        <f t="shared" si="25"/>
        <v>0</v>
      </c>
      <c r="BL26" s="172">
        <f t="shared" si="25"/>
        <v>0</v>
      </c>
      <c r="BM26" s="172">
        <f t="shared" si="25"/>
        <v>0</v>
      </c>
      <c r="BN26" s="172">
        <f t="shared" si="25"/>
        <v>0</v>
      </c>
      <c r="BP26" s="172">
        <f t="shared" si="21"/>
        <v>0</v>
      </c>
      <c r="BR26" s="172">
        <f t="shared" si="22"/>
        <v>0</v>
      </c>
    </row>
    <row r="27" spans="1:70" ht="15">
      <c r="A27" s="39">
        <v>2000</v>
      </c>
      <c r="B27" s="39"/>
      <c r="C27" s="264"/>
      <c r="E27" s="172">
        <f t="shared" ref="E27:F46" si="26">SUMIF($A$62:$A$709,$A27,E$62:E$709)</f>
        <v>0</v>
      </c>
      <c r="F27" s="172">
        <f t="shared" si="26"/>
        <v>0</v>
      </c>
      <c r="G27" s="172"/>
      <c r="H27" s="172">
        <f t="shared" si="1"/>
        <v>0</v>
      </c>
      <c r="I27" s="172"/>
      <c r="J27" s="172">
        <f t="shared" ref="J27:K46" si="27">SUMIF($A$62:$A$709,$A27,J$62:J$709)</f>
        <v>0</v>
      </c>
      <c r="K27" s="172">
        <f t="shared" si="27"/>
        <v>0</v>
      </c>
      <c r="L27" s="172"/>
      <c r="M27" s="172">
        <f t="shared" si="3"/>
        <v>0</v>
      </c>
      <c r="N27" s="172"/>
      <c r="O27" s="172">
        <f t="shared" ref="O27:P46" si="28">SUMIF($A$62:$A$709,$A27,O$62:O$709)</f>
        <v>0</v>
      </c>
      <c r="P27" s="172">
        <f t="shared" si="28"/>
        <v>0</v>
      </c>
      <c r="Q27" s="172"/>
      <c r="R27" s="172">
        <f t="shared" si="5"/>
        <v>0</v>
      </c>
      <c r="S27" s="172"/>
      <c r="T27" s="172">
        <f t="shared" ref="T27:V46" si="29">SUMIF($A$62:$A$709,$A27,T$62:T$709)</f>
        <v>0</v>
      </c>
      <c r="U27" s="172">
        <f t="shared" si="29"/>
        <v>0</v>
      </c>
      <c r="V27" s="172">
        <f t="shared" si="29"/>
        <v>0</v>
      </c>
      <c r="W27" s="172"/>
      <c r="X27" s="172">
        <f t="shared" si="7"/>
        <v>0</v>
      </c>
      <c r="Y27" s="172"/>
      <c r="Z27" s="172">
        <f t="shared" ref="Z27:AB46" si="30">SUMIF($A$62:$A$709,$A27,Z$62:Z$709)</f>
        <v>0</v>
      </c>
      <c r="AA27" s="172">
        <f t="shared" si="30"/>
        <v>0</v>
      </c>
      <c r="AB27" s="172">
        <f t="shared" si="30"/>
        <v>0</v>
      </c>
      <c r="AC27" s="172"/>
      <c r="AD27" s="172">
        <f t="shared" si="9"/>
        <v>0</v>
      </c>
      <c r="AE27" s="172"/>
      <c r="AF27" s="172">
        <f t="shared" si="24"/>
        <v>0</v>
      </c>
      <c r="AG27" s="172">
        <f t="shared" si="24"/>
        <v>0</v>
      </c>
      <c r="AH27" s="172">
        <f t="shared" si="24"/>
        <v>0</v>
      </c>
      <c r="AI27" s="172"/>
      <c r="AJ27" s="172">
        <f t="shared" si="24"/>
        <v>0</v>
      </c>
      <c r="AK27" s="172"/>
      <c r="AL27" s="172">
        <f t="shared" si="23"/>
        <v>0</v>
      </c>
      <c r="AM27" s="172">
        <f t="shared" si="23"/>
        <v>0</v>
      </c>
      <c r="AN27" s="172">
        <f t="shared" si="23"/>
        <v>0</v>
      </c>
      <c r="AO27" s="172"/>
      <c r="AP27" s="172">
        <f t="shared" si="23"/>
        <v>0</v>
      </c>
      <c r="AQ27" s="172"/>
      <c r="AR27" s="172">
        <f t="shared" si="23"/>
        <v>0</v>
      </c>
      <c r="AS27" s="172">
        <f t="shared" si="23"/>
        <v>0</v>
      </c>
      <c r="AT27" s="172">
        <f t="shared" si="23"/>
        <v>0</v>
      </c>
      <c r="AU27" s="172"/>
      <c r="AV27" s="172">
        <f t="shared" si="23"/>
        <v>0</v>
      </c>
      <c r="AW27" s="172"/>
      <c r="AX27" s="172">
        <f t="shared" si="23"/>
        <v>0</v>
      </c>
      <c r="AY27" s="172">
        <f t="shared" si="23"/>
        <v>0</v>
      </c>
      <c r="AZ27" s="172">
        <f t="shared" si="23"/>
        <v>0</v>
      </c>
      <c r="BA27" s="172"/>
      <c r="BB27" s="172">
        <f t="shared" si="17"/>
        <v>0</v>
      </c>
      <c r="BC27" s="172"/>
      <c r="BD27" s="172">
        <f t="shared" si="25"/>
        <v>0</v>
      </c>
      <c r="BE27" s="172">
        <f t="shared" si="25"/>
        <v>0</v>
      </c>
      <c r="BF27" s="172">
        <f t="shared" si="25"/>
        <v>0</v>
      </c>
      <c r="BG27" s="172">
        <f t="shared" si="25"/>
        <v>0</v>
      </c>
      <c r="BH27" s="172"/>
      <c r="BI27" s="172">
        <f t="shared" si="19"/>
        <v>0</v>
      </c>
      <c r="BJ27" s="172"/>
      <c r="BK27" s="172">
        <f t="shared" si="25"/>
        <v>0</v>
      </c>
      <c r="BL27" s="172">
        <f t="shared" si="25"/>
        <v>0</v>
      </c>
      <c r="BM27" s="172">
        <f t="shared" si="25"/>
        <v>0</v>
      </c>
      <c r="BN27" s="172">
        <f t="shared" si="25"/>
        <v>0</v>
      </c>
      <c r="BP27" s="172">
        <f t="shared" si="21"/>
        <v>0</v>
      </c>
      <c r="BR27" s="172">
        <f t="shared" si="22"/>
        <v>0</v>
      </c>
    </row>
    <row r="28" spans="1:70" ht="15">
      <c r="A28" s="39">
        <v>2001</v>
      </c>
      <c r="B28" s="39"/>
      <c r="C28" s="264"/>
      <c r="E28" s="172">
        <f t="shared" si="26"/>
        <v>0</v>
      </c>
      <c r="F28" s="172">
        <f t="shared" si="26"/>
        <v>0</v>
      </c>
      <c r="G28" s="172"/>
      <c r="H28" s="172">
        <f t="shared" si="1"/>
        <v>0</v>
      </c>
      <c r="I28" s="172"/>
      <c r="J28" s="172">
        <f t="shared" si="27"/>
        <v>0</v>
      </c>
      <c r="K28" s="172">
        <f t="shared" si="27"/>
        <v>0</v>
      </c>
      <c r="L28" s="172"/>
      <c r="M28" s="172">
        <f t="shared" si="3"/>
        <v>0</v>
      </c>
      <c r="N28" s="172"/>
      <c r="O28" s="172">
        <f t="shared" si="28"/>
        <v>0</v>
      </c>
      <c r="P28" s="172">
        <f t="shared" si="28"/>
        <v>0</v>
      </c>
      <c r="Q28" s="172"/>
      <c r="R28" s="172">
        <f t="shared" si="5"/>
        <v>0</v>
      </c>
      <c r="S28" s="172"/>
      <c r="T28" s="172">
        <f t="shared" si="29"/>
        <v>0</v>
      </c>
      <c r="U28" s="172">
        <f t="shared" si="29"/>
        <v>0</v>
      </c>
      <c r="V28" s="172">
        <f t="shared" si="29"/>
        <v>0</v>
      </c>
      <c r="W28" s="172"/>
      <c r="X28" s="172">
        <f t="shared" si="7"/>
        <v>0</v>
      </c>
      <c r="Y28" s="172"/>
      <c r="Z28" s="172">
        <f t="shared" si="30"/>
        <v>0</v>
      </c>
      <c r="AA28" s="172">
        <f t="shared" si="30"/>
        <v>0</v>
      </c>
      <c r="AB28" s="172">
        <f t="shared" si="30"/>
        <v>0</v>
      </c>
      <c r="AC28" s="172"/>
      <c r="AD28" s="172">
        <f t="shared" si="9"/>
        <v>0</v>
      </c>
      <c r="AE28" s="172"/>
      <c r="AF28" s="172">
        <f t="shared" si="24"/>
        <v>0</v>
      </c>
      <c r="AG28" s="172">
        <f t="shared" si="24"/>
        <v>0</v>
      </c>
      <c r="AH28" s="172">
        <f t="shared" si="24"/>
        <v>0</v>
      </c>
      <c r="AI28" s="172"/>
      <c r="AJ28" s="172">
        <f t="shared" si="24"/>
        <v>0</v>
      </c>
      <c r="AK28" s="172"/>
      <c r="AL28" s="172">
        <f t="shared" si="23"/>
        <v>0</v>
      </c>
      <c r="AM28" s="172">
        <f t="shared" si="23"/>
        <v>0</v>
      </c>
      <c r="AN28" s="172">
        <f t="shared" si="23"/>
        <v>0</v>
      </c>
      <c r="AO28" s="172"/>
      <c r="AP28" s="172">
        <f t="shared" si="23"/>
        <v>0</v>
      </c>
      <c r="AQ28" s="172"/>
      <c r="AR28" s="172">
        <f t="shared" si="23"/>
        <v>0</v>
      </c>
      <c r="AS28" s="172">
        <f t="shared" si="23"/>
        <v>0</v>
      </c>
      <c r="AT28" s="172">
        <f t="shared" si="23"/>
        <v>0</v>
      </c>
      <c r="AU28" s="172"/>
      <c r="AV28" s="172">
        <f t="shared" si="23"/>
        <v>0</v>
      </c>
      <c r="AW28" s="172"/>
      <c r="AX28" s="172">
        <f t="shared" si="23"/>
        <v>0</v>
      </c>
      <c r="AY28" s="172">
        <f t="shared" si="23"/>
        <v>0</v>
      </c>
      <c r="AZ28" s="172">
        <f t="shared" si="23"/>
        <v>0</v>
      </c>
      <c r="BA28" s="172"/>
      <c r="BB28" s="172">
        <f t="shared" si="17"/>
        <v>0</v>
      </c>
      <c r="BC28" s="172"/>
      <c r="BD28" s="172">
        <f t="shared" si="25"/>
        <v>0</v>
      </c>
      <c r="BE28" s="172">
        <f t="shared" si="25"/>
        <v>0</v>
      </c>
      <c r="BF28" s="172">
        <f t="shared" si="25"/>
        <v>0</v>
      </c>
      <c r="BG28" s="172">
        <f t="shared" si="25"/>
        <v>0</v>
      </c>
      <c r="BH28" s="172"/>
      <c r="BI28" s="172">
        <f t="shared" si="19"/>
        <v>0</v>
      </c>
      <c r="BJ28" s="172"/>
      <c r="BK28" s="172">
        <f t="shared" si="25"/>
        <v>0</v>
      </c>
      <c r="BL28" s="172">
        <f t="shared" si="25"/>
        <v>0</v>
      </c>
      <c r="BM28" s="172">
        <f t="shared" si="25"/>
        <v>0</v>
      </c>
      <c r="BN28" s="172">
        <f t="shared" si="25"/>
        <v>0</v>
      </c>
      <c r="BP28" s="172">
        <f t="shared" si="21"/>
        <v>0</v>
      </c>
      <c r="BR28" s="172">
        <f t="shared" si="22"/>
        <v>0</v>
      </c>
    </row>
    <row r="29" spans="1:70" ht="15">
      <c r="A29" s="39">
        <v>2002</v>
      </c>
      <c r="B29" s="39"/>
      <c r="C29" s="264"/>
      <c r="E29" s="172">
        <f t="shared" si="26"/>
        <v>0</v>
      </c>
      <c r="F29" s="172">
        <f t="shared" si="26"/>
        <v>0</v>
      </c>
      <c r="G29" s="172"/>
      <c r="H29" s="172">
        <f t="shared" si="1"/>
        <v>0</v>
      </c>
      <c r="I29" s="172"/>
      <c r="J29" s="172">
        <f t="shared" si="27"/>
        <v>0</v>
      </c>
      <c r="K29" s="172">
        <f t="shared" si="27"/>
        <v>0</v>
      </c>
      <c r="L29" s="172"/>
      <c r="M29" s="172">
        <f t="shared" si="3"/>
        <v>0</v>
      </c>
      <c r="N29" s="172"/>
      <c r="O29" s="172">
        <f t="shared" si="28"/>
        <v>0</v>
      </c>
      <c r="P29" s="172">
        <f t="shared" si="28"/>
        <v>0</v>
      </c>
      <c r="Q29" s="172"/>
      <c r="R29" s="172">
        <f t="shared" si="5"/>
        <v>0</v>
      </c>
      <c r="S29" s="172"/>
      <c r="T29" s="172">
        <f t="shared" si="29"/>
        <v>0</v>
      </c>
      <c r="U29" s="172">
        <f t="shared" si="29"/>
        <v>0</v>
      </c>
      <c r="V29" s="172">
        <f t="shared" si="29"/>
        <v>0</v>
      </c>
      <c r="W29" s="172"/>
      <c r="X29" s="172">
        <f t="shared" si="7"/>
        <v>0</v>
      </c>
      <c r="Y29" s="172"/>
      <c r="Z29" s="172">
        <f t="shared" si="30"/>
        <v>0</v>
      </c>
      <c r="AA29" s="172">
        <f t="shared" si="30"/>
        <v>0</v>
      </c>
      <c r="AB29" s="172">
        <f t="shared" si="30"/>
        <v>0</v>
      </c>
      <c r="AC29" s="172"/>
      <c r="AD29" s="172">
        <f t="shared" si="9"/>
        <v>0</v>
      </c>
      <c r="AE29" s="172"/>
      <c r="AF29" s="172">
        <f t="shared" si="24"/>
        <v>0</v>
      </c>
      <c r="AG29" s="172">
        <f t="shared" si="24"/>
        <v>0</v>
      </c>
      <c r="AH29" s="172">
        <f t="shared" si="24"/>
        <v>0</v>
      </c>
      <c r="AI29" s="172"/>
      <c r="AJ29" s="172">
        <f t="shared" si="24"/>
        <v>0</v>
      </c>
      <c r="AK29" s="172"/>
      <c r="AL29" s="172">
        <f t="shared" si="23"/>
        <v>0</v>
      </c>
      <c r="AM29" s="172">
        <f t="shared" si="23"/>
        <v>0</v>
      </c>
      <c r="AN29" s="172">
        <f t="shared" si="23"/>
        <v>0</v>
      </c>
      <c r="AO29" s="172"/>
      <c r="AP29" s="172">
        <f t="shared" si="23"/>
        <v>0</v>
      </c>
      <c r="AQ29" s="172"/>
      <c r="AR29" s="172">
        <f t="shared" si="23"/>
        <v>0</v>
      </c>
      <c r="AS29" s="172">
        <f t="shared" si="23"/>
        <v>0</v>
      </c>
      <c r="AT29" s="172">
        <f t="shared" si="23"/>
        <v>0</v>
      </c>
      <c r="AU29" s="172"/>
      <c r="AV29" s="172">
        <f t="shared" si="23"/>
        <v>0</v>
      </c>
      <c r="AW29" s="172"/>
      <c r="AX29" s="172">
        <f t="shared" si="23"/>
        <v>0</v>
      </c>
      <c r="AY29" s="172">
        <f t="shared" si="23"/>
        <v>0</v>
      </c>
      <c r="AZ29" s="172">
        <f t="shared" si="23"/>
        <v>0</v>
      </c>
      <c r="BA29" s="172"/>
      <c r="BB29" s="172">
        <f t="shared" si="17"/>
        <v>0</v>
      </c>
      <c r="BC29" s="172"/>
      <c r="BD29" s="172">
        <f t="shared" si="25"/>
        <v>0</v>
      </c>
      <c r="BE29" s="172">
        <f t="shared" si="25"/>
        <v>0</v>
      </c>
      <c r="BF29" s="172">
        <f t="shared" si="25"/>
        <v>0</v>
      </c>
      <c r="BG29" s="172">
        <f t="shared" si="25"/>
        <v>0</v>
      </c>
      <c r="BH29" s="172"/>
      <c r="BI29" s="172">
        <f t="shared" si="19"/>
        <v>0</v>
      </c>
      <c r="BJ29" s="172"/>
      <c r="BK29" s="172">
        <f t="shared" si="25"/>
        <v>0</v>
      </c>
      <c r="BL29" s="172">
        <f t="shared" si="25"/>
        <v>0</v>
      </c>
      <c r="BM29" s="172">
        <f t="shared" si="25"/>
        <v>0</v>
      </c>
      <c r="BN29" s="172">
        <f t="shared" si="25"/>
        <v>0</v>
      </c>
      <c r="BP29" s="172">
        <f t="shared" si="21"/>
        <v>0</v>
      </c>
      <c r="BR29" s="172">
        <f t="shared" si="22"/>
        <v>0</v>
      </c>
    </row>
    <row r="30" spans="1:70" ht="15">
      <c r="A30" s="39">
        <v>2003</v>
      </c>
      <c r="B30" s="39"/>
      <c r="C30" s="264"/>
      <c r="E30" s="172">
        <f t="shared" si="26"/>
        <v>0</v>
      </c>
      <c r="F30" s="172">
        <f t="shared" si="26"/>
        <v>0</v>
      </c>
      <c r="G30" s="172"/>
      <c r="H30" s="172">
        <f t="shared" si="1"/>
        <v>0</v>
      </c>
      <c r="I30" s="172"/>
      <c r="J30" s="172">
        <f t="shared" si="27"/>
        <v>0</v>
      </c>
      <c r="K30" s="172">
        <f t="shared" si="27"/>
        <v>0</v>
      </c>
      <c r="L30" s="172"/>
      <c r="M30" s="172">
        <f t="shared" si="3"/>
        <v>0</v>
      </c>
      <c r="N30" s="172"/>
      <c r="O30" s="172">
        <f t="shared" si="28"/>
        <v>0</v>
      </c>
      <c r="P30" s="172">
        <f t="shared" si="28"/>
        <v>0</v>
      </c>
      <c r="Q30" s="172"/>
      <c r="R30" s="172">
        <f t="shared" si="5"/>
        <v>0</v>
      </c>
      <c r="S30" s="172"/>
      <c r="T30" s="172">
        <f t="shared" si="29"/>
        <v>0</v>
      </c>
      <c r="U30" s="172">
        <f t="shared" si="29"/>
        <v>0</v>
      </c>
      <c r="V30" s="172">
        <f t="shared" si="29"/>
        <v>0</v>
      </c>
      <c r="W30" s="172"/>
      <c r="X30" s="172">
        <f t="shared" si="7"/>
        <v>0</v>
      </c>
      <c r="Y30" s="172"/>
      <c r="Z30" s="172">
        <f t="shared" si="30"/>
        <v>0</v>
      </c>
      <c r="AA30" s="172">
        <f t="shared" si="30"/>
        <v>0</v>
      </c>
      <c r="AB30" s="172">
        <f t="shared" si="30"/>
        <v>0</v>
      </c>
      <c r="AC30" s="172"/>
      <c r="AD30" s="172">
        <f t="shared" si="9"/>
        <v>0</v>
      </c>
      <c r="AE30" s="172"/>
      <c r="AF30" s="172">
        <f t="shared" si="24"/>
        <v>0</v>
      </c>
      <c r="AG30" s="172">
        <f t="shared" si="24"/>
        <v>0</v>
      </c>
      <c r="AH30" s="172">
        <f t="shared" si="24"/>
        <v>0</v>
      </c>
      <c r="AI30" s="172"/>
      <c r="AJ30" s="172">
        <f t="shared" si="24"/>
        <v>0</v>
      </c>
      <c r="AK30" s="172"/>
      <c r="AL30" s="172">
        <f t="shared" si="23"/>
        <v>0</v>
      </c>
      <c r="AM30" s="172">
        <f t="shared" si="23"/>
        <v>0</v>
      </c>
      <c r="AN30" s="172">
        <f t="shared" si="23"/>
        <v>0</v>
      </c>
      <c r="AO30" s="172"/>
      <c r="AP30" s="172">
        <f t="shared" si="23"/>
        <v>0</v>
      </c>
      <c r="AQ30" s="172"/>
      <c r="AR30" s="172">
        <f t="shared" si="23"/>
        <v>0</v>
      </c>
      <c r="AS30" s="172">
        <f t="shared" si="23"/>
        <v>0</v>
      </c>
      <c r="AT30" s="172">
        <f t="shared" si="23"/>
        <v>0</v>
      </c>
      <c r="AU30" s="172"/>
      <c r="AV30" s="172">
        <f t="shared" si="23"/>
        <v>0</v>
      </c>
      <c r="AW30" s="172"/>
      <c r="AX30" s="172">
        <f t="shared" si="23"/>
        <v>0</v>
      </c>
      <c r="AY30" s="172">
        <f t="shared" si="23"/>
        <v>0</v>
      </c>
      <c r="AZ30" s="172">
        <f t="shared" si="23"/>
        <v>0</v>
      </c>
      <c r="BA30" s="172"/>
      <c r="BB30" s="172">
        <f t="shared" si="17"/>
        <v>0</v>
      </c>
      <c r="BC30" s="172"/>
      <c r="BD30" s="172">
        <f t="shared" si="25"/>
        <v>0</v>
      </c>
      <c r="BE30" s="172">
        <f t="shared" si="25"/>
        <v>0</v>
      </c>
      <c r="BF30" s="172">
        <f t="shared" si="25"/>
        <v>0</v>
      </c>
      <c r="BG30" s="172">
        <f t="shared" si="25"/>
        <v>0</v>
      </c>
      <c r="BH30" s="172"/>
      <c r="BI30" s="172">
        <f t="shared" si="19"/>
        <v>0</v>
      </c>
      <c r="BJ30" s="172"/>
      <c r="BK30" s="172">
        <f t="shared" si="25"/>
        <v>0</v>
      </c>
      <c r="BL30" s="172">
        <f t="shared" si="25"/>
        <v>0</v>
      </c>
      <c r="BM30" s="172">
        <f t="shared" si="25"/>
        <v>0</v>
      </c>
      <c r="BN30" s="172">
        <f t="shared" si="25"/>
        <v>0</v>
      </c>
      <c r="BP30" s="172">
        <f t="shared" si="21"/>
        <v>0</v>
      </c>
      <c r="BR30" s="172">
        <f t="shared" si="22"/>
        <v>0</v>
      </c>
    </row>
    <row r="31" spans="1:70" ht="15">
      <c r="A31" s="39">
        <v>2004</v>
      </c>
      <c r="B31" s="39"/>
      <c r="C31" s="264"/>
      <c r="E31" s="172">
        <f t="shared" si="26"/>
        <v>0</v>
      </c>
      <c r="F31" s="172">
        <f t="shared" si="26"/>
        <v>0</v>
      </c>
      <c r="G31" s="172"/>
      <c r="H31" s="172">
        <f t="shared" si="1"/>
        <v>0</v>
      </c>
      <c r="I31" s="172"/>
      <c r="J31" s="172">
        <f t="shared" si="27"/>
        <v>0</v>
      </c>
      <c r="K31" s="172">
        <f t="shared" si="27"/>
        <v>0</v>
      </c>
      <c r="L31" s="172"/>
      <c r="M31" s="172">
        <f t="shared" si="3"/>
        <v>0</v>
      </c>
      <c r="N31" s="172"/>
      <c r="O31" s="172">
        <f t="shared" si="28"/>
        <v>0</v>
      </c>
      <c r="P31" s="172">
        <f t="shared" si="28"/>
        <v>0</v>
      </c>
      <c r="Q31" s="172"/>
      <c r="R31" s="172">
        <f t="shared" si="5"/>
        <v>0</v>
      </c>
      <c r="S31" s="172"/>
      <c r="T31" s="172">
        <f t="shared" si="29"/>
        <v>0</v>
      </c>
      <c r="U31" s="172">
        <f t="shared" si="29"/>
        <v>0</v>
      </c>
      <c r="V31" s="172">
        <f t="shared" si="29"/>
        <v>0</v>
      </c>
      <c r="W31" s="172"/>
      <c r="X31" s="172">
        <f t="shared" si="7"/>
        <v>0</v>
      </c>
      <c r="Y31" s="172"/>
      <c r="Z31" s="172">
        <f t="shared" si="30"/>
        <v>0</v>
      </c>
      <c r="AA31" s="172">
        <f t="shared" si="30"/>
        <v>0</v>
      </c>
      <c r="AB31" s="172">
        <f t="shared" si="30"/>
        <v>0</v>
      </c>
      <c r="AC31" s="172"/>
      <c r="AD31" s="172">
        <f t="shared" si="9"/>
        <v>0</v>
      </c>
      <c r="AE31" s="172"/>
      <c r="AF31" s="172">
        <f t="shared" si="24"/>
        <v>0</v>
      </c>
      <c r="AG31" s="172">
        <f t="shared" si="24"/>
        <v>0</v>
      </c>
      <c r="AH31" s="172">
        <f t="shared" si="24"/>
        <v>0</v>
      </c>
      <c r="AI31" s="172"/>
      <c r="AJ31" s="172">
        <f t="shared" si="24"/>
        <v>0</v>
      </c>
      <c r="AK31" s="172"/>
      <c r="AL31" s="172">
        <f t="shared" si="23"/>
        <v>0</v>
      </c>
      <c r="AM31" s="172">
        <f t="shared" si="23"/>
        <v>0</v>
      </c>
      <c r="AN31" s="172">
        <f t="shared" si="23"/>
        <v>0</v>
      </c>
      <c r="AO31" s="172"/>
      <c r="AP31" s="172">
        <f t="shared" si="23"/>
        <v>0</v>
      </c>
      <c r="AQ31" s="172"/>
      <c r="AR31" s="172">
        <f t="shared" si="23"/>
        <v>0</v>
      </c>
      <c r="AS31" s="172">
        <f t="shared" si="23"/>
        <v>0</v>
      </c>
      <c r="AT31" s="172">
        <f t="shared" si="23"/>
        <v>0</v>
      </c>
      <c r="AU31" s="172"/>
      <c r="AV31" s="172">
        <f t="shared" si="23"/>
        <v>0</v>
      </c>
      <c r="AW31" s="172"/>
      <c r="AX31" s="172">
        <f t="shared" si="23"/>
        <v>0</v>
      </c>
      <c r="AY31" s="172">
        <f t="shared" si="23"/>
        <v>0</v>
      </c>
      <c r="AZ31" s="172">
        <f t="shared" si="23"/>
        <v>0</v>
      </c>
      <c r="BA31" s="172"/>
      <c r="BB31" s="172">
        <f t="shared" si="17"/>
        <v>0</v>
      </c>
      <c r="BC31" s="172"/>
      <c r="BD31" s="172">
        <f t="shared" si="25"/>
        <v>0</v>
      </c>
      <c r="BE31" s="172">
        <f t="shared" si="25"/>
        <v>0</v>
      </c>
      <c r="BF31" s="172">
        <f t="shared" si="25"/>
        <v>0</v>
      </c>
      <c r="BG31" s="172">
        <f t="shared" si="25"/>
        <v>0</v>
      </c>
      <c r="BH31" s="172"/>
      <c r="BI31" s="172">
        <f t="shared" si="19"/>
        <v>0</v>
      </c>
      <c r="BJ31" s="172"/>
      <c r="BK31" s="172">
        <f t="shared" si="25"/>
        <v>0</v>
      </c>
      <c r="BL31" s="172">
        <f t="shared" si="25"/>
        <v>0</v>
      </c>
      <c r="BM31" s="172">
        <f t="shared" si="25"/>
        <v>0</v>
      </c>
      <c r="BN31" s="172">
        <f t="shared" si="25"/>
        <v>0</v>
      </c>
      <c r="BP31" s="172">
        <f t="shared" si="21"/>
        <v>0</v>
      </c>
      <c r="BR31" s="172">
        <f t="shared" si="22"/>
        <v>0</v>
      </c>
    </row>
    <row r="32" spans="1:70" ht="15">
      <c r="A32" s="39">
        <v>2005</v>
      </c>
      <c r="B32" s="39"/>
      <c r="C32" s="264"/>
      <c r="E32" s="172">
        <f t="shared" si="26"/>
        <v>0</v>
      </c>
      <c r="F32" s="172">
        <f t="shared" si="26"/>
        <v>0</v>
      </c>
      <c r="G32" s="172"/>
      <c r="H32" s="172">
        <f t="shared" si="1"/>
        <v>0</v>
      </c>
      <c r="I32" s="172"/>
      <c r="J32" s="172">
        <f t="shared" si="27"/>
        <v>0</v>
      </c>
      <c r="K32" s="172">
        <f t="shared" si="27"/>
        <v>0</v>
      </c>
      <c r="L32" s="172"/>
      <c r="M32" s="172">
        <f t="shared" si="3"/>
        <v>0</v>
      </c>
      <c r="N32" s="172"/>
      <c r="O32" s="172">
        <f t="shared" si="28"/>
        <v>0</v>
      </c>
      <c r="P32" s="172">
        <f t="shared" si="28"/>
        <v>0</v>
      </c>
      <c r="Q32" s="172"/>
      <c r="R32" s="172">
        <f t="shared" si="5"/>
        <v>0</v>
      </c>
      <c r="S32" s="172"/>
      <c r="T32" s="172">
        <f t="shared" si="29"/>
        <v>0</v>
      </c>
      <c r="U32" s="172">
        <f t="shared" si="29"/>
        <v>0</v>
      </c>
      <c r="V32" s="172">
        <f t="shared" si="29"/>
        <v>0</v>
      </c>
      <c r="W32" s="172"/>
      <c r="X32" s="172">
        <f t="shared" si="7"/>
        <v>0</v>
      </c>
      <c r="Y32" s="172"/>
      <c r="Z32" s="172">
        <f t="shared" si="30"/>
        <v>0</v>
      </c>
      <c r="AA32" s="172">
        <f t="shared" si="30"/>
        <v>0</v>
      </c>
      <c r="AB32" s="172">
        <f t="shared" si="30"/>
        <v>0</v>
      </c>
      <c r="AC32" s="172"/>
      <c r="AD32" s="172">
        <f t="shared" si="9"/>
        <v>0</v>
      </c>
      <c r="AE32" s="172"/>
      <c r="AF32" s="172">
        <f t="shared" si="24"/>
        <v>0</v>
      </c>
      <c r="AG32" s="172">
        <f t="shared" si="24"/>
        <v>0</v>
      </c>
      <c r="AH32" s="172">
        <f t="shared" si="24"/>
        <v>0</v>
      </c>
      <c r="AI32" s="172"/>
      <c r="AJ32" s="172">
        <f t="shared" si="24"/>
        <v>0</v>
      </c>
      <c r="AK32" s="172"/>
      <c r="AL32" s="172">
        <f t="shared" si="23"/>
        <v>0</v>
      </c>
      <c r="AM32" s="172">
        <f t="shared" si="23"/>
        <v>0</v>
      </c>
      <c r="AN32" s="172">
        <f t="shared" si="23"/>
        <v>0</v>
      </c>
      <c r="AO32" s="172"/>
      <c r="AP32" s="172">
        <f t="shared" si="23"/>
        <v>0</v>
      </c>
      <c r="AQ32" s="172"/>
      <c r="AR32" s="172">
        <f t="shared" si="23"/>
        <v>0</v>
      </c>
      <c r="AS32" s="172">
        <f t="shared" si="23"/>
        <v>0</v>
      </c>
      <c r="AT32" s="172">
        <f t="shared" si="23"/>
        <v>0</v>
      </c>
      <c r="AU32" s="172"/>
      <c r="AV32" s="172">
        <f t="shared" si="23"/>
        <v>0</v>
      </c>
      <c r="AW32" s="172"/>
      <c r="AX32" s="172">
        <f t="shared" si="23"/>
        <v>0</v>
      </c>
      <c r="AY32" s="172">
        <f t="shared" si="23"/>
        <v>0</v>
      </c>
      <c r="AZ32" s="172">
        <f t="shared" si="23"/>
        <v>0</v>
      </c>
      <c r="BA32" s="172"/>
      <c r="BB32" s="172">
        <f t="shared" si="17"/>
        <v>0</v>
      </c>
      <c r="BC32" s="172"/>
      <c r="BD32" s="172">
        <f t="shared" si="25"/>
        <v>0</v>
      </c>
      <c r="BE32" s="172">
        <f t="shared" si="25"/>
        <v>0</v>
      </c>
      <c r="BF32" s="172">
        <f t="shared" si="25"/>
        <v>0</v>
      </c>
      <c r="BG32" s="172">
        <f t="shared" si="25"/>
        <v>0</v>
      </c>
      <c r="BH32" s="172"/>
      <c r="BI32" s="172">
        <f t="shared" si="19"/>
        <v>0</v>
      </c>
      <c r="BJ32" s="172"/>
      <c r="BK32" s="172">
        <f t="shared" si="25"/>
        <v>0</v>
      </c>
      <c r="BL32" s="172">
        <f t="shared" si="25"/>
        <v>0</v>
      </c>
      <c r="BM32" s="172">
        <f t="shared" si="25"/>
        <v>0</v>
      </c>
      <c r="BN32" s="172">
        <f t="shared" si="25"/>
        <v>0</v>
      </c>
      <c r="BP32" s="172">
        <f t="shared" si="21"/>
        <v>0</v>
      </c>
      <c r="BR32" s="172">
        <f t="shared" si="22"/>
        <v>0</v>
      </c>
    </row>
    <row r="33" spans="1:72" ht="15">
      <c r="A33" s="39">
        <v>2006</v>
      </c>
      <c r="B33" s="39"/>
      <c r="C33" s="264"/>
      <c r="E33" s="172">
        <f t="shared" si="26"/>
        <v>0</v>
      </c>
      <c r="F33" s="172">
        <f t="shared" si="26"/>
        <v>0</v>
      </c>
      <c r="G33" s="172"/>
      <c r="H33" s="172">
        <f t="shared" si="1"/>
        <v>0</v>
      </c>
      <c r="I33" s="172"/>
      <c r="J33" s="172">
        <f t="shared" si="27"/>
        <v>0</v>
      </c>
      <c r="K33" s="172">
        <f t="shared" si="27"/>
        <v>0</v>
      </c>
      <c r="L33" s="172"/>
      <c r="M33" s="172">
        <f t="shared" si="3"/>
        <v>0</v>
      </c>
      <c r="N33" s="172"/>
      <c r="O33" s="172">
        <f t="shared" si="28"/>
        <v>0</v>
      </c>
      <c r="P33" s="172">
        <f t="shared" si="28"/>
        <v>0</v>
      </c>
      <c r="Q33" s="172"/>
      <c r="R33" s="172">
        <f t="shared" si="5"/>
        <v>0</v>
      </c>
      <c r="S33" s="172"/>
      <c r="T33" s="172">
        <f t="shared" si="29"/>
        <v>0</v>
      </c>
      <c r="U33" s="172">
        <f t="shared" si="29"/>
        <v>0</v>
      </c>
      <c r="V33" s="172">
        <f t="shared" si="29"/>
        <v>0</v>
      </c>
      <c r="W33" s="172"/>
      <c r="X33" s="172">
        <f t="shared" si="7"/>
        <v>0</v>
      </c>
      <c r="Y33" s="172"/>
      <c r="Z33" s="172">
        <f t="shared" si="30"/>
        <v>0</v>
      </c>
      <c r="AA33" s="172">
        <f t="shared" si="30"/>
        <v>0</v>
      </c>
      <c r="AB33" s="172">
        <f t="shared" si="30"/>
        <v>0</v>
      </c>
      <c r="AC33" s="172"/>
      <c r="AD33" s="172">
        <f t="shared" si="9"/>
        <v>0</v>
      </c>
      <c r="AE33" s="172"/>
      <c r="AF33" s="172">
        <f t="shared" si="24"/>
        <v>0</v>
      </c>
      <c r="AG33" s="172">
        <f t="shared" si="24"/>
        <v>0</v>
      </c>
      <c r="AH33" s="172">
        <f t="shared" si="24"/>
        <v>0</v>
      </c>
      <c r="AI33" s="172"/>
      <c r="AJ33" s="172">
        <f t="shared" si="24"/>
        <v>0</v>
      </c>
      <c r="AK33" s="172"/>
      <c r="AL33" s="172">
        <f t="shared" si="23"/>
        <v>0</v>
      </c>
      <c r="AM33" s="172">
        <f t="shared" si="23"/>
        <v>0</v>
      </c>
      <c r="AN33" s="172">
        <f t="shared" si="23"/>
        <v>0</v>
      </c>
      <c r="AO33" s="172"/>
      <c r="AP33" s="172">
        <f t="shared" si="23"/>
        <v>0</v>
      </c>
      <c r="AQ33" s="172"/>
      <c r="AR33" s="172">
        <f t="shared" si="23"/>
        <v>0</v>
      </c>
      <c r="AS33" s="172">
        <f t="shared" si="23"/>
        <v>0</v>
      </c>
      <c r="AT33" s="172">
        <f t="shared" si="23"/>
        <v>0</v>
      </c>
      <c r="AU33" s="172"/>
      <c r="AV33" s="172">
        <f t="shared" si="23"/>
        <v>0</v>
      </c>
      <c r="AW33" s="172"/>
      <c r="AX33" s="172">
        <f t="shared" si="23"/>
        <v>0</v>
      </c>
      <c r="AY33" s="172">
        <f t="shared" si="23"/>
        <v>0</v>
      </c>
      <c r="AZ33" s="172">
        <f t="shared" si="23"/>
        <v>0</v>
      </c>
      <c r="BA33" s="172"/>
      <c r="BB33" s="172">
        <f t="shared" si="17"/>
        <v>0</v>
      </c>
      <c r="BC33" s="172"/>
      <c r="BD33" s="172">
        <f t="shared" si="25"/>
        <v>0</v>
      </c>
      <c r="BE33" s="172">
        <f t="shared" si="25"/>
        <v>0</v>
      </c>
      <c r="BF33" s="172">
        <f t="shared" si="25"/>
        <v>0</v>
      </c>
      <c r="BG33" s="172">
        <f t="shared" si="25"/>
        <v>0</v>
      </c>
      <c r="BH33" s="172"/>
      <c r="BI33" s="172">
        <f t="shared" si="19"/>
        <v>0</v>
      </c>
      <c r="BJ33" s="172"/>
      <c r="BK33" s="172">
        <f t="shared" si="25"/>
        <v>0</v>
      </c>
      <c r="BL33" s="172">
        <f t="shared" si="25"/>
        <v>0</v>
      </c>
      <c r="BM33" s="172">
        <f t="shared" si="25"/>
        <v>0</v>
      </c>
      <c r="BN33" s="172">
        <f t="shared" si="25"/>
        <v>0</v>
      </c>
      <c r="BP33" s="172">
        <f t="shared" si="21"/>
        <v>0</v>
      </c>
      <c r="BR33" s="172">
        <f t="shared" si="22"/>
        <v>0</v>
      </c>
    </row>
    <row r="34" spans="1:72" ht="15">
      <c r="A34" s="39">
        <v>2007</v>
      </c>
      <c r="B34" s="39"/>
      <c r="C34" s="264"/>
      <c r="E34" s="172">
        <f t="shared" si="26"/>
        <v>0</v>
      </c>
      <c r="F34" s="172">
        <f t="shared" si="26"/>
        <v>0</v>
      </c>
      <c r="G34" s="172"/>
      <c r="H34" s="172">
        <f t="shared" si="1"/>
        <v>0</v>
      </c>
      <c r="I34" s="172"/>
      <c r="J34" s="172">
        <f t="shared" si="27"/>
        <v>0</v>
      </c>
      <c r="K34" s="172">
        <f t="shared" si="27"/>
        <v>0</v>
      </c>
      <c r="L34" s="172"/>
      <c r="M34" s="172">
        <f t="shared" si="3"/>
        <v>0</v>
      </c>
      <c r="N34" s="172"/>
      <c r="O34" s="172">
        <f t="shared" si="28"/>
        <v>0</v>
      </c>
      <c r="P34" s="172">
        <f t="shared" si="28"/>
        <v>0</v>
      </c>
      <c r="Q34" s="172"/>
      <c r="R34" s="172">
        <f t="shared" si="5"/>
        <v>0</v>
      </c>
      <c r="S34" s="172"/>
      <c r="T34" s="172">
        <f t="shared" si="29"/>
        <v>0</v>
      </c>
      <c r="U34" s="172">
        <f t="shared" si="29"/>
        <v>0</v>
      </c>
      <c r="V34" s="172">
        <f t="shared" si="29"/>
        <v>0</v>
      </c>
      <c r="W34" s="172"/>
      <c r="X34" s="172">
        <f t="shared" si="7"/>
        <v>0</v>
      </c>
      <c r="Y34" s="172"/>
      <c r="Z34" s="172">
        <f t="shared" si="30"/>
        <v>0</v>
      </c>
      <c r="AA34" s="172">
        <f t="shared" si="30"/>
        <v>0</v>
      </c>
      <c r="AB34" s="172">
        <f t="shared" si="30"/>
        <v>0</v>
      </c>
      <c r="AC34" s="172"/>
      <c r="AD34" s="172">
        <f t="shared" si="9"/>
        <v>0</v>
      </c>
      <c r="AE34" s="172"/>
      <c r="AF34" s="172">
        <f t="shared" si="24"/>
        <v>0</v>
      </c>
      <c r="AG34" s="172">
        <f t="shared" si="24"/>
        <v>0</v>
      </c>
      <c r="AH34" s="172">
        <f t="shared" si="24"/>
        <v>0</v>
      </c>
      <c r="AI34" s="172"/>
      <c r="AJ34" s="172">
        <f t="shared" si="24"/>
        <v>0</v>
      </c>
      <c r="AK34" s="172"/>
      <c r="AL34" s="172">
        <f t="shared" si="23"/>
        <v>0</v>
      </c>
      <c r="AM34" s="172">
        <f t="shared" si="23"/>
        <v>0</v>
      </c>
      <c r="AN34" s="172">
        <f t="shared" si="23"/>
        <v>0</v>
      </c>
      <c r="AO34" s="172"/>
      <c r="AP34" s="172">
        <f t="shared" si="23"/>
        <v>0</v>
      </c>
      <c r="AQ34" s="172"/>
      <c r="AR34" s="172">
        <f t="shared" si="23"/>
        <v>0</v>
      </c>
      <c r="AS34" s="172">
        <f t="shared" si="23"/>
        <v>0</v>
      </c>
      <c r="AT34" s="172">
        <f t="shared" si="23"/>
        <v>0</v>
      </c>
      <c r="AU34" s="172"/>
      <c r="AV34" s="172">
        <f t="shared" si="23"/>
        <v>0</v>
      </c>
      <c r="AW34" s="172"/>
      <c r="AX34" s="172">
        <f t="shared" si="23"/>
        <v>0</v>
      </c>
      <c r="AY34" s="172">
        <f t="shared" si="23"/>
        <v>0</v>
      </c>
      <c r="AZ34" s="172">
        <f t="shared" si="23"/>
        <v>0</v>
      </c>
      <c r="BA34" s="172"/>
      <c r="BB34" s="172">
        <f t="shared" si="17"/>
        <v>0</v>
      </c>
      <c r="BC34" s="172"/>
      <c r="BD34" s="172">
        <f t="shared" si="25"/>
        <v>0</v>
      </c>
      <c r="BE34" s="172">
        <f t="shared" si="25"/>
        <v>0</v>
      </c>
      <c r="BF34" s="172">
        <f t="shared" si="25"/>
        <v>0</v>
      </c>
      <c r="BG34" s="172">
        <f t="shared" si="25"/>
        <v>0</v>
      </c>
      <c r="BH34" s="172"/>
      <c r="BI34" s="172">
        <f t="shared" si="19"/>
        <v>0</v>
      </c>
      <c r="BJ34" s="172"/>
      <c r="BK34" s="172">
        <f t="shared" si="25"/>
        <v>0</v>
      </c>
      <c r="BL34" s="172">
        <f t="shared" si="25"/>
        <v>0</v>
      </c>
      <c r="BM34" s="172">
        <f t="shared" si="25"/>
        <v>0</v>
      </c>
      <c r="BN34" s="172">
        <f t="shared" si="25"/>
        <v>0</v>
      </c>
      <c r="BP34" s="172">
        <f t="shared" si="21"/>
        <v>0</v>
      </c>
      <c r="BR34" s="172">
        <f t="shared" si="22"/>
        <v>0</v>
      </c>
    </row>
    <row r="35" spans="1:72" ht="15">
      <c r="A35" s="39">
        <v>2008</v>
      </c>
      <c r="B35" s="39"/>
      <c r="C35" s="264"/>
      <c r="E35" s="172">
        <f t="shared" si="26"/>
        <v>0</v>
      </c>
      <c r="F35" s="172">
        <f t="shared" si="26"/>
        <v>0</v>
      </c>
      <c r="G35" s="172"/>
      <c r="H35" s="172">
        <f t="shared" si="1"/>
        <v>0</v>
      </c>
      <c r="I35" s="172"/>
      <c r="J35" s="172">
        <f t="shared" si="27"/>
        <v>0</v>
      </c>
      <c r="K35" s="172">
        <f t="shared" si="27"/>
        <v>0</v>
      </c>
      <c r="L35" s="172"/>
      <c r="M35" s="172">
        <f t="shared" si="3"/>
        <v>0</v>
      </c>
      <c r="N35" s="172"/>
      <c r="O35" s="172">
        <f t="shared" si="28"/>
        <v>0</v>
      </c>
      <c r="P35" s="172">
        <f t="shared" si="28"/>
        <v>0</v>
      </c>
      <c r="Q35" s="172"/>
      <c r="R35" s="172">
        <f t="shared" si="5"/>
        <v>0</v>
      </c>
      <c r="S35" s="172"/>
      <c r="T35" s="172">
        <f t="shared" si="29"/>
        <v>0</v>
      </c>
      <c r="U35" s="172">
        <f t="shared" si="29"/>
        <v>0</v>
      </c>
      <c r="V35" s="172">
        <f t="shared" si="29"/>
        <v>0</v>
      </c>
      <c r="W35" s="172"/>
      <c r="X35" s="172">
        <f t="shared" si="7"/>
        <v>0</v>
      </c>
      <c r="Y35" s="172"/>
      <c r="Z35" s="172">
        <f t="shared" si="30"/>
        <v>0</v>
      </c>
      <c r="AA35" s="172">
        <f t="shared" si="30"/>
        <v>0</v>
      </c>
      <c r="AB35" s="172">
        <f t="shared" si="30"/>
        <v>0</v>
      </c>
      <c r="AC35" s="172"/>
      <c r="AD35" s="172">
        <f t="shared" si="9"/>
        <v>0</v>
      </c>
      <c r="AE35" s="172"/>
      <c r="AF35" s="172">
        <f t="shared" si="24"/>
        <v>0</v>
      </c>
      <c r="AG35" s="172">
        <f t="shared" si="24"/>
        <v>0</v>
      </c>
      <c r="AH35" s="172">
        <f t="shared" si="24"/>
        <v>0</v>
      </c>
      <c r="AI35" s="172"/>
      <c r="AJ35" s="172">
        <f t="shared" si="24"/>
        <v>0</v>
      </c>
      <c r="AK35" s="172"/>
      <c r="AL35" s="172">
        <f t="shared" si="23"/>
        <v>0</v>
      </c>
      <c r="AM35" s="172">
        <f t="shared" si="23"/>
        <v>0</v>
      </c>
      <c r="AN35" s="172">
        <f t="shared" si="23"/>
        <v>0</v>
      </c>
      <c r="AO35" s="172"/>
      <c r="AP35" s="172">
        <f t="shared" si="23"/>
        <v>0</v>
      </c>
      <c r="AQ35" s="172"/>
      <c r="AR35" s="172">
        <f t="shared" si="23"/>
        <v>0</v>
      </c>
      <c r="AS35" s="172">
        <f t="shared" si="23"/>
        <v>0</v>
      </c>
      <c r="AT35" s="172">
        <f t="shared" si="23"/>
        <v>0</v>
      </c>
      <c r="AU35" s="172"/>
      <c r="AV35" s="172">
        <f t="shared" si="23"/>
        <v>0</v>
      </c>
      <c r="AW35" s="172"/>
      <c r="AX35" s="172">
        <f t="shared" si="23"/>
        <v>0</v>
      </c>
      <c r="AY35" s="172">
        <f t="shared" si="23"/>
        <v>0</v>
      </c>
      <c r="AZ35" s="172">
        <f t="shared" si="23"/>
        <v>0</v>
      </c>
      <c r="BA35" s="172"/>
      <c r="BB35" s="172">
        <f t="shared" si="17"/>
        <v>0</v>
      </c>
      <c r="BC35" s="172"/>
      <c r="BD35" s="172">
        <f t="shared" si="25"/>
        <v>0</v>
      </c>
      <c r="BE35" s="172">
        <f t="shared" si="25"/>
        <v>0</v>
      </c>
      <c r="BF35" s="172">
        <f t="shared" si="25"/>
        <v>0</v>
      </c>
      <c r="BG35" s="172">
        <f t="shared" si="25"/>
        <v>0</v>
      </c>
      <c r="BH35" s="172"/>
      <c r="BI35" s="172">
        <f t="shared" si="19"/>
        <v>0</v>
      </c>
      <c r="BJ35" s="172"/>
      <c r="BK35" s="172">
        <f t="shared" si="25"/>
        <v>0</v>
      </c>
      <c r="BL35" s="172">
        <f t="shared" si="25"/>
        <v>0</v>
      </c>
      <c r="BM35" s="172">
        <f t="shared" si="25"/>
        <v>0</v>
      </c>
      <c r="BN35" s="172">
        <f t="shared" si="25"/>
        <v>0</v>
      </c>
      <c r="BP35" s="172">
        <f t="shared" si="21"/>
        <v>0</v>
      </c>
      <c r="BR35" s="172">
        <f t="shared" si="22"/>
        <v>0</v>
      </c>
    </row>
    <row r="36" spans="1:72" ht="15">
      <c r="A36" s="39">
        <v>2009</v>
      </c>
      <c r="B36" s="39"/>
      <c r="C36" s="264"/>
      <c r="E36" s="172">
        <f t="shared" si="26"/>
        <v>0</v>
      </c>
      <c r="F36" s="172">
        <f t="shared" si="26"/>
        <v>0</v>
      </c>
      <c r="G36" s="172"/>
      <c r="H36" s="172">
        <f t="shared" si="1"/>
        <v>0</v>
      </c>
      <c r="I36" s="172"/>
      <c r="J36" s="172">
        <f t="shared" si="27"/>
        <v>0</v>
      </c>
      <c r="K36" s="172">
        <f t="shared" si="27"/>
        <v>0</v>
      </c>
      <c r="L36" s="172"/>
      <c r="M36" s="172">
        <f t="shared" si="3"/>
        <v>0</v>
      </c>
      <c r="N36" s="172"/>
      <c r="O36" s="172">
        <f t="shared" si="28"/>
        <v>0</v>
      </c>
      <c r="P36" s="172">
        <f t="shared" si="28"/>
        <v>0</v>
      </c>
      <c r="Q36" s="172"/>
      <c r="R36" s="172">
        <f t="shared" si="5"/>
        <v>0</v>
      </c>
      <c r="S36" s="172"/>
      <c r="T36" s="172">
        <f t="shared" si="29"/>
        <v>0</v>
      </c>
      <c r="U36" s="172">
        <f t="shared" si="29"/>
        <v>0</v>
      </c>
      <c r="V36" s="172">
        <f t="shared" si="29"/>
        <v>0</v>
      </c>
      <c r="W36" s="172"/>
      <c r="X36" s="172">
        <f t="shared" si="7"/>
        <v>0</v>
      </c>
      <c r="Y36" s="172"/>
      <c r="Z36" s="172">
        <f t="shared" si="30"/>
        <v>0</v>
      </c>
      <c r="AA36" s="172">
        <f t="shared" si="30"/>
        <v>0</v>
      </c>
      <c r="AB36" s="172">
        <f t="shared" si="30"/>
        <v>0</v>
      </c>
      <c r="AC36" s="172"/>
      <c r="AD36" s="172">
        <f t="shared" si="9"/>
        <v>0</v>
      </c>
      <c r="AE36" s="172"/>
      <c r="AF36" s="172">
        <f t="shared" si="24"/>
        <v>0</v>
      </c>
      <c r="AG36" s="172">
        <f t="shared" si="24"/>
        <v>0</v>
      </c>
      <c r="AH36" s="172">
        <f t="shared" si="24"/>
        <v>0</v>
      </c>
      <c r="AI36" s="172"/>
      <c r="AJ36" s="172">
        <f t="shared" si="24"/>
        <v>0</v>
      </c>
      <c r="AK36" s="172"/>
      <c r="AL36" s="172">
        <f t="shared" si="23"/>
        <v>0</v>
      </c>
      <c r="AM36" s="172">
        <f t="shared" si="23"/>
        <v>0</v>
      </c>
      <c r="AN36" s="172">
        <f t="shared" si="23"/>
        <v>0</v>
      </c>
      <c r="AO36" s="172"/>
      <c r="AP36" s="172">
        <f t="shared" si="23"/>
        <v>0</v>
      </c>
      <c r="AQ36" s="172"/>
      <c r="AR36" s="172">
        <f t="shared" si="23"/>
        <v>0</v>
      </c>
      <c r="AS36" s="172">
        <f t="shared" si="23"/>
        <v>0</v>
      </c>
      <c r="AT36" s="172">
        <f t="shared" si="23"/>
        <v>0</v>
      </c>
      <c r="AU36" s="172"/>
      <c r="AV36" s="172">
        <f t="shared" si="23"/>
        <v>0</v>
      </c>
      <c r="AW36" s="172"/>
      <c r="AX36" s="172">
        <f t="shared" si="23"/>
        <v>0</v>
      </c>
      <c r="AY36" s="172">
        <f t="shared" si="23"/>
        <v>0</v>
      </c>
      <c r="AZ36" s="172">
        <f t="shared" si="23"/>
        <v>0</v>
      </c>
      <c r="BA36" s="172"/>
      <c r="BB36" s="172">
        <f t="shared" si="17"/>
        <v>0</v>
      </c>
      <c r="BC36" s="172"/>
      <c r="BD36" s="172">
        <f t="shared" si="25"/>
        <v>0</v>
      </c>
      <c r="BE36" s="172">
        <f t="shared" si="25"/>
        <v>0</v>
      </c>
      <c r="BF36" s="172">
        <f t="shared" si="25"/>
        <v>0</v>
      </c>
      <c r="BG36" s="172">
        <f t="shared" si="25"/>
        <v>0</v>
      </c>
      <c r="BH36" s="172"/>
      <c r="BI36" s="172">
        <f t="shared" si="19"/>
        <v>0</v>
      </c>
      <c r="BJ36" s="172"/>
      <c r="BK36" s="172">
        <f t="shared" si="25"/>
        <v>0</v>
      </c>
      <c r="BL36" s="172">
        <f t="shared" si="25"/>
        <v>0</v>
      </c>
      <c r="BM36" s="172">
        <f t="shared" si="25"/>
        <v>0</v>
      </c>
      <c r="BN36" s="172">
        <f t="shared" si="25"/>
        <v>0</v>
      </c>
      <c r="BP36" s="172">
        <f t="shared" si="21"/>
        <v>0</v>
      </c>
      <c r="BR36" s="172">
        <f t="shared" si="22"/>
        <v>0</v>
      </c>
    </row>
    <row r="37" spans="1:72" ht="15">
      <c r="A37" s="39">
        <v>2010</v>
      </c>
      <c r="B37" s="39"/>
      <c r="C37" s="264"/>
      <c r="E37" s="172">
        <f t="shared" si="26"/>
        <v>0</v>
      </c>
      <c r="F37" s="172">
        <f t="shared" si="26"/>
        <v>0</v>
      </c>
      <c r="G37" s="172"/>
      <c r="H37" s="172">
        <f t="shared" si="1"/>
        <v>0</v>
      </c>
      <c r="I37" s="172"/>
      <c r="J37" s="172">
        <f t="shared" si="27"/>
        <v>0</v>
      </c>
      <c r="K37" s="172">
        <f t="shared" si="27"/>
        <v>0</v>
      </c>
      <c r="L37" s="172"/>
      <c r="M37" s="172">
        <f t="shared" si="3"/>
        <v>0</v>
      </c>
      <c r="N37" s="172"/>
      <c r="O37" s="172">
        <f t="shared" si="28"/>
        <v>0</v>
      </c>
      <c r="P37" s="172">
        <f t="shared" si="28"/>
        <v>0</v>
      </c>
      <c r="Q37" s="172"/>
      <c r="R37" s="172">
        <f t="shared" si="5"/>
        <v>0</v>
      </c>
      <c r="S37" s="172"/>
      <c r="T37" s="172">
        <f t="shared" si="29"/>
        <v>0</v>
      </c>
      <c r="U37" s="172">
        <f t="shared" si="29"/>
        <v>0</v>
      </c>
      <c r="V37" s="172">
        <f t="shared" si="29"/>
        <v>0</v>
      </c>
      <c r="W37" s="172"/>
      <c r="X37" s="172">
        <f t="shared" si="7"/>
        <v>0</v>
      </c>
      <c r="Y37" s="172"/>
      <c r="Z37" s="172">
        <f t="shared" si="30"/>
        <v>0</v>
      </c>
      <c r="AA37" s="172">
        <f t="shared" si="30"/>
        <v>0</v>
      </c>
      <c r="AB37" s="172">
        <f t="shared" si="30"/>
        <v>0</v>
      </c>
      <c r="AC37" s="172"/>
      <c r="AD37" s="172">
        <f t="shared" si="9"/>
        <v>0</v>
      </c>
      <c r="AE37" s="172"/>
      <c r="AF37" s="172">
        <f t="shared" si="24"/>
        <v>0</v>
      </c>
      <c r="AG37" s="172">
        <f t="shared" si="24"/>
        <v>0</v>
      </c>
      <c r="AH37" s="172">
        <f t="shared" si="24"/>
        <v>0</v>
      </c>
      <c r="AI37" s="172"/>
      <c r="AJ37" s="172">
        <f t="shared" si="24"/>
        <v>0</v>
      </c>
      <c r="AK37" s="172"/>
      <c r="AL37" s="172">
        <f t="shared" si="23"/>
        <v>0</v>
      </c>
      <c r="AM37" s="172">
        <f t="shared" si="23"/>
        <v>0</v>
      </c>
      <c r="AN37" s="172">
        <f t="shared" si="23"/>
        <v>0</v>
      </c>
      <c r="AO37" s="172"/>
      <c r="AP37" s="172">
        <f t="shared" si="23"/>
        <v>0</v>
      </c>
      <c r="AQ37" s="172"/>
      <c r="AR37" s="172">
        <f t="shared" si="23"/>
        <v>0</v>
      </c>
      <c r="AS37" s="172">
        <f t="shared" si="23"/>
        <v>0</v>
      </c>
      <c r="AT37" s="172">
        <f t="shared" si="23"/>
        <v>0</v>
      </c>
      <c r="AU37" s="172"/>
      <c r="AV37" s="172">
        <f t="shared" si="23"/>
        <v>0</v>
      </c>
      <c r="AW37" s="172"/>
      <c r="AX37" s="172">
        <f t="shared" si="23"/>
        <v>0</v>
      </c>
      <c r="AY37" s="172">
        <f t="shared" si="23"/>
        <v>0</v>
      </c>
      <c r="AZ37" s="172">
        <f t="shared" si="23"/>
        <v>0</v>
      </c>
      <c r="BA37" s="172"/>
      <c r="BB37" s="172">
        <f t="shared" si="17"/>
        <v>0</v>
      </c>
      <c r="BC37" s="172"/>
      <c r="BD37" s="172">
        <f t="shared" si="25"/>
        <v>0</v>
      </c>
      <c r="BE37" s="172">
        <f t="shared" si="25"/>
        <v>0</v>
      </c>
      <c r="BF37" s="172">
        <f t="shared" si="25"/>
        <v>0</v>
      </c>
      <c r="BG37" s="172">
        <f t="shared" si="25"/>
        <v>0</v>
      </c>
      <c r="BH37" s="172"/>
      <c r="BI37" s="172">
        <f t="shared" si="19"/>
        <v>0</v>
      </c>
      <c r="BJ37" s="172"/>
      <c r="BK37" s="172">
        <f t="shared" si="25"/>
        <v>0</v>
      </c>
      <c r="BL37" s="172">
        <f t="shared" si="25"/>
        <v>0</v>
      </c>
      <c r="BM37" s="172">
        <f t="shared" si="25"/>
        <v>0</v>
      </c>
      <c r="BN37" s="172">
        <f t="shared" si="25"/>
        <v>0</v>
      </c>
      <c r="BP37" s="172">
        <f t="shared" si="21"/>
        <v>0</v>
      </c>
      <c r="BR37" s="172">
        <f t="shared" si="22"/>
        <v>0</v>
      </c>
    </row>
    <row r="38" spans="1:72" ht="15">
      <c r="A38" s="39">
        <v>2011</v>
      </c>
      <c r="B38" s="39"/>
      <c r="C38" s="264"/>
      <c r="E38" s="172">
        <f t="shared" si="26"/>
        <v>0</v>
      </c>
      <c r="F38" s="172">
        <f t="shared" si="26"/>
        <v>0</v>
      </c>
      <c r="G38" s="172"/>
      <c r="H38" s="172">
        <f t="shared" si="1"/>
        <v>0</v>
      </c>
      <c r="I38" s="172"/>
      <c r="J38" s="172">
        <f t="shared" si="27"/>
        <v>0</v>
      </c>
      <c r="K38" s="172">
        <f t="shared" si="27"/>
        <v>0</v>
      </c>
      <c r="L38" s="172"/>
      <c r="M38" s="172">
        <f t="shared" si="3"/>
        <v>0</v>
      </c>
      <c r="N38" s="172"/>
      <c r="O38" s="172">
        <f t="shared" si="28"/>
        <v>0</v>
      </c>
      <c r="P38" s="172">
        <f t="shared" si="28"/>
        <v>0</v>
      </c>
      <c r="Q38" s="172"/>
      <c r="R38" s="172">
        <f t="shared" si="5"/>
        <v>0</v>
      </c>
      <c r="S38" s="172"/>
      <c r="T38" s="172">
        <f t="shared" si="29"/>
        <v>0</v>
      </c>
      <c r="U38" s="172">
        <f t="shared" si="29"/>
        <v>0</v>
      </c>
      <c r="V38" s="172">
        <f t="shared" si="29"/>
        <v>0</v>
      </c>
      <c r="W38" s="172"/>
      <c r="X38" s="172">
        <f t="shared" si="7"/>
        <v>0</v>
      </c>
      <c r="Y38" s="172"/>
      <c r="Z38" s="172">
        <f t="shared" si="30"/>
        <v>0</v>
      </c>
      <c r="AA38" s="172">
        <f t="shared" si="30"/>
        <v>0</v>
      </c>
      <c r="AB38" s="172">
        <f t="shared" si="30"/>
        <v>0</v>
      </c>
      <c r="AC38" s="172"/>
      <c r="AD38" s="172">
        <f t="shared" si="9"/>
        <v>0</v>
      </c>
      <c r="AE38" s="172"/>
      <c r="AF38" s="172">
        <f t="shared" si="24"/>
        <v>0</v>
      </c>
      <c r="AG38" s="172">
        <f t="shared" si="24"/>
        <v>0</v>
      </c>
      <c r="AH38" s="172">
        <f t="shared" si="24"/>
        <v>0</v>
      </c>
      <c r="AI38" s="172"/>
      <c r="AJ38" s="172">
        <f t="shared" si="24"/>
        <v>0</v>
      </c>
      <c r="AK38" s="172"/>
      <c r="AL38" s="172">
        <f t="shared" si="23"/>
        <v>0</v>
      </c>
      <c r="AM38" s="172">
        <f t="shared" si="23"/>
        <v>0</v>
      </c>
      <c r="AN38" s="172">
        <f t="shared" si="23"/>
        <v>0</v>
      </c>
      <c r="AO38" s="172"/>
      <c r="AP38" s="172">
        <f t="shared" si="23"/>
        <v>0</v>
      </c>
      <c r="AQ38" s="172"/>
      <c r="AR38" s="172">
        <f t="shared" si="23"/>
        <v>0</v>
      </c>
      <c r="AS38" s="172">
        <f t="shared" si="23"/>
        <v>0</v>
      </c>
      <c r="AT38" s="172">
        <f t="shared" si="23"/>
        <v>0</v>
      </c>
      <c r="AU38" s="172"/>
      <c r="AV38" s="172">
        <f t="shared" si="23"/>
        <v>0</v>
      </c>
      <c r="AW38" s="172"/>
      <c r="AX38" s="172">
        <f t="shared" si="23"/>
        <v>0</v>
      </c>
      <c r="AY38" s="172">
        <f t="shared" si="23"/>
        <v>0</v>
      </c>
      <c r="AZ38" s="172">
        <f t="shared" si="23"/>
        <v>0</v>
      </c>
      <c r="BA38" s="172"/>
      <c r="BB38" s="172">
        <f t="shared" si="17"/>
        <v>0</v>
      </c>
      <c r="BC38" s="172"/>
      <c r="BD38" s="172">
        <f t="shared" si="25"/>
        <v>0</v>
      </c>
      <c r="BE38" s="172">
        <f t="shared" si="25"/>
        <v>0</v>
      </c>
      <c r="BF38" s="172">
        <f t="shared" si="25"/>
        <v>0</v>
      </c>
      <c r="BG38" s="172">
        <f t="shared" si="25"/>
        <v>0</v>
      </c>
      <c r="BH38" s="172"/>
      <c r="BI38" s="172">
        <f t="shared" si="19"/>
        <v>0</v>
      </c>
      <c r="BJ38" s="172"/>
      <c r="BK38" s="172">
        <f t="shared" si="25"/>
        <v>0</v>
      </c>
      <c r="BL38" s="172">
        <f t="shared" si="25"/>
        <v>0</v>
      </c>
      <c r="BM38" s="172">
        <f t="shared" si="25"/>
        <v>0</v>
      </c>
      <c r="BN38" s="172">
        <f t="shared" si="25"/>
        <v>0</v>
      </c>
      <c r="BP38" s="172">
        <f t="shared" si="21"/>
        <v>0</v>
      </c>
      <c r="BR38" s="172">
        <f t="shared" si="22"/>
        <v>0</v>
      </c>
    </row>
    <row r="39" spans="1:72" ht="15">
      <c r="A39" s="39">
        <v>2012</v>
      </c>
      <c r="B39" s="39"/>
      <c r="C39" s="264"/>
      <c r="E39" s="172">
        <f t="shared" si="26"/>
        <v>546717940.72345495</v>
      </c>
      <c r="F39" s="172">
        <f t="shared" si="26"/>
        <v>2803.3491000000004</v>
      </c>
      <c r="G39" s="172"/>
      <c r="H39" s="172">
        <f t="shared" si="1"/>
        <v>546720744.07255483</v>
      </c>
      <c r="I39" s="172"/>
      <c r="J39" s="172">
        <f t="shared" si="27"/>
        <v>197787609.12783983</v>
      </c>
      <c r="K39" s="172">
        <f t="shared" si="27"/>
        <v>47751918.415974095</v>
      </c>
      <c r="L39" s="172"/>
      <c r="M39" s="172">
        <f t="shared" si="3"/>
        <v>245539527.54381394</v>
      </c>
      <c r="N39" s="172"/>
      <c r="O39" s="172">
        <f t="shared" si="28"/>
        <v>14613501.116950694</v>
      </c>
      <c r="P39" s="172">
        <f t="shared" si="28"/>
        <v>15409290.902095662</v>
      </c>
      <c r="Q39" s="172"/>
      <c r="R39" s="172">
        <f t="shared" si="5"/>
        <v>30022792.019046359</v>
      </c>
      <c r="S39" s="172"/>
      <c r="T39" s="172">
        <f t="shared" si="29"/>
        <v>10502635.50711586</v>
      </c>
      <c r="U39" s="172">
        <f t="shared" si="29"/>
        <v>9981214.4305598866</v>
      </c>
      <c r="V39" s="172">
        <f t="shared" si="29"/>
        <v>31268759.508828528</v>
      </c>
      <c r="W39" s="172"/>
      <c r="X39" s="172">
        <f t="shared" si="7"/>
        <v>51752609.446504265</v>
      </c>
      <c r="Y39" s="172"/>
      <c r="Z39" s="172">
        <f t="shared" si="30"/>
        <v>2216809.8944799062</v>
      </c>
      <c r="AA39" s="172">
        <f t="shared" si="30"/>
        <v>2403423.7310232292</v>
      </c>
      <c r="AB39" s="172">
        <f t="shared" si="30"/>
        <v>228991.80618673129</v>
      </c>
      <c r="AC39" s="172"/>
      <c r="AD39" s="172">
        <f t="shared" si="9"/>
        <v>4849225.4316898668</v>
      </c>
      <c r="AE39" s="172"/>
      <c r="AF39" s="172">
        <f t="shared" si="24"/>
        <v>1962674.6534553799</v>
      </c>
      <c r="AG39" s="172">
        <f t="shared" si="24"/>
        <v>536469.93042290583</v>
      </c>
      <c r="AH39" s="172">
        <f t="shared" si="24"/>
        <v>549694.06818795158</v>
      </c>
      <c r="AI39" s="172"/>
      <c r="AJ39" s="172">
        <f t="shared" si="24"/>
        <v>3048838.6520662373</v>
      </c>
      <c r="AK39" s="172"/>
      <c r="AL39" s="172">
        <f t="shared" si="23"/>
        <v>188373.29322584465</v>
      </c>
      <c r="AM39" s="172">
        <f t="shared" si="23"/>
        <v>7036.6504945393017</v>
      </c>
      <c r="AN39" s="172">
        <f t="shared" si="23"/>
        <v>0</v>
      </c>
      <c r="AO39" s="172"/>
      <c r="AP39" s="172">
        <f t="shared" si="23"/>
        <v>195409.94372038398</v>
      </c>
      <c r="AQ39" s="172"/>
      <c r="AR39" s="172">
        <f t="shared" si="23"/>
        <v>270416.97770925047</v>
      </c>
      <c r="AS39" s="172">
        <f t="shared" si="23"/>
        <v>23719764.490078419</v>
      </c>
      <c r="AT39" s="172">
        <f t="shared" si="23"/>
        <v>10578591.394892294</v>
      </c>
      <c r="AU39" s="172"/>
      <c r="AV39" s="172">
        <f t="shared" si="23"/>
        <v>34568772.862679958</v>
      </c>
      <c r="AW39" s="172"/>
      <c r="AX39" s="172">
        <f t="shared" si="23"/>
        <v>94010.300810156245</v>
      </c>
      <c r="AY39" s="172">
        <f t="shared" si="23"/>
        <v>8731989.7696646918</v>
      </c>
      <c r="AZ39" s="172">
        <f t="shared" si="23"/>
        <v>4111206.6221069228</v>
      </c>
      <c r="BA39" s="172"/>
      <c r="BB39" s="172">
        <f t="shared" si="17"/>
        <v>12937206.692581773</v>
      </c>
      <c r="BC39" s="172"/>
      <c r="BD39" s="172">
        <f t="shared" ref="BD39:BN51" si="31">SUMIF($A$62:$A$709,$A39,BD$62:BD$709)</f>
        <v>0</v>
      </c>
      <c r="BE39" s="172">
        <f t="shared" si="31"/>
        <v>39085672.221694961</v>
      </c>
      <c r="BF39" s="172">
        <f t="shared" si="31"/>
        <v>78513214.440946028</v>
      </c>
      <c r="BG39" s="172">
        <f t="shared" si="31"/>
        <v>26937212.597955868</v>
      </c>
      <c r="BH39" s="172"/>
      <c r="BI39" s="172">
        <f t="shared" si="19"/>
        <v>144536099.26059687</v>
      </c>
      <c r="BJ39" s="172"/>
      <c r="BK39" s="172">
        <f t="shared" si="31"/>
        <v>662015.67824227456</v>
      </c>
      <c r="BL39" s="172">
        <f t="shared" si="31"/>
        <v>9854700.108493913</v>
      </c>
      <c r="BM39" s="172">
        <f t="shared" si="31"/>
        <v>17364154.743558995</v>
      </c>
      <c r="BN39" s="172">
        <f t="shared" si="31"/>
        <v>12750470.178221608</v>
      </c>
      <c r="BP39" s="172">
        <f t="shared" si="21"/>
        <v>40631340.708516791</v>
      </c>
      <c r="BR39" s="172">
        <f t="shared" si="22"/>
        <v>1114802566.6337712</v>
      </c>
      <c r="BT39" s="265"/>
    </row>
    <row r="40" spans="1:72" ht="15">
      <c r="A40" s="39">
        <v>2013</v>
      </c>
      <c r="B40" s="39"/>
      <c r="C40" s="264"/>
      <c r="E40" s="172">
        <f t="shared" si="26"/>
        <v>555527958.97641039</v>
      </c>
      <c r="F40" s="172">
        <f t="shared" si="26"/>
        <v>2803.3491000000004</v>
      </c>
      <c r="G40" s="172"/>
      <c r="H40" s="172">
        <f t="shared" si="1"/>
        <v>555530762.32551038</v>
      </c>
      <c r="I40" s="172"/>
      <c r="J40" s="172">
        <f t="shared" si="27"/>
        <v>201307048.39462891</v>
      </c>
      <c r="K40" s="172">
        <f t="shared" si="27"/>
        <v>48627891.988936625</v>
      </c>
      <c r="L40" s="172"/>
      <c r="M40" s="172">
        <f t="shared" si="3"/>
        <v>249934940.38356555</v>
      </c>
      <c r="N40" s="172"/>
      <c r="O40" s="172">
        <f t="shared" si="28"/>
        <v>14488801.401866382</v>
      </c>
      <c r="P40" s="172">
        <f t="shared" si="28"/>
        <v>15192346.933678159</v>
      </c>
      <c r="Q40" s="172"/>
      <c r="R40" s="172">
        <f t="shared" si="5"/>
        <v>29681148.335544549</v>
      </c>
      <c r="S40" s="172"/>
      <c r="T40" s="172">
        <f t="shared" si="29"/>
        <v>11287232.18442557</v>
      </c>
      <c r="U40" s="172">
        <f t="shared" si="29"/>
        <v>10726858.480801102</v>
      </c>
      <c r="V40" s="172">
        <f t="shared" si="29"/>
        <v>33604684.124854788</v>
      </c>
      <c r="W40" s="172"/>
      <c r="X40" s="172">
        <f t="shared" si="7"/>
        <v>55618774.790081464</v>
      </c>
      <c r="Y40" s="172"/>
      <c r="Z40" s="172">
        <f t="shared" si="30"/>
        <v>2261085.4252579957</v>
      </c>
      <c r="AA40" s="172">
        <f t="shared" si="30"/>
        <v>2451426.4314986691</v>
      </c>
      <c r="AB40" s="172">
        <f t="shared" si="30"/>
        <v>233565.37552526483</v>
      </c>
      <c r="AC40" s="172"/>
      <c r="AD40" s="172">
        <f t="shared" si="9"/>
        <v>4946077.2322819289</v>
      </c>
      <c r="AE40" s="172"/>
      <c r="AF40" s="172">
        <f t="shared" si="24"/>
        <v>2055290.9330111628</v>
      </c>
      <c r="AG40" s="172">
        <f t="shared" si="24"/>
        <v>561785.30755983724</v>
      </c>
      <c r="AH40" s="172">
        <f t="shared" si="24"/>
        <v>575633.4766374469</v>
      </c>
      <c r="AI40" s="172"/>
      <c r="AJ40" s="172">
        <f t="shared" si="24"/>
        <v>3192709.7172084469</v>
      </c>
      <c r="AK40" s="172"/>
      <c r="AL40" s="172">
        <f t="shared" si="23"/>
        <v>169499.5524725451</v>
      </c>
      <c r="AM40" s="172">
        <f t="shared" si="23"/>
        <v>6331.6253026386339</v>
      </c>
      <c r="AN40" s="172">
        <f t="shared" si="23"/>
        <v>0</v>
      </c>
      <c r="AO40" s="172"/>
      <c r="AP40" s="172">
        <f t="shared" si="23"/>
        <v>175831.17777518372</v>
      </c>
      <c r="AQ40" s="172"/>
      <c r="AR40" s="172">
        <f t="shared" si="23"/>
        <v>316442.33115672495</v>
      </c>
      <c r="AS40" s="172">
        <f t="shared" si="23"/>
        <v>27130068.549836323</v>
      </c>
      <c r="AT40" s="172">
        <f t="shared" si="23"/>
        <v>11977114.33508667</v>
      </c>
      <c r="AU40" s="172"/>
      <c r="AV40" s="172">
        <f t="shared" si="23"/>
        <v>39423625.216079712</v>
      </c>
      <c r="AW40" s="172"/>
      <c r="AX40" s="172">
        <f t="shared" si="23"/>
        <v>110212.73063347282</v>
      </c>
      <c r="AY40" s="172">
        <f t="shared" si="23"/>
        <v>9792240.7023012191</v>
      </c>
      <c r="AZ40" s="172">
        <f t="shared" si="23"/>
        <v>4477863.6562997447</v>
      </c>
      <c r="BA40" s="172"/>
      <c r="BB40" s="172">
        <f t="shared" si="17"/>
        <v>14380317.089234438</v>
      </c>
      <c r="BC40" s="172"/>
      <c r="BD40" s="172">
        <f t="shared" si="31"/>
        <v>0</v>
      </c>
      <c r="BE40" s="172">
        <f t="shared" si="31"/>
        <v>39435242.406214118</v>
      </c>
      <c r="BF40" s="172">
        <f t="shared" si="31"/>
        <v>79215412.389688984</v>
      </c>
      <c r="BG40" s="172">
        <f t="shared" si="31"/>
        <v>27178130.71047774</v>
      </c>
      <c r="BH40" s="172"/>
      <c r="BI40" s="172">
        <f t="shared" si="19"/>
        <v>145828785.50638083</v>
      </c>
      <c r="BJ40" s="172"/>
      <c r="BK40" s="172">
        <f t="shared" si="31"/>
        <v>674998.27051759511</v>
      </c>
      <c r="BL40" s="172">
        <f t="shared" si="31"/>
        <v>10047957.696960442</v>
      </c>
      <c r="BM40" s="172">
        <f t="shared" si="31"/>
        <v>17704678.010077015</v>
      </c>
      <c r="BN40" s="172">
        <f t="shared" si="31"/>
        <v>13000515.85097969</v>
      </c>
      <c r="BP40" s="172">
        <f t="shared" si="21"/>
        <v>41428149.828534745</v>
      </c>
      <c r="BR40" s="172">
        <f t="shared" si="22"/>
        <v>1140141121.6021972</v>
      </c>
      <c r="BT40" s="265"/>
    </row>
    <row r="41" spans="1:72" ht="15">
      <c r="A41" s="39">
        <v>2014</v>
      </c>
      <c r="B41" s="39"/>
      <c r="C41" s="264"/>
      <c r="E41" s="172">
        <f t="shared" si="26"/>
        <v>561453428.60703957</v>
      </c>
      <c r="F41" s="172">
        <f t="shared" si="26"/>
        <v>2803.3491000000004</v>
      </c>
      <c r="G41" s="172"/>
      <c r="H41" s="172">
        <f t="shared" si="1"/>
        <v>561456231.95613968</v>
      </c>
      <c r="I41" s="172"/>
      <c r="J41" s="172">
        <f t="shared" si="27"/>
        <v>203750039.08425897</v>
      </c>
      <c r="K41" s="172">
        <f t="shared" si="27"/>
        <v>49222379.24213177</v>
      </c>
      <c r="L41" s="172"/>
      <c r="M41" s="172">
        <f t="shared" si="3"/>
        <v>252972418.3263908</v>
      </c>
      <c r="N41" s="172"/>
      <c r="O41" s="172">
        <f t="shared" si="28"/>
        <v>14131123.247930221</v>
      </c>
      <c r="P41" s="172">
        <f t="shared" si="28"/>
        <v>14794271.838383917</v>
      </c>
      <c r="Q41" s="172"/>
      <c r="R41" s="172">
        <f t="shared" si="5"/>
        <v>28925395.086314138</v>
      </c>
      <c r="S41" s="172"/>
      <c r="T41" s="172">
        <f t="shared" si="29"/>
        <v>11249968.074278645</v>
      </c>
      <c r="U41" s="172">
        <f t="shared" si="29"/>
        <v>10691444.410333883</v>
      </c>
      <c r="V41" s="172">
        <f t="shared" si="29"/>
        <v>33493740.305305369</v>
      </c>
      <c r="W41" s="172"/>
      <c r="X41" s="172">
        <f t="shared" si="7"/>
        <v>55435152.789917894</v>
      </c>
      <c r="Y41" s="172"/>
      <c r="Z41" s="172">
        <f t="shared" si="30"/>
        <v>2229248.1122452244</v>
      </c>
      <c r="AA41" s="172">
        <f t="shared" si="30"/>
        <v>2416909.013556134</v>
      </c>
      <c r="AB41" s="172">
        <f t="shared" si="30"/>
        <v>230276.64795819609</v>
      </c>
      <c r="AC41" s="172"/>
      <c r="AD41" s="172">
        <f t="shared" si="9"/>
        <v>4876433.7737595551</v>
      </c>
      <c r="AE41" s="172"/>
      <c r="AF41" s="172">
        <f t="shared" si="24"/>
        <v>2018359.3711053818</v>
      </c>
      <c r="AG41" s="172">
        <f t="shared" si="24"/>
        <v>551690.57667251339</v>
      </c>
      <c r="AH41" s="172">
        <f t="shared" si="24"/>
        <v>565289.90773631341</v>
      </c>
      <c r="AI41" s="172"/>
      <c r="AJ41" s="172">
        <f t="shared" si="24"/>
        <v>3135339.8555142083</v>
      </c>
      <c r="AK41" s="172"/>
      <c r="AL41" s="172">
        <f t="shared" si="23"/>
        <v>170190.87446393233</v>
      </c>
      <c r="AM41" s="172">
        <f t="shared" si="23"/>
        <v>6357.4495113110861</v>
      </c>
      <c r="AN41" s="172">
        <f t="shared" si="23"/>
        <v>0</v>
      </c>
      <c r="AO41" s="172"/>
      <c r="AP41" s="172">
        <f t="shared" si="23"/>
        <v>176548.32397524337</v>
      </c>
      <c r="AQ41" s="172"/>
      <c r="AR41" s="172">
        <f t="shared" si="23"/>
        <v>316431.89504724683</v>
      </c>
      <c r="AS41" s="172">
        <f t="shared" si="23"/>
        <v>27088088.278178655</v>
      </c>
      <c r="AT41" s="172">
        <f t="shared" si="23"/>
        <v>11949180.666170474</v>
      </c>
      <c r="AU41" s="172"/>
      <c r="AV41" s="172">
        <f t="shared" si="23"/>
        <v>39353700.839396387</v>
      </c>
      <c r="AW41" s="172"/>
      <c r="AX41" s="172">
        <f t="shared" si="23"/>
        <v>110397.47218796719</v>
      </c>
      <c r="AY41" s="172">
        <f t="shared" si="23"/>
        <v>9808248.0075286124</v>
      </c>
      <c r="AZ41" s="172">
        <f t="shared" si="23"/>
        <v>4485330.9363843054</v>
      </c>
      <c r="BA41" s="172"/>
      <c r="BB41" s="172">
        <f t="shared" si="17"/>
        <v>14403976.416100886</v>
      </c>
      <c r="BC41" s="172"/>
      <c r="BD41" s="172">
        <f t="shared" si="31"/>
        <v>0</v>
      </c>
      <c r="BE41" s="172">
        <f t="shared" si="31"/>
        <v>39294131.618533805</v>
      </c>
      <c r="BF41" s="172">
        <f t="shared" si="31"/>
        <v>78931956.562954456</v>
      </c>
      <c r="BG41" s="172">
        <f t="shared" si="31"/>
        <v>27080879.439831827</v>
      </c>
      <c r="BH41" s="172"/>
      <c r="BI41" s="172">
        <f t="shared" si="19"/>
        <v>145306967.6213201</v>
      </c>
      <c r="BJ41" s="172"/>
      <c r="BK41" s="172">
        <f t="shared" si="31"/>
        <v>675327.16743582557</v>
      </c>
      <c r="BL41" s="172">
        <f t="shared" si="31"/>
        <v>10052853.624054458</v>
      </c>
      <c r="BM41" s="172">
        <f t="shared" si="31"/>
        <v>17713304.71964075</v>
      </c>
      <c r="BN41" s="172">
        <f t="shared" si="31"/>
        <v>13006850.429578708</v>
      </c>
      <c r="BP41" s="172">
        <f t="shared" si="21"/>
        <v>41448335.94070974</v>
      </c>
      <c r="BR41" s="172">
        <f t="shared" si="22"/>
        <v>1147490500.9295385</v>
      </c>
      <c r="BT41" s="265"/>
    </row>
    <row r="42" spans="1:72" ht="15">
      <c r="A42" s="39">
        <v>2015</v>
      </c>
      <c r="B42" s="39"/>
      <c r="C42" s="264"/>
      <c r="E42" s="172">
        <f t="shared" si="26"/>
        <v>569054424.26300526</v>
      </c>
      <c r="F42" s="172">
        <f t="shared" si="26"/>
        <v>2803.3491000000004</v>
      </c>
      <c r="G42" s="172"/>
      <c r="H42" s="172">
        <f t="shared" si="1"/>
        <v>569057227.61210537</v>
      </c>
      <c r="I42" s="172"/>
      <c r="J42" s="172">
        <f t="shared" si="27"/>
        <v>205841842.67591128</v>
      </c>
      <c r="K42" s="172">
        <f t="shared" si="27"/>
        <v>49732116.114963315</v>
      </c>
      <c r="L42" s="172"/>
      <c r="M42" s="172">
        <f t="shared" si="3"/>
        <v>255573958.79087457</v>
      </c>
      <c r="N42" s="172"/>
      <c r="O42" s="172">
        <f t="shared" si="28"/>
        <v>13758894.366894113</v>
      </c>
      <c r="P42" s="172">
        <f t="shared" si="28"/>
        <v>14372946.738792166</v>
      </c>
      <c r="Q42" s="172"/>
      <c r="R42" s="172">
        <f t="shared" si="5"/>
        <v>28131841.105686277</v>
      </c>
      <c r="S42" s="172"/>
      <c r="T42" s="172">
        <f t="shared" si="29"/>
        <v>11194333.889107294</v>
      </c>
      <c r="U42" s="172">
        <f t="shared" si="29"/>
        <v>10638572.278240133</v>
      </c>
      <c r="V42" s="172">
        <f t="shared" si="29"/>
        <v>33328104.550792713</v>
      </c>
      <c r="W42" s="172"/>
      <c r="X42" s="172">
        <f t="shared" si="7"/>
        <v>55161010.718140133</v>
      </c>
      <c r="Y42" s="172"/>
      <c r="Z42" s="172">
        <f t="shared" si="30"/>
        <v>2196146.5899634985</v>
      </c>
      <c r="AA42" s="172">
        <f t="shared" si="30"/>
        <v>2381020.9636232108</v>
      </c>
      <c r="AB42" s="172">
        <f t="shared" si="30"/>
        <v>226857.33022883299</v>
      </c>
      <c r="AC42" s="172"/>
      <c r="AD42" s="172">
        <f t="shared" si="9"/>
        <v>4804024.8838155419</v>
      </c>
      <c r="AE42" s="172"/>
      <c r="AF42" s="172">
        <f t="shared" si="24"/>
        <v>1975433.9342693444</v>
      </c>
      <c r="AG42" s="172">
        <f t="shared" si="24"/>
        <v>539957.50309750228</v>
      </c>
      <c r="AH42" s="172">
        <f t="shared" si="24"/>
        <v>553267.61052999622</v>
      </c>
      <c r="AI42" s="172"/>
      <c r="AJ42" s="172">
        <f t="shared" si="24"/>
        <v>3068659.0478968425</v>
      </c>
      <c r="AK42" s="172"/>
      <c r="AL42" s="172">
        <f t="shared" si="23"/>
        <v>170881.62954062881</v>
      </c>
      <c r="AM42" s="172">
        <f t="shared" si="23"/>
        <v>6383.2525429872067</v>
      </c>
      <c r="AN42" s="172">
        <f t="shared" si="23"/>
        <v>0</v>
      </c>
      <c r="AO42" s="172"/>
      <c r="AP42" s="172">
        <f t="shared" si="23"/>
        <v>177264.88208361599</v>
      </c>
      <c r="AQ42" s="172"/>
      <c r="AR42" s="172">
        <f t="shared" si="23"/>
        <v>312620.70352678292</v>
      </c>
      <c r="AS42" s="172">
        <f t="shared" si="23"/>
        <v>26727086.652303346</v>
      </c>
      <c r="AT42" s="172">
        <f t="shared" si="23"/>
        <v>11776696.266768556</v>
      </c>
      <c r="AU42" s="172"/>
      <c r="AV42" s="172">
        <f t="shared" si="23"/>
        <v>38816403.622598678</v>
      </c>
      <c r="AW42" s="172"/>
      <c r="AX42" s="172">
        <f t="shared" si="23"/>
        <v>110397.1086068415</v>
      </c>
      <c r="AY42" s="172">
        <f t="shared" si="23"/>
        <v>9809535.5335997399</v>
      </c>
      <c r="AZ42" s="172">
        <f t="shared" si="23"/>
        <v>4486009.627078387</v>
      </c>
      <c r="BA42" s="172"/>
      <c r="BB42" s="172">
        <f t="shared" si="17"/>
        <v>14405942.269284965</v>
      </c>
      <c r="BC42" s="172"/>
      <c r="BD42" s="172">
        <f t="shared" si="31"/>
        <v>0</v>
      </c>
      <c r="BE42" s="172">
        <f t="shared" si="31"/>
        <v>39096374.723008752</v>
      </c>
      <c r="BF42" s="172">
        <f t="shared" si="31"/>
        <v>78534713.054963425</v>
      </c>
      <c r="BG42" s="172">
        <f t="shared" si="31"/>
        <v>26944588.588615172</v>
      </c>
      <c r="BH42" s="172"/>
      <c r="BI42" s="172">
        <f t="shared" si="19"/>
        <v>144575676.36658734</v>
      </c>
      <c r="BJ42" s="172"/>
      <c r="BK42" s="172">
        <f t="shared" si="31"/>
        <v>675312.81945618172</v>
      </c>
      <c r="BL42" s="172">
        <f t="shared" si="31"/>
        <v>10052640.041444255</v>
      </c>
      <c r="BM42" s="172">
        <f t="shared" si="31"/>
        <v>17712928.383328807</v>
      </c>
      <c r="BN42" s="172">
        <f t="shared" si="31"/>
        <v>13006574.086445786</v>
      </c>
      <c r="BP42" s="172">
        <f t="shared" si="21"/>
        <v>41447455.330675028</v>
      </c>
      <c r="BR42" s="172">
        <f t="shared" si="22"/>
        <v>1155219464.6297483</v>
      </c>
      <c r="BT42" s="265"/>
    </row>
    <row r="43" spans="1:72" ht="15">
      <c r="A43" s="39">
        <v>2016</v>
      </c>
      <c r="B43" s="39"/>
      <c r="C43" s="264"/>
      <c r="E43" s="172">
        <f t="shared" si="26"/>
        <v>577865205.42733502</v>
      </c>
      <c r="F43" s="172">
        <f t="shared" si="26"/>
        <v>2803.3491000000004</v>
      </c>
      <c r="G43" s="172"/>
      <c r="H43" s="172">
        <f t="shared" si="1"/>
        <v>577868008.7764349</v>
      </c>
      <c r="I43" s="172"/>
      <c r="J43" s="172">
        <f t="shared" si="27"/>
        <v>208181016.03464928</v>
      </c>
      <c r="K43" s="172">
        <f t="shared" si="27"/>
        <v>50307493.042826802</v>
      </c>
      <c r="L43" s="172"/>
      <c r="M43" s="172">
        <f t="shared" si="3"/>
        <v>258488509.07747608</v>
      </c>
      <c r="N43" s="172"/>
      <c r="O43" s="172">
        <f t="shared" si="28"/>
        <v>13354039.004783362</v>
      </c>
      <c r="P43" s="172">
        <f t="shared" si="28"/>
        <v>13917315.020730514</v>
      </c>
      <c r="Q43" s="172"/>
      <c r="R43" s="172">
        <f t="shared" si="5"/>
        <v>27271354.02551388</v>
      </c>
      <c r="S43" s="172"/>
      <c r="T43" s="172">
        <f t="shared" si="29"/>
        <v>11069912.239659555</v>
      </c>
      <c r="U43" s="172">
        <f t="shared" si="29"/>
        <v>10520327.75170197</v>
      </c>
      <c r="V43" s="172">
        <f t="shared" si="29"/>
        <v>32957672.707124788</v>
      </c>
      <c r="W43" s="172"/>
      <c r="X43" s="172">
        <f t="shared" si="7"/>
        <v>54547912.698486313</v>
      </c>
      <c r="Y43" s="172"/>
      <c r="Z43" s="172">
        <f t="shared" si="30"/>
        <v>2156244.6634075018</v>
      </c>
      <c r="AA43" s="172">
        <f t="shared" si="30"/>
        <v>2337760.0428572791</v>
      </c>
      <c r="AB43" s="172">
        <f t="shared" si="30"/>
        <v>222735.54502066487</v>
      </c>
      <c r="AC43" s="172"/>
      <c r="AD43" s="172">
        <f t="shared" si="9"/>
        <v>4716740.2512854459</v>
      </c>
      <c r="AE43" s="172"/>
      <c r="AF43" s="172">
        <f t="shared" si="24"/>
        <v>1924623.2234792772</v>
      </c>
      <c r="AG43" s="172">
        <f t="shared" si="24"/>
        <v>526069.09911047562</v>
      </c>
      <c r="AH43" s="172">
        <f t="shared" si="24"/>
        <v>539036.85339837451</v>
      </c>
      <c r="AI43" s="172"/>
      <c r="AJ43" s="172">
        <f t="shared" si="24"/>
        <v>2989729.1759881275</v>
      </c>
      <c r="AK43" s="172"/>
      <c r="AL43" s="172">
        <f t="shared" si="23"/>
        <v>170827.57917043247</v>
      </c>
      <c r="AM43" s="172">
        <f t="shared" si="23"/>
        <v>6381.2335011280393</v>
      </c>
      <c r="AN43" s="172">
        <f t="shared" si="23"/>
        <v>0</v>
      </c>
      <c r="AO43" s="172"/>
      <c r="AP43" s="172">
        <f t="shared" si="23"/>
        <v>177208.8126715605</v>
      </c>
      <c r="AQ43" s="172"/>
      <c r="AR43" s="172">
        <f t="shared" si="23"/>
        <v>310455.94965317578</v>
      </c>
      <c r="AS43" s="172">
        <f t="shared" si="23"/>
        <v>26549131.604839507</v>
      </c>
      <c r="AT43" s="172">
        <f t="shared" si="23"/>
        <v>11695078.638465408</v>
      </c>
      <c r="AU43" s="172"/>
      <c r="AV43" s="172">
        <f t="shared" si="23"/>
        <v>38554666.192958094</v>
      </c>
      <c r="AW43" s="172"/>
      <c r="AX43" s="172">
        <f t="shared" si="23"/>
        <v>110494.16550912795</v>
      </c>
      <c r="AY43" s="172">
        <f t="shared" si="23"/>
        <v>9819089.9427839387</v>
      </c>
      <c r="AZ43" s="172">
        <f t="shared" si="23"/>
        <v>4490620.6436314648</v>
      </c>
      <c r="BA43" s="172"/>
      <c r="BB43" s="172">
        <f t="shared" si="17"/>
        <v>14420204.751924532</v>
      </c>
      <c r="BC43" s="172"/>
      <c r="BD43" s="172">
        <f t="shared" si="31"/>
        <v>0</v>
      </c>
      <c r="BE43" s="172">
        <f t="shared" si="31"/>
        <v>38886626.940006323</v>
      </c>
      <c r="BF43" s="172">
        <f t="shared" si="31"/>
        <v>78113382.89152205</v>
      </c>
      <c r="BG43" s="172">
        <f t="shared" si="31"/>
        <v>26800033.811850954</v>
      </c>
      <c r="BH43" s="172"/>
      <c r="BI43" s="172">
        <f t="shared" si="19"/>
        <v>143800043.6433793</v>
      </c>
      <c r="BJ43" s="172"/>
      <c r="BK43" s="172">
        <f t="shared" si="31"/>
        <v>675320.89752207359</v>
      </c>
      <c r="BL43" s="172">
        <f t="shared" si="31"/>
        <v>10052760.290736586</v>
      </c>
      <c r="BM43" s="172">
        <f t="shared" si="31"/>
        <v>17713140.264694743</v>
      </c>
      <c r="BN43" s="172">
        <f t="shared" si="31"/>
        <v>13006729.670583194</v>
      </c>
      <c r="BP43" s="172">
        <f t="shared" si="21"/>
        <v>41447951.123536594</v>
      </c>
      <c r="BR43" s="172">
        <f t="shared" si="22"/>
        <v>1164282328.529655</v>
      </c>
      <c r="BT43" s="265"/>
    </row>
    <row r="44" spans="1:72" ht="15">
      <c r="A44" s="39">
        <v>2017</v>
      </c>
      <c r="B44" s="39"/>
      <c r="C44" s="264"/>
      <c r="E44" s="172">
        <f t="shared" si="26"/>
        <v>587298739.19606006</v>
      </c>
      <c r="F44" s="172">
        <f t="shared" si="26"/>
        <v>2803.3491000000004</v>
      </c>
      <c r="G44" s="172"/>
      <c r="H44" s="172">
        <f t="shared" si="1"/>
        <v>587301542.54516006</v>
      </c>
      <c r="I44" s="172"/>
      <c r="J44" s="172">
        <f t="shared" si="27"/>
        <v>210659552.59356552</v>
      </c>
      <c r="K44" s="172">
        <f t="shared" si="27"/>
        <v>50918980.791342467</v>
      </c>
      <c r="L44" s="172"/>
      <c r="M44" s="172">
        <f t="shared" si="3"/>
        <v>261578533.38490805</v>
      </c>
      <c r="N44" s="172"/>
      <c r="O44" s="172">
        <f t="shared" si="28"/>
        <v>12926543.930785175</v>
      </c>
      <c r="P44" s="172">
        <f t="shared" si="28"/>
        <v>13437844.291374052</v>
      </c>
      <c r="Q44" s="172"/>
      <c r="R44" s="172">
        <f t="shared" si="5"/>
        <v>26364388.222159225</v>
      </c>
      <c r="S44" s="172"/>
      <c r="T44" s="172">
        <f t="shared" si="29"/>
        <v>10949332.222550653</v>
      </c>
      <c r="U44" s="172">
        <f t="shared" si="29"/>
        <v>10405734.13317745</v>
      </c>
      <c r="V44" s="172">
        <f t="shared" si="29"/>
        <v>32598678.285772726</v>
      </c>
      <c r="W44" s="172"/>
      <c r="X44" s="172">
        <f t="shared" si="7"/>
        <v>53953744.641500831</v>
      </c>
      <c r="Y44" s="172"/>
      <c r="Z44" s="172">
        <f t="shared" si="30"/>
        <v>2118332.4655489214</v>
      </c>
      <c r="AA44" s="172">
        <f t="shared" si="30"/>
        <v>2296656.3486454035</v>
      </c>
      <c r="AB44" s="172">
        <f t="shared" si="30"/>
        <v>218819.29460795998</v>
      </c>
      <c r="AC44" s="172"/>
      <c r="AD44" s="172">
        <f t="shared" si="9"/>
        <v>4633808.1088022841</v>
      </c>
      <c r="AE44" s="172"/>
      <c r="AF44" s="172">
        <f t="shared" si="24"/>
        <v>1865612.496945783</v>
      </c>
      <c r="AG44" s="172">
        <f t="shared" si="24"/>
        <v>509939.33440296573</v>
      </c>
      <c r="AH44" s="172">
        <f t="shared" si="24"/>
        <v>522509.48536118347</v>
      </c>
      <c r="AI44" s="172"/>
      <c r="AJ44" s="172">
        <f t="shared" si="24"/>
        <v>2898061.3167099319</v>
      </c>
      <c r="AK44" s="172"/>
      <c r="AL44" s="172">
        <f t="shared" si="23"/>
        <v>170214.41141592283</v>
      </c>
      <c r="AM44" s="172">
        <f t="shared" si="23"/>
        <v>6358.3287299201984</v>
      </c>
      <c r="AN44" s="172">
        <f t="shared" si="23"/>
        <v>0</v>
      </c>
      <c r="AO44" s="172"/>
      <c r="AP44" s="172">
        <f t="shared" si="23"/>
        <v>176572.74014584301</v>
      </c>
      <c r="AQ44" s="172"/>
      <c r="AR44" s="172">
        <f t="shared" si="23"/>
        <v>310266.41154187598</v>
      </c>
      <c r="AS44" s="172">
        <f t="shared" si="23"/>
        <v>26534140.295217149</v>
      </c>
      <c r="AT44" s="172">
        <f t="shared" si="23"/>
        <v>11689281.091306372</v>
      </c>
      <c r="AU44" s="172"/>
      <c r="AV44" s="172">
        <f t="shared" si="23"/>
        <v>38533687.798065394</v>
      </c>
      <c r="AW44" s="172"/>
      <c r="AX44" s="172">
        <f t="shared" si="23"/>
        <v>110436.7566940563</v>
      </c>
      <c r="AY44" s="172">
        <f t="shared" si="23"/>
        <v>9810840.4860251695</v>
      </c>
      <c r="AZ44" s="172">
        <f t="shared" si="23"/>
        <v>4486347.9830252388</v>
      </c>
      <c r="BA44" s="172"/>
      <c r="BB44" s="172">
        <f t="shared" si="17"/>
        <v>14407625.225744467</v>
      </c>
      <c r="BC44" s="172"/>
      <c r="BD44" s="172">
        <f t="shared" si="31"/>
        <v>0</v>
      </c>
      <c r="BE44" s="172">
        <f t="shared" si="31"/>
        <v>38709640.278462924</v>
      </c>
      <c r="BF44" s="172">
        <f t="shared" si="31"/>
        <v>77757861.522153571</v>
      </c>
      <c r="BG44" s="172">
        <f t="shared" si="31"/>
        <v>26678057.469677392</v>
      </c>
      <c r="BH44" s="172"/>
      <c r="BI44" s="172">
        <f t="shared" si="19"/>
        <v>143145559.27029389</v>
      </c>
      <c r="BJ44" s="172"/>
      <c r="BK44" s="172">
        <f t="shared" si="31"/>
        <v>675111.25164096837</v>
      </c>
      <c r="BL44" s="172">
        <f t="shared" si="31"/>
        <v>10049639.522822512</v>
      </c>
      <c r="BM44" s="172">
        <f t="shared" si="31"/>
        <v>17707641.416796569</v>
      </c>
      <c r="BN44" s="172">
        <f t="shared" si="31"/>
        <v>13002691.875644388</v>
      </c>
      <c r="BP44" s="172">
        <f t="shared" si="21"/>
        <v>41435084.066904433</v>
      </c>
      <c r="BR44" s="172">
        <f t="shared" si="22"/>
        <v>1174428607.3203945</v>
      </c>
      <c r="BT44" s="265"/>
    </row>
    <row r="45" spans="1:72" ht="15">
      <c r="A45" s="39">
        <v>2018</v>
      </c>
      <c r="B45" s="39"/>
      <c r="C45" s="264"/>
      <c r="E45" s="172">
        <f t="shared" si="26"/>
        <v>597145997.33015049</v>
      </c>
      <c r="F45" s="172">
        <f t="shared" si="26"/>
        <v>2803.3491000000004</v>
      </c>
      <c r="G45" s="172"/>
      <c r="H45" s="172">
        <f t="shared" si="1"/>
        <v>597148800.67925036</v>
      </c>
      <c r="I45" s="172"/>
      <c r="J45" s="172">
        <f t="shared" si="27"/>
        <v>213029016.78733194</v>
      </c>
      <c r="K45" s="172">
        <f t="shared" si="27"/>
        <v>51505900.547309421</v>
      </c>
      <c r="L45" s="172"/>
      <c r="M45" s="172">
        <f t="shared" si="3"/>
        <v>264534917.33464134</v>
      </c>
      <c r="N45" s="172"/>
      <c r="O45" s="172">
        <f t="shared" si="28"/>
        <v>12488274.964783829</v>
      </c>
      <c r="P45" s="172">
        <f t="shared" si="28"/>
        <v>12946894.106226824</v>
      </c>
      <c r="Q45" s="172"/>
      <c r="R45" s="172">
        <f t="shared" si="5"/>
        <v>25435169.071010653</v>
      </c>
      <c r="S45" s="172"/>
      <c r="T45" s="172">
        <f t="shared" si="29"/>
        <v>10830121.987329539</v>
      </c>
      <c r="U45" s="172">
        <f t="shared" si="29"/>
        <v>10292442.291405611</v>
      </c>
      <c r="V45" s="172">
        <f t="shared" si="29"/>
        <v>32243762.019889325</v>
      </c>
      <c r="W45" s="172"/>
      <c r="X45" s="172">
        <f t="shared" si="7"/>
        <v>53366326.298624471</v>
      </c>
      <c r="Y45" s="172"/>
      <c r="Z45" s="172">
        <f t="shared" si="30"/>
        <v>2078800.1440201188</v>
      </c>
      <c r="AA45" s="172">
        <f t="shared" si="30"/>
        <v>2253796.1467212983</v>
      </c>
      <c r="AB45" s="172">
        <f t="shared" si="30"/>
        <v>214735.68882282844</v>
      </c>
      <c r="AC45" s="172"/>
      <c r="AD45" s="172">
        <f t="shared" si="9"/>
        <v>4547331.9795642467</v>
      </c>
      <c r="AE45" s="172"/>
      <c r="AF45" s="172">
        <f t="shared" ref="AF45:AH60" si="32">SUMIF($A$62:$A$709,$A45,AF$62:AF$709)</f>
        <v>1802828.3930408584</v>
      </c>
      <c r="AG45" s="172">
        <f t="shared" si="32"/>
        <v>492778.16925812582</v>
      </c>
      <c r="AH45" s="172">
        <f t="shared" si="32"/>
        <v>504925.29256984504</v>
      </c>
      <c r="AI45" s="172"/>
      <c r="AJ45" s="172">
        <f t="shared" ref="AJ45:AJ60" si="33">SUMIF($A$62:$A$709,$A45,AJ$62:AJ$709)</f>
        <v>2800531.8548688302</v>
      </c>
      <c r="AK45" s="172"/>
      <c r="AL45" s="172">
        <f t="shared" ref="AL45:AZ60" si="34">SUMIF($A$62:$A$709,$A45,AL$62:AL$709)</f>
        <v>169948.24659329033</v>
      </c>
      <c r="AM45" s="172">
        <f t="shared" si="34"/>
        <v>6348.3861908334047</v>
      </c>
      <c r="AN45" s="172">
        <f t="shared" si="34"/>
        <v>0</v>
      </c>
      <c r="AO45" s="172"/>
      <c r="AP45" s="172">
        <f t="shared" si="34"/>
        <v>176296.63278412377</v>
      </c>
      <c r="AQ45" s="172"/>
      <c r="AR45" s="172">
        <f t="shared" si="34"/>
        <v>308142.31500575482</v>
      </c>
      <c r="AS45" s="172">
        <f t="shared" si="34"/>
        <v>26352486.486124709</v>
      </c>
      <c r="AT45" s="172">
        <f t="shared" si="34"/>
        <v>11609255.795134604</v>
      </c>
      <c r="AU45" s="172"/>
      <c r="AV45" s="172">
        <f t="shared" ref="AV45:AV51" si="35">SUMIF($A$62:$A$709,$A45,AV$62:AV$709)</f>
        <v>38269884.596265078</v>
      </c>
      <c r="AW45" s="172"/>
      <c r="AX45" s="172">
        <f t="shared" si="34"/>
        <v>109951.57146307162</v>
      </c>
      <c r="AY45" s="172">
        <f t="shared" si="34"/>
        <v>9764474.5359612275</v>
      </c>
      <c r="AZ45" s="172">
        <f t="shared" si="34"/>
        <v>4464064.3602590598</v>
      </c>
      <c r="BA45" s="172"/>
      <c r="BB45" s="172">
        <f t="shared" si="17"/>
        <v>14338490.46768336</v>
      </c>
      <c r="BC45" s="172"/>
      <c r="BD45" s="172">
        <f t="shared" si="31"/>
        <v>0</v>
      </c>
      <c r="BE45" s="172">
        <f t="shared" si="31"/>
        <v>38489130.340624735</v>
      </c>
      <c r="BF45" s="172">
        <f t="shared" si="31"/>
        <v>77314912.915880397</v>
      </c>
      <c r="BG45" s="172">
        <f t="shared" si="31"/>
        <v>26526085.590012182</v>
      </c>
      <c r="BH45" s="172"/>
      <c r="BI45" s="172">
        <f t="shared" si="19"/>
        <v>142330128.84651732</v>
      </c>
      <c r="BJ45" s="172"/>
      <c r="BK45" s="172">
        <f t="shared" si="31"/>
        <v>673829.27842528978</v>
      </c>
      <c r="BL45" s="172">
        <f t="shared" si="31"/>
        <v>10030556.195942435</v>
      </c>
      <c r="BM45" s="172">
        <f t="shared" si="31"/>
        <v>17674016.259529531</v>
      </c>
      <c r="BN45" s="172">
        <f t="shared" si="31"/>
        <v>12978000.978143005</v>
      </c>
      <c r="BP45" s="172">
        <f t="shared" si="21"/>
        <v>41356402.712040268</v>
      </c>
      <c r="BR45" s="172">
        <f t="shared" si="22"/>
        <v>1184304280.4732499</v>
      </c>
      <c r="BT45" s="265"/>
    </row>
    <row r="46" spans="1:72" ht="15">
      <c r="A46" s="39">
        <v>2019</v>
      </c>
      <c r="B46" s="39"/>
      <c r="C46" s="264"/>
      <c r="E46" s="172">
        <f t="shared" si="26"/>
        <v>607590207.23976254</v>
      </c>
      <c r="F46" s="172">
        <f t="shared" si="26"/>
        <v>2803.3491000000004</v>
      </c>
      <c r="G46" s="172"/>
      <c r="H46" s="172">
        <f t="shared" si="1"/>
        <v>607593010.58886242</v>
      </c>
      <c r="I46" s="172"/>
      <c r="J46" s="172">
        <f t="shared" si="27"/>
        <v>215527628.64055559</v>
      </c>
      <c r="K46" s="172">
        <f t="shared" si="27"/>
        <v>52119166.426742926</v>
      </c>
      <c r="L46" s="172"/>
      <c r="M46" s="172">
        <f t="shared" si="3"/>
        <v>267646795.06729847</v>
      </c>
      <c r="N46" s="172"/>
      <c r="O46" s="172">
        <f t="shared" si="28"/>
        <v>12087740.856744828</v>
      </c>
      <c r="P46" s="172">
        <f t="shared" si="28"/>
        <v>12495716.962251676</v>
      </c>
      <c r="Q46" s="172"/>
      <c r="R46" s="172">
        <f t="shared" si="5"/>
        <v>24583457.818996504</v>
      </c>
      <c r="S46" s="172"/>
      <c r="T46" s="172">
        <f t="shared" si="29"/>
        <v>10706224.977493549</v>
      </c>
      <c r="U46" s="172">
        <f t="shared" si="29"/>
        <v>10174696.357859664</v>
      </c>
      <c r="V46" s="172">
        <f t="shared" si="29"/>
        <v>31874892.148912683</v>
      </c>
      <c r="W46" s="172"/>
      <c r="X46" s="172">
        <f t="shared" si="7"/>
        <v>52755813.484265886</v>
      </c>
      <c r="Y46" s="172"/>
      <c r="Z46" s="172">
        <f t="shared" si="30"/>
        <v>2042932.9648104652</v>
      </c>
      <c r="AA46" s="172">
        <f t="shared" si="30"/>
        <v>2214909.6233924367</v>
      </c>
      <c r="AB46" s="172">
        <f t="shared" si="30"/>
        <v>211030.68454145378</v>
      </c>
      <c r="AC46" s="172"/>
      <c r="AD46" s="172">
        <f t="shared" si="9"/>
        <v>4468873.2727443557</v>
      </c>
      <c r="AE46" s="172"/>
      <c r="AF46" s="172">
        <f t="shared" si="32"/>
        <v>1750710.2950004551</v>
      </c>
      <c r="AG46" s="172">
        <f t="shared" si="32"/>
        <v>478532.40907556837</v>
      </c>
      <c r="AH46" s="172">
        <f t="shared" si="32"/>
        <v>490328.37030990247</v>
      </c>
      <c r="AI46" s="172"/>
      <c r="AJ46" s="172">
        <f t="shared" si="33"/>
        <v>2719571.0743859261</v>
      </c>
      <c r="AK46" s="172"/>
      <c r="AL46" s="172">
        <f t="shared" si="34"/>
        <v>170321.36428374733</v>
      </c>
      <c r="AM46" s="172">
        <f t="shared" si="34"/>
        <v>6362.323935065162</v>
      </c>
      <c r="AN46" s="172">
        <f t="shared" si="34"/>
        <v>0</v>
      </c>
      <c r="AO46" s="172"/>
      <c r="AP46" s="172">
        <f t="shared" si="34"/>
        <v>176683.68821881255</v>
      </c>
      <c r="AQ46" s="172"/>
      <c r="AR46" s="172">
        <f t="shared" si="34"/>
        <v>305720.37700519309</v>
      </c>
      <c r="AS46" s="172">
        <f t="shared" si="34"/>
        <v>26145361.124491587</v>
      </c>
      <c r="AT46" s="172">
        <f t="shared" si="34"/>
        <v>11518009.327514755</v>
      </c>
      <c r="AU46" s="172"/>
      <c r="AV46" s="172">
        <f t="shared" si="35"/>
        <v>37969090.829011537</v>
      </c>
      <c r="AW46" s="172"/>
      <c r="AX46" s="172">
        <f t="shared" si="34"/>
        <v>109431.39563529668</v>
      </c>
      <c r="AY46" s="172">
        <f t="shared" si="34"/>
        <v>9716998.2191352248</v>
      </c>
      <c r="AZ46" s="172">
        <f t="shared" si="34"/>
        <v>4441842.415065066</v>
      </c>
      <c r="BA46" s="172"/>
      <c r="BB46" s="172">
        <f t="shared" si="17"/>
        <v>14268272.029835586</v>
      </c>
      <c r="BC46" s="172"/>
      <c r="BD46" s="172">
        <f t="shared" si="31"/>
        <v>0</v>
      </c>
      <c r="BE46" s="172">
        <f t="shared" si="31"/>
        <v>38275789.396525584</v>
      </c>
      <c r="BF46" s="172">
        <f t="shared" si="31"/>
        <v>76886365.002003327</v>
      </c>
      <c r="BG46" s="172">
        <f t="shared" si="31"/>
        <v>26379054.464784209</v>
      </c>
      <c r="BH46" s="172"/>
      <c r="BI46" s="172">
        <f t="shared" si="19"/>
        <v>141541208.86331314</v>
      </c>
      <c r="BJ46" s="172"/>
      <c r="BK46" s="172">
        <f t="shared" si="31"/>
        <v>672607.52291181684</v>
      </c>
      <c r="BL46" s="172">
        <f t="shared" si="31"/>
        <v>10012369.263839643</v>
      </c>
      <c r="BM46" s="172">
        <f t="shared" si="31"/>
        <v>17641970.565610219</v>
      </c>
      <c r="BN46" s="172">
        <f t="shared" si="31"/>
        <v>12954469.877971821</v>
      </c>
      <c r="BP46" s="172">
        <f t="shared" si="21"/>
        <v>41281417.230333507</v>
      </c>
      <c r="BR46" s="172">
        <f t="shared" si="22"/>
        <v>1195004193.9472661</v>
      </c>
      <c r="BT46" s="265"/>
    </row>
    <row r="47" spans="1:72" ht="15">
      <c r="A47" s="39">
        <v>2020</v>
      </c>
      <c r="B47" s="39"/>
      <c r="C47" s="264"/>
      <c r="E47" s="172">
        <f t="shared" ref="E47:F60" si="36">SUMIF($A$62:$A$709,$A47,E$62:E$709)</f>
        <v>618036847.95048606</v>
      </c>
      <c r="F47" s="172">
        <f t="shared" si="36"/>
        <v>2803.3491000000004</v>
      </c>
      <c r="G47" s="172"/>
      <c r="H47" s="172">
        <f t="shared" si="1"/>
        <v>618039651.29958606</v>
      </c>
      <c r="I47" s="172"/>
      <c r="J47" s="172">
        <f t="shared" ref="J47:K60" si="37">SUMIF($A$62:$A$709,$A47,J$62:J$709)</f>
        <v>217985736.38791665</v>
      </c>
      <c r="K47" s="172">
        <f t="shared" si="37"/>
        <v>52728025.698550105</v>
      </c>
      <c r="L47" s="172"/>
      <c r="M47" s="172">
        <f t="shared" si="3"/>
        <v>270713762.08646685</v>
      </c>
      <c r="N47" s="172"/>
      <c r="O47" s="172">
        <f t="shared" ref="O47:P60" si="38">SUMIF($A$62:$A$709,$A47,O$62:O$709)</f>
        <v>11707844.00157598</v>
      </c>
      <c r="P47" s="172">
        <f t="shared" si="38"/>
        <v>12066311.058355257</v>
      </c>
      <c r="Q47" s="172"/>
      <c r="R47" s="172">
        <f t="shared" si="5"/>
        <v>23774155.059931234</v>
      </c>
      <c r="S47" s="172"/>
      <c r="T47" s="172">
        <f t="shared" ref="T47:V60" si="39">SUMIF($A$62:$A$709,$A47,T$62:T$709)</f>
        <v>10599751.803879213</v>
      </c>
      <c r="U47" s="172">
        <f t="shared" si="39"/>
        <v>10073509.224760843</v>
      </c>
      <c r="V47" s="172">
        <f t="shared" si="39"/>
        <v>31557897.04252889</v>
      </c>
      <c r="W47" s="172"/>
      <c r="X47" s="172">
        <f t="shared" si="7"/>
        <v>52231158.071168929</v>
      </c>
      <c r="Y47" s="172"/>
      <c r="Z47" s="172">
        <f t="shared" ref="Z47:AB60" si="40">SUMIF($A$62:$A$709,$A47,Z$62:Z$709)</f>
        <v>2011877.5377063563</v>
      </c>
      <c r="AA47" s="172">
        <f t="shared" si="40"/>
        <v>2181239.9114947505</v>
      </c>
      <c r="AB47" s="172">
        <f t="shared" si="40"/>
        <v>207822.72414657343</v>
      </c>
      <c r="AC47" s="172"/>
      <c r="AD47" s="172">
        <f t="shared" si="9"/>
        <v>4400940.1733476799</v>
      </c>
      <c r="AE47" s="172"/>
      <c r="AF47" s="172">
        <f t="shared" si="32"/>
        <v>1703711.7722825813</v>
      </c>
      <c r="AG47" s="172">
        <f t="shared" si="32"/>
        <v>465686.01389333687</v>
      </c>
      <c r="AH47" s="172">
        <f t="shared" si="32"/>
        <v>477165.30779919622</v>
      </c>
      <c r="AI47" s="172"/>
      <c r="AJ47" s="172">
        <f t="shared" si="33"/>
        <v>2646563.0939751142</v>
      </c>
      <c r="AK47" s="172"/>
      <c r="AL47" s="172">
        <f t="shared" si="34"/>
        <v>170852.50996025716</v>
      </c>
      <c r="AM47" s="172">
        <f t="shared" si="34"/>
        <v>6382.1647862988029</v>
      </c>
      <c r="AN47" s="172">
        <f t="shared" si="34"/>
        <v>0</v>
      </c>
      <c r="AO47" s="172"/>
      <c r="AP47" s="172">
        <f t="shared" si="34"/>
        <v>177234.67474655597</v>
      </c>
      <c r="AQ47" s="172"/>
      <c r="AR47" s="172">
        <f t="shared" si="34"/>
        <v>303671.36998804152</v>
      </c>
      <c r="AS47" s="172">
        <f t="shared" si="34"/>
        <v>25970129.009004779</v>
      </c>
      <c r="AT47" s="172">
        <f t="shared" si="34"/>
        <v>11440813.027526893</v>
      </c>
      <c r="AU47" s="172"/>
      <c r="AV47" s="172">
        <f t="shared" si="35"/>
        <v>37714613.406519711</v>
      </c>
      <c r="AW47" s="172"/>
      <c r="AX47" s="172">
        <f t="shared" si="34"/>
        <v>108987.82123509725</v>
      </c>
      <c r="AY47" s="172">
        <f t="shared" si="34"/>
        <v>9676438.1103134118</v>
      </c>
      <c r="AZ47" s="172">
        <f t="shared" si="34"/>
        <v>4422873.9180723364</v>
      </c>
      <c r="BA47" s="172"/>
      <c r="BB47" s="172">
        <f t="shared" si="17"/>
        <v>14208299.849620841</v>
      </c>
      <c r="BC47" s="172"/>
      <c r="BD47" s="172">
        <f t="shared" si="31"/>
        <v>0</v>
      </c>
      <c r="BE47" s="172">
        <f t="shared" si="31"/>
        <v>38088702.201955885</v>
      </c>
      <c r="BF47" s="172">
        <f t="shared" si="31"/>
        <v>76510554.220418438</v>
      </c>
      <c r="BG47" s="172">
        <f t="shared" si="31"/>
        <v>26250116.998750761</v>
      </c>
      <c r="BH47" s="172"/>
      <c r="BI47" s="172">
        <f t="shared" si="19"/>
        <v>140849373.42112508</v>
      </c>
      <c r="BJ47" s="172"/>
      <c r="BK47" s="172">
        <f t="shared" si="31"/>
        <v>671778.79643392586</v>
      </c>
      <c r="BL47" s="172">
        <f t="shared" si="31"/>
        <v>10000032.923206042</v>
      </c>
      <c r="BM47" s="172">
        <f t="shared" si="31"/>
        <v>17620233.71665765</v>
      </c>
      <c r="BN47" s="172">
        <f t="shared" si="31"/>
        <v>12938508.54565065</v>
      </c>
      <c r="BP47" s="172">
        <f t="shared" si="21"/>
        <v>41230553.981948264</v>
      </c>
      <c r="BR47" s="172">
        <f t="shared" si="22"/>
        <v>1205986305.1184366</v>
      </c>
      <c r="BT47" s="265"/>
    </row>
    <row r="48" spans="1:72" ht="15">
      <c r="A48" s="39">
        <v>2021</v>
      </c>
      <c r="B48" s="39"/>
      <c r="C48" s="264"/>
      <c r="E48" s="172">
        <f t="shared" si="36"/>
        <v>628649887.89269245</v>
      </c>
      <c r="F48" s="172">
        <f t="shared" si="36"/>
        <v>2803.3491000000004</v>
      </c>
      <c r="G48" s="172"/>
      <c r="H48" s="172">
        <f t="shared" si="1"/>
        <v>628652691.24179256</v>
      </c>
      <c r="I48" s="172"/>
      <c r="J48" s="172">
        <f t="shared" si="37"/>
        <v>220644565.20222324</v>
      </c>
      <c r="K48" s="172">
        <f t="shared" si="37"/>
        <v>53388052.936338611</v>
      </c>
      <c r="L48" s="172"/>
      <c r="M48" s="172">
        <f t="shared" si="3"/>
        <v>274032618.1385619</v>
      </c>
      <c r="N48" s="172"/>
      <c r="O48" s="172">
        <f t="shared" si="38"/>
        <v>11347974.788520919</v>
      </c>
      <c r="P48" s="172">
        <f t="shared" si="38"/>
        <v>11657937.481873542</v>
      </c>
      <c r="Q48" s="172"/>
      <c r="R48" s="172">
        <f t="shared" si="5"/>
        <v>23005912.270394459</v>
      </c>
      <c r="S48" s="172"/>
      <c r="T48" s="172">
        <f t="shared" si="39"/>
        <v>10503503.660513911</v>
      </c>
      <c r="U48" s="172">
        <f t="shared" si="39"/>
        <v>9982039.4830163606</v>
      </c>
      <c r="V48" s="172">
        <f t="shared" si="39"/>
        <v>31271344.20100433</v>
      </c>
      <c r="W48" s="172"/>
      <c r="X48" s="172">
        <f t="shared" si="7"/>
        <v>51756887.344534606</v>
      </c>
      <c r="Y48" s="172"/>
      <c r="Z48" s="172">
        <f t="shared" si="40"/>
        <v>1986228.8696839104</v>
      </c>
      <c r="AA48" s="172">
        <f t="shared" si="40"/>
        <v>2153432.1064376798</v>
      </c>
      <c r="AB48" s="172">
        <f t="shared" si="40"/>
        <v>205173.27060914159</v>
      </c>
      <c r="AC48" s="172"/>
      <c r="AD48" s="172">
        <f t="shared" si="9"/>
        <v>4344834.2467307318</v>
      </c>
      <c r="AE48" s="172"/>
      <c r="AF48" s="172">
        <f t="shared" si="32"/>
        <v>1660940.9610944125</v>
      </c>
      <c r="AG48" s="172">
        <f t="shared" si="32"/>
        <v>453995.20509736438</v>
      </c>
      <c r="AH48" s="172">
        <f t="shared" si="32"/>
        <v>465186.31721085217</v>
      </c>
      <c r="AI48" s="172"/>
      <c r="AJ48" s="172">
        <f t="shared" si="33"/>
        <v>2580122.4834026289</v>
      </c>
      <c r="AK48" s="172"/>
      <c r="AL48" s="172">
        <f t="shared" si="34"/>
        <v>171644.56642242707</v>
      </c>
      <c r="AM48" s="172">
        <f t="shared" si="34"/>
        <v>6411.7519130129331</v>
      </c>
      <c r="AN48" s="172">
        <f t="shared" si="34"/>
        <v>0</v>
      </c>
      <c r="AO48" s="172"/>
      <c r="AP48" s="172">
        <f t="shared" si="34"/>
        <v>178056.31833543998</v>
      </c>
      <c r="AQ48" s="172"/>
      <c r="AR48" s="172">
        <f t="shared" si="34"/>
        <v>301747.73400904291</v>
      </c>
      <c r="AS48" s="172">
        <f t="shared" si="34"/>
        <v>25805618.688051824</v>
      </c>
      <c r="AT48" s="172">
        <f t="shared" si="34"/>
        <v>11368340.078991726</v>
      </c>
      <c r="AU48" s="172"/>
      <c r="AV48" s="172">
        <f t="shared" si="35"/>
        <v>37475706.501052588</v>
      </c>
      <c r="AW48" s="172"/>
      <c r="AX48" s="172">
        <f t="shared" si="34"/>
        <v>108554.00072706828</v>
      </c>
      <c r="AY48" s="172">
        <f t="shared" si="34"/>
        <v>9635887.925953703</v>
      </c>
      <c r="AZ48" s="172">
        <f t="shared" si="34"/>
        <v>4403760.6855442226</v>
      </c>
      <c r="BA48" s="172"/>
      <c r="BB48" s="172">
        <f t="shared" si="17"/>
        <v>14148202.612224994</v>
      </c>
      <c r="BC48" s="172"/>
      <c r="BD48" s="172">
        <f t="shared" si="31"/>
        <v>0</v>
      </c>
      <c r="BE48" s="172">
        <f t="shared" si="31"/>
        <v>37904316.336187817</v>
      </c>
      <c r="BF48" s="172">
        <f t="shared" si="31"/>
        <v>76140169.724104419</v>
      </c>
      <c r="BG48" s="172">
        <f t="shared" si="31"/>
        <v>26123041.244799793</v>
      </c>
      <c r="BH48" s="172"/>
      <c r="BI48" s="172">
        <f t="shared" si="19"/>
        <v>140167527.30509201</v>
      </c>
      <c r="BJ48" s="172"/>
      <c r="BK48" s="172">
        <f t="shared" si="31"/>
        <v>670987.52288892854</v>
      </c>
      <c r="BL48" s="172">
        <f t="shared" si="31"/>
        <v>9988254.103238456</v>
      </c>
      <c r="BM48" s="172">
        <f t="shared" si="31"/>
        <v>17599479.228914548</v>
      </c>
      <c r="BN48" s="172">
        <f t="shared" si="31"/>
        <v>12923268.559544742</v>
      </c>
      <c r="BP48" s="172">
        <f t="shared" si="21"/>
        <v>41181989.414586678</v>
      </c>
      <c r="BR48" s="172">
        <f t="shared" si="22"/>
        <v>1217524547.8767083</v>
      </c>
      <c r="BT48" s="265"/>
    </row>
    <row r="49" spans="1:72" ht="15">
      <c r="A49" s="39">
        <v>2022</v>
      </c>
      <c r="B49" s="39"/>
      <c r="C49" s="264"/>
      <c r="E49" s="172">
        <f t="shared" si="36"/>
        <v>640055917.96064389</v>
      </c>
      <c r="F49" s="172">
        <f t="shared" si="36"/>
        <v>2803.3491000000004</v>
      </c>
      <c r="G49" s="172"/>
      <c r="H49" s="172">
        <f t="shared" si="1"/>
        <v>640058721.30974364</v>
      </c>
      <c r="I49" s="172"/>
      <c r="J49" s="172">
        <f t="shared" si="37"/>
        <v>223843222.51005858</v>
      </c>
      <c r="K49" s="172">
        <f t="shared" si="37"/>
        <v>54199905.394895531</v>
      </c>
      <c r="L49" s="172"/>
      <c r="M49" s="172">
        <f t="shared" si="3"/>
        <v>278043127.90495402</v>
      </c>
      <c r="N49" s="172"/>
      <c r="O49" s="172">
        <f t="shared" si="38"/>
        <v>11059344.771255963</v>
      </c>
      <c r="P49" s="172">
        <f t="shared" si="38"/>
        <v>11344757.333225278</v>
      </c>
      <c r="Q49" s="172"/>
      <c r="R49" s="172">
        <f t="shared" si="5"/>
        <v>22404102.104481239</v>
      </c>
      <c r="S49" s="172"/>
      <c r="T49" s="172">
        <f t="shared" si="39"/>
        <v>10421372.07650869</v>
      </c>
      <c r="U49" s="172">
        <f t="shared" si="39"/>
        <v>9903985.4602025375</v>
      </c>
      <c r="V49" s="172">
        <f t="shared" si="39"/>
        <v>31026819.600812458</v>
      </c>
      <c r="W49" s="172"/>
      <c r="X49" s="172">
        <f t="shared" si="7"/>
        <v>51352177.137523696</v>
      </c>
      <c r="Y49" s="172"/>
      <c r="Z49" s="172">
        <f t="shared" si="40"/>
        <v>1961739.082701396</v>
      </c>
      <c r="AA49" s="172">
        <f t="shared" si="40"/>
        <v>2126880.7384795859</v>
      </c>
      <c r="AB49" s="172">
        <f t="shared" si="40"/>
        <v>202643.52704916435</v>
      </c>
      <c r="AC49" s="172"/>
      <c r="AD49" s="172">
        <f t="shared" si="9"/>
        <v>4291263.3482301459</v>
      </c>
      <c r="AE49" s="172"/>
      <c r="AF49" s="172">
        <f t="shared" si="32"/>
        <v>1630145.643524525</v>
      </c>
      <c r="AG49" s="172">
        <f t="shared" si="32"/>
        <v>445577.73160272115</v>
      </c>
      <c r="AH49" s="172">
        <f t="shared" si="32"/>
        <v>456561.35057854309</v>
      </c>
      <c r="AI49" s="172"/>
      <c r="AJ49" s="172">
        <f t="shared" si="33"/>
        <v>2532284.7257057894</v>
      </c>
      <c r="AK49" s="172"/>
      <c r="AL49" s="172">
        <f t="shared" si="34"/>
        <v>172381.94606136915</v>
      </c>
      <c r="AM49" s="172">
        <f t="shared" si="34"/>
        <v>6439.2965968275539</v>
      </c>
      <c r="AN49" s="172">
        <f t="shared" si="34"/>
        <v>0</v>
      </c>
      <c r="AO49" s="172"/>
      <c r="AP49" s="172">
        <f t="shared" si="34"/>
        <v>178821.24265819669</v>
      </c>
      <c r="AQ49" s="172"/>
      <c r="AR49" s="172">
        <f t="shared" si="34"/>
        <v>299560.45712483127</v>
      </c>
      <c r="AS49" s="172">
        <f t="shared" si="34"/>
        <v>25618561.663665138</v>
      </c>
      <c r="AT49" s="172">
        <f t="shared" si="34"/>
        <v>11285934.464420021</v>
      </c>
      <c r="AU49" s="172"/>
      <c r="AV49" s="172">
        <f t="shared" si="35"/>
        <v>37204056.585209988</v>
      </c>
      <c r="AW49" s="172"/>
      <c r="AX49" s="172">
        <f t="shared" si="34"/>
        <v>108063.73921458168</v>
      </c>
      <c r="AY49" s="172">
        <f t="shared" si="34"/>
        <v>9590324.9795981813</v>
      </c>
      <c r="AZ49" s="172">
        <f t="shared" si="34"/>
        <v>4382249.9906597985</v>
      </c>
      <c r="BA49" s="172"/>
      <c r="BB49" s="172">
        <f t="shared" si="17"/>
        <v>14080638.709472563</v>
      </c>
      <c r="BC49" s="172"/>
      <c r="BD49" s="172">
        <f t="shared" si="31"/>
        <v>0</v>
      </c>
      <c r="BE49" s="172">
        <f t="shared" si="31"/>
        <v>37702223.067687675</v>
      </c>
      <c r="BF49" s="172">
        <f t="shared" si="31"/>
        <v>75734215.541281983</v>
      </c>
      <c r="BG49" s="172">
        <f t="shared" si="31"/>
        <v>25983761.835523505</v>
      </c>
      <c r="BH49" s="172"/>
      <c r="BI49" s="172">
        <f t="shared" si="19"/>
        <v>139420200.44449317</v>
      </c>
      <c r="BJ49" s="172"/>
      <c r="BK49" s="172">
        <f t="shared" si="31"/>
        <v>669923.92620481923</v>
      </c>
      <c r="BL49" s="172">
        <f t="shared" si="31"/>
        <v>9972421.5078743771</v>
      </c>
      <c r="BM49" s="172">
        <f t="shared" si="31"/>
        <v>17571581.917695809</v>
      </c>
      <c r="BN49" s="172">
        <f t="shared" si="31"/>
        <v>12902783.609945966</v>
      </c>
      <c r="BP49" s="172">
        <f t="shared" si="21"/>
        <v>41116710.961720973</v>
      </c>
      <c r="BR49" s="172">
        <f t="shared" si="22"/>
        <v>1230682104.4741936</v>
      </c>
      <c r="BT49" s="265"/>
    </row>
    <row r="50" spans="1:72" ht="15">
      <c r="A50" s="39">
        <v>2023</v>
      </c>
      <c r="B50" s="39"/>
      <c r="C50" s="264"/>
      <c r="E50" s="172">
        <f t="shared" si="36"/>
        <v>652902299.63390481</v>
      </c>
      <c r="F50" s="172">
        <f t="shared" si="36"/>
        <v>2803.3491000000004</v>
      </c>
      <c r="G50" s="172"/>
      <c r="H50" s="172">
        <f t="shared" si="1"/>
        <v>652905102.98300481</v>
      </c>
      <c r="I50" s="172"/>
      <c r="J50" s="172">
        <f t="shared" si="37"/>
        <v>228104068.67074797</v>
      </c>
      <c r="K50" s="172">
        <f t="shared" si="37"/>
        <v>55242467.394919649</v>
      </c>
      <c r="L50" s="172"/>
      <c r="M50" s="172">
        <f t="shared" si="3"/>
        <v>283346536.06566763</v>
      </c>
      <c r="N50" s="172"/>
      <c r="O50" s="172">
        <f t="shared" si="38"/>
        <v>10899646.297463452</v>
      </c>
      <c r="P50" s="172">
        <f t="shared" si="38"/>
        <v>11176738.727208097</v>
      </c>
      <c r="Q50" s="172"/>
      <c r="R50" s="172">
        <f t="shared" si="5"/>
        <v>22076385.024671547</v>
      </c>
      <c r="S50" s="172"/>
      <c r="T50" s="172">
        <f t="shared" si="39"/>
        <v>10359306.684112554</v>
      </c>
      <c r="U50" s="172">
        <f t="shared" si="39"/>
        <v>9845001.4090276733</v>
      </c>
      <c r="V50" s="172">
        <f t="shared" si="39"/>
        <v>30842036.664439864</v>
      </c>
      <c r="W50" s="172"/>
      <c r="X50" s="172">
        <f t="shared" si="7"/>
        <v>51046344.757580094</v>
      </c>
      <c r="Y50" s="172"/>
      <c r="Z50" s="172">
        <f t="shared" si="40"/>
        <v>1941754.4665306606</v>
      </c>
      <c r="AA50" s="172">
        <f t="shared" si="40"/>
        <v>2105213.7922611753</v>
      </c>
      <c r="AB50" s="172">
        <f t="shared" si="40"/>
        <v>200579.15817194097</v>
      </c>
      <c r="AC50" s="172"/>
      <c r="AD50" s="172">
        <f t="shared" si="9"/>
        <v>4247547.4169637766</v>
      </c>
      <c r="AE50" s="172"/>
      <c r="AF50" s="172">
        <f t="shared" si="32"/>
        <v>1620975.4502481914</v>
      </c>
      <c r="AG50" s="172">
        <f t="shared" si="32"/>
        <v>443071.18629208679</v>
      </c>
      <c r="AH50" s="172">
        <f t="shared" si="32"/>
        <v>453993.01820656122</v>
      </c>
      <c r="AI50" s="172"/>
      <c r="AJ50" s="172">
        <f t="shared" si="33"/>
        <v>2518039.6547468388</v>
      </c>
      <c r="AK50" s="172"/>
      <c r="AL50" s="172">
        <f t="shared" si="34"/>
        <v>173166.04061315244</v>
      </c>
      <c r="AM50" s="172">
        <f t="shared" si="34"/>
        <v>6468.5863078109296</v>
      </c>
      <c r="AN50" s="172">
        <f t="shared" si="34"/>
        <v>0</v>
      </c>
      <c r="AO50" s="172"/>
      <c r="AP50" s="172">
        <f t="shared" si="34"/>
        <v>179634.62692096338</v>
      </c>
      <c r="AQ50" s="172"/>
      <c r="AR50" s="172">
        <f t="shared" si="34"/>
        <v>297330.57506821683</v>
      </c>
      <c r="AS50" s="172">
        <f t="shared" si="34"/>
        <v>25427861.023405831</v>
      </c>
      <c r="AT50" s="172">
        <f t="shared" si="34"/>
        <v>11201923.700796938</v>
      </c>
      <c r="AU50" s="172"/>
      <c r="AV50" s="172">
        <f t="shared" si="35"/>
        <v>36927115.29927098</v>
      </c>
      <c r="AW50" s="172"/>
      <c r="AX50" s="172">
        <f t="shared" si="34"/>
        <v>107575.24861154499</v>
      </c>
      <c r="AY50" s="172">
        <f t="shared" si="34"/>
        <v>9545081.6066177487</v>
      </c>
      <c r="AZ50" s="172">
        <f t="shared" si="34"/>
        <v>4361007.8968625637</v>
      </c>
      <c r="BA50" s="172"/>
      <c r="BB50" s="172">
        <f t="shared" si="17"/>
        <v>14013664.752091857</v>
      </c>
      <c r="BC50" s="172"/>
      <c r="BD50" s="172">
        <f t="shared" si="31"/>
        <v>0</v>
      </c>
      <c r="BE50" s="172">
        <f t="shared" si="31"/>
        <v>37505654.44217065</v>
      </c>
      <c r="BF50" s="172">
        <f t="shared" si="31"/>
        <v>75339358.966728479</v>
      </c>
      <c r="BG50" s="172">
        <f t="shared" si="31"/>
        <v>25848289.920761332</v>
      </c>
      <c r="BH50" s="172"/>
      <c r="BI50" s="172">
        <f t="shared" si="19"/>
        <v>138693303.32966045</v>
      </c>
      <c r="BJ50" s="172"/>
      <c r="BK50" s="172">
        <f t="shared" si="31"/>
        <v>668937.81970646488</v>
      </c>
      <c r="BL50" s="172">
        <f t="shared" si="31"/>
        <v>9957742.4237745535</v>
      </c>
      <c r="BM50" s="172">
        <f t="shared" si="31"/>
        <v>17545717.113592502</v>
      </c>
      <c r="BN50" s="172">
        <f t="shared" si="31"/>
        <v>12883791.126968522</v>
      </c>
      <c r="BP50" s="172">
        <f t="shared" si="21"/>
        <v>41056188.484042048</v>
      </c>
      <c r="BR50" s="172">
        <f t="shared" si="22"/>
        <v>1247009862.3946211</v>
      </c>
      <c r="BT50" s="265"/>
    </row>
    <row r="51" spans="1:72" ht="15">
      <c r="A51" s="39">
        <v>2024</v>
      </c>
      <c r="B51" s="39"/>
      <c r="C51" s="264"/>
      <c r="E51" s="172">
        <f t="shared" si="36"/>
        <v>665893099.24993813</v>
      </c>
      <c r="F51" s="172">
        <f t="shared" si="36"/>
        <v>2803.3491000000004</v>
      </c>
      <c r="G51" s="172"/>
      <c r="H51" s="172">
        <f t="shared" si="1"/>
        <v>665895902.59903824</v>
      </c>
      <c r="I51" s="172"/>
      <c r="J51" s="172">
        <f t="shared" si="37"/>
        <v>232435140.23706678</v>
      </c>
      <c r="K51" s="172">
        <f t="shared" si="37"/>
        <v>56293929.589046054</v>
      </c>
      <c r="L51" s="172"/>
      <c r="M51" s="172">
        <f t="shared" si="3"/>
        <v>288729069.82611281</v>
      </c>
      <c r="N51" s="172"/>
      <c r="O51" s="172">
        <f t="shared" si="38"/>
        <v>10723799.783667587</v>
      </c>
      <c r="P51" s="172">
        <f t="shared" si="38"/>
        <v>10991850.471858822</v>
      </c>
      <c r="Q51" s="172"/>
      <c r="R51" s="172">
        <f t="shared" si="5"/>
        <v>21715650.255526412</v>
      </c>
      <c r="S51" s="172"/>
      <c r="T51" s="172">
        <f t="shared" si="39"/>
        <v>10288315.813516468</v>
      </c>
      <c r="U51" s="172">
        <f t="shared" si="39"/>
        <v>9777535.0000914037</v>
      </c>
      <c r="V51" s="172">
        <f t="shared" si="39"/>
        <v>30630680.528307423</v>
      </c>
      <c r="W51" s="172"/>
      <c r="X51" s="172">
        <f t="shared" si="7"/>
        <v>50696531.341915309</v>
      </c>
      <c r="Y51" s="172"/>
      <c r="Z51" s="172">
        <f t="shared" si="40"/>
        <v>1921164.4370442445</v>
      </c>
      <c r="AA51" s="172">
        <f t="shared" si="40"/>
        <v>2082890.4682750523</v>
      </c>
      <c r="AB51" s="172">
        <f t="shared" si="40"/>
        <v>198452.25137074298</v>
      </c>
      <c r="AC51" s="172"/>
      <c r="AD51" s="172">
        <f t="shared" si="9"/>
        <v>4202507.1566900397</v>
      </c>
      <c r="AE51" s="172"/>
      <c r="AF51" s="172">
        <f t="shared" si="32"/>
        <v>1607585.5459339633</v>
      </c>
      <c r="AG51" s="172">
        <f t="shared" si="32"/>
        <v>439411.24141881062</v>
      </c>
      <c r="AH51" s="172">
        <f t="shared" si="32"/>
        <v>450242.85464166425</v>
      </c>
      <c r="AI51" s="172"/>
      <c r="AJ51" s="172">
        <f t="shared" si="33"/>
        <v>2497239.6419944386</v>
      </c>
      <c r="AK51" s="172"/>
      <c r="AL51" s="172">
        <f t="shared" si="34"/>
        <v>173658.28267840255</v>
      </c>
      <c r="AM51" s="172">
        <f t="shared" si="34"/>
        <v>6486.973921641742</v>
      </c>
      <c r="AN51" s="172">
        <f t="shared" si="34"/>
        <v>0</v>
      </c>
      <c r="AO51" s="172"/>
      <c r="AP51" s="172">
        <f>SUMIF($A$62:$A$709,$A51,AP$62:AP$709)</f>
        <v>180145.25660004432</v>
      </c>
      <c r="AQ51" s="172"/>
      <c r="AR51" s="172">
        <f t="shared" si="34"/>
        <v>294973.12635252427</v>
      </c>
      <c r="AS51" s="172">
        <f t="shared" si="34"/>
        <v>25226250.818001688</v>
      </c>
      <c r="AT51" s="172">
        <f t="shared" si="34"/>
        <v>11113106.865745008</v>
      </c>
      <c r="AU51" s="172"/>
      <c r="AV51" s="172">
        <f t="shared" si="35"/>
        <v>36634330.810099207</v>
      </c>
      <c r="AW51" s="172"/>
      <c r="AX51" s="172">
        <f t="shared" si="34"/>
        <v>107050.4523132936</v>
      </c>
      <c r="AY51" s="172">
        <f t="shared" si="34"/>
        <v>9496092.7116883323</v>
      </c>
      <c r="AZ51" s="172">
        <f t="shared" si="34"/>
        <v>4337884.7573211649</v>
      </c>
      <c r="BA51" s="172"/>
      <c r="BB51" s="172">
        <f t="shared" si="17"/>
        <v>13941027.921322793</v>
      </c>
      <c r="BC51" s="172"/>
      <c r="BD51" s="172">
        <f t="shared" si="31"/>
        <v>0</v>
      </c>
      <c r="BE51" s="172">
        <f t="shared" si="31"/>
        <v>37296326.903643332</v>
      </c>
      <c r="BF51" s="172">
        <f t="shared" si="31"/>
        <v>74918872.967982665</v>
      </c>
      <c r="BG51" s="172">
        <f t="shared" si="31"/>
        <v>25704024.76968668</v>
      </c>
      <c r="BH51" s="172"/>
      <c r="BI51" s="172">
        <f t="shared" si="19"/>
        <v>137919224.64131269</v>
      </c>
      <c r="BJ51" s="172"/>
      <c r="BK51" s="172">
        <f t="shared" si="31"/>
        <v>667756.1105673823</v>
      </c>
      <c r="BL51" s="172">
        <f t="shared" si="31"/>
        <v>9940151.6180521827</v>
      </c>
      <c r="BM51" s="172">
        <f t="shared" si="31"/>
        <v>17514721.804829743</v>
      </c>
      <c r="BN51" s="172">
        <f t="shared" si="31"/>
        <v>12861031.322884711</v>
      </c>
      <c r="BP51" s="172">
        <f t="shared" si="21"/>
        <v>40983660.856334016</v>
      </c>
      <c r="BR51" s="172">
        <f t="shared" si="22"/>
        <v>1263395290.3069463</v>
      </c>
      <c r="BT51" s="265"/>
    </row>
    <row r="52" spans="1:72" ht="15">
      <c r="A52" s="39">
        <v>2025</v>
      </c>
      <c r="B52" s="39"/>
      <c r="C52" s="264"/>
      <c r="E52" s="172">
        <f t="shared" si="36"/>
        <v>678781756.80286074</v>
      </c>
      <c r="F52" s="172">
        <f t="shared" si="36"/>
        <v>2803.3491000000004</v>
      </c>
      <c r="G52" s="172"/>
      <c r="H52" s="172">
        <f t="shared" si="1"/>
        <v>678784560.15196085</v>
      </c>
      <c r="I52" s="172"/>
      <c r="J52" s="172">
        <f t="shared" si="37"/>
        <v>236917299.63060346</v>
      </c>
      <c r="K52" s="172">
        <f t="shared" si="37"/>
        <v>57383576.118431568</v>
      </c>
      <c r="L52" s="172"/>
      <c r="M52" s="172">
        <f t="shared" si="3"/>
        <v>294300875.74903506</v>
      </c>
      <c r="N52" s="172"/>
      <c r="O52" s="172">
        <f t="shared" si="38"/>
        <v>10549557.367076555</v>
      </c>
      <c r="P52" s="172">
        <f t="shared" si="38"/>
        <v>10808761.743351828</v>
      </c>
      <c r="Q52" s="172"/>
      <c r="R52" s="172">
        <f t="shared" si="5"/>
        <v>21358319.110428378</v>
      </c>
      <c r="S52" s="172"/>
      <c r="T52" s="172">
        <f t="shared" si="39"/>
        <v>10228433.947130311</v>
      </c>
      <c r="U52" s="172">
        <f t="shared" si="39"/>
        <v>9720626.0700902231</v>
      </c>
      <c r="V52" s="172">
        <f t="shared" si="39"/>
        <v>30452398.450661309</v>
      </c>
      <c r="W52" s="172"/>
      <c r="X52" s="172">
        <f t="shared" si="7"/>
        <v>50401458.467881843</v>
      </c>
      <c r="Y52" s="172"/>
      <c r="Z52" s="172">
        <f t="shared" si="40"/>
        <v>1901219.8915407918</v>
      </c>
      <c r="AA52" s="172">
        <f t="shared" si="40"/>
        <v>2061266.9659229401</v>
      </c>
      <c r="AB52" s="172">
        <f t="shared" si="40"/>
        <v>196392.0217092903</v>
      </c>
      <c r="AC52" s="172"/>
      <c r="AD52" s="172">
        <f t="shared" si="9"/>
        <v>4158878.8791730218</v>
      </c>
      <c r="AE52" s="172"/>
      <c r="AF52" s="172">
        <f t="shared" si="32"/>
        <v>1591126.0968256861</v>
      </c>
      <c r="AG52" s="172">
        <f t="shared" si="32"/>
        <v>434912.27899405453</v>
      </c>
      <c r="AH52" s="172">
        <f t="shared" si="32"/>
        <v>445632.99150182464</v>
      </c>
      <c r="AI52" s="172"/>
      <c r="AJ52" s="172">
        <f t="shared" si="33"/>
        <v>2471671.3673215653</v>
      </c>
      <c r="AK52" s="172"/>
      <c r="AL52" s="172">
        <f t="shared" si="34"/>
        <v>174239.25639871196</v>
      </c>
      <c r="AM52" s="172">
        <f t="shared" si="34"/>
        <v>6508.6760904912744</v>
      </c>
      <c r="AN52" s="172">
        <f t="shared" si="34"/>
        <v>0</v>
      </c>
      <c r="AO52" s="172"/>
      <c r="AP52" s="172">
        <f t="shared" si="34"/>
        <v>180747.93248920323</v>
      </c>
      <c r="AQ52" s="172"/>
      <c r="AR52" s="172">
        <f t="shared" si="34"/>
        <v>292429.74049014755</v>
      </c>
      <c r="AS52" s="172">
        <f t="shared" si="34"/>
        <v>25008739.173857536</v>
      </c>
      <c r="AT52" s="172">
        <f t="shared" si="34"/>
        <v>11017284.852265589</v>
      </c>
      <c r="AU52" s="172"/>
      <c r="AV52" s="172">
        <f t="shared" si="34"/>
        <v>36318453.766613282</v>
      </c>
      <c r="AW52" s="172"/>
      <c r="AX52" s="172">
        <f t="shared" si="34"/>
        <v>106499.05956281515</v>
      </c>
      <c r="AY52" s="172">
        <f t="shared" si="34"/>
        <v>9445196.6719486229</v>
      </c>
      <c r="AZ52" s="172">
        <f t="shared" si="34"/>
        <v>4313926.8486304646</v>
      </c>
      <c r="BA52" s="172"/>
      <c r="BB52" s="172">
        <f t="shared" si="17"/>
        <v>13865622.580141902</v>
      </c>
      <c r="BC52" s="172"/>
      <c r="BD52" s="172">
        <f t="shared" si="17"/>
        <v>0</v>
      </c>
      <c r="BE52" s="172">
        <f t="shared" si="17"/>
        <v>37082799.304105498</v>
      </c>
      <c r="BF52" s="172">
        <f t="shared" si="17"/>
        <v>74489950.110612214</v>
      </c>
      <c r="BG52" s="172">
        <f t="shared" si="17"/>
        <v>25556865.004551839</v>
      </c>
      <c r="BH52" s="172"/>
      <c r="BI52" s="172">
        <f t="shared" si="17"/>
        <v>137129614.41926956</v>
      </c>
      <c r="BJ52" s="172"/>
      <c r="BK52" s="172">
        <f t="shared" si="17"/>
        <v>666502.73508714396</v>
      </c>
      <c r="BL52" s="172">
        <f t="shared" si="17"/>
        <v>9921493.9942419957</v>
      </c>
      <c r="BM52" s="172">
        <f t="shared" si="17"/>
        <v>17481846.743851688</v>
      </c>
      <c r="BN52" s="172">
        <f t="shared" si="17"/>
        <v>12836891.219850712</v>
      </c>
      <c r="BP52" s="172">
        <f t="shared" si="17"/>
        <v>40906734.693031535</v>
      </c>
      <c r="BR52" s="172">
        <f t="shared" si="22"/>
        <v>1279876937.1173463</v>
      </c>
      <c r="BT52" s="265"/>
    </row>
    <row r="53" spans="1:72" ht="15">
      <c r="A53" s="39">
        <v>2026</v>
      </c>
      <c r="B53" s="39"/>
      <c r="C53" s="264"/>
      <c r="E53" s="172">
        <f t="shared" si="36"/>
        <v>692198038.58892834</v>
      </c>
      <c r="F53" s="172">
        <f t="shared" si="36"/>
        <v>2803.3491000000004</v>
      </c>
      <c r="G53" s="172"/>
      <c r="H53" s="172">
        <f t="shared" si="1"/>
        <v>692200841.93802834</v>
      </c>
      <c r="I53" s="172"/>
      <c r="J53" s="172">
        <f t="shared" si="37"/>
        <v>241783442.33373216</v>
      </c>
      <c r="K53" s="172">
        <f t="shared" si="37"/>
        <v>58564653.713249311</v>
      </c>
      <c r="L53" s="172"/>
      <c r="M53" s="172">
        <f t="shared" si="3"/>
        <v>300348096.04698157</v>
      </c>
      <c r="N53" s="172"/>
      <c r="O53" s="172">
        <f t="shared" si="38"/>
        <v>10397213.160911513</v>
      </c>
      <c r="P53" s="172">
        <f t="shared" si="38"/>
        <v>10648679.640616648</v>
      </c>
      <c r="Q53" s="172"/>
      <c r="R53" s="172">
        <f t="shared" si="5"/>
        <v>21045892.80152816</v>
      </c>
      <c r="S53" s="172"/>
      <c r="T53" s="172">
        <f t="shared" si="39"/>
        <v>10190701.719174452</v>
      </c>
      <c r="U53" s="172">
        <f t="shared" si="39"/>
        <v>9684767.1223132554</v>
      </c>
      <c r="V53" s="172">
        <f t="shared" si="39"/>
        <v>30340060.93681683</v>
      </c>
      <c r="W53" s="172"/>
      <c r="X53" s="172">
        <f t="shared" si="7"/>
        <v>50215529.77830454</v>
      </c>
      <c r="Y53" s="172"/>
      <c r="Z53" s="172">
        <f t="shared" si="40"/>
        <v>1886729.0773883853</v>
      </c>
      <c r="AA53" s="172">
        <f t="shared" si="40"/>
        <v>2045556.2968653606</v>
      </c>
      <c r="AB53" s="172">
        <f t="shared" si="40"/>
        <v>194895.15104205871</v>
      </c>
      <c r="AC53" s="172"/>
      <c r="AD53" s="172">
        <f t="shared" si="9"/>
        <v>4127180.5252958047</v>
      </c>
      <c r="AE53" s="172"/>
      <c r="AF53" s="172">
        <f t="shared" si="32"/>
        <v>1579839.2412836137</v>
      </c>
      <c r="AG53" s="172">
        <f t="shared" si="32"/>
        <v>431827.17337214784</v>
      </c>
      <c r="AH53" s="172">
        <f t="shared" si="32"/>
        <v>442471.83714083629</v>
      </c>
      <c r="AI53" s="172"/>
      <c r="AJ53" s="172">
        <f t="shared" si="33"/>
        <v>2454138.2517965976</v>
      </c>
      <c r="AK53" s="172"/>
      <c r="AL53" s="172">
        <f t="shared" si="34"/>
        <v>175006.82188520883</v>
      </c>
      <c r="AM53" s="172">
        <f t="shared" si="34"/>
        <v>6537.3483612131859</v>
      </c>
      <c r="AN53" s="172">
        <f t="shared" si="22"/>
        <v>0</v>
      </c>
      <c r="AO53" s="172"/>
      <c r="AP53" s="172">
        <f t="shared" si="22"/>
        <v>181544.170246422</v>
      </c>
      <c r="AQ53" s="172"/>
      <c r="AR53" s="172">
        <f t="shared" si="22"/>
        <v>290059.31875473959</v>
      </c>
      <c r="AS53" s="172">
        <f t="shared" si="22"/>
        <v>24806019.509251945</v>
      </c>
      <c r="AT53" s="172">
        <f t="shared" si="22"/>
        <v>10927979.258945229</v>
      </c>
      <c r="AU53" s="172"/>
      <c r="AV53" s="172">
        <f t="shared" si="22"/>
        <v>36024058.086951911</v>
      </c>
      <c r="AW53" s="172"/>
      <c r="AX53" s="172">
        <f t="shared" si="22"/>
        <v>105992.20873170234</v>
      </c>
      <c r="AY53" s="172">
        <f t="shared" si="22"/>
        <v>9398545.046892589</v>
      </c>
      <c r="AZ53" s="172">
        <f t="shared" si="22"/>
        <v>4292058.2555723824</v>
      </c>
      <c r="BA53" s="172"/>
      <c r="BB53" s="172">
        <f t="shared" si="22"/>
        <v>13796595.511196673</v>
      </c>
      <c r="BC53" s="172"/>
      <c r="BD53" s="172">
        <f t="shared" si="22"/>
        <v>0</v>
      </c>
      <c r="BE53" s="172">
        <f t="shared" si="22"/>
        <v>36888213.950890467</v>
      </c>
      <c r="BF53" s="172">
        <f t="shared" si="22"/>
        <v>74099077.427717462</v>
      </c>
      <c r="BG53" s="172">
        <f t="shared" si="22"/>
        <v>25422759.928956077</v>
      </c>
      <c r="BH53" s="172"/>
      <c r="BI53" s="172">
        <f t="shared" si="22"/>
        <v>136410051.30756399</v>
      </c>
      <c r="BJ53" s="172"/>
      <c r="BK53" s="172">
        <f t="shared" si="22"/>
        <v>665528.3502229834</v>
      </c>
      <c r="BL53" s="172">
        <f t="shared" si="22"/>
        <v>9906989.3972329758</v>
      </c>
      <c r="BM53" s="172">
        <f t="shared" si="22"/>
        <v>17456289.389068205</v>
      </c>
      <c r="BN53" s="172">
        <f t="shared" si="22"/>
        <v>12818124.496401535</v>
      </c>
      <c r="BP53" s="172">
        <f t="shared" si="22"/>
        <v>40846931.632925697</v>
      </c>
      <c r="BR53" s="172">
        <f t="shared" si="22"/>
        <v>1297650860.0508196</v>
      </c>
      <c r="BT53" s="265"/>
    </row>
    <row r="54" spans="1:72" ht="15">
      <c r="A54" s="39">
        <v>2027</v>
      </c>
      <c r="B54" s="39"/>
      <c r="C54" s="264"/>
      <c r="E54" s="172">
        <f t="shared" si="36"/>
        <v>705589696.27211618</v>
      </c>
      <c r="F54" s="172">
        <f t="shared" si="36"/>
        <v>2803.3491000000004</v>
      </c>
      <c r="G54" s="172"/>
      <c r="H54" s="172">
        <f t="shared" si="1"/>
        <v>705592499.6212163</v>
      </c>
      <c r="I54" s="172"/>
      <c r="J54" s="172">
        <f t="shared" si="37"/>
        <v>246647152.08323509</v>
      </c>
      <c r="K54" s="172">
        <f t="shared" si="37"/>
        <v>59744542.220314674</v>
      </c>
      <c r="L54" s="172"/>
      <c r="M54" s="172">
        <f t="shared" si="3"/>
        <v>306391694.30354977</v>
      </c>
      <c r="N54" s="172"/>
      <c r="O54" s="172">
        <f t="shared" si="38"/>
        <v>10238925.951850526</v>
      </c>
      <c r="P54" s="172">
        <f t="shared" si="38"/>
        <v>10482244.22995311</v>
      </c>
      <c r="Q54" s="172"/>
      <c r="R54" s="172">
        <f t="shared" si="5"/>
        <v>20721170.18180364</v>
      </c>
      <c r="S54" s="172"/>
      <c r="T54" s="172">
        <f t="shared" si="39"/>
        <v>10144264.99029357</v>
      </c>
      <c r="U54" s="172">
        <f t="shared" si="39"/>
        <v>9640635.82325981</v>
      </c>
      <c r="V54" s="172">
        <f t="shared" si="39"/>
        <v>30201808.123342622</v>
      </c>
      <c r="W54" s="172"/>
      <c r="X54" s="172">
        <f t="shared" si="7"/>
        <v>49986708.936895996</v>
      </c>
      <c r="Y54" s="172"/>
      <c r="Z54" s="172">
        <f t="shared" si="40"/>
        <v>1872319.4753345409</v>
      </c>
      <c r="AA54" s="172">
        <f t="shared" si="40"/>
        <v>2029933.6764426308</v>
      </c>
      <c r="AB54" s="172">
        <f t="shared" si="40"/>
        <v>193406.66941404069</v>
      </c>
      <c r="AC54" s="172"/>
      <c r="AD54" s="172">
        <f t="shared" si="9"/>
        <v>4095659.8211912126</v>
      </c>
      <c r="AE54" s="172"/>
      <c r="AF54" s="172">
        <f t="shared" si="32"/>
        <v>1569058.6125981389</v>
      </c>
      <c r="AG54" s="172">
        <f t="shared" si="32"/>
        <v>428880.43784946215</v>
      </c>
      <c r="AH54" s="172">
        <f t="shared" si="32"/>
        <v>439452.46374173049</v>
      </c>
      <c r="AI54" s="172"/>
      <c r="AJ54" s="172">
        <f t="shared" si="33"/>
        <v>2437391.5141893313</v>
      </c>
      <c r="AK54" s="172"/>
      <c r="AL54" s="172">
        <f t="shared" si="34"/>
        <v>175562.408451417</v>
      </c>
      <c r="AM54" s="172">
        <f t="shared" si="34"/>
        <v>6558.102197486467</v>
      </c>
      <c r="AN54" s="172">
        <f t="shared" si="34"/>
        <v>0</v>
      </c>
      <c r="AO54" s="172"/>
      <c r="AP54" s="172">
        <f t="shared" si="34"/>
        <v>182120.51064890347</v>
      </c>
      <c r="AQ54" s="172"/>
      <c r="AR54" s="172">
        <f t="shared" si="34"/>
        <v>287797.94364999706</v>
      </c>
      <c r="AS54" s="172">
        <f t="shared" si="34"/>
        <v>24612625.56760304</v>
      </c>
      <c r="AT54" s="172">
        <f t="shared" si="34"/>
        <v>10842781.995339243</v>
      </c>
      <c r="AU54" s="172"/>
      <c r="AV54" s="172">
        <f t="shared" si="34"/>
        <v>35743205.506592274</v>
      </c>
      <c r="AW54" s="172"/>
      <c r="AX54" s="172">
        <f t="shared" si="34"/>
        <v>105494.29409557648</v>
      </c>
      <c r="AY54" s="172">
        <f t="shared" si="34"/>
        <v>9352276.0501182452</v>
      </c>
      <c r="AZ54" s="172">
        <f t="shared" si="34"/>
        <v>4270257.4374775942</v>
      </c>
      <c r="BA54" s="172"/>
      <c r="BB54" s="172">
        <f t="shared" ref="BB54:BR60" si="41">SUMIF($A$62:$A$709,$A54,BB$62:BB$709)</f>
        <v>13728027.781691415</v>
      </c>
      <c r="BC54" s="172"/>
      <c r="BD54" s="172">
        <f t="shared" si="41"/>
        <v>0</v>
      </c>
      <c r="BE54" s="172">
        <f t="shared" si="41"/>
        <v>36693547.027099706</v>
      </c>
      <c r="BF54" s="172">
        <f t="shared" si="41"/>
        <v>73708040.890199259</v>
      </c>
      <c r="BG54" s="172">
        <f t="shared" si="41"/>
        <v>25288598.636239938</v>
      </c>
      <c r="BH54" s="172"/>
      <c r="BI54" s="172">
        <f t="shared" si="41"/>
        <v>135690186.55353889</v>
      </c>
      <c r="BJ54" s="172"/>
      <c r="BK54" s="172">
        <f t="shared" si="41"/>
        <v>664553.57023140031</v>
      </c>
      <c r="BL54" s="172">
        <f t="shared" si="41"/>
        <v>9892478.9183961023</v>
      </c>
      <c r="BM54" s="172">
        <f t="shared" si="41"/>
        <v>17430721.670400705</v>
      </c>
      <c r="BN54" s="172">
        <f t="shared" si="41"/>
        <v>12799350.162769428</v>
      </c>
      <c r="BP54" s="172">
        <f t="shared" si="41"/>
        <v>40787104.321797639</v>
      </c>
      <c r="BR54" s="172">
        <f t="shared" si="41"/>
        <v>1315355769.0531154</v>
      </c>
      <c r="BT54" s="265"/>
    </row>
    <row r="55" spans="1:72" ht="15">
      <c r="A55" s="39">
        <v>2028</v>
      </c>
      <c r="B55" s="39"/>
      <c r="C55" s="264"/>
      <c r="E55" s="172">
        <f t="shared" si="36"/>
        <v>718876889.30520093</v>
      </c>
      <c r="F55" s="172">
        <f t="shared" si="36"/>
        <v>2803.3491000000004</v>
      </c>
      <c r="G55" s="172"/>
      <c r="H55" s="172">
        <f t="shared" si="1"/>
        <v>718879692.65430105</v>
      </c>
      <c r="I55" s="172"/>
      <c r="J55" s="172">
        <f t="shared" si="37"/>
        <v>251559256.91629177</v>
      </c>
      <c r="K55" s="172">
        <f t="shared" si="37"/>
        <v>60936006.032139353</v>
      </c>
      <c r="L55" s="172"/>
      <c r="M55" s="172">
        <f t="shared" si="3"/>
        <v>312495262.94843113</v>
      </c>
      <c r="N55" s="172"/>
      <c r="O55" s="172">
        <f t="shared" si="38"/>
        <v>10073775.261557963</v>
      </c>
      <c r="P55" s="172">
        <f t="shared" si="38"/>
        <v>10308598.620223777</v>
      </c>
      <c r="Q55" s="172"/>
      <c r="R55" s="172">
        <f t="shared" si="5"/>
        <v>20382373.881781742</v>
      </c>
      <c r="S55" s="172"/>
      <c r="T55" s="172">
        <f t="shared" si="39"/>
        <v>10098082.169846319</v>
      </c>
      <c r="U55" s="172">
        <f t="shared" si="39"/>
        <v>9596745.8269270081</v>
      </c>
      <c r="V55" s="172">
        <f t="shared" si="39"/>
        <v>30064311.253625862</v>
      </c>
      <c r="W55" s="172"/>
      <c r="X55" s="172">
        <f t="shared" si="7"/>
        <v>49759139.250399187</v>
      </c>
      <c r="Y55" s="172"/>
      <c r="Z55" s="172">
        <f t="shared" si="40"/>
        <v>1857217.9871400245</v>
      </c>
      <c r="AA55" s="172">
        <f t="shared" si="40"/>
        <v>2013560.9260363618</v>
      </c>
      <c r="AB55" s="172">
        <f t="shared" si="40"/>
        <v>191846.71740084322</v>
      </c>
      <c r="AC55" s="172"/>
      <c r="AD55" s="172">
        <f t="shared" si="9"/>
        <v>4062625.630577229</v>
      </c>
      <c r="AE55" s="172"/>
      <c r="AF55" s="172">
        <f t="shared" si="32"/>
        <v>1555638.8683799654</v>
      </c>
      <c r="AG55" s="172">
        <f t="shared" si="32"/>
        <v>425212.33665177162</v>
      </c>
      <c r="AH55" s="172">
        <f t="shared" si="32"/>
        <v>435693.94279668119</v>
      </c>
      <c r="AI55" s="172"/>
      <c r="AJ55" s="172">
        <f t="shared" si="33"/>
        <v>2416545.1478284188</v>
      </c>
      <c r="AK55" s="172"/>
      <c r="AL55" s="172">
        <f t="shared" si="34"/>
        <v>176092.74350212314</v>
      </c>
      <c r="AM55" s="172">
        <f t="shared" si="34"/>
        <v>6577.9127679389831</v>
      </c>
      <c r="AN55" s="172">
        <f t="shared" si="34"/>
        <v>0</v>
      </c>
      <c r="AO55" s="172"/>
      <c r="AP55" s="172">
        <f t="shared" si="34"/>
        <v>182670.65627006211</v>
      </c>
      <c r="AQ55" s="172"/>
      <c r="AR55" s="172">
        <f t="shared" si="34"/>
        <v>285491.22483357013</v>
      </c>
      <c r="AS55" s="172">
        <f t="shared" si="34"/>
        <v>24415353.80881831</v>
      </c>
      <c r="AT55" s="172">
        <f t="shared" si="34"/>
        <v>10755876.408267077</v>
      </c>
      <c r="AU55" s="172"/>
      <c r="AV55" s="172">
        <f t="shared" si="34"/>
        <v>35456721.441918954</v>
      </c>
      <c r="AW55" s="172"/>
      <c r="AX55" s="172">
        <f t="shared" si="34"/>
        <v>104990.10854529269</v>
      </c>
      <c r="AY55" s="172">
        <f t="shared" si="34"/>
        <v>9305673.0062079225</v>
      </c>
      <c r="AZ55" s="172">
        <f t="shared" si="34"/>
        <v>4248363.065595259</v>
      </c>
      <c r="BA55" s="172"/>
      <c r="BB55" s="172">
        <f t="shared" si="41"/>
        <v>13659026.180348475</v>
      </c>
      <c r="BC55" s="172"/>
      <c r="BD55" s="172">
        <f t="shared" si="41"/>
        <v>0</v>
      </c>
      <c r="BE55" s="172">
        <f t="shared" si="41"/>
        <v>36497431.009911589</v>
      </c>
      <c r="BF55" s="172">
        <f t="shared" si="41"/>
        <v>73314093.491125271</v>
      </c>
      <c r="BG55" s="172">
        <f t="shared" si="41"/>
        <v>25153438.651811469</v>
      </c>
      <c r="BH55" s="172"/>
      <c r="BI55" s="172">
        <f t="shared" si="41"/>
        <v>134964963.1528483</v>
      </c>
      <c r="BJ55" s="172"/>
      <c r="BK55" s="172">
        <f t="shared" si="41"/>
        <v>663558.62407543068</v>
      </c>
      <c r="BL55" s="172">
        <f t="shared" si="41"/>
        <v>9877668.2480246536</v>
      </c>
      <c r="BM55" s="172">
        <f t="shared" si="41"/>
        <v>17404625.008974746</v>
      </c>
      <c r="BN55" s="172">
        <f t="shared" si="41"/>
        <v>12780187.427342512</v>
      </c>
      <c r="BP55" s="172">
        <f t="shared" si="41"/>
        <v>40726039.308417328</v>
      </c>
      <c r="BR55" s="172">
        <f t="shared" si="41"/>
        <v>1332985060.2531219</v>
      </c>
      <c r="BT55" s="265"/>
    </row>
    <row r="56" spans="1:72" ht="15">
      <c r="A56" s="39">
        <v>2029</v>
      </c>
      <c r="B56" s="39"/>
      <c r="C56" s="264"/>
      <c r="E56" s="172">
        <f t="shared" si="36"/>
        <v>732162404.86091518</v>
      </c>
      <c r="F56" s="172">
        <f t="shared" si="36"/>
        <v>2803.3491000000004</v>
      </c>
      <c r="G56" s="172"/>
      <c r="H56" s="172">
        <f t="shared" si="1"/>
        <v>732165208.21001494</v>
      </c>
      <c r="I56" s="172"/>
      <c r="J56" s="172">
        <f t="shared" si="37"/>
        <v>256731446.45710129</v>
      </c>
      <c r="K56" s="172">
        <f t="shared" si="37"/>
        <v>62189917.691056654</v>
      </c>
      <c r="L56" s="172"/>
      <c r="M56" s="172">
        <f t="shared" si="3"/>
        <v>318921364.14815789</v>
      </c>
      <c r="N56" s="172"/>
      <c r="O56" s="172">
        <f t="shared" si="38"/>
        <v>9920534.0211977754</v>
      </c>
      <c r="P56" s="172">
        <f t="shared" si="38"/>
        <v>10147438.290904827</v>
      </c>
      <c r="Q56" s="172"/>
      <c r="R56" s="172">
        <f t="shared" si="5"/>
        <v>20067972.312102605</v>
      </c>
      <c r="S56" s="172"/>
      <c r="T56" s="172">
        <f t="shared" si="39"/>
        <v>10053679.915518623</v>
      </c>
      <c r="U56" s="172">
        <f t="shared" si="39"/>
        <v>9554547.9975017495</v>
      </c>
      <c r="V56" s="172">
        <f t="shared" si="39"/>
        <v>29932115.538437817</v>
      </c>
      <c r="W56" s="172"/>
      <c r="X56" s="172">
        <f t="shared" si="7"/>
        <v>49540343.451458186</v>
      </c>
      <c r="Y56" s="172"/>
      <c r="Z56" s="172">
        <f t="shared" si="40"/>
        <v>1843837.5328071173</v>
      </c>
      <c r="AA56" s="172">
        <f t="shared" si="40"/>
        <v>1999054.0882801516</v>
      </c>
      <c r="AB56" s="172">
        <f t="shared" si="40"/>
        <v>190464.54457090361</v>
      </c>
      <c r="AC56" s="172"/>
      <c r="AD56" s="172">
        <f t="shared" si="9"/>
        <v>4033356.1656581732</v>
      </c>
      <c r="AE56" s="172"/>
      <c r="AF56" s="172">
        <f t="shared" si="32"/>
        <v>1544525.6776132355</v>
      </c>
      <c r="AG56" s="172">
        <f t="shared" si="32"/>
        <v>422174.69989067724</v>
      </c>
      <c r="AH56" s="172">
        <f t="shared" si="32"/>
        <v>432581.42741754919</v>
      </c>
      <c r="AI56" s="172"/>
      <c r="AJ56" s="172">
        <f t="shared" si="33"/>
        <v>2399281.8049214622</v>
      </c>
      <c r="AK56" s="172"/>
      <c r="AL56" s="172">
        <f t="shared" si="34"/>
        <v>176779.12139117077</v>
      </c>
      <c r="AM56" s="172">
        <f t="shared" si="34"/>
        <v>6603.5522905576036</v>
      </c>
      <c r="AN56" s="172">
        <f t="shared" si="34"/>
        <v>0</v>
      </c>
      <c r="AO56" s="172"/>
      <c r="AP56" s="172">
        <f t="shared" si="34"/>
        <v>183382.67368172837</v>
      </c>
      <c r="AQ56" s="172"/>
      <c r="AR56" s="172">
        <f t="shared" si="34"/>
        <v>283189.24390564888</v>
      </c>
      <c r="AS56" s="172">
        <f t="shared" si="34"/>
        <v>24218487.236652691</v>
      </c>
      <c r="AT56" s="172">
        <f t="shared" si="34"/>
        <v>10669149.321053298</v>
      </c>
      <c r="AU56" s="172"/>
      <c r="AV56" s="172">
        <f t="shared" si="34"/>
        <v>35170825.80161164</v>
      </c>
      <c r="AW56" s="172"/>
      <c r="AX56" s="172">
        <f t="shared" si="34"/>
        <v>104484.3167669206</v>
      </c>
      <c r="AY56" s="172">
        <f t="shared" si="34"/>
        <v>9258801.3736502621</v>
      </c>
      <c r="AZ56" s="172">
        <f t="shared" si="34"/>
        <v>4226298.834706937</v>
      </c>
      <c r="BA56" s="172"/>
      <c r="BB56" s="172">
        <f t="shared" si="41"/>
        <v>13589584.52512412</v>
      </c>
      <c r="BC56" s="172"/>
      <c r="BD56" s="172">
        <f t="shared" si="41"/>
        <v>0</v>
      </c>
      <c r="BE56" s="172">
        <f t="shared" si="41"/>
        <v>36299790.927264869</v>
      </c>
      <c r="BF56" s="172">
        <f t="shared" si="41"/>
        <v>72917084.630616128</v>
      </c>
      <c r="BG56" s="172">
        <f t="shared" si="41"/>
        <v>25017228.306139652</v>
      </c>
      <c r="BH56" s="172"/>
      <c r="BI56" s="172">
        <f t="shared" si="41"/>
        <v>134234103.86402065</v>
      </c>
      <c r="BJ56" s="172"/>
      <c r="BK56" s="172">
        <f t="shared" si="41"/>
        <v>662540.95058281382</v>
      </c>
      <c r="BL56" s="172">
        <f t="shared" si="41"/>
        <v>9862519.2607608922</v>
      </c>
      <c r="BM56" s="172">
        <f t="shared" si="41"/>
        <v>17377932.227240127</v>
      </c>
      <c r="BN56" s="172">
        <f t="shared" si="41"/>
        <v>12760586.961756516</v>
      </c>
      <c r="BP56" s="172">
        <f t="shared" si="41"/>
        <v>40663579.400340356</v>
      </c>
      <c r="BR56" s="172">
        <f t="shared" si="41"/>
        <v>1350969002.3570917</v>
      </c>
      <c r="BT56" s="265"/>
    </row>
    <row r="57" spans="1:72" ht="15">
      <c r="A57" s="39">
        <v>2030</v>
      </c>
      <c r="B57" s="39"/>
      <c r="C57" s="264"/>
      <c r="E57" s="172">
        <f t="shared" si="36"/>
        <v>745490020.69531894</v>
      </c>
      <c r="F57" s="172">
        <f t="shared" si="36"/>
        <v>2803.3491000000004</v>
      </c>
      <c r="G57" s="172"/>
      <c r="H57" s="172">
        <f t="shared" si="1"/>
        <v>745492824.04441893</v>
      </c>
      <c r="I57" s="172"/>
      <c r="J57" s="172">
        <f t="shared" si="37"/>
        <v>262022239.80754018</v>
      </c>
      <c r="K57" s="172">
        <f t="shared" si="37"/>
        <v>63474858.986488014</v>
      </c>
      <c r="L57" s="172"/>
      <c r="M57" s="172">
        <f t="shared" si="3"/>
        <v>325497098.79402816</v>
      </c>
      <c r="N57" s="172"/>
      <c r="O57" s="172">
        <f t="shared" si="38"/>
        <v>9764633.11666096</v>
      </c>
      <c r="P57" s="172">
        <f t="shared" si="38"/>
        <v>9983445.9415636864</v>
      </c>
      <c r="Q57" s="172"/>
      <c r="R57" s="172">
        <f t="shared" si="5"/>
        <v>19748079.058224648</v>
      </c>
      <c r="S57" s="172"/>
      <c r="T57" s="172">
        <f t="shared" si="39"/>
        <v>10011956.61203385</v>
      </c>
      <c r="U57" s="172">
        <f t="shared" si="39"/>
        <v>9514896.1178806089</v>
      </c>
      <c r="V57" s="172">
        <f t="shared" si="39"/>
        <v>29807895.675557178</v>
      </c>
      <c r="W57" s="172"/>
      <c r="X57" s="172">
        <f t="shared" si="7"/>
        <v>49334748.405471638</v>
      </c>
      <c r="Y57" s="172"/>
      <c r="Z57" s="172">
        <f t="shared" si="40"/>
        <v>1831224.050338804</v>
      </c>
      <c r="AA57" s="172">
        <f t="shared" si="40"/>
        <v>1985378.7870417917</v>
      </c>
      <c r="AB57" s="172">
        <f t="shared" si="40"/>
        <v>189161.59832372377</v>
      </c>
      <c r="AC57" s="172"/>
      <c r="AD57" s="172">
        <f t="shared" si="9"/>
        <v>4005764.4357043202</v>
      </c>
      <c r="AE57" s="172"/>
      <c r="AF57" s="172">
        <f t="shared" si="32"/>
        <v>1532367.4849252992</v>
      </c>
      <c r="AG57" s="172">
        <f t="shared" si="32"/>
        <v>418851.42632932449</v>
      </c>
      <c r="AH57" s="172">
        <f t="shared" si="32"/>
        <v>429176.23420904751</v>
      </c>
      <c r="AI57" s="172"/>
      <c r="AJ57" s="172">
        <f t="shared" si="33"/>
        <v>2380395.1454636715</v>
      </c>
      <c r="AK57" s="172"/>
      <c r="AL57" s="172">
        <f t="shared" si="34"/>
        <v>177364.57269642921</v>
      </c>
      <c r="AM57" s="172">
        <f t="shared" si="34"/>
        <v>6625.4217187877312</v>
      </c>
      <c r="AN57" s="172">
        <f t="shared" si="34"/>
        <v>0</v>
      </c>
      <c r="AO57" s="172"/>
      <c r="AP57" s="172">
        <f t="shared" si="34"/>
        <v>183989.99441521696</v>
      </c>
      <c r="AQ57" s="172"/>
      <c r="AR57" s="172">
        <f t="shared" si="34"/>
        <v>280881.94652878039</v>
      </c>
      <c r="AS57" s="172">
        <f t="shared" si="34"/>
        <v>24021165.999086659</v>
      </c>
      <c r="AT57" s="172">
        <f t="shared" si="34"/>
        <v>10582221.936727619</v>
      </c>
      <c r="AU57" s="172"/>
      <c r="AV57" s="172">
        <f t="shared" si="34"/>
        <v>34884269.882343061</v>
      </c>
      <c r="AW57" s="172"/>
      <c r="AX57" s="172">
        <f t="shared" si="34"/>
        <v>103974.89168025606</v>
      </c>
      <c r="AY57" s="172">
        <f t="shared" si="34"/>
        <v>9211572.7093159091</v>
      </c>
      <c r="AZ57" s="172">
        <f t="shared" si="34"/>
        <v>4204067.5541364858</v>
      </c>
      <c r="BA57" s="172"/>
      <c r="BB57" s="172">
        <f t="shared" si="41"/>
        <v>13519615.155132649</v>
      </c>
      <c r="BC57" s="172"/>
      <c r="BD57" s="172">
        <f t="shared" si="41"/>
        <v>0</v>
      </c>
      <c r="BE57" s="172">
        <f t="shared" si="41"/>
        <v>36099877.429923147</v>
      </c>
      <c r="BF57" s="172">
        <f t="shared" si="41"/>
        <v>72515509.055878624</v>
      </c>
      <c r="BG57" s="172">
        <f t="shared" si="41"/>
        <v>24879451.159860827</v>
      </c>
      <c r="BH57" s="172"/>
      <c r="BI57" s="172">
        <f t="shared" si="41"/>
        <v>133494837.64566259</v>
      </c>
      <c r="BJ57" s="172"/>
      <c r="BK57" s="172">
        <f t="shared" si="41"/>
        <v>661491.22893526428</v>
      </c>
      <c r="BL57" s="172">
        <f t="shared" si="41"/>
        <v>9846893.2078228965</v>
      </c>
      <c r="BM57" s="172">
        <f t="shared" si="41"/>
        <v>17350398.847405206</v>
      </c>
      <c r="BN57" s="172">
        <f t="shared" si="41"/>
        <v>12740369.246372411</v>
      </c>
      <c r="BP57" s="172">
        <f t="shared" si="41"/>
        <v>40599152.530535787</v>
      </c>
      <c r="BR57" s="172">
        <f t="shared" si="41"/>
        <v>1369140775.0914009</v>
      </c>
      <c r="BT57" s="265"/>
    </row>
    <row r="58" spans="1:72" ht="15">
      <c r="A58" s="39">
        <v>2031</v>
      </c>
      <c r="B58" s="39"/>
      <c r="C58" s="264"/>
      <c r="E58" s="172">
        <f t="shared" si="36"/>
        <v>759152491.68791628</v>
      </c>
      <c r="F58" s="172">
        <f t="shared" si="36"/>
        <v>2803.3491000000004</v>
      </c>
      <c r="G58" s="172"/>
      <c r="H58" s="172">
        <f t="shared" si="1"/>
        <v>759155295.03701615</v>
      </c>
      <c r="I58" s="172"/>
      <c r="J58" s="172">
        <f t="shared" si="37"/>
        <v>267475211.83204451</v>
      </c>
      <c r="K58" s="172">
        <f t="shared" si="37"/>
        <v>64799044.777505398</v>
      </c>
      <c r="L58" s="172"/>
      <c r="M58" s="172">
        <f t="shared" si="3"/>
        <v>332274256.60954994</v>
      </c>
      <c r="N58" s="172"/>
      <c r="O58" s="172">
        <f t="shared" si="38"/>
        <v>9609959.644717047</v>
      </c>
      <c r="P58" s="172">
        <f t="shared" si="38"/>
        <v>9820754.2953515537</v>
      </c>
      <c r="Q58" s="172"/>
      <c r="R58" s="172">
        <f t="shared" si="5"/>
        <v>19430713.940068599</v>
      </c>
      <c r="S58" s="172"/>
      <c r="T58" s="172">
        <f t="shared" si="39"/>
        <v>9976819.6763758454</v>
      </c>
      <c r="U58" s="172">
        <f t="shared" si="39"/>
        <v>9481503.6147324499</v>
      </c>
      <c r="V58" s="172">
        <f t="shared" si="39"/>
        <v>29703284.943305925</v>
      </c>
      <c r="W58" s="172"/>
      <c r="X58" s="172">
        <f t="shared" si="7"/>
        <v>49161608.234414212</v>
      </c>
      <c r="Y58" s="172"/>
      <c r="Z58" s="172">
        <f t="shared" si="40"/>
        <v>1820051.7912055978</v>
      </c>
      <c r="AA58" s="172">
        <f t="shared" si="40"/>
        <v>1973266.0331260171</v>
      </c>
      <c r="AB58" s="172">
        <f t="shared" si="40"/>
        <v>188007.52742009345</v>
      </c>
      <c r="AC58" s="172"/>
      <c r="AD58" s="172">
        <f t="shared" si="9"/>
        <v>3981325.3517517075</v>
      </c>
      <c r="AE58" s="172"/>
      <c r="AF58" s="172">
        <f t="shared" si="32"/>
        <v>1520147.8371252296</v>
      </c>
      <c r="AG58" s="172">
        <f t="shared" si="32"/>
        <v>415511.35486431897</v>
      </c>
      <c r="AH58" s="172">
        <f t="shared" si="32"/>
        <v>425753.82902374672</v>
      </c>
      <c r="AI58" s="172"/>
      <c r="AJ58" s="172">
        <f t="shared" si="33"/>
        <v>2361413.0210132953</v>
      </c>
      <c r="AK58" s="172"/>
      <c r="AL58" s="172">
        <f t="shared" si="34"/>
        <v>177996.08413306708</v>
      </c>
      <c r="AM58" s="172">
        <f t="shared" si="34"/>
        <v>6649.0117149428497</v>
      </c>
      <c r="AN58" s="172">
        <f t="shared" si="34"/>
        <v>0</v>
      </c>
      <c r="AO58" s="172"/>
      <c r="AP58" s="172">
        <f t="shared" si="34"/>
        <v>184645.09584800995</v>
      </c>
      <c r="AQ58" s="172"/>
      <c r="AR58" s="172">
        <f t="shared" si="34"/>
        <v>278595.71022071131</v>
      </c>
      <c r="AS58" s="172">
        <f t="shared" si="34"/>
        <v>23825645.914766677</v>
      </c>
      <c r="AT58" s="172">
        <f t="shared" si="34"/>
        <v>10496088.027764151</v>
      </c>
      <c r="AU58" s="172"/>
      <c r="AV58" s="172">
        <f t="shared" si="34"/>
        <v>34600329.652751543</v>
      </c>
      <c r="AW58" s="172"/>
      <c r="AX58" s="172">
        <f t="shared" si="34"/>
        <v>103471.29595917527</v>
      </c>
      <c r="AY58" s="172">
        <f t="shared" si="34"/>
        <v>9165139.8701163959</v>
      </c>
      <c r="AZ58" s="172">
        <f t="shared" si="34"/>
        <v>4182268.7644576905</v>
      </c>
      <c r="BA58" s="172"/>
      <c r="BB58" s="172">
        <f t="shared" si="41"/>
        <v>13450879.930533258</v>
      </c>
      <c r="BC58" s="172"/>
      <c r="BD58" s="172">
        <f t="shared" si="41"/>
        <v>0</v>
      </c>
      <c r="BE58" s="172">
        <f t="shared" si="41"/>
        <v>35899742.324628815</v>
      </c>
      <c r="BF58" s="172">
        <f t="shared" si="41"/>
        <v>72113488.326901257</v>
      </c>
      <c r="BG58" s="172">
        <f t="shared" si="41"/>
        <v>24741521.28496832</v>
      </c>
      <c r="BH58" s="172"/>
      <c r="BI58" s="172">
        <f t="shared" si="41"/>
        <v>132754751.93649837</v>
      </c>
      <c r="BJ58" s="172"/>
      <c r="BK58" s="172">
        <f t="shared" si="41"/>
        <v>660443.44810322474</v>
      </c>
      <c r="BL58" s="172">
        <f t="shared" si="41"/>
        <v>9831296.0456732139</v>
      </c>
      <c r="BM58" s="172">
        <f t="shared" si="41"/>
        <v>17322916.373646919</v>
      </c>
      <c r="BN58" s="172">
        <f t="shared" si="41"/>
        <v>12720188.911236389</v>
      </c>
      <c r="BP58" s="172">
        <f t="shared" si="41"/>
        <v>40534844.778659746</v>
      </c>
      <c r="BR58" s="172">
        <f t="shared" si="41"/>
        <v>1387890063.588105</v>
      </c>
      <c r="BT58" s="265"/>
    </row>
    <row r="59" spans="1:72" ht="15">
      <c r="A59" s="39">
        <v>2032</v>
      </c>
      <c r="B59" s="39"/>
      <c r="C59" s="264"/>
      <c r="E59" s="172">
        <f t="shared" si="36"/>
        <v>773153109.26368916</v>
      </c>
      <c r="F59" s="172">
        <f t="shared" si="36"/>
        <v>2803.3491000000004</v>
      </c>
      <c r="G59" s="172"/>
      <c r="H59" s="172">
        <f t="shared" si="1"/>
        <v>773155912.61278903</v>
      </c>
      <c r="I59" s="172"/>
      <c r="J59" s="172">
        <f t="shared" si="37"/>
        <v>273083891.67948556</v>
      </c>
      <c r="K59" s="172">
        <f t="shared" si="37"/>
        <v>66160930.699522957</v>
      </c>
      <c r="L59" s="172"/>
      <c r="M59" s="172">
        <f t="shared" si="3"/>
        <v>339244822.37900847</v>
      </c>
      <c r="N59" s="172"/>
      <c r="O59" s="172">
        <f t="shared" si="38"/>
        <v>9456322.5028905589</v>
      </c>
      <c r="P59" s="172">
        <f t="shared" si="38"/>
        <v>9659118.1348150559</v>
      </c>
      <c r="Q59" s="172"/>
      <c r="R59" s="172">
        <f t="shared" si="5"/>
        <v>19115440.637705613</v>
      </c>
      <c r="S59" s="172"/>
      <c r="T59" s="172">
        <f t="shared" si="39"/>
        <v>9944031.0265085325</v>
      </c>
      <c r="U59" s="172">
        <f t="shared" si="39"/>
        <v>9450342.8127611298</v>
      </c>
      <c r="V59" s="172">
        <f t="shared" si="39"/>
        <v>29605665.597511675</v>
      </c>
      <c r="W59" s="172"/>
      <c r="X59" s="172">
        <f t="shared" si="7"/>
        <v>49000039.436781347</v>
      </c>
      <c r="Y59" s="172"/>
      <c r="Z59" s="172">
        <f t="shared" si="40"/>
        <v>1809746.4004094747</v>
      </c>
      <c r="AA59" s="172">
        <f t="shared" si="40"/>
        <v>1962093.1216108953</v>
      </c>
      <c r="AB59" s="172">
        <f t="shared" si="40"/>
        <v>186943.00219502085</v>
      </c>
      <c r="AC59" s="172"/>
      <c r="AD59" s="172">
        <f t="shared" si="9"/>
        <v>3958782.5242153904</v>
      </c>
      <c r="AE59" s="172"/>
      <c r="AF59" s="172">
        <f t="shared" si="32"/>
        <v>1508116.8188736455</v>
      </c>
      <c r="AG59" s="172">
        <f t="shared" si="32"/>
        <v>412222.84267357929</v>
      </c>
      <c r="AH59" s="172">
        <f t="shared" si="32"/>
        <v>422384.25406362093</v>
      </c>
      <c r="AI59" s="172"/>
      <c r="AJ59" s="172">
        <f t="shared" si="33"/>
        <v>2342723.9156108461</v>
      </c>
      <c r="AK59" s="172"/>
      <c r="AL59" s="172">
        <f t="shared" si="34"/>
        <v>178640.13261110266</v>
      </c>
      <c r="AM59" s="172">
        <f t="shared" si="34"/>
        <v>6673.0700300249318</v>
      </c>
      <c r="AN59" s="172">
        <f t="shared" si="34"/>
        <v>0</v>
      </c>
      <c r="AO59" s="172"/>
      <c r="AP59" s="172">
        <f t="shared" si="34"/>
        <v>185313.20264112757</v>
      </c>
      <c r="AQ59" s="172"/>
      <c r="AR59" s="172">
        <f t="shared" si="34"/>
        <v>276361.50892119418</v>
      </c>
      <c r="AS59" s="172">
        <f t="shared" si="34"/>
        <v>23634575.89067179</v>
      </c>
      <c r="AT59" s="172">
        <f t="shared" si="34"/>
        <v>10411914.536747733</v>
      </c>
      <c r="AU59" s="172"/>
      <c r="AV59" s="172">
        <f t="shared" si="34"/>
        <v>34322851.936340712</v>
      </c>
      <c r="AW59" s="172"/>
      <c r="AX59" s="172">
        <f t="shared" si="34"/>
        <v>102975.47982479855</v>
      </c>
      <c r="AY59" s="172">
        <f t="shared" si="34"/>
        <v>9119172.2682841532</v>
      </c>
      <c r="AZ59" s="172">
        <f t="shared" si="34"/>
        <v>4160634.2343120393</v>
      </c>
      <c r="BA59" s="172"/>
      <c r="BB59" s="172">
        <f t="shared" si="41"/>
        <v>13382781.98242099</v>
      </c>
      <c r="BC59" s="172"/>
      <c r="BD59" s="172">
        <f t="shared" si="41"/>
        <v>0</v>
      </c>
      <c r="BE59" s="172">
        <f t="shared" si="41"/>
        <v>35698452.08281301</v>
      </c>
      <c r="BF59" s="172">
        <f t="shared" si="41"/>
        <v>71709147.221267626</v>
      </c>
      <c r="BG59" s="172">
        <f t="shared" si="41"/>
        <v>24602795.308683932</v>
      </c>
      <c r="BH59" s="172"/>
      <c r="BI59" s="172">
        <f t="shared" si="41"/>
        <v>132010394.61276457</v>
      </c>
      <c r="BJ59" s="172"/>
      <c r="BK59" s="172">
        <f t="shared" si="41"/>
        <v>659387.56704363192</v>
      </c>
      <c r="BL59" s="172">
        <f t="shared" si="41"/>
        <v>9815578.3043348901</v>
      </c>
      <c r="BM59" s="172">
        <f t="shared" si="41"/>
        <v>17295221.437239606</v>
      </c>
      <c r="BN59" s="172">
        <f t="shared" si="41"/>
        <v>12699852.565127742</v>
      </c>
      <c r="BP59" s="172">
        <f t="shared" si="41"/>
        <v>40470039.873745866</v>
      </c>
      <c r="BR59" s="172">
        <f t="shared" si="41"/>
        <v>1407189103.1140242</v>
      </c>
      <c r="BT59" s="265"/>
    </row>
    <row r="60" spans="1:72" ht="15">
      <c r="A60" s="39">
        <v>2033</v>
      </c>
      <c r="B60" s="39"/>
      <c r="C60" s="264"/>
      <c r="E60" s="172">
        <f t="shared" si="36"/>
        <v>787454055.58798349</v>
      </c>
      <c r="F60" s="172">
        <f t="shared" si="36"/>
        <v>2855.1897822457436</v>
      </c>
      <c r="G60" s="172"/>
      <c r="H60" s="172">
        <f t="shared" si="1"/>
        <v>787456910.77776563</v>
      </c>
      <c r="I60" s="172"/>
      <c r="J60" s="172">
        <f t="shared" si="37"/>
        <v>278860506.46466625</v>
      </c>
      <c r="K60" s="172">
        <f t="shared" si="37"/>
        <v>67563325.490588844</v>
      </c>
      <c r="L60" s="172"/>
      <c r="M60" s="172">
        <f t="shared" si="3"/>
        <v>346423831.95525509</v>
      </c>
      <c r="N60" s="172"/>
      <c r="O60" s="172">
        <f t="shared" si="38"/>
        <v>9304056.2489527166</v>
      </c>
      <c r="P60" s="172">
        <f t="shared" si="38"/>
        <v>9498903.988368392</v>
      </c>
      <c r="Q60" s="172"/>
      <c r="R60" s="172">
        <f t="shared" si="5"/>
        <v>18802960.237321105</v>
      </c>
      <c r="S60" s="172"/>
      <c r="T60" s="172">
        <f t="shared" si="39"/>
        <v>9914695.4702980369</v>
      </c>
      <c r="U60" s="172">
        <f t="shared" si="39"/>
        <v>9422463.6697804648</v>
      </c>
      <c r="V60" s="172">
        <f t="shared" si="39"/>
        <v>29518326.905087076</v>
      </c>
      <c r="W60" s="172"/>
      <c r="X60" s="172">
        <f t="shared" si="7"/>
        <v>48855486.045165583</v>
      </c>
      <c r="Y60" s="172"/>
      <c r="Z60" s="172">
        <f t="shared" si="40"/>
        <v>1800407.0006607489</v>
      </c>
      <c r="AA60" s="172">
        <f t="shared" si="40"/>
        <v>1951967.5194807828</v>
      </c>
      <c r="AB60" s="172">
        <f t="shared" si="40"/>
        <v>185978.26181629644</v>
      </c>
      <c r="AC60" s="172"/>
      <c r="AD60" s="172">
        <f t="shared" si="9"/>
        <v>3938352.781957828</v>
      </c>
      <c r="AE60" s="172"/>
      <c r="AF60" s="172">
        <f t="shared" si="32"/>
        <v>1496008.7375195427</v>
      </c>
      <c r="AG60" s="172">
        <f t="shared" si="32"/>
        <v>408913.26635120984</v>
      </c>
      <c r="AH60" s="172">
        <f t="shared" si="32"/>
        <v>418993.09573497501</v>
      </c>
      <c r="AI60" s="172"/>
      <c r="AJ60" s="172">
        <f t="shared" si="33"/>
        <v>2323915.0996057275</v>
      </c>
      <c r="AK60" s="172"/>
      <c r="AL60" s="172">
        <f t="shared" si="34"/>
        <v>179271.37546498733</v>
      </c>
      <c r="AM60" s="172">
        <f t="shared" si="34"/>
        <v>6696.6499933196046</v>
      </c>
      <c r="AN60" s="172">
        <f t="shared" si="34"/>
        <v>0</v>
      </c>
      <c r="AO60" s="172"/>
      <c r="AP60" s="172">
        <f t="shared" si="34"/>
        <v>185968.02545830695</v>
      </c>
      <c r="AQ60" s="172"/>
      <c r="AR60" s="172">
        <f t="shared" si="34"/>
        <v>274083.14778877492</v>
      </c>
      <c r="AS60" s="172">
        <f t="shared" si="34"/>
        <v>23439729.295352776</v>
      </c>
      <c r="AT60" s="172">
        <f t="shared" si="34"/>
        <v>10326077.324875502</v>
      </c>
      <c r="AU60" s="172"/>
      <c r="AV60" s="172">
        <f t="shared" si="34"/>
        <v>34039889.768017046</v>
      </c>
      <c r="AW60" s="172"/>
      <c r="AX60" s="172">
        <f t="shared" si="34"/>
        <v>102474.12069176391</v>
      </c>
      <c r="AY60" s="172">
        <f t="shared" si="34"/>
        <v>9072770.2595261838</v>
      </c>
      <c r="AZ60" s="172">
        <f t="shared" si="34"/>
        <v>4138808.6354866293</v>
      </c>
      <c r="BA60" s="172"/>
      <c r="BB60" s="172">
        <f t="shared" si="41"/>
        <v>13314053.015704578</v>
      </c>
      <c r="BC60" s="172"/>
      <c r="BD60" s="172">
        <f t="shared" si="41"/>
        <v>0</v>
      </c>
      <c r="BE60" s="172">
        <f t="shared" si="41"/>
        <v>35496843.850007184</v>
      </c>
      <c r="BF60" s="172">
        <f t="shared" si="41"/>
        <v>71304167.352287456</v>
      </c>
      <c r="BG60" s="172">
        <f t="shared" si="41"/>
        <v>24463850.178156681</v>
      </c>
      <c r="BH60" s="172"/>
      <c r="BI60" s="172">
        <f t="shared" si="41"/>
        <v>131264861.38045134</v>
      </c>
      <c r="BJ60" s="172"/>
      <c r="BK60" s="172">
        <f t="shared" si="41"/>
        <v>658324.60401257453</v>
      </c>
      <c r="BL60" s="172">
        <f t="shared" si="41"/>
        <v>9799755.1414676625</v>
      </c>
      <c r="BM60" s="172">
        <f t="shared" si="41"/>
        <v>17267340.746246055</v>
      </c>
      <c r="BN60" s="172">
        <f t="shared" si="41"/>
        <v>12679379.819732899</v>
      </c>
      <c r="BP60" s="172">
        <f t="shared" si="41"/>
        <v>40404800.311459184</v>
      </c>
      <c r="BR60" s="172">
        <f t="shared" si="41"/>
        <v>1427011029.3981619</v>
      </c>
      <c r="BT60" s="265"/>
    </row>
    <row r="61" spans="1:72" ht="3" customHeight="1"/>
    <row r="62" spans="1:72" ht="15">
      <c r="A62" s="39">
        <v>1980</v>
      </c>
      <c r="B62" s="39">
        <v>1</v>
      </c>
      <c r="C62" s="264">
        <v>29221</v>
      </c>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row>
    <row r="63" spans="1:72" ht="15">
      <c r="A63" s="39">
        <v>1980</v>
      </c>
      <c r="B63" s="39">
        <v>2</v>
      </c>
      <c r="C63" s="264">
        <v>29252</v>
      </c>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row>
    <row r="64" spans="1:72" ht="15">
      <c r="A64" s="39">
        <v>1980</v>
      </c>
      <c r="B64" s="39">
        <v>3</v>
      </c>
      <c r="C64" s="264">
        <v>29281</v>
      </c>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row>
    <row r="65" spans="1:56" ht="15">
      <c r="A65" s="39">
        <v>1980</v>
      </c>
      <c r="B65" s="39">
        <v>4</v>
      </c>
      <c r="C65" s="264">
        <v>29312</v>
      </c>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row>
    <row r="66" spans="1:56" ht="15">
      <c r="A66" s="39">
        <v>1980</v>
      </c>
      <c r="B66" s="39">
        <v>5</v>
      </c>
      <c r="C66" s="264">
        <v>29342</v>
      </c>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row>
    <row r="67" spans="1:56" ht="15">
      <c r="A67" s="39">
        <v>1980</v>
      </c>
      <c r="B67" s="39">
        <v>6</v>
      </c>
      <c r="C67" s="264">
        <v>29373</v>
      </c>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row>
    <row r="68" spans="1:56" ht="15">
      <c r="A68" s="39">
        <v>1980</v>
      </c>
      <c r="B68" s="39">
        <v>7</v>
      </c>
      <c r="C68" s="264">
        <v>29403</v>
      </c>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row>
    <row r="69" spans="1:56" ht="15">
      <c r="A69" s="39">
        <v>1980</v>
      </c>
      <c r="B69" s="39">
        <v>8</v>
      </c>
      <c r="C69" s="264">
        <v>29434</v>
      </c>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row>
    <row r="70" spans="1:56" ht="15">
      <c r="A70" s="39">
        <v>1980</v>
      </c>
      <c r="B70" s="39">
        <v>9</v>
      </c>
      <c r="C70" s="264">
        <v>29465</v>
      </c>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row>
    <row r="71" spans="1:56" ht="15">
      <c r="A71" s="39">
        <v>1980</v>
      </c>
      <c r="B71" s="39">
        <v>10</v>
      </c>
      <c r="C71" s="264">
        <v>29495</v>
      </c>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row>
    <row r="72" spans="1:56" ht="15">
      <c r="A72" s="39">
        <v>1980</v>
      </c>
      <c r="B72" s="39">
        <v>11</v>
      </c>
      <c r="C72" s="264">
        <v>29526</v>
      </c>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row>
    <row r="73" spans="1:56" ht="15">
      <c r="A73" s="39">
        <v>1980</v>
      </c>
      <c r="B73" s="39">
        <v>12</v>
      </c>
      <c r="C73" s="264">
        <v>29556</v>
      </c>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row>
    <row r="74" spans="1:56" ht="15">
      <c r="A74" s="39">
        <v>1981</v>
      </c>
      <c r="B74" s="39">
        <v>1</v>
      </c>
      <c r="C74" s="264">
        <v>29587</v>
      </c>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row>
    <row r="75" spans="1:56" ht="15">
      <c r="A75" s="39">
        <v>1981</v>
      </c>
      <c r="B75" s="39">
        <v>2</v>
      </c>
      <c r="C75" s="264">
        <v>29618</v>
      </c>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row>
    <row r="76" spans="1:56" ht="15">
      <c r="A76" s="39">
        <v>1981</v>
      </c>
      <c r="B76" s="39">
        <v>3</v>
      </c>
      <c r="C76" s="264">
        <v>29646</v>
      </c>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row>
    <row r="77" spans="1:56" ht="15">
      <c r="A77" s="39">
        <v>1981</v>
      </c>
      <c r="B77" s="39">
        <v>4</v>
      </c>
      <c r="C77" s="264">
        <v>29677</v>
      </c>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row>
    <row r="78" spans="1:56" ht="15">
      <c r="A78" s="39">
        <v>1981</v>
      </c>
      <c r="B78" s="39">
        <v>5</v>
      </c>
      <c r="C78" s="264">
        <v>29707</v>
      </c>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row>
    <row r="79" spans="1:56" ht="15">
      <c r="A79" s="39">
        <v>1981</v>
      </c>
      <c r="B79" s="39">
        <v>6</v>
      </c>
      <c r="C79" s="264">
        <v>29738</v>
      </c>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row>
    <row r="80" spans="1:56" ht="15">
      <c r="A80" s="39">
        <v>1981</v>
      </c>
      <c r="B80" s="39">
        <v>7</v>
      </c>
      <c r="C80" s="264">
        <v>29768</v>
      </c>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row>
    <row r="81" spans="1:56" ht="15">
      <c r="A81" s="39">
        <v>1981</v>
      </c>
      <c r="B81" s="39">
        <v>8</v>
      </c>
      <c r="C81" s="264">
        <v>29799</v>
      </c>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row>
    <row r="82" spans="1:56" ht="15">
      <c r="A82" s="39">
        <v>1981</v>
      </c>
      <c r="B82" s="39">
        <v>9</v>
      </c>
      <c r="C82" s="264">
        <v>29830</v>
      </c>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row>
    <row r="83" spans="1:56" ht="15">
      <c r="A83" s="39">
        <v>1981</v>
      </c>
      <c r="B83" s="39">
        <v>10</v>
      </c>
      <c r="C83" s="264">
        <v>29860</v>
      </c>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row>
    <row r="84" spans="1:56" ht="15">
      <c r="A84" s="39">
        <v>1981</v>
      </c>
      <c r="B84" s="39">
        <v>11</v>
      </c>
      <c r="C84" s="264">
        <v>29891</v>
      </c>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row>
    <row r="85" spans="1:56" ht="15">
      <c r="A85" s="39">
        <v>1981</v>
      </c>
      <c r="B85" s="39">
        <v>12</v>
      </c>
      <c r="C85" s="264">
        <v>29921</v>
      </c>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row>
    <row r="86" spans="1:56" ht="15">
      <c r="A86" s="39">
        <v>1982</v>
      </c>
      <c r="B86" s="39">
        <v>1</v>
      </c>
      <c r="C86" s="264">
        <v>29952</v>
      </c>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row>
    <row r="87" spans="1:56" ht="15">
      <c r="A87" s="39">
        <v>1982</v>
      </c>
      <c r="B87" s="39">
        <v>2</v>
      </c>
      <c r="C87" s="264">
        <v>29983</v>
      </c>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row>
    <row r="88" spans="1:56" ht="15">
      <c r="A88" s="39">
        <v>1982</v>
      </c>
      <c r="B88" s="39">
        <v>3</v>
      </c>
      <c r="C88" s="264">
        <v>30011</v>
      </c>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row>
    <row r="89" spans="1:56" ht="15">
      <c r="A89" s="39">
        <v>1982</v>
      </c>
      <c r="B89" s="39">
        <v>4</v>
      </c>
      <c r="C89" s="264">
        <v>30042</v>
      </c>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row>
    <row r="90" spans="1:56" ht="15">
      <c r="A90" s="39">
        <v>1982</v>
      </c>
      <c r="B90" s="39">
        <v>5</v>
      </c>
      <c r="C90" s="264">
        <v>30072</v>
      </c>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row>
    <row r="91" spans="1:56" ht="15">
      <c r="A91" s="39">
        <v>1982</v>
      </c>
      <c r="B91" s="39">
        <v>6</v>
      </c>
      <c r="C91" s="264">
        <v>30103</v>
      </c>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row>
    <row r="92" spans="1:56" ht="15">
      <c r="A92" s="39">
        <v>1982</v>
      </c>
      <c r="B92" s="39">
        <v>7</v>
      </c>
      <c r="C92" s="264">
        <v>30133</v>
      </c>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row>
    <row r="93" spans="1:56" ht="15">
      <c r="A93" s="39">
        <v>1982</v>
      </c>
      <c r="B93" s="39">
        <v>8</v>
      </c>
      <c r="C93" s="264">
        <v>30164</v>
      </c>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row>
    <row r="94" spans="1:56" ht="15">
      <c r="A94" s="39">
        <v>1982</v>
      </c>
      <c r="B94" s="39">
        <v>9</v>
      </c>
      <c r="C94" s="264">
        <v>30195</v>
      </c>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row>
    <row r="95" spans="1:56" ht="15">
      <c r="A95" s="39">
        <v>1982</v>
      </c>
      <c r="B95" s="39">
        <v>10</v>
      </c>
      <c r="C95" s="264">
        <v>30225</v>
      </c>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row>
    <row r="96" spans="1:56" ht="15">
      <c r="A96" s="39">
        <v>1982</v>
      </c>
      <c r="B96" s="39">
        <v>11</v>
      </c>
      <c r="C96" s="264">
        <v>30256</v>
      </c>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row>
    <row r="97" spans="1:56" ht="15">
      <c r="A97" s="39">
        <v>1982</v>
      </c>
      <c r="B97" s="39">
        <v>12</v>
      </c>
      <c r="C97" s="264">
        <v>30286</v>
      </c>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row>
    <row r="98" spans="1:56" ht="15">
      <c r="A98" s="39">
        <v>1983</v>
      </c>
      <c r="B98" s="39">
        <v>1</v>
      </c>
      <c r="C98" s="264">
        <v>30317</v>
      </c>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row>
    <row r="99" spans="1:56" ht="15">
      <c r="A99" s="39">
        <v>1983</v>
      </c>
      <c r="B99" s="39">
        <v>2</v>
      </c>
      <c r="C99" s="264">
        <v>30348</v>
      </c>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row>
    <row r="100" spans="1:56" ht="15">
      <c r="A100" s="39">
        <v>1983</v>
      </c>
      <c r="B100" s="39">
        <v>3</v>
      </c>
      <c r="C100" s="264">
        <v>30376</v>
      </c>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row>
    <row r="101" spans="1:56" ht="15">
      <c r="A101" s="39">
        <v>1983</v>
      </c>
      <c r="B101" s="39">
        <v>4</v>
      </c>
      <c r="C101" s="264">
        <v>30407</v>
      </c>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row>
    <row r="102" spans="1:56" ht="15">
      <c r="A102" s="39">
        <v>1983</v>
      </c>
      <c r="B102" s="39">
        <v>5</v>
      </c>
      <c r="C102" s="264">
        <v>30437</v>
      </c>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row>
    <row r="103" spans="1:56" ht="15">
      <c r="A103" s="39">
        <v>1983</v>
      </c>
      <c r="B103" s="39">
        <v>6</v>
      </c>
      <c r="C103" s="264">
        <v>30468</v>
      </c>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row>
    <row r="104" spans="1:56" ht="15">
      <c r="A104" s="39">
        <v>1983</v>
      </c>
      <c r="B104" s="39">
        <v>7</v>
      </c>
      <c r="C104" s="264">
        <v>30498</v>
      </c>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row>
    <row r="105" spans="1:56" ht="15">
      <c r="A105" s="39">
        <v>1983</v>
      </c>
      <c r="B105" s="39">
        <v>8</v>
      </c>
      <c r="C105" s="264">
        <v>30529</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row>
    <row r="106" spans="1:56" ht="15">
      <c r="A106" s="39">
        <v>1983</v>
      </c>
      <c r="B106" s="39">
        <v>9</v>
      </c>
      <c r="C106" s="264">
        <v>30560</v>
      </c>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row>
    <row r="107" spans="1:56" ht="15">
      <c r="A107" s="39">
        <v>1983</v>
      </c>
      <c r="B107" s="39">
        <v>10</v>
      </c>
      <c r="C107" s="264">
        <v>30590</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row>
    <row r="108" spans="1:56" ht="15">
      <c r="A108" s="39">
        <v>1983</v>
      </c>
      <c r="B108" s="39">
        <v>11</v>
      </c>
      <c r="C108" s="264">
        <v>30621</v>
      </c>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row>
    <row r="109" spans="1:56" ht="15">
      <c r="A109" s="39">
        <v>1983</v>
      </c>
      <c r="B109" s="39">
        <v>12</v>
      </c>
      <c r="C109" s="264">
        <v>30651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row>
    <row r="110" spans="1:56" ht="15">
      <c r="A110" s="39">
        <v>1984</v>
      </c>
      <c r="B110" s="39">
        <v>1</v>
      </c>
      <c r="C110" s="264">
        <v>30682</v>
      </c>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row>
    <row r="111" spans="1:56" ht="15">
      <c r="A111" s="39">
        <v>1984</v>
      </c>
      <c r="B111" s="39">
        <v>2</v>
      </c>
      <c r="C111" s="264">
        <v>30713</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row>
    <row r="112" spans="1:56" ht="15">
      <c r="A112" s="39">
        <v>1984</v>
      </c>
      <c r="B112" s="39">
        <v>3</v>
      </c>
      <c r="C112" s="264">
        <v>30742</v>
      </c>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row>
    <row r="113" spans="1:56" ht="15">
      <c r="A113" s="39">
        <v>1984</v>
      </c>
      <c r="B113" s="39">
        <v>4</v>
      </c>
      <c r="C113" s="264">
        <v>30773</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row>
    <row r="114" spans="1:56" ht="15">
      <c r="A114" s="39">
        <v>1984</v>
      </c>
      <c r="B114" s="39">
        <v>5</v>
      </c>
      <c r="C114" s="264">
        <v>30803</v>
      </c>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row>
    <row r="115" spans="1:56" ht="15">
      <c r="A115" s="39">
        <v>1984</v>
      </c>
      <c r="B115" s="39">
        <v>6</v>
      </c>
      <c r="C115" s="264">
        <v>30834</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row>
    <row r="116" spans="1:56" ht="15">
      <c r="A116" s="39">
        <v>1984</v>
      </c>
      <c r="B116" s="39">
        <v>7</v>
      </c>
      <c r="C116" s="264">
        <v>30864</v>
      </c>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row>
    <row r="117" spans="1:56" ht="15">
      <c r="A117" s="39">
        <v>1984</v>
      </c>
      <c r="B117" s="39">
        <v>8</v>
      </c>
      <c r="C117" s="264">
        <v>30895</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row>
    <row r="118" spans="1:56" ht="15">
      <c r="A118" s="39">
        <v>1984</v>
      </c>
      <c r="B118" s="39">
        <v>9</v>
      </c>
      <c r="C118" s="264">
        <v>30926</v>
      </c>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row>
    <row r="119" spans="1:56" ht="15">
      <c r="A119" s="39">
        <v>1984</v>
      </c>
      <c r="B119" s="39">
        <v>10</v>
      </c>
      <c r="C119" s="264">
        <v>30956</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row>
    <row r="120" spans="1:56" ht="15">
      <c r="A120" s="39">
        <v>1984</v>
      </c>
      <c r="B120" s="39">
        <v>11</v>
      </c>
      <c r="C120" s="264">
        <v>30987</v>
      </c>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row>
    <row r="121" spans="1:56" ht="15">
      <c r="A121" s="39">
        <v>1984</v>
      </c>
      <c r="B121" s="39">
        <v>12</v>
      </c>
      <c r="C121" s="264">
        <v>31017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row>
    <row r="122" spans="1:56" ht="15">
      <c r="A122" s="39">
        <v>1985</v>
      </c>
      <c r="B122" s="39">
        <v>1</v>
      </c>
      <c r="C122" s="264">
        <v>31048</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row>
    <row r="123" spans="1:56" ht="15">
      <c r="A123" s="39">
        <v>1985</v>
      </c>
      <c r="B123" s="39">
        <v>2</v>
      </c>
      <c r="C123" s="264">
        <v>31079</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row>
    <row r="124" spans="1:56" ht="15">
      <c r="A124" s="39">
        <v>1985</v>
      </c>
      <c r="B124" s="39">
        <v>3</v>
      </c>
      <c r="C124" s="264">
        <v>31107</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row>
    <row r="125" spans="1:56" ht="15">
      <c r="A125" s="39">
        <v>1985</v>
      </c>
      <c r="B125" s="39">
        <v>4</v>
      </c>
      <c r="C125" s="264">
        <v>31138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row>
    <row r="126" spans="1:56" ht="15">
      <c r="A126" s="39">
        <v>1985</v>
      </c>
      <c r="B126" s="39">
        <v>5</v>
      </c>
      <c r="C126" s="264">
        <v>31168</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row>
    <row r="127" spans="1:56" ht="15">
      <c r="A127" s="39">
        <v>1985</v>
      </c>
      <c r="B127" s="39">
        <v>6</v>
      </c>
      <c r="C127" s="264">
        <v>31199</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row>
    <row r="128" spans="1:56" ht="15">
      <c r="A128" s="39">
        <v>1985</v>
      </c>
      <c r="B128" s="39">
        <v>7</v>
      </c>
      <c r="C128" s="264">
        <v>31229</v>
      </c>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row>
    <row r="129" spans="1:56" ht="15">
      <c r="A129" s="39">
        <v>1985</v>
      </c>
      <c r="B129" s="39">
        <v>8</v>
      </c>
      <c r="C129" s="264">
        <v>31260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row>
    <row r="130" spans="1:56" ht="15">
      <c r="A130" s="39">
        <v>1985</v>
      </c>
      <c r="B130" s="39">
        <v>9</v>
      </c>
      <c r="C130" s="264">
        <v>31291</v>
      </c>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row>
    <row r="131" spans="1:56" ht="15">
      <c r="A131" s="39">
        <v>1985</v>
      </c>
      <c r="B131" s="39">
        <v>10</v>
      </c>
      <c r="C131" s="264">
        <v>31321</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row>
    <row r="132" spans="1:56" ht="15">
      <c r="A132" s="39">
        <v>1985</v>
      </c>
      <c r="B132" s="39">
        <v>11</v>
      </c>
      <c r="C132" s="264">
        <v>31352</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row>
    <row r="133" spans="1:56" ht="15">
      <c r="A133" s="39">
        <v>1985</v>
      </c>
      <c r="B133" s="39">
        <v>12</v>
      </c>
      <c r="C133" s="264">
        <v>31382</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row>
    <row r="134" spans="1:56" ht="15">
      <c r="A134" s="39">
        <v>1986</v>
      </c>
      <c r="B134" s="39">
        <v>1</v>
      </c>
      <c r="C134" s="264">
        <v>31413</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row>
    <row r="135" spans="1:56" ht="15">
      <c r="A135" s="39">
        <v>1986</v>
      </c>
      <c r="B135" s="39">
        <v>2</v>
      </c>
      <c r="C135" s="264">
        <v>31444</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row>
    <row r="136" spans="1:56" ht="15">
      <c r="A136" s="39">
        <v>1986</v>
      </c>
      <c r="B136" s="39">
        <v>3</v>
      </c>
      <c r="C136" s="264">
        <v>31472</v>
      </c>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row>
    <row r="137" spans="1:56" ht="15">
      <c r="A137" s="39">
        <v>1986</v>
      </c>
      <c r="B137" s="39">
        <v>4</v>
      </c>
      <c r="C137" s="264">
        <v>31503</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row>
    <row r="138" spans="1:56" ht="15">
      <c r="A138" s="39">
        <v>1986</v>
      </c>
      <c r="B138" s="39">
        <v>5</v>
      </c>
      <c r="C138" s="264">
        <v>31533</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row>
    <row r="139" spans="1:56" ht="15">
      <c r="A139" s="39">
        <v>1986</v>
      </c>
      <c r="B139" s="39">
        <v>6</v>
      </c>
      <c r="C139" s="264">
        <v>31564</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row>
    <row r="140" spans="1:56" ht="15">
      <c r="A140" s="39">
        <v>1986</v>
      </c>
      <c r="B140" s="39">
        <v>7</v>
      </c>
      <c r="C140" s="264">
        <v>31594</v>
      </c>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row>
    <row r="141" spans="1:56" ht="15">
      <c r="A141" s="39">
        <v>1986</v>
      </c>
      <c r="B141" s="39">
        <v>8</v>
      </c>
      <c r="C141" s="264">
        <v>31625</v>
      </c>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row>
    <row r="142" spans="1:56" ht="15">
      <c r="A142" s="39">
        <v>1986</v>
      </c>
      <c r="B142" s="39">
        <v>9</v>
      </c>
      <c r="C142" s="264">
        <v>31656</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row>
    <row r="143" spans="1:56" ht="15">
      <c r="A143" s="39">
        <v>1986</v>
      </c>
      <c r="B143" s="39">
        <v>10</v>
      </c>
      <c r="C143" s="264">
        <v>31686</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row>
    <row r="144" spans="1:56" ht="15">
      <c r="A144" s="39">
        <v>1986</v>
      </c>
      <c r="B144" s="39">
        <v>11</v>
      </c>
      <c r="C144" s="264">
        <v>31717</v>
      </c>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row>
    <row r="145" spans="1:56" ht="15">
      <c r="A145" s="39">
        <v>1986</v>
      </c>
      <c r="B145" s="39">
        <v>12</v>
      </c>
      <c r="C145" s="264">
        <v>31747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row>
    <row r="146" spans="1:56" ht="15">
      <c r="A146" s="39">
        <v>1987</v>
      </c>
      <c r="B146" s="39">
        <v>1</v>
      </c>
      <c r="C146" s="264">
        <v>31778</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row>
    <row r="147" spans="1:56" ht="15">
      <c r="A147" s="39">
        <v>1987</v>
      </c>
      <c r="B147" s="39">
        <v>2</v>
      </c>
      <c r="C147" s="264">
        <v>31809</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row>
    <row r="148" spans="1:56" ht="15">
      <c r="A148" s="39">
        <v>1987</v>
      </c>
      <c r="B148" s="39">
        <v>3</v>
      </c>
      <c r="C148" s="264">
        <v>31837</v>
      </c>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row>
    <row r="149" spans="1:56" ht="15">
      <c r="A149" s="39">
        <v>1987</v>
      </c>
      <c r="B149" s="39">
        <v>4</v>
      </c>
      <c r="C149" s="264">
        <v>31868</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row>
    <row r="150" spans="1:56" ht="15">
      <c r="A150" s="39">
        <v>1987</v>
      </c>
      <c r="B150" s="39">
        <v>5</v>
      </c>
      <c r="C150" s="264">
        <v>31898</v>
      </c>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row>
    <row r="151" spans="1:56" ht="15">
      <c r="A151" s="39">
        <v>1987</v>
      </c>
      <c r="B151" s="39">
        <v>6</v>
      </c>
      <c r="C151" s="264">
        <v>31929</v>
      </c>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row>
    <row r="152" spans="1:56" ht="15">
      <c r="A152" s="39">
        <v>1987</v>
      </c>
      <c r="B152" s="39">
        <v>7</v>
      </c>
      <c r="C152" s="264">
        <v>31959</v>
      </c>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row>
    <row r="153" spans="1:56" ht="15">
      <c r="A153" s="39">
        <v>1987</v>
      </c>
      <c r="B153" s="39">
        <v>8</v>
      </c>
      <c r="C153" s="264">
        <v>31990</v>
      </c>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row>
    <row r="154" spans="1:56" ht="15">
      <c r="A154" s="39">
        <v>1987</v>
      </c>
      <c r="B154" s="39">
        <v>9</v>
      </c>
      <c r="C154" s="264">
        <v>32021</v>
      </c>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row>
    <row r="155" spans="1:56" ht="15">
      <c r="A155" s="39">
        <v>1987</v>
      </c>
      <c r="B155" s="39">
        <v>10</v>
      </c>
      <c r="C155" s="264">
        <v>32051</v>
      </c>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row>
    <row r="156" spans="1:56" ht="15">
      <c r="A156" s="39">
        <v>1987</v>
      </c>
      <c r="B156" s="39">
        <v>11</v>
      </c>
      <c r="C156" s="264">
        <v>32082</v>
      </c>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row>
    <row r="157" spans="1:56" ht="15">
      <c r="A157" s="39">
        <v>1987</v>
      </c>
      <c r="B157" s="39">
        <v>12</v>
      </c>
      <c r="C157" s="264">
        <v>32112</v>
      </c>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row>
    <row r="158" spans="1:56" ht="15">
      <c r="A158" s="39">
        <v>1988</v>
      </c>
      <c r="B158" s="39">
        <v>1</v>
      </c>
      <c r="C158" s="264">
        <v>32143</v>
      </c>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row>
    <row r="159" spans="1:56" ht="15">
      <c r="A159" s="39">
        <v>1988</v>
      </c>
      <c r="B159" s="39">
        <v>2</v>
      </c>
      <c r="C159" s="264">
        <v>32174</v>
      </c>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row>
    <row r="160" spans="1:56" ht="15">
      <c r="A160" s="39">
        <v>1988</v>
      </c>
      <c r="B160" s="39">
        <v>3</v>
      </c>
      <c r="C160" s="264">
        <v>32203</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row>
    <row r="161" spans="1:56" ht="15">
      <c r="A161" s="39">
        <v>1988</v>
      </c>
      <c r="B161" s="39">
        <v>4</v>
      </c>
      <c r="C161" s="264">
        <v>32234</v>
      </c>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row>
    <row r="162" spans="1:56" ht="15">
      <c r="A162" s="39">
        <v>1988</v>
      </c>
      <c r="B162" s="39">
        <v>5</v>
      </c>
      <c r="C162" s="264">
        <v>32264</v>
      </c>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row>
    <row r="163" spans="1:56" ht="15">
      <c r="A163" s="39">
        <v>1988</v>
      </c>
      <c r="B163" s="39">
        <v>6</v>
      </c>
      <c r="C163" s="264">
        <v>32295</v>
      </c>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row>
    <row r="164" spans="1:56" ht="15">
      <c r="A164" s="39">
        <v>1988</v>
      </c>
      <c r="B164" s="39">
        <v>7</v>
      </c>
      <c r="C164" s="264">
        <v>32325</v>
      </c>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row>
    <row r="165" spans="1:56" ht="15">
      <c r="A165" s="39">
        <v>1988</v>
      </c>
      <c r="B165" s="39">
        <v>8</v>
      </c>
      <c r="C165" s="264">
        <v>32356</v>
      </c>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row>
    <row r="166" spans="1:56" ht="15">
      <c r="A166" s="39">
        <v>1988</v>
      </c>
      <c r="B166" s="39">
        <v>9</v>
      </c>
      <c r="C166" s="264">
        <v>32387</v>
      </c>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row>
    <row r="167" spans="1:56" ht="15">
      <c r="A167" s="39">
        <v>1988</v>
      </c>
      <c r="B167" s="39">
        <v>10</v>
      </c>
      <c r="C167" s="264">
        <v>32417</v>
      </c>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row>
    <row r="168" spans="1:56" ht="15">
      <c r="A168" s="39">
        <v>1988</v>
      </c>
      <c r="B168" s="39">
        <v>11</v>
      </c>
      <c r="C168" s="264">
        <v>32448</v>
      </c>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row>
    <row r="169" spans="1:56" ht="15">
      <c r="A169" s="39">
        <v>1988</v>
      </c>
      <c r="B169" s="39">
        <v>12</v>
      </c>
      <c r="C169" s="264">
        <v>32478</v>
      </c>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row>
    <row r="170" spans="1:56" ht="15">
      <c r="A170" s="39">
        <v>1989</v>
      </c>
      <c r="B170" s="39">
        <v>1</v>
      </c>
      <c r="C170" s="264">
        <v>32509</v>
      </c>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row>
    <row r="171" spans="1:56" ht="15">
      <c r="A171" s="39">
        <v>1989</v>
      </c>
      <c r="B171" s="39">
        <v>2</v>
      </c>
      <c r="C171" s="264">
        <v>32540</v>
      </c>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row>
    <row r="172" spans="1:56" ht="15">
      <c r="A172" s="39">
        <v>1989</v>
      </c>
      <c r="B172" s="39">
        <v>3</v>
      </c>
      <c r="C172" s="264">
        <v>32568</v>
      </c>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row>
    <row r="173" spans="1:56" ht="15">
      <c r="A173" s="39">
        <v>1989</v>
      </c>
      <c r="B173" s="39">
        <v>4</v>
      </c>
      <c r="C173" s="264">
        <v>32599</v>
      </c>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row>
    <row r="174" spans="1:56" ht="15">
      <c r="A174" s="39">
        <v>1989</v>
      </c>
      <c r="B174" s="39">
        <v>5</v>
      </c>
      <c r="C174" s="264">
        <v>32629</v>
      </c>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row>
    <row r="175" spans="1:56" ht="15">
      <c r="A175" s="39">
        <v>1989</v>
      </c>
      <c r="B175" s="39">
        <v>6</v>
      </c>
      <c r="C175" s="264">
        <v>32660</v>
      </c>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row>
    <row r="176" spans="1:56" ht="15">
      <c r="A176" s="39">
        <v>1989</v>
      </c>
      <c r="B176" s="39">
        <v>7</v>
      </c>
      <c r="C176" s="264">
        <v>32690</v>
      </c>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row>
    <row r="177" spans="1:56" ht="15">
      <c r="A177" s="39">
        <v>1989</v>
      </c>
      <c r="B177" s="39">
        <v>8</v>
      </c>
      <c r="C177" s="264">
        <v>32721</v>
      </c>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row>
    <row r="178" spans="1:56" ht="15">
      <c r="A178" s="39">
        <v>1989</v>
      </c>
      <c r="B178" s="39">
        <v>9</v>
      </c>
      <c r="C178" s="264">
        <v>32752</v>
      </c>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row>
    <row r="179" spans="1:56" ht="15">
      <c r="A179" s="39">
        <v>1989</v>
      </c>
      <c r="B179" s="39">
        <v>10</v>
      </c>
      <c r="C179" s="264">
        <v>32782</v>
      </c>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row>
    <row r="180" spans="1:56" ht="15">
      <c r="A180" s="39">
        <v>1989</v>
      </c>
      <c r="B180" s="39">
        <v>11</v>
      </c>
      <c r="C180" s="264">
        <v>32813</v>
      </c>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row>
    <row r="181" spans="1:56" ht="15">
      <c r="A181" s="39">
        <v>1989</v>
      </c>
      <c r="B181" s="39">
        <v>12</v>
      </c>
      <c r="C181" s="264">
        <v>32843</v>
      </c>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row>
    <row r="182" spans="1:56" ht="15">
      <c r="A182" s="39">
        <v>1990</v>
      </c>
      <c r="B182" s="39">
        <v>1</v>
      </c>
      <c r="C182" s="264">
        <v>32874</v>
      </c>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row>
    <row r="183" spans="1:56" ht="15">
      <c r="A183" s="39">
        <v>1990</v>
      </c>
      <c r="B183" s="39">
        <v>2</v>
      </c>
      <c r="C183" s="264">
        <v>32905</v>
      </c>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row>
    <row r="184" spans="1:56" ht="15">
      <c r="A184" s="39">
        <v>1990</v>
      </c>
      <c r="B184" s="39">
        <v>3</v>
      </c>
      <c r="C184" s="264">
        <v>32933</v>
      </c>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row>
    <row r="185" spans="1:56" ht="15">
      <c r="A185" s="39">
        <v>1990</v>
      </c>
      <c r="B185" s="39">
        <v>4</v>
      </c>
      <c r="C185" s="264">
        <v>32964</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row>
    <row r="186" spans="1:56" ht="15">
      <c r="A186" s="39">
        <v>1990</v>
      </c>
      <c r="B186" s="39">
        <v>5</v>
      </c>
      <c r="C186" s="264">
        <v>32994</v>
      </c>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row>
    <row r="187" spans="1:56" ht="15">
      <c r="A187" s="39">
        <v>1990</v>
      </c>
      <c r="B187" s="39">
        <v>6</v>
      </c>
      <c r="C187" s="264">
        <v>33025</v>
      </c>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row>
    <row r="188" spans="1:56" ht="15">
      <c r="A188" s="39">
        <v>1990</v>
      </c>
      <c r="B188" s="39">
        <v>7</v>
      </c>
      <c r="C188" s="264">
        <v>33055</v>
      </c>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row>
    <row r="189" spans="1:56" ht="15">
      <c r="A189" s="39">
        <v>1990</v>
      </c>
      <c r="B189" s="39">
        <v>8</v>
      </c>
      <c r="C189" s="264">
        <v>33086</v>
      </c>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row>
    <row r="190" spans="1:56" ht="15">
      <c r="A190" s="39">
        <v>1990</v>
      </c>
      <c r="B190" s="39">
        <v>9</v>
      </c>
      <c r="C190" s="264">
        <v>33117</v>
      </c>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row>
    <row r="191" spans="1:56" ht="15">
      <c r="A191" s="39">
        <v>1990</v>
      </c>
      <c r="B191" s="39">
        <v>10</v>
      </c>
      <c r="C191" s="264">
        <v>33147</v>
      </c>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row>
    <row r="192" spans="1:56" ht="15">
      <c r="A192" s="39">
        <v>1990</v>
      </c>
      <c r="B192" s="39">
        <v>11</v>
      </c>
      <c r="C192" s="264">
        <v>33178</v>
      </c>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row>
    <row r="193" spans="1:56" ht="15">
      <c r="A193" s="39">
        <v>1990</v>
      </c>
      <c r="B193" s="39">
        <v>12</v>
      </c>
      <c r="C193" s="264">
        <v>33208</v>
      </c>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row>
    <row r="194" spans="1:56" ht="15">
      <c r="A194" s="39">
        <v>1991</v>
      </c>
      <c r="B194" s="39">
        <v>1</v>
      </c>
      <c r="C194" s="264">
        <v>33239</v>
      </c>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row>
    <row r="195" spans="1:56" ht="15">
      <c r="A195" s="39">
        <v>1991</v>
      </c>
      <c r="B195" s="39">
        <v>2</v>
      </c>
      <c r="C195" s="264">
        <v>33270</v>
      </c>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row>
    <row r="196" spans="1:56" ht="15">
      <c r="A196" s="39">
        <v>1991</v>
      </c>
      <c r="B196" s="39">
        <v>3</v>
      </c>
      <c r="C196" s="264">
        <v>33298</v>
      </c>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row>
    <row r="197" spans="1:56" ht="15">
      <c r="A197" s="39">
        <v>1991</v>
      </c>
      <c r="B197" s="39">
        <v>4</v>
      </c>
      <c r="C197" s="264">
        <v>33329</v>
      </c>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row>
    <row r="198" spans="1:56" ht="15">
      <c r="A198" s="39">
        <v>1991</v>
      </c>
      <c r="B198" s="39">
        <v>5</v>
      </c>
      <c r="C198" s="264">
        <v>33359</v>
      </c>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row>
    <row r="199" spans="1:56" ht="15">
      <c r="A199" s="39">
        <v>1991</v>
      </c>
      <c r="B199" s="39">
        <v>6</v>
      </c>
      <c r="C199" s="264">
        <v>33390</v>
      </c>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row>
    <row r="200" spans="1:56" ht="15">
      <c r="A200" s="39">
        <v>1991</v>
      </c>
      <c r="B200" s="39">
        <v>7</v>
      </c>
      <c r="C200" s="264">
        <v>33420</v>
      </c>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row>
    <row r="201" spans="1:56" ht="15">
      <c r="A201" s="39">
        <v>1991</v>
      </c>
      <c r="B201" s="39">
        <v>8</v>
      </c>
      <c r="C201" s="264">
        <v>33451</v>
      </c>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row>
    <row r="202" spans="1:56" ht="15">
      <c r="A202" s="39">
        <v>1991</v>
      </c>
      <c r="B202" s="39">
        <v>9</v>
      </c>
      <c r="C202" s="264">
        <v>33482</v>
      </c>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row>
    <row r="203" spans="1:56" ht="15">
      <c r="A203" s="39">
        <v>1991</v>
      </c>
      <c r="B203" s="39">
        <v>10</v>
      </c>
      <c r="C203" s="264">
        <v>33512</v>
      </c>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row>
    <row r="204" spans="1:56" ht="15">
      <c r="A204" s="39">
        <v>1991</v>
      </c>
      <c r="B204" s="39">
        <v>11</v>
      </c>
      <c r="C204" s="264">
        <v>33543</v>
      </c>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row>
    <row r="205" spans="1:56" ht="15">
      <c r="A205" s="39">
        <v>1991</v>
      </c>
      <c r="B205" s="39">
        <v>12</v>
      </c>
      <c r="C205" s="264">
        <v>33573</v>
      </c>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row>
    <row r="206" spans="1:56" ht="15">
      <c r="A206" s="39">
        <v>1992</v>
      </c>
      <c r="B206" s="39">
        <v>1</v>
      </c>
      <c r="C206" s="264">
        <v>33604</v>
      </c>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row>
    <row r="207" spans="1:56" ht="15">
      <c r="A207" s="39">
        <v>1992</v>
      </c>
      <c r="B207" s="39">
        <v>2</v>
      </c>
      <c r="C207" s="264">
        <v>33635</v>
      </c>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row>
    <row r="208" spans="1:56" ht="15">
      <c r="A208" s="39">
        <v>1992</v>
      </c>
      <c r="B208" s="39">
        <v>3</v>
      </c>
      <c r="C208" s="264">
        <v>33664</v>
      </c>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row>
    <row r="209" spans="1:56" ht="15">
      <c r="A209" s="39">
        <v>1992</v>
      </c>
      <c r="B209" s="39">
        <v>4</v>
      </c>
      <c r="C209" s="264">
        <v>33695</v>
      </c>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row>
    <row r="210" spans="1:56" ht="15">
      <c r="A210" s="39">
        <v>1992</v>
      </c>
      <c r="B210" s="39">
        <v>5</v>
      </c>
      <c r="C210" s="264">
        <v>33725</v>
      </c>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row>
    <row r="211" spans="1:56" ht="15">
      <c r="A211" s="39">
        <v>1992</v>
      </c>
      <c r="B211" s="39">
        <v>6</v>
      </c>
      <c r="C211" s="264">
        <v>33756</v>
      </c>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row>
    <row r="212" spans="1:56" ht="15">
      <c r="A212" s="39">
        <v>1992</v>
      </c>
      <c r="B212" s="39">
        <v>7</v>
      </c>
      <c r="C212" s="264">
        <v>33786</v>
      </c>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row>
    <row r="213" spans="1:56" ht="15">
      <c r="A213" s="39">
        <v>1992</v>
      </c>
      <c r="B213" s="39">
        <v>8</v>
      </c>
      <c r="C213" s="264">
        <v>33817</v>
      </c>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row>
    <row r="214" spans="1:56" ht="15">
      <c r="A214" s="39">
        <v>1992</v>
      </c>
      <c r="B214" s="39">
        <v>9</v>
      </c>
      <c r="C214" s="264">
        <v>33848</v>
      </c>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row>
    <row r="215" spans="1:56" ht="15">
      <c r="A215" s="39">
        <v>1992</v>
      </c>
      <c r="B215" s="39">
        <v>10</v>
      </c>
      <c r="C215" s="264">
        <v>33878</v>
      </c>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row>
    <row r="216" spans="1:56" ht="15">
      <c r="A216" s="39">
        <v>1992</v>
      </c>
      <c r="B216" s="39">
        <v>11</v>
      </c>
      <c r="C216" s="264">
        <v>33909</v>
      </c>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row>
    <row r="217" spans="1:56" ht="15">
      <c r="A217" s="39">
        <v>1992</v>
      </c>
      <c r="B217" s="39">
        <v>12</v>
      </c>
      <c r="C217" s="264">
        <v>33939</v>
      </c>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row>
    <row r="218" spans="1:56" ht="15">
      <c r="A218" s="39">
        <v>1993</v>
      </c>
      <c r="B218" s="39">
        <v>1</v>
      </c>
      <c r="C218" s="264">
        <v>33970</v>
      </c>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row>
    <row r="219" spans="1:56" ht="15">
      <c r="A219" s="39">
        <v>1993</v>
      </c>
      <c r="B219" s="39">
        <v>2</v>
      </c>
      <c r="C219" s="264">
        <v>34001</v>
      </c>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row>
    <row r="220" spans="1:56" ht="15">
      <c r="A220" s="39">
        <v>1993</v>
      </c>
      <c r="B220" s="39">
        <v>3</v>
      </c>
      <c r="C220" s="264">
        <v>34029</v>
      </c>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row>
    <row r="221" spans="1:56" ht="15">
      <c r="A221" s="39">
        <v>1993</v>
      </c>
      <c r="B221" s="39">
        <v>4</v>
      </c>
      <c r="C221" s="264">
        <v>34060</v>
      </c>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row>
    <row r="222" spans="1:56" ht="15">
      <c r="A222" s="39">
        <v>1993</v>
      </c>
      <c r="B222" s="39">
        <v>5</v>
      </c>
      <c r="C222" s="264">
        <v>34090</v>
      </c>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row>
    <row r="223" spans="1:56" ht="15">
      <c r="A223" s="39">
        <v>1993</v>
      </c>
      <c r="B223" s="39">
        <v>6</v>
      </c>
      <c r="C223" s="264">
        <v>34121</v>
      </c>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row>
    <row r="224" spans="1:56" ht="15">
      <c r="A224" s="39">
        <v>1993</v>
      </c>
      <c r="B224" s="39">
        <v>7</v>
      </c>
      <c r="C224" s="264">
        <v>34151</v>
      </c>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row>
    <row r="225" spans="1:56" ht="15">
      <c r="A225" s="39">
        <v>1993</v>
      </c>
      <c r="B225" s="39">
        <v>8</v>
      </c>
      <c r="C225" s="264">
        <v>34182</v>
      </c>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row>
    <row r="226" spans="1:56" ht="15">
      <c r="A226" s="39">
        <v>1993</v>
      </c>
      <c r="B226" s="39">
        <v>9</v>
      </c>
      <c r="C226" s="264">
        <v>34213</v>
      </c>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row>
    <row r="227" spans="1:56" ht="15">
      <c r="A227" s="39">
        <v>1993</v>
      </c>
      <c r="B227" s="39">
        <v>10</v>
      </c>
      <c r="C227" s="264">
        <v>34243</v>
      </c>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row>
    <row r="228" spans="1:56" ht="15">
      <c r="A228" s="39">
        <v>1993</v>
      </c>
      <c r="B228" s="39">
        <v>11</v>
      </c>
      <c r="C228" s="264">
        <v>34274</v>
      </c>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row>
    <row r="229" spans="1:56" ht="15">
      <c r="A229" s="39">
        <v>1993</v>
      </c>
      <c r="B229" s="39">
        <v>12</v>
      </c>
      <c r="C229" s="264">
        <v>34304</v>
      </c>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row>
    <row r="230" spans="1:56" ht="15">
      <c r="A230" s="39">
        <v>1994</v>
      </c>
      <c r="B230" s="39">
        <v>1</v>
      </c>
      <c r="C230" s="264">
        <v>34335</v>
      </c>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row>
    <row r="231" spans="1:56" ht="15">
      <c r="A231" s="39">
        <v>1994</v>
      </c>
      <c r="B231" s="39">
        <v>2</v>
      </c>
      <c r="C231" s="264">
        <v>34366</v>
      </c>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72"/>
      <c r="BC231" s="172"/>
      <c r="BD231" s="172"/>
    </row>
    <row r="232" spans="1:56" ht="15">
      <c r="A232" s="39">
        <v>1994</v>
      </c>
      <c r="B232" s="39">
        <v>3</v>
      </c>
      <c r="C232" s="264">
        <v>34394</v>
      </c>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row>
    <row r="233" spans="1:56" ht="15">
      <c r="A233" s="39">
        <v>1994</v>
      </c>
      <c r="B233" s="39">
        <v>4</v>
      </c>
      <c r="C233" s="264">
        <v>34425</v>
      </c>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row>
    <row r="234" spans="1:56" ht="15">
      <c r="A234" s="39">
        <v>1994</v>
      </c>
      <c r="B234" s="39">
        <v>5</v>
      </c>
      <c r="C234" s="264">
        <v>34455</v>
      </c>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row>
    <row r="235" spans="1:56" ht="15">
      <c r="A235" s="39">
        <v>1994</v>
      </c>
      <c r="B235" s="39">
        <v>6</v>
      </c>
      <c r="C235" s="264">
        <v>34486</v>
      </c>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row>
    <row r="236" spans="1:56" ht="15">
      <c r="A236" s="39">
        <v>1994</v>
      </c>
      <c r="B236" s="39">
        <v>7</v>
      </c>
      <c r="C236" s="264">
        <v>34516</v>
      </c>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row>
    <row r="237" spans="1:56" ht="15">
      <c r="A237" s="39">
        <v>1994</v>
      </c>
      <c r="B237" s="39">
        <v>8</v>
      </c>
      <c r="C237" s="264">
        <v>34547</v>
      </c>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row>
    <row r="238" spans="1:56" ht="15">
      <c r="A238" s="39">
        <v>1994</v>
      </c>
      <c r="B238" s="39">
        <v>9</v>
      </c>
      <c r="C238" s="264">
        <v>34578</v>
      </c>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row>
    <row r="239" spans="1:56" ht="15">
      <c r="A239" s="39">
        <v>1994</v>
      </c>
      <c r="B239" s="39">
        <v>10</v>
      </c>
      <c r="C239" s="264">
        <v>34608</v>
      </c>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row>
    <row r="240" spans="1:56" ht="15">
      <c r="A240" s="39">
        <v>1994</v>
      </c>
      <c r="B240" s="39">
        <v>11</v>
      </c>
      <c r="C240" s="264">
        <v>34639</v>
      </c>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row>
    <row r="241" spans="1:56" ht="15">
      <c r="A241" s="39">
        <v>1994</v>
      </c>
      <c r="B241" s="39">
        <v>12</v>
      </c>
      <c r="C241" s="264">
        <v>34669</v>
      </c>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row>
    <row r="242" spans="1:56" ht="15">
      <c r="A242" s="39">
        <v>1995</v>
      </c>
      <c r="B242" s="39">
        <v>1</v>
      </c>
      <c r="C242" s="264">
        <v>34700</v>
      </c>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row>
    <row r="243" spans="1:56" ht="15">
      <c r="A243" s="39">
        <v>1995</v>
      </c>
      <c r="B243" s="39">
        <v>2</v>
      </c>
      <c r="C243" s="264">
        <v>34731</v>
      </c>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row>
    <row r="244" spans="1:56" ht="15">
      <c r="A244" s="39">
        <v>1995</v>
      </c>
      <c r="B244" s="39">
        <v>3</v>
      </c>
      <c r="C244" s="264">
        <v>34759</v>
      </c>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row>
    <row r="245" spans="1:56" ht="15">
      <c r="A245" s="39">
        <v>1995</v>
      </c>
      <c r="B245" s="39">
        <v>4</v>
      </c>
      <c r="C245" s="264">
        <v>34790</v>
      </c>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row>
    <row r="246" spans="1:56" ht="15">
      <c r="A246" s="39">
        <v>1995</v>
      </c>
      <c r="B246" s="39">
        <v>5</v>
      </c>
      <c r="C246" s="264">
        <v>34820</v>
      </c>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row>
    <row r="247" spans="1:56" ht="15">
      <c r="A247" s="39">
        <v>1995</v>
      </c>
      <c r="B247" s="39">
        <v>6</v>
      </c>
      <c r="C247" s="264">
        <v>34851</v>
      </c>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row>
    <row r="248" spans="1:56" ht="15">
      <c r="A248" s="39">
        <v>1995</v>
      </c>
      <c r="B248" s="39">
        <v>7</v>
      </c>
      <c r="C248" s="264">
        <v>34881</v>
      </c>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row>
    <row r="249" spans="1:56" ht="15">
      <c r="A249" s="39">
        <v>1995</v>
      </c>
      <c r="B249" s="39">
        <v>8</v>
      </c>
      <c r="C249" s="264">
        <v>34912</v>
      </c>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row r="250" spans="1:56" ht="15">
      <c r="A250" s="39">
        <v>1995</v>
      </c>
      <c r="B250" s="39">
        <v>9</v>
      </c>
      <c r="C250" s="264">
        <v>34943</v>
      </c>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row>
    <row r="251" spans="1:56" ht="15">
      <c r="A251" s="39">
        <v>1995</v>
      </c>
      <c r="B251" s="39">
        <v>10</v>
      </c>
      <c r="C251" s="264">
        <v>34973</v>
      </c>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row>
    <row r="252" spans="1:56" ht="15">
      <c r="A252" s="39">
        <v>1995</v>
      </c>
      <c r="B252" s="39">
        <v>11</v>
      </c>
      <c r="C252" s="264">
        <v>35004</v>
      </c>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row>
    <row r="253" spans="1:56" ht="15">
      <c r="A253" s="39">
        <v>1995</v>
      </c>
      <c r="B253" s="39">
        <v>12</v>
      </c>
      <c r="C253" s="264">
        <v>35034</v>
      </c>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row>
    <row r="254" spans="1:56" ht="15">
      <c r="A254" s="39">
        <v>1996</v>
      </c>
      <c r="B254" s="39">
        <v>1</v>
      </c>
      <c r="C254" s="264">
        <v>35065</v>
      </c>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row>
    <row r="255" spans="1:56" ht="15">
      <c r="A255" s="39">
        <v>1996</v>
      </c>
      <c r="B255" s="39">
        <v>2</v>
      </c>
      <c r="C255" s="264">
        <v>35096</v>
      </c>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row>
    <row r="256" spans="1:56" ht="15">
      <c r="A256" s="39">
        <v>1996</v>
      </c>
      <c r="B256" s="39">
        <v>3</v>
      </c>
      <c r="C256" s="264">
        <v>35125</v>
      </c>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row>
    <row r="257" spans="1:56" ht="15">
      <c r="A257" s="39">
        <v>1996</v>
      </c>
      <c r="B257" s="39">
        <v>4</v>
      </c>
      <c r="C257" s="264">
        <v>35156</v>
      </c>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row>
    <row r="258" spans="1:56" ht="15">
      <c r="A258" s="39">
        <v>1996</v>
      </c>
      <c r="B258" s="39">
        <v>5</v>
      </c>
      <c r="C258" s="264">
        <v>35186</v>
      </c>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row>
    <row r="259" spans="1:56" ht="15">
      <c r="A259" s="39">
        <v>1996</v>
      </c>
      <c r="B259" s="39">
        <v>6</v>
      </c>
      <c r="C259" s="264">
        <v>35217</v>
      </c>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row>
    <row r="260" spans="1:56" ht="15">
      <c r="A260" s="39">
        <v>1996</v>
      </c>
      <c r="B260" s="39">
        <v>7</v>
      </c>
      <c r="C260" s="264">
        <v>35247</v>
      </c>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row>
    <row r="261" spans="1:56" ht="15">
      <c r="A261" s="39">
        <v>1996</v>
      </c>
      <c r="B261" s="39">
        <v>8</v>
      </c>
      <c r="C261" s="264">
        <v>35278</v>
      </c>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row>
    <row r="262" spans="1:56" ht="15">
      <c r="A262" s="39">
        <v>1996</v>
      </c>
      <c r="B262" s="39">
        <v>9</v>
      </c>
      <c r="C262" s="264">
        <v>35309</v>
      </c>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row>
    <row r="263" spans="1:56" ht="15">
      <c r="A263" s="39">
        <v>1996</v>
      </c>
      <c r="B263" s="39">
        <v>10</v>
      </c>
      <c r="C263" s="264">
        <v>35339</v>
      </c>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row>
    <row r="264" spans="1:56" ht="15">
      <c r="A264" s="39">
        <v>1996</v>
      </c>
      <c r="B264" s="39">
        <v>11</v>
      </c>
      <c r="C264" s="264">
        <v>35370</v>
      </c>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row>
    <row r="265" spans="1:56" ht="15">
      <c r="A265" s="39">
        <v>1996</v>
      </c>
      <c r="B265" s="39">
        <v>12</v>
      </c>
      <c r="C265" s="264">
        <v>35400</v>
      </c>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row>
    <row r="266" spans="1:56" ht="15">
      <c r="A266" s="39">
        <v>1997</v>
      </c>
      <c r="B266" s="39">
        <v>1</v>
      </c>
      <c r="C266" s="264">
        <v>35431</v>
      </c>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row>
    <row r="267" spans="1:56" ht="15">
      <c r="A267" s="39">
        <v>1997</v>
      </c>
      <c r="B267" s="39">
        <v>2</v>
      </c>
      <c r="C267" s="264">
        <v>35462</v>
      </c>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row>
    <row r="268" spans="1:56" ht="15">
      <c r="A268" s="39">
        <v>1997</v>
      </c>
      <c r="B268" s="39">
        <v>3</v>
      </c>
      <c r="C268" s="264">
        <v>35490</v>
      </c>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row>
    <row r="269" spans="1:56" ht="15">
      <c r="A269" s="39">
        <v>1997</v>
      </c>
      <c r="B269" s="39">
        <v>4</v>
      </c>
      <c r="C269" s="264">
        <v>35521</v>
      </c>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row>
    <row r="270" spans="1:56" ht="15">
      <c r="A270" s="39">
        <v>1997</v>
      </c>
      <c r="B270" s="39">
        <v>5</v>
      </c>
      <c r="C270" s="264">
        <v>35551</v>
      </c>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row>
    <row r="271" spans="1:56" ht="15">
      <c r="A271" s="39">
        <v>1997</v>
      </c>
      <c r="B271" s="39">
        <v>6</v>
      </c>
      <c r="C271" s="264">
        <v>35582</v>
      </c>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row>
    <row r="272" spans="1:56" ht="15">
      <c r="A272" s="39">
        <v>1997</v>
      </c>
      <c r="B272" s="39">
        <v>7</v>
      </c>
      <c r="C272" s="264">
        <v>35612</v>
      </c>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row>
    <row r="273" spans="1:56" ht="15">
      <c r="A273" s="39">
        <v>1997</v>
      </c>
      <c r="B273" s="39">
        <v>8</v>
      </c>
      <c r="C273" s="264">
        <v>35643</v>
      </c>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row>
    <row r="274" spans="1:56" ht="15">
      <c r="A274" s="39">
        <v>1997</v>
      </c>
      <c r="B274" s="39">
        <v>9</v>
      </c>
      <c r="C274" s="264">
        <v>35674</v>
      </c>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row>
    <row r="275" spans="1:56" ht="15">
      <c r="A275" s="39">
        <v>1997</v>
      </c>
      <c r="B275" s="39">
        <v>10</v>
      </c>
      <c r="C275" s="264">
        <v>35704</v>
      </c>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row>
    <row r="276" spans="1:56" ht="15">
      <c r="A276" s="39">
        <v>1997</v>
      </c>
      <c r="B276" s="39">
        <v>11</v>
      </c>
      <c r="C276" s="264">
        <v>35735</v>
      </c>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row>
    <row r="277" spans="1:56" ht="15">
      <c r="A277" s="39">
        <v>1997</v>
      </c>
      <c r="B277" s="39">
        <v>12</v>
      </c>
      <c r="C277" s="264">
        <v>35765</v>
      </c>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row>
    <row r="278" spans="1:56" ht="15">
      <c r="A278" s="39">
        <v>1998</v>
      </c>
      <c r="B278" s="39">
        <v>1</v>
      </c>
      <c r="C278" s="264">
        <v>35796</v>
      </c>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row>
    <row r="279" spans="1:56" ht="15">
      <c r="A279" s="39">
        <v>1998</v>
      </c>
      <c r="B279" s="39">
        <v>2</v>
      </c>
      <c r="C279" s="264">
        <v>35827</v>
      </c>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row>
    <row r="280" spans="1:56" ht="15">
      <c r="A280" s="39">
        <v>1998</v>
      </c>
      <c r="B280" s="39">
        <v>3</v>
      </c>
      <c r="C280" s="264">
        <v>35855</v>
      </c>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row>
    <row r="281" spans="1:56" ht="15">
      <c r="A281" s="39">
        <v>1998</v>
      </c>
      <c r="B281" s="39">
        <v>4</v>
      </c>
      <c r="C281" s="264">
        <v>35886</v>
      </c>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row>
    <row r="282" spans="1:56" ht="15">
      <c r="A282" s="39">
        <v>1998</v>
      </c>
      <c r="B282" s="39">
        <v>5</v>
      </c>
      <c r="C282" s="264">
        <v>35916</v>
      </c>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row>
    <row r="283" spans="1:56" ht="15">
      <c r="A283" s="39">
        <v>1998</v>
      </c>
      <c r="B283" s="39">
        <v>6</v>
      </c>
      <c r="C283" s="264">
        <v>35947</v>
      </c>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row>
    <row r="284" spans="1:56" ht="15">
      <c r="A284" s="39">
        <v>1998</v>
      </c>
      <c r="B284" s="39">
        <v>7</v>
      </c>
      <c r="C284" s="264">
        <v>35977</v>
      </c>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row>
    <row r="285" spans="1:56" ht="15">
      <c r="A285" s="39">
        <v>1998</v>
      </c>
      <c r="B285" s="39">
        <v>8</v>
      </c>
      <c r="C285" s="264">
        <v>36008</v>
      </c>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row>
    <row r="286" spans="1:56" ht="15">
      <c r="A286" s="39">
        <v>1998</v>
      </c>
      <c r="B286" s="39">
        <v>9</v>
      </c>
      <c r="C286" s="264">
        <v>36039</v>
      </c>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row>
    <row r="287" spans="1:56" ht="15">
      <c r="A287" s="39">
        <v>1998</v>
      </c>
      <c r="B287" s="39">
        <v>10</v>
      </c>
      <c r="C287" s="264">
        <v>36069</v>
      </c>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row>
    <row r="288" spans="1:56" ht="15">
      <c r="A288" s="39">
        <v>1998</v>
      </c>
      <c r="B288" s="39">
        <v>11</v>
      </c>
      <c r="C288" s="264">
        <v>36100</v>
      </c>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row>
    <row r="289" spans="1:56" ht="15">
      <c r="A289" s="39">
        <v>1998</v>
      </c>
      <c r="B289" s="39">
        <v>12</v>
      </c>
      <c r="C289" s="264">
        <v>36130</v>
      </c>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row>
    <row r="290" spans="1:56" ht="15">
      <c r="A290" s="39">
        <v>1999</v>
      </c>
      <c r="B290" s="39">
        <v>1</v>
      </c>
      <c r="C290" s="264">
        <v>36161</v>
      </c>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row>
    <row r="291" spans="1:56" ht="15">
      <c r="A291" s="39">
        <v>1999</v>
      </c>
      <c r="B291" s="39">
        <v>2</v>
      </c>
      <c r="C291" s="264">
        <v>36192</v>
      </c>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row>
    <row r="292" spans="1:56" ht="15">
      <c r="A292" s="39">
        <v>1999</v>
      </c>
      <c r="B292" s="39">
        <v>3</v>
      </c>
      <c r="C292" s="264">
        <v>36220</v>
      </c>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row>
    <row r="293" spans="1:56" ht="15">
      <c r="A293" s="39">
        <v>1999</v>
      </c>
      <c r="B293" s="39">
        <v>4</v>
      </c>
      <c r="C293" s="264">
        <v>36251</v>
      </c>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row>
    <row r="294" spans="1:56" ht="15">
      <c r="A294" s="39">
        <v>1999</v>
      </c>
      <c r="B294" s="39">
        <v>5</v>
      </c>
      <c r="C294" s="264">
        <v>36281</v>
      </c>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row>
    <row r="295" spans="1:56" ht="15">
      <c r="A295" s="39">
        <v>1999</v>
      </c>
      <c r="B295" s="39">
        <v>6</v>
      </c>
      <c r="C295" s="264">
        <v>36312</v>
      </c>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row>
    <row r="296" spans="1:56" ht="15">
      <c r="A296" s="39">
        <v>1999</v>
      </c>
      <c r="B296" s="39">
        <v>7</v>
      </c>
      <c r="C296" s="264">
        <v>36342</v>
      </c>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row>
    <row r="297" spans="1:56" ht="15">
      <c r="A297" s="39">
        <v>1999</v>
      </c>
      <c r="B297" s="39">
        <v>8</v>
      </c>
      <c r="C297" s="264">
        <v>36373</v>
      </c>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row>
    <row r="298" spans="1:56" ht="15">
      <c r="A298" s="39">
        <v>1999</v>
      </c>
      <c r="B298" s="39">
        <v>9</v>
      </c>
      <c r="C298" s="264">
        <v>36404</v>
      </c>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row>
    <row r="299" spans="1:56" ht="15">
      <c r="A299" s="39">
        <v>1999</v>
      </c>
      <c r="B299" s="39">
        <v>10</v>
      </c>
      <c r="C299" s="264">
        <v>36434</v>
      </c>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row>
    <row r="300" spans="1:56" ht="15">
      <c r="A300" s="39">
        <v>1999</v>
      </c>
      <c r="B300" s="39">
        <v>11</v>
      </c>
      <c r="C300" s="264">
        <v>36465</v>
      </c>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row>
    <row r="301" spans="1:56" ht="15">
      <c r="A301" s="39">
        <v>1999</v>
      </c>
      <c r="B301" s="39">
        <v>12</v>
      </c>
      <c r="C301" s="264">
        <v>36495</v>
      </c>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row>
    <row r="302" spans="1:56" ht="15">
      <c r="A302" s="39">
        <v>2000</v>
      </c>
      <c r="B302" s="39">
        <v>1</v>
      </c>
      <c r="C302" s="264">
        <v>36526</v>
      </c>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row>
    <row r="303" spans="1:56" ht="15">
      <c r="A303" s="39">
        <v>2000</v>
      </c>
      <c r="B303" s="39">
        <v>2</v>
      </c>
      <c r="C303" s="264">
        <v>36557</v>
      </c>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row>
    <row r="304" spans="1:56" ht="15">
      <c r="A304" s="39">
        <v>2000</v>
      </c>
      <c r="B304" s="39">
        <v>3</v>
      </c>
      <c r="C304" s="264">
        <v>36586</v>
      </c>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row>
    <row r="305" spans="1:56" ht="15">
      <c r="A305" s="39">
        <v>2000</v>
      </c>
      <c r="B305" s="39">
        <v>4</v>
      </c>
      <c r="C305" s="264">
        <v>36617</v>
      </c>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row>
    <row r="306" spans="1:56" ht="15">
      <c r="A306" s="39">
        <v>2000</v>
      </c>
      <c r="B306" s="39">
        <v>5</v>
      </c>
      <c r="C306" s="264">
        <v>36647</v>
      </c>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row>
    <row r="307" spans="1:56" ht="15">
      <c r="A307" s="39">
        <v>2000</v>
      </c>
      <c r="B307" s="39">
        <v>6</v>
      </c>
      <c r="C307" s="264">
        <v>36678</v>
      </c>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row>
    <row r="308" spans="1:56" ht="15">
      <c r="A308" s="39">
        <v>2000</v>
      </c>
      <c r="B308" s="39">
        <v>7</v>
      </c>
      <c r="C308" s="264">
        <v>36708</v>
      </c>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row>
    <row r="309" spans="1:56" ht="15">
      <c r="A309" s="39">
        <v>2000</v>
      </c>
      <c r="B309" s="39">
        <v>8</v>
      </c>
      <c r="C309" s="264">
        <v>36739</v>
      </c>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row>
    <row r="310" spans="1:56" ht="15">
      <c r="A310" s="39">
        <v>2000</v>
      </c>
      <c r="B310" s="39">
        <v>9</v>
      </c>
      <c r="C310" s="264">
        <v>36770</v>
      </c>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row>
    <row r="311" spans="1:56" ht="15">
      <c r="A311" s="39">
        <v>2000</v>
      </c>
      <c r="B311" s="39">
        <v>10</v>
      </c>
      <c r="C311" s="264">
        <v>36800</v>
      </c>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row>
    <row r="312" spans="1:56" ht="15">
      <c r="A312" s="39">
        <v>2000</v>
      </c>
      <c r="B312" s="39">
        <v>11</v>
      </c>
      <c r="C312" s="264">
        <v>36831</v>
      </c>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row>
    <row r="313" spans="1:56" ht="15">
      <c r="A313" s="39">
        <v>2000</v>
      </c>
      <c r="B313" s="39">
        <v>12</v>
      </c>
      <c r="C313" s="264">
        <v>36861</v>
      </c>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row>
    <row r="314" spans="1:56" ht="15">
      <c r="A314" s="39">
        <v>2001</v>
      </c>
      <c r="B314" s="39">
        <v>1</v>
      </c>
      <c r="C314" s="264">
        <v>36892</v>
      </c>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row>
    <row r="315" spans="1:56" ht="15">
      <c r="A315" s="39">
        <v>2001</v>
      </c>
      <c r="B315" s="39">
        <v>2</v>
      </c>
      <c r="C315" s="264">
        <v>36923</v>
      </c>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row>
    <row r="316" spans="1:56" ht="15">
      <c r="A316" s="39">
        <v>2001</v>
      </c>
      <c r="B316" s="39">
        <v>3</v>
      </c>
      <c r="C316" s="264">
        <v>36951</v>
      </c>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row>
    <row r="317" spans="1:56" ht="15">
      <c r="A317" s="39">
        <v>2001</v>
      </c>
      <c r="B317" s="39">
        <v>4</v>
      </c>
      <c r="C317" s="264">
        <v>36982</v>
      </c>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row>
    <row r="318" spans="1:56" ht="15">
      <c r="A318" s="39">
        <v>2001</v>
      </c>
      <c r="B318" s="39">
        <v>5</v>
      </c>
      <c r="C318" s="264">
        <v>37012</v>
      </c>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row>
    <row r="319" spans="1:56" ht="15">
      <c r="A319" s="39">
        <v>2001</v>
      </c>
      <c r="B319" s="39">
        <v>6</v>
      </c>
      <c r="C319" s="264">
        <v>37043</v>
      </c>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row>
    <row r="320" spans="1:56" ht="15">
      <c r="A320" s="39">
        <v>2001</v>
      </c>
      <c r="B320" s="39">
        <v>7</v>
      </c>
      <c r="C320" s="264">
        <v>37073</v>
      </c>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row>
    <row r="321" spans="1:56" ht="15">
      <c r="A321" s="39">
        <v>2001</v>
      </c>
      <c r="B321" s="39">
        <v>8</v>
      </c>
      <c r="C321" s="264">
        <v>37104</v>
      </c>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row>
    <row r="322" spans="1:56" ht="15">
      <c r="A322" s="39">
        <v>2001</v>
      </c>
      <c r="B322" s="39">
        <v>9</v>
      </c>
      <c r="C322" s="264">
        <v>37135</v>
      </c>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row>
    <row r="323" spans="1:56" ht="15">
      <c r="A323" s="39">
        <v>2001</v>
      </c>
      <c r="B323" s="39">
        <v>10</v>
      </c>
      <c r="C323" s="264">
        <v>37165</v>
      </c>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row>
    <row r="324" spans="1:56" ht="15">
      <c r="A324" s="39">
        <v>2001</v>
      </c>
      <c r="B324" s="39">
        <v>11</v>
      </c>
      <c r="C324" s="264">
        <v>37196</v>
      </c>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row>
    <row r="325" spans="1:56" ht="15">
      <c r="A325" s="39">
        <v>2001</v>
      </c>
      <c r="B325" s="39">
        <v>12</v>
      </c>
      <c r="C325" s="264">
        <v>37226</v>
      </c>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row>
    <row r="326" spans="1:56" ht="15">
      <c r="A326" s="39">
        <v>2002</v>
      </c>
      <c r="B326" s="39">
        <v>1</v>
      </c>
      <c r="C326" s="264">
        <v>37257</v>
      </c>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row>
    <row r="327" spans="1:56" ht="15">
      <c r="A327" s="39">
        <v>2002</v>
      </c>
      <c r="B327" s="39">
        <v>2</v>
      </c>
      <c r="C327" s="264">
        <v>37288</v>
      </c>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row>
    <row r="328" spans="1:56" ht="15">
      <c r="A328" s="39">
        <v>2002</v>
      </c>
      <c r="B328" s="39">
        <v>3</v>
      </c>
      <c r="C328" s="264">
        <v>37316</v>
      </c>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row>
    <row r="329" spans="1:56" ht="15">
      <c r="A329" s="39">
        <v>2002</v>
      </c>
      <c r="B329" s="39">
        <v>4</v>
      </c>
      <c r="C329" s="264">
        <v>37347</v>
      </c>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row>
    <row r="330" spans="1:56" ht="15">
      <c r="A330" s="39">
        <v>2002</v>
      </c>
      <c r="B330" s="39">
        <v>5</v>
      </c>
      <c r="C330" s="264">
        <v>37377</v>
      </c>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row>
    <row r="331" spans="1:56" ht="15">
      <c r="A331" s="39">
        <v>2002</v>
      </c>
      <c r="B331" s="39">
        <v>6</v>
      </c>
      <c r="C331" s="264">
        <v>37408</v>
      </c>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row>
    <row r="332" spans="1:56" ht="15">
      <c r="A332" s="39">
        <v>2002</v>
      </c>
      <c r="B332" s="39">
        <v>7</v>
      </c>
      <c r="C332" s="264">
        <v>37438</v>
      </c>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row>
    <row r="333" spans="1:56" ht="15">
      <c r="A333" s="39">
        <v>2002</v>
      </c>
      <c r="B333" s="39">
        <v>8</v>
      </c>
      <c r="C333" s="264">
        <v>37469</v>
      </c>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row>
    <row r="334" spans="1:56" ht="15">
      <c r="A334" s="39">
        <v>2002</v>
      </c>
      <c r="B334" s="39">
        <v>9</v>
      </c>
      <c r="C334" s="264">
        <v>37500</v>
      </c>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row>
    <row r="335" spans="1:56" ht="15">
      <c r="A335" s="39">
        <v>2002</v>
      </c>
      <c r="B335" s="39">
        <v>10</v>
      </c>
      <c r="C335" s="264">
        <v>37530</v>
      </c>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row>
    <row r="336" spans="1:56" ht="15">
      <c r="A336" s="39">
        <v>2002</v>
      </c>
      <c r="B336" s="39">
        <v>11</v>
      </c>
      <c r="C336" s="264">
        <v>37561</v>
      </c>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row>
    <row r="337" spans="1:56" ht="15">
      <c r="A337" s="39">
        <v>2002</v>
      </c>
      <c r="B337" s="39">
        <v>12</v>
      </c>
      <c r="C337" s="264">
        <v>37591</v>
      </c>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row>
    <row r="338" spans="1:56" ht="15">
      <c r="A338" s="39">
        <v>2003</v>
      </c>
      <c r="B338" s="39">
        <v>1</v>
      </c>
      <c r="C338" s="264">
        <v>37622</v>
      </c>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row>
    <row r="339" spans="1:56" ht="15">
      <c r="A339" s="39">
        <v>2003</v>
      </c>
      <c r="B339" s="39">
        <v>2</v>
      </c>
      <c r="C339" s="264">
        <v>37653</v>
      </c>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row>
    <row r="340" spans="1:56" ht="15">
      <c r="A340" s="39">
        <v>2003</v>
      </c>
      <c r="B340" s="39">
        <v>3</v>
      </c>
      <c r="C340" s="264">
        <v>37681</v>
      </c>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row>
    <row r="341" spans="1:56" ht="15">
      <c r="A341" s="39">
        <v>2003</v>
      </c>
      <c r="B341" s="39">
        <v>4</v>
      </c>
      <c r="C341" s="264">
        <v>37712</v>
      </c>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row>
    <row r="342" spans="1:56" ht="15">
      <c r="A342" s="39">
        <v>2003</v>
      </c>
      <c r="B342" s="39">
        <v>5</v>
      </c>
      <c r="C342" s="264">
        <v>37742</v>
      </c>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row>
    <row r="343" spans="1:56" ht="15">
      <c r="A343" s="39">
        <v>2003</v>
      </c>
      <c r="B343" s="39">
        <v>6</v>
      </c>
      <c r="C343" s="264">
        <v>37773</v>
      </c>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row>
    <row r="344" spans="1:56" ht="15">
      <c r="A344" s="39">
        <v>2003</v>
      </c>
      <c r="B344" s="39">
        <v>7</v>
      </c>
      <c r="C344" s="264">
        <v>37803</v>
      </c>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row>
    <row r="345" spans="1:56" ht="15">
      <c r="A345" s="39">
        <v>2003</v>
      </c>
      <c r="B345" s="39">
        <v>8</v>
      </c>
      <c r="C345" s="264">
        <v>37834</v>
      </c>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row>
    <row r="346" spans="1:56" ht="15">
      <c r="A346" s="39">
        <v>2003</v>
      </c>
      <c r="B346" s="39">
        <v>9</v>
      </c>
      <c r="C346" s="264">
        <v>37865</v>
      </c>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row>
    <row r="347" spans="1:56" ht="15">
      <c r="A347" s="39">
        <v>2003</v>
      </c>
      <c r="B347" s="39">
        <v>10</v>
      </c>
      <c r="C347" s="264">
        <v>37895</v>
      </c>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row>
    <row r="348" spans="1:56" ht="15">
      <c r="A348" s="39">
        <v>2003</v>
      </c>
      <c r="B348" s="39">
        <v>11</v>
      </c>
      <c r="C348" s="264">
        <v>37926</v>
      </c>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row>
    <row r="349" spans="1:56" ht="15">
      <c r="A349" s="39">
        <v>2003</v>
      </c>
      <c r="B349" s="39">
        <v>12</v>
      </c>
      <c r="C349" s="264">
        <v>37956</v>
      </c>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row>
    <row r="350" spans="1:56" ht="15">
      <c r="A350" s="39">
        <v>2004</v>
      </c>
      <c r="B350" s="39">
        <v>1</v>
      </c>
      <c r="C350" s="264">
        <v>37987</v>
      </c>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row>
    <row r="351" spans="1:56" ht="15">
      <c r="A351" s="39">
        <v>2004</v>
      </c>
      <c r="B351" s="39">
        <v>2</v>
      </c>
      <c r="C351" s="264">
        <v>38018</v>
      </c>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row>
    <row r="352" spans="1:56" ht="15">
      <c r="A352" s="39">
        <v>2004</v>
      </c>
      <c r="B352" s="39">
        <v>3</v>
      </c>
      <c r="C352" s="264">
        <v>38047</v>
      </c>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row>
    <row r="353" spans="1:56" ht="15">
      <c r="A353" s="39">
        <v>2004</v>
      </c>
      <c r="B353" s="39">
        <v>4</v>
      </c>
      <c r="C353" s="264">
        <v>38078</v>
      </c>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row>
    <row r="354" spans="1:56" ht="15">
      <c r="A354" s="39">
        <v>2004</v>
      </c>
      <c r="B354" s="39">
        <v>5</v>
      </c>
      <c r="C354" s="264">
        <v>38108</v>
      </c>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row>
    <row r="355" spans="1:56" ht="15">
      <c r="A355" s="39">
        <v>2004</v>
      </c>
      <c r="B355" s="39">
        <v>6</v>
      </c>
      <c r="C355" s="264">
        <v>38139</v>
      </c>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row>
    <row r="356" spans="1:56" ht="15">
      <c r="A356" s="39">
        <v>2004</v>
      </c>
      <c r="B356" s="39">
        <v>7</v>
      </c>
      <c r="C356" s="264">
        <v>38169</v>
      </c>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row>
    <row r="357" spans="1:56" ht="15">
      <c r="A357" s="39">
        <v>2004</v>
      </c>
      <c r="B357" s="39">
        <v>8</v>
      </c>
      <c r="C357" s="264">
        <v>38200</v>
      </c>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row>
    <row r="358" spans="1:56" ht="15">
      <c r="A358" s="39">
        <v>2004</v>
      </c>
      <c r="B358" s="39">
        <v>9</v>
      </c>
      <c r="C358" s="264">
        <v>38231</v>
      </c>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row>
    <row r="359" spans="1:56" ht="15">
      <c r="A359" s="39">
        <v>2004</v>
      </c>
      <c r="B359" s="39">
        <v>10</v>
      </c>
      <c r="C359" s="264">
        <v>38261</v>
      </c>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row>
    <row r="360" spans="1:56" ht="15">
      <c r="A360" s="39">
        <v>2004</v>
      </c>
      <c r="B360" s="39">
        <v>11</v>
      </c>
      <c r="C360" s="264">
        <v>38292</v>
      </c>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row>
    <row r="361" spans="1:56" ht="15">
      <c r="A361" s="39">
        <v>2004</v>
      </c>
      <c r="B361" s="39">
        <v>12</v>
      </c>
      <c r="C361" s="264">
        <v>38322</v>
      </c>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row>
    <row r="362" spans="1:56" ht="15">
      <c r="A362" s="39">
        <v>2005</v>
      </c>
      <c r="B362" s="39">
        <v>1</v>
      </c>
      <c r="C362" s="264">
        <v>38353</v>
      </c>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row>
    <row r="363" spans="1:56" ht="15">
      <c r="A363" s="39">
        <v>2005</v>
      </c>
      <c r="B363" s="39">
        <v>2</v>
      </c>
      <c r="C363" s="264">
        <v>38384</v>
      </c>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row>
    <row r="364" spans="1:56" ht="15">
      <c r="A364" s="39">
        <v>2005</v>
      </c>
      <c r="B364" s="39">
        <v>3</v>
      </c>
      <c r="C364" s="264">
        <v>38412</v>
      </c>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row>
    <row r="365" spans="1:56" ht="15">
      <c r="A365" s="39">
        <v>2005</v>
      </c>
      <c r="B365" s="39">
        <v>4</v>
      </c>
      <c r="C365" s="264">
        <v>38443</v>
      </c>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row>
    <row r="366" spans="1:56" ht="15">
      <c r="A366" s="39">
        <v>2005</v>
      </c>
      <c r="B366" s="39">
        <v>5</v>
      </c>
      <c r="C366" s="264">
        <v>38473</v>
      </c>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row>
    <row r="367" spans="1:56" ht="15">
      <c r="A367" s="39">
        <v>2005</v>
      </c>
      <c r="B367" s="39">
        <v>6</v>
      </c>
      <c r="C367" s="264">
        <v>38504</v>
      </c>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row>
    <row r="368" spans="1:56" ht="15">
      <c r="A368" s="39">
        <v>2005</v>
      </c>
      <c r="B368" s="39">
        <v>7</v>
      </c>
      <c r="C368" s="264">
        <v>38534</v>
      </c>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row>
    <row r="369" spans="1:56" ht="15">
      <c r="A369" s="39">
        <v>2005</v>
      </c>
      <c r="B369" s="39">
        <v>8</v>
      </c>
      <c r="C369" s="264">
        <v>38565</v>
      </c>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row>
    <row r="370" spans="1:56" ht="15">
      <c r="A370" s="39">
        <v>2005</v>
      </c>
      <c r="B370" s="39">
        <v>9</v>
      </c>
      <c r="C370" s="264">
        <v>38596</v>
      </c>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row>
    <row r="371" spans="1:56" ht="15">
      <c r="A371" s="39">
        <v>2005</v>
      </c>
      <c r="B371" s="39">
        <v>10</v>
      </c>
      <c r="C371" s="264">
        <v>38626</v>
      </c>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row>
    <row r="372" spans="1:56" ht="15">
      <c r="A372" s="39">
        <v>2005</v>
      </c>
      <c r="B372" s="39">
        <v>11</v>
      </c>
      <c r="C372" s="264">
        <v>38657</v>
      </c>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row>
    <row r="373" spans="1:56" ht="15">
      <c r="A373" s="39">
        <v>2005</v>
      </c>
      <c r="B373" s="39">
        <v>12</v>
      </c>
      <c r="C373" s="264">
        <v>38687</v>
      </c>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row>
    <row r="374" spans="1:56" ht="15">
      <c r="A374" s="39">
        <v>2006</v>
      </c>
      <c r="B374" s="39">
        <v>1</v>
      </c>
      <c r="C374" s="264">
        <v>38718</v>
      </c>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row>
    <row r="375" spans="1:56" ht="15">
      <c r="A375" s="39">
        <v>2006</v>
      </c>
      <c r="B375" s="39">
        <v>2</v>
      </c>
      <c r="C375" s="264">
        <v>38749</v>
      </c>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row>
    <row r="376" spans="1:56" ht="15">
      <c r="A376" s="39">
        <v>2006</v>
      </c>
      <c r="B376" s="39">
        <v>3</v>
      </c>
      <c r="C376" s="264">
        <v>38777</v>
      </c>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row>
    <row r="377" spans="1:56" ht="15">
      <c r="A377" s="39">
        <v>2006</v>
      </c>
      <c r="B377" s="39">
        <v>4</v>
      </c>
      <c r="C377" s="264">
        <v>38808</v>
      </c>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row>
    <row r="378" spans="1:56" ht="15">
      <c r="A378" s="39">
        <v>2006</v>
      </c>
      <c r="B378" s="39">
        <v>5</v>
      </c>
      <c r="C378" s="264">
        <v>38838</v>
      </c>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row>
    <row r="379" spans="1:56" ht="15">
      <c r="A379" s="39">
        <v>2006</v>
      </c>
      <c r="B379" s="39">
        <v>6</v>
      </c>
      <c r="C379" s="264">
        <v>38869</v>
      </c>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row>
    <row r="380" spans="1:56" ht="15">
      <c r="A380" s="39">
        <v>2006</v>
      </c>
      <c r="B380" s="39">
        <v>7</v>
      </c>
      <c r="C380" s="264">
        <v>38899</v>
      </c>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row>
    <row r="381" spans="1:56" ht="15">
      <c r="A381" s="39">
        <v>2006</v>
      </c>
      <c r="B381" s="39">
        <v>8</v>
      </c>
      <c r="C381" s="264">
        <v>38930</v>
      </c>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row>
    <row r="382" spans="1:56" ht="15">
      <c r="A382" s="39">
        <v>2006</v>
      </c>
      <c r="B382" s="39">
        <v>9</v>
      </c>
      <c r="C382" s="264">
        <v>38961</v>
      </c>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row>
    <row r="383" spans="1:56" ht="15">
      <c r="A383" s="39">
        <v>2006</v>
      </c>
      <c r="B383" s="39">
        <v>10</v>
      </c>
      <c r="C383" s="264">
        <v>38991</v>
      </c>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row>
    <row r="384" spans="1:56" ht="15">
      <c r="A384" s="39">
        <v>2006</v>
      </c>
      <c r="B384" s="39">
        <v>11</v>
      </c>
      <c r="C384" s="264">
        <v>39022</v>
      </c>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row>
    <row r="385" spans="1:56" ht="15">
      <c r="A385" s="39">
        <v>2006</v>
      </c>
      <c r="B385" s="39">
        <v>12</v>
      </c>
      <c r="C385" s="264">
        <v>39052</v>
      </c>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row>
    <row r="386" spans="1:56" ht="15">
      <c r="A386" s="39">
        <v>2007</v>
      </c>
      <c r="B386" s="39">
        <v>1</v>
      </c>
      <c r="C386" s="264">
        <v>39083</v>
      </c>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row>
    <row r="387" spans="1:56" ht="15">
      <c r="A387" s="39">
        <v>2007</v>
      </c>
      <c r="B387" s="39">
        <v>2</v>
      </c>
      <c r="C387" s="264">
        <v>39114</v>
      </c>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row>
    <row r="388" spans="1:56" ht="15">
      <c r="A388" s="39">
        <v>2007</v>
      </c>
      <c r="B388" s="39">
        <v>3</v>
      </c>
      <c r="C388" s="264">
        <v>39142</v>
      </c>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row>
    <row r="389" spans="1:56" ht="15">
      <c r="A389" s="39">
        <v>2007</v>
      </c>
      <c r="B389" s="39">
        <v>4</v>
      </c>
      <c r="C389" s="264">
        <v>39173</v>
      </c>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row>
    <row r="390" spans="1:56" ht="15">
      <c r="A390" s="39">
        <v>2007</v>
      </c>
      <c r="B390" s="39">
        <v>5</v>
      </c>
      <c r="C390" s="264">
        <v>39203</v>
      </c>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row>
    <row r="391" spans="1:56" ht="15">
      <c r="A391" s="39">
        <v>2007</v>
      </c>
      <c r="B391" s="39">
        <v>6</v>
      </c>
      <c r="C391" s="264">
        <v>39234</v>
      </c>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row>
    <row r="392" spans="1:56" ht="15">
      <c r="A392" s="39">
        <v>2007</v>
      </c>
      <c r="B392" s="39">
        <v>7</v>
      </c>
      <c r="C392" s="264">
        <v>39264</v>
      </c>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row>
    <row r="393" spans="1:56" ht="15">
      <c r="A393" s="39">
        <v>2007</v>
      </c>
      <c r="B393" s="39">
        <v>8</v>
      </c>
      <c r="C393" s="264">
        <v>39295</v>
      </c>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row>
    <row r="394" spans="1:56" ht="15">
      <c r="A394" s="39">
        <v>2007</v>
      </c>
      <c r="B394" s="39">
        <v>9</v>
      </c>
      <c r="C394" s="264">
        <v>39326</v>
      </c>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row>
    <row r="395" spans="1:56" ht="15">
      <c r="A395" s="39">
        <v>2007</v>
      </c>
      <c r="B395" s="39">
        <v>10</v>
      </c>
      <c r="C395" s="264">
        <v>39356</v>
      </c>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row>
    <row r="396" spans="1:56" ht="15">
      <c r="A396" s="39">
        <v>2007</v>
      </c>
      <c r="B396" s="39">
        <v>11</v>
      </c>
      <c r="C396" s="264">
        <v>39387</v>
      </c>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row>
    <row r="397" spans="1:56" ht="15">
      <c r="A397" s="39">
        <v>2007</v>
      </c>
      <c r="B397" s="39">
        <v>12</v>
      </c>
      <c r="C397" s="264">
        <v>39417</v>
      </c>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row>
    <row r="398" spans="1:56" ht="15">
      <c r="A398" s="39">
        <v>2008</v>
      </c>
      <c r="B398" s="39">
        <v>1</v>
      </c>
      <c r="C398" s="264">
        <v>39448</v>
      </c>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row>
    <row r="399" spans="1:56" ht="15">
      <c r="A399" s="39">
        <v>2008</v>
      </c>
      <c r="B399" s="39">
        <v>2</v>
      </c>
      <c r="C399" s="264">
        <v>39479</v>
      </c>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row>
    <row r="400" spans="1:56" ht="15">
      <c r="A400" s="39">
        <v>2008</v>
      </c>
      <c r="B400" s="39">
        <v>3</v>
      </c>
      <c r="C400" s="264">
        <v>39508</v>
      </c>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row>
    <row r="401" spans="1:56" ht="15">
      <c r="A401" s="39">
        <v>2008</v>
      </c>
      <c r="B401" s="39">
        <v>4</v>
      </c>
      <c r="C401" s="264">
        <v>39539</v>
      </c>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row>
    <row r="402" spans="1:56" ht="15">
      <c r="A402" s="39">
        <v>2008</v>
      </c>
      <c r="B402" s="39">
        <v>5</v>
      </c>
      <c r="C402" s="264">
        <v>39569</v>
      </c>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row>
    <row r="403" spans="1:56" ht="15">
      <c r="A403" s="39">
        <v>2008</v>
      </c>
      <c r="B403" s="39">
        <v>6</v>
      </c>
      <c r="C403" s="264">
        <v>39600</v>
      </c>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row>
    <row r="404" spans="1:56" ht="15">
      <c r="A404" s="39">
        <v>2008</v>
      </c>
      <c r="B404" s="39">
        <v>7</v>
      </c>
      <c r="C404" s="264">
        <v>39630</v>
      </c>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row>
    <row r="405" spans="1:56" ht="15">
      <c r="A405" s="39">
        <v>2008</v>
      </c>
      <c r="B405" s="39">
        <v>8</v>
      </c>
      <c r="C405" s="264">
        <v>39661</v>
      </c>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row>
    <row r="406" spans="1:56" ht="15">
      <c r="A406" s="39">
        <v>2008</v>
      </c>
      <c r="B406" s="39">
        <v>9</v>
      </c>
      <c r="C406" s="264">
        <v>39692</v>
      </c>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row>
    <row r="407" spans="1:56" ht="15">
      <c r="A407" s="39">
        <v>2008</v>
      </c>
      <c r="B407" s="39">
        <v>10</v>
      </c>
      <c r="C407" s="264">
        <v>39722</v>
      </c>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row>
    <row r="408" spans="1:56" ht="15">
      <c r="A408" s="39">
        <v>2008</v>
      </c>
      <c r="B408" s="39">
        <v>11</v>
      </c>
      <c r="C408" s="264">
        <v>39753</v>
      </c>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row>
    <row r="409" spans="1:56" ht="15">
      <c r="A409" s="39">
        <v>2008</v>
      </c>
      <c r="B409" s="39">
        <v>12</v>
      </c>
      <c r="C409" s="264">
        <v>39783</v>
      </c>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row>
    <row r="410" spans="1:56" ht="15">
      <c r="A410" s="39">
        <v>2009</v>
      </c>
      <c r="B410" s="39">
        <v>1</v>
      </c>
      <c r="C410" s="264">
        <v>39814</v>
      </c>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row>
    <row r="411" spans="1:56" ht="15">
      <c r="A411" s="39">
        <v>2009</v>
      </c>
      <c r="B411" s="39">
        <v>2</v>
      </c>
      <c r="C411" s="264">
        <v>39845</v>
      </c>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row>
    <row r="412" spans="1:56" ht="15">
      <c r="A412" s="39">
        <v>2009</v>
      </c>
      <c r="B412" s="39">
        <v>3</v>
      </c>
      <c r="C412" s="264">
        <v>39873</v>
      </c>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row>
    <row r="413" spans="1:56" ht="15">
      <c r="A413" s="39">
        <v>2009</v>
      </c>
      <c r="B413" s="39">
        <v>4</v>
      </c>
      <c r="C413" s="264">
        <v>39904</v>
      </c>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row>
    <row r="414" spans="1:56" ht="15">
      <c r="A414" s="39">
        <v>2009</v>
      </c>
      <c r="B414" s="39">
        <v>5</v>
      </c>
      <c r="C414" s="264">
        <v>39934</v>
      </c>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row>
    <row r="415" spans="1:56" ht="15">
      <c r="A415" s="39">
        <v>2009</v>
      </c>
      <c r="B415" s="39">
        <v>6</v>
      </c>
      <c r="C415" s="264">
        <v>39965</v>
      </c>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row>
    <row r="416" spans="1:56" ht="15">
      <c r="A416" s="39">
        <v>2009</v>
      </c>
      <c r="B416" s="39">
        <v>7</v>
      </c>
      <c r="C416" s="264">
        <v>39995</v>
      </c>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row>
    <row r="417" spans="1:56" ht="15">
      <c r="A417" s="39">
        <v>2009</v>
      </c>
      <c r="B417" s="39">
        <v>8</v>
      </c>
      <c r="C417" s="264">
        <v>40026</v>
      </c>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row>
    <row r="418" spans="1:56" ht="15">
      <c r="A418" s="39">
        <v>2009</v>
      </c>
      <c r="B418" s="39">
        <v>9</v>
      </c>
      <c r="C418" s="264">
        <v>40057</v>
      </c>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row>
    <row r="419" spans="1:56" ht="15">
      <c r="A419" s="39">
        <v>2009</v>
      </c>
      <c r="B419" s="39">
        <v>10</v>
      </c>
      <c r="C419" s="264">
        <v>40087</v>
      </c>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row>
    <row r="420" spans="1:56" ht="15">
      <c r="A420" s="39">
        <v>2009</v>
      </c>
      <c r="B420" s="39">
        <v>11</v>
      </c>
      <c r="C420" s="264">
        <v>40118</v>
      </c>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row>
    <row r="421" spans="1:56" ht="15">
      <c r="A421" s="39">
        <v>2009</v>
      </c>
      <c r="B421" s="39">
        <v>12</v>
      </c>
      <c r="C421" s="264">
        <v>40148</v>
      </c>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row>
    <row r="422" spans="1:56" ht="15">
      <c r="A422" s="39">
        <v>2010</v>
      </c>
      <c r="B422" s="39">
        <v>1</v>
      </c>
      <c r="C422" s="264">
        <v>40179</v>
      </c>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row>
    <row r="423" spans="1:56" ht="15">
      <c r="A423" s="39">
        <v>2010</v>
      </c>
      <c r="B423" s="39">
        <v>2</v>
      </c>
      <c r="C423" s="264">
        <v>40210</v>
      </c>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72"/>
      <c r="BC423" s="172"/>
      <c r="BD423" s="172"/>
    </row>
    <row r="424" spans="1:56" ht="15">
      <c r="A424" s="39">
        <v>2010</v>
      </c>
      <c r="B424" s="39">
        <v>3</v>
      </c>
      <c r="C424" s="264">
        <v>40238</v>
      </c>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G424" s="172"/>
      <c r="AH424" s="172"/>
      <c r="AI424" s="172"/>
      <c r="AJ424" s="172"/>
      <c r="AK424" s="172"/>
      <c r="AL424" s="172"/>
      <c r="AM424" s="172"/>
      <c r="AN424" s="172"/>
      <c r="AO424" s="172"/>
      <c r="AP424" s="172"/>
      <c r="AQ424" s="172"/>
      <c r="AR424" s="172"/>
      <c r="AS424" s="172"/>
      <c r="AT424" s="172"/>
      <c r="AU424" s="172"/>
      <c r="AV424" s="172"/>
      <c r="AW424" s="172"/>
      <c r="AX424" s="172"/>
      <c r="AY424" s="172"/>
      <c r="AZ424" s="172"/>
      <c r="BA424" s="172"/>
      <c r="BB424" s="172"/>
      <c r="BC424" s="172"/>
      <c r="BD424" s="172"/>
    </row>
    <row r="425" spans="1:56" ht="15">
      <c r="A425" s="39">
        <v>2010</v>
      </c>
      <c r="B425" s="39">
        <v>4</v>
      </c>
      <c r="C425" s="264">
        <v>40269</v>
      </c>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G425" s="172"/>
      <c r="AH425" s="172"/>
      <c r="AI425" s="172"/>
      <c r="AJ425" s="172"/>
      <c r="AK425" s="172"/>
      <c r="AL425" s="172"/>
      <c r="AM425" s="172"/>
      <c r="AN425" s="172"/>
      <c r="AO425" s="172"/>
      <c r="AP425" s="172"/>
      <c r="AQ425" s="172"/>
      <c r="AR425" s="172"/>
      <c r="AS425" s="172"/>
      <c r="AT425" s="172"/>
      <c r="AU425" s="172"/>
      <c r="AV425" s="172"/>
      <c r="AW425" s="172"/>
      <c r="AX425" s="172"/>
      <c r="AY425" s="172"/>
      <c r="AZ425" s="172"/>
      <c r="BA425" s="172"/>
      <c r="BB425" s="172"/>
      <c r="BC425" s="172"/>
      <c r="BD425" s="172"/>
    </row>
    <row r="426" spans="1:56" ht="15">
      <c r="A426" s="39">
        <v>2010</v>
      </c>
      <c r="B426" s="39">
        <v>5</v>
      </c>
      <c r="C426" s="264">
        <v>40299</v>
      </c>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c r="BC426" s="172"/>
      <c r="BD426" s="172"/>
    </row>
    <row r="427" spans="1:56" ht="15">
      <c r="A427" s="39">
        <v>2010</v>
      </c>
      <c r="B427" s="39">
        <v>6</v>
      </c>
      <c r="C427" s="264">
        <v>40330</v>
      </c>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72"/>
      <c r="BC427" s="172"/>
      <c r="BD427" s="172"/>
    </row>
    <row r="428" spans="1:56" ht="15">
      <c r="A428" s="39">
        <v>2010</v>
      </c>
      <c r="B428" s="39">
        <v>7</v>
      </c>
      <c r="C428" s="264">
        <v>40360</v>
      </c>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G428" s="172"/>
      <c r="AH428" s="172"/>
      <c r="AI428" s="172"/>
      <c r="AJ428" s="172"/>
      <c r="AK428" s="172"/>
      <c r="AL428" s="172"/>
      <c r="AM428" s="172"/>
      <c r="AN428" s="172"/>
      <c r="AO428" s="172"/>
      <c r="AP428" s="172"/>
      <c r="AQ428" s="172"/>
      <c r="AR428" s="172"/>
      <c r="AS428" s="172"/>
      <c r="AT428" s="172"/>
      <c r="AU428" s="172"/>
      <c r="AV428" s="172"/>
      <c r="AW428" s="172"/>
      <c r="AX428" s="172"/>
      <c r="AY428" s="172"/>
      <c r="AZ428" s="172"/>
      <c r="BA428" s="172"/>
      <c r="BB428" s="172"/>
      <c r="BC428" s="172"/>
      <c r="BD428" s="172"/>
    </row>
    <row r="429" spans="1:56" ht="15">
      <c r="A429" s="39">
        <v>2010</v>
      </c>
      <c r="B429" s="39">
        <v>8</v>
      </c>
      <c r="C429" s="264">
        <v>40391</v>
      </c>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row>
    <row r="430" spans="1:56" ht="15">
      <c r="A430" s="39">
        <v>2010</v>
      </c>
      <c r="B430" s="39">
        <v>9</v>
      </c>
      <c r="C430" s="264">
        <v>40422</v>
      </c>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row>
    <row r="431" spans="1:56" ht="15">
      <c r="A431" s="39">
        <v>2010</v>
      </c>
      <c r="B431" s="39">
        <v>10</v>
      </c>
      <c r="C431" s="264">
        <v>40452</v>
      </c>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row>
    <row r="432" spans="1:56" ht="15">
      <c r="A432" s="39">
        <v>2010</v>
      </c>
      <c r="B432" s="39">
        <v>11</v>
      </c>
      <c r="C432" s="264">
        <v>40483</v>
      </c>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G432" s="172"/>
      <c r="AH432" s="172"/>
      <c r="AI432" s="172"/>
      <c r="AJ432" s="172"/>
      <c r="AK432" s="172"/>
      <c r="AL432" s="172"/>
      <c r="AM432" s="172"/>
      <c r="AN432" s="172"/>
      <c r="AO432" s="172"/>
      <c r="AP432" s="172"/>
      <c r="AQ432" s="172"/>
      <c r="AR432" s="172"/>
      <c r="AS432" s="172"/>
      <c r="AT432" s="172"/>
      <c r="AU432" s="172"/>
      <c r="AV432" s="172"/>
      <c r="AW432" s="172"/>
      <c r="AX432" s="172"/>
      <c r="AY432" s="172"/>
      <c r="AZ432" s="172"/>
      <c r="BA432" s="172"/>
      <c r="BB432" s="172"/>
      <c r="BC432" s="172"/>
      <c r="BD432" s="172"/>
    </row>
    <row r="433" spans="1:70" ht="15">
      <c r="A433" s="39">
        <v>2010</v>
      </c>
      <c r="B433" s="39">
        <v>12</v>
      </c>
      <c r="C433" s="264">
        <v>40513</v>
      </c>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c r="BC433" s="172"/>
      <c r="BD433" s="172"/>
    </row>
    <row r="434" spans="1:70" ht="15">
      <c r="A434" s="39">
        <v>2011</v>
      </c>
      <c r="B434" s="39">
        <v>1</v>
      </c>
      <c r="C434" s="264">
        <v>40544</v>
      </c>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c r="BC434" s="172"/>
      <c r="BD434" s="172"/>
    </row>
    <row r="435" spans="1:70" ht="15">
      <c r="A435" s="39">
        <v>2011</v>
      </c>
      <c r="B435" s="39">
        <v>2</v>
      </c>
      <c r="C435" s="264">
        <v>40575</v>
      </c>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c r="BC435" s="172"/>
      <c r="BD435" s="172"/>
    </row>
    <row r="436" spans="1:70" ht="15">
      <c r="A436" s="39">
        <v>2011</v>
      </c>
      <c r="B436" s="39">
        <v>3</v>
      </c>
      <c r="C436" s="264">
        <v>40603</v>
      </c>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c r="BC436" s="172"/>
      <c r="BD436" s="172"/>
    </row>
    <row r="437" spans="1:70" ht="15">
      <c r="A437" s="39">
        <v>2011</v>
      </c>
      <c r="B437" s="39">
        <v>4</v>
      </c>
      <c r="C437" s="264">
        <v>40634</v>
      </c>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c r="BC437" s="172"/>
      <c r="BD437" s="172"/>
    </row>
    <row r="438" spans="1:70" ht="15">
      <c r="A438" s="39">
        <v>2011</v>
      </c>
      <c r="B438" s="39">
        <v>5</v>
      </c>
      <c r="C438" s="264">
        <v>40664</v>
      </c>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G438" s="172"/>
      <c r="AH438" s="172"/>
      <c r="AI438" s="172"/>
      <c r="AJ438" s="172"/>
      <c r="AK438" s="172"/>
      <c r="AL438" s="172"/>
      <c r="AM438" s="172"/>
      <c r="AN438" s="172"/>
      <c r="AO438" s="172"/>
      <c r="AP438" s="172"/>
      <c r="AQ438" s="172"/>
      <c r="AR438" s="172"/>
      <c r="AS438" s="172"/>
      <c r="AT438" s="172"/>
      <c r="AU438" s="172"/>
      <c r="AV438" s="172"/>
      <c r="AW438" s="172"/>
      <c r="AX438" s="172"/>
      <c r="AY438" s="172"/>
      <c r="AZ438" s="172"/>
      <c r="BA438" s="172"/>
      <c r="BB438" s="172"/>
      <c r="BC438" s="172"/>
      <c r="BD438" s="172"/>
    </row>
    <row r="439" spans="1:70" ht="15">
      <c r="A439" s="39">
        <v>2011</v>
      </c>
      <c r="B439" s="39">
        <v>6</v>
      </c>
      <c r="C439" s="264">
        <v>40695</v>
      </c>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72"/>
      <c r="BC439" s="172"/>
      <c r="BD439" s="172"/>
    </row>
    <row r="440" spans="1:70" ht="15">
      <c r="A440" s="39">
        <v>2011</v>
      </c>
      <c r="B440" s="39">
        <v>7</v>
      </c>
      <c r="C440" s="264">
        <v>40725</v>
      </c>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72"/>
      <c r="BC440" s="172"/>
      <c r="BD440" s="172"/>
    </row>
    <row r="441" spans="1:70" ht="15">
      <c r="A441" s="39">
        <v>2011</v>
      </c>
      <c r="B441" s="39">
        <v>8</v>
      </c>
      <c r="C441" s="264">
        <v>40756</v>
      </c>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G441" s="172"/>
      <c r="AH441" s="172"/>
      <c r="AI441" s="172"/>
      <c r="AJ441" s="172"/>
      <c r="AK441" s="172"/>
      <c r="AL441" s="172"/>
      <c r="AM441" s="172"/>
      <c r="AN441" s="172"/>
      <c r="AO441" s="172"/>
      <c r="AP441" s="172"/>
      <c r="AQ441" s="172"/>
      <c r="AR441" s="172"/>
      <c r="AS441" s="172"/>
      <c r="AT441" s="172"/>
      <c r="AU441" s="172"/>
      <c r="AV441" s="172"/>
      <c r="AW441" s="172"/>
      <c r="AX441" s="172"/>
      <c r="AY441" s="172"/>
      <c r="AZ441" s="172"/>
      <c r="BA441" s="172"/>
      <c r="BB441" s="172"/>
      <c r="BC441" s="172"/>
      <c r="BD441" s="172"/>
    </row>
    <row r="442" spans="1:70" ht="15">
      <c r="A442" s="39">
        <v>2011</v>
      </c>
      <c r="B442" s="39">
        <v>9</v>
      </c>
      <c r="C442" s="264">
        <v>40787</v>
      </c>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72"/>
      <c r="BC442" s="172"/>
      <c r="BD442" s="172"/>
    </row>
    <row r="443" spans="1:70" ht="15">
      <c r="A443" s="39">
        <v>2011</v>
      </c>
      <c r="B443" s="39">
        <v>10</v>
      </c>
      <c r="C443" s="264">
        <v>40817</v>
      </c>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G443" s="172"/>
      <c r="AH443" s="172"/>
      <c r="AI443" s="172"/>
      <c r="AJ443" s="172"/>
      <c r="AK443" s="172"/>
      <c r="AL443" s="172"/>
      <c r="AM443" s="172"/>
      <c r="AN443" s="172"/>
      <c r="AO443" s="172"/>
      <c r="AP443" s="172"/>
      <c r="AQ443" s="172"/>
      <c r="AR443" s="172"/>
      <c r="AS443" s="172"/>
      <c r="AT443" s="172"/>
      <c r="AU443" s="172"/>
      <c r="AV443" s="172"/>
      <c r="AW443" s="172"/>
      <c r="AX443" s="172"/>
      <c r="AY443" s="172"/>
      <c r="AZ443" s="172"/>
      <c r="BA443" s="172"/>
      <c r="BB443" s="172"/>
      <c r="BC443" s="172"/>
      <c r="BD443" s="172"/>
    </row>
    <row r="444" spans="1:70" ht="15">
      <c r="A444" s="39">
        <v>2011</v>
      </c>
      <c r="B444" s="39">
        <v>11</v>
      </c>
      <c r="C444" s="264">
        <v>40848</v>
      </c>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72"/>
      <c r="BC444" s="172"/>
      <c r="BD444" s="172"/>
    </row>
    <row r="445" spans="1:70" ht="15">
      <c r="A445" s="39">
        <v>2011</v>
      </c>
      <c r="B445" s="39">
        <v>12</v>
      </c>
      <c r="C445" s="264">
        <v>40878</v>
      </c>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G445" s="172"/>
      <c r="AH445" s="172"/>
      <c r="AI445" s="172"/>
      <c r="AJ445" s="172"/>
      <c r="AK445" s="172"/>
      <c r="AL445" s="172"/>
      <c r="AM445" s="172"/>
      <c r="AN445" s="172"/>
      <c r="AO445" s="172"/>
      <c r="AP445" s="172"/>
      <c r="AQ445" s="172"/>
      <c r="AR445" s="172"/>
      <c r="AS445" s="172"/>
      <c r="AT445" s="172"/>
      <c r="AU445" s="172"/>
      <c r="AV445" s="172"/>
      <c r="AW445" s="172"/>
      <c r="AX445" s="172"/>
      <c r="AY445" s="172"/>
      <c r="AZ445" s="172"/>
      <c r="BA445" s="172"/>
      <c r="BB445" s="172"/>
      <c r="BC445" s="172"/>
      <c r="BD445" s="172"/>
    </row>
    <row r="446" spans="1:70" ht="15">
      <c r="A446" s="39">
        <v>2012</v>
      </c>
      <c r="B446" s="39">
        <v>1</v>
      </c>
      <c r="C446" s="264">
        <f>DATE(A446,B446,1)</f>
        <v>40909</v>
      </c>
      <c r="E446" s="172">
        <v>90341354.071543559</v>
      </c>
      <c r="F446" s="172">
        <v>448.73800000000006</v>
      </c>
      <c r="G446" s="172"/>
      <c r="H446" s="172">
        <f>SUM(E446:F446)</f>
        <v>90341802.809543565</v>
      </c>
      <c r="I446" s="172"/>
      <c r="J446" s="172">
        <v>30138674.92387712</v>
      </c>
      <c r="K446" s="172">
        <v>5254571.7123255953</v>
      </c>
      <c r="L446" s="172"/>
      <c r="M446" s="172">
        <f>SUM(J446:K446)</f>
        <v>35393246.636202715</v>
      </c>
      <c r="N446" s="172"/>
      <c r="O446" s="172">
        <v>2182975.4845362604</v>
      </c>
      <c r="P446" s="172">
        <v>1363750.7304751307</v>
      </c>
      <c r="Q446" s="172"/>
      <c r="R446" s="172">
        <f>SUM(O446:P446)</f>
        <v>3546726.2150113909</v>
      </c>
      <c r="S446" s="172"/>
      <c r="T446" s="172">
        <v>1277594.4654286867</v>
      </c>
      <c r="U446" s="172">
        <v>1214166.130596498</v>
      </c>
      <c r="V446" s="172">
        <v>3803692.3267720193</v>
      </c>
      <c r="W446" s="172"/>
      <c r="X446" s="172">
        <f>SUM(T446:V446)</f>
        <v>6295452.922797204</v>
      </c>
      <c r="Y446" s="172"/>
      <c r="Z446" s="172">
        <v>207519.00479247226</v>
      </c>
      <c r="AA446" s="172">
        <v>224988.21482099438</v>
      </c>
      <c r="AB446" s="172">
        <v>21436.277347837284</v>
      </c>
      <c r="AC446" s="172"/>
      <c r="AD446" s="172">
        <f>SUM(Z446:AB446)</f>
        <v>453943.49696130393</v>
      </c>
      <c r="AE446" s="172"/>
      <c r="AF446" s="172">
        <v>156171.31173939328</v>
      </c>
      <c r="AG446" s="172">
        <v>42687.264848193525</v>
      </c>
      <c r="AH446" s="172">
        <v>43739.518179000901</v>
      </c>
      <c r="AI446" s="172"/>
      <c r="AJ446" s="172">
        <f>SUM(AF446:AH446)</f>
        <v>242598.09476658772</v>
      </c>
      <c r="AK446" s="172"/>
      <c r="AL446" s="172">
        <v>19185.628484436733</v>
      </c>
      <c r="AM446" s="172">
        <v>716.67570201260799</v>
      </c>
      <c r="AN446" s="172">
        <v>0</v>
      </c>
      <c r="AO446" s="172"/>
      <c r="AP446" s="172">
        <f>SUM(AL446:AN446)</f>
        <v>19902.304186449343</v>
      </c>
      <c r="AQ446" s="172"/>
      <c r="AR446" s="172">
        <v>32148.25997192043</v>
      </c>
      <c r="AS446" s="172">
        <v>2571970.914679219</v>
      </c>
      <c r="AT446" s="172">
        <v>813116.07142161136</v>
      </c>
      <c r="AU446" s="172"/>
      <c r="AV446" s="172">
        <f>SUM(AR446:AT446)</f>
        <v>3417235.2460727505</v>
      </c>
      <c r="AW446" s="172"/>
      <c r="AX446" s="172">
        <v>8332.3030547852122</v>
      </c>
      <c r="AY446" s="172">
        <v>666612.78488846903</v>
      </c>
      <c r="AZ446" s="172">
        <v>210746.38352803263</v>
      </c>
      <c r="BA446" s="172"/>
      <c r="BB446" s="172">
        <f t="shared" ref="BB446:BB509" si="42">SUM(AX446:AZ446)</f>
        <v>885691.47147128684</v>
      </c>
      <c r="BC446" s="172"/>
      <c r="BD446" s="172">
        <v>0</v>
      </c>
      <c r="BE446" s="172">
        <v>3126985.9648601208</v>
      </c>
      <c r="BF446" s="172">
        <v>6281322.6857236484</v>
      </c>
      <c r="BG446" s="172">
        <v>2155068.1090629194</v>
      </c>
      <c r="BH446" s="172"/>
      <c r="BI446" s="172">
        <f>SUM(BD446:BG446)</f>
        <v>11563376.75964669</v>
      </c>
      <c r="BJ446" s="172"/>
      <c r="BK446" s="172">
        <v>53741.695572187375</v>
      </c>
      <c r="BL446" s="172">
        <v>799993.58110679628</v>
      </c>
      <c r="BM446" s="172">
        <v>1409602.746228602</v>
      </c>
      <c r="BN446" s="172">
        <v>1035068.9707826958</v>
      </c>
      <c r="BP446" s="265">
        <f>SUM(BK446:BN446)</f>
        <v>3298406.9936902816</v>
      </c>
      <c r="BR446" s="265">
        <f>H446+M446+R446+X446+AD446+AJ446+AP446+AV446+BB446+BI446+BP446</f>
        <v>155458382.9503502</v>
      </c>
    </row>
    <row r="447" spans="1:70" ht="15">
      <c r="A447" s="39">
        <f>IF(B447=1,A446+1,A446)</f>
        <v>2012</v>
      </c>
      <c r="B447" s="39">
        <f>IF(B446=12,1,B446+1)</f>
        <v>2</v>
      </c>
      <c r="C447" s="264">
        <f>DATE(A447,B447,1)</f>
        <v>40940</v>
      </c>
      <c r="E447" s="172">
        <v>82675558.709226683</v>
      </c>
      <c r="F447" s="172">
        <v>438.65350000000001</v>
      </c>
      <c r="G447" s="172"/>
      <c r="H447" s="172">
        <f t="shared" ref="H447:H510" si="43">SUM(E447:F447)</f>
        <v>82675997.362726688</v>
      </c>
      <c r="I447" s="172"/>
      <c r="J447" s="172">
        <v>27432789.440528087</v>
      </c>
      <c r="K447" s="172">
        <v>4855781.1616966268</v>
      </c>
      <c r="L447" s="172"/>
      <c r="M447" s="172">
        <f t="shared" ref="M447:M510" si="44">SUM(J447:K447)</f>
        <v>32288570.602224715</v>
      </c>
      <c r="N447" s="172"/>
      <c r="O447" s="172">
        <v>1957661.5584550356</v>
      </c>
      <c r="P447" s="172">
        <v>1437729.8566744137</v>
      </c>
      <c r="Q447" s="172"/>
      <c r="R447" s="172">
        <f t="shared" ref="R447:R510" si="45">SUM(O447:P447)</f>
        <v>3395391.4151294492</v>
      </c>
      <c r="S447" s="172"/>
      <c r="T447" s="172">
        <v>1146843.7237439766</v>
      </c>
      <c r="U447" s="172">
        <v>1089906.7302940097</v>
      </c>
      <c r="V447" s="172">
        <v>3414417.3210298759</v>
      </c>
      <c r="W447" s="172"/>
      <c r="X447" s="172">
        <f t="shared" ref="X447:X510" si="46">SUM(T447:V447)</f>
        <v>5651167.7750678621</v>
      </c>
      <c r="Y447" s="172"/>
      <c r="Z447" s="172">
        <v>202804.02081085776</v>
      </c>
      <c r="AA447" s="172">
        <v>219876.31757575707</v>
      </c>
      <c r="AB447" s="172">
        <v>20949.229405305108</v>
      </c>
      <c r="AC447" s="172"/>
      <c r="AD447" s="172">
        <f t="shared" ref="AD447:AD510" si="47">SUM(Z447:AB447)</f>
        <v>443629.56779191992</v>
      </c>
      <c r="AE447" s="172"/>
      <c r="AF447" s="172">
        <v>157351.05854752843</v>
      </c>
      <c r="AG447" s="172">
        <v>43009.732296867536</v>
      </c>
      <c r="AH447" s="172">
        <v>44069.934542840849</v>
      </c>
      <c r="AI447" s="172"/>
      <c r="AJ447" s="172">
        <f t="shared" ref="AJ447:AJ510" si="48">SUM(AF447:AH447)</f>
        <v>244430.7253872368</v>
      </c>
      <c r="AK447" s="172"/>
      <c r="AL447" s="172">
        <v>18375.849293259918</v>
      </c>
      <c r="AM447" s="172">
        <v>686.42654594338558</v>
      </c>
      <c r="AN447" s="172">
        <v>0</v>
      </c>
      <c r="AO447" s="172"/>
      <c r="AP447" s="172">
        <f t="shared" ref="AP447:AP510" si="49">SUM(AL447:AN447)</f>
        <v>19062.275839203303</v>
      </c>
      <c r="AQ447" s="172"/>
      <c r="AR447" s="172">
        <v>42131.406719468439</v>
      </c>
      <c r="AS447" s="172">
        <v>2478165.2337734066</v>
      </c>
      <c r="AT447" s="172">
        <v>762582.03568073758</v>
      </c>
      <c r="AU447" s="172"/>
      <c r="AV447" s="172">
        <f t="shared" ref="AV447:AV510" si="50">SUM(AR447:AT447)</f>
        <v>3282878.6761736125</v>
      </c>
      <c r="AW447" s="172"/>
      <c r="AX447" s="172">
        <v>12102.194960735402</v>
      </c>
      <c r="AY447" s="172">
        <v>711849.92715146125</v>
      </c>
      <c r="AZ447" s="172">
        <v>219050.75543319545</v>
      </c>
      <c r="BA447" s="172"/>
      <c r="BB447" s="172">
        <f t="shared" si="42"/>
        <v>943002.87754539214</v>
      </c>
      <c r="BC447" s="172"/>
      <c r="BD447" s="172">
        <v>0</v>
      </c>
      <c r="BE447" s="172">
        <v>3566129.0294210208</v>
      </c>
      <c r="BF447" s="172">
        <v>7163449.8601665236</v>
      </c>
      <c r="BG447" s="172">
        <v>2457718.4005533354</v>
      </c>
      <c r="BH447" s="172"/>
      <c r="BI447" s="172">
        <f t="shared" ref="BI447:BI510" si="51">SUM(BD447:BG447)</f>
        <v>13187297.290140878</v>
      </c>
      <c r="BJ447" s="172"/>
      <c r="BK447" s="172">
        <v>58133.701557257024</v>
      </c>
      <c r="BL447" s="172">
        <v>865372.54912835441</v>
      </c>
      <c r="BM447" s="172">
        <v>1524801.6366262957</v>
      </c>
      <c r="BN447" s="172">
        <v>1119659.3259294017</v>
      </c>
      <c r="BP447" s="265">
        <f t="shared" ref="BP447:BP510" si="52">SUM(BK447:BN447)</f>
        <v>3567967.2132413089</v>
      </c>
      <c r="BR447" s="265">
        <f t="shared" ref="BR447:BR510" si="53">H447+M447+R447+X447+AD447+AJ447+AP447+AV447+BB447+BI447+BP447</f>
        <v>145699395.78126827</v>
      </c>
    </row>
    <row r="448" spans="1:70" ht="15">
      <c r="A448" s="39">
        <f t="shared" ref="A448:A511" si="54">IF(B448=1,A447+1,A447)</f>
        <v>2012</v>
      </c>
      <c r="B448" s="39">
        <f t="shared" ref="B448:B511" si="55">IF(B447=12,1,B447+1)</f>
        <v>3</v>
      </c>
      <c r="C448" s="264">
        <f t="shared" ref="C448:C511" si="56">DATE(A448,B448,1)</f>
        <v>40969</v>
      </c>
      <c r="E448" s="172">
        <v>69673482.218469486</v>
      </c>
      <c r="F448" s="172">
        <v>302.52</v>
      </c>
      <c r="G448" s="172"/>
      <c r="H448" s="172">
        <f t="shared" si="43"/>
        <v>69673784.738469481</v>
      </c>
      <c r="I448" s="172"/>
      <c r="J448" s="172">
        <v>23884047.842110433</v>
      </c>
      <c r="K448" s="172">
        <v>4716419.4918160811</v>
      </c>
      <c r="L448" s="172"/>
      <c r="M448" s="172">
        <f t="shared" si="44"/>
        <v>28600467.333926514</v>
      </c>
      <c r="N448" s="172"/>
      <c r="O448" s="172">
        <v>1778138.5796488901</v>
      </c>
      <c r="P448" s="172">
        <v>1438901.3829200557</v>
      </c>
      <c r="Q448" s="172"/>
      <c r="R448" s="172">
        <f t="shared" si="45"/>
        <v>3217039.9625689457</v>
      </c>
      <c r="S448" s="172"/>
      <c r="T448" s="172">
        <v>1152219.1798438299</v>
      </c>
      <c r="U448" s="172">
        <v>1095015.3127977392</v>
      </c>
      <c r="V448" s="172">
        <v>3430421.2891693683</v>
      </c>
      <c r="W448" s="172"/>
      <c r="X448" s="172">
        <f t="shared" si="46"/>
        <v>5677655.7818109374</v>
      </c>
      <c r="Y448" s="172"/>
      <c r="Z448" s="172">
        <v>202133.73089449116</v>
      </c>
      <c r="AA448" s="172">
        <v>219149.60181376385</v>
      </c>
      <c r="AB448" s="172">
        <v>20879.989864738392</v>
      </c>
      <c r="AC448" s="172"/>
      <c r="AD448" s="172">
        <f t="shared" si="47"/>
        <v>442163.32257299341</v>
      </c>
      <c r="AE448" s="172"/>
      <c r="AF448" s="172">
        <v>181516.15378369109</v>
      </c>
      <c r="AG448" s="172">
        <v>49614.926355487296</v>
      </c>
      <c r="AH448" s="172">
        <v>50837.94853085943</v>
      </c>
      <c r="AI448" s="172"/>
      <c r="AJ448" s="172">
        <f t="shared" si="48"/>
        <v>281969.02867003781</v>
      </c>
      <c r="AK448" s="172"/>
      <c r="AL448" s="172">
        <v>17187.902034949719</v>
      </c>
      <c r="AM448" s="172">
        <v>642.05098972983535</v>
      </c>
      <c r="AN448" s="172">
        <v>0</v>
      </c>
      <c r="AO448" s="172"/>
      <c r="AP448" s="172">
        <f t="shared" si="49"/>
        <v>17829.953024679555</v>
      </c>
      <c r="AQ448" s="172"/>
      <c r="AR448" s="172">
        <v>45913.778581750965</v>
      </c>
      <c r="AS448" s="172">
        <v>2591181.485715257</v>
      </c>
      <c r="AT448" s="172">
        <v>674421.25193444011</v>
      </c>
      <c r="AU448" s="172"/>
      <c r="AV448" s="172">
        <f t="shared" si="50"/>
        <v>3311516.5162314484</v>
      </c>
      <c r="AW448" s="172"/>
      <c r="AX448" s="172">
        <v>14496.351438123687</v>
      </c>
      <c r="AY448" s="172">
        <v>818113.39900954312</v>
      </c>
      <c r="AZ448" s="172">
        <v>212934.93559832723</v>
      </c>
      <c r="BA448" s="172"/>
      <c r="BB448" s="172">
        <f t="shared" si="42"/>
        <v>1045544.6860459941</v>
      </c>
      <c r="BC448" s="172"/>
      <c r="BD448" s="172">
        <v>0</v>
      </c>
      <c r="BE448" s="172">
        <v>3410606.4234038666</v>
      </c>
      <c r="BF448" s="172">
        <v>6851044.3411471536</v>
      </c>
      <c r="BG448" s="172">
        <v>2350534.7380002104</v>
      </c>
      <c r="BH448" s="172"/>
      <c r="BI448" s="172">
        <f t="shared" si="51"/>
        <v>12612185.502551232</v>
      </c>
      <c r="BJ448" s="172"/>
      <c r="BK448" s="172">
        <v>53516.911810913807</v>
      </c>
      <c r="BL448" s="172">
        <v>796647.4722012009</v>
      </c>
      <c r="BM448" s="172">
        <v>1403706.8435440059</v>
      </c>
      <c r="BN448" s="172">
        <v>1030739.6191693369</v>
      </c>
      <c r="BP448" s="265">
        <f t="shared" si="52"/>
        <v>3284610.8467254573</v>
      </c>
      <c r="BR448" s="265">
        <f t="shared" si="53"/>
        <v>128164767.67259772</v>
      </c>
    </row>
    <row r="449" spans="1:78" ht="15">
      <c r="A449" s="39">
        <f t="shared" si="54"/>
        <v>2012</v>
      </c>
      <c r="B449" s="39">
        <f t="shared" si="55"/>
        <v>4</v>
      </c>
      <c r="C449" s="264">
        <f t="shared" si="56"/>
        <v>41000</v>
      </c>
      <c r="E449" s="172">
        <v>51906492.833680637</v>
      </c>
      <c r="F449" s="172">
        <v>274.7885</v>
      </c>
      <c r="G449" s="172"/>
      <c r="H449" s="172">
        <f t="shared" si="43"/>
        <v>51906767.622180641</v>
      </c>
      <c r="I449" s="172"/>
      <c r="J449" s="172">
        <v>18854573.559369024</v>
      </c>
      <c r="K449" s="172">
        <v>3952726.9143578168</v>
      </c>
      <c r="L449" s="172"/>
      <c r="M449" s="172">
        <f t="shared" si="44"/>
        <v>22807300.473726839</v>
      </c>
      <c r="N449" s="172"/>
      <c r="O449" s="172">
        <v>1401006.5764027673</v>
      </c>
      <c r="P449" s="172">
        <v>1359767.5214404438</v>
      </c>
      <c r="Q449" s="172"/>
      <c r="R449" s="172">
        <f t="shared" si="45"/>
        <v>2760774.0978432111</v>
      </c>
      <c r="S449" s="172"/>
      <c r="T449" s="172">
        <v>1018400.4382265365</v>
      </c>
      <c r="U449" s="172">
        <v>967840.22860054544</v>
      </c>
      <c r="V449" s="172">
        <v>3032012.1425727648</v>
      </c>
      <c r="W449" s="172"/>
      <c r="X449" s="172">
        <f t="shared" si="46"/>
        <v>5018252.8093998469</v>
      </c>
      <c r="Y449" s="172"/>
      <c r="Z449" s="172">
        <v>197054.50281178745</v>
      </c>
      <c r="AA449" s="172">
        <v>213642.7979422872</v>
      </c>
      <c r="AB449" s="172">
        <v>20355.316271576914</v>
      </c>
      <c r="AC449" s="172"/>
      <c r="AD449" s="172">
        <f t="shared" si="47"/>
        <v>431052.61702565156</v>
      </c>
      <c r="AE449" s="172"/>
      <c r="AF449" s="172">
        <v>172815.6467979131</v>
      </c>
      <c r="AG449" s="172">
        <v>47236.763286490168</v>
      </c>
      <c r="AH449" s="172">
        <v>48401.163059619983</v>
      </c>
      <c r="AI449" s="172"/>
      <c r="AJ449" s="172">
        <f t="shared" si="48"/>
        <v>268453.57314402325</v>
      </c>
      <c r="AK449" s="172"/>
      <c r="AL449" s="172">
        <v>17897.61949927704</v>
      </c>
      <c r="AM449" s="172">
        <v>668.56235798602734</v>
      </c>
      <c r="AN449" s="172">
        <v>0</v>
      </c>
      <c r="AO449" s="172"/>
      <c r="AP449" s="172">
        <f t="shared" si="49"/>
        <v>18566.181857263065</v>
      </c>
      <c r="AQ449" s="172"/>
      <c r="AR449" s="172">
        <v>45778.320311350777</v>
      </c>
      <c r="AS449" s="172">
        <v>2199601.9935922003</v>
      </c>
      <c r="AT449" s="172">
        <v>928893.05150941934</v>
      </c>
      <c r="AU449" s="172"/>
      <c r="AV449" s="172">
        <f t="shared" si="50"/>
        <v>3174273.3654129705</v>
      </c>
      <c r="AW449" s="172"/>
      <c r="AX449" s="172">
        <v>16858.961867595513</v>
      </c>
      <c r="AY449" s="172">
        <v>810056.06762429001</v>
      </c>
      <c r="AZ449" s="172">
        <v>342087.09336565109</v>
      </c>
      <c r="BA449" s="172"/>
      <c r="BB449" s="172">
        <f t="shared" si="42"/>
        <v>1169002.1228575367</v>
      </c>
      <c r="BC449" s="172"/>
      <c r="BD449" s="172">
        <v>0</v>
      </c>
      <c r="BE449" s="172">
        <v>3731684.13099341</v>
      </c>
      <c r="BF449" s="172">
        <v>7496008.1213579671</v>
      </c>
      <c r="BG449" s="172">
        <v>2571816.2966426415</v>
      </c>
      <c r="BH449" s="172"/>
      <c r="BI449" s="172">
        <f t="shared" si="51"/>
        <v>13799508.54899402</v>
      </c>
      <c r="BJ449" s="172"/>
      <c r="BK449" s="172">
        <v>58859.391124069858</v>
      </c>
      <c r="BL449" s="172">
        <v>876175.09246356855</v>
      </c>
      <c r="BM449" s="172">
        <v>1543835.9077894522</v>
      </c>
      <c r="BN449" s="172">
        <v>1133636.1598389265</v>
      </c>
      <c r="BP449" s="265">
        <f t="shared" si="52"/>
        <v>3612506.551216017</v>
      </c>
      <c r="BR449" s="265">
        <f t="shared" si="53"/>
        <v>104966457.96365802</v>
      </c>
    </row>
    <row r="450" spans="1:78" ht="15">
      <c r="A450" s="39">
        <f t="shared" si="54"/>
        <v>2012</v>
      </c>
      <c r="B450" s="39">
        <f t="shared" si="55"/>
        <v>5</v>
      </c>
      <c r="C450" s="264">
        <f t="shared" si="56"/>
        <v>41030</v>
      </c>
      <c r="E450" s="172">
        <v>34699625.658204652</v>
      </c>
      <c r="F450" s="172">
        <v>196.63759999999999</v>
      </c>
      <c r="G450" s="172"/>
      <c r="H450" s="172">
        <f t="shared" si="43"/>
        <v>34699822.29580465</v>
      </c>
      <c r="I450" s="172"/>
      <c r="J450" s="172">
        <v>13637150.536838857</v>
      </c>
      <c r="K450" s="172">
        <v>3603088.168230209</v>
      </c>
      <c r="L450" s="172"/>
      <c r="M450" s="172">
        <f t="shared" si="44"/>
        <v>17240238.705069065</v>
      </c>
      <c r="N450" s="172"/>
      <c r="O450" s="172">
        <v>1097825.9105844325</v>
      </c>
      <c r="P450" s="172">
        <v>1264197.9668576354</v>
      </c>
      <c r="Q450" s="172"/>
      <c r="R450" s="172">
        <f t="shared" si="45"/>
        <v>2362023.877442068</v>
      </c>
      <c r="S450" s="172"/>
      <c r="T450" s="172">
        <v>874564.17879577656</v>
      </c>
      <c r="U450" s="172">
        <v>831144.96317927539</v>
      </c>
      <c r="V450" s="172">
        <v>2603778.5433259234</v>
      </c>
      <c r="W450" s="172"/>
      <c r="X450" s="172">
        <f t="shared" si="46"/>
        <v>4309487.6853009751</v>
      </c>
      <c r="Y450" s="172"/>
      <c r="Z450" s="172">
        <v>187934.20565248359</v>
      </c>
      <c r="AA450" s="172">
        <v>203754.74273230389</v>
      </c>
      <c r="AB450" s="172">
        <v>19413.208730163809</v>
      </c>
      <c r="AC450" s="172"/>
      <c r="AD450" s="172">
        <f t="shared" si="47"/>
        <v>411102.15711495129</v>
      </c>
      <c r="AE450" s="172"/>
      <c r="AF450" s="172">
        <v>158913.96421416663</v>
      </c>
      <c r="AG450" s="172">
        <v>43436.930912166725</v>
      </c>
      <c r="AH450" s="172">
        <v>44507.663726623723</v>
      </c>
      <c r="AI450" s="172"/>
      <c r="AJ450" s="172">
        <f t="shared" si="48"/>
        <v>246858.55885295707</v>
      </c>
      <c r="AK450" s="172"/>
      <c r="AL450" s="172">
        <v>17973.021567868331</v>
      </c>
      <c r="AM450" s="172">
        <v>671.37898869920434</v>
      </c>
      <c r="AN450" s="172">
        <v>0</v>
      </c>
      <c r="AO450" s="172"/>
      <c r="AP450" s="172">
        <f t="shared" si="49"/>
        <v>18644.400556567536</v>
      </c>
      <c r="AQ450" s="172"/>
      <c r="AR450" s="172">
        <v>21354.661085511394</v>
      </c>
      <c r="AS450" s="172">
        <v>1897140.0154103155</v>
      </c>
      <c r="AT450" s="172">
        <v>977680.07767464733</v>
      </c>
      <c r="AU450" s="172"/>
      <c r="AV450" s="172">
        <f t="shared" si="50"/>
        <v>2896174.7541704741</v>
      </c>
      <c r="AW450" s="172"/>
      <c r="AX450" s="172">
        <v>8242.9934436091717</v>
      </c>
      <c r="AY450" s="172">
        <v>732304.42037995649</v>
      </c>
      <c r="AZ450" s="172">
        <v>377388.82569704007</v>
      </c>
      <c r="BA450" s="172"/>
      <c r="BB450" s="172">
        <f t="shared" si="42"/>
        <v>1117936.2395206057</v>
      </c>
      <c r="BC450" s="172"/>
      <c r="BD450" s="172">
        <v>0</v>
      </c>
      <c r="BE450" s="172">
        <v>3368460.1658270638</v>
      </c>
      <c r="BF450" s="172">
        <v>6766383.1860250952</v>
      </c>
      <c r="BG450" s="172">
        <v>2321488.2195185763</v>
      </c>
      <c r="BH450" s="172"/>
      <c r="BI450" s="172">
        <f t="shared" si="51"/>
        <v>12456331.571370736</v>
      </c>
      <c r="BJ450" s="172"/>
      <c r="BK450" s="172">
        <v>55450.625245824784</v>
      </c>
      <c r="BL450" s="172">
        <v>825432.53972015996</v>
      </c>
      <c r="BM450" s="172">
        <v>1454426.6382815635</v>
      </c>
      <c r="BN450" s="172">
        <v>1067983.0807600392</v>
      </c>
      <c r="BP450" s="265">
        <f t="shared" si="52"/>
        <v>3403292.8840075871</v>
      </c>
      <c r="BR450" s="265">
        <f t="shared" si="53"/>
        <v>79161913.129210636</v>
      </c>
    </row>
    <row r="451" spans="1:78" ht="15">
      <c r="A451" s="39">
        <f t="shared" si="54"/>
        <v>2012</v>
      </c>
      <c r="B451" s="39">
        <f t="shared" si="55"/>
        <v>6</v>
      </c>
      <c r="C451" s="264">
        <f t="shared" si="56"/>
        <v>41061</v>
      </c>
      <c r="E451" s="172">
        <v>21108569.56886122</v>
      </c>
      <c r="F451" s="172">
        <v>103.361</v>
      </c>
      <c r="G451" s="172"/>
      <c r="H451" s="172">
        <f t="shared" si="43"/>
        <v>21108672.929861221</v>
      </c>
      <c r="I451" s="172"/>
      <c r="J451" s="172">
        <v>9821455.9537285529</v>
      </c>
      <c r="K451" s="172">
        <v>3291593.6608664338</v>
      </c>
      <c r="L451" s="172"/>
      <c r="M451" s="172">
        <f t="shared" si="44"/>
        <v>13113049.614594987</v>
      </c>
      <c r="N451" s="172"/>
      <c r="O451" s="172">
        <v>704890.0806278435</v>
      </c>
      <c r="P451" s="172">
        <v>1269108.5884195713</v>
      </c>
      <c r="Q451" s="172"/>
      <c r="R451" s="172">
        <f t="shared" si="45"/>
        <v>1973998.6690474148</v>
      </c>
      <c r="S451" s="172"/>
      <c r="T451" s="172">
        <v>682675.75725127466</v>
      </c>
      <c r="U451" s="172">
        <v>648783.16638268286</v>
      </c>
      <c r="V451" s="172">
        <v>2032482.6146289331</v>
      </c>
      <c r="W451" s="172"/>
      <c r="X451" s="172">
        <f t="shared" si="46"/>
        <v>3363941.5382628907</v>
      </c>
      <c r="Y451" s="172"/>
      <c r="Z451" s="172">
        <v>172411.78840604459</v>
      </c>
      <c r="AA451" s="172">
        <v>186925.62893872414</v>
      </c>
      <c r="AB451" s="172">
        <v>17809.775629970041</v>
      </c>
      <c r="AC451" s="172"/>
      <c r="AD451" s="172">
        <f t="shared" si="47"/>
        <v>377147.19297473878</v>
      </c>
      <c r="AE451" s="172"/>
      <c r="AF451" s="172">
        <v>158630.42463060169</v>
      </c>
      <c r="AG451" s="172">
        <v>43359.429294463851</v>
      </c>
      <c r="AH451" s="172">
        <v>44428.25167179959</v>
      </c>
      <c r="AI451" s="172"/>
      <c r="AJ451" s="172">
        <f t="shared" si="48"/>
        <v>246418.10559686512</v>
      </c>
      <c r="AK451" s="172"/>
      <c r="AL451" s="172">
        <v>14713.553204546954</v>
      </c>
      <c r="AM451" s="172">
        <v>549.62213411577636</v>
      </c>
      <c r="AN451" s="172">
        <v>0</v>
      </c>
      <c r="AO451" s="172"/>
      <c r="AP451" s="172">
        <f t="shared" si="49"/>
        <v>15263.17533866273</v>
      </c>
      <c r="AQ451" s="172"/>
      <c r="AR451" s="172">
        <v>5143.3490308449682</v>
      </c>
      <c r="AS451" s="172">
        <v>1522641.5700723454</v>
      </c>
      <c r="AT451" s="172">
        <v>1005081.8955060572</v>
      </c>
      <c r="AU451" s="172"/>
      <c r="AV451" s="172">
        <f t="shared" si="50"/>
        <v>2532866.8146092473</v>
      </c>
      <c r="AW451" s="172"/>
      <c r="AX451" s="172">
        <v>2220.3933595954759</v>
      </c>
      <c r="AY451" s="172">
        <v>657327.20275396993</v>
      </c>
      <c r="AZ451" s="172">
        <v>433895.72693740658</v>
      </c>
      <c r="BA451" s="172"/>
      <c r="BB451" s="172">
        <f t="shared" si="42"/>
        <v>1093443.3230509721</v>
      </c>
      <c r="BC451" s="172"/>
      <c r="BD451" s="172">
        <v>0</v>
      </c>
      <c r="BE451" s="172">
        <v>3274988.838968588</v>
      </c>
      <c r="BF451" s="172">
        <v>6578622.968211934</v>
      </c>
      <c r="BG451" s="172">
        <v>2257069.2941098376</v>
      </c>
      <c r="BH451" s="172"/>
      <c r="BI451" s="172">
        <f t="shared" si="51"/>
        <v>12110681.10129036</v>
      </c>
      <c r="BJ451" s="172"/>
      <c r="BK451" s="172">
        <v>54480.879424767787</v>
      </c>
      <c r="BL451" s="172">
        <v>810996.99904934736</v>
      </c>
      <c r="BM451" s="172">
        <v>1428990.9619793613</v>
      </c>
      <c r="BN451" s="172">
        <v>1049305.7056189065</v>
      </c>
      <c r="BP451" s="265">
        <f t="shared" si="52"/>
        <v>3343774.5460723834</v>
      </c>
      <c r="BR451" s="265">
        <f t="shared" si="53"/>
        <v>59279257.010699742</v>
      </c>
    </row>
    <row r="452" spans="1:78" ht="15">
      <c r="A452" s="39">
        <f t="shared" si="54"/>
        <v>2012</v>
      </c>
      <c r="B452" s="39">
        <f t="shared" si="55"/>
        <v>7</v>
      </c>
      <c r="C452" s="264">
        <f t="shared" si="56"/>
        <v>41091</v>
      </c>
      <c r="E452" s="172">
        <v>15624865.355266774</v>
      </c>
      <c r="F452" s="172">
        <v>78.150999999999996</v>
      </c>
      <c r="G452" s="172"/>
      <c r="H452" s="172">
        <f t="shared" si="43"/>
        <v>15624943.506266775</v>
      </c>
      <c r="I452" s="172"/>
      <c r="J452" s="172">
        <v>7783726.5284626409</v>
      </c>
      <c r="K452" s="172">
        <v>2586923.2888037912</v>
      </c>
      <c r="L452" s="172"/>
      <c r="M452" s="172">
        <f t="shared" si="44"/>
        <v>10370649.817266433</v>
      </c>
      <c r="N452" s="172"/>
      <c r="O452" s="172">
        <v>484708.52267692739</v>
      </c>
      <c r="P452" s="172">
        <v>1200595.9849166514</v>
      </c>
      <c r="Q452" s="172"/>
      <c r="R452" s="172">
        <f t="shared" si="45"/>
        <v>1685304.5075935787</v>
      </c>
      <c r="S452" s="172"/>
      <c r="T452" s="172">
        <v>552456.44965160568</v>
      </c>
      <c r="U452" s="172">
        <v>525028.81622260029</v>
      </c>
      <c r="V452" s="172">
        <v>1644789.8102864947</v>
      </c>
      <c r="W452" s="172"/>
      <c r="X452" s="172">
        <f t="shared" si="46"/>
        <v>2722275.076160701</v>
      </c>
      <c r="Y452" s="172"/>
      <c r="Z452" s="172">
        <v>143958.32504423775</v>
      </c>
      <c r="AA452" s="172">
        <v>156076.91735373245</v>
      </c>
      <c r="AB452" s="172">
        <v>14870.592624827066</v>
      </c>
      <c r="AC452" s="172"/>
      <c r="AD452" s="172">
        <f t="shared" si="47"/>
        <v>314905.83502279723</v>
      </c>
      <c r="AE452" s="172"/>
      <c r="AF452" s="172">
        <v>145242.3023920212</v>
      </c>
      <c r="AG452" s="172">
        <v>39699.971526881323</v>
      </c>
      <c r="AH452" s="172">
        <v>40678.587219891386</v>
      </c>
      <c r="AI452" s="172"/>
      <c r="AJ452" s="172">
        <f t="shared" si="48"/>
        <v>225620.86113879393</v>
      </c>
      <c r="AK452" s="172"/>
      <c r="AL452" s="172">
        <v>12794.429402440395</v>
      </c>
      <c r="AM452" s="172">
        <v>477.9336095913111</v>
      </c>
      <c r="AN452" s="172">
        <v>0</v>
      </c>
      <c r="AO452" s="172"/>
      <c r="AP452" s="172">
        <f t="shared" si="49"/>
        <v>13272.363012031707</v>
      </c>
      <c r="AQ452" s="172"/>
      <c r="AR452" s="172">
        <v>2989.5363378361808</v>
      </c>
      <c r="AS452" s="172">
        <v>1370733.3044203939</v>
      </c>
      <c r="AT452" s="172">
        <v>1075337.0060752719</v>
      </c>
      <c r="AU452" s="172"/>
      <c r="AV452" s="172">
        <f t="shared" si="50"/>
        <v>2449059.8468335019</v>
      </c>
      <c r="AW452" s="172"/>
      <c r="AX452" s="172">
        <v>1308.8363699709435</v>
      </c>
      <c r="AY452" s="172">
        <v>600115.00099523959</v>
      </c>
      <c r="AZ452" s="172">
        <v>470788.78611178987</v>
      </c>
      <c r="BA452" s="172"/>
      <c r="BB452" s="172">
        <f t="shared" si="42"/>
        <v>1072212.6234770003</v>
      </c>
      <c r="BC452" s="172"/>
      <c r="BD452" s="172">
        <v>0</v>
      </c>
      <c r="BE452" s="172">
        <v>2981604.3970090621</v>
      </c>
      <c r="BF452" s="172">
        <v>5989287.9434859185</v>
      </c>
      <c r="BG452" s="172">
        <v>2054873.4858563526</v>
      </c>
      <c r="BH452" s="172"/>
      <c r="BI452" s="172">
        <f t="shared" si="51"/>
        <v>11025765.826351333</v>
      </c>
      <c r="BJ452" s="172"/>
      <c r="BK452" s="172">
        <v>54340.536085745516</v>
      </c>
      <c r="BL452" s="172">
        <v>808907.86194316694</v>
      </c>
      <c r="BM452" s="172">
        <v>1425309.8656910062</v>
      </c>
      <c r="BN452" s="172">
        <v>1046602.6826879896</v>
      </c>
      <c r="BP452" s="265">
        <f t="shared" si="52"/>
        <v>3335160.9464079081</v>
      </c>
      <c r="BR452" s="265">
        <f t="shared" si="53"/>
        <v>48839171.209530853</v>
      </c>
    </row>
    <row r="453" spans="1:78" ht="15">
      <c r="A453" s="39">
        <f t="shared" si="54"/>
        <v>2012</v>
      </c>
      <c r="B453" s="39">
        <f t="shared" si="55"/>
        <v>8</v>
      </c>
      <c r="C453" s="264">
        <f t="shared" si="56"/>
        <v>41122</v>
      </c>
      <c r="E453" s="172">
        <v>12391604.964550285</v>
      </c>
      <c r="F453" s="172">
        <v>65.545500000000004</v>
      </c>
      <c r="G453" s="172"/>
      <c r="H453" s="172">
        <f t="shared" si="43"/>
        <v>12391670.510050284</v>
      </c>
      <c r="I453" s="172"/>
      <c r="J453" s="172">
        <v>6736706.8684147969</v>
      </c>
      <c r="K453" s="172">
        <v>2599615.4410195476</v>
      </c>
      <c r="L453" s="172"/>
      <c r="M453" s="172">
        <f t="shared" si="44"/>
        <v>9336322.309434345</v>
      </c>
      <c r="N453" s="172"/>
      <c r="O453" s="172">
        <v>468781.34389455186</v>
      </c>
      <c r="P453" s="172">
        <v>1174083.50200984</v>
      </c>
      <c r="Q453" s="172"/>
      <c r="R453" s="172">
        <f t="shared" si="45"/>
        <v>1642864.8459043917</v>
      </c>
      <c r="S453" s="172"/>
      <c r="T453" s="172">
        <v>463599.53468579869</v>
      </c>
      <c r="U453" s="172">
        <v>440583.35286144254</v>
      </c>
      <c r="V453" s="172">
        <v>1380242.3542808315</v>
      </c>
      <c r="W453" s="172"/>
      <c r="X453" s="172">
        <f t="shared" si="46"/>
        <v>2284425.2418280728</v>
      </c>
      <c r="Y453" s="172"/>
      <c r="Z453" s="172">
        <v>134067.60351956479</v>
      </c>
      <c r="AA453" s="172">
        <v>145353.58248927922</v>
      </c>
      <c r="AB453" s="172">
        <v>13848.901864575286</v>
      </c>
      <c r="AC453" s="172"/>
      <c r="AD453" s="172">
        <f t="shared" si="47"/>
        <v>293270.08787341928</v>
      </c>
      <c r="AE453" s="172"/>
      <c r="AF453" s="172">
        <v>152081.6861279656</v>
      </c>
      <c r="AG453" s="172">
        <v>41569.422334990551</v>
      </c>
      <c r="AH453" s="172">
        <v>42594.120526999061</v>
      </c>
      <c r="AI453" s="172"/>
      <c r="AJ453" s="172">
        <f t="shared" si="48"/>
        <v>236245.22898995521</v>
      </c>
      <c r="AK453" s="172"/>
      <c r="AL453" s="172">
        <v>12536.074627145221</v>
      </c>
      <c r="AM453" s="172">
        <v>468.28281341837487</v>
      </c>
      <c r="AN453" s="172">
        <v>0</v>
      </c>
      <c r="AO453" s="172"/>
      <c r="AP453" s="172">
        <f t="shared" si="49"/>
        <v>13004.357440563595</v>
      </c>
      <c r="AQ453" s="172"/>
      <c r="AR453" s="172">
        <v>3673.4103103763114</v>
      </c>
      <c r="AS453" s="172">
        <v>1328016.1691596943</v>
      </c>
      <c r="AT453" s="172">
        <v>963989.3379554135</v>
      </c>
      <c r="AU453" s="172"/>
      <c r="AV453" s="172">
        <f t="shared" si="50"/>
        <v>2295678.9174254839</v>
      </c>
      <c r="AW453" s="172"/>
      <c r="AX453" s="172">
        <v>1666.5373645557138</v>
      </c>
      <c r="AY453" s="172">
        <v>602488.79913772794</v>
      </c>
      <c r="AZ453" s="172">
        <v>437338.63494585949</v>
      </c>
      <c r="BA453" s="172"/>
      <c r="BB453" s="172">
        <f t="shared" si="42"/>
        <v>1041493.9714481432</v>
      </c>
      <c r="BC453" s="172"/>
      <c r="BD453" s="172">
        <v>0</v>
      </c>
      <c r="BE453" s="172">
        <v>2933762.2600886719</v>
      </c>
      <c r="BF453" s="172">
        <v>5893185.2096237959</v>
      </c>
      <c r="BG453" s="172">
        <v>2021901.4595328616</v>
      </c>
      <c r="BH453" s="172"/>
      <c r="BI453" s="172">
        <f t="shared" si="51"/>
        <v>10848848.92924533</v>
      </c>
      <c r="BJ453" s="172"/>
      <c r="BK453" s="172">
        <v>54150.897235618046</v>
      </c>
      <c r="BL453" s="172">
        <v>806084.91671944072</v>
      </c>
      <c r="BM453" s="172">
        <v>1420335.7866061316</v>
      </c>
      <c r="BN453" s="172">
        <v>1042950.224622944</v>
      </c>
      <c r="BP453" s="265">
        <f t="shared" si="52"/>
        <v>3323521.8251841343</v>
      </c>
      <c r="BR453" s="265">
        <f t="shared" si="53"/>
        <v>43707346.224824123</v>
      </c>
    </row>
    <row r="454" spans="1:78" ht="15">
      <c r="A454" s="39">
        <f t="shared" si="54"/>
        <v>2012</v>
      </c>
      <c r="B454" s="39">
        <f t="shared" si="55"/>
        <v>9</v>
      </c>
      <c r="C454" s="264">
        <f t="shared" si="56"/>
        <v>41153</v>
      </c>
      <c r="E454" s="172">
        <v>14508564.636122203</v>
      </c>
      <c r="F454" s="172">
        <v>73.108999999999995</v>
      </c>
      <c r="G454" s="172"/>
      <c r="H454" s="172">
        <f t="shared" si="43"/>
        <v>14508637.745122202</v>
      </c>
      <c r="I454" s="172"/>
      <c r="J454" s="172">
        <v>7406390.06214769</v>
      </c>
      <c r="K454" s="172">
        <v>2576922.4829050195</v>
      </c>
      <c r="L454" s="172"/>
      <c r="M454" s="172">
        <f t="shared" si="44"/>
        <v>9983312.5450527091</v>
      </c>
      <c r="N454" s="172"/>
      <c r="O454" s="172">
        <v>510739.86682374461</v>
      </c>
      <c r="P454" s="172">
        <v>1127588.2870615206</v>
      </c>
      <c r="Q454" s="172"/>
      <c r="R454" s="172">
        <f t="shared" si="45"/>
        <v>1638328.1538852653</v>
      </c>
      <c r="S454" s="172"/>
      <c r="T454" s="172">
        <v>487928.76999660442</v>
      </c>
      <c r="U454" s="172">
        <v>463704.7221981365</v>
      </c>
      <c r="V454" s="172">
        <v>1452676.0788875606</v>
      </c>
      <c r="W454" s="172"/>
      <c r="X454" s="172">
        <f t="shared" si="46"/>
        <v>2404309.5710823014</v>
      </c>
      <c r="Y454" s="172"/>
      <c r="Z454" s="172">
        <v>147779.69494403407</v>
      </c>
      <c r="AA454" s="172">
        <v>160219.9749632543</v>
      </c>
      <c r="AB454" s="172">
        <v>15265.332109543804</v>
      </c>
      <c r="AC454" s="172"/>
      <c r="AD454" s="172">
        <f t="shared" si="47"/>
        <v>323265.00201683218</v>
      </c>
      <c r="AE454" s="172"/>
      <c r="AF454" s="172">
        <v>163245.02093462597</v>
      </c>
      <c r="AG454" s="172">
        <v>44620.76527482683</v>
      </c>
      <c r="AH454" s="172">
        <v>45720.679946113101</v>
      </c>
      <c r="AI454" s="172"/>
      <c r="AJ454" s="172">
        <f t="shared" si="48"/>
        <v>253586.46615556587</v>
      </c>
      <c r="AK454" s="172"/>
      <c r="AL454" s="172">
        <v>12696.32944962518</v>
      </c>
      <c r="AM454" s="172">
        <v>474.26910349455858</v>
      </c>
      <c r="AN454" s="172">
        <v>0</v>
      </c>
      <c r="AO454" s="172"/>
      <c r="AP454" s="172">
        <f t="shared" si="49"/>
        <v>13170.598553119738</v>
      </c>
      <c r="AQ454" s="172"/>
      <c r="AR454" s="172">
        <v>6220.0737036703958</v>
      </c>
      <c r="AS454" s="172">
        <v>1369224.7761186375</v>
      </c>
      <c r="AT454" s="172">
        <v>1024796.0015530376</v>
      </c>
      <c r="AU454" s="172"/>
      <c r="AV454" s="172">
        <f t="shared" si="50"/>
        <v>2400240.8513753456</v>
      </c>
      <c r="AW454" s="172"/>
      <c r="AX454" s="172">
        <v>2725.1721049941825</v>
      </c>
      <c r="AY454" s="172">
        <v>599892.11432391452</v>
      </c>
      <c r="AZ454" s="172">
        <v>448989.12935612729</v>
      </c>
      <c r="BA454" s="172"/>
      <c r="BB454" s="172">
        <f t="shared" si="42"/>
        <v>1051606.415785036</v>
      </c>
      <c r="BC454" s="172"/>
      <c r="BD454" s="172">
        <v>0</v>
      </c>
      <c r="BE454" s="172">
        <v>3108511.6950314343</v>
      </c>
      <c r="BF454" s="172">
        <v>6244212.5574783823</v>
      </c>
      <c r="BG454" s="172">
        <v>2142335.9413482472</v>
      </c>
      <c r="BH454" s="172"/>
      <c r="BI454" s="172">
        <f t="shared" si="51"/>
        <v>11495060.193858065</v>
      </c>
      <c r="BJ454" s="172"/>
      <c r="BK454" s="172">
        <v>54343.607750296549</v>
      </c>
      <c r="BL454" s="172">
        <v>808953.58643879311</v>
      </c>
      <c r="BM454" s="172">
        <v>1425390.4330557038</v>
      </c>
      <c r="BN454" s="172">
        <v>1046661.8431709548</v>
      </c>
      <c r="BP454" s="265">
        <f t="shared" si="52"/>
        <v>3335349.4704157482</v>
      </c>
      <c r="BR454" s="265">
        <f t="shared" si="53"/>
        <v>47406867.013302185</v>
      </c>
    </row>
    <row r="455" spans="1:78" ht="15">
      <c r="A455" s="39">
        <f t="shared" si="54"/>
        <v>2012</v>
      </c>
      <c r="B455" s="39">
        <f t="shared" si="55"/>
        <v>10</v>
      </c>
      <c r="C455" s="264">
        <f t="shared" si="56"/>
        <v>41183</v>
      </c>
      <c r="E455" s="172">
        <v>24766940.240519993</v>
      </c>
      <c r="F455" s="172">
        <v>141.1755</v>
      </c>
      <c r="G455" s="172"/>
      <c r="H455" s="172">
        <f t="shared" si="43"/>
        <v>24767081.416019995</v>
      </c>
      <c r="I455" s="172"/>
      <c r="J455" s="172">
        <v>10243456.805595782</v>
      </c>
      <c r="K455" s="172">
        <v>2861573.4830690925</v>
      </c>
      <c r="L455" s="172"/>
      <c r="M455" s="172">
        <f t="shared" si="44"/>
        <v>13105030.288664874</v>
      </c>
      <c r="N455" s="172"/>
      <c r="O455" s="172">
        <v>754243.03506761801</v>
      </c>
      <c r="P455" s="172">
        <v>1134392.5295616111</v>
      </c>
      <c r="Q455" s="172"/>
      <c r="R455" s="172">
        <f t="shared" si="45"/>
        <v>1888635.5646292293</v>
      </c>
      <c r="S455" s="172"/>
      <c r="T455" s="172">
        <v>587445.46506307903</v>
      </c>
      <c r="U455" s="172">
        <v>558280.7428746738</v>
      </c>
      <c r="V455" s="172">
        <v>1748960.1499703568</v>
      </c>
      <c r="W455" s="172"/>
      <c r="X455" s="172">
        <f t="shared" si="46"/>
        <v>2894686.3579081097</v>
      </c>
      <c r="Y455" s="172"/>
      <c r="Z455" s="172">
        <v>177845.94782515202</v>
      </c>
      <c r="AA455" s="172">
        <v>192817.24271154631</v>
      </c>
      <c r="AB455" s="172">
        <v>18371.112884728187</v>
      </c>
      <c r="AC455" s="172"/>
      <c r="AD455" s="172">
        <f t="shared" si="47"/>
        <v>389034.30342142651</v>
      </c>
      <c r="AE455" s="172"/>
      <c r="AF455" s="172">
        <v>155754.4137217387</v>
      </c>
      <c r="AG455" s="172">
        <v>42573.311549754151</v>
      </c>
      <c r="AH455" s="172">
        <v>43622.755899047588</v>
      </c>
      <c r="AI455" s="172"/>
      <c r="AJ455" s="172">
        <f t="shared" si="48"/>
        <v>241950.48117054044</v>
      </c>
      <c r="AK455" s="172"/>
      <c r="AL455" s="172">
        <v>13475.152113260869</v>
      </c>
      <c r="AM455" s="172">
        <v>503.36188404418795</v>
      </c>
      <c r="AN455" s="172">
        <v>0</v>
      </c>
      <c r="AO455" s="172"/>
      <c r="AP455" s="172">
        <f t="shared" si="49"/>
        <v>13978.513997305057</v>
      </c>
      <c r="AQ455" s="172"/>
      <c r="AR455" s="172">
        <v>13835.209301334602</v>
      </c>
      <c r="AS455" s="172">
        <v>1621231.2323986504</v>
      </c>
      <c r="AT455" s="172">
        <v>822379.14816479234</v>
      </c>
      <c r="AU455" s="172"/>
      <c r="AV455" s="172">
        <f t="shared" si="50"/>
        <v>2457445.5898647774</v>
      </c>
      <c r="AW455" s="172"/>
      <c r="AX455" s="172">
        <v>6055.3668796215425</v>
      </c>
      <c r="AY455" s="172">
        <v>709577.26009448955</v>
      </c>
      <c r="AZ455" s="172">
        <v>359937.269312441</v>
      </c>
      <c r="BA455" s="172"/>
      <c r="BB455" s="172">
        <f t="shared" si="42"/>
        <v>1075569.8962865521</v>
      </c>
      <c r="BC455" s="172"/>
      <c r="BD455" s="172">
        <v>0</v>
      </c>
      <c r="BE455" s="172">
        <v>2989756.0698622102</v>
      </c>
      <c r="BF455" s="172">
        <v>6005662.589293248</v>
      </c>
      <c r="BG455" s="172">
        <v>2060491.4868319721</v>
      </c>
      <c r="BH455" s="172"/>
      <c r="BI455" s="172">
        <f t="shared" si="51"/>
        <v>11055910.145987431</v>
      </c>
      <c r="BJ455" s="172"/>
      <c r="BK455" s="172">
        <v>51786.762731903218</v>
      </c>
      <c r="BL455" s="172">
        <v>770892.64361178398</v>
      </c>
      <c r="BM455" s="172">
        <v>1358326.3830432328</v>
      </c>
      <c r="BN455" s="172">
        <v>997416.82189907518</v>
      </c>
      <c r="BP455" s="265">
        <f t="shared" si="52"/>
        <v>3178422.6112859952</v>
      </c>
      <c r="BR455" s="265">
        <f t="shared" si="53"/>
        <v>61067745.16923622</v>
      </c>
    </row>
    <row r="456" spans="1:78" ht="15">
      <c r="A456" s="39">
        <f t="shared" si="54"/>
        <v>2012</v>
      </c>
      <c r="B456" s="39">
        <f t="shared" si="55"/>
        <v>11</v>
      </c>
      <c r="C456" s="264">
        <f t="shared" si="56"/>
        <v>41214</v>
      </c>
      <c r="E456" s="172">
        <v>51006739.679692134</v>
      </c>
      <c r="F456" s="172">
        <v>236.9735</v>
      </c>
      <c r="G456" s="172"/>
      <c r="H456" s="172">
        <f t="shared" si="43"/>
        <v>51006976.653192133</v>
      </c>
      <c r="I456" s="172"/>
      <c r="J456" s="172">
        <v>17335829.521573197</v>
      </c>
      <c r="K456" s="172">
        <v>4307833.9629038703</v>
      </c>
      <c r="L456" s="172"/>
      <c r="M456" s="172">
        <f t="shared" si="44"/>
        <v>21643663.484477066</v>
      </c>
      <c r="N456" s="172"/>
      <c r="O456" s="172">
        <v>1288044.8117601136</v>
      </c>
      <c r="P456" s="172">
        <v>1259007.6031363995</v>
      </c>
      <c r="Q456" s="172"/>
      <c r="R456" s="172">
        <f t="shared" si="45"/>
        <v>2547052.4148965133</v>
      </c>
      <c r="S456" s="172"/>
      <c r="T456" s="172">
        <v>918278.2510211257</v>
      </c>
      <c r="U456" s="172">
        <v>872688.77646486193</v>
      </c>
      <c r="V456" s="172">
        <v>2733925.3822445828</v>
      </c>
      <c r="W456" s="172"/>
      <c r="X456" s="172">
        <f t="shared" si="46"/>
        <v>4524892.4097305704</v>
      </c>
      <c r="Y456" s="172"/>
      <c r="Z456" s="172">
        <v>203893.52956838181</v>
      </c>
      <c r="AA456" s="172">
        <v>221057.54254660883</v>
      </c>
      <c r="AB456" s="172">
        <v>21061.773371688039</v>
      </c>
      <c r="AC456" s="172"/>
      <c r="AD456" s="172">
        <f t="shared" si="47"/>
        <v>446012.84548667871</v>
      </c>
      <c r="AE456" s="172"/>
      <c r="AF456" s="172">
        <v>155569.56054361616</v>
      </c>
      <c r="AG456" s="172">
        <v>42522.784494018619</v>
      </c>
      <c r="AH456" s="172">
        <v>43570.983336885663</v>
      </c>
      <c r="AI456" s="172"/>
      <c r="AJ456" s="172">
        <f t="shared" si="48"/>
        <v>241663.32837452044</v>
      </c>
      <c r="AK456" s="172"/>
      <c r="AL456" s="172">
        <v>14415.6805513213</v>
      </c>
      <c r="AM456" s="172">
        <v>538.49515471898337</v>
      </c>
      <c r="AN456" s="172">
        <v>0</v>
      </c>
      <c r="AO456" s="172"/>
      <c r="AP456" s="172">
        <f t="shared" si="49"/>
        <v>14954.175706040283</v>
      </c>
      <c r="AQ456" s="172"/>
      <c r="AR456" s="172">
        <v>24983.251845077692</v>
      </c>
      <c r="AS456" s="172">
        <v>1949471.7772518487</v>
      </c>
      <c r="AT456" s="172">
        <v>751880.15165881219</v>
      </c>
      <c r="AU456" s="172"/>
      <c r="AV456" s="172">
        <f t="shared" si="50"/>
        <v>2726335.1807557386</v>
      </c>
      <c r="AW456" s="172"/>
      <c r="AX456" s="172">
        <v>11066.764423307519</v>
      </c>
      <c r="AY456" s="172">
        <v>863552.3126659554</v>
      </c>
      <c r="AZ456" s="172">
        <v>333058.34502918081</v>
      </c>
      <c r="BA456" s="172"/>
      <c r="BB456" s="172">
        <f t="shared" si="42"/>
        <v>1207677.4221184438</v>
      </c>
      <c r="BC456" s="172"/>
      <c r="BD456" s="172">
        <v>0</v>
      </c>
      <c r="BE456" s="172">
        <v>3091837.8431163039</v>
      </c>
      <c r="BF456" s="172">
        <v>6210719.0127455741</v>
      </c>
      <c r="BG456" s="172">
        <v>2130844.592515429</v>
      </c>
      <c r="BH456" s="172"/>
      <c r="BI456" s="172">
        <f t="shared" si="51"/>
        <v>11433401.448377308</v>
      </c>
      <c r="BJ456" s="172"/>
      <c r="BK456" s="172">
        <v>56567.088555328177</v>
      </c>
      <c r="BL456" s="172">
        <v>842052.10245695978</v>
      </c>
      <c r="BM456" s="172">
        <v>1483710.5998384804</v>
      </c>
      <c r="BN456" s="172">
        <v>1089486.2454142333</v>
      </c>
      <c r="BP456" s="265">
        <f t="shared" si="52"/>
        <v>3471816.0362650016</v>
      </c>
      <c r="BR456" s="265">
        <f t="shared" si="53"/>
        <v>99264445.399380028</v>
      </c>
    </row>
    <row r="457" spans="1:78" ht="15.75" thickBot="1">
      <c r="A457" s="39">
        <f t="shared" si="54"/>
        <v>2012</v>
      </c>
      <c r="B457" s="39">
        <f t="shared" si="55"/>
        <v>12</v>
      </c>
      <c r="C457" s="264">
        <f t="shared" si="56"/>
        <v>41244</v>
      </c>
      <c r="E457" s="172">
        <v>78014142.787317276</v>
      </c>
      <c r="F457" s="172">
        <v>443.69600000000003</v>
      </c>
      <c r="G457" s="172"/>
      <c r="H457" s="172">
        <f t="shared" si="43"/>
        <v>78014586.483317271</v>
      </c>
      <c r="I457" s="172"/>
      <c r="J457" s="172">
        <v>24512807.085193668</v>
      </c>
      <c r="K457" s="172">
        <v>7144868.6479800064</v>
      </c>
      <c r="L457" s="172"/>
      <c r="M457" s="172">
        <f t="shared" si="44"/>
        <v>31657675.733173676</v>
      </c>
      <c r="N457" s="172"/>
      <c r="O457" s="172">
        <v>1984485.3464725092</v>
      </c>
      <c r="P457" s="172">
        <v>1380166.9486223895</v>
      </c>
      <c r="Q457" s="172"/>
      <c r="R457" s="172">
        <f t="shared" si="45"/>
        <v>3364652.2950948989</v>
      </c>
      <c r="S457" s="172"/>
      <c r="T457" s="172">
        <v>1340629.2934075645</v>
      </c>
      <c r="U457" s="172">
        <v>1274071.4880874208</v>
      </c>
      <c r="V457" s="172">
        <v>3991361.495659817</v>
      </c>
      <c r="W457" s="172"/>
      <c r="X457" s="172">
        <f t="shared" si="46"/>
        <v>6606062.2771548023</v>
      </c>
      <c r="Y457" s="172"/>
      <c r="Z457" s="172">
        <v>239407.5402103989</v>
      </c>
      <c r="AA457" s="172">
        <v>259561.16713497747</v>
      </c>
      <c r="AB457" s="172">
        <v>24730.296081777382</v>
      </c>
      <c r="AC457" s="172"/>
      <c r="AD457" s="172">
        <f t="shared" si="47"/>
        <v>523699.00342715374</v>
      </c>
      <c r="AE457" s="172"/>
      <c r="AF457" s="172">
        <v>205383.11002211808</v>
      </c>
      <c r="AG457" s="172">
        <v>56138.628248765235</v>
      </c>
      <c r="AH457" s="172">
        <v>57522.46154827025</v>
      </c>
      <c r="AI457" s="172"/>
      <c r="AJ457" s="172">
        <f t="shared" si="48"/>
        <v>319044.19981915358</v>
      </c>
      <c r="AK457" s="172"/>
      <c r="AL457" s="172">
        <v>17122.052997712988</v>
      </c>
      <c r="AM457" s="172">
        <v>639.59121078505007</v>
      </c>
      <c r="AN457" s="172">
        <v>0</v>
      </c>
      <c r="AO457" s="172"/>
      <c r="AP457" s="172">
        <f t="shared" si="49"/>
        <v>17761.644208498037</v>
      </c>
      <c r="AQ457" s="172"/>
      <c r="AR457" s="172">
        <v>26245.720510108298</v>
      </c>
      <c r="AS457" s="172">
        <v>2820386.0174864512</v>
      </c>
      <c r="AT457" s="172">
        <v>778435.36575805151</v>
      </c>
      <c r="AU457" s="172"/>
      <c r="AV457" s="172">
        <f t="shared" si="50"/>
        <v>3625067.1037546112</v>
      </c>
      <c r="AW457" s="172"/>
      <c r="AX457" s="172">
        <v>8934.4255432618647</v>
      </c>
      <c r="AY457" s="172">
        <v>960100.48063967505</v>
      </c>
      <c r="AZ457" s="172">
        <v>264990.73679187137</v>
      </c>
      <c r="BA457" s="172"/>
      <c r="BB457" s="172">
        <f t="shared" si="42"/>
        <v>1234025.6429748083</v>
      </c>
      <c r="BC457" s="172"/>
      <c r="BD457" s="172">
        <v>0</v>
      </c>
      <c r="BE457" s="172">
        <v>3501345.4031132068</v>
      </c>
      <c r="BF457" s="172">
        <v>7033315.9656867897</v>
      </c>
      <c r="BG457" s="172">
        <v>2413070.5739834886</v>
      </c>
      <c r="BH457" s="172"/>
      <c r="BI457" s="172">
        <f t="shared" si="51"/>
        <v>12947731.942783484</v>
      </c>
      <c r="BJ457" s="172"/>
      <c r="BK457" s="172">
        <v>56643.581148362413</v>
      </c>
      <c r="BL457" s="172">
        <v>843190.76365434239</v>
      </c>
      <c r="BM457" s="172">
        <v>1485716.9408751596</v>
      </c>
      <c r="BN457" s="172">
        <v>1090959.498327106</v>
      </c>
      <c r="BP457" s="265">
        <f t="shared" si="52"/>
        <v>3476510.7840049705</v>
      </c>
      <c r="BR457" s="265">
        <f t="shared" si="53"/>
        <v>141786817.10971329</v>
      </c>
    </row>
    <row r="458" spans="1:78" ht="15">
      <c r="A458" s="39">
        <f t="shared" si="54"/>
        <v>2013</v>
      </c>
      <c r="B458" s="39">
        <f t="shared" si="55"/>
        <v>1</v>
      </c>
      <c r="C458" s="264">
        <f t="shared" si="56"/>
        <v>41275</v>
      </c>
      <c r="E458" s="172">
        <v>90166329.746400788</v>
      </c>
      <c r="F458" s="172">
        <v>448.73800000000006</v>
      </c>
      <c r="G458" s="172"/>
      <c r="H458" s="172">
        <f t="shared" si="43"/>
        <v>90166778.484400794</v>
      </c>
      <c r="I458" s="172"/>
      <c r="J458" s="172">
        <v>30559880.12722066</v>
      </c>
      <c r="K458" s="172">
        <v>5328007.3544752067</v>
      </c>
      <c r="L458" s="172"/>
      <c r="M458" s="172">
        <f t="shared" si="44"/>
        <v>35887887.481695868</v>
      </c>
      <c r="N458" s="172"/>
      <c r="O458" s="172">
        <v>2178118.3833495821</v>
      </c>
      <c r="P458" s="172">
        <v>1360716.3971359583</v>
      </c>
      <c r="Q458" s="172"/>
      <c r="R458" s="172">
        <f t="shared" si="45"/>
        <v>3538834.7804855406</v>
      </c>
      <c r="S458" s="172"/>
      <c r="T458" s="172">
        <v>1477548.4034752045</v>
      </c>
      <c r="U458" s="172">
        <v>1404193.0177073549</v>
      </c>
      <c r="V458" s="172">
        <v>4399001.1516268505</v>
      </c>
      <c r="W458" s="172"/>
      <c r="X458" s="172">
        <f t="shared" si="46"/>
        <v>7280742.5728094094</v>
      </c>
      <c r="Y458" s="172"/>
      <c r="Z458" s="172">
        <v>222395.71725158326</v>
      </c>
      <c r="AA458" s="172">
        <v>241117.2675886089</v>
      </c>
      <c r="AB458" s="172">
        <v>22973.010499658463</v>
      </c>
      <c r="AC458" s="172"/>
      <c r="AD458" s="172">
        <f t="shared" si="47"/>
        <v>486485.9953398506</v>
      </c>
      <c r="AE458" s="172"/>
      <c r="AF458" s="172">
        <v>165632.64980591563</v>
      </c>
      <c r="AG458" s="172">
        <v>45273.390554417325</v>
      </c>
      <c r="AH458" s="172">
        <v>46389.39262616507</v>
      </c>
      <c r="AI458" s="172"/>
      <c r="AJ458" s="172">
        <f t="shared" si="48"/>
        <v>257295.43298649802</v>
      </c>
      <c r="AK458" s="172"/>
      <c r="AL458" s="172">
        <v>15538.977090621675</v>
      </c>
      <c r="AM458" s="172">
        <v>580.45569494962899</v>
      </c>
      <c r="AN458" s="172">
        <v>0</v>
      </c>
      <c r="AO458" s="172"/>
      <c r="AP458" s="172">
        <f t="shared" si="49"/>
        <v>16119.432785571304</v>
      </c>
      <c r="AQ458" s="172"/>
      <c r="AR458" s="172">
        <v>42928.344477651015</v>
      </c>
      <c r="AS458" s="172">
        <v>3434414.5999903437</v>
      </c>
      <c r="AT458" s="172">
        <v>1085773.4398312464</v>
      </c>
      <c r="AU458" s="172"/>
      <c r="AV458" s="172">
        <f t="shared" si="50"/>
        <v>4563116.384299241</v>
      </c>
      <c r="AW458" s="172"/>
      <c r="AX458" s="172">
        <v>12481.80669166543</v>
      </c>
      <c r="AY458" s="172">
        <v>998587.28906795697</v>
      </c>
      <c r="AZ458" s="172">
        <v>315698.50530746154</v>
      </c>
      <c r="BA458" s="172"/>
      <c r="BB458" s="172">
        <f t="shared" si="42"/>
        <v>1326767.6010670839</v>
      </c>
      <c r="BC458" s="172"/>
      <c r="BD458" s="172">
        <v>0</v>
      </c>
      <c r="BE458" s="172">
        <v>3278189.5984678385</v>
      </c>
      <c r="BF458" s="172">
        <v>6585052.4832401816</v>
      </c>
      <c r="BG458" s="172">
        <v>2259275.2057445971</v>
      </c>
      <c r="BH458" s="172"/>
      <c r="BI458" s="172">
        <f t="shared" si="51"/>
        <v>12122517.287452616</v>
      </c>
      <c r="BJ458" s="172"/>
      <c r="BK458" s="172">
        <v>56758.112591870849</v>
      </c>
      <c r="BL458" s="172">
        <v>844895.66742907674</v>
      </c>
      <c r="BM458" s="172">
        <v>1488721.0112823197</v>
      </c>
      <c r="BN458" s="172">
        <v>1093165.3822705201</v>
      </c>
      <c r="BP458" s="265">
        <f t="shared" si="52"/>
        <v>3483540.1735737873</v>
      </c>
      <c r="BR458" s="265">
        <f t="shared" si="53"/>
        <v>159130085.62689626</v>
      </c>
      <c r="BT458" s="265">
        <f>H458</f>
        <v>90166778.484400794</v>
      </c>
      <c r="BU458" s="265">
        <f>SUM(M458,R458,X458,AD458,AJ458,AP458,AV458,BB458,BD458,BE458,BF458,BK458,BL458,BM458)</f>
        <v>65610866.554480337</v>
      </c>
      <c r="BX458" s="266" t="s">
        <v>364</v>
      </c>
      <c r="BY458" s="267"/>
      <c r="BZ458" s="268"/>
    </row>
    <row r="459" spans="1:78" ht="15">
      <c r="A459" s="39">
        <f t="shared" si="54"/>
        <v>2013</v>
      </c>
      <c r="B459" s="39">
        <f t="shared" si="55"/>
        <v>2</v>
      </c>
      <c r="C459" s="264">
        <f t="shared" si="56"/>
        <v>41306</v>
      </c>
      <c r="E459" s="172">
        <v>81763464.975801885</v>
      </c>
      <c r="F459" s="172">
        <v>438.65350000000001</v>
      </c>
      <c r="G459" s="172"/>
      <c r="H459" s="172">
        <f t="shared" si="43"/>
        <v>81763903.629301891</v>
      </c>
      <c r="I459" s="172"/>
      <c r="J459" s="172">
        <v>27975187.366448037</v>
      </c>
      <c r="K459" s="172">
        <v>4951789.1027241051</v>
      </c>
      <c r="L459" s="172"/>
      <c r="M459" s="172">
        <f t="shared" si="44"/>
        <v>32926976.469172142</v>
      </c>
      <c r="N459" s="172"/>
      <c r="O459" s="172">
        <v>2045122.520712496</v>
      </c>
      <c r="P459" s="172">
        <v>1501962.224209005</v>
      </c>
      <c r="Q459" s="172"/>
      <c r="R459" s="172">
        <f t="shared" si="45"/>
        <v>3547084.7449215008</v>
      </c>
      <c r="S459" s="172"/>
      <c r="T459" s="172">
        <v>1502421.1664164283</v>
      </c>
      <c r="U459" s="172">
        <v>1427830.9303273475</v>
      </c>
      <c r="V459" s="172">
        <v>4473053.082897081</v>
      </c>
      <c r="W459" s="172"/>
      <c r="X459" s="172">
        <f t="shared" si="46"/>
        <v>7403305.1796408566</v>
      </c>
      <c r="Y459" s="172"/>
      <c r="Z459" s="172">
        <v>215355.1217679783</v>
      </c>
      <c r="AA459" s="172">
        <v>233483.98594909278</v>
      </c>
      <c r="AB459" s="172">
        <v>22245.731773397139</v>
      </c>
      <c r="AC459" s="172"/>
      <c r="AD459" s="172">
        <f t="shared" si="47"/>
        <v>471084.83949046821</v>
      </c>
      <c r="AE459" s="172"/>
      <c r="AF459" s="172">
        <v>192558.90692484955</v>
      </c>
      <c r="AG459" s="172">
        <v>52633.309967302404</v>
      </c>
      <c r="AH459" s="172">
        <v>53930.736165056434</v>
      </c>
      <c r="AI459" s="172"/>
      <c r="AJ459" s="172">
        <f t="shared" si="48"/>
        <v>299122.95305720839</v>
      </c>
      <c r="AK459" s="172"/>
      <c r="AL459" s="172">
        <v>12514.915854171344</v>
      </c>
      <c r="AM459" s="172">
        <v>467.49243125877661</v>
      </c>
      <c r="AN459" s="172">
        <v>0</v>
      </c>
      <c r="AO459" s="172"/>
      <c r="AP459" s="172">
        <f t="shared" si="49"/>
        <v>12982.408285430121</v>
      </c>
      <c r="AQ459" s="172"/>
      <c r="AR459" s="172">
        <v>55828.74963062763</v>
      </c>
      <c r="AS459" s="172">
        <v>3283841.6077792635</v>
      </c>
      <c r="AT459" s="172">
        <v>1010505.10433494</v>
      </c>
      <c r="AU459" s="172"/>
      <c r="AV459" s="172">
        <f t="shared" si="50"/>
        <v>4350175.4617448309</v>
      </c>
      <c r="AW459" s="172"/>
      <c r="AX459" s="172">
        <v>16579.209797594907</v>
      </c>
      <c r="AY459" s="172">
        <v>975187.50317087688</v>
      </c>
      <c r="AZ459" s="172">
        <v>300085.10377095395</v>
      </c>
      <c r="BA459" s="172"/>
      <c r="BB459" s="172">
        <f t="shared" si="42"/>
        <v>1291851.8167394258</v>
      </c>
      <c r="BC459" s="172"/>
      <c r="BD459" s="172">
        <v>0</v>
      </c>
      <c r="BE459" s="172">
        <v>3660543.601752881</v>
      </c>
      <c r="BF459" s="172">
        <v>7353104.8191959094</v>
      </c>
      <c r="BG459" s="172">
        <v>2522787.3954735948</v>
      </c>
      <c r="BH459" s="172"/>
      <c r="BI459" s="172">
        <f t="shared" si="51"/>
        <v>13536435.816422384</v>
      </c>
      <c r="BJ459" s="172"/>
      <c r="BK459" s="172">
        <v>62302.849644496426</v>
      </c>
      <c r="BL459" s="172">
        <v>927434.07645763538</v>
      </c>
      <c r="BM459" s="172">
        <v>1634155.138234976</v>
      </c>
      <c r="BN459" s="172">
        <v>1199957.4217329298</v>
      </c>
      <c r="BP459" s="265">
        <f t="shared" si="52"/>
        <v>3823849.4860700378</v>
      </c>
      <c r="BR459" s="265">
        <f t="shared" si="53"/>
        <v>149426772.80484617</v>
      </c>
      <c r="BT459" s="265">
        <f t="shared" ref="BT459:BT522" si="57">H459</f>
        <v>81763903.629301891</v>
      </c>
      <c r="BU459" s="265">
        <f t="shared" ref="BU459:BU522" si="58">SUM(M459,R459,X459,AD459,AJ459,AP459,AV459,BB459,BD459,BE459,BF459,BK459,BL459,BM459)</f>
        <v>63940124.35833776</v>
      </c>
      <c r="BX459" s="269"/>
      <c r="BY459" s="270"/>
      <c r="BZ459" s="271"/>
    </row>
    <row r="460" spans="1:78" ht="15">
      <c r="A460" s="39">
        <f t="shared" si="54"/>
        <v>2013</v>
      </c>
      <c r="B460" s="39">
        <f t="shared" si="55"/>
        <v>3</v>
      </c>
      <c r="C460" s="264">
        <f t="shared" si="56"/>
        <v>41334</v>
      </c>
      <c r="E460" s="172">
        <v>69604000.786680236</v>
      </c>
      <c r="F460" s="172">
        <v>302.52</v>
      </c>
      <c r="G460" s="172"/>
      <c r="H460" s="172">
        <f t="shared" si="43"/>
        <v>69604303.306680232</v>
      </c>
      <c r="I460" s="172"/>
      <c r="J460" s="172">
        <v>24468855.669466458</v>
      </c>
      <c r="K460" s="172">
        <v>4831902.388774843</v>
      </c>
      <c r="L460" s="172"/>
      <c r="M460" s="172">
        <f t="shared" si="44"/>
        <v>29300758.0582413</v>
      </c>
      <c r="N460" s="172"/>
      <c r="O460" s="172">
        <v>1766215.275759103</v>
      </c>
      <c r="P460" s="172">
        <v>1429252.8332218772</v>
      </c>
      <c r="Q460" s="172"/>
      <c r="R460" s="172">
        <f t="shared" si="45"/>
        <v>3195468.1089809802</v>
      </c>
      <c r="S460" s="172"/>
      <c r="T460" s="172">
        <v>1195669.0205372768</v>
      </c>
      <c r="U460" s="172">
        <v>1136308.0127720577</v>
      </c>
      <c r="V460" s="172">
        <v>3559781.4500946705</v>
      </c>
      <c r="W460" s="172"/>
      <c r="X460" s="172">
        <f t="shared" si="46"/>
        <v>5891758.4834040049</v>
      </c>
      <c r="Y460" s="172"/>
      <c r="Z460" s="172">
        <v>215625.11292760988</v>
      </c>
      <c r="AA460" s="172">
        <v>233776.70530308015</v>
      </c>
      <c r="AB460" s="172">
        <v>22273.621293131077</v>
      </c>
      <c r="AC460" s="172"/>
      <c r="AD460" s="172">
        <f t="shared" si="47"/>
        <v>471675.43952382111</v>
      </c>
      <c r="AE460" s="172"/>
      <c r="AF460" s="172">
        <v>188538.64511629549</v>
      </c>
      <c r="AG460" s="172">
        <v>51534.427088818287</v>
      </c>
      <c r="AH460" s="172">
        <v>52804.765508211152</v>
      </c>
      <c r="AI460" s="172"/>
      <c r="AJ460" s="172">
        <f t="shared" si="48"/>
        <v>292877.83771332493</v>
      </c>
      <c r="AK460" s="172"/>
      <c r="AL460" s="172">
        <v>15134.252464179142</v>
      </c>
      <c r="AM460" s="172">
        <v>565.33727930779673</v>
      </c>
      <c r="AN460" s="172">
        <v>0</v>
      </c>
      <c r="AO460" s="172"/>
      <c r="AP460" s="172">
        <f t="shared" si="49"/>
        <v>15699.589743486938</v>
      </c>
      <c r="AQ460" s="172"/>
      <c r="AR460" s="172">
        <v>52467.979689628039</v>
      </c>
      <c r="AS460" s="172">
        <v>2961073.1628758833</v>
      </c>
      <c r="AT460" s="172">
        <v>770695.02101084217</v>
      </c>
      <c r="AU460" s="172"/>
      <c r="AV460" s="172">
        <f t="shared" si="50"/>
        <v>3784236.1635763533</v>
      </c>
      <c r="AW460" s="172"/>
      <c r="AX460" s="172">
        <v>18038.04525841738</v>
      </c>
      <c r="AY460" s="172">
        <v>1017991.774057175</v>
      </c>
      <c r="AZ460" s="172">
        <v>264958.3946564392</v>
      </c>
      <c r="BA460" s="172"/>
      <c r="BB460" s="172">
        <f t="shared" si="42"/>
        <v>1300988.2139720316</v>
      </c>
      <c r="BC460" s="172"/>
      <c r="BD460" s="172">
        <v>0</v>
      </c>
      <c r="BE460" s="172">
        <v>3315315.544836734</v>
      </c>
      <c r="BF460" s="172">
        <v>6659629.1048740856</v>
      </c>
      <c r="BG460" s="172">
        <v>2284861.8070077612</v>
      </c>
      <c r="BH460" s="172"/>
      <c r="BI460" s="172">
        <f t="shared" si="51"/>
        <v>12259806.456718581</v>
      </c>
      <c r="BJ460" s="172"/>
      <c r="BK460" s="172">
        <v>56321.555903464141</v>
      </c>
      <c r="BL460" s="172">
        <v>838397.12761197158</v>
      </c>
      <c r="BM460" s="172">
        <v>1477270.4699417329</v>
      </c>
      <c r="BN460" s="172">
        <v>1084757.268656939</v>
      </c>
      <c r="BP460" s="265">
        <f t="shared" si="52"/>
        <v>3456746.4221141078</v>
      </c>
      <c r="BR460" s="265">
        <f t="shared" si="53"/>
        <v>129574318.08066823</v>
      </c>
      <c r="BT460" s="265">
        <f t="shared" si="57"/>
        <v>69604303.306680232</v>
      </c>
      <c r="BU460" s="265">
        <f t="shared" si="58"/>
        <v>56600395.698323302</v>
      </c>
      <c r="BX460" s="274" t="s">
        <v>359</v>
      </c>
      <c r="BY460" s="272" t="s">
        <v>0</v>
      </c>
      <c r="BZ460" s="275" t="s">
        <v>37</v>
      </c>
    </row>
    <row r="461" spans="1:78" ht="15">
      <c r="A461" s="39">
        <f t="shared" si="54"/>
        <v>2013</v>
      </c>
      <c r="B461" s="39">
        <f t="shared" si="55"/>
        <v>4</v>
      </c>
      <c r="C461" s="264">
        <f t="shared" si="56"/>
        <v>41365</v>
      </c>
      <c r="E461" s="172">
        <v>52022600.757741153</v>
      </c>
      <c r="F461" s="172">
        <v>274.7885</v>
      </c>
      <c r="G461" s="172"/>
      <c r="H461" s="172">
        <f t="shared" si="43"/>
        <v>52022875.546241157</v>
      </c>
      <c r="I461" s="172"/>
      <c r="J461" s="172">
        <v>18846544.038222969</v>
      </c>
      <c r="K461" s="172">
        <v>3951043.5824997146</v>
      </c>
      <c r="L461" s="172"/>
      <c r="M461" s="172">
        <f t="shared" si="44"/>
        <v>22797587.620722681</v>
      </c>
      <c r="N461" s="172"/>
      <c r="O461" s="172">
        <v>1367016.3391765959</v>
      </c>
      <c r="P461" s="172">
        <v>1326777.7971917</v>
      </c>
      <c r="Q461" s="172"/>
      <c r="R461" s="172">
        <f t="shared" si="45"/>
        <v>2693794.1363682961</v>
      </c>
      <c r="S461" s="172"/>
      <c r="T461" s="172">
        <v>1143058.3778335662</v>
      </c>
      <c r="U461" s="172">
        <v>1086309.3142739974</v>
      </c>
      <c r="V461" s="172">
        <v>3403147.476346591</v>
      </c>
      <c r="W461" s="172"/>
      <c r="X461" s="172">
        <f t="shared" si="46"/>
        <v>5632515.1684541553</v>
      </c>
      <c r="Y461" s="172"/>
      <c r="Z461" s="172">
        <v>205207.82623966748</v>
      </c>
      <c r="AA461" s="172">
        <v>222482.47835966098</v>
      </c>
      <c r="AB461" s="172">
        <v>21197.53745744584</v>
      </c>
      <c r="AC461" s="172"/>
      <c r="AD461" s="172">
        <f t="shared" si="47"/>
        <v>448887.8420567743</v>
      </c>
      <c r="AE461" s="172"/>
      <c r="AF461" s="172">
        <v>184735.07760438148</v>
      </c>
      <c r="AG461" s="172">
        <v>50494.774594767405</v>
      </c>
      <c r="AH461" s="172">
        <v>51739.485281775975</v>
      </c>
      <c r="AI461" s="172"/>
      <c r="AJ461" s="172">
        <f t="shared" si="48"/>
        <v>286969.33748092485</v>
      </c>
      <c r="AK461" s="172"/>
      <c r="AL461" s="172">
        <v>14019.257008921561</v>
      </c>
      <c r="AM461" s="172">
        <v>523.68682457884097</v>
      </c>
      <c r="AN461" s="172">
        <v>0</v>
      </c>
      <c r="AO461" s="172"/>
      <c r="AP461" s="172">
        <f t="shared" si="49"/>
        <v>14542.943833500402</v>
      </c>
      <c r="AQ461" s="172"/>
      <c r="AR461" s="172">
        <v>55291.030498036867</v>
      </c>
      <c r="AS461" s="172">
        <v>2656678.097494409</v>
      </c>
      <c r="AT461" s="172">
        <v>1121916.5249207977</v>
      </c>
      <c r="AU461" s="172"/>
      <c r="AV461" s="172">
        <f t="shared" si="50"/>
        <v>3833885.6529132435</v>
      </c>
      <c r="AW461" s="172"/>
      <c r="AX461" s="172">
        <v>19761.208741780913</v>
      </c>
      <c r="AY461" s="172">
        <v>949506.0947755063</v>
      </c>
      <c r="AZ461" s="172">
        <v>400976.91144679429</v>
      </c>
      <c r="BA461" s="172"/>
      <c r="BB461" s="172">
        <f t="shared" si="42"/>
        <v>1370244.2149640815</v>
      </c>
      <c r="BC461" s="172"/>
      <c r="BD461" s="172">
        <v>0</v>
      </c>
      <c r="BE461" s="172">
        <v>3746053.5966532184</v>
      </c>
      <c r="BF461" s="172">
        <v>7524872.7378432918</v>
      </c>
      <c r="BG461" s="172">
        <v>2581719.4997704215</v>
      </c>
      <c r="BH461" s="172"/>
      <c r="BI461" s="172">
        <f t="shared" si="51"/>
        <v>13852645.834266931</v>
      </c>
      <c r="BJ461" s="172"/>
      <c r="BK461" s="172">
        <v>61447.078374293837</v>
      </c>
      <c r="BL461" s="172">
        <v>914695.14971242147</v>
      </c>
      <c r="BM461" s="172">
        <v>1611708.9254800996</v>
      </c>
      <c r="BN461" s="172">
        <v>1183475.2047421355</v>
      </c>
      <c r="BP461" s="265">
        <f t="shared" si="52"/>
        <v>3771326.3583089504</v>
      </c>
      <c r="BR461" s="265">
        <f t="shared" si="53"/>
        <v>106725274.6556107</v>
      </c>
      <c r="BT461" s="265">
        <f t="shared" si="57"/>
        <v>52022875.546241157</v>
      </c>
      <c r="BU461" s="265">
        <f t="shared" si="58"/>
        <v>50937204.40485698</v>
      </c>
      <c r="BX461" s="274">
        <v>2013</v>
      </c>
      <c r="BY461" s="273">
        <f>SUM(BT462:BT473)</f>
        <v>558453341.40587509</v>
      </c>
      <c r="BZ461" s="276">
        <f>SUM(BU462:BU473)</f>
        <v>545285872.24912655</v>
      </c>
    </row>
    <row r="462" spans="1:78" ht="15">
      <c r="A462" s="39">
        <f t="shared" si="54"/>
        <v>2013</v>
      </c>
      <c r="B462" s="39">
        <f t="shared" si="55"/>
        <v>5</v>
      </c>
      <c r="C462" s="264">
        <f t="shared" si="56"/>
        <v>41395</v>
      </c>
      <c r="E462" s="172">
        <v>37196586.073262684</v>
      </c>
      <c r="F462" s="172">
        <v>196.63759999999999</v>
      </c>
      <c r="G462" s="172"/>
      <c r="H462" s="172">
        <f t="shared" si="43"/>
        <v>37196782.710862681</v>
      </c>
      <c r="I462" s="172"/>
      <c r="J462" s="172">
        <v>14085637.521963099</v>
      </c>
      <c r="K462" s="172">
        <v>3721583.4613151657</v>
      </c>
      <c r="L462" s="172"/>
      <c r="M462" s="172">
        <f t="shared" si="44"/>
        <v>17807220.983278263</v>
      </c>
      <c r="N462" s="172"/>
      <c r="O462" s="172">
        <v>1066728.3638576174</v>
      </c>
      <c r="P462" s="172">
        <v>1228387.6849474811</v>
      </c>
      <c r="Q462" s="172"/>
      <c r="R462" s="172">
        <f t="shared" si="45"/>
        <v>2295116.0488050985</v>
      </c>
      <c r="S462" s="172"/>
      <c r="T462" s="172">
        <v>929913.91602633416</v>
      </c>
      <c r="U462" s="172">
        <v>883746.76923062629</v>
      </c>
      <c r="V462" s="172">
        <v>2768567.4309500386</v>
      </c>
      <c r="W462" s="172"/>
      <c r="X462" s="172">
        <f t="shared" si="46"/>
        <v>4582228.1162069989</v>
      </c>
      <c r="Y462" s="172"/>
      <c r="Z462" s="172">
        <v>193749.4694023343</v>
      </c>
      <c r="AA462" s="172">
        <v>210059.54267629248</v>
      </c>
      <c r="AB462" s="172">
        <v>20013.913261863385</v>
      </c>
      <c r="AC462" s="172"/>
      <c r="AD462" s="172">
        <f t="shared" si="47"/>
        <v>423822.92534049018</v>
      </c>
      <c r="AE462" s="172"/>
      <c r="AF462" s="172">
        <v>178505.64322656393</v>
      </c>
      <c r="AG462" s="172">
        <v>48792.044994954078</v>
      </c>
      <c r="AH462" s="172">
        <v>49994.782908601795</v>
      </c>
      <c r="AI462" s="172"/>
      <c r="AJ462" s="172">
        <f t="shared" si="48"/>
        <v>277292.47113011981</v>
      </c>
      <c r="AK462" s="172"/>
      <c r="AL462" s="172">
        <v>14065.165592790085</v>
      </c>
      <c r="AM462" s="172">
        <v>525.40173147381552</v>
      </c>
      <c r="AN462" s="172">
        <v>0</v>
      </c>
      <c r="AO462" s="172"/>
      <c r="AP462" s="172">
        <f t="shared" si="49"/>
        <v>14590.5673242639</v>
      </c>
      <c r="AQ462" s="172"/>
      <c r="AR462" s="172">
        <v>24510.620897510569</v>
      </c>
      <c r="AS462" s="172">
        <v>2177514.2916582623</v>
      </c>
      <c r="AT462" s="172">
        <v>1122169.3309471738</v>
      </c>
      <c r="AU462" s="172"/>
      <c r="AV462" s="172">
        <f t="shared" si="50"/>
        <v>3324194.2435029466</v>
      </c>
      <c r="AW462" s="172"/>
      <c r="AX462" s="172">
        <v>9189.9671575549764</v>
      </c>
      <c r="AY462" s="172">
        <v>816433.2070216334</v>
      </c>
      <c r="AZ462" s="172">
        <v>420744.10679932561</v>
      </c>
      <c r="BA462" s="172"/>
      <c r="BB462" s="172">
        <f t="shared" si="42"/>
        <v>1246367.2809785139</v>
      </c>
      <c r="BC462" s="172"/>
      <c r="BD462" s="172">
        <v>0</v>
      </c>
      <c r="BE462" s="172">
        <v>3464244.5175624923</v>
      </c>
      <c r="BF462" s="172">
        <v>6958789.6848882874</v>
      </c>
      <c r="BG462" s="172">
        <v>2387501.2442305437</v>
      </c>
      <c r="BH462" s="172"/>
      <c r="BI462" s="172">
        <f t="shared" si="51"/>
        <v>12810535.446681324</v>
      </c>
      <c r="BJ462" s="172"/>
      <c r="BK462" s="172">
        <v>55465.510124971021</v>
      </c>
      <c r="BL462" s="172">
        <v>825654.11456341262</v>
      </c>
      <c r="BM462" s="172">
        <v>1454817.0570485641</v>
      </c>
      <c r="BN462" s="172">
        <v>1068269.7646164766</v>
      </c>
      <c r="BP462" s="265">
        <f t="shared" si="52"/>
        <v>3404206.4463534243</v>
      </c>
      <c r="BR462" s="265">
        <f t="shared" si="53"/>
        <v>83382357.240464106</v>
      </c>
      <c r="BT462" s="265">
        <f t="shared" si="57"/>
        <v>37196782.710862681</v>
      </c>
      <c r="BU462" s="265">
        <f t="shared" si="58"/>
        <v>42729803.520754434</v>
      </c>
      <c r="BX462" s="274">
        <v>2014</v>
      </c>
      <c r="BY462" s="273">
        <f>SUM(BT474:BT485)</f>
        <v>565140089.31640637</v>
      </c>
      <c r="BZ462" s="276">
        <f>SUM(BU474:BU485)</f>
        <v>546276437.64665544</v>
      </c>
    </row>
    <row r="463" spans="1:78" ht="15">
      <c r="A463" s="39">
        <f t="shared" si="54"/>
        <v>2013</v>
      </c>
      <c r="B463" s="39">
        <f t="shared" si="55"/>
        <v>6</v>
      </c>
      <c r="C463" s="264">
        <f t="shared" si="56"/>
        <v>41426</v>
      </c>
      <c r="E463" s="172">
        <v>23925633.158878393</v>
      </c>
      <c r="F463" s="172">
        <v>103.361</v>
      </c>
      <c r="G463" s="172"/>
      <c r="H463" s="172">
        <f t="shared" si="43"/>
        <v>23925736.519878395</v>
      </c>
      <c r="I463" s="172"/>
      <c r="J463" s="172">
        <v>10302369.719164055</v>
      </c>
      <c r="K463" s="172">
        <v>3452768.613866142</v>
      </c>
      <c r="L463" s="172"/>
      <c r="M463" s="172">
        <f t="shared" si="44"/>
        <v>13755138.333030198</v>
      </c>
      <c r="N463" s="172"/>
      <c r="O463" s="172">
        <v>670067.92300959071</v>
      </c>
      <c r="P463" s="172">
        <v>1206413.5661527494</v>
      </c>
      <c r="Q463" s="172"/>
      <c r="R463" s="172">
        <f t="shared" si="45"/>
        <v>1876481.4891623401</v>
      </c>
      <c r="S463" s="172"/>
      <c r="T463" s="172">
        <v>724576.4087926459</v>
      </c>
      <c r="U463" s="172">
        <v>688603.58931664447</v>
      </c>
      <c r="V463" s="172">
        <v>2157230.4834303092</v>
      </c>
      <c r="W463" s="172"/>
      <c r="X463" s="172">
        <f t="shared" si="46"/>
        <v>3570410.4815395996</v>
      </c>
      <c r="Y463" s="172"/>
      <c r="Z463" s="172">
        <v>179121.64416258078</v>
      </c>
      <c r="AA463" s="172">
        <v>194200.32876623707</v>
      </c>
      <c r="AB463" s="172">
        <v>18502.889637069933</v>
      </c>
      <c r="AC463" s="172"/>
      <c r="AD463" s="172">
        <f t="shared" si="47"/>
        <v>391824.8625658878</v>
      </c>
      <c r="AE463" s="172"/>
      <c r="AF463" s="172">
        <v>156013.30507704505</v>
      </c>
      <c r="AG463" s="172">
        <v>42644.07591567887</v>
      </c>
      <c r="AH463" s="172">
        <v>43695.264626903467</v>
      </c>
      <c r="AI463" s="172"/>
      <c r="AJ463" s="172">
        <f t="shared" si="48"/>
        <v>242352.64561962738</v>
      </c>
      <c r="AK463" s="172"/>
      <c r="AL463" s="172">
        <v>14795.548440375944</v>
      </c>
      <c r="AM463" s="172">
        <v>552.68505140551235</v>
      </c>
      <c r="AN463" s="172">
        <v>0</v>
      </c>
      <c r="AO463" s="172"/>
      <c r="AP463" s="172">
        <f t="shared" si="49"/>
        <v>15348.233491781457</v>
      </c>
      <c r="AQ463" s="172"/>
      <c r="AR463" s="172">
        <v>6132.5785383364564</v>
      </c>
      <c r="AS463" s="172">
        <v>1815493.9433831419</v>
      </c>
      <c r="AT463" s="172">
        <v>1198391.0920076852</v>
      </c>
      <c r="AU463" s="172"/>
      <c r="AV463" s="172">
        <f t="shared" si="50"/>
        <v>3020017.6139291637</v>
      </c>
      <c r="AW463" s="172"/>
      <c r="AX463" s="172">
        <v>2302.8759605884338</v>
      </c>
      <c r="AY463" s="172">
        <v>681745.42448583932</v>
      </c>
      <c r="AZ463" s="172">
        <v>450013.97371690866</v>
      </c>
      <c r="BA463" s="172"/>
      <c r="BB463" s="172">
        <f t="shared" si="42"/>
        <v>1134062.2741633365</v>
      </c>
      <c r="BC463" s="172"/>
      <c r="BD463" s="172">
        <v>0</v>
      </c>
      <c r="BE463" s="172">
        <v>3336031.8127608243</v>
      </c>
      <c r="BF463" s="172">
        <v>6701242.8393575214</v>
      </c>
      <c r="BG463" s="172">
        <v>2299139.1235175612</v>
      </c>
      <c r="BH463" s="172"/>
      <c r="BI463" s="172">
        <f t="shared" si="51"/>
        <v>12336413.775635907</v>
      </c>
      <c r="BJ463" s="172"/>
      <c r="BK463" s="172">
        <v>54826.126163113426</v>
      </c>
      <c r="BL463" s="172">
        <v>816136.30795342871</v>
      </c>
      <c r="BM463" s="172">
        <v>1438046.5145687801</v>
      </c>
      <c r="BN463" s="172">
        <v>1055955.182944115</v>
      </c>
      <c r="BP463" s="265">
        <f t="shared" si="52"/>
        <v>3364964.1316294372</v>
      </c>
      <c r="BR463" s="265">
        <f t="shared" si="53"/>
        <v>63632750.360645674</v>
      </c>
      <c r="BT463" s="265">
        <f t="shared" si="57"/>
        <v>23925736.519878395</v>
      </c>
      <c r="BU463" s="265">
        <f t="shared" si="58"/>
        <v>36351919.53430561</v>
      </c>
      <c r="BX463" s="274">
        <v>2015</v>
      </c>
      <c r="BY463" s="273">
        <f>SUM(BT486:BT497)</f>
        <v>573473605.83761764</v>
      </c>
      <c r="BZ463" s="276">
        <f>SUM(BU486:BU497)</f>
        <v>546457746.06065464</v>
      </c>
    </row>
    <row r="464" spans="1:78" ht="15.75" thickBot="1">
      <c r="A464" s="39">
        <f t="shared" si="54"/>
        <v>2013</v>
      </c>
      <c r="B464" s="39">
        <f t="shared" si="55"/>
        <v>7</v>
      </c>
      <c r="C464" s="264">
        <f t="shared" si="56"/>
        <v>41456</v>
      </c>
      <c r="E464" s="172">
        <v>15992879.937771572</v>
      </c>
      <c r="F464" s="172">
        <v>78.150999999999996</v>
      </c>
      <c r="G464" s="172"/>
      <c r="H464" s="172">
        <f t="shared" si="43"/>
        <v>15992958.088771572</v>
      </c>
      <c r="I464" s="172"/>
      <c r="J464" s="172">
        <v>7896157.5078080241</v>
      </c>
      <c r="K464" s="172">
        <v>2624289.7504578643</v>
      </c>
      <c r="L464" s="172"/>
      <c r="M464" s="172">
        <f t="shared" si="44"/>
        <v>10520447.258265888</v>
      </c>
      <c r="N464" s="172"/>
      <c r="O464" s="172">
        <v>474485.55695803137</v>
      </c>
      <c r="P464" s="172">
        <v>1175274.2688299138</v>
      </c>
      <c r="Q464" s="172"/>
      <c r="R464" s="172">
        <f t="shared" si="45"/>
        <v>1649759.8257879452</v>
      </c>
      <c r="S464" s="172"/>
      <c r="T464" s="172">
        <v>549830.7051900787</v>
      </c>
      <c r="U464" s="172">
        <v>522533.4312792116</v>
      </c>
      <c r="V464" s="172">
        <v>1636972.3656038244</v>
      </c>
      <c r="W464" s="172"/>
      <c r="X464" s="172">
        <f t="shared" si="46"/>
        <v>2709336.5020731147</v>
      </c>
      <c r="Y464" s="172"/>
      <c r="Z464" s="172">
        <v>142717.52157301109</v>
      </c>
      <c r="AA464" s="172">
        <v>154731.66149047232</v>
      </c>
      <c r="AB464" s="172">
        <v>14742.420232279343</v>
      </c>
      <c r="AC464" s="172"/>
      <c r="AD464" s="172">
        <f t="shared" si="47"/>
        <v>312191.60329576279</v>
      </c>
      <c r="AE464" s="172"/>
      <c r="AF464" s="172">
        <v>146792.11889831582</v>
      </c>
      <c r="AG464" s="172">
        <v>40123.592401505848</v>
      </c>
      <c r="AH464" s="172">
        <v>41112.650470665059</v>
      </c>
      <c r="AI464" s="172"/>
      <c r="AJ464" s="172">
        <f t="shared" si="48"/>
        <v>228028.36177048675</v>
      </c>
      <c r="AK464" s="172"/>
      <c r="AL464" s="172">
        <v>12871.526132489784</v>
      </c>
      <c r="AM464" s="172">
        <v>480.81354407851563</v>
      </c>
      <c r="AN464" s="172">
        <v>0</v>
      </c>
      <c r="AO464" s="172"/>
      <c r="AP464" s="172">
        <f t="shared" si="49"/>
        <v>13352.339676568299</v>
      </c>
      <c r="AQ464" s="172"/>
      <c r="AR464" s="172">
        <v>3254.4612180925528</v>
      </c>
      <c r="AS464" s="172">
        <v>1492204.0997209905</v>
      </c>
      <c r="AT464" s="172">
        <v>1170630.5550996452</v>
      </c>
      <c r="AU464" s="172"/>
      <c r="AV464" s="172">
        <f t="shared" si="50"/>
        <v>2666089.1160387285</v>
      </c>
      <c r="AW464" s="172"/>
      <c r="AX464" s="172">
        <v>1317.8544845501881</v>
      </c>
      <c r="AY464" s="172">
        <v>604249.89972197555</v>
      </c>
      <c r="AZ464" s="172">
        <v>474032.60429501621</v>
      </c>
      <c r="BA464" s="172"/>
      <c r="BB464" s="172">
        <f t="shared" si="42"/>
        <v>1079600.3585015419</v>
      </c>
      <c r="BC464" s="172"/>
      <c r="BD464" s="172">
        <v>0</v>
      </c>
      <c r="BE464" s="172">
        <v>2993063.4892983162</v>
      </c>
      <c r="BF464" s="172">
        <v>6012306.3571158974</v>
      </c>
      <c r="BG464" s="172">
        <v>2062770.9067686605</v>
      </c>
      <c r="BH464" s="172"/>
      <c r="BI464" s="172">
        <f t="shared" si="51"/>
        <v>11068140.753182875</v>
      </c>
      <c r="BJ464" s="172"/>
      <c r="BK464" s="172">
        <v>54332.983059790109</v>
      </c>
      <c r="BL464" s="172">
        <v>808795.4283435581</v>
      </c>
      <c r="BM464" s="172">
        <v>1425111.7557129767</v>
      </c>
      <c r="BN464" s="172">
        <v>1046457.2108579938</v>
      </c>
      <c r="BP464" s="265">
        <f t="shared" si="52"/>
        <v>3334697.3779743188</v>
      </c>
      <c r="BR464" s="265">
        <f t="shared" si="53"/>
        <v>49574601.585338801</v>
      </c>
      <c r="BT464" s="265">
        <f t="shared" si="57"/>
        <v>15992958.088771572</v>
      </c>
      <c r="BU464" s="265">
        <f t="shared" si="58"/>
        <v>30472415.378940575</v>
      </c>
      <c r="BX464" s="349"/>
      <c r="BY464" s="350"/>
      <c r="BZ464" s="351"/>
    </row>
    <row r="465" spans="1:73" ht="15">
      <c r="A465" s="39">
        <f t="shared" si="54"/>
        <v>2013</v>
      </c>
      <c r="B465" s="39">
        <f t="shared" si="55"/>
        <v>8</v>
      </c>
      <c r="C465" s="264">
        <f t="shared" si="56"/>
        <v>41487</v>
      </c>
      <c r="E465" s="172">
        <v>12683953.436656961</v>
      </c>
      <c r="F465" s="172">
        <v>65.545500000000004</v>
      </c>
      <c r="G465" s="172"/>
      <c r="H465" s="172">
        <f t="shared" si="43"/>
        <v>12684018.98215696</v>
      </c>
      <c r="I465" s="172"/>
      <c r="J465" s="172">
        <v>6833549.3307257537</v>
      </c>
      <c r="K465" s="172">
        <v>2636985.8009427716</v>
      </c>
      <c r="L465" s="172"/>
      <c r="M465" s="172">
        <f t="shared" si="44"/>
        <v>9470535.1316685248</v>
      </c>
      <c r="N465" s="172"/>
      <c r="O465" s="172">
        <v>458775.38346396078</v>
      </c>
      <c r="P465" s="172">
        <v>1149023.1338524357</v>
      </c>
      <c r="Q465" s="172"/>
      <c r="R465" s="172">
        <f t="shared" si="45"/>
        <v>1607798.5173163966</v>
      </c>
      <c r="S465" s="172"/>
      <c r="T465" s="172">
        <v>461263.01191398647</v>
      </c>
      <c r="U465" s="172">
        <v>438362.83070854651</v>
      </c>
      <c r="V465" s="172">
        <v>1373285.9890342993</v>
      </c>
      <c r="W465" s="172"/>
      <c r="X465" s="172">
        <f t="shared" si="46"/>
        <v>2272911.8316568322</v>
      </c>
      <c r="Y465" s="172"/>
      <c r="Z465" s="172">
        <v>132969.93707899837</v>
      </c>
      <c r="AA465" s="172">
        <v>144163.51311139777</v>
      </c>
      <c r="AB465" s="172">
        <v>13735.515226667467</v>
      </c>
      <c r="AC465" s="172"/>
      <c r="AD465" s="172">
        <f t="shared" si="47"/>
        <v>290868.96541706362</v>
      </c>
      <c r="AE465" s="172"/>
      <c r="AF465" s="172">
        <v>153806.85337338803</v>
      </c>
      <c r="AG465" s="172">
        <v>42040.972905274968</v>
      </c>
      <c r="AH465" s="172">
        <v>43077.294954187651</v>
      </c>
      <c r="AI465" s="172"/>
      <c r="AJ465" s="172">
        <f t="shared" si="48"/>
        <v>238925.12123285065</v>
      </c>
      <c r="AK465" s="172"/>
      <c r="AL465" s="172">
        <v>12608.557294431959</v>
      </c>
      <c r="AM465" s="172">
        <v>470.9903904207967</v>
      </c>
      <c r="AN465" s="172">
        <v>0</v>
      </c>
      <c r="AO465" s="172"/>
      <c r="AP465" s="172">
        <f t="shared" si="49"/>
        <v>13079.547684852756</v>
      </c>
      <c r="AQ465" s="172"/>
      <c r="AR465" s="172">
        <v>3954.4275695134215</v>
      </c>
      <c r="AS465" s="172">
        <v>1429609.9015268232</v>
      </c>
      <c r="AT465" s="172">
        <v>1037734.8819324697</v>
      </c>
      <c r="AU465" s="172"/>
      <c r="AV465" s="172">
        <f t="shared" si="50"/>
        <v>2471299.2110288064</v>
      </c>
      <c r="AW465" s="172"/>
      <c r="AX465" s="172">
        <v>1675.4988627429611</v>
      </c>
      <c r="AY465" s="172">
        <v>605728.57185218425</v>
      </c>
      <c r="AZ465" s="172">
        <v>439690.34302491922</v>
      </c>
      <c r="BA465" s="172"/>
      <c r="BB465" s="172">
        <f t="shared" si="42"/>
        <v>1047094.4137398463</v>
      </c>
      <c r="BC465" s="172"/>
      <c r="BD465" s="172">
        <v>0</v>
      </c>
      <c r="BE465" s="172">
        <v>2945201.8869144963</v>
      </c>
      <c r="BF465" s="172">
        <v>5916164.5220686719</v>
      </c>
      <c r="BG465" s="172">
        <v>2029785.46516287</v>
      </c>
      <c r="BH465" s="172"/>
      <c r="BI465" s="172">
        <f t="shared" si="51"/>
        <v>10891151.874146037</v>
      </c>
      <c r="BJ465" s="172"/>
      <c r="BK465" s="172">
        <v>54149.290838801295</v>
      </c>
      <c r="BL465" s="172">
        <v>806061.00405482482</v>
      </c>
      <c r="BM465" s="172">
        <v>1420293.65207092</v>
      </c>
      <c r="BN465" s="172">
        <v>1042919.285303258</v>
      </c>
      <c r="BP465" s="265">
        <f t="shared" si="52"/>
        <v>3323423.232267804</v>
      </c>
      <c r="BR465" s="265">
        <f t="shared" si="53"/>
        <v>44311106.828315981</v>
      </c>
      <c r="BT465" s="265">
        <f t="shared" si="57"/>
        <v>12684018.98215696</v>
      </c>
      <c r="BU465" s="265">
        <f t="shared" si="58"/>
        <v>28554383.095692888</v>
      </c>
    </row>
    <row r="466" spans="1:73" ht="15">
      <c r="A466" s="39">
        <f t="shared" si="54"/>
        <v>2013</v>
      </c>
      <c r="B466" s="39">
        <f t="shared" si="55"/>
        <v>9</v>
      </c>
      <c r="C466" s="264">
        <f t="shared" si="56"/>
        <v>41518</v>
      </c>
      <c r="E466" s="172">
        <v>14848817.479661681</v>
      </c>
      <c r="F466" s="172">
        <v>73.108999999999995</v>
      </c>
      <c r="G466" s="172"/>
      <c r="H466" s="172">
        <f t="shared" si="43"/>
        <v>14848890.58866168</v>
      </c>
      <c r="I466" s="172"/>
      <c r="J466" s="172">
        <v>7517298.6889901543</v>
      </c>
      <c r="K466" s="172">
        <v>2615511.1788365426</v>
      </c>
      <c r="L466" s="172"/>
      <c r="M466" s="172">
        <f t="shared" si="44"/>
        <v>10132809.867826696</v>
      </c>
      <c r="N466" s="172"/>
      <c r="O466" s="172">
        <v>499865.01249549695</v>
      </c>
      <c r="P466" s="172">
        <v>1103579.2774647351</v>
      </c>
      <c r="Q466" s="172"/>
      <c r="R466" s="172">
        <f t="shared" si="45"/>
        <v>1603444.2899602321</v>
      </c>
      <c r="S466" s="172"/>
      <c r="T466" s="172">
        <v>485398.07460266346</v>
      </c>
      <c r="U466" s="172">
        <v>461299.66745085514</v>
      </c>
      <c r="V466" s="172">
        <v>1445141.6171222613</v>
      </c>
      <c r="W466" s="172"/>
      <c r="X466" s="172">
        <f t="shared" si="46"/>
        <v>2391839.3591757799</v>
      </c>
      <c r="Y466" s="172"/>
      <c r="Z466" s="172">
        <v>145945.47565057833</v>
      </c>
      <c r="AA466" s="172">
        <v>158231.34878977429</v>
      </c>
      <c r="AB466" s="172">
        <v>15075.861108896939</v>
      </c>
      <c r="AC466" s="172"/>
      <c r="AD466" s="172">
        <f t="shared" si="47"/>
        <v>319252.68554924958</v>
      </c>
      <c r="AE466" s="172"/>
      <c r="AF466" s="172">
        <v>165247.43143306687</v>
      </c>
      <c r="AG466" s="172">
        <v>45168.096448073222</v>
      </c>
      <c r="AH466" s="172">
        <v>46281.502989877576</v>
      </c>
      <c r="AI466" s="172"/>
      <c r="AJ466" s="172">
        <f t="shared" si="48"/>
        <v>256697.03087101766</v>
      </c>
      <c r="AK466" s="172"/>
      <c r="AL466" s="172">
        <v>12764.155400504538</v>
      </c>
      <c r="AM466" s="172">
        <v>476.80272969296891</v>
      </c>
      <c r="AN466" s="172">
        <v>0</v>
      </c>
      <c r="AO466" s="172"/>
      <c r="AP466" s="172">
        <f t="shared" si="49"/>
        <v>13240.958130197507</v>
      </c>
      <c r="AQ466" s="172"/>
      <c r="AR466" s="172">
        <v>6554.5042859508358</v>
      </c>
      <c r="AS466" s="172">
        <v>1442842.9776007121</v>
      </c>
      <c r="AT466" s="172">
        <v>1079895.5292830407</v>
      </c>
      <c r="AU466" s="172"/>
      <c r="AV466" s="172">
        <f t="shared" si="50"/>
        <v>2529293.0111697037</v>
      </c>
      <c r="AW466" s="172"/>
      <c r="AX466" s="172">
        <v>2736.6188248967123</v>
      </c>
      <c r="AY466" s="172">
        <v>602411.88068722712</v>
      </c>
      <c r="AZ466" s="172">
        <v>450875.04797154304</v>
      </c>
      <c r="BA466" s="172"/>
      <c r="BB466" s="172">
        <f t="shared" si="42"/>
        <v>1056023.5474836668</v>
      </c>
      <c r="BC466" s="172"/>
      <c r="BD466" s="172">
        <v>0</v>
      </c>
      <c r="BE466" s="172">
        <v>3109772.4165556114</v>
      </c>
      <c r="BF466" s="172">
        <v>6246745.0276586721</v>
      </c>
      <c r="BG466" s="172">
        <v>2143204.8102148478</v>
      </c>
      <c r="BH466" s="172"/>
      <c r="BI466" s="172">
        <f t="shared" si="51"/>
        <v>11499722.254429132</v>
      </c>
      <c r="BJ466" s="172"/>
      <c r="BK466" s="172">
        <v>54347.631349550349</v>
      </c>
      <c r="BL466" s="172">
        <v>809013.48134053964</v>
      </c>
      <c r="BM466" s="172">
        <v>1425495.9689249669</v>
      </c>
      <c r="BN466" s="172">
        <v>1046739.337985626</v>
      </c>
      <c r="BP466" s="265">
        <f t="shared" si="52"/>
        <v>3335596.4196006828</v>
      </c>
      <c r="BR466" s="265">
        <f t="shared" si="53"/>
        <v>47986810.012858033</v>
      </c>
      <c r="BT466" s="265">
        <f t="shared" si="57"/>
        <v>14848890.58866168</v>
      </c>
      <c r="BU466" s="265">
        <f t="shared" si="58"/>
        <v>29947975.27599588</v>
      </c>
    </row>
    <row r="467" spans="1:73" ht="15">
      <c r="A467" s="39">
        <f t="shared" si="54"/>
        <v>2013</v>
      </c>
      <c r="B467" s="39">
        <f t="shared" si="55"/>
        <v>10</v>
      </c>
      <c r="C467" s="264">
        <f t="shared" si="56"/>
        <v>41548</v>
      </c>
      <c r="E467" s="172">
        <v>25339325.557755597</v>
      </c>
      <c r="F467" s="172">
        <v>141.1755</v>
      </c>
      <c r="G467" s="172"/>
      <c r="H467" s="172">
        <f t="shared" si="43"/>
        <v>25339466.733255599</v>
      </c>
      <c r="I467" s="172"/>
      <c r="J467" s="172">
        <v>10401820.38049938</v>
      </c>
      <c r="K467" s="172">
        <v>2905813.334442372</v>
      </c>
      <c r="L467" s="172"/>
      <c r="M467" s="172">
        <f t="shared" si="44"/>
        <v>13307633.714941751</v>
      </c>
      <c r="N467" s="172"/>
      <c r="O467" s="172">
        <v>739566.3102500143</v>
      </c>
      <c r="P467" s="172">
        <v>1112318.5212944634</v>
      </c>
      <c r="Q467" s="172"/>
      <c r="R467" s="172">
        <f t="shared" si="45"/>
        <v>1851884.8315444777</v>
      </c>
      <c r="S467" s="172"/>
      <c r="T467" s="172">
        <v>583647.96421944164</v>
      </c>
      <c r="U467" s="172">
        <v>554671.77537362173</v>
      </c>
      <c r="V467" s="172">
        <v>1737654.1172575376</v>
      </c>
      <c r="W467" s="172"/>
      <c r="X467" s="172">
        <f t="shared" si="46"/>
        <v>2875973.8568506008</v>
      </c>
      <c r="Y467" s="172"/>
      <c r="Z467" s="172">
        <v>174677.17171805335</v>
      </c>
      <c r="AA467" s="172">
        <v>189381.71505846933</v>
      </c>
      <c r="AB467" s="172">
        <v>18043.784968169912</v>
      </c>
      <c r="AC467" s="172"/>
      <c r="AD467" s="172">
        <f t="shared" si="47"/>
        <v>382102.6717446926</v>
      </c>
      <c r="AE467" s="172"/>
      <c r="AF467" s="172">
        <v>157601.47705757807</v>
      </c>
      <c r="AG467" s="172">
        <v>43078.180727903433</v>
      </c>
      <c r="AH467" s="172">
        <v>44140.070247348172</v>
      </c>
      <c r="AI467" s="172"/>
      <c r="AJ467" s="172">
        <f t="shared" si="48"/>
        <v>244819.72803282968</v>
      </c>
      <c r="AK467" s="172"/>
      <c r="AL467" s="172">
        <v>13538.116088746427</v>
      </c>
      <c r="AM467" s="172">
        <v>505.71389202605945</v>
      </c>
      <c r="AN467" s="172">
        <v>0</v>
      </c>
      <c r="AO467" s="172"/>
      <c r="AP467" s="172">
        <f t="shared" si="49"/>
        <v>14043.829980772485</v>
      </c>
      <c r="AQ467" s="172"/>
      <c r="AR467" s="172">
        <v>14274.494713844879</v>
      </c>
      <c r="AS467" s="172">
        <v>1672707.3767190753</v>
      </c>
      <c r="AT467" s="172">
        <v>848490.72735908558</v>
      </c>
      <c r="AU467" s="172"/>
      <c r="AV467" s="172">
        <f t="shared" si="50"/>
        <v>2535472.5987920058</v>
      </c>
      <c r="AW467" s="172"/>
      <c r="AX467" s="172">
        <v>6076.2324776792157</v>
      </c>
      <c r="AY467" s="172">
        <v>712022.32315909478</v>
      </c>
      <c r="AZ467" s="172">
        <v>361177.54203856178</v>
      </c>
      <c r="BA467" s="172"/>
      <c r="BB467" s="172">
        <f t="shared" si="42"/>
        <v>1079276.0976753358</v>
      </c>
      <c r="BC467" s="172"/>
      <c r="BD467" s="172">
        <v>0</v>
      </c>
      <c r="BE467" s="172">
        <v>2990968.3389747776</v>
      </c>
      <c r="BF467" s="172">
        <v>6008097.7308524176</v>
      </c>
      <c r="BG467" s="172">
        <v>2061326.963080812</v>
      </c>
      <c r="BH467" s="172"/>
      <c r="BI467" s="172">
        <f t="shared" si="51"/>
        <v>11060393.032908008</v>
      </c>
      <c r="BJ467" s="172"/>
      <c r="BK467" s="172">
        <v>51797.567751221672</v>
      </c>
      <c r="BL467" s="172">
        <v>771053.48606393347</v>
      </c>
      <c r="BM467" s="172">
        <v>1358609.7902700086</v>
      </c>
      <c r="BN467" s="172">
        <v>997624.92735808913</v>
      </c>
      <c r="BP467" s="265">
        <f t="shared" si="52"/>
        <v>3179085.7714432529</v>
      </c>
      <c r="BR467" s="265">
        <f t="shared" si="53"/>
        <v>61870152.867169335</v>
      </c>
      <c r="BT467" s="265">
        <f t="shared" si="57"/>
        <v>25339466.733255599</v>
      </c>
      <c r="BU467" s="265">
        <f t="shared" si="58"/>
        <v>33471734.243474826</v>
      </c>
    </row>
    <row r="468" spans="1:73" ht="15">
      <c r="A468" s="39">
        <f t="shared" si="54"/>
        <v>2013</v>
      </c>
      <c r="B468" s="39">
        <f t="shared" si="55"/>
        <v>11</v>
      </c>
      <c r="C468" s="264">
        <f t="shared" si="56"/>
        <v>41579</v>
      </c>
      <c r="E468" s="172">
        <v>52180440.629462458</v>
      </c>
      <c r="F468" s="172">
        <v>236.9735</v>
      </c>
      <c r="G468" s="172"/>
      <c r="H468" s="172">
        <f t="shared" si="43"/>
        <v>52180677.602962457</v>
      </c>
      <c r="I468" s="172"/>
      <c r="J468" s="172">
        <v>17591050.265667375</v>
      </c>
      <c r="K468" s="172">
        <v>4371254.5559639428</v>
      </c>
      <c r="L468" s="172"/>
      <c r="M468" s="172">
        <f t="shared" si="44"/>
        <v>21962304.82163132</v>
      </c>
      <c r="N468" s="172"/>
      <c r="O468" s="172">
        <v>1266854.7928997842</v>
      </c>
      <c r="P468" s="172">
        <v>1238295.2842697119</v>
      </c>
      <c r="Q468" s="172"/>
      <c r="R468" s="172">
        <f t="shared" si="45"/>
        <v>2505150.0771694961</v>
      </c>
      <c r="S468" s="172"/>
      <c r="T468" s="172">
        <v>909678.78985055932</v>
      </c>
      <c r="U468" s="172">
        <v>864516.2500668409</v>
      </c>
      <c r="V468" s="172">
        <v>2708322.810102975</v>
      </c>
      <c r="W468" s="172"/>
      <c r="X468" s="172">
        <f t="shared" si="46"/>
        <v>4482517.8500203751</v>
      </c>
      <c r="Y468" s="172"/>
      <c r="Z468" s="172">
        <v>199605.22727625447</v>
      </c>
      <c r="AA468" s="172">
        <v>216408.24559048974</v>
      </c>
      <c r="AB468" s="172">
        <v>20618.800751530493</v>
      </c>
      <c r="AC468" s="172"/>
      <c r="AD468" s="172">
        <f t="shared" si="47"/>
        <v>436632.27361827472</v>
      </c>
      <c r="AE468" s="172"/>
      <c r="AF468" s="172">
        <v>157432.52819142863</v>
      </c>
      <c r="AG468" s="172">
        <v>43032.000895546276</v>
      </c>
      <c r="AH468" s="172">
        <v>44092.752068868656</v>
      </c>
      <c r="AI468" s="172"/>
      <c r="AJ468" s="172">
        <f t="shared" si="48"/>
        <v>244557.28115584358</v>
      </c>
      <c r="AK468" s="172"/>
      <c r="AL468" s="172">
        <v>14473.747834775048</v>
      </c>
      <c r="AM468" s="172">
        <v>540.66424765054614</v>
      </c>
      <c r="AN468" s="172">
        <v>0</v>
      </c>
      <c r="AO468" s="172"/>
      <c r="AP468" s="172">
        <f t="shared" si="49"/>
        <v>15014.412082425593</v>
      </c>
      <c r="AQ468" s="172"/>
      <c r="AR468" s="172">
        <v>25251.914664230851</v>
      </c>
      <c r="AS468" s="172">
        <v>1970435.8449714473</v>
      </c>
      <c r="AT468" s="172">
        <v>759965.65799972345</v>
      </c>
      <c r="AU468" s="172"/>
      <c r="AV468" s="172">
        <f t="shared" si="50"/>
        <v>2755653.4176354017</v>
      </c>
      <c r="AW468" s="172"/>
      <c r="AX468" s="172">
        <v>11096.935380027007</v>
      </c>
      <c r="AY468" s="172">
        <v>865906.58700070018</v>
      </c>
      <c r="AZ468" s="172">
        <v>333966.35106676997</v>
      </c>
      <c r="BA468" s="172"/>
      <c r="BB468" s="172">
        <f t="shared" si="42"/>
        <v>1210969.8734474971</v>
      </c>
      <c r="BC468" s="172"/>
      <c r="BD468" s="172">
        <v>0</v>
      </c>
      <c r="BE468" s="172">
        <v>3093091.7805736391</v>
      </c>
      <c r="BF468" s="172">
        <v>6213237.8554540956</v>
      </c>
      <c r="BG468" s="172">
        <v>2131708.7859129785</v>
      </c>
      <c r="BH468" s="172"/>
      <c r="BI468" s="172">
        <f t="shared" si="51"/>
        <v>11438038.421940714</v>
      </c>
      <c r="BJ468" s="172"/>
      <c r="BK468" s="172">
        <v>56584.125045283981</v>
      </c>
      <c r="BL468" s="172">
        <v>842305.70596656483</v>
      </c>
      <c r="BM468" s="172">
        <v>1484157.4536783549</v>
      </c>
      <c r="BN468" s="172">
        <v>1089814.3694515671</v>
      </c>
      <c r="BP468" s="265">
        <f t="shared" si="52"/>
        <v>3472861.6541417707</v>
      </c>
      <c r="BR468" s="265">
        <f t="shared" si="53"/>
        <v>100704377.68580556</v>
      </c>
      <c r="BT468" s="265">
        <f t="shared" si="57"/>
        <v>52180677.602962457</v>
      </c>
      <c r="BU468" s="265">
        <f t="shared" si="58"/>
        <v>45302176.927478567</v>
      </c>
    </row>
    <row r="469" spans="1:73" ht="15">
      <c r="A469" s="39">
        <f t="shared" si="54"/>
        <v>2013</v>
      </c>
      <c r="B469" s="39">
        <f t="shared" si="55"/>
        <v>12</v>
      </c>
      <c r="C469" s="264">
        <f t="shared" si="56"/>
        <v>41609</v>
      </c>
      <c r="E469" s="172">
        <v>79803926.436337009</v>
      </c>
      <c r="F469" s="172">
        <v>443.69600000000003</v>
      </c>
      <c r="G469" s="172"/>
      <c r="H469" s="172">
        <f t="shared" si="43"/>
        <v>79804370.132337004</v>
      </c>
      <c r="I469" s="172"/>
      <c r="J469" s="172">
        <v>24828697.77845294</v>
      </c>
      <c r="K469" s="172">
        <v>7236942.8646379625</v>
      </c>
      <c r="L469" s="172"/>
      <c r="M469" s="172">
        <f t="shared" si="44"/>
        <v>32065640.643090904</v>
      </c>
      <c r="N469" s="172"/>
      <c r="O469" s="172">
        <v>1955985.5399341099</v>
      </c>
      <c r="P469" s="172">
        <v>1360345.9451081287</v>
      </c>
      <c r="Q469" s="172"/>
      <c r="R469" s="172">
        <f t="shared" si="45"/>
        <v>3316331.4850422386</v>
      </c>
      <c r="S469" s="172"/>
      <c r="T469" s="172">
        <v>1324226.3455673875</v>
      </c>
      <c r="U469" s="172">
        <v>1258482.8922939964</v>
      </c>
      <c r="V469" s="172">
        <v>3942526.1503883516</v>
      </c>
      <c r="W469" s="172"/>
      <c r="X469" s="172">
        <f t="shared" si="46"/>
        <v>6525235.3882497353</v>
      </c>
      <c r="Y469" s="172"/>
      <c r="Z469" s="172">
        <v>233715.20020934637</v>
      </c>
      <c r="AA469" s="172">
        <v>253389.63881509317</v>
      </c>
      <c r="AB469" s="172">
        <v>24142.289315154831</v>
      </c>
      <c r="AC469" s="172"/>
      <c r="AD469" s="172">
        <f t="shared" si="47"/>
        <v>511247.1283395944</v>
      </c>
      <c r="AE469" s="172"/>
      <c r="AF469" s="172">
        <v>208426.29630233414</v>
      </c>
      <c r="AG469" s="172">
        <v>56970.441065595172</v>
      </c>
      <c r="AH469" s="172">
        <v>58374.778789785873</v>
      </c>
      <c r="AI469" s="172"/>
      <c r="AJ469" s="172">
        <f t="shared" si="48"/>
        <v>323771.51615771517</v>
      </c>
      <c r="AK469" s="172"/>
      <c r="AL469" s="172">
        <v>17175.333270537576</v>
      </c>
      <c r="AM469" s="172">
        <v>641.58148579537669</v>
      </c>
      <c r="AN469" s="172">
        <v>0</v>
      </c>
      <c r="AO469" s="172"/>
      <c r="AP469" s="172">
        <f t="shared" si="49"/>
        <v>17816.914756332953</v>
      </c>
      <c r="AQ469" s="172"/>
      <c r="AR469" s="172">
        <v>25993.224973301862</v>
      </c>
      <c r="AS469" s="172">
        <v>2793252.6461159708</v>
      </c>
      <c r="AT469" s="172">
        <v>770946.47036001924</v>
      </c>
      <c r="AU469" s="172"/>
      <c r="AV469" s="172">
        <f t="shared" si="50"/>
        <v>3590192.3414492919</v>
      </c>
      <c r="AW469" s="172"/>
      <c r="AX469" s="172">
        <v>8956.4769959747064</v>
      </c>
      <c r="AY469" s="172">
        <v>962470.1473010499</v>
      </c>
      <c r="AZ469" s="172">
        <v>265644.77220505069</v>
      </c>
      <c r="BA469" s="172"/>
      <c r="BB469" s="172">
        <f t="shared" si="42"/>
        <v>1237071.3965020753</v>
      </c>
      <c r="BC469" s="172"/>
      <c r="BD469" s="172">
        <v>0</v>
      </c>
      <c r="BE469" s="172">
        <v>3502765.8218632843</v>
      </c>
      <c r="BF469" s="172">
        <v>7036169.2271399433</v>
      </c>
      <c r="BG469" s="172">
        <v>2414049.5035930891</v>
      </c>
      <c r="BH469" s="172"/>
      <c r="BI469" s="172">
        <f t="shared" si="51"/>
        <v>12952984.552596318</v>
      </c>
      <c r="BJ469" s="172"/>
      <c r="BK469" s="172">
        <v>56665.439670738095</v>
      </c>
      <c r="BL469" s="172">
        <v>843516.147463075</v>
      </c>
      <c r="BM469" s="172">
        <v>1486290.2728633152</v>
      </c>
      <c r="BN469" s="172">
        <v>1091380.4950600401</v>
      </c>
      <c r="BP469" s="265">
        <f t="shared" si="52"/>
        <v>3477852.3550571683</v>
      </c>
      <c r="BR469" s="265">
        <f t="shared" si="53"/>
        <v>143822513.85357839</v>
      </c>
      <c r="BT469" s="265">
        <f t="shared" si="57"/>
        <v>79804370.132337004</v>
      </c>
      <c r="BU469" s="265">
        <f t="shared" si="58"/>
        <v>60512713.722588249</v>
      </c>
    </row>
    <row r="470" spans="1:73" ht="15">
      <c r="A470" s="39">
        <f t="shared" si="54"/>
        <v>2014</v>
      </c>
      <c r="B470" s="39">
        <f t="shared" si="55"/>
        <v>1</v>
      </c>
      <c r="C470" s="264">
        <f t="shared" si="56"/>
        <v>41640</v>
      </c>
      <c r="E470" s="172">
        <v>91021771.788877025</v>
      </c>
      <c r="F470" s="172">
        <v>448.73800000000006</v>
      </c>
      <c r="G470" s="172"/>
      <c r="H470" s="172">
        <f t="shared" si="43"/>
        <v>91022220.526877031</v>
      </c>
      <c r="I470" s="172"/>
      <c r="J470" s="172">
        <v>30864577.828137182</v>
      </c>
      <c r="K470" s="172">
        <v>5381130.3243499761</v>
      </c>
      <c r="L470" s="172"/>
      <c r="M470" s="172">
        <f t="shared" si="44"/>
        <v>36245708.152487159</v>
      </c>
      <c r="N470" s="172"/>
      <c r="O470" s="172">
        <v>2129633.2763247499</v>
      </c>
      <c r="P470" s="172">
        <v>1330426.7303070491</v>
      </c>
      <c r="Q470" s="172"/>
      <c r="R470" s="172">
        <f t="shared" si="45"/>
        <v>3460060.006631799</v>
      </c>
      <c r="S470" s="172"/>
      <c r="T470" s="172">
        <v>1461124.5917475987</v>
      </c>
      <c r="U470" s="172">
        <v>1388584.593849428</v>
      </c>
      <c r="V470" s="172">
        <v>4350103.6897677928</v>
      </c>
      <c r="W470" s="172"/>
      <c r="X470" s="172">
        <f t="shared" si="46"/>
        <v>7199812.8753648195</v>
      </c>
      <c r="Y470" s="172"/>
      <c r="Z470" s="172">
        <v>217375.34927998731</v>
      </c>
      <c r="AA470" s="172">
        <v>235674.27874619688</v>
      </c>
      <c r="AB470" s="172">
        <v>22454.417032351925</v>
      </c>
      <c r="AC470" s="172"/>
      <c r="AD470" s="172">
        <f t="shared" si="47"/>
        <v>475504.04505853611</v>
      </c>
      <c r="AE470" s="172"/>
      <c r="AF470" s="172">
        <v>162999.11728561518</v>
      </c>
      <c r="AG470" s="172">
        <v>44553.550918518056</v>
      </c>
      <c r="AH470" s="172">
        <v>45651.808736629129</v>
      </c>
      <c r="AI470" s="172"/>
      <c r="AJ470" s="172">
        <f t="shared" si="48"/>
        <v>253204.47694076237</v>
      </c>
      <c r="AK470" s="172"/>
      <c r="AL470" s="172">
        <v>15587.503494462231</v>
      </c>
      <c r="AM470" s="172">
        <v>582.26839003891371</v>
      </c>
      <c r="AN470" s="172">
        <v>0</v>
      </c>
      <c r="AO470" s="172"/>
      <c r="AP470" s="172">
        <f t="shared" si="49"/>
        <v>16169.771884501144</v>
      </c>
      <c r="AQ470" s="172"/>
      <c r="AR470" s="172">
        <v>43094.113009168344</v>
      </c>
      <c r="AS470" s="172">
        <v>3447676.6503160549</v>
      </c>
      <c r="AT470" s="172">
        <v>1089966.1724155429</v>
      </c>
      <c r="AU470" s="172"/>
      <c r="AV470" s="172">
        <f t="shared" si="50"/>
        <v>4580736.9357407661</v>
      </c>
      <c r="AW470" s="172"/>
      <c r="AX470" s="172">
        <v>12508.85655733879</v>
      </c>
      <c r="AY470" s="172">
        <v>1000751.370975302</v>
      </c>
      <c r="AZ470" s="172">
        <v>316382.66925686394</v>
      </c>
      <c r="BA470" s="172"/>
      <c r="BB470" s="172">
        <f t="shared" si="42"/>
        <v>1329642.8967895047</v>
      </c>
      <c r="BC470" s="172"/>
      <c r="BD470" s="172">
        <v>0</v>
      </c>
      <c r="BE470" s="172">
        <v>3266810.347231979</v>
      </c>
      <c r="BF470" s="172">
        <v>6562194.4500614014</v>
      </c>
      <c r="BG470" s="172">
        <v>2251432.8099938659</v>
      </c>
      <c r="BH470" s="172"/>
      <c r="BI470" s="172">
        <f t="shared" si="51"/>
        <v>12080437.607287247</v>
      </c>
      <c r="BJ470" s="172"/>
      <c r="BK470" s="172">
        <v>56786.273888839336</v>
      </c>
      <c r="BL470" s="172">
        <v>845314.87371891504</v>
      </c>
      <c r="BM470" s="172">
        <v>1489459.6601306952</v>
      </c>
      <c r="BN470" s="172">
        <v>1093707.7709011491</v>
      </c>
      <c r="BP470" s="265">
        <f t="shared" si="52"/>
        <v>3485268.5786395986</v>
      </c>
      <c r="BR470" s="265">
        <f t="shared" si="53"/>
        <v>160148765.87370172</v>
      </c>
      <c r="BT470" s="265">
        <f t="shared" si="57"/>
        <v>91022220.526877031</v>
      </c>
      <c r="BU470" s="265">
        <f t="shared" si="58"/>
        <v>65781404.765929684</v>
      </c>
    </row>
    <row r="471" spans="1:73" ht="15">
      <c r="A471" s="39">
        <f t="shared" si="54"/>
        <v>2014</v>
      </c>
      <c r="B471" s="39">
        <f t="shared" si="55"/>
        <v>2</v>
      </c>
      <c r="C471" s="264">
        <f t="shared" si="56"/>
        <v>41671</v>
      </c>
      <c r="E471" s="172">
        <v>82578944.374677449</v>
      </c>
      <c r="F471" s="172">
        <v>438.65350000000001</v>
      </c>
      <c r="G471" s="172"/>
      <c r="H471" s="172">
        <f t="shared" si="43"/>
        <v>82579383.028177455</v>
      </c>
      <c r="I471" s="172"/>
      <c r="J471" s="172">
        <v>28309732.145417266</v>
      </c>
      <c r="K471" s="172">
        <v>5011005.6923816921</v>
      </c>
      <c r="L471" s="172"/>
      <c r="M471" s="172">
        <f t="shared" si="44"/>
        <v>33320737.837798957</v>
      </c>
      <c r="N471" s="172"/>
      <c r="O471" s="172">
        <v>2000004.4385352284</v>
      </c>
      <c r="P471" s="172">
        <v>1468826.9697816051</v>
      </c>
      <c r="Q471" s="172"/>
      <c r="R471" s="172">
        <f t="shared" si="45"/>
        <v>3468831.4083168334</v>
      </c>
      <c r="S471" s="172"/>
      <c r="T471" s="172">
        <v>1491553.2813376421</v>
      </c>
      <c r="U471" s="172">
        <v>1417502.5997569349</v>
      </c>
      <c r="V471" s="172">
        <v>4440696.8914756132</v>
      </c>
      <c r="W471" s="172"/>
      <c r="X471" s="172">
        <f t="shared" si="46"/>
        <v>7349752.77257019</v>
      </c>
      <c r="Y471" s="172"/>
      <c r="Z471" s="172">
        <v>210646.02798827086</v>
      </c>
      <c r="AA471" s="172">
        <v>228378.47475034467</v>
      </c>
      <c r="AB471" s="172">
        <v>21759.292276350912</v>
      </c>
      <c r="AC471" s="172"/>
      <c r="AD471" s="172">
        <f t="shared" si="47"/>
        <v>460783.7950149664</v>
      </c>
      <c r="AE471" s="172"/>
      <c r="AF471" s="172">
        <v>189740.20770973916</v>
      </c>
      <c r="AG471" s="172">
        <v>51862.857580223797</v>
      </c>
      <c r="AH471" s="172">
        <v>53141.29190549747</v>
      </c>
      <c r="AI471" s="172"/>
      <c r="AJ471" s="172">
        <f t="shared" si="48"/>
        <v>294744.35719546041</v>
      </c>
      <c r="AK471" s="172"/>
      <c r="AL471" s="172">
        <v>12558.805638236148</v>
      </c>
      <c r="AM471" s="172">
        <v>469.13192625011044</v>
      </c>
      <c r="AN471" s="172">
        <v>0</v>
      </c>
      <c r="AO471" s="172"/>
      <c r="AP471" s="172">
        <f t="shared" si="49"/>
        <v>13027.937564486259</v>
      </c>
      <c r="AQ471" s="172"/>
      <c r="AR471" s="172">
        <v>56027.959595083463</v>
      </c>
      <c r="AS471" s="172">
        <v>3295559.1184577653</v>
      </c>
      <c r="AT471" s="172">
        <v>1014110.8215908136</v>
      </c>
      <c r="AU471" s="172"/>
      <c r="AV471" s="172">
        <f t="shared" si="50"/>
        <v>4365697.8996436624</v>
      </c>
      <c r="AW471" s="172"/>
      <c r="AX471" s="172">
        <v>16614.358343009888</v>
      </c>
      <c r="AY471" s="172">
        <v>977254.93718382355</v>
      </c>
      <c r="AZ471" s="172">
        <v>300721.29542465892</v>
      </c>
      <c r="BA471" s="172"/>
      <c r="BB471" s="172">
        <f t="shared" si="42"/>
        <v>1294590.5909514923</v>
      </c>
      <c r="BC471" s="172"/>
      <c r="BD471" s="172">
        <v>0</v>
      </c>
      <c r="BE471" s="172">
        <v>3647829.5094646229</v>
      </c>
      <c r="BF471" s="172">
        <v>7327565.4284803541</v>
      </c>
      <c r="BG471" s="172">
        <v>2514025.0488772187</v>
      </c>
      <c r="BH471" s="172"/>
      <c r="BI471" s="172">
        <f t="shared" si="51"/>
        <v>13489419.986822195</v>
      </c>
      <c r="BJ471" s="172"/>
      <c r="BK471" s="172">
        <v>62334.525044473303</v>
      </c>
      <c r="BL471" s="172">
        <v>927905.5933383496</v>
      </c>
      <c r="BM471" s="172">
        <v>1634985.9592636002</v>
      </c>
      <c r="BN471" s="172">
        <v>1200567.4922434359</v>
      </c>
      <c r="BP471" s="265">
        <f t="shared" si="52"/>
        <v>3825793.5698898593</v>
      </c>
      <c r="BR471" s="265">
        <f t="shared" si="53"/>
        <v>150462763.18394557</v>
      </c>
      <c r="BT471" s="265">
        <f t="shared" si="57"/>
        <v>82579383.028177455</v>
      </c>
      <c r="BU471" s="265">
        <f t="shared" si="58"/>
        <v>64168787.614647448</v>
      </c>
    </row>
    <row r="472" spans="1:73" ht="15">
      <c r="A472" s="39">
        <f t="shared" si="54"/>
        <v>2014</v>
      </c>
      <c r="B472" s="39">
        <f t="shared" si="55"/>
        <v>3</v>
      </c>
      <c r="C472" s="264">
        <f t="shared" si="56"/>
        <v>41699</v>
      </c>
      <c r="E472" s="172">
        <v>70324079.354001597</v>
      </c>
      <c r="F472" s="172">
        <v>302.52</v>
      </c>
      <c r="G472" s="172"/>
      <c r="H472" s="172">
        <f t="shared" si="43"/>
        <v>70324381.874001592</v>
      </c>
      <c r="I472" s="172"/>
      <c r="J472" s="172">
        <v>24809377.172031023</v>
      </c>
      <c r="K472" s="172">
        <v>4899145.6911955643</v>
      </c>
      <c r="L472" s="172"/>
      <c r="M472" s="172">
        <f t="shared" si="44"/>
        <v>29708522.863226585</v>
      </c>
      <c r="N472" s="172"/>
      <c r="O472" s="172">
        <v>1726241.3116573808</v>
      </c>
      <c r="P472" s="172">
        <v>1396905.1900825431</v>
      </c>
      <c r="Q472" s="172"/>
      <c r="R472" s="172">
        <f t="shared" si="45"/>
        <v>3123146.5017399238</v>
      </c>
      <c r="S472" s="172"/>
      <c r="T472" s="172">
        <v>1189564.9228119182</v>
      </c>
      <c r="U472" s="172">
        <v>1130506.963286848</v>
      </c>
      <c r="V472" s="172">
        <v>3541608.1483873692</v>
      </c>
      <c r="W472" s="172"/>
      <c r="X472" s="172">
        <f t="shared" si="46"/>
        <v>5861680.0344861355</v>
      </c>
      <c r="Y472" s="172"/>
      <c r="Z472" s="172">
        <v>211088.66948406669</v>
      </c>
      <c r="AA472" s="172">
        <v>228858.3783622784</v>
      </c>
      <c r="AB472" s="172">
        <v>21805.016213197225</v>
      </c>
      <c r="AC472" s="172"/>
      <c r="AD472" s="172">
        <f t="shared" si="47"/>
        <v>461752.06405954232</v>
      </c>
      <c r="AE472" s="172"/>
      <c r="AF472" s="172">
        <v>185682.76867443134</v>
      </c>
      <c r="AG472" s="172">
        <v>50753.81282176901</v>
      </c>
      <c r="AH472" s="172">
        <v>52004.908875423534</v>
      </c>
      <c r="AI472" s="172"/>
      <c r="AJ472" s="172">
        <f t="shared" si="48"/>
        <v>288441.49037162389</v>
      </c>
      <c r="AK472" s="172"/>
      <c r="AL472" s="172">
        <v>15182.812805688478</v>
      </c>
      <c r="AM472" s="172">
        <v>567.15124213259583</v>
      </c>
      <c r="AN472" s="172">
        <v>0</v>
      </c>
      <c r="AO472" s="172"/>
      <c r="AP472" s="172">
        <f t="shared" si="49"/>
        <v>15749.964047821073</v>
      </c>
      <c r="AQ472" s="172"/>
      <c r="AR472" s="172">
        <v>52629.822134500864</v>
      </c>
      <c r="AS472" s="172">
        <v>2970206.873054205</v>
      </c>
      <c r="AT472" s="172">
        <v>773072.30268224538</v>
      </c>
      <c r="AU472" s="172"/>
      <c r="AV472" s="172">
        <f t="shared" si="50"/>
        <v>3795908.997870951</v>
      </c>
      <c r="AW472" s="172"/>
      <c r="AX472" s="172">
        <v>18073.516228335593</v>
      </c>
      <c r="AY472" s="172">
        <v>1019993.6071315056</v>
      </c>
      <c r="AZ472" s="172">
        <v>265479.42291154084</v>
      </c>
      <c r="BA472" s="172"/>
      <c r="BB472" s="172">
        <f t="shared" si="42"/>
        <v>1303546.5462713819</v>
      </c>
      <c r="BC472" s="172"/>
      <c r="BD472" s="172">
        <v>0</v>
      </c>
      <c r="BE472" s="172">
        <v>3303807.0179709163</v>
      </c>
      <c r="BF472" s="172">
        <v>6636511.3897023918</v>
      </c>
      <c r="BG472" s="172">
        <v>2276930.3165855049</v>
      </c>
      <c r="BH472" s="172"/>
      <c r="BI472" s="172">
        <f t="shared" si="51"/>
        <v>12217248.724258814</v>
      </c>
      <c r="BJ472" s="172"/>
      <c r="BK472" s="172">
        <v>56357.113585909858</v>
      </c>
      <c r="BL472" s="172">
        <v>838926.43576670589</v>
      </c>
      <c r="BM472" s="172">
        <v>1478203.1202106045</v>
      </c>
      <c r="BN472" s="172">
        <v>1085442.1122105459</v>
      </c>
      <c r="BP472" s="265">
        <f t="shared" si="52"/>
        <v>3458928.7817737665</v>
      </c>
      <c r="BR472" s="265">
        <f t="shared" si="53"/>
        <v>130559307.84210813</v>
      </c>
      <c r="BT472" s="265">
        <f t="shared" si="57"/>
        <v>70324381.874001592</v>
      </c>
      <c r="BU472" s="265">
        <f t="shared" si="58"/>
        <v>56872553.539310493</v>
      </c>
    </row>
    <row r="473" spans="1:73" ht="15">
      <c r="A473" s="39">
        <f t="shared" si="54"/>
        <v>2014</v>
      </c>
      <c r="B473" s="39">
        <f t="shared" si="55"/>
        <v>4</v>
      </c>
      <c r="C473" s="264">
        <f t="shared" si="56"/>
        <v>41730</v>
      </c>
      <c r="E473" s="172">
        <v>52554179.829432636</v>
      </c>
      <c r="F473" s="172">
        <v>274.7885</v>
      </c>
      <c r="G473" s="172"/>
      <c r="H473" s="172">
        <f t="shared" si="43"/>
        <v>52554454.61793264</v>
      </c>
      <c r="I473" s="172"/>
      <c r="J473" s="172">
        <v>19098895.643227555</v>
      </c>
      <c r="K473" s="172">
        <v>4003947.2972319615</v>
      </c>
      <c r="L473" s="172"/>
      <c r="M473" s="172">
        <f t="shared" si="44"/>
        <v>23102842.940459516</v>
      </c>
      <c r="N473" s="172"/>
      <c r="O473" s="172">
        <v>1334260.9921539403</v>
      </c>
      <c r="P473" s="172">
        <v>1294986.613777502</v>
      </c>
      <c r="Q473" s="172"/>
      <c r="R473" s="172">
        <f t="shared" si="45"/>
        <v>2629247.6059314422</v>
      </c>
      <c r="S473" s="172"/>
      <c r="T473" s="172">
        <v>1139523.28506288</v>
      </c>
      <c r="U473" s="172">
        <v>1082949.7271539613</v>
      </c>
      <c r="V473" s="172">
        <v>3392622.6927707843</v>
      </c>
      <c r="W473" s="172"/>
      <c r="X473" s="172">
        <f t="shared" si="46"/>
        <v>5615095.7049876256</v>
      </c>
      <c r="Y473" s="172"/>
      <c r="Z473" s="172">
        <v>201306.86749348231</v>
      </c>
      <c r="AA473" s="172">
        <v>218253.13201486596</v>
      </c>
      <c r="AB473" s="172">
        <v>20794.576612055691</v>
      </c>
      <c r="AC473" s="172"/>
      <c r="AD473" s="172">
        <f t="shared" si="47"/>
        <v>440354.576120404</v>
      </c>
      <c r="AE473" s="172"/>
      <c r="AF473" s="172">
        <v>181833.14700565202</v>
      </c>
      <c r="AG473" s="172">
        <v>49701.572061860752</v>
      </c>
      <c r="AH473" s="172">
        <v>50926.730078764449</v>
      </c>
      <c r="AI473" s="172"/>
      <c r="AJ473" s="172">
        <f t="shared" si="48"/>
        <v>282461.44914627721</v>
      </c>
      <c r="AK473" s="172"/>
      <c r="AL473" s="172">
        <v>14065.149664936502</v>
      </c>
      <c r="AM473" s="172">
        <v>525.40113649170905</v>
      </c>
      <c r="AN473" s="172">
        <v>0</v>
      </c>
      <c r="AO473" s="172"/>
      <c r="AP473" s="172">
        <f t="shared" si="49"/>
        <v>14590.550801428211</v>
      </c>
      <c r="AQ473" s="172"/>
      <c r="AR473" s="172">
        <v>55403.636257210266</v>
      </c>
      <c r="AS473" s="172">
        <v>2662088.6903401748</v>
      </c>
      <c r="AT473" s="172">
        <v>1124201.4210581987</v>
      </c>
      <c r="AU473" s="172"/>
      <c r="AV473" s="172">
        <f t="shared" si="50"/>
        <v>3841693.7476555835</v>
      </c>
      <c r="AW473" s="172"/>
      <c r="AX473" s="172">
        <v>19795.402090025451</v>
      </c>
      <c r="AY473" s="172">
        <v>951149.05057761399</v>
      </c>
      <c r="AZ473" s="172">
        <v>401670.73252577166</v>
      </c>
      <c r="BA473" s="172"/>
      <c r="BB473" s="172">
        <f t="shared" si="42"/>
        <v>1372615.1851934111</v>
      </c>
      <c r="BC473" s="172"/>
      <c r="BD473" s="172">
        <v>0</v>
      </c>
      <c r="BE473" s="172">
        <v>3733044.0532206534</v>
      </c>
      <c r="BF473" s="172">
        <v>7498739.8606215259</v>
      </c>
      <c r="BG473" s="172">
        <v>2572753.5330279889</v>
      </c>
      <c r="BH473" s="172"/>
      <c r="BI473" s="172">
        <f t="shared" si="51"/>
        <v>13804537.446870167</v>
      </c>
      <c r="BJ473" s="172"/>
      <c r="BK473" s="172">
        <v>61481.930519109737</v>
      </c>
      <c r="BL473" s="172">
        <v>915213.95530356758</v>
      </c>
      <c r="BM473" s="172">
        <v>1612623.070047393</v>
      </c>
      <c r="BN473" s="172">
        <v>1184146.4595896068</v>
      </c>
      <c r="BP473" s="265">
        <f t="shared" si="52"/>
        <v>3773465.4154596776</v>
      </c>
      <c r="BR473" s="265">
        <f t="shared" si="53"/>
        <v>107431359.24055816</v>
      </c>
      <c r="BT473" s="265">
        <f t="shared" si="57"/>
        <v>52554454.61793264</v>
      </c>
      <c r="BU473" s="265">
        <f t="shared" si="58"/>
        <v>51120004.630007938</v>
      </c>
    </row>
    <row r="474" spans="1:73" ht="15">
      <c r="A474" s="39">
        <f t="shared" si="54"/>
        <v>2014</v>
      </c>
      <c r="B474" s="39">
        <f t="shared" si="55"/>
        <v>5</v>
      </c>
      <c r="C474" s="264">
        <f t="shared" si="56"/>
        <v>41760</v>
      </c>
      <c r="E474" s="172">
        <v>37603485.5774315</v>
      </c>
      <c r="F474" s="172">
        <v>196.63759999999999</v>
      </c>
      <c r="G474" s="172"/>
      <c r="H474" s="172">
        <f t="shared" si="43"/>
        <v>37603682.215031497</v>
      </c>
      <c r="I474" s="172"/>
      <c r="J474" s="172">
        <v>14286628.82106399</v>
      </c>
      <c r="K474" s="172">
        <v>3774687.6174767725</v>
      </c>
      <c r="L474" s="172"/>
      <c r="M474" s="172">
        <f t="shared" si="44"/>
        <v>18061316.438540764</v>
      </c>
      <c r="N474" s="172"/>
      <c r="O474" s="172">
        <v>1039406.0995061805</v>
      </c>
      <c r="P474" s="172">
        <v>1196924.8175565619</v>
      </c>
      <c r="Q474" s="172"/>
      <c r="R474" s="172">
        <f t="shared" si="45"/>
        <v>2236330.9170627426</v>
      </c>
      <c r="S474" s="172"/>
      <c r="T474" s="172">
        <v>929438.39945228805</v>
      </c>
      <c r="U474" s="172">
        <v>883294.86047994904</v>
      </c>
      <c r="V474" s="172">
        <v>2767151.7088309345</v>
      </c>
      <c r="W474" s="172"/>
      <c r="X474" s="172">
        <f t="shared" si="46"/>
        <v>4579884.9687631717</v>
      </c>
      <c r="Y474" s="172"/>
      <c r="Z474" s="172">
        <v>190554.04217131436</v>
      </c>
      <c r="AA474" s="172">
        <v>206595.1203742651</v>
      </c>
      <c r="AB474" s="172">
        <v>19683.83234017876</v>
      </c>
      <c r="AC474" s="172"/>
      <c r="AD474" s="172">
        <f t="shared" si="47"/>
        <v>416832.99488575826</v>
      </c>
      <c r="AE474" s="172"/>
      <c r="AF474" s="172">
        <v>175562.08341215449</v>
      </c>
      <c r="AG474" s="172">
        <v>47987.463692570738</v>
      </c>
      <c r="AH474" s="172">
        <v>49170.36844618</v>
      </c>
      <c r="AI474" s="172"/>
      <c r="AJ474" s="172">
        <f t="shared" si="48"/>
        <v>272719.91555090522</v>
      </c>
      <c r="AK474" s="172"/>
      <c r="AL474" s="172">
        <v>14118.57396941025</v>
      </c>
      <c r="AM474" s="172">
        <v>527.3967917783898</v>
      </c>
      <c r="AN474" s="172">
        <v>0</v>
      </c>
      <c r="AO474" s="172"/>
      <c r="AP474" s="172">
        <f t="shared" si="49"/>
        <v>14645.970761188641</v>
      </c>
      <c r="AQ474" s="172"/>
      <c r="AR474" s="172">
        <v>24519.794168171524</v>
      </c>
      <c r="AS474" s="172">
        <v>2178329.24155484</v>
      </c>
      <c r="AT474" s="172">
        <v>1122589.3106385593</v>
      </c>
      <c r="AU474" s="172"/>
      <c r="AV474" s="172">
        <f t="shared" si="50"/>
        <v>3325438.346361571</v>
      </c>
      <c r="AW474" s="172"/>
      <c r="AX474" s="172">
        <v>9206.455681506588</v>
      </c>
      <c r="AY474" s="172">
        <v>817898.0412542345</v>
      </c>
      <c r="AZ474" s="172">
        <v>421499.00060509471</v>
      </c>
      <c r="BA474" s="172"/>
      <c r="BB474" s="172">
        <f t="shared" si="42"/>
        <v>1248603.4975408358</v>
      </c>
      <c r="BC474" s="172"/>
      <c r="BD474" s="172">
        <v>0</v>
      </c>
      <c r="BE474" s="172">
        <v>3452217.4076395072</v>
      </c>
      <c r="BF474" s="172">
        <v>6934630.2677204786</v>
      </c>
      <c r="BG474" s="172">
        <v>2379212.3547598235</v>
      </c>
      <c r="BH474" s="172"/>
      <c r="BI474" s="172">
        <f t="shared" si="51"/>
        <v>12766060.03011981</v>
      </c>
      <c r="BJ474" s="172"/>
      <c r="BK474" s="172">
        <v>55500.438100242762</v>
      </c>
      <c r="BL474" s="172">
        <v>826174.04895924719</v>
      </c>
      <c r="BM474" s="172">
        <v>1455733.1905895523</v>
      </c>
      <c r="BN474" s="172">
        <v>1068942.4799640505</v>
      </c>
      <c r="BP474" s="265">
        <f t="shared" si="52"/>
        <v>3406350.1576130926</v>
      </c>
      <c r="BR474" s="265">
        <f t="shared" si="53"/>
        <v>83931865.452231333</v>
      </c>
      <c r="BT474" s="265">
        <f t="shared" si="57"/>
        <v>37603682.215031497</v>
      </c>
      <c r="BU474" s="265">
        <f t="shared" si="58"/>
        <v>42880028.402475961</v>
      </c>
    </row>
    <row r="475" spans="1:73" ht="15">
      <c r="A475" s="39">
        <f t="shared" si="54"/>
        <v>2014</v>
      </c>
      <c r="B475" s="39">
        <f t="shared" si="55"/>
        <v>6</v>
      </c>
      <c r="C475" s="264">
        <f t="shared" si="56"/>
        <v>41791</v>
      </c>
      <c r="E475" s="172">
        <v>24193264.841756992</v>
      </c>
      <c r="F475" s="172">
        <v>103.361</v>
      </c>
      <c r="G475" s="172"/>
      <c r="H475" s="172">
        <f t="shared" si="43"/>
        <v>24193368.202756993</v>
      </c>
      <c r="I475" s="172"/>
      <c r="J475" s="172">
        <v>10459482.268153127</v>
      </c>
      <c r="K475" s="172">
        <v>3505423.808038109</v>
      </c>
      <c r="L475" s="172"/>
      <c r="M475" s="172">
        <f t="shared" si="44"/>
        <v>13964906.076191235</v>
      </c>
      <c r="N475" s="172"/>
      <c r="O475" s="172">
        <v>651080.69690425065</v>
      </c>
      <c r="P475" s="172">
        <v>1172228.3046732738</v>
      </c>
      <c r="Q475" s="172"/>
      <c r="R475" s="172">
        <f t="shared" si="45"/>
        <v>1823309.0015775245</v>
      </c>
      <c r="S475" s="172"/>
      <c r="T475" s="172">
        <v>725486.87389725354</v>
      </c>
      <c r="U475" s="172">
        <v>689468.85284354433</v>
      </c>
      <c r="V475" s="172">
        <v>2159941.1472801464</v>
      </c>
      <c r="W475" s="172"/>
      <c r="X475" s="172">
        <f t="shared" si="46"/>
        <v>3574896.8740209443</v>
      </c>
      <c r="Y475" s="172"/>
      <c r="Z475" s="172">
        <v>176749.28726874013</v>
      </c>
      <c r="AA475" s="172">
        <v>191628.26389440877</v>
      </c>
      <c r="AB475" s="172">
        <v>18257.830152540897</v>
      </c>
      <c r="AC475" s="172"/>
      <c r="AD475" s="172">
        <f t="shared" si="47"/>
        <v>386635.38131568977</v>
      </c>
      <c r="AE475" s="172"/>
      <c r="AF475" s="172">
        <v>153102.19253931826</v>
      </c>
      <c r="AG475" s="172">
        <v>41848.363626931445</v>
      </c>
      <c r="AH475" s="172">
        <v>42879.937801849337</v>
      </c>
      <c r="AI475" s="172"/>
      <c r="AJ475" s="172">
        <f t="shared" si="48"/>
        <v>237830.49396809904</v>
      </c>
      <c r="AK475" s="172"/>
      <c r="AL475" s="172">
        <v>14851.284414701182</v>
      </c>
      <c r="AM475" s="172">
        <v>554.7670587038034</v>
      </c>
      <c r="AN475" s="172">
        <v>0</v>
      </c>
      <c r="AO475" s="172"/>
      <c r="AP475" s="172">
        <f t="shared" si="49"/>
        <v>15406.051473404985</v>
      </c>
      <c r="AQ475" s="172"/>
      <c r="AR475" s="172">
        <v>6124.9822635362543</v>
      </c>
      <c r="AS475" s="172">
        <v>1813245.1355112442</v>
      </c>
      <c r="AT475" s="172">
        <v>1196906.6743200687</v>
      </c>
      <c r="AU475" s="172"/>
      <c r="AV475" s="172">
        <f t="shared" si="50"/>
        <v>3016276.7920948491</v>
      </c>
      <c r="AW475" s="172"/>
      <c r="AX475" s="172">
        <v>2307.2197528073434</v>
      </c>
      <c r="AY475" s="172">
        <v>683031.36455418856</v>
      </c>
      <c r="AZ475" s="172">
        <v>450862.81109716103</v>
      </c>
      <c r="BA475" s="172"/>
      <c r="BB475" s="172">
        <f t="shared" si="42"/>
        <v>1136201.3954041568</v>
      </c>
      <c r="BC475" s="172"/>
      <c r="BD475" s="172">
        <v>0</v>
      </c>
      <c r="BE475" s="172">
        <v>3324449.9992474583</v>
      </c>
      <c r="BF475" s="172">
        <v>6677977.9098756313</v>
      </c>
      <c r="BG475" s="172">
        <v>2291157.1251241383</v>
      </c>
      <c r="BH475" s="172"/>
      <c r="BI475" s="172">
        <f t="shared" si="51"/>
        <v>12293585.034247227</v>
      </c>
      <c r="BJ475" s="172"/>
      <c r="BK475" s="172">
        <v>54858.693901877523</v>
      </c>
      <c r="BL475" s="172">
        <v>816621.10810134071</v>
      </c>
      <c r="BM475" s="172">
        <v>1438900.7409476012</v>
      </c>
      <c r="BN475" s="172">
        <v>1056582.439964653</v>
      </c>
      <c r="BP475" s="265">
        <f t="shared" si="52"/>
        <v>3366962.9829154722</v>
      </c>
      <c r="BR475" s="265">
        <f t="shared" si="53"/>
        <v>64009378.285965607</v>
      </c>
      <c r="BT475" s="265">
        <f t="shared" si="57"/>
        <v>24193368.202756993</v>
      </c>
      <c r="BU475" s="265">
        <f t="shared" si="58"/>
        <v>36468270.518119805</v>
      </c>
    </row>
    <row r="476" spans="1:73" ht="15">
      <c r="A476" s="39">
        <f t="shared" si="54"/>
        <v>2014</v>
      </c>
      <c r="B476" s="39">
        <f t="shared" si="55"/>
        <v>7</v>
      </c>
      <c r="C476" s="264">
        <f t="shared" si="56"/>
        <v>41821</v>
      </c>
      <c r="E476" s="172">
        <v>16163962.518708069</v>
      </c>
      <c r="F476" s="172">
        <v>78.150999999999996</v>
      </c>
      <c r="G476" s="172"/>
      <c r="H476" s="172">
        <f t="shared" si="43"/>
        <v>16164040.669708069</v>
      </c>
      <c r="I476" s="172"/>
      <c r="J476" s="172">
        <v>8004822.7207067516</v>
      </c>
      <c r="K476" s="172">
        <v>2660404.6587736458</v>
      </c>
      <c r="L476" s="172"/>
      <c r="M476" s="172">
        <f t="shared" si="44"/>
        <v>10665227.379480397</v>
      </c>
      <c r="N476" s="172"/>
      <c r="O476" s="172">
        <v>459917.65785754815</v>
      </c>
      <c r="P476" s="172">
        <v>1139190.3950161894</v>
      </c>
      <c r="Q476" s="172"/>
      <c r="R476" s="172">
        <f t="shared" si="45"/>
        <v>1599108.0528737376</v>
      </c>
      <c r="S476" s="172"/>
      <c r="T476" s="172">
        <v>551083.20813913422</v>
      </c>
      <c r="U476" s="172">
        <v>523723.75160413975</v>
      </c>
      <c r="V476" s="172">
        <v>1640701.3547200877</v>
      </c>
      <c r="W476" s="172"/>
      <c r="X476" s="172">
        <f t="shared" si="46"/>
        <v>2715508.3144633616</v>
      </c>
      <c r="Y476" s="172"/>
      <c r="Z476" s="172">
        <v>141961.5857921562</v>
      </c>
      <c r="AA476" s="172">
        <v>153912.09008772805</v>
      </c>
      <c r="AB476" s="172">
        <v>14664.333653790953</v>
      </c>
      <c r="AC476" s="172"/>
      <c r="AD476" s="172">
        <f t="shared" si="47"/>
        <v>310538.00953367521</v>
      </c>
      <c r="AE476" s="172"/>
      <c r="AF476" s="172">
        <v>143838.86442837003</v>
      </c>
      <c r="AG476" s="172">
        <v>39316.361199317718</v>
      </c>
      <c r="AH476" s="172">
        <v>40285.5207876477</v>
      </c>
      <c r="AI476" s="172"/>
      <c r="AJ476" s="172">
        <f t="shared" si="48"/>
        <v>223440.74641533545</v>
      </c>
      <c r="AK476" s="172"/>
      <c r="AL476" s="172">
        <v>12929.71484203563</v>
      </c>
      <c r="AM476" s="172">
        <v>482.98717285991336</v>
      </c>
      <c r="AN476" s="172">
        <v>0</v>
      </c>
      <c r="AO476" s="172"/>
      <c r="AP476" s="172">
        <f t="shared" si="49"/>
        <v>13412.702014895543</v>
      </c>
      <c r="AQ476" s="172"/>
      <c r="AR476" s="172">
        <v>3242.2944149910227</v>
      </c>
      <c r="AS476" s="172">
        <v>1486625.4947686039</v>
      </c>
      <c r="AT476" s="172">
        <v>1166254.1528277877</v>
      </c>
      <c r="AU476" s="172"/>
      <c r="AV476" s="172">
        <f t="shared" si="50"/>
        <v>2656121.9420113824</v>
      </c>
      <c r="AW476" s="172"/>
      <c r="AX476" s="172">
        <v>1320.3396375181087</v>
      </c>
      <c r="AY476" s="172">
        <v>605389.36803905026</v>
      </c>
      <c r="AZ476" s="172">
        <v>474926.51447043056</v>
      </c>
      <c r="BA476" s="172"/>
      <c r="BB476" s="172">
        <f t="shared" si="42"/>
        <v>1081636.2221469991</v>
      </c>
      <c r="BC476" s="172"/>
      <c r="BD476" s="172">
        <v>0</v>
      </c>
      <c r="BE476" s="172">
        <v>2982677.0708650015</v>
      </c>
      <c r="BF476" s="172">
        <v>5991442.6735363277</v>
      </c>
      <c r="BG476" s="172">
        <v>2055612.7553140151</v>
      </c>
      <c r="BH476" s="172"/>
      <c r="BI476" s="172">
        <f t="shared" si="51"/>
        <v>11029732.499715343</v>
      </c>
      <c r="BJ476" s="172"/>
      <c r="BK476" s="172">
        <v>54362.028444499185</v>
      </c>
      <c r="BL476" s="172">
        <v>809227.79507632763</v>
      </c>
      <c r="BM476" s="172">
        <v>1425873.593493033</v>
      </c>
      <c r="BN476" s="172">
        <v>1047016.6270828955</v>
      </c>
      <c r="BP476" s="265">
        <f t="shared" si="52"/>
        <v>3336480.0440967553</v>
      </c>
      <c r="BR476" s="265">
        <f t="shared" si="53"/>
        <v>49795246.582459956</v>
      </c>
      <c r="BT476" s="265">
        <f t="shared" si="57"/>
        <v>16164040.669708069</v>
      </c>
      <c r="BU476" s="265">
        <f t="shared" si="58"/>
        <v>30528576.530354973</v>
      </c>
    </row>
    <row r="477" spans="1:73" ht="15">
      <c r="A477" s="39">
        <f t="shared" si="54"/>
        <v>2014</v>
      </c>
      <c r="B477" s="39">
        <f t="shared" si="55"/>
        <v>8</v>
      </c>
      <c r="C477" s="264">
        <f t="shared" si="56"/>
        <v>41852</v>
      </c>
      <c r="E477" s="172">
        <v>12812128.961949371</v>
      </c>
      <c r="F477" s="172">
        <v>65.545500000000004</v>
      </c>
      <c r="G477" s="172"/>
      <c r="H477" s="172">
        <f t="shared" si="43"/>
        <v>12812194.50744937</v>
      </c>
      <c r="I477" s="172"/>
      <c r="J477" s="172">
        <v>6920224.9798657997</v>
      </c>
      <c r="K477" s="172">
        <v>2670432.9080035361</v>
      </c>
      <c r="L477" s="172"/>
      <c r="M477" s="172">
        <f t="shared" si="44"/>
        <v>9590657.8878693357</v>
      </c>
      <c r="N477" s="172"/>
      <c r="O477" s="172">
        <v>444250.91865767416</v>
      </c>
      <c r="P477" s="172">
        <v>1112645.9726733861</v>
      </c>
      <c r="Q477" s="172"/>
      <c r="R477" s="172">
        <f t="shared" si="45"/>
        <v>1556896.8913310603</v>
      </c>
      <c r="S477" s="172"/>
      <c r="T477" s="172">
        <v>462657.94479809538</v>
      </c>
      <c r="U477" s="172">
        <v>439688.50979386724</v>
      </c>
      <c r="V477" s="172">
        <v>1377439.0247989513</v>
      </c>
      <c r="W477" s="172"/>
      <c r="X477" s="172">
        <f t="shared" si="46"/>
        <v>2279785.4793909141</v>
      </c>
      <c r="Y477" s="172"/>
      <c r="Z477" s="172">
        <v>132806.12272221505</v>
      </c>
      <c r="AA477" s="172">
        <v>143985.90865665599</v>
      </c>
      <c r="AB477" s="172">
        <v>13718.593547667146</v>
      </c>
      <c r="AC477" s="172"/>
      <c r="AD477" s="172">
        <f t="shared" si="47"/>
        <v>290510.62492653821</v>
      </c>
      <c r="AE477" s="172"/>
      <c r="AF477" s="172">
        <v>150721.94399366647</v>
      </c>
      <c r="AG477" s="172">
        <v>41197.755657125068</v>
      </c>
      <c r="AH477" s="172">
        <v>42213.292158846678</v>
      </c>
      <c r="AI477" s="172"/>
      <c r="AJ477" s="172">
        <f t="shared" si="48"/>
        <v>234132.99180963822</v>
      </c>
      <c r="AK477" s="172"/>
      <c r="AL477" s="172">
        <v>12669.075745154008</v>
      </c>
      <c r="AM477" s="172">
        <v>473.25104626488974</v>
      </c>
      <c r="AN477" s="172">
        <v>0</v>
      </c>
      <c r="AO477" s="172"/>
      <c r="AP477" s="172">
        <f t="shared" si="49"/>
        <v>13142.326791418898</v>
      </c>
      <c r="AQ477" s="172"/>
      <c r="AR477" s="172">
        <v>3930.3576986335602</v>
      </c>
      <c r="AS477" s="172">
        <v>1420908.129871272</v>
      </c>
      <c r="AT477" s="172">
        <v>1031418.38120599</v>
      </c>
      <c r="AU477" s="172"/>
      <c r="AV477" s="172">
        <f t="shared" si="50"/>
        <v>2456256.8687758958</v>
      </c>
      <c r="AW477" s="172"/>
      <c r="AX477" s="172">
        <v>1678.536305152641</v>
      </c>
      <c r="AY477" s="172">
        <v>606826.67206210422</v>
      </c>
      <c r="AZ477" s="172">
        <v>440487.43941497238</v>
      </c>
      <c r="BA477" s="172"/>
      <c r="BB477" s="172">
        <f t="shared" si="42"/>
        <v>1048992.6477822294</v>
      </c>
      <c r="BC477" s="172"/>
      <c r="BD477" s="172">
        <v>0</v>
      </c>
      <c r="BE477" s="172">
        <v>2934982.1265573823</v>
      </c>
      <c r="BF477" s="172">
        <v>5895635.6123469202</v>
      </c>
      <c r="BG477" s="172">
        <v>2022742.1717565733</v>
      </c>
      <c r="BH477" s="172"/>
      <c r="BI477" s="172">
        <f t="shared" si="51"/>
        <v>10853359.910660876</v>
      </c>
      <c r="BJ477" s="172"/>
      <c r="BK477" s="172">
        <v>54174.408731867399</v>
      </c>
      <c r="BL477" s="172">
        <v>806434.90653426596</v>
      </c>
      <c r="BM477" s="172">
        <v>1420952.4748093633</v>
      </c>
      <c r="BN477" s="172">
        <v>1043403.0577530728</v>
      </c>
      <c r="BP477" s="265">
        <f t="shared" si="52"/>
        <v>3324964.8478285698</v>
      </c>
      <c r="BR477" s="265">
        <f t="shared" si="53"/>
        <v>44460894.984615847</v>
      </c>
      <c r="BT477" s="265">
        <f t="shared" si="57"/>
        <v>12812194.50744937</v>
      </c>
      <c r="BU477" s="265">
        <f t="shared" si="58"/>
        <v>28582555.24765683</v>
      </c>
    </row>
    <row r="478" spans="1:73" ht="15">
      <c r="A478" s="39">
        <f t="shared" si="54"/>
        <v>2014</v>
      </c>
      <c r="B478" s="39">
        <f t="shared" si="55"/>
        <v>9</v>
      </c>
      <c r="C478" s="264">
        <f t="shared" si="56"/>
        <v>41883</v>
      </c>
      <c r="E478" s="172">
        <v>15003747.396151746</v>
      </c>
      <c r="F478" s="172">
        <v>73.108999999999995</v>
      </c>
      <c r="G478" s="172"/>
      <c r="H478" s="172">
        <f t="shared" si="43"/>
        <v>15003820.505151745</v>
      </c>
      <c r="I478" s="172"/>
      <c r="J478" s="172">
        <v>7611244.4888699483</v>
      </c>
      <c r="K478" s="172">
        <v>2648197.9590159995</v>
      </c>
      <c r="L478" s="172"/>
      <c r="M478" s="172">
        <f t="shared" si="44"/>
        <v>10259442.447885947</v>
      </c>
      <c r="N478" s="172"/>
      <c r="O478" s="172">
        <v>483719.44008123793</v>
      </c>
      <c r="P478" s="172">
        <v>1067933.8158025364</v>
      </c>
      <c r="Q478" s="172"/>
      <c r="R478" s="172">
        <f t="shared" si="45"/>
        <v>1551653.2558837743</v>
      </c>
      <c r="S478" s="172"/>
      <c r="T478" s="172">
        <v>486935.84189480363</v>
      </c>
      <c r="U478" s="172">
        <v>462761.08968880225</v>
      </c>
      <c r="V478" s="172">
        <v>1449719.903744309</v>
      </c>
      <c r="W478" s="172"/>
      <c r="X478" s="172">
        <f t="shared" si="46"/>
        <v>2399416.8353279149</v>
      </c>
      <c r="Y478" s="172"/>
      <c r="Z478" s="172">
        <v>145506.66328460624</v>
      </c>
      <c r="AA478" s="172">
        <v>157755.59664861418</v>
      </c>
      <c r="AB478" s="172">
        <v>15030.532713119188</v>
      </c>
      <c r="AC478" s="172"/>
      <c r="AD478" s="172">
        <f t="shared" si="47"/>
        <v>318292.79264633963</v>
      </c>
      <c r="AE478" s="172"/>
      <c r="AF478" s="172">
        <v>162000.80260089037</v>
      </c>
      <c r="AG478" s="172">
        <v>44280.675427660921</v>
      </c>
      <c r="AH478" s="172">
        <v>45372.206786600364</v>
      </c>
      <c r="AI478" s="172"/>
      <c r="AJ478" s="172">
        <f t="shared" si="48"/>
        <v>251653.68481515168</v>
      </c>
      <c r="AK478" s="172"/>
      <c r="AL478" s="172">
        <v>12827.076764040605</v>
      </c>
      <c r="AM478" s="172">
        <v>479.15314591312978</v>
      </c>
      <c r="AN478" s="172">
        <v>0</v>
      </c>
      <c r="AO478" s="172"/>
      <c r="AP478" s="172">
        <f t="shared" si="49"/>
        <v>13306.229909953734</v>
      </c>
      <c r="AQ478" s="172"/>
      <c r="AR478" s="172">
        <v>6507.3928131369366</v>
      </c>
      <c r="AS478" s="172">
        <v>1432472.3294557929</v>
      </c>
      <c r="AT478" s="172">
        <v>1072133.6198158795</v>
      </c>
      <c r="AU478" s="172"/>
      <c r="AV478" s="172">
        <f t="shared" si="50"/>
        <v>2511113.3420848092</v>
      </c>
      <c r="AW478" s="172"/>
      <c r="AX478" s="172">
        <v>2741.0706442613464</v>
      </c>
      <c r="AY478" s="172">
        <v>603391.85964941606</v>
      </c>
      <c r="AZ478" s="172">
        <v>451608.5130238657</v>
      </c>
      <c r="BA478" s="172"/>
      <c r="BB478" s="172">
        <f t="shared" si="42"/>
        <v>1057741.443317543</v>
      </c>
      <c r="BC478" s="172"/>
      <c r="BD478" s="172">
        <v>0</v>
      </c>
      <c r="BE478" s="172">
        <v>3098565.3130643005</v>
      </c>
      <c r="BF478" s="172">
        <v>6224232.7956907954</v>
      </c>
      <c r="BG478" s="172">
        <v>2135481.0559030268</v>
      </c>
      <c r="BH478" s="172"/>
      <c r="BI478" s="172">
        <f t="shared" si="51"/>
        <v>11458279.164658124</v>
      </c>
      <c r="BJ478" s="172"/>
      <c r="BK478" s="172">
        <v>54369.595373954835</v>
      </c>
      <c r="BL478" s="172">
        <v>809340.43564207002</v>
      </c>
      <c r="BM478" s="172">
        <v>1426072.0681490267</v>
      </c>
      <c r="BN478" s="172">
        <v>1047162.3666953186</v>
      </c>
      <c r="BP478" s="265">
        <f t="shared" si="52"/>
        <v>3336944.4658603705</v>
      </c>
      <c r="BR478" s="265">
        <f t="shared" si="53"/>
        <v>48161664.167541683</v>
      </c>
      <c r="BT478" s="265">
        <f t="shared" si="57"/>
        <v>15003820.505151745</v>
      </c>
      <c r="BU478" s="265">
        <f t="shared" si="58"/>
        <v>29975200.23979158</v>
      </c>
    </row>
    <row r="479" spans="1:73" ht="15">
      <c r="A479" s="39">
        <f t="shared" si="54"/>
        <v>2014</v>
      </c>
      <c r="B479" s="39">
        <f t="shared" si="55"/>
        <v>10</v>
      </c>
      <c r="C479" s="264">
        <f t="shared" si="56"/>
        <v>41913</v>
      </c>
      <c r="E479" s="172">
        <v>25623719.113077629</v>
      </c>
      <c r="F479" s="172">
        <v>141.1755</v>
      </c>
      <c r="G479" s="172"/>
      <c r="H479" s="172">
        <f t="shared" si="43"/>
        <v>25623860.288577631</v>
      </c>
      <c r="I479" s="172"/>
      <c r="J479" s="172">
        <v>10530064.81613688</v>
      </c>
      <c r="K479" s="172">
        <v>2941639.2165968176</v>
      </c>
      <c r="L479" s="172"/>
      <c r="M479" s="172">
        <f t="shared" si="44"/>
        <v>13471704.032733697</v>
      </c>
      <c r="N479" s="172"/>
      <c r="O479" s="172">
        <v>717209.25317813479</v>
      </c>
      <c r="P479" s="172">
        <v>1078693.1812566211</v>
      </c>
      <c r="Q479" s="172"/>
      <c r="R479" s="172">
        <f t="shared" si="45"/>
        <v>1795902.4344347559</v>
      </c>
      <c r="S479" s="172"/>
      <c r="T479" s="172">
        <v>584823.31513767957</v>
      </c>
      <c r="U479" s="172">
        <v>555788.77401059621</v>
      </c>
      <c r="V479" s="172">
        <v>1741153.4070477968</v>
      </c>
      <c r="W479" s="172"/>
      <c r="X479" s="172">
        <f t="shared" si="46"/>
        <v>2881765.4961960725</v>
      </c>
      <c r="Y479" s="172"/>
      <c r="Z479" s="172">
        <v>173387.281237096</v>
      </c>
      <c r="AA479" s="172">
        <v>187983.23997944989</v>
      </c>
      <c r="AB479" s="172">
        <v>17910.541990613285</v>
      </c>
      <c r="AC479" s="172"/>
      <c r="AD479" s="172">
        <f t="shared" si="47"/>
        <v>379281.06320715917</v>
      </c>
      <c r="AE479" s="172"/>
      <c r="AF479" s="172">
        <v>154281.41857685114</v>
      </c>
      <c r="AG479" s="172">
        <v>42170.688730174807</v>
      </c>
      <c r="AH479" s="172">
        <v>43210.208311402923</v>
      </c>
      <c r="AI479" s="172"/>
      <c r="AJ479" s="172">
        <f t="shared" si="48"/>
        <v>239662.31561842887</v>
      </c>
      <c r="AK479" s="172"/>
      <c r="AL479" s="172">
        <v>13605.175358072338</v>
      </c>
      <c r="AM479" s="172">
        <v>508.21887897290799</v>
      </c>
      <c r="AN479" s="172">
        <v>0</v>
      </c>
      <c r="AO479" s="172"/>
      <c r="AP479" s="172">
        <f t="shared" si="49"/>
        <v>14113.394237045246</v>
      </c>
      <c r="AQ479" s="172"/>
      <c r="AR479" s="172">
        <v>14142.755242048528</v>
      </c>
      <c r="AS479" s="172">
        <v>1657269.9415806462</v>
      </c>
      <c r="AT479" s="172">
        <v>840659.99692083255</v>
      </c>
      <c r="AU479" s="172"/>
      <c r="AV479" s="172">
        <f t="shared" si="50"/>
        <v>2512072.6937435274</v>
      </c>
      <c r="AW479" s="172"/>
      <c r="AX479" s="172">
        <v>6084.4571196433053</v>
      </c>
      <c r="AY479" s="172">
        <v>712986.09942998877</v>
      </c>
      <c r="AZ479" s="172">
        <v>361666.42326218996</v>
      </c>
      <c r="BA479" s="172"/>
      <c r="BB479" s="172">
        <f t="shared" si="42"/>
        <v>1080736.9798118221</v>
      </c>
      <c r="BC479" s="172"/>
      <c r="BD479" s="172">
        <v>0</v>
      </c>
      <c r="BE479" s="172">
        <v>2979735.3851062618</v>
      </c>
      <c r="BF479" s="172">
        <v>5985533.5720250681</v>
      </c>
      <c r="BG479" s="172">
        <v>2053585.3931074729</v>
      </c>
      <c r="BH479" s="172"/>
      <c r="BI479" s="172">
        <f t="shared" si="51"/>
        <v>11018854.350238804</v>
      </c>
      <c r="BJ479" s="172"/>
      <c r="BK479" s="172">
        <v>51818.753953652427</v>
      </c>
      <c r="BL479" s="172">
        <v>771368.86178425979</v>
      </c>
      <c r="BM479" s="172">
        <v>1359165.4878305451</v>
      </c>
      <c r="BN479" s="172">
        <v>998032.97515991831</v>
      </c>
      <c r="BP479" s="265">
        <f t="shared" si="52"/>
        <v>3180386.0787283755</v>
      </c>
      <c r="BR479" s="265">
        <f t="shared" si="53"/>
        <v>62198339.127527326</v>
      </c>
      <c r="BT479" s="265">
        <f t="shared" si="57"/>
        <v>25623860.288577631</v>
      </c>
      <c r="BU479" s="265">
        <f t="shared" si="58"/>
        <v>33522860.470682297</v>
      </c>
    </row>
    <row r="480" spans="1:73" ht="15">
      <c r="A480" s="39">
        <f t="shared" si="54"/>
        <v>2014</v>
      </c>
      <c r="B480" s="39">
        <f t="shared" si="55"/>
        <v>11</v>
      </c>
      <c r="C480" s="264">
        <f t="shared" si="56"/>
        <v>41944</v>
      </c>
      <c r="E480" s="172">
        <v>52804259.818429217</v>
      </c>
      <c r="F480" s="172">
        <v>236.9735</v>
      </c>
      <c r="G480" s="172"/>
      <c r="H480" s="172">
        <f t="shared" si="43"/>
        <v>52804496.791929215</v>
      </c>
      <c r="I480" s="172"/>
      <c r="J480" s="172">
        <v>17793343.752613991</v>
      </c>
      <c r="K480" s="172">
        <v>4421523.0909918426</v>
      </c>
      <c r="L480" s="172"/>
      <c r="M480" s="172">
        <f t="shared" si="44"/>
        <v>22214866.843605835</v>
      </c>
      <c r="N480" s="172"/>
      <c r="O480" s="172">
        <v>1233970.2543243084</v>
      </c>
      <c r="P480" s="172">
        <v>1206152.0826402744</v>
      </c>
      <c r="Q480" s="172"/>
      <c r="R480" s="172">
        <f t="shared" si="45"/>
        <v>2440122.336964583</v>
      </c>
      <c r="S480" s="172"/>
      <c r="T480" s="172">
        <v>908574.28846966219</v>
      </c>
      <c r="U480" s="172">
        <v>863466.58352227567</v>
      </c>
      <c r="V480" s="172">
        <v>2705034.4556672676</v>
      </c>
      <c r="W480" s="172"/>
      <c r="X480" s="172">
        <f t="shared" si="46"/>
        <v>4477075.3276592055</v>
      </c>
      <c r="Y480" s="172"/>
      <c r="Z480" s="172">
        <v>197492.38994299588</v>
      </c>
      <c r="AA480" s="172">
        <v>214117.54696126113</v>
      </c>
      <c r="AB480" s="172">
        <v>20400.549092546829</v>
      </c>
      <c r="AC480" s="172"/>
      <c r="AD480" s="172">
        <f t="shared" si="47"/>
        <v>432010.48599680385</v>
      </c>
      <c r="AE480" s="172"/>
      <c r="AF480" s="172">
        <v>153993.61687279091</v>
      </c>
      <c r="AG480" s="172">
        <v>42092.022120871552</v>
      </c>
      <c r="AH480" s="172">
        <v>43129.602547601076</v>
      </c>
      <c r="AI480" s="172"/>
      <c r="AJ480" s="172">
        <f t="shared" si="48"/>
        <v>239215.24154126353</v>
      </c>
      <c r="AK480" s="172"/>
      <c r="AL480" s="172">
        <v>14545.023085155784</v>
      </c>
      <c r="AM480" s="172">
        <v>543.3267218115659</v>
      </c>
      <c r="AN480" s="172">
        <v>0</v>
      </c>
      <c r="AO480" s="172"/>
      <c r="AP480" s="172">
        <f t="shared" si="49"/>
        <v>15088.34980696735</v>
      </c>
      <c r="AQ480" s="172"/>
      <c r="AR480" s="172">
        <v>25017.153613633243</v>
      </c>
      <c r="AS480" s="172">
        <v>1952117.1711104142</v>
      </c>
      <c r="AT480" s="172">
        <v>752900.4378505823</v>
      </c>
      <c r="AU480" s="172"/>
      <c r="AV480" s="172">
        <f t="shared" si="50"/>
        <v>2730034.7625746299</v>
      </c>
      <c r="AW480" s="172"/>
      <c r="AX480" s="172">
        <v>11106.760705376484</v>
      </c>
      <c r="AY480" s="172">
        <v>866673.26839949866</v>
      </c>
      <c r="AZ480" s="172">
        <v>334262.04784634337</v>
      </c>
      <c r="BA480" s="172"/>
      <c r="BB480" s="172">
        <f t="shared" si="42"/>
        <v>1212042.0769512185</v>
      </c>
      <c r="BC480" s="172"/>
      <c r="BD480" s="172">
        <v>0</v>
      </c>
      <c r="BE480" s="172">
        <v>3081116.4724530526</v>
      </c>
      <c r="BF480" s="172">
        <v>6189182.4949850459</v>
      </c>
      <c r="BG480" s="172">
        <v>2123455.5974059324</v>
      </c>
      <c r="BH480" s="172"/>
      <c r="BI480" s="172">
        <f t="shared" si="51"/>
        <v>11393754.564844031</v>
      </c>
      <c r="BJ480" s="172"/>
      <c r="BK480" s="172">
        <v>56603.21264974161</v>
      </c>
      <c r="BL480" s="172">
        <v>842589.84216439456</v>
      </c>
      <c r="BM480" s="172">
        <v>1484658.1066513569</v>
      </c>
      <c r="BN480" s="172">
        <v>1090181.9981035904</v>
      </c>
      <c r="BP480" s="265">
        <f t="shared" si="52"/>
        <v>3474033.1595690837</v>
      </c>
      <c r="BR480" s="265">
        <f t="shared" si="53"/>
        <v>101432739.94144282</v>
      </c>
      <c r="BT480" s="265">
        <f t="shared" si="57"/>
        <v>52804496.791929215</v>
      </c>
      <c r="BU480" s="265">
        <f t="shared" si="58"/>
        <v>45414605.554004095</v>
      </c>
    </row>
    <row r="481" spans="1:73" ht="15">
      <c r="A481" s="39">
        <f t="shared" si="54"/>
        <v>2014</v>
      </c>
      <c r="B481" s="39">
        <f t="shared" si="55"/>
        <v>12</v>
      </c>
      <c r="C481" s="264">
        <f t="shared" si="56"/>
        <v>41974</v>
      </c>
      <c r="E481" s="172">
        <v>80769885.032546356</v>
      </c>
      <c r="F481" s="172">
        <v>443.69600000000003</v>
      </c>
      <c r="G481" s="172"/>
      <c r="H481" s="172">
        <f t="shared" si="43"/>
        <v>80770328.728546351</v>
      </c>
      <c r="I481" s="172"/>
      <c r="J481" s="172">
        <v>25061644.448035482</v>
      </c>
      <c r="K481" s="172">
        <v>7304840.9780758563</v>
      </c>
      <c r="L481" s="172"/>
      <c r="M481" s="172">
        <f t="shared" si="44"/>
        <v>32366485.426111341</v>
      </c>
      <c r="N481" s="172"/>
      <c r="O481" s="172">
        <v>1911428.908749586</v>
      </c>
      <c r="P481" s="172">
        <v>1329357.7648163727</v>
      </c>
      <c r="Q481" s="172"/>
      <c r="R481" s="172">
        <f t="shared" si="45"/>
        <v>3240786.6735659586</v>
      </c>
      <c r="S481" s="172"/>
      <c r="T481" s="172">
        <v>1319202.1215296881</v>
      </c>
      <c r="U481" s="172">
        <v>1253708.1043435363</v>
      </c>
      <c r="V481" s="172">
        <v>3927567.8808143139</v>
      </c>
      <c r="W481" s="172"/>
      <c r="X481" s="172">
        <f t="shared" si="46"/>
        <v>6500478.1066875383</v>
      </c>
      <c r="Y481" s="172"/>
      <c r="Z481" s="172">
        <v>230373.82558029349</v>
      </c>
      <c r="AA481" s="172">
        <v>249766.98308006508</v>
      </c>
      <c r="AB481" s="172">
        <v>23797.132333783251</v>
      </c>
      <c r="AC481" s="172"/>
      <c r="AD481" s="172">
        <f t="shared" si="47"/>
        <v>503937.9409941418</v>
      </c>
      <c r="AE481" s="172"/>
      <c r="AF481" s="172">
        <v>204603.20800590204</v>
      </c>
      <c r="AG481" s="172">
        <v>55925.452835489523</v>
      </c>
      <c r="AH481" s="172">
        <v>57304.031299870687</v>
      </c>
      <c r="AI481" s="172"/>
      <c r="AJ481" s="172">
        <f t="shared" si="48"/>
        <v>317832.69214126223</v>
      </c>
      <c r="AK481" s="172"/>
      <c r="AL481" s="172">
        <v>17250.678682039168</v>
      </c>
      <c r="AM481" s="172">
        <v>644.39600009315609</v>
      </c>
      <c r="AN481" s="172">
        <v>0</v>
      </c>
      <c r="AO481" s="172"/>
      <c r="AP481" s="172">
        <f t="shared" si="49"/>
        <v>17895.074682132323</v>
      </c>
      <c r="AQ481" s="172"/>
      <c r="AR481" s="172">
        <v>25791.633837132787</v>
      </c>
      <c r="AS481" s="172">
        <v>2771589.5021576448</v>
      </c>
      <c r="AT481" s="172">
        <v>764967.37484397436</v>
      </c>
      <c r="AU481" s="172"/>
      <c r="AV481" s="172">
        <f t="shared" si="50"/>
        <v>3562348.5108387517</v>
      </c>
      <c r="AW481" s="172"/>
      <c r="AX481" s="172">
        <v>8960.4991229916523</v>
      </c>
      <c r="AY481" s="172">
        <v>962902.36827188497</v>
      </c>
      <c r="AZ481" s="172">
        <v>265764.066545412</v>
      </c>
      <c r="BA481" s="172"/>
      <c r="BB481" s="172">
        <f t="shared" si="42"/>
        <v>1237626.9339402886</v>
      </c>
      <c r="BC481" s="172"/>
      <c r="BD481" s="172">
        <v>0</v>
      </c>
      <c r="BE481" s="172">
        <v>3488896.9157126695</v>
      </c>
      <c r="BF481" s="172">
        <v>7008310.107908519</v>
      </c>
      <c r="BG481" s="172">
        <v>2404491.2779762647</v>
      </c>
      <c r="BH481" s="172"/>
      <c r="BI481" s="172">
        <f t="shared" si="51"/>
        <v>12901698.301597454</v>
      </c>
      <c r="BJ481" s="172"/>
      <c r="BK481" s="172">
        <v>56680.193241657726</v>
      </c>
      <c r="BL481" s="172">
        <v>843735.76766501402</v>
      </c>
      <c r="BM481" s="172">
        <v>1486677.2475179771</v>
      </c>
      <c r="BN481" s="172">
        <v>1091664.6499104698</v>
      </c>
      <c r="BP481" s="265">
        <f t="shared" si="52"/>
        <v>3478757.8583351187</v>
      </c>
      <c r="BR481" s="265">
        <f t="shared" si="53"/>
        <v>144898176.24744034</v>
      </c>
      <c r="BT481" s="265">
        <f t="shared" si="57"/>
        <v>80770328.728546351</v>
      </c>
      <c r="BU481" s="265">
        <f t="shared" si="58"/>
        <v>60631691.591007262</v>
      </c>
    </row>
    <row r="482" spans="1:73" ht="15">
      <c r="A482" s="39">
        <f t="shared" si="54"/>
        <v>2015</v>
      </c>
      <c r="B482" s="39">
        <f t="shared" si="55"/>
        <v>1</v>
      </c>
      <c r="C482" s="264">
        <f t="shared" si="56"/>
        <v>42005</v>
      </c>
      <c r="E482" s="172">
        <v>92104533.902614892</v>
      </c>
      <c r="F482" s="172">
        <v>448.73800000000006</v>
      </c>
      <c r="G482" s="172"/>
      <c r="H482" s="172">
        <f t="shared" si="43"/>
        <v>92104982.640614897</v>
      </c>
      <c r="I482" s="172"/>
      <c r="J482" s="172">
        <v>31100930.456259139</v>
      </c>
      <c r="K482" s="172">
        <v>5422337.5717488835</v>
      </c>
      <c r="L482" s="172"/>
      <c r="M482" s="172">
        <f t="shared" si="44"/>
        <v>36523268.028008021</v>
      </c>
      <c r="N482" s="172"/>
      <c r="O482" s="172">
        <v>2081444.5428987243</v>
      </c>
      <c r="P482" s="172">
        <v>1300322.214303117</v>
      </c>
      <c r="Q482" s="172"/>
      <c r="R482" s="172">
        <f t="shared" si="45"/>
        <v>3381766.7572018411</v>
      </c>
      <c r="S482" s="172"/>
      <c r="T482" s="172">
        <v>1447455.6267488599</v>
      </c>
      <c r="U482" s="172">
        <v>1375594.2477021401</v>
      </c>
      <c r="V482" s="172">
        <v>4309408.0397101883</v>
      </c>
      <c r="W482" s="172"/>
      <c r="X482" s="172">
        <f t="shared" si="46"/>
        <v>7132457.9141611885</v>
      </c>
      <c r="Y482" s="172"/>
      <c r="Z482" s="172">
        <v>214502.9534660858</v>
      </c>
      <c r="AA482" s="172">
        <v>232560.08105102539</v>
      </c>
      <c r="AB482" s="172">
        <v>22157.704577600438</v>
      </c>
      <c r="AC482" s="172"/>
      <c r="AD482" s="172">
        <f t="shared" si="47"/>
        <v>469220.73909471161</v>
      </c>
      <c r="AE482" s="172"/>
      <c r="AF482" s="172">
        <v>159451.33035518895</v>
      </c>
      <c r="AG482" s="172">
        <v>43583.812503457644</v>
      </c>
      <c r="AH482" s="172">
        <v>44658.165991298607</v>
      </c>
      <c r="AI482" s="172"/>
      <c r="AJ482" s="172">
        <f t="shared" si="48"/>
        <v>247693.3088499452</v>
      </c>
      <c r="AK482" s="172"/>
      <c r="AL482" s="172">
        <v>15665.953130183914</v>
      </c>
      <c r="AM482" s="172">
        <v>585.1988620742228</v>
      </c>
      <c r="AN482" s="172">
        <v>0</v>
      </c>
      <c r="AO482" s="172"/>
      <c r="AP482" s="172">
        <f t="shared" si="49"/>
        <v>16251.151992258137</v>
      </c>
      <c r="AQ482" s="172"/>
      <c r="AR482" s="172">
        <v>42730.912360435723</v>
      </c>
      <c r="AS482" s="172">
        <v>3418619.3543520174</v>
      </c>
      <c r="AT482" s="172">
        <v>1080779.8498931669</v>
      </c>
      <c r="AU482" s="172"/>
      <c r="AV482" s="172">
        <f t="shared" si="50"/>
        <v>4542130.1166056199</v>
      </c>
      <c r="AW482" s="172"/>
      <c r="AX482" s="172">
        <v>12509.243725659093</v>
      </c>
      <c r="AY482" s="172">
        <v>1000782.3457670878</v>
      </c>
      <c r="AZ482" s="172">
        <v>316392.46178634634</v>
      </c>
      <c r="BA482" s="172"/>
      <c r="BB482" s="172">
        <f t="shared" si="42"/>
        <v>1329684.0512790931</v>
      </c>
      <c r="BC482" s="172"/>
      <c r="BD482" s="172">
        <v>0</v>
      </c>
      <c r="BE482" s="172">
        <v>3252285.3892946616</v>
      </c>
      <c r="BF482" s="172">
        <v>6533017.4889793471</v>
      </c>
      <c r="BG482" s="172">
        <v>2241422.4441054491</v>
      </c>
      <c r="BH482" s="172"/>
      <c r="BI482" s="172">
        <f t="shared" si="51"/>
        <v>12026725.322379459</v>
      </c>
      <c r="BJ482" s="172"/>
      <c r="BK482" s="172">
        <v>56797.612797890353</v>
      </c>
      <c r="BL482" s="172">
        <v>845483.66360097926</v>
      </c>
      <c r="BM482" s="172">
        <v>1489757.0708686216</v>
      </c>
      <c r="BN482" s="172">
        <v>1093926.1591152959</v>
      </c>
      <c r="BP482" s="265">
        <f t="shared" si="52"/>
        <v>3485964.5063827871</v>
      </c>
      <c r="BR482" s="265">
        <f t="shared" si="53"/>
        <v>161260144.5365698</v>
      </c>
      <c r="BT482" s="265">
        <f t="shared" si="57"/>
        <v>92104982.640614897</v>
      </c>
      <c r="BU482" s="265">
        <f t="shared" si="58"/>
        <v>65819813.292734183</v>
      </c>
    </row>
    <row r="483" spans="1:73" ht="15">
      <c r="A483" s="39">
        <f t="shared" si="54"/>
        <v>2015</v>
      </c>
      <c r="B483" s="39">
        <f t="shared" si="55"/>
        <v>2</v>
      </c>
      <c r="C483" s="264">
        <f t="shared" si="56"/>
        <v>42036</v>
      </c>
      <c r="E483" s="172">
        <v>83586582.513704672</v>
      </c>
      <c r="F483" s="172">
        <v>438.65350000000001</v>
      </c>
      <c r="G483" s="172"/>
      <c r="H483" s="172">
        <f t="shared" si="43"/>
        <v>83587021.167204678</v>
      </c>
      <c r="I483" s="172"/>
      <c r="J483" s="172">
        <v>28585304.936153952</v>
      </c>
      <c r="K483" s="172">
        <v>5059783.8587010996</v>
      </c>
      <c r="L483" s="172"/>
      <c r="M483" s="172">
        <f t="shared" si="44"/>
        <v>33645088.794855051</v>
      </c>
      <c r="N483" s="172"/>
      <c r="O483" s="172">
        <v>1954782.7141447878</v>
      </c>
      <c r="P483" s="172">
        <v>1435615.5992841693</v>
      </c>
      <c r="Q483" s="172"/>
      <c r="R483" s="172">
        <f t="shared" si="45"/>
        <v>3390398.313428957</v>
      </c>
      <c r="S483" s="172"/>
      <c r="T483" s="172">
        <v>1483255.9851519791</v>
      </c>
      <c r="U483" s="172">
        <v>1409617.2368528468</v>
      </c>
      <c r="V483" s="172">
        <v>4415993.9339344092</v>
      </c>
      <c r="W483" s="172"/>
      <c r="X483" s="172">
        <f t="shared" si="46"/>
        <v>7308867.1559392354</v>
      </c>
      <c r="Y483" s="172"/>
      <c r="Z483" s="172">
        <v>207813.95643996019</v>
      </c>
      <c r="AA483" s="172">
        <v>225307.99586800349</v>
      </c>
      <c r="AB483" s="172">
        <v>21466.745233542868</v>
      </c>
      <c r="AC483" s="172"/>
      <c r="AD483" s="172">
        <f t="shared" si="47"/>
        <v>454588.69754150655</v>
      </c>
      <c r="AE483" s="172"/>
      <c r="AF483" s="172">
        <v>186075.09703770059</v>
      </c>
      <c r="AG483" s="172">
        <v>50861.050345510113</v>
      </c>
      <c r="AH483" s="172">
        <v>52114.789834904674</v>
      </c>
      <c r="AI483" s="172"/>
      <c r="AJ483" s="172">
        <f t="shared" si="48"/>
        <v>289050.93721811537</v>
      </c>
      <c r="AK483" s="172"/>
      <c r="AL483" s="172">
        <v>12640.911143445155</v>
      </c>
      <c r="AM483" s="172">
        <v>472.19896263270783</v>
      </c>
      <c r="AN483" s="172">
        <v>0</v>
      </c>
      <c r="AO483" s="172"/>
      <c r="AP483" s="172">
        <f t="shared" si="49"/>
        <v>13113.110106077864</v>
      </c>
      <c r="AQ483" s="172"/>
      <c r="AR483" s="172">
        <v>55551.983891588563</v>
      </c>
      <c r="AS483" s="172">
        <v>3267562.2740045078</v>
      </c>
      <c r="AT483" s="172">
        <v>1005495.6209799594</v>
      </c>
      <c r="AU483" s="172"/>
      <c r="AV483" s="172">
        <f t="shared" si="50"/>
        <v>4328609.8788760556</v>
      </c>
      <c r="AW483" s="172"/>
      <c r="AX483" s="172">
        <v>16609.75408352747</v>
      </c>
      <c r="AY483" s="172">
        <v>976984.11509016366</v>
      </c>
      <c r="AZ483" s="172">
        <v>300637.95793744223</v>
      </c>
      <c r="BA483" s="172"/>
      <c r="BB483" s="172">
        <f t="shared" si="42"/>
        <v>1294231.8271111334</v>
      </c>
      <c r="BC483" s="172"/>
      <c r="BD483" s="172">
        <v>0</v>
      </c>
      <c r="BE483" s="172">
        <v>3631672.0710557671</v>
      </c>
      <c r="BF483" s="172">
        <v>7295109.2276655007</v>
      </c>
      <c r="BG483" s="172">
        <v>2502889.6038735085</v>
      </c>
      <c r="BH483" s="172"/>
      <c r="BI483" s="172">
        <f t="shared" si="51"/>
        <v>13429670.902594777</v>
      </c>
      <c r="BJ483" s="172"/>
      <c r="BK483" s="172">
        <v>62340.499587890394</v>
      </c>
      <c r="BL483" s="172">
        <v>927994.52980253869</v>
      </c>
      <c r="BM483" s="172">
        <v>1635142.6668761629</v>
      </c>
      <c r="BN483" s="172">
        <v>1200682.5623847812</v>
      </c>
      <c r="BP483" s="265">
        <f t="shared" si="52"/>
        <v>3826160.258651373</v>
      </c>
      <c r="BR483" s="265">
        <f t="shared" si="53"/>
        <v>151566801.04352698</v>
      </c>
      <c r="BT483" s="265">
        <f t="shared" si="57"/>
        <v>83587021.167204678</v>
      </c>
      <c r="BU483" s="265">
        <f t="shared" si="58"/>
        <v>64276207.710063994</v>
      </c>
    </row>
    <row r="484" spans="1:73" ht="15">
      <c r="A484" s="39">
        <f t="shared" si="54"/>
        <v>2015</v>
      </c>
      <c r="B484" s="39">
        <f t="shared" si="55"/>
        <v>3</v>
      </c>
      <c r="C484" s="264">
        <f t="shared" si="56"/>
        <v>42064</v>
      </c>
      <c r="E484" s="172">
        <v>71233431.812719613</v>
      </c>
      <c r="F484" s="172">
        <v>302.52</v>
      </c>
      <c r="G484" s="172"/>
      <c r="H484" s="172">
        <f t="shared" si="43"/>
        <v>71233734.332719609</v>
      </c>
      <c r="I484" s="172"/>
      <c r="J484" s="172">
        <v>25094770.137991332</v>
      </c>
      <c r="K484" s="172">
        <v>4955502.6770959683</v>
      </c>
      <c r="L484" s="172"/>
      <c r="M484" s="172">
        <f t="shared" si="44"/>
        <v>30050272.8150873</v>
      </c>
      <c r="N484" s="172"/>
      <c r="O484" s="172">
        <v>1685126.8740991461</v>
      </c>
      <c r="P484" s="172">
        <v>1363634.6555260038</v>
      </c>
      <c r="Q484" s="172"/>
      <c r="R484" s="172">
        <f t="shared" si="45"/>
        <v>3048761.5296251499</v>
      </c>
      <c r="S484" s="172"/>
      <c r="T484" s="172">
        <v>1183636.6811990861</v>
      </c>
      <c r="U484" s="172">
        <v>1124873.0392404736</v>
      </c>
      <c r="V484" s="172">
        <v>3523958.4107404444</v>
      </c>
      <c r="W484" s="172"/>
      <c r="X484" s="172">
        <f t="shared" si="46"/>
        <v>5832468.1311800042</v>
      </c>
      <c r="Y484" s="172"/>
      <c r="Z484" s="172">
        <v>208079.55130698887</v>
      </c>
      <c r="AA484" s="172">
        <v>225595.9488439642</v>
      </c>
      <c r="AB484" s="172">
        <v>21494.18062548435</v>
      </c>
      <c r="AC484" s="172"/>
      <c r="AD484" s="172">
        <f t="shared" si="47"/>
        <v>455169.6807764374</v>
      </c>
      <c r="AE484" s="172"/>
      <c r="AF484" s="172">
        <v>182034.41529327058</v>
      </c>
      <c r="AG484" s="172">
        <v>49756.585960402204</v>
      </c>
      <c r="AH484" s="172">
        <v>50983.100085695296</v>
      </c>
      <c r="AI484" s="172"/>
      <c r="AJ484" s="172">
        <f t="shared" si="48"/>
        <v>282774.10133936809</v>
      </c>
      <c r="AK484" s="172"/>
      <c r="AL484" s="172">
        <v>15257.493552231685</v>
      </c>
      <c r="AM484" s="172">
        <v>569.94092799037708</v>
      </c>
      <c r="AN484" s="172">
        <v>0</v>
      </c>
      <c r="AO484" s="172"/>
      <c r="AP484" s="172">
        <f t="shared" si="49"/>
        <v>15827.434480222062</v>
      </c>
      <c r="AQ484" s="172"/>
      <c r="AR484" s="172">
        <v>51997.225794647769</v>
      </c>
      <c r="AS484" s="172">
        <v>2934505.783438155</v>
      </c>
      <c r="AT484" s="172">
        <v>763780.18104313372</v>
      </c>
      <c r="AU484" s="172"/>
      <c r="AV484" s="172">
        <f t="shared" si="50"/>
        <v>3750283.1902759364</v>
      </c>
      <c r="AW484" s="172"/>
      <c r="AX484" s="172">
        <v>18065.179450842923</v>
      </c>
      <c r="AY484" s="172">
        <v>1019523.1143043671</v>
      </c>
      <c r="AZ484" s="172">
        <v>265356.96512027684</v>
      </c>
      <c r="BA484" s="172"/>
      <c r="BB484" s="172">
        <f t="shared" si="42"/>
        <v>1302945.2588754869</v>
      </c>
      <c r="BC484" s="172"/>
      <c r="BD484" s="172">
        <v>0</v>
      </c>
      <c r="BE484" s="172">
        <v>3288287.4663991584</v>
      </c>
      <c r="BF484" s="172">
        <v>6605336.5419558967</v>
      </c>
      <c r="BG484" s="172">
        <v>2266234.4928641636</v>
      </c>
      <c r="BH484" s="172"/>
      <c r="BI484" s="172">
        <f t="shared" si="51"/>
        <v>12159858.501219219</v>
      </c>
      <c r="BJ484" s="172"/>
      <c r="BK484" s="172">
        <v>56358.824793599597</v>
      </c>
      <c r="BL484" s="172">
        <v>838951.90863564226</v>
      </c>
      <c r="BM484" s="172">
        <v>1478248.0038532424</v>
      </c>
      <c r="BN484" s="172">
        <v>1085475.0701952791</v>
      </c>
      <c r="BP484" s="265">
        <f t="shared" si="52"/>
        <v>3459033.8074777634</v>
      </c>
      <c r="BR484" s="265">
        <f t="shared" si="53"/>
        <v>131591128.78305648</v>
      </c>
      <c r="BT484" s="265">
        <f t="shared" si="57"/>
        <v>71233734.332719609</v>
      </c>
      <c r="BU484" s="265">
        <f t="shared" si="58"/>
        <v>57005684.887277439</v>
      </c>
    </row>
    <row r="485" spans="1:73" ht="15">
      <c r="A485" s="39">
        <f t="shared" si="54"/>
        <v>2015</v>
      </c>
      <c r="B485" s="39">
        <f t="shared" si="55"/>
        <v>4</v>
      </c>
      <c r="C485" s="264">
        <f t="shared" si="56"/>
        <v>42095</v>
      </c>
      <c r="E485" s="172">
        <v>53238284.478216328</v>
      </c>
      <c r="F485" s="172">
        <v>274.7885</v>
      </c>
      <c r="G485" s="172"/>
      <c r="H485" s="172">
        <f t="shared" si="43"/>
        <v>53238559.266716331</v>
      </c>
      <c r="I485" s="172"/>
      <c r="J485" s="172">
        <v>19308046.519499533</v>
      </c>
      <c r="K485" s="172">
        <v>4047794.2872049036</v>
      </c>
      <c r="L485" s="172"/>
      <c r="M485" s="172">
        <f t="shared" si="44"/>
        <v>23355840.806704435</v>
      </c>
      <c r="N485" s="172"/>
      <c r="O485" s="172">
        <v>1299457.3468853335</v>
      </c>
      <c r="P485" s="172">
        <v>1261207.4243996064</v>
      </c>
      <c r="Q485" s="172"/>
      <c r="R485" s="172">
        <f t="shared" si="45"/>
        <v>2560664.7712849397</v>
      </c>
      <c r="S485" s="172"/>
      <c r="T485" s="172">
        <v>1134565.4872296893</v>
      </c>
      <c r="U485" s="172">
        <v>1078238.0675669066</v>
      </c>
      <c r="V485" s="172">
        <v>3377862.1892729332</v>
      </c>
      <c r="W485" s="172"/>
      <c r="X485" s="172">
        <f t="shared" si="46"/>
        <v>5590665.7440695297</v>
      </c>
      <c r="Y485" s="172"/>
      <c r="Z485" s="172">
        <v>198489.68826264789</v>
      </c>
      <c r="AA485" s="172">
        <v>215198.79910395943</v>
      </c>
      <c r="AB485" s="172">
        <v>20503.567914364961</v>
      </c>
      <c r="AC485" s="172"/>
      <c r="AD485" s="172">
        <f t="shared" si="47"/>
        <v>434192.05528097227</v>
      </c>
      <c r="AE485" s="172"/>
      <c r="AF485" s="172">
        <v>178200.52013897698</v>
      </c>
      <c r="AG485" s="172">
        <v>48708.643825391919</v>
      </c>
      <c r="AH485" s="172">
        <v>49909.325876271731</v>
      </c>
      <c r="AI485" s="172"/>
      <c r="AJ485" s="172">
        <f t="shared" si="48"/>
        <v>276818.48984064063</v>
      </c>
      <c r="AK485" s="172"/>
      <c r="AL485" s="172">
        <v>14138.31221486472</v>
      </c>
      <c r="AM485" s="172">
        <v>528.13411038794459</v>
      </c>
      <c r="AN485" s="172">
        <v>0</v>
      </c>
      <c r="AO485" s="172"/>
      <c r="AP485" s="172">
        <f t="shared" si="49"/>
        <v>14666.446325252664</v>
      </c>
      <c r="AQ485" s="172"/>
      <c r="AR485" s="172">
        <v>54770.926062611579</v>
      </c>
      <c r="AS485" s="172">
        <v>2631687.6053737542</v>
      </c>
      <c r="AT485" s="172">
        <v>1111363.0272642663</v>
      </c>
      <c r="AU485" s="172"/>
      <c r="AV485" s="172">
        <f t="shared" si="50"/>
        <v>3797821.5587006318</v>
      </c>
      <c r="AW485" s="172"/>
      <c r="AX485" s="172">
        <v>19785.607568753639</v>
      </c>
      <c r="AY485" s="172">
        <v>950678.43373607774</v>
      </c>
      <c r="AZ485" s="172">
        <v>401471.99079190358</v>
      </c>
      <c r="BA485" s="172"/>
      <c r="BB485" s="172">
        <f t="shared" si="42"/>
        <v>1371936.032096735</v>
      </c>
      <c r="BC485" s="172"/>
      <c r="BD485" s="172">
        <v>0</v>
      </c>
      <c r="BE485" s="172">
        <v>3715573.3650926589</v>
      </c>
      <c r="BF485" s="172">
        <v>7463645.6737889722</v>
      </c>
      <c r="BG485" s="172">
        <v>2560713.0175760086</v>
      </c>
      <c r="BH485" s="172"/>
      <c r="BI485" s="172">
        <f t="shared" si="51"/>
        <v>13739932.056457641</v>
      </c>
      <c r="BJ485" s="172"/>
      <c r="BK485" s="172">
        <v>61477.165091349321</v>
      </c>
      <c r="BL485" s="172">
        <v>915143.01761581935</v>
      </c>
      <c r="BM485" s="172">
        <v>1612498.0765951672</v>
      </c>
      <c r="BN485" s="172">
        <v>1184054.6771038703</v>
      </c>
      <c r="BP485" s="265">
        <f t="shared" si="52"/>
        <v>3773172.9364062063</v>
      </c>
      <c r="BR485" s="265">
        <f t="shared" si="53"/>
        <v>108154270.16388331</v>
      </c>
      <c r="BT485" s="265">
        <f t="shared" si="57"/>
        <v>53238559.266716331</v>
      </c>
      <c r="BU485" s="265">
        <f t="shared" si="58"/>
        <v>51170943.202487104</v>
      </c>
    </row>
    <row r="486" spans="1:73" ht="15">
      <c r="A486" s="39">
        <f t="shared" si="54"/>
        <v>2015</v>
      </c>
      <c r="B486" s="39">
        <f t="shared" si="55"/>
        <v>5</v>
      </c>
      <c r="C486" s="264">
        <f t="shared" si="56"/>
        <v>42125</v>
      </c>
      <c r="E486" s="172">
        <v>38147122.613591447</v>
      </c>
      <c r="F486" s="172">
        <v>196.63759999999999</v>
      </c>
      <c r="G486" s="172"/>
      <c r="H486" s="172">
        <f t="shared" si="43"/>
        <v>38147319.251191445</v>
      </c>
      <c r="I486" s="172"/>
      <c r="J486" s="172">
        <v>14450792.298711674</v>
      </c>
      <c r="K486" s="172">
        <v>3818061.4500358584</v>
      </c>
      <c r="L486" s="172"/>
      <c r="M486" s="172">
        <f t="shared" si="44"/>
        <v>18268853.748747531</v>
      </c>
      <c r="N486" s="172"/>
      <c r="O486" s="172">
        <v>1009669.5812039679</v>
      </c>
      <c r="P486" s="172">
        <v>1162681.823638638</v>
      </c>
      <c r="Q486" s="172"/>
      <c r="R486" s="172">
        <f t="shared" si="45"/>
        <v>2172351.4048426058</v>
      </c>
      <c r="S486" s="172"/>
      <c r="T486" s="172">
        <v>926034.78186834976</v>
      </c>
      <c r="U486" s="172">
        <v>880060.22123897995</v>
      </c>
      <c r="V486" s="172">
        <v>2757018.357100307</v>
      </c>
      <c r="W486" s="172"/>
      <c r="X486" s="172">
        <f t="shared" si="46"/>
        <v>4563113.3602076368</v>
      </c>
      <c r="Y486" s="172"/>
      <c r="Z486" s="172">
        <v>187914.41600289254</v>
      </c>
      <c r="AA486" s="172">
        <v>203733.28716519629</v>
      </c>
      <c r="AB486" s="172">
        <v>19411.164500924784</v>
      </c>
      <c r="AC486" s="172"/>
      <c r="AD486" s="172">
        <f t="shared" si="47"/>
        <v>411058.86766901356</v>
      </c>
      <c r="AE486" s="172"/>
      <c r="AF486" s="172">
        <v>171955.60942107</v>
      </c>
      <c r="AG486" s="172">
        <v>47001.683982386545</v>
      </c>
      <c r="AH486" s="172">
        <v>48160.288983196639</v>
      </c>
      <c r="AI486" s="172"/>
      <c r="AJ486" s="172">
        <f t="shared" si="48"/>
        <v>267117.58238665317</v>
      </c>
      <c r="AK486" s="172"/>
      <c r="AL486" s="172">
        <v>14184.02989025882</v>
      </c>
      <c r="AM486" s="172">
        <v>529.84188593118677</v>
      </c>
      <c r="AN486" s="172">
        <v>0</v>
      </c>
      <c r="AO486" s="172"/>
      <c r="AP486" s="172">
        <f t="shared" si="49"/>
        <v>14713.871776190006</v>
      </c>
      <c r="AQ486" s="172"/>
      <c r="AR486" s="172">
        <v>24177.809889477343</v>
      </c>
      <c r="AS486" s="172">
        <v>2147947.4875595891</v>
      </c>
      <c r="AT486" s="172">
        <v>1106932.2503453344</v>
      </c>
      <c r="AU486" s="172"/>
      <c r="AV486" s="172">
        <f t="shared" si="50"/>
        <v>3279057.5477944007</v>
      </c>
      <c r="AW486" s="172"/>
      <c r="AX486" s="172">
        <v>9202.294587888704</v>
      </c>
      <c r="AY486" s="172">
        <v>817528.37127077067</v>
      </c>
      <c r="AZ486" s="172">
        <v>421308.49332824053</v>
      </c>
      <c r="BA486" s="172"/>
      <c r="BB486" s="172">
        <f t="shared" si="42"/>
        <v>1248039.1591868999</v>
      </c>
      <c r="BC486" s="172"/>
      <c r="BD486" s="172">
        <v>0</v>
      </c>
      <c r="BE486" s="172">
        <v>3435279.3622042495</v>
      </c>
      <c r="BF486" s="172">
        <v>6900606.0251303595</v>
      </c>
      <c r="BG486" s="172">
        <v>2367538.9280295521</v>
      </c>
      <c r="BH486" s="172"/>
      <c r="BI486" s="172">
        <f t="shared" si="51"/>
        <v>12703424.315364162</v>
      </c>
      <c r="BJ486" s="172"/>
      <c r="BK486" s="172">
        <v>55493.023840881491</v>
      </c>
      <c r="BL486" s="172">
        <v>826063.68102547561</v>
      </c>
      <c r="BM486" s="172">
        <v>1455538.7203510227</v>
      </c>
      <c r="BN486" s="172">
        <v>1068799.6807887643</v>
      </c>
      <c r="BP486" s="265">
        <f t="shared" si="52"/>
        <v>3405895.1060061441</v>
      </c>
      <c r="BR486" s="265">
        <f t="shared" si="53"/>
        <v>84480944.215172693</v>
      </c>
      <c r="BT486" s="265">
        <f t="shared" si="57"/>
        <v>38147319.251191445</v>
      </c>
      <c r="BU486" s="265">
        <f t="shared" si="58"/>
        <v>42897286.355162919</v>
      </c>
    </row>
    <row r="487" spans="1:73" ht="15">
      <c r="A487" s="39">
        <f t="shared" si="54"/>
        <v>2015</v>
      </c>
      <c r="B487" s="39">
        <f t="shared" si="55"/>
        <v>6</v>
      </c>
      <c r="C487" s="264">
        <f t="shared" si="56"/>
        <v>42156</v>
      </c>
      <c r="E487" s="172">
        <v>24567750.308981284</v>
      </c>
      <c r="F487" s="172">
        <v>103.361</v>
      </c>
      <c r="G487" s="172"/>
      <c r="H487" s="172">
        <f t="shared" si="43"/>
        <v>24567853.669981286</v>
      </c>
      <c r="I487" s="172"/>
      <c r="J487" s="172">
        <v>10577232.376349539</v>
      </c>
      <c r="K487" s="172">
        <v>3544886.9499115404</v>
      </c>
      <c r="L487" s="172"/>
      <c r="M487" s="172">
        <f t="shared" si="44"/>
        <v>14122119.326261079</v>
      </c>
      <c r="N487" s="172"/>
      <c r="O487" s="172">
        <v>629960.53237577865</v>
      </c>
      <c r="P487" s="172">
        <v>1134202.8267603996</v>
      </c>
      <c r="Q487" s="172"/>
      <c r="R487" s="172">
        <f t="shared" si="45"/>
        <v>1764163.3591361782</v>
      </c>
      <c r="S487" s="172"/>
      <c r="T487" s="172">
        <v>723101.82993119489</v>
      </c>
      <c r="U487" s="172">
        <v>687202.21841303259</v>
      </c>
      <c r="V487" s="172">
        <v>2152840.3232877171</v>
      </c>
      <c r="W487" s="172"/>
      <c r="X487" s="172">
        <f t="shared" si="46"/>
        <v>3563144.3716319446</v>
      </c>
      <c r="Y487" s="172"/>
      <c r="Z487" s="172">
        <v>174378.84662716411</v>
      </c>
      <c r="AA487" s="172">
        <v>189058.27658736351</v>
      </c>
      <c r="AB487" s="172">
        <v>18012.96861284614</v>
      </c>
      <c r="AC487" s="172"/>
      <c r="AD487" s="172">
        <f t="shared" si="47"/>
        <v>381450.09182737378</v>
      </c>
      <c r="AE487" s="172"/>
      <c r="AF487" s="172">
        <v>149592.28990039125</v>
      </c>
      <c r="AG487" s="172">
        <v>40888.980358195935</v>
      </c>
      <c r="AH487" s="172">
        <v>41896.905460172806</v>
      </c>
      <c r="AI487" s="172"/>
      <c r="AJ487" s="172">
        <f t="shared" si="48"/>
        <v>232378.17571875997</v>
      </c>
      <c r="AK487" s="172"/>
      <c r="AL487" s="172">
        <v>14912.064869609478</v>
      </c>
      <c r="AM487" s="172">
        <v>557.03750166715918</v>
      </c>
      <c r="AN487" s="172">
        <v>0</v>
      </c>
      <c r="AO487" s="172"/>
      <c r="AP487" s="172">
        <f t="shared" si="49"/>
        <v>15469.102371276636</v>
      </c>
      <c r="AQ487" s="172"/>
      <c r="AR487" s="172">
        <v>6033.1812327331345</v>
      </c>
      <c r="AS487" s="172">
        <v>1786068.2776238923</v>
      </c>
      <c r="AT487" s="172">
        <v>1178967.4768252699</v>
      </c>
      <c r="AU487" s="172"/>
      <c r="AV487" s="172">
        <f t="shared" si="50"/>
        <v>2971068.9356818954</v>
      </c>
      <c r="AW487" s="172"/>
      <c r="AX487" s="172">
        <v>2306.6190277510659</v>
      </c>
      <c r="AY487" s="172">
        <v>682853.52538025996</v>
      </c>
      <c r="AZ487" s="172">
        <v>450745.42107081437</v>
      </c>
      <c r="BA487" s="172"/>
      <c r="BB487" s="172">
        <f t="shared" si="42"/>
        <v>1135905.5654788255</v>
      </c>
      <c r="BC487" s="172"/>
      <c r="BD487" s="172">
        <v>0</v>
      </c>
      <c r="BE487" s="172">
        <v>3307707.6172563569</v>
      </c>
      <c r="BF487" s="172">
        <v>6644346.7055800091</v>
      </c>
      <c r="BG487" s="172">
        <v>2279618.5464722877</v>
      </c>
      <c r="BH487" s="172"/>
      <c r="BI487" s="172">
        <f t="shared" si="51"/>
        <v>12231672.869308654</v>
      </c>
      <c r="BJ487" s="172"/>
      <c r="BK487" s="172">
        <v>54850.770783247062</v>
      </c>
      <c r="BL487" s="172">
        <v>816503.16533866397</v>
      </c>
      <c r="BM487" s="172">
        <v>1438692.9237274467</v>
      </c>
      <c r="BN487" s="172">
        <v>1056429.8401227815</v>
      </c>
      <c r="BP487" s="265">
        <f t="shared" si="52"/>
        <v>3366476.6999721397</v>
      </c>
      <c r="BR487" s="265">
        <f t="shared" si="53"/>
        <v>64351702.16736941</v>
      </c>
      <c r="BT487" s="265">
        <f t="shared" si="57"/>
        <v>24567853.669981286</v>
      </c>
      <c r="BU487" s="265">
        <f t="shared" si="58"/>
        <v>36447800.110793054</v>
      </c>
    </row>
    <row r="488" spans="1:73" ht="15">
      <c r="A488" s="39">
        <f t="shared" si="54"/>
        <v>2015</v>
      </c>
      <c r="B488" s="39">
        <f t="shared" si="55"/>
        <v>7</v>
      </c>
      <c r="C488" s="264">
        <f t="shared" si="56"/>
        <v>42186</v>
      </c>
      <c r="E488" s="172">
        <v>16416979.825720664</v>
      </c>
      <c r="F488" s="172">
        <v>78.150999999999996</v>
      </c>
      <c r="G488" s="172"/>
      <c r="H488" s="172">
        <f t="shared" si="43"/>
        <v>16417057.976720665</v>
      </c>
      <c r="I488" s="172"/>
      <c r="J488" s="172">
        <v>8080530.6493711602</v>
      </c>
      <c r="K488" s="172">
        <v>2685566.2061498147</v>
      </c>
      <c r="L488" s="172"/>
      <c r="M488" s="172">
        <f t="shared" si="44"/>
        <v>10766096.855520975</v>
      </c>
      <c r="N488" s="172"/>
      <c r="O488" s="172">
        <v>443654.28796555474</v>
      </c>
      <c r="P488" s="172">
        <v>1098906.9345857732</v>
      </c>
      <c r="Q488" s="172"/>
      <c r="R488" s="172">
        <f t="shared" si="45"/>
        <v>1542561.2225513279</v>
      </c>
      <c r="S488" s="172"/>
      <c r="T488" s="172">
        <v>549272.80327468086</v>
      </c>
      <c r="U488" s="172">
        <v>522003.22734658606</v>
      </c>
      <c r="V488" s="172">
        <v>1635311.3633905924</v>
      </c>
      <c r="W488" s="172"/>
      <c r="X488" s="172">
        <f t="shared" si="46"/>
        <v>2706587.3940118593</v>
      </c>
      <c r="Y488" s="172"/>
      <c r="Z488" s="172">
        <v>140574.42563278278</v>
      </c>
      <c r="AA488" s="172">
        <v>152408.15704679844</v>
      </c>
      <c r="AB488" s="172">
        <v>14521.042922747138</v>
      </c>
      <c r="AC488" s="172"/>
      <c r="AD488" s="172">
        <f t="shared" si="47"/>
        <v>307503.62560232839</v>
      </c>
      <c r="AE488" s="172"/>
      <c r="AF488" s="172">
        <v>140367.90321486897</v>
      </c>
      <c r="AG488" s="172">
        <v>38367.62202982304</v>
      </c>
      <c r="AH488" s="172">
        <v>39313.394925313398</v>
      </c>
      <c r="AI488" s="172"/>
      <c r="AJ488" s="172">
        <f t="shared" si="48"/>
        <v>218048.92017000541</v>
      </c>
      <c r="AK488" s="172"/>
      <c r="AL488" s="172">
        <v>12985.585649197281</v>
      </c>
      <c r="AM488" s="172">
        <v>485.07421681456253</v>
      </c>
      <c r="AN488" s="172">
        <v>0</v>
      </c>
      <c r="AO488" s="172"/>
      <c r="AP488" s="172">
        <f t="shared" si="49"/>
        <v>13470.659866011843</v>
      </c>
      <c r="AQ488" s="172"/>
      <c r="AR488" s="172">
        <v>3184.3595710918298</v>
      </c>
      <c r="AS488" s="172">
        <v>1460061.7701488526</v>
      </c>
      <c r="AT488" s="172">
        <v>1145414.9742576792</v>
      </c>
      <c r="AU488" s="172"/>
      <c r="AV488" s="172">
        <f t="shared" si="50"/>
        <v>2608661.1039776234</v>
      </c>
      <c r="AW488" s="172"/>
      <c r="AX488" s="172">
        <v>1320.4068900855311</v>
      </c>
      <c r="AY488" s="172">
        <v>605420.20403619367</v>
      </c>
      <c r="AZ488" s="172">
        <v>474950.70523659972</v>
      </c>
      <c r="BA488" s="172"/>
      <c r="BB488" s="172">
        <f t="shared" si="42"/>
        <v>1081691.3161628789</v>
      </c>
      <c r="BC488" s="172"/>
      <c r="BD488" s="172">
        <v>0</v>
      </c>
      <c r="BE488" s="172">
        <v>2966671.6733915373</v>
      </c>
      <c r="BF488" s="172">
        <v>5959291.884446172</v>
      </c>
      <c r="BG488" s="172">
        <v>2044582.0944618222</v>
      </c>
      <c r="BH488" s="172"/>
      <c r="BI488" s="172">
        <f t="shared" si="51"/>
        <v>10970545.652299533</v>
      </c>
      <c r="BJ488" s="172"/>
      <c r="BK488" s="172">
        <v>54357.018544766746</v>
      </c>
      <c r="BL488" s="172">
        <v>809153.21820290992</v>
      </c>
      <c r="BM488" s="172">
        <v>1425742.1877317154</v>
      </c>
      <c r="BN488" s="172">
        <v>1046920.1360491727</v>
      </c>
      <c r="BP488" s="265">
        <f t="shared" si="52"/>
        <v>3336172.5605285647</v>
      </c>
      <c r="BR488" s="265">
        <f t="shared" si="53"/>
        <v>49968397.287411764</v>
      </c>
      <c r="BT488" s="265">
        <f t="shared" si="57"/>
        <v>16417057.976720665</v>
      </c>
      <c r="BU488" s="265">
        <f t="shared" si="58"/>
        <v>30459837.080180116</v>
      </c>
    </row>
    <row r="489" spans="1:73" ht="15">
      <c r="A489" s="39">
        <f t="shared" si="54"/>
        <v>2015</v>
      </c>
      <c r="B489" s="39">
        <f t="shared" si="55"/>
        <v>8</v>
      </c>
      <c r="C489" s="264">
        <f t="shared" si="56"/>
        <v>42217</v>
      </c>
      <c r="E489" s="172">
        <v>13010155.336225212</v>
      </c>
      <c r="F489" s="172">
        <v>65.545500000000004</v>
      </c>
      <c r="G489" s="172"/>
      <c r="H489" s="172">
        <f t="shared" si="43"/>
        <v>13010220.881725211</v>
      </c>
      <c r="I489" s="172"/>
      <c r="J489" s="172">
        <v>6980690.7278691782</v>
      </c>
      <c r="K489" s="172">
        <v>2693765.9244509875</v>
      </c>
      <c r="L489" s="172"/>
      <c r="M489" s="172">
        <f t="shared" si="44"/>
        <v>9674456.6523201652</v>
      </c>
      <c r="N489" s="172"/>
      <c r="O489" s="172">
        <v>428243.59154600312</v>
      </c>
      <c r="P489" s="172">
        <v>1072554.9176050441</v>
      </c>
      <c r="Q489" s="172"/>
      <c r="R489" s="172">
        <f t="shared" si="45"/>
        <v>1500798.5091510471</v>
      </c>
      <c r="S489" s="172"/>
      <c r="T489" s="172">
        <v>461119.63773644902</v>
      </c>
      <c r="U489" s="172">
        <v>438226.57458418258</v>
      </c>
      <c r="V489" s="172">
        <v>1372859.1311590394</v>
      </c>
      <c r="W489" s="172"/>
      <c r="X489" s="172">
        <f t="shared" si="46"/>
        <v>2272205.343479671</v>
      </c>
      <c r="Y489" s="172"/>
      <c r="Z489" s="172">
        <v>131530.95324783758</v>
      </c>
      <c r="AA489" s="172">
        <v>142603.39381700876</v>
      </c>
      <c r="AB489" s="172">
        <v>13586.871219172039</v>
      </c>
      <c r="AC489" s="172"/>
      <c r="AD489" s="172">
        <f t="shared" si="47"/>
        <v>287721.21828401834</v>
      </c>
      <c r="AE489" s="172"/>
      <c r="AF489" s="172">
        <v>147219.44017242375</v>
      </c>
      <c r="AG489" s="172">
        <v>40240.394752718421</v>
      </c>
      <c r="AH489" s="172">
        <v>41232.332033360181</v>
      </c>
      <c r="AI489" s="172"/>
      <c r="AJ489" s="172">
        <f t="shared" si="48"/>
        <v>228692.16695850235</v>
      </c>
      <c r="AK489" s="172"/>
      <c r="AL489" s="172">
        <v>12719.859253633462</v>
      </c>
      <c r="AM489" s="172">
        <v>475.14805509208026</v>
      </c>
      <c r="AN489" s="172">
        <v>0</v>
      </c>
      <c r="AO489" s="172"/>
      <c r="AP489" s="172">
        <f t="shared" si="49"/>
        <v>13195.007308725542</v>
      </c>
      <c r="AQ489" s="172"/>
      <c r="AR489" s="172">
        <v>3853.902130905085</v>
      </c>
      <c r="AS489" s="172">
        <v>1393267.8115874976</v>
      </c>
      <c r="AT489" s="172">
        <v>1011354.6404609416</v>
      </c>
      <c r="AU489" s="172"/>
      <c r="AV489" s="172">
        <f t="shared" si="50"/>
        <v>2408476.3541793441</v>
      </c>
      <c r="AW489" s="172"/>
      <c r="AX489" s="172">
        <v>1679.168662575511</v>
      </c>
      <c r="AY489" s="172">
        <v>607055.28275660984</v>
      </c>
      <c r="AZ489" s="172">
        <v>440653.3848885019</v>
      </c>
      <c r="BA489" s="172"/>
      <c r="BB489" s="172">
        <f t="shared" si="42"/>
        <v>1049387.8363076872</v>
      </c>
      <c r="BC489" s="172"/>
      <c r="BD489" s="172">
        <v>0</v>
      </c>
      <c r="BE489" s="172">
        <v>2918731.2804833003</v>
      </c>
      <c r="BF489" s="172">
        <v>5862991.7791943457</v>
      </c>
      <c r="BG489" s="172">
        <v>2011542.3517020207</v>
      </c>
      <c r="BH489" s="172"/>
      <c r="BI489" s="172">
        <f t="shared" si="51"/>
        <v>10793265.411379667</v>
      </c>
      <c r="BJ489" s="172"/>
      <c r="BK489" s="172">
        <v>54170.898207952763</v>
      </c>
      <c r="BL489" s="172">
        <v>806382.64922142669</v>
      </c>
      <c r="BM489" s="172">
        <v>1420860.3965059512</v>
      </c>
      <c r="BN489" s="172">
        <v>1043335.444806802</v>
      </c>
      <c r="BP489" s="265">
        <f t="shared" si="52"/>
        <v>3324749.3887421326</v>
      </c>
      <c r="BR489" s="265">
        <f t="shared" si="53"/>
        <v>44563168.769836172</v>
      </c>
      <c r="BT489" s="265">
        <f t="shared" si="57"/>
        <v>13010220.881725211</v>
      </c>
      <c r="BU489" s="265">
        <f t="shared" si="58"/>
        <v>28498070.091602135</v>
      </c>
    </row>
    <row r="490" spans="1:73" ht="15">
      <c r="A490" s="39">
        <f t="shared" si="54"/>
        <v>2015</v>
      </c>
      <c r="B490" s="39">
        <f t="shared" si="55"/>
        <v>9</v>
      </c>
      <c r="C490" s="264">
        <f t="shared" si="56"/>
        <v>42248</v>
      </c>
      <c r="E490" s="172">
        <v>15231998.266476214</v>
      </c>
      <c r="F490" s="172">
        <v>73.108999999999995</v>
      </c>
      <c r="G490" s="172"/>
      <c r="H490" s="172">
        <f t="shared" si="43"/>
        <v>15232071.375476213</v>
      </c>
      <c r="I490" s="172"/>
      <c r="J490" s="172">
        <v>7684411.3519348474</v>
      </c>
      <c r="K490" s="172">
        <v>2673655.0754861655</v>
      </c>
      <c r="L490" s="172"/>
      <c r="M490" s="172">
        <f t="shared" si="44"/>
        <v>10358066.427421013</v>
      </c>
      <c r="N490" s="172"/>
      <c r="O490" s="172">
        <v>466234.11922812654</v>
      </c>
      <c r="P490" s="172">
        <v>1029330.5183703331</v>
      </c>
      <c r="Q490" s="172"/>
      <c r="R490" s="172">
        <f t="shared" si="45"/>
        <v>1495564.6375984596</v>
      </c>
      <c r="S490" s="172"/>
      <c r="T490" s="172">
        <v>485363.27431497275</v>
      </c>
      <c r="U490" s="172">
        <v>461266.59488221741</v>
      </c>
      <c r="V490" s="172">
        <v>1445038.0086683736</v>
      </c>
      <c r="W490" s="172"/>
      <c r="X490" s="172">
        <f t="shared" si="46"/>
        <v>2391667.8778655636</v>
      </c>
      <c r="Y490" s="172"/>
      <c r="Z490" s="172">
        <v>143614.66084952169</v>
      </c>
      <c r="AA490" s="172">
        <v>155704.32307618961</v>
      </c>
      <c r="AB490" s="172">
        <v>14835.092835302625</v>
      </c>
      <c r="AC490" s="172"/>
      <c r="AD490" s="172">
        <f t="shared" si="47"/>
        <v>314154.07676101394</v>
      </c>
      <c r="AE490" s="172"/>
      <c r="AF490" s="172">
        <v>158447.47612930177</v>
      </c>
      <c r="AG490" s="172">
        <v>43309.422855755052</v>
      </c>
      <c r="AH490" s="172">
        <v>44377.012560023533</v>
      </c>
      <c r="AI490" s="172"/>
      <c r="AJ490" s="172">
        <f t="shared" si="48"/>
        <v>246133.91154508037</v>
      </c>
      <c r="AK490" s="172"/>
      <c r="AL490" s="172">
        <v>12872.486128944827</v>
      </c>
      <c r="AM490" s="172">
        <v>480.84940457346397</v>
      </c>
      <c r="AN490" s="172">
        <v>0</v>
      </c>
      <c r="AO490" s="172"/>
      <c r="AP490" s="172">
        <f t="shared" si="49"/>
        <v>13353.335533518291</v>
      </c>
      <c r="AQ490" s="172"/>
      <c r="AR490" s="172">
        <v>6388.1524850404012</v>
      </c>
      <c r="AS490" s="172">
        <v>1406223.9569572562</v>
      </c>
      <c r="AT490" s="172">
        <v>1052488.0308279074</v>
      </c>
      <c r="AU490" s="172"/>
      <c r="AV490" s="172">
        <f t="shared" si="50"/>
        <v>2465100.1402702043</v>
      </c>
      <c r="AW490" s="172"/>
      <c r="AX490" s="172">
        <v>2742.9200004672471</v>
      </c>
      <c r="AY490" s="172">
        <v>603798.95841666928</v>
      </c>
      <c r="AZ490" s="172">
        <v>451913.20601233235</v>
      </c>
      <c r="BA490" s="172"/>
      <c r="BB490" s="172">
        <f t="shared" si="42"/>
        <v>1058455.084429469</v>
      </c>
      <c r="BC490" s="172"/>
      <c r="BD490" s="172">
        <v>0</v>
      </c>
      <c r="BE490" s="172">
        <v>3081854.5036710151</v>
      </c>
      <c r="BF490" s="172">
        <v>6190665.0127463192</v>
      </c>
      <c r="BG490" s="172">
        <v>2123964.236574511</v>
      </c>
      <c r="BH490" s="172"/>
      <c r="BI490" s="172">
        <f t="shared" si="51"/>
        <v>11396483.752991844</v>
      </c>
      <c r="BJ490" s="172"/>
      <c r="BK490" s="172">
        <v>54366.934097571648</v>
      </c>
      <c r="BL490" s="172">
        <v>809300.82014424412</v>
      </c>
      <c r="BM490" s="172">
        <v>1426002.2649457916</v>
      </c>
      <c r="BN490" s="172">
        <v>1047111.1103183548</v>
      </c>
      <c r="BP490" s="265">
        <f t="shared" si="52"/>
        <v>3336781.1295059621</v>
      </c>
      <c r="BR490" s="265">
        <f t="shared" si="53"/>
        <v>48307831.749398336</v>
      </c>
      <c r="BT490" s="265">
        <f t="shared" si="57"/>
        <v>15232071.375476213</v>
      </c>
      <c r="BU490" s="265">
        <f t="shared" si="58"/>
        <v>29904685.027029268</v>
      </c>
    </row>
    <row r="491" spans="1:73" ht="15">
      <c r="A491" s="39">
        <f t="shared" si="54"/>
        <v>2015</v>
      </c>
      <c r="B491" s="39">
        <f t="shared" si="55"/>
        <v>10</v>
      </c>
      <c r="C491" s="264">
        <f t="shared" si="56"/>
        <v>42278</v>
      </c>
      <c r="E491" s="172">
        <v>26002723.749537576</v>
      </c>
      <c r="F491" s="172">
        <v>141.1755</v>
      </c>
      <c r="G491" s="172"/>
      <c r="H491" s="172">
        <f t="shared" si="43"/>
        <v>26002864.925037578</v>
      </c>
      <c r="I491" s="172"/>
      <c r="J491" s="172">
        <v>10645453.480366228</v>
      </c>
      <c r="K491" s="172">
        <v>2973873.7589072892</v>
      </c>
      <c r="L491" s="172"/>
      <c r="M491" s="172">
        <f t="shared" si="44"/>
        <v>13619327.239273518</v>
      </c>
      <c r="N491" s="172"/>
      <c r="O491" s="172">
        <v>693634.32504610613</v>
      </c>
      <c r="P491" s="172">
        <v>1043236.1453749078</v>
      </c>
      <c r="Q491" s="172"/>
      <c r="R491" s="172">
        <f t="shared" si="45"/>
        <v>1736870.4704210139</v>
      </c>
      <c r="S491" s="172"/>
      <c r="T491" s="172">
        <v>582812.56045158638</v>
      </c>
      <c r="U491" s="172">
        <v>553877.84663664782</v>
      </c>
      <c r="V491" s="172">
        <v>1735166.9282570113</v>
      </c>
      <c r="W491" s="172"/>
      <c r="X491" s="172">
        <f t="shared" si="46"/>
        <v>2871857.3353452454</v>
      </c>
      <c r="Y491" s="172"/>
      <c r="Z491" s="172">
        <v>170380.94537782861</v>
      </c>
      <c r="AA491" s="172">
        <v>184723.82699794814</v>
      </c>
      <c r="AB491" s="172">
        <v>17599.993810486594</v>
      </c>
      <c r="AC491" s="172"/>
      <c r="AD491" s="172">
        <f t="shared" si="47"/>
        <v>372704.76618626335</v>
      </c>
      <c r="AE491" s="172"/>
      <c r="AF491" s="172">
        <v>150759.93010861686</v>
      </c>
      <c r="AG491" s="172">
        <v>41208.13863547994</v>
      </c>
      <c r="AH491" s="172">
        <v>42223.931080598166</v>
      </c>
      <c r="AI491" s="172"/>
      <c r="AJ491" s="172">
        <f t="shared" si="48"/>
        <v>234191.99982469494</v>
      </c>
      <c r="AK491" s="172"/>
      <c r="AL491" s="172">
        <v>13645.316057439442</v>
      </c>
      <c r="AM491" s="172">
        <v>509.71832757953212</v>
      </c>
      <c r="AN491" s="172">
        <v>0</v>
      </c>
      <c r="AO491" s="172"/>
      <c r="AP491" s="172">
        <f t="shared" si="49"/>
        <v>14155.034385018975</v>
      </c>
      <c r="AQ491" s="172"/>
      <c r="AR491" s="172">
        <v>13874.347942558876</v>
      </c>
      <c r="AS491" s="172">
        <v>1625817.5589344057</v>
      </c>
      <c r="AT491" s="172">
        <v>824705.58947329072</v>
      </c>
      <c r="AU491" s="172"/>
      <c r="AV491" s="172">
        <f t="shared" si="50"/>
        <v>2464397.4963502553</v>
      </c>
      <c r="AW491" s="172"/>
      <c r="AX491" s="172">
        <v>6089.9740635789367</v>
      </c>
      <c r="AY491" s="172">
        <v>713632.58345643396</v>
      </c>
      <c r="AZ491" s="172">
        <v>361994.35611491668</v>
      </c>
      <c r="BA491" s="172"/>
      <c r="BB491" s="172">
        <f t="shared" si="42"/>
        <v>1081716.9136349296</v>
      </c>
      <c r="BC491" s="172"/>
      <c r="BD491" s="172">
        <v>0</v>
      </c>
      <c r="BE491" s="172">
        <v>2963311.0159161799</v>
      </c>
      <c r="BF491" s="172">
        <v>5952541.1748887496</v>
      </c>
      <c r="BG491" s="172">
        <v>2042265.9837302698</v>
      </c>
      <c r="BH491" s="172"/>
      <c r="BI491" s="172">
        <f t="shared" si="51"/>
        <v>10958118.174535198</v>
      </c>
      <c r="BJ491" s="172"/>
      <c r="BK491" s="172">
        <v>51817.292656433303</v>
      </c>
      <c r="BL491" s="172">
        <v>771347.1090579466</v>
      </c>
      <c r="BM491" s="172">
        <v>1359127.1591445741</v>
      </c>
      <c r="BN491" s="172">
        <v>998004.83046905021</v>
      </c>
      <c r="BP491" s="265">
        <f t="shared" si="52"/>
        <v>3180296.3913280042</v>
      </c>
      <c r="BR491" s="265">
        <f t="shared" si="53"/>
        <v>62536500.746321723</v>
      </c>
      <c r="BT491" s="265">
        <f t="shared" si="57"/>
        <v>26002864.925037578</v>
      </c>
      <c r="BU491" s="265">
        <f t="shared" si="58"/>
        <v>33493365.00708482</v>
      </c>
    </row>
    <row r="492" spans="1:73" ht="15">
      <c r="A492" s="39">
        <f t="shared" si="54"/>
        <v>2015</v>
      </c>
      <c r="B492" s="39">
        <f t="shared" si="55"/>
        <v>11</v>
      </c>
      <c r="C492" s="264">
        <f t="shared" si="56"/>
        <v>42309</v>
      </c>
      <c r="E492" s="172">
        <v>53577895.907457955</v>
      </c>
      <c r="F492" s="172">
        <v>236.9735</v>
      </c>
      <c r="G492" s="172"/>
      <c r="H492" s="172">
        <f t="shared" si="43"/>
        <v>53578132.880957954</v>
      </c>
      <c r="I492" s="172"/>
      <c r="J492" s="172">
        <v>18002787.965691216</v>
      </c>
      <c r="K492" s="172">
        <v>4473568.5321000945</v>
      </c>
      <c r="L492" s="172"/>
      <c r="M492" s="172">
        <f t="shared" si="44"/>
        <v>22476356.497791313</v>
      </c>
      <c r="N492" s="172"/>
      <c r="O492" s="172">
        <v>1200232.9658919249</v>
      </c>
      <c r="P492" s="172">
        <v>1173175.355233148</v>
      </c>
      <c r="Q492" s="172"/>
      <c r="R492" s="172">
        <f t="shared" si="45"/>
        <v>2373408.3211250729</v>
      </c>
      <c r="S492" s="172"/>
      <c r="T492" s="172">
        <v>904855.69863967737</v>
      </c>
      <c r="U492" s="172">
        <v>859932.60936433868</v>
      </c>
      <c r="V492" s="172">
        <v>2693963.3591765827</v>
      </c>
      <c r="W492" s="172"/>
      <c r="X492" s="172">
        <f t="shared" si="46"/>
        <v>4458751.6671805987</v>
      </c>
      <c r="Y492" s="172"/>
      <c r="Z492" s="172">
        <v>193567.94092792639</v>
      </c>
      <c r="AA492" s="172">
        <v>209862.73290729296</v>
      </c>
      <c r="AB492" s="172">
        <v>19995.16175171698</v>
      </c>
      <c r="AC492" s="172"/>
      <c r="AD492" s="172">
        <f t="shared" si="47"/>
        <v>423425.83558693633</v>
      </c>
      <c r="AE492" s="172"/>
      <c r="AF492" s="172">
        <v>150471.45769071931</v>
      </c>
      <c r="AG492" s="172">
        <v>41129.28869583967</v>
      </c>
      <c r="AH492" s="172">
        <v>42143.137467313885</v>
      </c>
      <c r="AI492" s="172"/>
      <c r="AJ492" s="172">
        <f t="shared" si="48"/>
        <v>233743.88385387286</v>
      </c>
      <c r="AK492" s="172"/>
      <c r="AL492" s="172">
        <v>14579.555905484609</v>
      </c>
      <c r="AM492" s="172">
        <v>544.61668910514254</v>
      </c>
      <c r="AN492" s="172">
        <v>0</v>
      </c>
      <c r="AO492" s="172"/>
      <c r="AP492" s="172">
        <f t="shared" si="49"/>
        <v>15124.172594589752</v>
      </c>
      <c r="AQ492" s="172"/>
      <c r="AR492" s="172">
        <v>24598.907743371881</v>
      </c>
      <c r="AS492" s="172">
        <v>1919480.9664608859</v>
      </c>
      <c r="AT492" s="172">
        <v>740313.17457865784</v>
      </c>
      <c r="AU492" s="172"/>
      <c r="AV492" s="172">
        <f t="shared" si="50"/>
        <v>2684393.0487829158</v>
      </c>
      <c r="AW492" s="172"/>
      <c r="AX492" s="172">
        <v>11117.106803405448</v>
      </c>
      <c r="AY492" s="172">
        <v>867480.58628738683</v>
      </c>
      <c r="AZ492" s="172">
        <v>334573.41747121577</v>
      </c>
      <c r="BA492" s="172"/>
      <c r="BB492" s="172">
        <f t="shared" si="42"/>
        <v>1213171.1105620081</v>
      </c>
      <c r="BC492" s="172"/>
      <c r="BD492" s="172">
        <v>0</v>
      </c>
      <c r="BE492" s="172">
        <v>3064468.9075500462</v>
      </c>
      <c r="BF492" s="172">
        <v>6155741.754200656</v>
      </c>
      <c r="BG492" s="172">
        <v>2111982.3651563502</v>
      </c>
      <c r="BH492" s="172"/>
      <c r="BI492" s="172">
        <f t="shared" si="51"/>
        <v>11332193.026907053</v>
      </c>
      <c r="BJ492" s="172"/>
      <c r="BK492" s="172">
        <v>56602.77846489611</v>
      </c>
      <c r="BL492" s="172">
        <v>842583.37893159722</v>
      </c>
      <c r="BM492" s="172">
        <v>1484646.7183216054</v>
      </c>
      <c r="BN492" s="172">
        <v>1090173.6356718442</v>
      </c>
      <c r="BP492" s="265">
        <f t="shared" si="52"/>
        <v>3474006.5113899428</v>
      </c>
      <c r="BR492" s="265">
        <f t="shared" si="53"/>
        <v>102262706.95673226</v>
      </c>
      <c r="BT492" s="265">
        <f t="shared" si="57"/>
        <v>53578132.880957954</v>
      </c>
      <c r="BU492" s="265">
        <f t="shared" si="58"/>
        <v>45482418.074946105</v>
      </c>
    </row>
    <row r="493" spans="1:73" ht="15">
      <c r="A493" s="39">
        <f t="shared" si="54"/>
        <v>2015</v>
      </c>
      <c r="B493" s="39">
        <f t="shared" si="55"/>
        <v>12</v>
      </c>
      <c r="C493" s="264">
        <f t="shared" si="56"/>
        <v>42339</v>
      </c>
      <c r="E493" s="172">
        <v>81936965.547759458</v>
      </c>
      <c r="F493" s="172">
        <v>443.69600000000003</v>
      </c>
      <c r="G493" s="172"/>
      <c r="H493" s="172">
        <f t="shared" si="43"/>
        <v>81937409.243759453</v>
      </c>
      <c r="I493" s="172"/>
      <c r="J493" s="172">
        <v>25330891.775713466</v>
      </c>
      <c r="K493" s="172">
        <v>7383319.8231707048</v>
      </c>
      <c r="L493" s="172"/>
      <c r="M493" s="172">
        <f t="shared" si="44"/>
        <v>32714211.598884173</v>
      </c>
      <c r="N493" s="172"/>
      <c r="O493" s="172">
        <v>1866453.4856086597</v>
      </c>
      <c r="P493" s="172">
        <v>1298078.3237110246</v>
      </c>
      <c r="Q493" s="172"/>
      <c r="R493" s="172">
        <f t="shared" si="45"/>
        <v>3164531.8093196843</v>
      </c>
      <c r="S493" s="172"/>
      <c r="T493" s="172">
        <v>1312859.5225607688</v>
      </c>
      <c r="U493" s="172">
        <v>1247680.3944117827</v>
      </c>
      <c r="V493" s="172">
        <v>3908684.5060951104</v>
      </c>
      <c r="W493" s="172"/>
      <c r="X493" s="172">
        <f t="shared" si="46"/>
        <v>6469224.4230676619</v>
      </c>
      <c r="Y493" s="172"/>
      <c r="Z493" s="172">
        <v>225298.25182186224</v>
      </c>
      <c r="AA493" s="172">
        <v>244264.14115846026</v>
      </c>
      <c r="AB493" s="172">
        <v>23272.836224644027</v>
      </c>
      <c r="AC493" s="172"/>
      <c r="AD493" s="172">
        <f t="shared" si="47"/>
        <v>492835.22920496651</v>
      </c>
      <c r="AE493" s="172"/>
      <c r="AF493" s="172">
        <v>200858.46480681546</v>
      </c>
      <c r="AG493" s="172">
        <v>54901.879152541725</v>
      </c>
      <c r="AH493" s="172">
        <v>56255.226231847293</v>
      </c>
      <c r="AI493" s="172"/>
      <c r="AJ493" s="172">
        <f t="shared" si="48"/>
        <v>312015.57019120449</v>
      </c>
      <c r="AK493" s="172"/>
      <c r="AL493" s="172">
        <v>17280.061745335395</v>
      </c>
      <c r="AM493" s="172">
        <v>645.49359913882654</v>
      </c>
      <c r="AN493" s="172">
        <v>0</v>
      </c>
      <c r="AO493" s="172"/>
      <c r="AP493" s="172">
        <f t="shared" si="49"/>
        <v>17925.555344474222</v>
      </c>
      <c r="AQ493" s="172"/>
      <c r="AR493" s="172">
        <v>25458.994422320728</v>
      </c>
      <c r="AS493" s="172">
        <v>2735843.8058625297</v>
      </c>
      <c r="AT493" s="172">
        <v>755101.45081894938</v>
      </c>
      <c r="AU493" s="172"/>
      <c r="AV493" s="172">
        <f t="shared" si="50"/>
        <v>3516404.2511037998</v>
      </c>
      <c r="AW493" s="172"/>
      <c r="AX493" s="172">
        <v>8968.8337423059365</v>
      </c>
      <c r="AY493" s="172">
        <v>963798.01309771591</v>
      </c>
      <c r="AZ493" s="172">
        <v>266011.2673197962</v>
      </c>
      <c r="BA493" s="172"/>
      <c r="BB493" s="172">
        <f t="shared" si="42"/>
        <v>1238778.114159818</v>
      </c>
      <c r="BC493" s="172"/>
      <c r="BD493" s="172">
        <v>0</v>
      </c>
      <c r="BE493" s="172">
        <v>3470532.070693817</v>
      </c>
      <c r="BF493" s="172">
        <v>6971419.7863870803</v>
      </c>
      <c r="BG493" s="172">
        <v>2391834.5240692217</v>
      </c>
      <c r="BH493" s="172"/>
      <c r="BI493" s="172">
        <f t="shared" si="51"/>
        <v>12833786.381150119</v>
      </c>
      <c r="BJ493" s="172"/>
      <c r="BK493" s="172">
        <v>56680.000589702919</v>
      </c>
      <c r="BL493" s="172">
        <v>843732.89986701112</v>
      </c>
      <c r="BM493" s="172">
        <v>1486672.1944075073</v>
      </c>
      <c r="BN493" s="172">
        <v>1091660.9394197892</v>
      </c>
      <c r="BP493" s="265">
        <f t="shared" si="52"/>
        <v>3478746.0342840105</v>
      </c>
      <c r="BR493" s="265">
        <f t="shared" si="53"/>
        <v>146175868.21046937</v>
      </c>
      <c r="BT493" s="265">
        <f t="shared" si="57"/>
        <v>81937409.243759453</v>
      </c>
      <c r="BU493" s="265">
        <f t="shared" si="58"/>
        <v>60754963.503220901</v>
      </c>
    </row>
    <row r="494" spans="1:73" ht="15">
      <c r="A494" s="39">
        <f t="shared" si="54"/>
        <v>2016</v>
      </c>
      <c r="B494" s="39">
        <f t="shared" si="55"/>
        <v>1</v>
      </c>
      <c r="C494" s="264">
        <f t="shared" si="56"/>
        <v>42370</v>
      </c>
      <c r="E494" s="172">
        <v>93401563.896884695</v>
      </c>
      <c r="F494" s="172">
        <v>448.73800000000006</v>
      </c>
      <c r="G494" s="172"/>
      <c r="H494" s="172">
        <f t="shared" si="43"/>
        <v>93402012.6348847</v>
      </c>
      <c r="I494" s="172"/>
      <c r="J494" s="172">
        <v>31370636.068930775</v>
      </c>
      <c r="K494" s="172">
        <v>5469359.794410605</v>
      </c>
      <c r="L494" s="172"/>
      <c r="M494" s="172">
        <f t="shared" si="44"/>
        <v>36839995.863341376</v>
      </c>
      <c r="N494" s="172"/>
      <c r="O494" s="172">
        <v>2028372.2395085113</v>
      </c>
      <c r="P494" s="172">
        <v>1267166.8293576117</v>
      </c>
      <c r="Q494" s="172"/>
      <c r="R494" s="172">
        <f t="shared" si="45"/>
        <v>3295539.068866123</v>
      </c>
      <c r="S494" s="172"/>
      <c r="T494" s="172">
        <v>1428295.764268093</v>
      </c>
      <c r="U494" s="172">
        <v>1357385.6089513234</v>
      </c>
      <c r="V494" s="172">
        <v>4252364.7259888453</v>
      </c>
      <c r="W494" s="172"/>
      <c r="X494" s="172">
        <f t="shared" si="46"/>
        <v>7038046.0992082618</v>
      </c>
      <c r="Y494" s="172"/>
      <c r="Z494" s="172">
        <v>210024.85342460327</v>
      </c>
      <c r="AA494" s="172">
        <v>227705.00893302567</v>
      </c>
      <c r="AB494" s="172">
        <v>21695.126248562196</v>
      </c>
      <c r="AC494" s="172"/>
      <c r="AD494" s="172">
        <f t="shared" si="47"/>
        <v>459424.98860619112</v>
      </c>
      <c r="AE494" s="172"/>
      <c r="AF494" s="172">
        <v>155253.19639632449</v>
      </c>
      <c r="AG494" s="172">
        <v>42436.310736492349</v>
      </c>
      <c r="AH494" s="172">
        <v>43482.377976416261</v>
      </c>
      <c r="AI494" s="172"/>
      <c r="AJ494" s="172">
        <f t="shared" si="48"/>
        <v>241171.88510923309</v>
      </c>
      <c r="AK494" s="172"/>
      <c r="AL494" s="172">
        <v>15688.689672596725</v>
      </c>
      <c r="AM494" s="172">
        <v>586.0481815274926</v>
      </c>
      <c r="AN494" s="172">
        <v>0</v>
      </c>
      <c r="AO494" s="172"/>
      <c r="AP494" s="172">
        <f t="shared" si="49"/>
        <v>16274.737854124218</v>
      </c>
      <c r="AQ494" s="172"/>
      <c r="AR494" s="172">
        <v>42382.799995161738</v>
      </c>
      <c r="AS494" s="172">
        <v>3390769.1727463286</v>
      </c>
      <c r="AT494" s="172">
        <v>1071975.150692896</v>
      </c>
      <c r="AU494" s="172"/>
      <c r="AV494" s="172">
        <f t="shared" si="50"/>
        <v>4505127.1234343862</v>
      </c>
      <c r="AW494" s="172"/>
      <c r="AX494" s="172">
        <v>12519.485952063145</v>
      </c>
      <c r="AY494" s="172">
        <v>1001601.7589619478</v>
      </c>
      <c r="AZ494" s="172">
        <v>316651.51527488814</v>
      </c>
      <c r="BA494" s="172"/>
      <c r="BB494" s="172">
        <f t="shared" si="42"/>
        <v>1330772.760188899</v>
      </c>
      <c r="BC494" s="172"/>
      <c r="BD494" s="172">
        <v>0</v>
      </c>
      <c r="BE494" s="172">
        <v>3234384.2991142939</v>
      </c>
      <c r="BF494" s="172">
        <v>6497058.7334515909</v>
      </c>
      <c r="BG494" s="172">
        <v>2229085.3025260833</v>
      </c>
      <c r="BH494" s="172"/>
      <c r="BI494" s="172">
        <f t="shared" si="51"/>
        <v>11960528.335091967</v>
      </c>
      <c r="BJ494" s="172"/>
      <c r="BK494" s="172">
        <v>56799.235049085743</v>
      </c>
      <c r="BL494" s="172">
        <v>845507.81227231235</v>
      </c>
      <c r="BM494" s="172">
        <v>1489799.6212518157</v>
      </c>
      <c r="BN494" s="172">
        <v>1093957.4037914693</v>
      </c>
      <c r="BP494" s="265">
        <f t="shared" si="52"/>
        <v>3486064.0723646833</v>
      </c>
      <c r="BR494" s="265">
        <f t="shared" si="53"/>
        <v>162574957.56894997</v>
      </c>
      <c r="BT494" s="265">
        <f t="shared" si="57"/>
        <v>93402012.6348847</v>
      </c>
      <c r="BU494" s="265">
        <f t="shared" si="58"/>
        <v>65849902.227747686</v>
      </c>
    </row>
    <row r="495" spans="1:73" ht="15">
      <c r="A495" s="39">
        <f t="shared" si="54"/>
        <v>2016</v>
      </c>
      <c r="B495" s="39">
        <f t="shared" si="55"/>
        <v>2</v>
      </c>
      <c r="C495" s="264">
        <f t="shared" si="56"/>
        <v>42401</v>
      </c>
      <c r="E495" s="172">
        <v>84814242.225166008</v>
      </c>
      <c r="F495" s="172">
        <v>438.65350000000001</v>
      </c>
      <c r="G495" s="172"/>
      <c r="H495" s="172">
        <f t="shared" si="43"/>
        <v>84814680.878666013</v>
      </c>
      <c r="I495" s="172"/>
      <c r="J495" s="172">
        <v>28880652.483683392</v>
      </c>
      <c r="K495" s="172">
        <v>5112062.2848726641</v>
      </c>
      <c r="L495" s="172"/>
      <c r="M495" s="172">
        <f t="shared" si="44"/>
        <v>33992714.768556058</v>
      </c>
      <c r="N495" s="172"/>
      <c r="O495" s="172">
        <v>1904974.2122413332</v>
      </c>
      <c r="P495" s="172">
        <v>1399035.645004771</v>
      </c>
      <c r="Q495" s="172"/>
      <c r="R495" s="172">
        <f t="shared" si="45"/>
        <v>3304009.8572461042</v>
      </c>
      <c r="S495" s="172"/>
      <c r="T495" s="172">
        <v>1465307.524756571</v>
      </c>
      <c r="U495" s="172">
        <v>1392559.8580850507</v>
      </c>
      <c r="V495" s="172">
        <v>4362557.242612741</v>
      </c>
      <c r="W495" s="172"/>
      <c r="X495" s="172">
        <f t="shared" si="46"/>
        <v>7220424.6254543625</v>
      </c>
      <c r="Y495" s="172"/>
      <c r="Z495" s="172">
        <v>203559.28720505451</v>
      </c>
      <c r="AA495" s="172">
        <v>220695.16324203496</v>
      </c>
      <c r="AB495" s="172">
        <v>21027.246837557606</v>
      </c>
      <c r="AC495" s="172"/>
      <c r="AD495" s="172">
        <f t="shared" si="47"/>
        <v>445281.69728464709</v>
      </c>
      <c r="AE495" s="172"/>
      <c r="AF495" s="172">
        <v>181657.5450718567</v>
      </c>
      <c r="AG495" s="172">
        <v>49653.573705617935</v>
      </c>
      <c r="AH495" s="172">
        <v>50877.548549263534</v>
      </c>
      <c r="AI495" s="172"/>
      <c r="AJ495" s="172">
        <f t="shared" si="48"/>
        <v>282188.66732673813</v>
      </c>
      <c r="AK495" s="172"/>
      <c r="AL495" s="172">
        <v>12656.966514693491</v>
      </c>
      <c r="AM495" s="172">
        <v>472.79870813855916</v>
      </c>
      <c r="AN495" s="172">
        <v>0</v>
      </c>
      <c r="AO495" s="172"/>
      <c r="AP495" s="172">
        <f t="shared" si="49"/>
        <v>13129.765222832051</v>
      </c>
      <c r="AQ495" s="172"/>
      <c r="AR495" s="172">
        <v>55150.528874937423</v>
      </c>
      <c r="AS495" s="172">
        <v>3243948.7290827082</v>
      </c>
      <c r="AT495" s="172">
        <v>998229.25112265756</v>
      </c>
      <c r="AU495" s="172"/>
      <c r="AV495" s="172">
        <f t="shared" si="50"/>
        <v>4297328.5090803029</v>
      </c>
      <c r="AW495" s="172"/>
      <c r="AX495" s="172">
        <v>16622.755137418735</v>
      </c>
      <c r="AY495" s="172">
        <v>977748.8358119349</v>
      </c>
      <c r="AZ495" s="172">
        <v>300873.27811576932</v>
      </c>
      <c r="BA495" s="172"/>
      <c r="BB495" s="172">
        <f t="shared" si="42"/>
        <v>1295244.8690651229</v>
      </c>
      <c r="BC495" s="172"/>
      <c r="BD495" s="172">
        <v>0</v>
      </c>
      <c r="BE495" s="172">
        <v>3612850.4491643072</v>
      </c>
      <c r="BF495" s="172">
        <v>7257301.3571161907</v>
      </c>
      <c r="BG495" s="172">
        <v>2489918.0467399159</v>
      </c>
      <c r="BH495" s="172"/>
      <c r="BI495" s="172">
        <f t="shared" si="51"/>
        <v>13360069.853020413</v>
      </c>
      <c r="BJ495" s="172"/>
      <c r="BK495" s="172">
        <v>62342.268151970471</v>
      </c>
      <c r="BL495" s="172">
        <v>928020.85647304601</v>
      </c>
      <c r="BM495" s="172">
        <v>1635189.0549321708</v>
      </c>
      <c r="BN495" s="172">
        <v>1200716.6250577697</v>
      </c>
      <c r="BP495" s="265">
        <f t="shared" si="52"/>
        <v>3826268.8046149574</v>
      </c>
      <c r="BR495" s="265">
        <f t="shared" si="53"/>
        <v>152851342.29553756</v>
      </c>
      <c r="BT495" s="265">
        <f t="shared" si="57"/>
        <v>84814680.878666013</v>
      </c>
      <c r="BU495" s="265">
        <f t="shared" si="58"/>
        <v>64346026.745073855</v>
      </c>
    </row>
    <row r="496" spans="1:73" ht="15">
      <c r="A496" s="39">
        <f t="shared" si="54"/>
        <v>2016</v>
      </c>
      <c r="B496" s="39">
        <f t="shared" si="55"/>
        <v>3</v>
      </c>
      <c r="C496" s="264">
        <f t="shared" si="56"/>
        <v>42430</v>
      </c>
      <c r="E496" s="172">
        <v>72318782.399686784</v>
      </c>
      <c r="F496" s="172">
        <v>302.52</v>
      </c>
      <c r="G496" s="172"/>
      <c r="H496" s="172">
        <f t="shared" si="43"/>
        <v>72319084.919686779</v>
      </c>
      <c r="I496" s="172"/>
      <c r="J496" s="172">
        <v>25400663.539073963</v>
      </c>
      <c r="K496" s="172">
        <v>5015907.9153043916</v>
      </c>
      <c r="L496" s="172"/>
      <c r="M496" s="172">
        <f t="shared" si="44"/>
        <v>30416571.454378355</v>
      </c>
      <c r="N496" s="172"/>
      <c r="O496" s="172">
        <v>1640041.4606714977</v>
      </c>
      <c r="P496" s="172">
        <v>1327150.7366273005</v>
      </c>
      <c r="Q496" s="172"/>
      <c r="R496" s="172">
        <f t="shared" si="45"/>
        <v>2967192.1972987982</v>
      </c>
      <c r="S496" s="172"/>
      <c r="T496" s="172">
        <v>1170055.6893094275</v>
      </c>
      <c r="U496" s="172">
        <v>1111966.2986286974</v>
      </c>
      <c r="V496" s="172">
        <v>3483524.6768456176</v>
      </c>
      <c r="W496" s="172"/>
      <c r="X496" s="172">
        <f t="shared" si="46"/>
        <v>5765546.6647837423</v>
      </c>
      <c r="Y496" s="172"/>
      <c r="Z496" s="172">
        <v>203847.40107969593</v>
      </c>
      <c r="AA496" s="172">
        <v>221007.53090390551</v>
      </c>
      <c r="AB496" s="172">
        <v>21057.008395689354</v>
      </c>
      <c r="AC496" s="172"/>
      <c r="AD496" s="172">
        <f t="shared" si="47"/>
        <v>445911.94037929078</v>
      </c>
      <c r="AE496" s="172"/>
      <c r="AF496" s="172">
        <v>177651.20412861905</v>
      </c>
      <c r="AG496" s="172">
        <v>48558.495902842405</v>
      </c>
      <c r="AH496" s="172">
        <v>49755.47676433521</v>
      </c>
      <c r="AI496" s="172"/>
      <c r="AJ496" s="172">
        <f t="shared" si="48"/>
        <v>275965.17679579667</v>
      </c>
      <c r="AK496" s="172"/>
      <c r="AL496" s="172">
        <v>15273.564931405506</v>
      </c>
      <c r="AM496" s="172">
        <v>570.5412714694063</v>
      </c>
      <c r="AN496" s="172">
        <v>0</v>
      </c>
      <c r="AO496" s="172"/>
      <c r="AP496" s="172">
        <f t="shared" si="49"/>
        <v>15844.106202874913</v>
      </c>
      <c r="AQ496" s="172"/>
      <c r="AR496" s="172">
        <v>51488.473929310676</v>
      </c>
      <c r="AS496" s="172">
        <v>2905793.9575983942</v>
      </c>
      <c r="AT496" s="172">
        <v>756307.19405440881</v>
      </c>
      <c r="AU496" s="172"/>
      <c r="AV496" s="172">
        <f t="shared" si="50"/>
        <v>3713589.6255821139</v>
      </c>
      <c r="AW496" s="172"/>
      <c r="AX496" s="172">
        <v>18078.161563100133</v>
      </c>
      <c r="AY496" s="172">
        <v>1020255.7703820294</v>
      </c>
      <c r="AZ496" s="172">
        <v>265547.65760239679</v>
      </c>
      <c r="BA496" s="172"/>
      <c r="BB496" s="172">
        <f t="shared" si="42"/>
        <v>1303881.5895475263</v>
      </c>
      <c r="BC496" s="172"/>
      <c r="BD496" s="172">
        <v>0</v>
      </c>
      <c r="BE496" s="172">
        <v>3270241.2087123082</v>
      </c>
      <c r="BF496" s="172">
        <v>6569086.1816809671</v>
      </c>
      <c r="BG496" s="172">
        <v>2253797.304189221</v>
      </c>
      <c r="BH496" s="172"/>
      <c r="BI496" s="172">
        <f t="shared" si="51"/>
        <v>12093124.694582496</v>
      </c>
      <c r="BJ496" s="172"/>
      <c r="BK496" s="172">
        <v>56361.623294680154</v>
      </c>
      <c r="BL496" s="172">
        <v>838993.56684678223</v>
      </c>
      <c r="BM496" s="172">
        <v>1478321.4063532283</v>
      </c>
      <c r="BN496" s="172">
        <v>1085528.9695299084</v>
      </c>
      <c r="BP496" s="265">
        <f t="shared" si="52"/>
        <v>3459205.5660245987</v>
      </c>
      <c r="BR496" s="265">
        <f t="shared" si="53"/>
        <v>132775917.93526237</v>
      </c>
      <c r="BT496" s="265">
        <f t="shared" si="57"/>
        <v>72319084.919686779</v>
      </c>
      <c r="BU496" s="265">
        <f t="shared" si="58"/>
        <v>57117506.741856471</v>
      </c>
    </row>
    <row r="497" spans="1:73" ht="15">
      <c r="A497" s="39">
        <f t="shared" si="54"/>
        <v>2016</v>
      </c>
      <c r="B497" s="39">
        <f t="shared" si="55"/>
        <v>4</v>
      </c>
      <c r="C497" s="264">
        <f t="shared" si="56"/>
        <v>42461</v>
      </c>
      <c r="E497" s="172">
        <v>54044622.411030188</v>
      </c>
      <c r="F497" s="172">
        <v>274.7885</v>
      </c>
      <c r="G497" s="172"/>
      <c r="H497" s="172">
        <f t="shared" si="43"/>
        <v>54044897.199530192</v>
      </c>
      <c r="I497" s="172"/>
      <c r="J497" s="172">
        <v>19534978.123429436</v>
      </c>
      <c r="K497" s="172">
        <v>4095368.8799554463</v>
      </c>
      <c r="L497" s="172"/>
      <c r="M497" s="172">
        <f t="shared" si="44"/>
        <v>23630347.003384881</v>
      </c>
      <c r="N497" s="172"/>
      <c r="O497" s="172">
        <v>1261566.3928589765</v>
      </c>
      <c r="P497" s="172">
        <v>1224431.8021368447</v>
      </c>
      <c r="Q497" s="172"/>
      <c r="R497" s="172">
        <f t="shared" si="45"/>
        <v>2485998.1949958215</v>
      </c>
      <c r="S497" s="172"/>
      <c r="T497" s="172">
        <v>1122214.3745196767</v>
      </c>
      <c r="U497" s="172">
        <v>1066500.1467058882</v>
      </c>
      <c r="V497" s="172">
        <v>3341090.0883336831</v>
      </c>
      <c r="W497" s="172"/>
      <c r="X497" s="172">
        <f t="shared" si="46"/>
        <v>5529804.6095592482</v>
      </c>
      <c r="Y497" s="172"/>
      <c r="Z497" s="172">
        <v>194577.60034157991</v>
      </c>
      <c r="AA497" s="172">
        <v>210957.38671638523</v>
      </c>
      <c r="AB497" s="172">
        <v>20099.457448583758</v>
      </c>
      <c r="AC497" s="172"/>
      <c r="AD497" s="172">
        <f t="shared" si="47"/>
        <v>425634.44450654887</v>
      </c>
      <c r="AE497" s="172"/>
      <c r="AF497" s="172">
        <v>173850.06404319929</v>
      </c>
      <c r="AG497" s="172">
        <v>47519.506912200093</v>
      </c>
      <c r="AH497" s="172">
        <v>48690.876396858061</v>
      </c>
      <c r="AI497" s="172"/>
      <c r="AJ497" s="172">
        <f t="shared" si="48"/>
        <v>270060.44735225744</v>
      </c>
      <c r="AK497" s="172"/>
      <c r="AL497" s="172">
        <v>14125.421837245382</v>
      </c>
      <c r="AM497" s="172">
        <v>527.65259264996484</v>
      </c>
      <c r="AN497" s="172">
        <v>0</v>
      </c>
      <c r="AO497" s="172"/>
      <c r="AP497" s="172">
        <f t="shared" si="49"/>
        <v>14653.074429895347</v>
      </c>
      <c r="AQ497" s="172"/>
      <c r="AR497" s="172">
        <v>54327.047023144667</v>
      </c>
      <c r="AS497" s="172">
        <v>2610359.6664392385</v>
      </c>
      <c r="AT497" s="172">
        <v>1102356.227699162</v>
      </c>
      <c r="AU497" s="172"/>
      <c r="AV497" s="172">
        <f t="shared" si="50"/>
        <v>3767042.941161545</v>
      </c>
      <c r="AW497" s="172"/>
      <c r="AX497" s="172">
        <v>19798.537380914877</v>
      </c>
      <c r="AY497" s="172">
        <v>951299.69813401124</v>
      </c>
      <c r="AZ497" s="172">
        <v>401734.35106620396</v>
      </c>
      <c r="BA497" s="172"/>
      <c r="BB497" s="172">
        <f t="shared" si="42"/>
        <v>1372832.58658113</v>
      </c>
      <c r="BC497" s="172"/>
      <c r="BD497" s="172">
        <v>0</v>
      </c>
      <c r="BE497" s="172">
        <v>3696006.8281995379</v>
      </c>
      <c r="BF497" s="172">
        <v>7424341.4577007145</v>
      </c>
      <c r="BG497" s="172">
        <v>2547228.0770815425</v>
      </c>
      <c r="BH497" s="172"/>
      <c r="BI497" s="172">
        <f t="shared" si="51"/>
        <v>13667576.362981794</v>
      </c>
      <c r="BJ497" s="172"/>
      <c r="BK497" s="172">
        <v>61478.239498406932</v>
      </c>
      <c r="BL497" s="172">
        <v>915159.01113333739</v>
      </c>
      <c r="BM497" s="172">
        <v>1612526.2574540486</v>
      </c>
      <c r="BN497" s="172">
        <v>1184075.3702620501</v>
      </c>
      <c r="BP497" s="265">
        <f t="shared" si="52"/>
        <v>3773238.878347843</v>
      </c>
      <c r="BR497" s="265">
        <f t="shared" si="53"/>
        <v>108982085.74283117</v>
      </c>
      <c r="BT497" s="265">
        <f t="shared" si="57"/>
        <v>54044897.199530192</v>
      </c>
      <c r="BU497" s="265">
        <f t="shared" si="58"/>
        <v>51205885.095957369</v>
      </c>
    </row>
    <row r="498" spans="1:73" ht="15">
      <c r="A498" s="39">
        <f t="shared" si="54"/>
        <v>2016</v>
      </c>
      <c r="B498" s="39">
        <f t="shared" si="55"/>
        <v>5</v>
      </c>
      <c r="C498" s="264">
        <f t="shared" si="56"/>
        <v>42491</v>
      </c>
      <c r="E498" s="172">
        <v>38775347.867667504</v>
      </c>
      <c r="F498" s="172">
        <v>196.63759999999999</v>
      </c>
      <c r="G498" s="172"/>
      <c r="H498" s="172">
        <f t="shared" si="43"/>
        <v>38775544.505267501</v>
      </c>
      <c r="I498" s="172"/>
      <c r="J498" s="172">
        <v>14633099.145746963</v>
      </c>
      <c r="K498" s="172">
        <v>3866228.9643392144</v>
      </c>
      <c r="L498" s="172"/>
      <c r="M498" s="172">
        <f t="shared" si="44"/>
        <v>18499328.110086177</v>
      </c>
      <c r="N498" s="172"/>
      <c r="O498" s="172">
        <v>977514.64057997172</v>
      </c>
      <c r="P498" s="172">
        <v>1125653.9031192146</v>
      </c>
      <c r="Q498" s="172"/>
      <c r="R498" s="172">
        <f t="shared" si="45"/>
        <v>2103168.5436991863</v>
      </c>
      <c r="S498" s="172"/>
      <c r="T498" s="172">
        <v>916632.37532180862</v>
      </c>
      <c r="U498" s="172">
        <v>871124.61304418521</v>
      </c>
      <c r="V498" s="172">
        <v>2729025.2320500435</v>
      </c>
      <c r="W498" s="172"/>
      <c r="X498" s="172">
        <f t="shared" si="46"/>
        <v>4516782.2204160374</v>
      </c>
      <c r="Y498" s="172"/>
      <c r="Z498" s="172">
        <v>184385.08699783811</v>
      </c>
      <c r="AA498" s="172">
        <v>199906.85481912157</v>
      </c>
      <c r="AB498" s="172">
        <v>19046.592227268346</v>
      </c>
      <c r="AC498" s="172"/>
      <c r="AD498" s="172">
        <f t="shared" si="47"/>
        <v>403338.53404422797</v>
      </c>
      <c r="AE498" s="172"/>
      <c r="AF498" s="172">
        <v>167657.97522895987</v>
      </c>
      <c r="AG498" s="172">
        <v>45826.985204896657</v>
      </c>
      <c r="AH498" s="172">
        <v>46956.633543674063</v>
      </c>
      <c r="AI498" s="172"/>
      <c r="AJ498" s="172">
        <f t="shared" si="48"/>
        <v>260441.5939775306</v>
      </c>
      <c r="AK498" s="172"/>
      <c r="AL498" s="172">
        <v>14190.157497448026</v>
      </c>
      <c r="AM498" s="172">
        <v>530.07078159585285</v>
      </c>
      <c r="AN498" s="172">
        <v>0</v>
      </c>
      <c r="AO498" s="172"/>
      <c r="AP498" s="172">
        <f t="shared" si="49"/>
        <v>14720.228279043879</v>
      </c>
      <c r="AQ498" s="172"/>
      <c r="AR498" s="172">
        <v>23959.593597891606</v>
      </c>
      <c r="AS498" s="172">
        <v>2128561.2347352523</v>
      </c>
      <c r="AT498" s="172">
        <v>1096941.6576567823</v>
      </c>
      <c r="AU498" s="172"/>
      <c r="AV498" s="172">
        <f t="shared" si="50"/>
        <v>3249462.4859899264</v>
      </c>
      <c r="AW498" s="172"/>
      <c r="AX498" s="172">
        <v>9209.2577616934668</v>
      </c>
      <c r="AY498" s="172">
        <v>818146.97699840914</v>
      </c>
      <c r="AZ498" s="172">
        <v>421627.28819363518</v>
      </c>
      <c r="BA498" s="172"/>
      <c r="BB498" s="172">
        <f t="shared" si="42"/>
        <v>1248983.5229537378</v>
      </c>
      <c r="BC498" s="172"/>
      <c r="BD498" s="172">
        <v>0</v>
      </c>
      <c r="BE498" s="172">
        <v>3416650.7719514156</v>
      </c>
      <c r="BF498" s="172">
        <v>6863185.9062449159</v>
      </c>
      <c r="BG498" s="172">
        <v>2354700.4051766107</v>
      </c>
      <c r="BH498" s="172"/>
      <c r="BI498" s="172">
        <f t="shared" si="51"/>
        <v>12634537.083372943</v>
      </c>
      <c r="BJ498" s="172"/>
      <c r="BK498" s="172">
        <v>55493.860117224132</v>
      </c>
      <c r="BL498" s="172">
        <v>826076.12975265156</v>
      </c>
      <c r="BM498" s="172">
        <v>1455560.6552270376</v>
      </c>
      <c r="BN498" s="172">
        <v>1068815.7875320304</v>
      </c>
      <c r="BP498" s="265">
        <f t="shared" si="52"/>
        <v>3405946.4326289436</v>
      </c>
      <c r="BR498" s="265">
        <f t="shared" si="53"/>
        <v>85112253.260715261</v>
      </c>
      <c r="BT498" s="265">
        <f t="shared" si="57"/>
        <v>38775544.505267501</v>
      </c>
      <c r="BU498" s="265">
        <f t="shared" si="58"/>
        <v>42913192.562739119</v>
      </c>
    </row>
    <row r="499" spans="1:73" ht="15">
      <c r="A499" s="39">
        <f t="shared" si="54"/>
        <v>2016</v>
      </c>
      <c r="B499" s="39">
        <f t="shared" si="55"/>
        <v>6</v>
      </c>
      <c r="C499" s="264">
        <f t="shared" si="56"/>
        <v>42522</v>
      </c>
      <c r="E499" s="172">
        <v>24995048.730308756</v>
      </c>
      <c r="F499" s="172">
        <v>103.361</v>
      </c>
      <c r="G499" s="172"/>
      <c r="H499" s="172">
        <f t="shared" si="43"/>
        <v>24995152.091308758</v>
      </c>
      <c r="I499" s="172"/>
      <c r="J499" s="172">
        <v>10712720.791837703</v>
      </c>
      <c r="K499" s="172">
        <v>3590294.9639211507</v>
      </c>
      <c r="L499" s="172"/>
      <c r="M499" s="172">
        <f t="shared" si="44"/>
        <v>14303015.755758854</v>
      </c>
      <c r="N499" s="172"/>
      <c r="O499" s="172">
        <v>607315.75430208945</v>
      </c>
      <c r="P499" s="172">
        <v>1093432.3816569918</v>
      </c>
      <c r="Q499" s="172"/>
      <c r="R499" s="172">
        <f t="shared" si="45"/>
        <v>1700748.1359590814</v>
      </c>
      <c r="S499" s="172"/>
      <c r="T499" s="172">
        <v>716039.98297260364</v>
      </c>
      <c r="U499" s="172">
        <v>680490.96877271694</v>
      </c>
      <c r="V499" s="172">
        <v>2131815.5820133258</v>
      </c>
      <c r="W499" s="172"/>
      <c r="X499" s="172">
        <f t="shared" si="46"/>
        <v>3528346.5337586463</v>
      </c>
      <c r="Y499" s="172"/>
      <c r="Z499" s="172">
        <v>171329.38478559055</v>
      </c>
      <c r="AA499" s="172">
        <v>185752.10722429</v>
      </c>
      <c r="AB499" s="172">
        <v>17697.965609323692</v>
      </c>
      <c r="AC499" s="172"/>
      <c r="AD499" s="172">
        <f t="shared" si="47"/>
        <v>374779.45761920424</v>
      </c>
      <c r="AE499" s="172"/>
      <c r="AF499" s="172">
        <v>145480.92209509484</v>
      </c>
      <c r="AG499" s="172">
        <v>39765.194917462177</v>
      </c>
      <c r="AH499" s="172">
        <v>40745.418385770783</v>
      </c>
      <c r="AI499" s="172"/>
      <c r="AJ499" s="172">
        <f t="shared" si="48"/>
        <v>225991.5353983278</v>
      </c>
      <c r="AK499" s="172"/>
      <c r="AL499" s="172">
        <v>14912.168222645616</v>
      </c>
      <c r="AM499" s="172">
        <v>557.04136240123887</v>
      </c>
      <c r="AN499" s="172">
        <v>0</v>
      </c>
      <c r="AO499" s="172"/>
      <c r="AP499" s="172">
        <f t="shared" si="49"/>
        <v>15469.209585046854</v>
      </c>
      <c r="AQ499" s="172"/>
      <c r="AR499" s="172">
        <v>5982.1689035960489</v>
      </c>
      <c r="AS499" s="172">
        <v>1770966.542846702</v>
      </c>
      <c r="AT499" s="172">
        <v>1168998.9586174246</v>
      </c>
      <c r="AU499" s="172"/>
      <c r="AV499" s="172">
        <f t="shared" si="50"/>
        <v>2945947.6703677224</v>
      </c>
      <c r="AW499" s="172"/>
      <c r="AX499" s="172">
        <v>2308.7862163280101</v>
      </c>
      <c r="AY499" s="172">
        <v>683495.10179237032</v>
      </c>
      <c r="AZ499" s="172">
        <v>451168.91984365106</v>
      </c>
      <c r="BA499" s="172"/>
      <c r="BB499" s="172">
        <f t="shared" si="42"/>
        <v>1136972.8078523495</v>
      </c>
      <c r="BC499" s="172"/>
      <c r="BD499" s="172">
        <v>0</v>
      </c>
      <c r="BE499" s="172">
        <v>3289744.3213790911</v>
      </c>
      <c r="BF499" s="172">
        <v>6608262.9945649253</v>
      </c>
      <c r="BG499" s="172">
        <v>2267238.5337335709</v>
      </c>
      <c r="BH499" s="172"/>
      <c r="BI499" s="172">
        <f t="shared" si="51"/>
        <v>12165245.849677587</v>
      </c>
      <c r="BJ499" s="172"/>
      <c r="BK499" s="172">
        <v>54850.458189106081</v>
      </c>
      <c r="BL499" s="172">
        <v>816498.51209310454</v>
      </c>
      <c r="BM499" s="172">
        <v>1438684.724627011</v>
      </c>
      <c r="BN499" s="172">
        <v>1056423.8195368596</v>
      </c>
      <c r="BP499" s="265">
        <f t="shared" si="52"/>
        <v>3366457.5144460811</v>
      </c>
      <c r="BR499" s="265">
        <f t="shared" si="53"/>
        <v>64758126.561731659</v>
      </c>
      <c r="BT499" s="265">
        <f t="shared" si="57"/>
        <v>24995152.091308758</v>
      </c>
      <c r="BU499" s="265">
        <f t="shared" si="58"/>
        <v>36439312.117152475</v>
      </c>
    </row>
    <row r="500" spans="1:73" ht="15">
      <c r="A500" s="39">
        <f t="shared" si="54"/>
        <v>2016</v>
      </c>
      <c r="B500" s="39">
        <f t="shared" si="55"/>
        <v>7</v>
      </c>
      <c r="C500" s="264">
        <f t="shared" si="56"/>
        <v>42552</v>
      </c>
      <c r="E500" s="172">
        <v>16703980.99845851</v>
      </c>
      <c r="F500" s="172">
        <v>78.150999999999996</v>
      </c>
      <c r="G500" s="172"/>
      <c r="H500" s="172">
        <f t="shared" si="43"/>
        <v>16704059.149458511</v>
      </c>
      <c r="I500" s="172"/>
      <c r="J500" s="172">
        <v>8175548.275991342</v>
      </c>
      <c r="K500" s="172">
        <v>2717145.3360500988</v>
      </c>
      <c r="L500" s="172"/>
      <c r="M500" s="172">
        <f t="shared" si="44"/>
        <v>10892693.61204144</v>
      </c>
      <c r="N500" s="172"/>
      <c r="O500" s="172">
        <v>426310.21710353758</v>
      </c>
      <c r="P500" s="172">
        <v>1055946.6381089417</v>
      </c>
      <c r="Q500" s="172"/>
      <c r="R500" s="172">
        <f t="shared" si="45"/>
        <v>1482256.8552124794</v>
      </c>
      <c r="S500" s="172"/>
      <c r="T500" s="172">
        <v>543913.85582439334</v>
      </c>
      <c r="U500" s="172">
        <v>516910.33389263513</v>
      </c>
      <c r="V500" s="172">
        <v>1619356.5452947</v>
      </c>
      <c r="W500" s="172"/>
      <c r="X500" s="172">
        <f t="shared" si="46"/>
        <v>2680180.7350117285</v>
      </c>
      <c r="Y500" s="172"/>
      <c r="Z500" s="172">
        <v>138680.19490683833</v>
      </c>
      <c r="AA500" s="172">
        <v>150354.46760319537</v>
      </c>
      <c r="AB500" s="172">
        <v>14325.372867164771</v>
      </c>
      <c r="AC500" s="172"/>
      <c r="AD500" s="172">
        <f t="shared" si="47"/>
        <v>303360.03537719848</v>
      </c>
      <c r="AE500" s="172"/>
      <c r="AF500" s="172">
        <v>136334.25069845616</v>
      </c>
      <c r="AG500" s="172">
        <v>37265.078986827888</v>
      </c>
      <c r="AH500" s="172">
        <v>38183.673879851325</v>
      </c>
      <c r="AI500" s="172"/>
      <c r="AJ500" s="172">
        <f t="shared" si="48"/>
        <v>211783.00356513538</v>
      </c>
      <c r="AK500" s="172"/>
      <c r="AL500" s="172">
        <v>12982.178345330638</v>
      </c>
      <c r="AM500" s="172">
        <v>484.94693759133673</v>
      </c>
      <c r="AN500" s="172">
        <v>0</v>
      </c>
      <c r="AO500" s="172"/>
      <c r="AP500" s="172">
        <f t="shared" si="49"/>
        <v>13467.125282921974</v>
      </c>
      <c r="AQ500" s="172"/>
      <c r="AR500" s="172">
        <v>3156.1033611508697</v>
      </c>
      <c r="AS500" s="172">
        <v>1447106.0058945192</v>
      </c>
      <c r="AT500" s="172">
        <v>1135251.2081189679</v>
      </c>
      <c r="AU500" s="172"/>
      <c r="AV500" s="172">
        <f t="shared" si="50"/>
        <v>2585513.3173746383</v>
      </c>
      <c r="AW500" s="172"/>
      <c r="AX500" s="172">
        <v>1321.894727393131</v>
      </c>
      <c r="AY500" s="172">
        <v>606102.39281686686</v>
      </c>
      <c r="AZ500" s="172">
        <v>475485.8807070005</v>
      </c>
      <c r="BA500" s="172"/>
      <c r="BB500" s="172">
        <f t="shared" si="42"/>
        <v>1082910.1682512606</v>
      </c>
      <c r="BC500" s="172"/>
      <c r="BD500" s="172">
        <v>0</v>
      </c>
      <c r="BE500" s="172">
        <v>2949885.4651293266</v>
      </c>
      <c r="BF500" s="172">
        <v>5925572.6442738166</v>
      </c>
      <c r="BG500" s="172">
        <v>2033013.3114533585</v>
      </c>
      <c r="BH500" s="172"/>
      <c r="BI500" s="172">
        <f t="shared" si="51"/>
        <v>10908471.420856502</v>
      </c>
      <c r="BJ500" s="172"/>
      <c r="BK500" s="172">
        <v>54355.929392450693</v>
      </c>
      <c r="BL500" s="172">
        <v>809137.00518892857</v>
      </c>
      <c r="BM500" s="172">
        <v>1425713.6201162087</v>
      </c>
      <c r="BN500" s="172">
        <v>1046899.1588962415</v>
      </c>
      <c r="BP500" s="265">
        <f t="shared" si="52"/>
        <v>3336105.7135938294</v>
      </c>
      <c r="BR500" s="265">
        <f t="shared" si="53"/>
        <v>50200801.136025637</v>
      </c>
      <c r="BT500" s="265">
        <f t="shared" si="57"/>
        <v>16704059.149458511</v>
      </c>
      <c r="BU500" s="265">
        <f t="shared" si="58"/>
        <v>30416829.516217533</v>
      </c>
    </row>
    <row r="501" spans="1:73" ht="15">
      <c r="A501" s="39">
        <f t="shared" si="54"/>
        <v>2016</v>
      </c>
      <c r="B501" s="39">
        <f t="shared" si="55"/>
        <v>8</v>
      </c>
      <c r="C501" s="264">
        <f t="shared" si="56"/>
        <v>42583</v>
      </c>
      <c r="E501" s="172">
        <v>13234013.444450844</v>
      </c>
      <c r="F501" s="172">
        <v>65.545500000000004</v>
      </c>
      <c r="G501" s="172"/>
      <c r="H501" s="172">
        <f t="shared" si="43"/>
        <v>13234078.989950843</v>
      </c>
      <c r="I501" s="172"/>
      <c r="J501" s="172">
        <v>7061763.001862973</v>
      </c>
      <c r="K501" s="172">
        <v>2725050.7553675547</v>
      </c>
      <c r="L501" s="172"/>
      <c r="M501" s="172">
        <f t="shared" si="44"/>
        <v>9786813.7572305277</v>
      </c>
      <c r="N501" s="172"/>
      <c r="O501" s="172">
        <v>411191.7460969041</v>
      </c>
      <c r="P501" s="172">
        <v>1029847.8204021483</v>
      </c>
      <c r="Q501" s="172"/>
      <c r="R501" s="172">
        <f t="shared" si="45"/>
        <v>1441039.5664990523</v>
      </c>
      <c r="S501" s="172"/>
      <c r="T501" s="172">
        <v>456596.02743945806</v>
      </c>
      <c r="U501" s="172">
        <v>433927.5465598391</v>
      </c>
      <c r="V501" s="172">
        <v>1359391.3037368238</v>
      </c>
      <c r="W501" s="172"/>
      <c r="X501" s="172">
        <f t="shared" si="46"/>
        <v>2249914.877736121</v>
      </c>
      <c r="Y501" s="172"/>
      <c r="Z501" s="172">
        <v>129950.71285074037</v>
      </c>
      <c r="AA501" s="172">
        <v>140890.12680184323</v>
      </c>
      <c r="AB501" s="172">
        <v>13423.63570509318</v>
      </c>
      <c r="AC501" s="172"/>
      <c r="AD501" s="172">
        <f t="shared" si="47"/>
        <v>284264.47535767674</v>
      </c>
      <c r="AE501" s="172"/>
      <c r="AF501" s="172">
        <v>143130.65918203336</v>
      </c>
      <c r="AG501" s="172">
        <v>39122.783104976676</v>
      </c>
      <c r="AH501" s="172">
        <v>40087.170937719449</v>
      </c>
      <c r="AI501" s="172"/>
      <c r="AJ501" s="172">
        <f t="shared" si="48"/>
        <v>222340.61322472949</v>
      </c>
      <c r="AK501" s="172"/>
      <c r="AL501" s="172">
        <v>12711.080251857456</v>
      </c>
      <c r="AM501" s="172">
        <v>474.82011705940687</v>
      </c>
      <c r="AN501" s="172">
        <v>0</v>
      </c>
      <c r="AO501" s="172"/>
      <c r="AP501" s="172">
        <f t="shared" si="49"/>
        <v>13185.900368916864</v>
      </c>
      <c r="AQ501" s="172"/>
      <c r="AR501" s="172">
        <v>3822.7270669628588</v>
      </c>
      <c r="AS501" s="172">
        <v>1381997.3611091184</v>
      </c>
      <c r="AT501" s="172">
        <v>1003173.5698178133</v>
      </c>
      <c r="AU501" s="172"/>
      <c r="AV501" s="172">
        <f t="shared" si="50"/>
        <v>2388993.6579938945</v>
      </c>
      <c r="AW501" s="172"/>
      <c r="AX501" s="172">
        <v>1681.3387326177165</v>
      </c>
      <c r="AY501" s="172">
        <v>607839.80935744115</v>
      </c>
      <c r="AZ501" s="172">
        <v>441222.8623512818</v>
      </c>
      <c r="BA501" s="172"/>
      <c r="BB501" s="172">
        <f t="shared" si="42"/>
        <v>1050744.0104413405</v>
      </c>
      <c r="BC501" s="172"/>
      <c r="BD501" s="172">
        <v>0</v>
      </c>
      <c r="BE501" s="172">
        <v>2902132.2176046786</v>
      </c>
      <c r="BF501" s="172">
        <v>5829648.4666905738</v>
      </c>
      <c r="BG501" s="172">
        <v>2000102.5462625206</v>
      </c>
      <c r="BH501" s="172"/>
      <c r="BI501" s="172">
        <f t="shared" si="51"/>
        <v>10731883.230557773</v>
      </c>
      <c r="BJ501" s="172"/>
      <c r="BK501" s="172">
        <v>54168.805960979109</v>
      </c>
      <c r="BL501" s="172">
        <v>806351.50423928211</v>
      </c>
      <c r="BM501" s="172">
        <v>1420805.5185001784</v>
      </c>
      <c r="BN501" s="172">
        <v>1043295.1479777088</v>
      </c>
      <c r="BP501" s="265">
        <f t="shared" si="52"/>
        <v>3324620.9766781484</v>
      </c>
      <c r="BR501" s="265">
        <f t="shared" si="53"/>
        <v>44727880.05603902</v>
      </c>
      <c r="BT501" s="265">
        <f t="shared" si="57"/>
        <v>13234078.989950843</v>
      </c>
      <c r="BU501" s="265">
        <f t="shared" si="58"/>
        <v>28450403.371847954</v>
      </c>
    </row>
    <row r="502" spans="1:73" ht="15">
      <c r="A502" s="39">
        <f t="shared" si="54"/>
        <v>2016</v>
      </c>
      <c r="B502" s="39">
        <f t="shared" si="55"/>
        <v>9</v>
      </c>
      <c r="C502" s="264">
        <f t="shared" si="56"/>
        <v>42614</v>
      </c>
      <c r="E502" s="172">
        <v>15488782.719566489</v>
      </c>
      <c r="F502" s="172">
        <v>73.108999999999995</v>
      </c>
      <c r="G502" s="172"/>
      <c r="H502" s="172">
        <f t="shared" si="43"/>
        <v>15488855.828566488</v>
      </c>
      <c r="I502" s="172"/>
      <c r="J502" s="172">
        <v>7780423.1539094383</v>
      </c>
      <c r="K502" s="172">
        <v>2707060.6845691958</v>
      </c>
      <c r="L502" s="172"/>
      <c r="M502" s="172">
        <f t="shared" si="44"/>
        <v>10487483.838478634</v>
      </c>
      <c r="N502" s="172"/>
      <c r="O502" s="172">
        <v>447611.03961413162</v>
      </c>
      <c r="P502" s="172">
        <v>988215.32880749926</v>
      </c>
      <c r="Q502" s="172"/>
      <c r="R502" s="172">
        <f t="shared" si="45"/>
        <v>1435826.3684216309</v>
      </c>
      <c r="S502" s="172"/>
      <c r="T502" s="172">
        <v>480649.53130213288</v>
      </c>
      <c r="U502" s="172">
        <v>456786.87360179867</v>
      </c>
      <c r="V502" s="172">
        <v>1431004.1124567944</v>
      </c>
      <c r="W502" s="172"/>
      <c r="X502" s="172">
        <f t="shared" si="46"/>
        <v>2368440.5173607259</v>
      </c>
      <c r="Y502" s="172"/>
      <c r="Z502" s="172">
        <v>141649.89476235566</v>
      </c>
      <c r="AA502" s="172">
        <v>153574.16051621403</v>
      </c>
      <c r="AB502" s="172">
        <v>14632.136625049807</v>
      </c>
      <c r="AC502" s="172"/>
      <c r="AD502" s="172">
        <f t="shared" si="47"/>
        <v>309856.1919036195</v>
      </c>
      <c r="AE502" s="172"/>
      <c r="AF502" s="172">
        <v>154267.49208568351</v>
      </c>
      <c r="AG502" s="172">
        <v>42166.882116717723</v>
      </c>
      <c r="AH502" s="172">
        <v>43206.30786383152</v>
      </c>
      <c r="AI502" s="172"/>
      <c r="AJ502" s="172">
        <f t="shared" si="48"/>
        <v>239640.68206623275</v>
      </c>
      <c r="AK502" s="172"/>
      <c r="AL502" s="172">
        <v>12857.451477282215</v>
      </c>
      <c r="AM502" s="172">
        <v>480.28778786418815</v>
      </c>
      <c r="AN502" s="172">
        <v>0</v>
      </c>
      <c r="AO502" s="172"/>
      <c r="AP502" s="172">
        <f t="shared" si="49"/>
        <v>13337.739265146403</v>
      </c>
      <c r="AQ502" s="172"/>
      <c r="AR502" s="172">
        <v>6351.2640031621004</v>
      </c>
      <c r="AS502" s="172">
        <v>1398103.6957276559</v>
      </c>
      <c r="AT502" s="172">
        <v>1046410.4229838176</v>
      </c>
      <c r="AU502" s="172"/>
      <c r="AV502" s="172">
        <f t="shared" si="50"/>
        <v>2450865.3827146357</v>
      </c>
      <c r="AW502" s="172"/>
      <c r="AX502" s="172">
        <v>2746.7201367200828</v>
      </c>
      <c r="AY502" s="172">
        <v>604635.48238051543</v>
      </c>
      <c r="AZ502" s="172">
        <v>452539.3022007047</v>
      </c>
      <c r="BA502" s="172"/>
      <c r="BB502" s="172">
        <f t="shared" si="42"/>
        <v>1059921.5047179402</v>
      </c>
      <c r="BC502" s="172"/>
      <c r="BD502" s="172">
        <v>0</v>
      </c>
      <c r="BE502" s="172">
        <v>3065189.0568420207</v>
      </c>
      <c r="BF502" s="172">
        <v>6157188.3517024107</v>
      </c>
      <c r="BG502" s="172">
        <v>2112478.6803910006</v>
      </c>
      <c r="BH502" s="172"/>
      <c r="BI502" s="172">
        <f t="shared" si="51"/>
        <v>11334856.088935433</v>
      </c>
      <c r="BJ502" s="172"/>
      <c r="BK502" s="172">
        <v>54364.798407968592</v>
      </c>
      <c r="BL502" s="172">
        <v>809269.02847940195</v>
      </c>
      <c r="BM502" s="172">
        <v>1425946.247473743</v>
      </c>
      <c r="BN502" s="172">
        <v>1047069.9767810556</v>
      </c>
      <c r="BP502" s="265">
        <f t="shared" si="52"/>
        <v>3336650.0511421692</v>
      </c>
      <c r="BR502" s="265">
        <f t="shared" si="53"/>
        <v>48525734.193572663</v>
      </c>
      <c r="BT502" s="265">
        <f t="shared" si="57"/>
        <v>15488855.828566488</v>
      </c>
      <c r="BU502" s="265">
        <f t="shared" si="58"/>
        <v>29877329.707834106</v>
      </c>
    </row>
    <row r="503" spans="1:73" ht="15">
      <c r="A503" s="39">
        <f t="shared" si="54"/>
        <v>2016</v>
      </c>
      <c r="B503" s="39">
        <f t="shared" si="55"/>
        <v>10</v>
      </c>
      <c r="C503" s="264">
        <f t="shared" si="56"/>
        <v>42644</v>
      </c>
      <c r="E503" s="172">
        <v>26426548.88730317</v>
      </c>
      <c r="F503" s="172">
        <v>141.1755</v>
      </c>
      <c r="G503" s="172"/>
      <c r="H503" s="172">
        <f t="shared" si="43"/>
        <v>26426690.062803172</v>
      </c>
      <c r="I503" s="172"/>
      <c r="J503" s="172">
        <v>10786696.163171938</v>
      </c>
      <c r="K503" s="172">
        <v>3013330.7823970127</v>
      </c>
      <c r="L503" s="172"/>
      <c r="M503" s="172">
        <f t="shared" si="44"/>
        <v>13800026.945568951</v>
      </c>
      <c r="N503" s="172"/>
      <c r="O503" s="172">
        <v>668382.91580047691</v>
      </c>
      <c r="P503" s="172">
        <v>1005257.657437559</v>
      </c>
      <c r="Q503" s="172"/>
      <c r="R503" s="172">
        <f t="shared" si="45"/>
        <v>1673640.5732380359</v>
      </c>
      <c r="S503" s="172"/>
      <c r="T503" s="172">
        <v>577033.56934645539</v>
      </c>
      <c r="U503" s="172">
        <v>548385.76330446615</v>
      </c>
      <c r="V503" s="172">
        <v>1717961.5436706787</v>
      </c>
      <c r="W503" s="172"/>
      <c r="X503" s="172">
        <f t="shared" si="46"/>
        <v>2843380.8763216003</v>
      </c>
      <c r="Y503" s="172"/>
      <c r="Z503" s="172">
        <v>167548.33434054416</v>
      </c>
      <c r="AA503" s="172">
        <v>181652.76321177487</v>
      </c>
      <c r="AB503" s="172">
        <v>17307.391039600629</v>
      </c>
      <c r="AC503" s="172"/>
      <c r="AD503" s="172">
        <f t="shared" si="47"/>
        <v>366508.48859191971</v>
      </c>
      <c r="AE503" s="172"/>
      <c r="AF503" s="172">
        <v>146645.32368945508</v>
      </c>
      <c r="AG503" s="172">
        <v>40083.467964505915</v>
      </c>
      <c r="AH503" s="172">
        <v>41071.536954776369</v>
      </c>
      <c r="AI503" s="172"/>
      <c r="AJ503" s="172">
        <f t="shared" si="48"/>
        <v>227800.32860873739</v>
      </c>
      <c r="AK503" s="172"/>
      <c r="AL503" s="172">
        <v>13625.643018397363</v>
      </c>
      <c r="AM503" s="172">
        <v>508.98344474378655</v>
      </c>
      <c r="AN503" s="172">
        <v>0</v>
      </c>
      <c r="AO503" s="172"/>
      <c r="AP503" s="172">
        <f t="shared" si="49"/>
        <v>14134.626463141149</v>
      </c>
      <c r="AQ503" s="172"/>
      <c r="AR503" s="172">
        <v>13814.329761120272</v>
      </c>
      <c r="AS503" s="172">
        <v>1618784.5355705561</v>
      </c>
      <c r="AT503" s="172">
        <v>821138.04670246202</v>
      </c>
      <c r="AU503" s="172"/>
      <c r="AV503" s="172">
        <f t="shared" si="50"/>
        <v>2453736.9120341381</v>
      </c>
      <c r="AW503" s="172"/>
      <c r="AX503" s="172">
        <v>6098.5683888673029</v>
      </c>
      <c r="AY503" s="172">
        <v>714639.6797912576</v>
      </c>
      <c r="AZ503" s="172">
        <v>362505.21169763745</v>
      </c>
      <c r="BA503" s="172"/>
      <c r="BB503" s="172">
        <f t="shared" si="42"/>
        <v>1083243.4598777625</v>
      </c>
      <c r="BC503" s="172"/>
      <c r="BD503" s="172">
        <v>0</v>
      </c>
      <c r="BE503" s="172">
        <v>2947386.8308997802</v>
      </c>
      <c r="BF503" s="172">
        <v>5920553.5210523671</v>
      </c>
      <c r="BG503" s="172">
        <v>2031291.2931888634</v>
      </c>
      <c r="BH503" s="172"/>
      <c r="BI503" s="172">
        <f t="shared" si="51"/>
        <v>10899231.645141009</v>
      </c>
      <c r="BJ503" s="172"/>
      <c r="BK503" s="172">
        <v>51817.767880263164</v>
      </c>
      <c r="BL503" s="172">
        <v>771354.18319301866</v>
      </c>
      <c r="BM503" s="172">
        <v>1359139.6238948675</v>
      </c>
      <c r="BN503" s="172">
        <v>998013.98331462429</v>
      </c>
      <c r="BP503" s="265">
        <f t="shared" si="52"/>
        <v>3180325.5582827739</v>
      </c>
      <c r="BR503" s="265">
        <f t="shared" si="53"/>
        <v>62968719.476931229</v>
      </c>
      <c r="BT503" s="265">
        <f t="shared" si="57"/>
        <v>26426690.062803172</v>
      </c>
      <c r="BU503" s="265">
        <f t="shared" si="58"/>
        <v>33512724.13762458</v>
      </c>
    </row>
    <row r="504" spans="1:73" ht="15">
      <c r="A504" s="39">
        <f t="shared" si="54"/>
        <v>2016</v>
      </c>
      <c r="B504" s="39">
        <f t="shared" si="55"/>
        <v>11</v>
      </c>
      <c r="C504" s="264">
        <f t="shared" si="56"/>
        <v>42675</v>
      </c>
      <c r="E504" s="172">
        <v>54436894.488384992</v>
      </c>
      <c r="F504" s="172">
        <v>236.9735</v>
      </c>
      <c r="G504" s="172"/>
      <c r="H504" s="172">
        <f t="shared" si="43"/>
        <v>54437131.46188499</v>
      </c>
      <c r="I504" s="172"/>
      <c r="J504" s="172">
        <v>18233192.857816078</v>
      </c>
      <c r="K504" s="172">
        <v>4530822.5572553091</v>
      </c>
      <c r="L504" s="172"/>
      <c r="M504" s="172">
        <f t="shared" si="44"/>
        <v>22764015.415071387</v>
      </c>
      <c r="N504" s="172"/>
      <c r="O504" s="172">
        <v>1163647.5506901885</v>
      </c>
      <c r="P504" s="172">
        <v>1137414.7081793041</v>
      </c>
      <c r="Q504" s="172"/>
      <c r="R504" s="172">
        <f t="shared" si="45"/>
        <v>2301062.2588694924</v>
      </c>
      <c r="S504" s="172"/>
      <c r="T504" s="172">
        <v>895251.596377393</v>
      </c>
      <c r="U504" s="172">
        <v>850805.31897823163</v>
      </c>
      <c r="V504" s="172">
        <v>2665369.7396289846</v>
      </c>
      <c r="W504" s="172"/>
      <c r="X504" s="172">
        <f t="shared" si="46"/>
        <v>4411426.6549846092</v>
      </c>
      <c r="Y504" s="172"/>
      <c r="Z504" s="172">
        <v>189992.13442593472</v>
      </c>
      <c r="AA504" s="172">
        <v>205985.91053031135</v>
      </c>
      <c r="AB504" s="172">
        <v>19625.788450242504</v>
      </c>
      <c r="AC504" s="172"/>
      <c r="AD504" s="172">
        <f t="shared" si="47"/>
        <v>415603.83340648853</v>
      </c>
      <c r="AE504" s="172"/>
      <c r="AF504" s="172">
        <v>146361.15376454112</v>
      </c>
      <c r="AG504" s="172">
        <v>40005.794051726494</v>
      </c>
      <c r="AH504" s="172">
        <v>40991.948357752604</v>
      </c>
      <c r="AI504" s="172"/>
      <c r="AJ504" s="172">
        <f t="shared" si="48"/>
        <v>227358.89617402022</v>
      </c>
      <c r="AK504" s="172"/>
      <c r="AL504" s="172">
        <v>14554.133709907428</v>
      </c>
      <c r="AM504" s="172">
        <v>543.66704756086074</v>
      </c>
      <c r="AN504" s="172">
        <v>0</v>
      </c>
      <c r="AO504" s="172"/>
      <c r="AP504" s="172">
        <f t="shared" si="49"/>
        <v>15097.800757468289</v>
      </c>
      <c r="AQ504" s="172"/>
      <c r="AR504" s="172">
        <v>24551.649238094047</v>
      </c>
      <c r="AS504" s="172">
        <v>1915793.331126401</v>
      </c>
      <c r="AT504" s="172">
        <v>738890.91248340276</v>
      </c>
      <c r="AU504" s="172"/>
      <c r="AV504" s="172">
        <f t="shared" si="50"/>
        <v>2679235.8928478975</v>
      </c>
      <c r="AW504" s="172"/>
      <c r="AX504" s="172">
        <v>11130.547711926964</v>
      </c>
      <c r="AY504" s="172">
        <v>868529.39578527783</v>
      </c>
      <c r="AZ504" s="172">
        <v>334977.92655595212</v>
      </c>
      <c r="BA504" s="172"/>
      <c r="BB504" s="172">
        <f t="shared" si="42"/>
        <v>1214637.870053157</v>
      </c>
      <c r="BC504" s="172"/>
      <c r="BD504" s="172">
        <v>0</v>
      </c>
      <c r="BE504" s="172">
        <v>3048694.9722691937</v>
      </c>
      <c r="BF504" s="172">
        <v>6124055.914022225</v>
      </c>
      <c r="BG504" s="172">
        <v>2101111.2243005233</v>
      </c>
      <c r="BH504" s="172"/>
      <c r="BI504" s="172">
        <f t="shared" si="51"/>
        <v>11273862.110591941</v>
      </c>
      <c r="BJ504" s="172"/>
      <c r="BK504" s="172">
        <v>56605.13713177653</v>
      </c>
      <c r="BL504" s="172">
        <v>842618.48981420358</v>
      </c>
      <c r="BM504" s="172">
        <v>1484708.5843136751</v>
      </c>
      <c r="BN504" s="172">
        <v>1090219.0637677452</v>
      </c>
      <c r="BP504" s="265">
        <f t="shared" si="52"/>
        <v>3474151.2750274003</v>
      </c>
      <c r="BR504" s="265">
        <f t="shared" si="53"/>
        <v>103213583.46966884</v>
      </c>
      <c r="BT504" s="265">
        <f t="shared" si="57"/>
        <v>54437131.46188499</v>
      </c>
      <c r="BU504" s="265">
        <f t="shared" si="58"/>
        <v>45585121.719715588</v>
      </c>
    </row>
    <row r="505" spans="1:73" ht="15">
      <c r="A505" s="39">
        <f t="shared" si="54"/>
        <v>2016</v>
      </c>
      <c r="B505" s="39">
        <f t="shared" si="55"/>
        <v>12</v>
      </c>
      <c r="C505" s="264">
        <f t="shared" si="56"/>
        <v>42705</v>
      </c>
      <c r="E505" s="172">
        <v>83225377.358427033</v>
      </c>
      <c r="F505" s="172">
        <v>443.69600000000003</v>
      </c>
      <c r="G505" s="172"/>
      <c r="H505" s="172">
        <f t="shared" si="43"/>
        <v>83225821.054427028</v>
      </c>
      <c r="I505" s="172"/>
      <c r="J505" s="172">
        <v>25610642.429195274</v>
      </c>
      <c r="K505" s="172">
        <v>7464860.1243841629</v>
      </c>
      <c r="L505" s="172"/>
      <c r="M505" s="172">
        <f t="shared" si="44"/>
        <v>33075502.553579435</v>
      </c>
      <c r="N505" s="172"/>
      <c r="O505" s="172">
        <v>1817110.835315746</v>
      </c>
      <c r="P505" s="172">
        <v>1263761.5698923259</v>
      </c>
      <c r="Q505" s="172"/>
      <c r="R505" s="172">
        <f t="shared" si="45"/>
        <v>3080872.4052080717</v>
      </c>
      <c r="S505" s="172"/>
      <c r="T505" s="172">
        <v>1297921.9482215429</v>
      </c>
      <c r="U505" s="172">
        <v>1233484.4211771383</v>
      </c>
      <c r="V505" s="172">
        <v>3864211.9144925512</v>
      </c>
      <c r="W505" s="172"/>
      <c r="X505" s="172">
        <f t="shared" si="46"/>
        <v>6395618.2838912327</v>
      </c>
      <c r="Y505" s="172"/>
      <c r="Z505" s="172">
        <v>220699.77828672656</v>
      </c>
      <c r="AA505" s="172">
        <v>239278.5623551771</v>
      </c>
      <c r="AB505" s="172">
        <v>22797.823566528998</v>
      </c>
      <c r="AC505" s="172"/>
      <c r="AD505" s="172">
        <f t="shared" si="47"/>
        <v>482776.16420843266</v>
      </c>
      <c r="AE505" s="172"/>
      <c r="AF505" s="172">
        <v>196333.4370950539</v>
      </c>
      <c r="AG505" s="172">
        <v>53665.025506209335</v>
      </c>
      <c r="AH505" s="172">
        <v>54987.883788125262</v>
      </c>
      <c r="AI505" s="172"/>
      <c r="AJ505" s="172">
        <f t="shared" si="48"/>
        <v>304986.34638938849</v>
      </c>
      <c r="AK505" s="172"/>
      <c r="AL505" s="172">
        <v>17250.123691622623</v>
      </c>
      <c r="AM505" s="172">
        <v>644.37526852594635</v>
      </c>
      <c r="AN505" s="172">
        <v>0</v>
      </c>
      <c r="AO505" s="172"/>
      <c r="AP505" s="172">
        <f t="shared" si="49"/>
        <v>17894.498960148569</v>
      </c>
      <c r="AQ505" s="172"/>
      <c r="AR505" s="172">
        <v>25469.263898643519</v>
      </c>
      <c r="AS505" s="172">
        <v>2736947.3719626316</v>
      </c>
      <c r="AT505" s="172">
        <v>755406.03851561388</v>
      </c>
      <c r="AU505" s="172"/>
      <c r="AV505" s="172">
        <f t="shared" si="50"/>
        <v>3517822.6743768891</v>
      </c>
      <c r="AW505" s="172"/>
      <c r="AX505" s="172">
        <v>8978.111800084378</v>
      </c>
      <c r="AY505" s="172">
        <v>964795.0405718775</v>
      </c>
      <c r="AZ505" s="172">
        <v>266286.45002234395</v>
      </c>
      <c r="BA505" s="172"/>
      <c r="BB505" s="172">
        <f t="shared" si="42"/>
        <v>1240059.6023943059</v>
      </c>
      <c r="BC505" s="172"/>
      <c r="BD505" s="172">
        <v>0</v>
      </c>
      <c r="BE505" s="172">
        <v>3453460.518740369</v>
      </c>
      <c r="BF505" s="172">
        <v>6937127.363021343</v>
      </c>
      <c r="BG505" s="172">
        <v>2380069.0868077427</v>
      </c>
      <c r="BH505" s="172"/>
      <c r="BI505" s="172">
        <f t="shared" si="51"/>
        <v>12770656.968569454</v>
      </c>
      <c r="BJ505" s="172"/>
      <c r="BK505" s="172">
        <v>56682.774448161952</v>
      </c>
      <c r="BL505" s="172">
        <v>843774.19125051692</v>
      </c>
      <c r="BM505" s="172">
        <v>1486744.9505507564</v>
      </c>
      <c r="BN505" s="172">
        <v>1091714.3641357331</v>
      </c>
      <c r="BP505" s="265">
        <f t="shared" si="52"/>
        <v>3478916.2803851683</v>
      </c>
      <c r="BR505" s="265">
        <f t="shared" si="53"/>
        <v>147590926.83238953</v>
      </c>
      <c r="BT505" s="265">
        <f t="shared" si="57"/>
        <v>83225821.054427028</v>
      </c>
      <c r="BU505" s="265">
        <f t="shared" si="58"/>
        <v>60893322.327019066</v>
      </c>
    </row>
    <row r="506" spans="1:73" ht="15">
      <c r="A506" s="39">
        <f t="shared" si="54"/>
        <v>2017</v>
      </c>
      <c r="B506" s="39">
        <f t="shared" si="55"/>
        <v>1</v>
      </c>
      <c r="C506" s="264">
        <f t="shared" si="56"/>
        <v>42736</v>
      </c>
      <c r="E506" s="172">
        <v>94830793.275867298</v>
      </c>
      <c r="F506" s="172">
        <v>448.73800000000006</v>
      </c>
      <c r="G506" s="172"/>
      <c r="H506" s="172">
        <f t="shared" si="43"/>
        <v>94831242.013867304</v>
      </c>
      <c r="I506" s="172"/>
      <c r="J506" s="172">
        <v>31655712.478900064</v>
      </c>
      <c r="K506" s="172">
        <v>5519061.8613879839</v>
      </c>
      <c r="L506" s="172"/>
      <c r="M506" s="172">
        <f t="shared" si="44"/>
        <v>37174774.34028805</v>
      </c>
      <c r="N506" s="172"/>
      <c r="O506" s="172">
        <v>1971942.3744169122</v>
      </c>
      <c r="P506" s="172">
        <v>1231913.9049503412</v>
      </c>
      <c r="Q506" s="172"/>
      <c r="R506" s="172">
        <f t="shared" si="45"/>
        <v>3203856.2793672532</v>
      </c>
      <c r="S506" s="172"/>
      <c r="T506" s="172">
        <v>1409441.2364999452</v>
      </c>
      <c r="U506" s="172">
        <v>1339467.1460556698</v>
      </c>
      <c r="V506" s="172">
        <v>4196230.4638757491</v>
      </c>
      <c r="W506" s="172"/>
      <c r="X506" s="172">
        <f t="shared" si="46"/>
        <v>6945138.8464313643</v>
      </c>
      <c r="Y506" s="172"/>
      <c r="Z506" s="172">
        <v>205970.21428521612</v>
      </c>
      <c r="AA506" s="172">
        <v>223309.0451868313</v>
      </c>
      <c r="AB506" s="172">
        <v>21276.290541325554</v>
      </c>
      <c r="AC506" s="172"/>
      <c r="AD506" s="172">
        <f t="shared" si="47"/>
        <v>450555.55001337302</v>
      </c>
      <c r="AE506" s="172"/>
      <c r="AF506" s="172">
        <v>150389.36032137604</v>
      </c>
      <c r="AG506" s="172">
        <v>41106.848517106046</v>
      </c>
      <c r="AH506" s="172">
        <v>42120.144131733592</v>
      </c>
      <c r="AI506" s="172"/>
      <c r="AJ506" s="172">
        <f t="shared" si="48"/>
        <v>233616.3529702157</v>
      </c>
      <c r="AK506" s="172"/>
      <c r="AL506" s="172">
        <v>15651.148943984279</v>
      </c>
      <c r="AM506" s="172">
        <v>584.64585436087339</v>
      </c>
      <c r="AN506" s="172">
        <v>0</v>
      </c>
      <c r="AO506" s="172"/>
      <c r="AP506" s="172">
        <f t="shared" si="49"/>
        <v>16235.794798345152</v>
      </c>
      <c r="AQ506" s="172"/>
      <c r="AR506" s="172">
        <v>42315.008690060044</v>
      </c>
      <c r="AS506" s="172">
        <v>3385345.6361337095</v>
      </c>
      <c r="AT506" s="172">
        <v>1070260.5260217949</v>
      </c>
      <c r="AU506" s="172"/>
      <c r="AV506" s="172">
        <f t="shared" si="50"/>
        <v>4497921.1708455645</v>
      </c>
      <c r="AW506" s="172"/>
      <c r="AX506" s="172">
        <v>12528.905661341525</v>
      </c>
      <c r="AY506" s="172">
        <v>1002355.3679693991</v>
      </c>
      <c r="AZ506" s="172">
        <v>316889.76509024546</v>
      </c>
      <c r="BA506" s="172"/>
      <c r="BB506" s="172">
        <f t="shared" si="42"/>
        <v>1331774.0387209861</v>
      </c>
      <c r="BC506" s="172"/>
      <c r="BD506" s="172">
        <v>0</v>
      </c>
      <c r="BE506" s="172">
        <v>3217657.2631719303</v>
      </c>
      <c r="BF506" s="172">
        <v>6463458.3554804726</v>
      </c>
      <c r="BG506" s="172">
        <v>2217557.3001226089</v>
      </c>
      <c r="BH506" s="172"/>
      <c r="BI506" s="172">
        <f t="shared" si="51"/>
        <v>11898672.918775013</v>
      </c>
      <c r="BJ506" s="172"/>
      <c r="BK506" s="172">
        <v>56803.644569487391</v>
      </c>
      <c r="BL506" s="172">
        <v>845573.45195821219</v>
      </c>
      <c r="BM506" s="172">
        <v>1489915.2795316956</v>
      </c>
      <c r="BN506" s="172">
        <v>1094042.331475555</v>
      </c>
      <c r="BP506" s="265">
        <f t="shared" si="52"/>
        <v>3486334.7075349502</v>
      </c>
      <c r="BR506" s="265">
        <f t="shared" si="53"/>
        <v>164070122.01361245</v>
      </c>
      <c r="BT506" s="265">
        <f t="shared" si="57"/>
        <v>94831242.013867304</v>
      </c>
      <c r="BU506" s="265">
        <f t="shared" si="58"/>
        <v>65927280.368146941</v>
      </c>
    </row>
    <row r="507" spans="1:73" ht="15">
      <c r="A507" s="39">
        <f t="shared" si="54"/>
        <v>2017</v>
      </c>
      <c r="B507" s="39">
        <f t="shared" si="55"/>
        <v>2</v>
      </c>
      <c r="C507" s="264">
        <f t="shared" si="56"/>
        <v>42767</v>
      </c>
      <c r="E507" s="172">
        <v>86165648.474212334</v>
      </c>
      <c r="F507" s="172">
        <v>438.65350000000001</v>
      </c>
      <c r="G507" s="172"/>
      <c r="H507" s="172">
        <f t="shared" si="43"/>
        <v>86166087.127712339</v>
      </c>
      <c r="I507" s="172"/>
      <c r="J507" s="172">
        <v>29192199.272515245</v>
      </c>
      <c r="K507" s="172">
        <v>5167208.0815287586</v>
      </c>
      <c r="L507" s="172"/>
      <c r="M507" s="172">
        <f t="shared" si="44"/>
        <v>34359407.354044005</v>
      </c>
      <c r="N507" s="172"/>
      <c r="O507" s="172">
        <v>1852023.3672542821</v>
      </c>
      <c r="P507" s="172">
        <v>1360147.916712194</v>
      </c>
      <c r="Q507" s="172"/>
      <c r="R507" s="172">
        <f t="shared" si="45"/>
        <v>3212171.2839664761</v>
      </c>
      <c r="S507" s="172"/>
      <c r="T507" s="172">
        <v>1447733.0807734933</v>
      </c>
      <c r="U507" s="172">
        <v>1375857.9270531575</v>
      </c>
      <c r="V507" s="172">
        <v>4310234.084103059</v>
      </c>
      <c r="W507" s="172"/>
      <c r="X507" s="172">
        <f t="shared" si="46"/>
        <v>7133825.0919297095</v>
      </c>
      <c r="Y507" s="172"/>
      <c r="Z507" s="172">
        <v>199693.85365209007</v>
      </c>
      <c r="AA507" s="172">
        <v>216504.33264577051</v>
      </c>
      <c r="AB507" s="172">
        <v>20627.955670014442</v>
      </c>
      <c r="AC507" s="172"/>
      <c r="AD507" s="172">
        <f t="shared" si="47"/>
        <v>436826.14196787501</v>
      </c>
      <c r="AE507" s="172"/>
      <c r="AF507" s="172">
        <v>176461.48858643667</v>
      </c>
      <c r="AG507" s="172">
        <v>48233.303638799065</v>
      </c>
      <c r="AH507" s="172">
        <v>49422.268417644991</v>
      </c>
      <c r="AI507" s="172"/>
      <c r="AJ507" s="172">
        <f t="shared" si="48"/>
        <v>274117.06064288074</v>
      </c>
      <c r="AK507" s="172"/>
      <c r="AL507" s="172">
        <v>12611.669603265551</v>
      </c>
      <c r="AM507" s="172">
        <v>471.10665015760975</v>
      </c>
      <c r="AN507" s="172">
        <v>0</v>
      </c>
      <c r="AO507" s="172"/>
      <c r="AP507" s="172">
        <f t="shared" si="49"/>
        <v>13082.776253423161</v>
      </c>
      <c r="AQ507" s="172"/>
      <c r="AR507" s="172">
        <v>55098.119689508159</v>
      </c>
      <c r="AS507" s="172">
        <v>3240866.0259077111</v>
      </c>
      <c r="AT507" s="172">
        <v>997280.64042045304</v>
      </c>
      <c r="AU507" s="172"/>
      <c r="AV507" s="172">
        <f t="shared" si="50"/>
        <v>4293244.7860176722</v>
      </c>
      <c r="AW507" s="172"/>
      <c r="AX507" s="172">
        <v>16631.556920825387</v>
      </c>
      <c r="AY507" s="172">
        <v>978266.55585339468</v>
      </c>
      <c r="AZ507" s="172">
        <v>301032.59114209563</v>
      </c>
      <c r="BA507" s="172"/>
      <c r="BB507" s="172">
        <f t="shared" si="42"/>
        <v>1295930.7039163157</v>
      </c>
      <c r="BC507" s="172"/>
      <c r="BD507" s="172">
        <v>0</v>
      </c>
      <c r="BE507" s="172">
        <v>3595103.9789887513</v>
      </c>
      <c r="BF507" s="172">
        <v>7221653.1940102773</v>
      </c>
      <c r="BG507" s="172">
        <v>2477687.4667649632</v>
      </c>
      <c r="BH507" s="172"/>
      <c r="BI507" s="172">
        <f t="shared" si="51"/>
        <v>13294444.639763992</v>
      </c>
      <c r="BJ507" s="172"/>
      <c r="BK507" s="172">
        <v>62346.155381906217</v>
      </c>
      <c r="BL507" s="172">
        <v>928078.72139457066</v>
      </c>
      <c r="BM507" s="172">
        <v>1635291.0139406149</v>
      </c>
      <c r="BN507" s="172">
        <v>1200791.4933894433</v>
      </c>
      <c r="BP507" s="265">
        <f t="shared" si="52"/>
        <v>3826507.3841065355</v>
      </c>
      <c r="BR507" s="265">
        <f t="shared" si="53"/>
        <v>154305644.35032123</v>
      </c>
      <c r="BT507" s="265">
        <f t="shared" si="57"/>
        <v>86166087.127712339</v>
      </c>
      <c r="BU507" s="265">
        <f t="shared" si="58"/>
        <v>64461078.262454487</v>
      </c>
    </row>
    <row r="508" spans="1:73" ht="15">
      <c r="A508" s="39">
        <f t="shared" si="54"/>
        <v>2017</v>
      </c>
      <c r="B508" s="39">
        <f t="shared" si="55"/>
        <v>3</v>
      </c>
      <c r="C508" s="264">
        <f t="shared" si="56"/>
        <v>42795</v>
      </c>
      <c r="E508" s="172">
        <v>73509873.79043977</v>
      </c>
      <c r="F508" s="172">
        <v>302.52</v>
      </c>
      <c r="G508" s="172"/>
      <c r="H508" s="172">
        <f t="shared" si="43"/>
        <v>73510176.310439765</v>
      </c>
      <c r="I508" s="172"/>
      <c r="J508" s="172">
        <v>25728373.529170562</v>
      </c>
      <c r="K508" s="172">
        <v>5080621.3087447342</v>
      </c>
      <c r="L508" s="172"/>
      <c r="M508" s="172">
        <f t="shared" si="44"/>
        <v>30808994.837915294</v>
      </c>
      <c r="N508" s="172"/>
      <c r="O508" s="172">
        <v>1592244.3118359314</v>
      </c>
      <c r="P508" s="172">
        <v>1288472.4331776828</v>
      </c>
      <c r="Q508" s="172"/>
      <c r="R508" s="172">
        <f t="shared" si="45"/>
        <v>2880716.7450136142</v>
      </c>
      <c r="S508" s="172"/>
      <c r="T508" s="172">
        <v>1156790.7663133389</v>
      </c>
      <c r="U508" s="172">
        <v>1099359.9351364938</v>
      </c>
      <c r="V508" s="172">
        <v>3444031.952682544</v>
      </c>
      <c r="W508" s="172"/>
      <c r="X508" s="172">
        <f t="shared" si="46"/>
        <v>5700182.6541323774</v>
      </c>
      <c r="Y508" s="172"/>
      <c r="Z508" s="172">
        <v>199985.59441775092</v>
      </c>
      <c r="AA508" s="172">
        <v>216820.63251489421</v>
      </c>
      <c r="AB508" s="172">
        <v>20658.091878371022</v>
      </c>
      <c r="AC508" s="172"/>
      <c r="AD508" s="172">
        <f t="shared" si="47"/>
        <v>437464.31881101616</v>
      </c>
      <c r="AE508" s="172"/>
      <c r="AF508" s="172">
        <v>172507.29049662146</v>
      </c>
      <c r="AG508" s="172">
        <v>47152.478362746871</v>
      </c>
      <c r="AH508" s="172">
        <v>48314.800488314555</v>
      </c>
      <c r="AI508" s="172"/>
      <c r="AJ508" s="172">
        <f t="shared" si="48"/>
        <v>267974.56934768287</v>
      </c>
      <c r="AK508" s="172"/>
      <c r="AL508" s="172">
        <v>15234.071749985371</v>
      </c>
      <c r="AM508" s="172">
        <v>569.06601077925245</v>
      </c>
      <c r="AN508" s="172">
        <v>0</v>
      </c>
      <c r="AO508" s="172"/>
      <c r="AP508" s="172">
        <f t="shared" si="49"/>
        <v>15803.137760764623</v>
      </c>
      <c r="AQ508" s="172"/>
      <c r="AR508" s="172">
        <v>51471.706860287442</v>
      </c>
      <c r="AS508" s="172">
        <v>2904847.6944032321</v>
      </c>
      <c r="AT508" s="172">
        <v>756060.90485689067</v>
      </c>
      <c r="AU508" s="172"/>
      <c r="AV508" s="172">
        <f t="shared" si="50"/>
        <v>3712380.3061204106</v>
      </c>
      <c r="AW508" s="172"/>
      <c r="AX508" s="172">
        <v>18082.940174679134</v>
      </c>
      <c r="AY508" s="172">
        <v>1020525.4552181159</v>
      </c>
      <c r="AZ508" s="172">
        <v>265617.84997826233</v>
      </c>
      <c r="BA508" s="172"/>
      <c r="BB508" s="172">
        <f t="shared" si="42"/>
        <v>1304226.2453710574</v>
      </c>
      <c r="BC508" s="172"/>
      <c r="BD508" s="172">
        <v>0</v>
      </c>
      <c r="BE508" s="172">
        <v>3254211.9240248832</v>
      </c>
      <c r="BF508" s="172">
        <v>6536887.4092289945</v>
      </c>
      <c r="BG508" s="172">
        <v>2242750.1806558399</v>
      </c>
      <c r="BH508" s="172"/>
      <c r="BI508" s="172">
        <f t="shared" si="51"/>
        <v>12033849.513909716</v>
      </c>
      <c r="BJ508" s="172"/>
      <c r="BK508" s="172">
        <v>56365.687841739666</v>
      </c>
      <c r="BL508" s="172">
        <v>839054.07129352691</v>
      </c>
      <c r="BM508" s="172">
        <v>1478428.0162514881</v>
      </c>
      <c r="BN508" s="172">
        <v>1085607.2530022997</v>
      </c>
      <c r="BP508" s="265">
        <f t="shared" si="52"/>
        <v>3459455.0283890544</v>
      </c>
      <c r="BR508" s="265">
        <f t="shared" si="53"/>
        <v>134131223.66721074</v>
      </c>
      <c r="BT508" s="265">
        <f t="shared" si="57"/>
        <v>73510176.310439765</v>
      </c>
      <c r="BU508" s="265">
        <f t="shared" si="58"/>
        <v>57292689.923112854</v>
      </c>
    </row>
    <row r="509" spans="1:73" ht="15">
      <c r="A509" s="39">
        <f t="shared" si="54"/>
        <v>2017</v>
      </c>
      <c r="B509" s="39">
        <f t="shared" si="55"/>
        <v>4</v>
      </c>
      <c r="C509" s="264">
        <f t="shared" si="56"/>
        <v>42826</v>
      </c>
      <c r="E509" s="172">
        <v>54927779.609149329</v>
      </c>
      <c r="F509" s="172">
        <v>274.7885</v>
      </c>
      <c r="G509" s="172"/>
      <c r="H509" s="172">
        <f t="shared" si="43"/>
        <v>54928054.397649333</v>
      </c>
      <c r="I509" s="172"/>
      <c r="J509" s="172">
        <v>19783342.170494378</v>
      </c>
      <c r="K509" s="172">
        <v>4147436.6315967771</v>
      </c>
      <c r="L509" s="172"/>
      <c r="M509" s="172">
        <f t="shared" si="44"/>
        <v>23930778.802091155</v>
      </c>
      <c r="N509" s="172"/>
      <c r="O509" s="172">
        <v>1221571.3426944662</v>
      </c>
      <c r="P509" s="172">
        <v>1185614.0184461223</v>
      </c>
      <c r="Q509" s="172"/>
      <c r="R509" s="172">
        <f t="shared" si="45"/>
        <v>2407185.3611405883</v>
      </c>
      <c r="S509" s="172"/>
      <c r="T509" s="172">
        <v>1110270.3962074595</v>
      </c>
      <c r="U509" s="172">
        <v>1055149.1473679196</v>
      </c>
      <c r="V509" s="172">
        <v>3305530.1200599726</v>
      </c>
      <c r="W509" s="172"/>
      <c r="X509" s="172">
        <f t="shared" si="46"/>
        <v>5470949.6636353517</v>
      </c>
      <c r="Y509" s="172"/>
      <c r="Z509" s="172">
        <v>191037.39019726551</v>
      </c>
      <c r="AA509" s="172">
        <v>207119.15724310392</v>
      </c>
      <c r="AB509" s="172">
        <v>19733.761176095162</v>
      </c>
      <c r="AC509" s="172"/>
      <c r="AD509" s="172">
        <f t="shared" si="47"/>
        <v>417890.30861646461</v>
      </c>
      <c r="AE509" s="172"/>
      <c r="AF509" s="172">
        <v>168755.90911891553</v>
      </c>
      <c r="AG509" s="172">
        <v>46127.090225622575</v>
      </c>
      <c r="AH509" s="172">
        <v>47264.136239298423</v>
      </c>
      <c r="AI509" s="172"/>
      <c r="AJ509" s="172">
        <f t="shared" si="48"/>
        <v>262147.13558383653</v>
      </c>
      <c r="AK509" s="172"/>
      <c r="AL509" s="172">
        <v>14039.855892350983</v>
      </c>
      <c r="AM509" s="172">
        <v>524.45629216518739</v>
      </c>
      <c r="AN509" s="172">
        <v>0</v>
      </c>
      <c r="AO509" s="172"/>
      <c r="AP509" s="172">
        <f t="shared" si="49"/>
        <v>14564.31218451617</v>
      </c>
      <c r="AQ509" s="172"/>
      <c r="AR509" s="172">
        <v>54309.355581201431</v>
      </c>
      <c r="AS509" s="172">
        <v>2609509.6105458983</v>
      </c>
      <c r="AT509" s="172">
        <v>1101997.2486588545</v>
      </c>
      <c r="AU509" s="172"/>
      <c r="AV509" s="172">
        <f t="shared" si="50"/>
        <v>3765816.2147859544</v>
      </c>
      <c r="AW509" s="172"/>
      <c r="AX509" s="172">
        <v>19798.314245541944</v>
      </c>
      <c r="AY509" s="172">
        <v>951288.97670500714</v>
      </c>
      <c r="AZ509" s="172">
        <v>401729.82340122946</v>
      </c>
      <c r="BA509" s="172"/>
      <c r="BB509" s="172">
        <f t="shared" si="42"/>
        <v>1372817.1143517785</v>
      </c>
      <c r="BC509" s="172"/>
      <c r="BD509" s="172">
        <v>0</v>
      </c>
      <c r="BE509" s="172">
        <v>3678647.3071645801</v>
      </c>
      <c r="BF509" s="172">
        <v>7389470.5773975933</v>
      </c>
      <c r="BG509" s="172">
        <v>2535264.1761905714</v>
      </c>
      <c r="BH509" s="172"/>
      <c r="BI509" s="172">
        <f t="shared" si="51"/>
        <v>13603382.060752746</v>
      </c>
      <c r="BJ509" s="172"/>
      <c r="BK509" s="172">
        <v>61478.907772781706</v>
      </c>
      <c r="BL509" s="172">
        <v>915168.95899978525</v>
      </c>
      <c r="BM509" s="172">
        <v>1612543.7857695194</v>
      </c>
      <c r="BN509" s="172">
        <v>1184088.2412751792</v>
      </c>
      <c r="BP509" s="265">
        <f t="shared" si="52"/>
        <v>3773279.8938172655</v>
      </c>
      <c r="BR509" s="265">
        <f t="shared" si="53"/>
        <v>109946865.26460898</v>
      </c>
      <c r="BT509" s="265">
        <f t="shared" si="57"/>
        <v>54928054.397649333</v>
      </c>
      <c r="BU509" s="265">
        <f t="shared" si="58"/>
        <v>51299458.4494939</v>
      </c>
    </row>
    <row r="510" spans="1:73" ht="15">
      <c r="A510" s="39">
        <f t="shared" si="54"/>
        <v>2017</v>
      </c>
      <c r="B510" s="39">
        <f t="shared" si="55"/>
        <v>5</v>
      </c>
      <c r="C510" s="264">
        <f t="shared" si="56"/>
        <v>42856</v>
      </c>
      <c r="E510" s="172">
        <v>39458300.497277685</v>
      </c>
      <c r="F510" s="172">
        <v>196.63759999999999</v>
      </c>
      <c r="G510" s="172"/>
      <c r="H510" s="172">
        <f t="shared" si="43"/>
        <v>39458497.134877682</v>
      </c>
      <c r="I510" s="172"/>
      <c r="J510" s="172">
        <v>14838648.038052529</v>
      </c>
      <c r="K510" s="172">
        <v>3920537.2877575383</v>
      </c>
      <c r="L510" s="172"/>
      <c r="M510" s="172">
        <f t="shared" si="44"/>
        <v>18759185.325810067</v>
      </c>
      <c r="N510" s="172"/>
      <c r="O510" s="172">
        <v>943709.72183684714</v>
      </c>
      <c r="P510" s="172">
        <v>1086725.9554976332</v>
      </c>
      <c r="Q510" s="172"/>
      <c r="R510" s="172">
        <f t="shared" si="45"/>
        <v>2030435.6773344805</v>
      </c>
      <c r="S510" s="172"/>
      <c r="T510" s="172">
        <v>907592.69235243602</v>
      </c>
      <c r="U510" s="172">
        <v>862533.72040200443</v>
      </c>
      <c r="V510" s="172">
        <v>2702112.0184462909</v>
      </c>
      <c r="W510" s="172"/>
      <c r="X510" s="172">
        <f t="shared" si="46"/>
        <v>4472238.4312007315</v>
      </c>
      <c r="Y510" s="172"/>
      <c r="Z510" s="172">
        <v>181165.68297894826</v>
      </c>
      <c r="AA510" s="172">
        <v>196416.43733315723</v>
      </c>
      <c r="AB510" s="172">
        <v>18714.034553754635</v>
      </c>
      <c r="AC510" s="172"/>
      <c r="AD510" s="172">
        <f t="shared" si="47"/>
        <v>396296.15486586012</v>
      </c>
      <c r="AE510" s="172"/>
      <c r="AF510" s="172">
        <v>162643.99006263819</v>
      </c>
      <c r="AG510" s="172">
        <v>44456.48181118213</v>
      </c>
      <c r="AH510" s="172">
        <v>45552.346847936147</v>
      </c>
      <c r="AI510" s="172"/>
      <c r="AJ510" s="172">
        <f t="shared" si="48"/>
        <v>252652.81872175646</v>
      </c>
      <c r="AK510" s="172"/>
      <c r="AL510" s="172">
        <v>14146.743541200623</v>
      </c>
      <c r="AM510" s="172">
        <v>528.44906106707322</v>
      </c>
      <c r="AN510" s="172">
        <v>0</v>
      </c>
      <c r="AO510" s="172"/>
      <c r="AP510" s="172">
        <f t="shared" si="49"/>
        <v>14675.192602267696</v>
      </c>
      <c r="AQ510" s="172"/>
      <c r="AR510" s="172">
        <v>23951.791227206155</v>
      </c>
      <c r="AS510" s="172">
        <v>2127868.0750740827</v>
      </c>
      <c r="AT510" s="172">
        <v>1096584.441855171</v>
      </c>
      <c r="AU510" s="172"/>
      <c r="AV510" s="172">
        <f t="shared" si="50"/>
        <v>3248404.3081564596</v>
      </c>
      <c r="AW510" s="172"/>
      <c r="AX510" s="172">
        <v>9206.6525684393619</v>
      </c>
      <c r="AY510" s="172">
        <v>817915.53261488792</v>
      </c>
      <c r="AZ510" s="172">
        <v>421508.01467611914</v>
      </c>
      <c r="BA510" s="172"/>
      <c r="BB510" s="172">
        <f t="shared" ref="BB510:BB573" si="59">SUM(AX510:AZ510)</f>
        <v>1248630.1998594464</v>
      </c>
      <c r="BC510" s="172"/>
      <c r="BD510" s="172">
        <v>0</v>
      </c>
      <c r="BE510" s="172">
        <v>3400849.2120033517</v>
      </c>
      <c r="BF510" s="172">
        <v>6831444.5751078464</v>
      </c>
      <c r="BG510" s="172">
        <v>2343810.225847315</v>
      </c>
      <c r="BH510" s="172"/>
      <c r="BI510" s="172">
        <f t="shared" si="51"/>
        <v>12576104.012958514</v>
      </c>
      <c r="BJ510" s="172"/>
      <c r="BK510" s="172">
        <v>55491.631409483183</v>
      </c>
      <c r="BL510" s="172">
        <v>826042.95342898066</v>
      </c>
      <c r="BM510" s="172">
        <v>1455502.1979618035</v>
      </c>
      <c r="BN510" s="172">
        <v>1068772.8624586207</v>
      </c>
      <c r="BP510" s="265">
        <f t="shared" si="52"/>
        <v>3405809.6452588881</v>
      </c>
      <c r="BR510" s="265">
        <f t="shared" si="53"/>
        <v>85862928.901646137</v>
      </c>
      <c r="BT510" s="265">
        <f t="shared" si="57"/>
        <v>39458497.134877682</v>
      </c>
      <c r="BU510" s="265">
        <f t="shared" si="58"/>
        <v>42991848.67846255</v>
      </c>
    </row>
    <row r="511" spans="1:73" ht="15">
      <c r="A511" s="39">
        <f t="shared" si="54"/>
        <v>2017</v>
      </c>
      <c r="B511" s="39">
        <f t="shared" si="55"/>
        <v>6</v>
      </c>
      <c r="C511" s="264">
        <f t="shared" si="56"/>
        <v>42887</v>
      </c>
      <c r="E511" s="172">
        <v>25455994.575620439</v>
      </c>
      <c r="F511" s="172">
        <v>103.361</v>
      </c>
      <c r="G511" s="172"/>
      <c r="H511" s="172">
        <f t="shared" ref="H511:H574" si="60">SUM(E511:F511)</f>
        <v>25456097.93662044</v>
      </c>
      <c r="I511" s="172"/>
      <c r="J511" s="172">
        <v>10867306.20146551</v>
      </c>
      <c r="K511" s="172">
        <v>3642103.2046535402</v>
      </c>
      <c r="L511" s="172"/>
      <c r="M511" s="172">
        <f t="shared" ref="M511:M574" si="61">SUM(J511:K511)</f>
        <v>14509409.40611905</v>
      </c>
      <c r="N511" s="172"/>
      <c r="O511" s="172">
        <v>583623.93170761399</v>
      </c>
      <c r="P511" s="172">
        <v>1050776.8012249609</v>
      </c>
      <c r="Q511" s="172"/>
      <c r="R511" s="172">
        <f t="shared" ref="R511:R574" si="62">SUM(O511:P511)</f>
        <v>1634400.732932575</v>
      </c>
      <c r="S511" s="172"/>
      <c r="T511" s="172">
        <v>709279.16298097407</v>
      </c>
      <c r="U511" s="172">
        <v>674065.80110721535</v>
      </c>
      <c r="V511" s="172">
        <v>2111687.0671984004</v>
      </c>
      <c r="W511" s="172"/>
      <c r="X511" s="172">
        <f t="shared" ref="X511:X574" si="63">SUM(T511:V511)</f>
        <v>3495032.0312865898</v>
      </c>
      <c r="Y511" s="172"/>
      <c r="Z511" s="172">
        <v>168509.8397351634</v>
      </c>
      <c r="AA511" s="172">
        <v>182695.20933613094</v>
      </c>
      <c r="AB511" s="172">
        <v>17406.71252743791</v>
      </c>
      <c r="AC511" s="172"/>
      <c r="AD511" s="172">
        <f t="shared" ref="AD511:AD574" si="64">SUM(Z511:AB511)</f>
        <v>368611.76159873226</v>
      </c>
      <c r="AE511" s="172"/>
      <c r="AF511" s="172">
        <v>140749.24066367286</v>
      </c>
      <c r="AG511" s="172">
        <v>38471.855339336311</v>
      </c>
      <c r="AH511" s="172">
        <v>39420.197615823701</v>
      </c>
      <c r="AI511" s="172"/>
      <c r="AJ511" s="172">
        <f t="shared" ref="AJ511:AJ574" si="65">SUM(AF511:AH511)</f>
        <v>218641.29361883289</v>
      </c>
      <c r="AK511" s="172"/>
      <c r="AL511" s="172">
        <v>14865.052162898066</v>
      </c>
      <c r="AM511" s="172">
        <v>555.28135046193563</v>
      </c>
      <c r="AN511" s="172">
        <v>0</v>
      </c>
      <c r="AO511" s="172"/>
      <c r="AP511" s="172">
        <f t="shared" ref="AP511:AP574" si="66">SUM(AL511:AN511)</f>
        <v>15420.333513360001</v>
      </c>
      <c r="AQ511" s="172"/>
      <c r="AR511" s="172">
        <v>5980.2208280121222</v>
      </c>
      <c r="AS511" s="172">
        <v>1770389.8328377292</v>
      </c>
      <c r="AT511" s="172">
        <v>1168618.2775691934</v>
      </c>
      <c r="AU511" s="172"/>
      <c r="AV511" s="172">
        <f t="shared" ref="AV511:AV574" si="67">SUM(AR511:AT511)</f>
        <v>2944988.3312349347</v>
      </c>
      <c r="AW511" s="172"/>
      <c r="AX511" s="172">
        <v>2307.391964697988</v>
      </c>
      <c r="AY511" s="172">
        <v>683082.34631373547</v>
      </c>
      <c r="AZ511" s="172">
        <v>450896.46369441622</v>
      </c>
      <c r="BA511" s="172"/>
      <c r="BB511" s="172">
        <f t="shared" si="59"/>
        <v>1136286.2019728497</v>
      </c>
      <c r="BC511" s="172"/>
      <c r="BD511" s="172">
        <v>0</v>
      </c>
      <c r="BE511" s="172">
        <v>3274934.8440914014</v>
      </c>
      <c r="BF511" s="172">
        <v>6578514.5061814683</v>
      </c>
      <c r="BG511" s="172">
        <v>2257032.0817145198</v>
      </c>
      <c r="BH511" s="172"/>
      <c r="BI511" s="172">
        <f t="shared" ref="BI511:BI574" si="68">SUM(BD511:BG511)</f>
        <v>12110481.43198739</v>
      </c>
      <c r="BJ511" s="172"/>
      <c r="BK511" s="172">
        <v>54843.094842758699</v>
      </c>
      <c r="BL511" s="172">
        <v>816388.9020454376</v>
      </c>
      <c r="BM511" s="172">
        <v>1438491.5897971143</v>
      </c>
      <c r="BN511" s="172">
        <v>1056282.000949929</v>
      </c>
      <c r="BP511" s="265">
        <f t="shared" ref="BP511:BP574" si="69">SUM(BK511:BN511)</f>
        <v>3366005.5876352396</v>
      </c>
      <c r="BR511" s="265">
        <f t="shared" ref="BR511:BR574" si="70">H511+M511+R511+X511+AD511+AJ511+AP511+AV511+BB511+BI511+BP511</f>
        <v>65255375.048519991</v>
      </c>
      <c r="BT511" s="265">
        <f t="shared" si="57"/>
        <v>25456097.93662044</v>
      </c>
      <c r="BU511" s="265">
        <f t="shared" si="58"/>
        <v>36485963.02923511</v>
      </c>
    </row>
    <row r="512" spans="1:73" ht="15">
      <c r="A512" s="39">
        <f t="shared" ref="A512:A575" si="71">IF(B512=1,A511+1,A511)</f>
        <v>2017</v>
      </c>
      <c r="B512" s="39">
        <f t="shared" ref="B512:B575" si="72">IF(B511=12,1,B511+1)</f>
        <v>7</v>
      </c>
      <c r="C512" s="264">
        <f t="shared" ref="C512:C575" si="73">DATE(A512,B512,1)</f>
        <v>42917</v>
      </c>
      <c r="E512" s="172">
        <v>17010956.05639796</v>
      </c>
      <c r="F512" s="172">
        <v>78.150999999999996</v>
      </c>
      <c r="G512" s="172"/>
      <c r="H512" s="172">
        <f t="shared" si="60"/>
        <v>17011034.20739796</v>
      </c>
      <c r="I512" s="172"/>
      <c r="J512" s="172">
        <v>8288199.5441245344</v>
      </c>
      <c r="K512" s="172">
        <v>2754585.0107330931</v>
      </c>
      <c r="L512" s="172"/>
      <c r="M512" s="172">
        <f t="shared" si="61"/>
        <v>11042784.554857627</v>
      </c>
      <c r="N512" s="172"/>
      <c r="O512" s="172">
        <v>408215.58842627134</v>
      </c>
      <c r="P512" s="172">
        <v>1011127.2517723754</v>
      </c>
      <c r="Q512" s="172"/>
      <c r="R512" s="172">
        <f t="shared" si="62"/>
        <v>1419342.8401986468</v>
      </c>
      <c r="S512" s="172"/>
      <c r="T512" s="172">
        <v>538796.40068967897</v>
      </c>
      <c r="U512" s="172">
        <v>512046.94346041972</v>
      </c>
      <c r="V512" s="172">
        <v>1604120.7053194686</v>
      </c>
      <c r="W512" s="172"/>
      <c r="X512" s="172">
        <f t="shared" si="63"/>
        <v>2654964.0494695674</v>
      </c>
      <c r="Y512" s="172"/>
      <c r="Z512" s="172">
        <v>136879.72223101737</v>
      </c>
      <c r="AA512" s="172">
        <v>148402.42887993704</v>
      </c>
      <c r="AB512" s="172">
        <v>14139.387821242361</v>
      </c>
      <c r="AC512" s="172"/>
      <c r="AD512" s="172">
        <f t="shared" si="64"/>
        <v>299421.5389321968</v>
      </c>
      <c r="AE512" s="172"/>
      <c r="AF512" s="172">
        <v>131720.47803747773</v>
      </c>
      <c r="AG512" s="172">
        <v>36003.968137882759</v>
      </c>
      <c r="AH512" s="172">
        <v>36891.476286509736</v>
      </c>
      <c r="AI512" s="172"/>
      <c r="AJ512" s="172">
        <f t="shared" si="65"/>
        <v>204615.92246187024</v>
      </c>
      <c r="AK512" s="172"/>
      <c r="AL512" s="172">
        <v>12935.929292741263</v>
      </c>
      <c r="AM512" s="172">
        <v>483.21931254851916</v>
      </c>
      <c r="AN512" s="172">
        <v>0</v>
      </c>
      <c r="AO512" s="172"/>
      <c r="AP512" s="172">
        <f t="shared" si="66"/>
        <v>13419.148605289782</v>
      </c>
      <c r="AQ512" s="172"/>
      <c r="AR512" s="172">
        <v>3155.0755854398712</v>
      </c>
      <c r="AS512" s="172">
        <v>1446634.7601101112</v>
      </c>
      <c r="AT512" s="172">
        <v>1134881.5169257235</v>
      </c>
      <c r="AU512" s="172"/>
      <c r="AV512" s="172">
        <f t="shared" si="67"/>
        <v>2584671.3526212745</v>
      </c>
      <c r="AW512" s="172"/>
      <c r="AX512" s="172">
        <v>1320.6039929394908</v>
      </c>
      <c r="AY512" s="172">
        <v>605510.57773157232</v>
      </c>
      <c r="AZ512" s="172">
        <v>475021.60318494827</v>
      </c>
      <c r="BA512" s="172"/>
      <c r="BB512" s="172">
        <f t="shared" si="59"/>
        <v>1081852.78490946</v>
      </c>
      <c r="BC512" s="172"/>
      <c r="BD512" s="172">
        <v>0</v>
      </c>
      <c r="BE512" s="172">
        <v>2936918.6089312835</v>
      </c>
      <c r="BF512" s="172">
        <v>5899525.5148928156</v>
      </c>
      <c r="BG512" s="172">
        <v>2024076.7640619609</v>
      </c>
      <c r="BH512" s="172"/>
      <c r="BI512" s="172">
        <f t="shared" si="68"/>
        <v>10860520.88788606</v>
      </c>
      <c r="BJ512" s="172"/>
      <c r="BK512" s="172">
        <v>54341.895516679833</v>
      </c>
      <c r="BL512" s="172">
        <v>808928.0982980089</v>
      </c>
      <c r="BM512" s="172">
        <v>1425345.5225038016</v>
      </c>
      <c r="BN512" s="172">
        <v>1046628.8654267932</v>
      </c>
      <c r="BP512" s="265">
        <f t="shared" si="69"/>
        <v>3335244.3817452835</v>
      </c>
      <c r="BR512" s="265">
        <f t="shared" si="70"/>
        <v>50507871.669085242</v>
      </c>
      <c r="BT512" s="265">
        <f t="shared" si="57"/>
        <v>17011034.20739796</v>
      </c>
      <c r="BU512" s="265">
        <f t="shared" si="58"/>
        <v>30426131.832198523</v>
      </c>
    </row>
    <row r="513" spans="1:73" ht="15">
      <c r="A513" s="39">
        <f t="shared" si="71"/>
        <v>2017</v>
      </c>
      <c r="B513" s="39">
        <f t="shared" si="72"/>
        <v>8</v>
      </c>
      <c r="C513" s="264">
        <f t="shared" si="73"/>
        <v>42948</v>
      </c>
      <c r="E513" s="172">
        <v>13471060.853134202</v>
      </c>
      <c r="F513" s="172">
        <v>65.545500000000004</v>
      </c>
      <c r="G513" s="172"/>
      <c r="H513" s="172">
        <f t="shared" si="60"/>
        <v>13471126.398634201</v>
      </c>
      <c r="I513" s="172"/>
      <c r="J513" s="172">
        <v>7156564.4677094165</v>
      </c>
      <c r="K513" s="172">
        <v>2761633.5189135205</v>
      </c>
      <c r="L513" s="172"/>
      <c r="M513" s="172">
        <f t="shared" si="61"/>
        <v>9918197.986622937</v>
      </c>
      <c r="N513" s="172"/>
      <c r="O513" s="172">
        <v>393407.96488852252</v>
      </c>
      <c r="P513" s="172">
        <v>985307.55788519501</v>
      </c>
      <c r="Q513" s="172"/>
      <c r="R513" s="172">
        <f t="shared" si="62"/>
        <v>1378715.5227737175</v>
      </c>
      <c r="S513" s="172"/>
      <c r="T513" s="172">
        <v>452278.33523780905</v>
      </c>
      <c r="U513" s="172">
        <v>429824.21347924083</v>
      </c>
      <c r="V513" s="172">
        <v>1346536.5418063509</v>
      </c>
      <c r="W513" s="172"/>
      <c r="X513" s="172">
        <f t="shared" si="63"/>
        <v>2228639.0905234008</v>
      </c>
      <c r="Y513" s="172"/>
      <c r="Z513" s="172">
        <v>128375.05912901614</v>
      </c>
      <c r="AA513" s="172">
        <v>139181.83257413475</v>
      </c>
      <c r="AB513" s="172">
        <v>13260.873984947066</v>
      </c>
      <c r="AC513" s="172"/>
      <c r="AD513" s="172">
        <f t="shared" si="64"/>
        <v>280817.76568809792</v>
      </c>
      <c r="AE513" s="172"/>
      <c r="AF513" s="172">
        <v>138433.606412372</v>
      </c>
      <c r="AG513" s="172">
        <v>37838.908791882204</v>
      </c>
      <c r="AH513" s="172">
        <v>38771.648754303562</v>
      </c>
      <c r="AI513" s="172"/>
      <c r="AJ513" s="172">
        <f t="shared" si="65"/>
        <v>215044.16395855776</v>
      </c>
      <c r="AK513" s="172"/>
      <c r="AL513" s="172">
        <v>12662.674501413185</v>
      </c>
      <c r="AM513" s="172">
        <v>473.01192895604413</v>
      </c>
      <c r="AN513" s="172">
        <v>0</v>
      </c>
      <c r="AO513" s="172"/>
      <c r="AP513" s="172">
        <f t="shared" si="66"/>
        <v>13135.686430369229</v>
      </c>
      <c r="AQ513" s="172"/>
      <c r="AR513" s="172">
        <v>3821.4822072166403</v>
      </c>
      <c r="AS513" s="172">
        <v>1381547.3177620291</v>
      </c>
      <c r="AT513" s="172">
        <v>1002846.88931626</v>
      </c>
      <c r="AU513" s="172"/>
      <c r="AV513" s="172">
        <f t="shared" si="67"/>
        <v>2388215.6892855056</v>
      </c>
      <c r="AW513" s="172"/>
      <c r="AX513" s="172">
        <v>1678.9714287008464</v>
      </c>
      <c r="AY513" s="172">
        <v>606983.97850455809</v>
      </c>
      <c r="AZ513" s="172">
        <v>440601.62607688125</v>
      </c>
      <c r="BA513" s="172"/>
      <c r="BB513" s="172">
        <f t="shared" si="59"/>
        <v>1049264.5760101401</v>
      </c>
      <c r="BC513" s="172"/>
      <c r="BD513" s="172">
        <v>0</v>
      </c>
      <c r="BE513" s="172">
        <v>2889793.4898667019</v>
      </c>
      <c r="BF513" s="172">
        <v>5804863.0882704351</v>
      </c>
      <c r="BG513" s="172">
        <v>1991598.8948380048</v>
      </c>
      <c r="BH513" s="172"/>
      <c r="BI513" s="172">
        <f t="shared" si="68"/>
        <v>10686255.472975142</v>
      </c>
      <c r="BJ513" s="172"/>
      <c r="BK513" s="172">
        <v>54146.682367439294</v>
      </c>
      <c r="BL513" s="172">
        <v>806022.17460733745</v>
      </c>
      <c r="BM513" s="172">
        <v>1420225.2339021929</v>
      </c>
      <c r="BN513" s="172">
        <v>1042869.0459548482</v>
      </c>
      <c r="BP513" s="265">
        <f t="shared" si="69"/>
        <v>3323263.1368318177</v>
      </c>
      <c r="BR513" s="265">
        <f t="shared" si="70"/>
        <v>44952675.48973389</v>
      </c>
      <c r="BT513" s="265">
        <f t="shared" si="57"/>
        <v>13471126.398634201</v>
      </c>
      <c r="BU513" s="265">
        <f t="shared" si="58"/>
        <v>28447081.150306832</v>
      </c>
    </row>
    <row r="514" spans="1:73" ht="15">
      <c r="A514" s="39">
        <f t="shared" si="71"/>
        <v>2017</v>
      </c>
      <c r="B514" s="39">
        <f t="shared" si="72"/>
        <v>9</v>
      </c>
      <c r="C514" s="264">
        <f t="shared" si="73"/>
        <v>42979</v>
      </c>
      <c r="E514" s="172">
        <v>15757684.294818774</v>
      </c>
      <c r="F514" s="172">
        <v>73.108999999999995</v>
      </c>
      <c r="G514" s="172"/>
      <c r="H514" s="172">
        <f t="shared" si="60"/>
        <v>15757757.403818773</v>
      </c>
      <c r="I514" s="172"/>
      <c r="J514" s="172">
        <v>7885918.1236773422</v>
      </c>
      <c r="K514" s="172">
        <v>2743765.7942308746</v>
      </c>
      <c r="L514" s="172"/>
      <c r="M514" s="172">
        <f t="shared" si="61"/>
        <v>10629683.917908218</v>
      </c>
      <c r="N514" s="172"/>
      <c r="O514" s="172">
        <v>428183.90842918889</v>
      </c>
      <c r="P514" s="172">
        <v>945324.99069549784</v>
      </c>
      <c r="Q514" s="172"/>
      <c r="R514" s="172">
        <f t="shared" si="62"/>
        <v>1373508.8991246866</v>
      </c>
      <c r="S514" s="172"/>
      <c r="T514" s="172">
        <v>476160.90999834472</v>
      </c>
      <c r="U514" s="172">
        <v>452521.09748300124</v>
      </c>
      <c r="V514" s="172">
        <v>1417640.4553081421</v>
      </c>
      <c r="W514" s="172"/>
      <c r="X514" s="172">
        <f t="shared" si="63"/>
        <v>2346322.462789488</v>
      </c>
      <c r="Y514" s="172"/>
      <c r="Z514" s="172">
        <v>139650.15322761799</v>
      </c>
      <c r="AA514" s="172">
        <v>151406.07823163504</v>
      </c>
      <c r="AB514" s="172">
        <v>14425.56752452094</v>
      </c>
      <c r="AC514" s="172"/>
      <c r="AD514" s="172">
        <f t="shared" si="64"/>
        <v>305481.79898377392</v>
      </c>
      <c r="AE514" s="172"/>
      <c r="AF514" s="172">
        <v>149432.53790713559</v>
      </c>
      <c r="AG514" s="172">
        <v>40845.314363653291</v>
      </c>
      <c r="AH514" s="172">
        <v>41852.163086331464</v>
      </c>
      <c r="AI514" s="172"/>
      <c r="AJ514" s="172">
        <f t="shared" si="65"/>
        <v>232130.01535712031</v>
      </c>
      <c r="AK514" s="172"/>
      <c r="AL514" s="172">
        <v>12805.645983992128</v>
      </c>
      <c r="AM514" s="172">
        <v>478.35260297817308</v>
      </c>
      <c r="AN514" s="172">
        <v>0</v>
      </c>
      <c r="AO514" s="172"/>
      <c r="AP514" s="172">
        <f t="shared" si="66"/>
        <v>13283.998586970301</v>
      </c>
      <c r="AQ514" s="172"/>
      <c r="AR514" s="172">
        <v>6349.1957328522831</v>
      </c>
      <c r="AS514" s="172">
        <v>1397648.4074004062</v>
      </c>
      <c r="AT514" s="172">
        <v>1046069.6625291012</v>
      </c>
      <c r="AU514" s="172"/>
      <c r="AV514" s="172">
        <f t="shared" si="67"/>
        <v>2450067.2656623595</v>
      </c>
      <c r="AW514" s="172"/>
      <c r="AX514" s="172">
        <v>2741.6569790102485</v>
      </c>
      <c r="AY514" s="172">
        <v>603520.92951314175</v>
      </c>
      <c r="AZ514" s="172">
        <v>451705.1153367759</v>
      </c>
      <c r="BA514" s="172"/>
      <c r="BB514" s="172">
        <f t="shared" si="59"/>
        <v>1057967.7018289277</v>
      </c>
      <c r="BC514" s="172"/>
      <c r="BD514" s="172">
        <v>0</v>
      </c>
      <c r="BE514" s="172">
        <v>3052157.0753877047</v>
      </c>
      <c r="BF514" s="172">
        <v>6131010.4021788705</v>
      </c>
      <c r="BG514" s="172">
        <v>2103497.2497271914</v>
      </c>
      <c r="BH514" s="172"/>
      <c r="BI514" s="172">
        <f t="shared" si="68"/>
        <v>11286664.727293767</v>
      </c>
      <c r="BJ514" s="172"/>
      <c r="BK514" s="172">
        <v>54333.828410709757</v>
      </c>
      <c r="BL514" s="172">
        <v>808808.01215399243</v>
      </c>
      <c r="BM514" s="172">
        <v>1425133.9286080664</v>
      </c>
      <c r="BN514" s="172">
        <v>1046473.492378274</v>
      </c>
      <c r="BP514" s="265">
        <f t="shared" si="69"/>
        <v>3334749.2615510426</v>
      </c>
      <c r="BR514" s="265">
        <f t="shared" si="70"/>
        <v>48787617.452905133</v>
      </c>
      <c r="BT514" s="265">
        <f t="shared" si="57"/>
        <v>15757757.403818773</v>
      </c>
      <c r="BU514" s="265">
        <f t="shared" si="58"/>
        <v>29879889.306980886</v>
      </c>
    </row>
    <row r="515" spans="1:73" ht="15">
      <c r="A515" s="39">
        <f t="shared" si="71"/>
        <v>2017</v>
      </c>
      <c r="B515" s="39">
        <f t="shared" si="72"/>
        <v>10</v>
      </c>
      <c r="C515" s="264">
        <f t="shared" si="73"/>
        <v>43009</v>
      </c>
      <c r="E515" s="172">
        <v>26865281.143129867</v>
      </c>
      <c r="F515" s="172">
        <v>141.1755</v>
      </c>
      <c r="G515" s="172"/>
      <c r="H515" s="172">
        <f t="shared" si="60"/>
        <v>26865422.318629868</v>
      </c>
      <c r="I515" s="172"/>
      <c r="J515" s="172">
        <v>10932957.279515786</v>
      </c>
      <c r="K515" s="172">
        <v>3054189.7365642232</v>
      </c>
      <c r="L515" s="172"/>
      <c r="M515" s="172">
        <f t="shared" si="61"/>
        <v>13987147.016080009</v>
      </c>
      <c r="N515" s="172"/>
      <c r="O515" s="172">
        <v>641940.54320222943</v>
      </c>
      <c r="P515" s="172">
        <v>965487.94324106339</v>
      </c>
      <c r="Q515" s="172"/>
      <c r="R515" s="172">
        <f t="shared" si="62"/>
        <v>1607428.4864432928</v>
      </c>
      <c r="S515" s="172"/>
      <c r="T515" s="172">
        <v>571502.14543569135</v>
      </c>
      <c r="U515" s="172">
        <v>543128.95627519675</v>
      </c>
      <c r="V515" s="172">
        <v>1701493.22351524</v>
      </c>
      <c r="W515" s="172"/>
      <c r="X515" s="172">
        <f t="shared" si="63"/>
        <v>2816124.3252261281</v>
      </c>
      <c r="Y515" s="172"/>
      <c r="Z515" s="172">
        <v>164656.46505779147</v>
      </c>
      <c r="AA515" s="172">
        <v>178517.45274672683</v>
      </c>
      <c r="AB515" s="172">
        <v>17008.667016416483</v>
      </c>
      <c r="AC515" s="172"/>
      <c r="AD515" s="172">
        <f t="shared" si="64"/>
        <v>360182.5848209348</v>
      </c>
      <c r="AE515" s="172"/>
      <c r="AF515" s="172">
        <v>141909.64439193861</v>
      </c>
      <c r="AG515" s="172">
        <v>38789.035625059791</v>
      </c>
      <c r="AH515" s="172">
        <v>39745.19648662884</v>
      </c>
      <c r="AI515" s="172"/>
      <c r="AJ515" s="172">
        <f t="shared" si="65"/>
        <v>220443.87650362725</v>
      </c>
      <c r="AK515" s="172"/>
      <c r="AL515" s="172">
        <v>13572.204646132601</v>
      </c>
      <c r="AM515" s="172">
        <v>506.98726395730222</v>
      </c>
      <c r="AN515" s="172">
        <v>0</v>
      </c>
      <c r="AO515" s="172"/>
      <c r="AP515" s="172">
        <f t="shared" si="66"/>
        <v>14079.191910089903</v>
      </c>
      <c r="AQ515" s="172"/>
      <c r="AR515" s="172">
        <v>13809.831165552407</v>
      </c>
      <c r="AS515" s="172">
        <v>1618257.3831814809</v>
      </c>
      <c r="AT515" s="172">
        <v>820870.64552981162</v>
      </c>
      <c r="AU515" s="172"/>
      <c r="AV515" s="172">
        <f t="shared" si="67"/>
        <v>2452937.859876845</v>
      </c>
      <c r="AW515" s="172"/>
      <c r="AX515" s="172">
        <v>6084.7522270491881</v>
      </c>
      <c r="AY515" s="172">
        <v>713020.68057241384</v>
      </c>
      <c r="AZ515" s="172">
        <v>361683.9647515727</v>
      </c>
      <c r="BA515" s="172"/>
      <c r="BB515" s="172">
        <f t="shared" si="59"/>
        <v>1080789.3975510357</v>
      </c>
      <c r="BC515" s="172"/>
      <c r="BD515" s="172">
        <v>0</v>
      </c>
      <c r="BE515" s="172">
        <v>2934855.6982985972</v>
      </c>
      <c r="BF515" s="172">
        <v>5895381.6500014067</v>
      </c>
      <c r="BG515" s="172">
        <v>2022655.0394471695</v>
      </c>
      <c r="BH515" s="172"/>
      <c r="BI515" s="172">
        <f t="shared" si="68"/>
        <v>10852892.387747174</v>
      </c>
      <c r="BJ515" s="172"/>
      <c r="BK515" s="172">
        <v>51778.441291779665</v>
      </c>
      <c r="BL515" s="172">
        <v>770768.77147463744</v>
      </c>
      <c r="BM515" s="172">
        <v>1358108.1181610804</v>
      </c>
      <c r="BN515" s="172">
        <v>997256.55035623652</v>
      </c>
      <c r="BP515" s="265">
        <f t="shared" si="69"/>
        <v>3177911.881283734</v>
      </c>
      <c r="BR515" s="265">
        <f t="shared" si="70"/>
        <v>63435359.326072738</v>
      </c>
      <c r="BT515" s="265">
        <f t="shared" si="57"/>
        <v>26865422.318629868</v>
      </c>
      <c r="BU515" s="265">
        <f t="shared" si="58"/>
        <v>33550025.417639464</v>
      </c>
    </row>
    <row r="516" spans="1:73" ht="15">
      <c r="A516" s="39">
        <f t="shared" si="71"/>
        <v>2017</v>
      </c>
      <c r="B516" s="39">
        <f t="shared" si="72"/>
        <v>11</v>
      </c>
      <c r="C516" s="264">
        <f t="shared" si="73"/>
        <v>43040</v>
      </c>
      <c r="E516" s="172">
        <v>55315917.708953001</v>
      </c>
      <c r="F516" s="172">
        <v>236.9735</v>
      </c>
      <c r="G516" s="172"/>
      <c r="H516" s="172">
        <f t="shared" si="60"/>
        <v>55316154.682452999</v>
      </c>
      <c r="I516" s="172"/>
      <c r="J516" s="172">
        <v>18457607.940312732</v>
      </c>
      <c r="K516" s="172">
        <v>4586588.1560669467</v>
      </c>
      <c r="L516" s="172"/>
      <c r="M516" s="172">
        <f t="shared" si="61"/>
        <v>23044196.096379679</v>
      </c>
      <c r="N516" s="172"/>
      <c r="O516" s="172">
        <v>1125033.4959223126</v>
      </c>
      <c r="P516" s="172">
        <v>1099671.1544637715</v>
      </c>
      <c r="Q516" s="172"/>
      <c r="R516" s="172">
        <f t="shared" si="62"/>
        <v>2224704.6503860839</v>
      </c>
      <c r="S516" s="172"/>
      <c r="T516" s="172">
        <v>886010.45482275647</v>
      </c>
      <c r="U516" s="172">
        <v>842022.96950247465</v>
      </c>
      <c r="V516" s="172">
        <v>2637856.7375198291</v>
      </c>
      <c r="W516" s="172"/>
      <c r="X516" s="172">
        <f t="shared" si="63"/>
        <v>4365890.1618450601</v>
      </c>
      <c r="Y516" s="172"/>
      <c r="Z516" s="172">
        <v>186349.69928918095</v>
      </c>
      <c r="AA516" s="172">
        <v>202036.85063654868</v>
      </c>
      <c r="AB516" s="172">
        <v>19249.532550735636</v>
      </c>
      <c r="AC516" s="172"/>
      <c r="AD516" s="172">
        <f t="shared" si="64"/>
        <v>407636.08247646526</v>
      </c>
      <c r="AE516" s="172"/>
      <c r="AF516" s="172">
        <v>141632.26195996921</v>
      </c>
      <c r="AG516" s="172">
        <v>38713.216979459423</v>
      </c>
      <c r="AH516" s="172">
        <v>39667.508889652599</v>
      </c>
      <c r="AI516" s="172"/>
      <c r="AJ516" s="172">
        <f t="shared" si="65"/>
        <v>220012.98782908125</v>
      </c>
      <c r="AK516" s="172"/>
      <c r="AL516" s="172">
        <v>14497.480090920501</v>
      </c>
      <c r="AM516" s="172">
        <v>541.55076181124616</v>
      </c>
      <c r="AN516" s="172">
        <v>0</v>
      </c>
      <c r="AO516" s="172"/>
      <c r="AP516" s="172">
        <f t="shared" si="66"/>
        <v>15039.030852731747</v>
      </c>
      <c r="AQ516" s="172"/>
      <c r="AR516" s="172">
        <v>24543.654066243067</v>
      </c>
      <c r="AS516" s="172">
        <v>1915169.4587028103</v>
      </c>
      <c r="AT516" s="172">
        <v>738650.29484639014</v>
      </c>
      <c r="AU516" s="172"/>
      <c r="AV516" s="172">
        <f t="shared" si="67"/>
        <v>2678363.4076154437</v>
      </c>
      <c r="AW516" s="172"/>
      <c r="AX516" s="172">
        <v>11102.996895000409</v>
      </c>
      <c r="AY516" s="172">
        <v>866379.57396177761</v>
      </c>
      <c r="AZ516" s="172">
        <v>334148.77458896575</v>
      </c>
      <c r="BA516" s="172"/>
      <c r="BB516" s="172">
        <f t="shared" si="59"/>
        <v>1211631.3454457438</v>
      </c>
      <c r="BC516" s="172"/>
      <c r="BD516" s="172">
        <v>0</v>
      </c>
      <c r="BE516" s="172">
        <v>3035733.1171921655</v>
      </c>
      <c r="BF516" s="172">
        <v>6098018.8306264756</v>
      </c>
      <c r="BG516" s="172">
        <v>2092178.1236007737</v>
      </c>
      <c r="BH516" s="172"/>
      <c r="BI516" s="172">
        <f t="shared" si="68"/>
        <v>11225930.071419414</v>
      </c>
      <c r="BJ516" s="172"/>
      <c r="BK516" s="172">
        <v>56556.793082390592</v>
      </c>
      <c r="BL516" s="172">
        <v>841898.8450619923</v>
      </c>
      <c r="BM516" s="172">
        <v>1483440.5576157325</v>
      </c>
      <c r="BN516" s="172">
        <v>1089287.9538556256</v>
      </c>
      <c r="BP516" s="265">
        <f t="shared" si="69"/>
        <v>3471184.1496157413</v>
      </c>
      <c r="BR516" s="265">
        <f t="shared" si="70"/>
        <v>104180742.66631842</v>
      </c>
      <c r="BT516" s="265">
        <f t="shared" si="57"/>
        <v>55316154.682452999</v>
      </c>
      <c r="BU516" s="265">
        <f t="shared" si="58"/>
        <v>45683121.906409048</v>
      </c>
    </row>
    <row r="517" spans="1:73" ht="15">
      <c r="A517" s="39">
        <f t="shared" si="71"/>
        <v>2017</v>
      </c>
      <c r="B517" s="39">
        <f t="shared" si="72"/>
        <v>12</v>
      </c>
      <c r="C517" s="264">
        <f t="shared" si="73"/>
        <v>43070</v>
      </c>
      <c r="E517" s="172">
        <v>84529448.917059407</v>
      </c>
      <c r="F517" s="172">
        <v>443.69600000000003</v>
      </c>
      <c r="G517" s="172"/>
      <c r="H517" s="172">
        <f t="shared" si="60"/>
        <v>84529892.613059402</v>
      </c>
      <c r="I517" s="172"/>
      <c r="J517" s="172">
        <v>25872723.547627434</v>
      </c>
      <c r="K517" s="172">
        <v>7541250.1991644828</v>
      </c>
      <c r="L517" s="172"/>
      <c r="M517" s="172">
        <f t="shared" si="61"/>
        <v>33413973.746791918</v>
      </c>
      <c r="N517" s="172"/>
      <c r="O517" s="172">
        <v>1764647.3801705984</v>
      </c>
      <c r="P517" s="172">
        <v>1227274.363307216</v>
      </c>
      <c r="Q517" s="172"/>
      <c r="R517" s="172">
        <f t="shared" si="62"/>
        <v>2991921.7434778144</v>
      </c>
      <c r="S517" s="172"/>
      <c r="T517" s="172">
        <v>1283476.6412387274</v>
      </c>
      <c r="U517" s="172">
        <v>1219756.2758546565</v>
      </c>
      <c r="V517" s="172">
        <v>3821204.9159376812</v>
      </c>
      <c r="W517" s="172"/>
      <c r="X517" s="172">
        <f t="shared" si="63"/>
        <v>6324437.8330310658</v>
      </c>
      <c r="Y517" s="172"/>
      <c r="Z517" s="172">
        <v>216058.79134786277</v>
      </c>
      <c r="AA517" s="172">
        <v>234246.89131653306</v>
      </c>
      <c r="AB517" s="172">
        <v>22318.419363098739</v>
      </c>
      <c r="AC517" s="172"/>
      <c r="AD517" s="172">
        <f t="shared" si="64"/>
        <v>472624.10202749458</v>
      </c>
      <c r="AE517" s="172"/>
      <c r="AF517" s="172">
        <v>190976.6889872289</v>
      </c>
      <c r="AG517" s="172">
        <v>52200.832610235171</v>
      </c>
      <c r="AH517" s="172">
        <v>53487.598117005815</v>
      </c>
      <c r="AI517" s="172"/>
      <c r="AJ517" s="172">
        <f t="shared" si="65"/>
        <v>296665.11971446988</v>
      </c>
      <c r="AK517" s="172"/>
      <c r="AL517" s="172">
        <v>17191.935007038286</v>
      </c>
      <c r="AM517" s="172">
        <v>642.20164067698124</v>
      </c>
      <c r="AN517" s="172">
        <v>0</v>
      </c>
      <c r="AO517" s="172"/>
      <c r="AP517" s="172">
        <f t="shared" si="66"/>
        <v>17834.136647715266</v>
      </c>
      <c r="AQ517" s="172"/>
      <c r="AR517" s="172">
        <v>25460.969908296363</v>
      </c>
      <c r="AS517" s="172">
        <v>2736056.0931579489</v>
      </c>
      <c r="AT517" s="172">
        <v>755160.04277672782</v>
      </c>
      <c r="AU517" s="172"/>
      <c r="AV517" s="172">
        <f t="shared" si="67"/>
        <v>3516677.1058429731</v>
      </c>
      <c r="AW517" s="172"/>
      <c r="AX517" s="172">
        <v>8952.0136358307627</v>
      </c>
      <c r="AY517" s="172">
        <v>961990.51106716786</v>
      </c>
      <c r="AZ517" s="172">
        <v>265512.39110372704</v>
      </c>
      <c r="BA517" s="172"/>
      <c r="BB517" s="172">
        <f t="shared" si="59"/>
        <v>1236454.9158067256</v>
      </c>
      <c r="BC517" s="172"/>
      <c r="BD517" s="172">
        <v>0</v>
      </c>
      <c r="BE517" s="172">
        <v>3438777.7593415719</v>
      </c>
      <c r="BF517" s="172">
        <v>6907633.4187769173</v>
      </c>
      <c r="BG517" s="172">
        <v>2369949.9667064771</v>
      </c>
      <c r="BH517" s="172"/>
      <c r="BI517" s="172">
        <f t="shared" si="68"/>
        <v>12716361.144824967</v>
      </c>
      <c r="BJ517" s="172"/>
      <c r="BK517" s="172">
        <v>56624.489153812377</v>
      </c>
      <c r="BL517" s="172">
        <v>842906.56210602995</v>
      </c>
      <c r="BM517" s="172">
        <v>1485216.1727534586</v>
      </c>
      <c r="BN517" s="172">
        <v>1090591.7851215831</v>
      </c>
      <c r="BP517" s="265">
        <f t="shared" si="69"/>
        <v>3475339.009134884</v>
      </c>
      <c r="BR517" s="265">
        <f t="shared" si="70"/>
        <v>148992181.47035944</v>
      </c>
      <c r="BT517" s="265">
        <f t="shared" si="57"/>
        <v>84529892.613059402</v>
      </c>
      <c r="BU517" s="265">
        <f t="shared" si="58"/>
        <v>61001747.105471969</v>
      </c>
    </row>
    <row r="518" spans="1:73" ht="15">
      <c r="A518" s="39">
        <f t="shared" si="71"/>
        <v>2018</v>
      </c>
      <c r="B518" s="39">
        <f t="shared" si="72"/>
        <v>1</v>
      </c>
      <c r="C518" s="264">
        <f t="shared" si="73"/>
        <v>43101</v>
      </c>
      <c r="E518" s="172">
        <v>96291100.966280907</v>
      </c>
      <c r="F518" s="172">
        <v>448.73800000000006</v>
      </c>
      <c r="G518" s="172"/>
      <c r="H518" s="172">
        <f t="shared" si="60"/>
        <v>96291549.704280913</v>
      </c>
      <c r="I518" s="172"/>
      <c r="J518" s="172">
        <v>31917600.317024652</v>
      </c>
      <c r="K518" s="172">
        <v>5564721.0826207446</v>
      </c>
      <c r="L518" s="172"/>
      <c r="M518" s="172">
        <f t="shared" si="61"/>
        <v>37482321.399645396</v>
      </c>
      <c r="N518" s="172"/>
      <c r="O518" s="172">
        <v>1913975.9272251371</v>
      </c>
      <c r="P518" s="172">
        <v>1195701.0453645063</v>
      </c>
      <c r="Q518" s="172"/>
      <c r="R518" s="172">
        <f t="shared" si="62"/>
        <v>3109676.9725896437</v>
      </c>
      <c r="S518" s="172"/>
      <c r="T518" s="172">
        <v>1391211.5790601401</v>
      </c>
      <c r="U518" s="172">
        <v>1322142.5307456302</v>
      </c>
      <c r="V518" s="172">
        <v>4141956.584331193</v>
      </c>
      <c r="W518" s="172"/>
      <c r="X518" s="172">
        <f t="shared" si="63"/>
        <v>6855310.6941369632</v>
      </c>
      <c r="Y518" s="172"/>
      <c r="Z518" s="172">
        <v>201994.07385713013</v>
      </c>
      <c r="AA518" s="172">
        <v>218998.18827188382</v>
      </c>
      <c r="AB518" s="172">
        <v>20865.563586097345</v>
      </c>
      <c r="AC518" s="172"/>
      <c r="AD518" s="172">
        <f t="shared" si="64"/>
        <v>441857.82571511128</v>
      </c>
      <c r="AE518" s="172"/>
      <c r="AF518" s="172">
        <v>145230.31872587348</v>
      </c>
      <c r="AG518" s="172">
        <v>39696.695957732285</v>
      </c>
      <c r="AH518" s="172">
        <v>40675.230907022647</v>
      </c>
      <c r="AI518" s="172"/>
      <c r="AJ518" s="172">
        <f t="shared" si="65"/>
        <v>225602.24559062842</v>
      </c>
      <c r="AK518" s="172"/>
      <c r="AL518" s="172">
        <v>15594.141859336656</v>
      </c>
      <c r="AM518" s="172">
        <v>582.51636496506501</v>
      </c>
      <c r="AN518" s="172">
        <v>0</v>
      </c>
      <c r="AO518" s="172"/>
      <c r="AP518" s="172">
        <f t="shared" si="66"/>
        <v>16176.658224301722</v>
      </c>
      <c r="AQ518" s="172"/>
      <c r="AR518" s="172">
        <v>42025.31841086474</v>
      </c>
      <c r="AS518" s="172">
        <v>3362169.421526561</v>
      </c>
      <c r="AT518" s="172">
        <v>1062933.4787117986</v>
      </c>
      <c r="AU518" s="172"/>
      <c r="AV518" s="172">
        <f t="shared" si="67"/>
        <v>4467128.2186492244</v>
      </c>
      <c r="AW518" s="172"/>
      <c r="AX518" s="172">
        <v>12488.643737282733</v>
      </c>
      <c r="AY518" s="172">
        <v>999134.27613616514</v>
      </c>
      <c r="AZ518" s="172">
        <v>315871.43260359904</v>
      </c>
      <c r="BA518" s="172"/>
      <c r="BB518" s="172">
        <f t="shared" si="59"/>
        <v>1327494.3524770469</v>
      </c>
      <c r="BC518" s="172"/>
      <c r="BD518" s="172">
        <v>0</v>
      </c>
      <c r="BE518" s="172">
        <v>3199327.8393389373</v>
      </c>
      <c r="BF518" s="172">
        <v>6426639.1861486482</v>
      </c>
      <c r="BG518" s="172">
        <v>2204924.9579234817</v>
      </c>
      <c r="BH518" s="172"/>
      <c r="BI518" s="172">
        <f t="shared" si="68"/>
        <v>11830891.983411066</v>
      </c>
      <c r="BJ518" s="172"/>
      <c r="BK518" s="172">
        <v>56735.661854012636</v>
      </c>
      <c r="BL518" s="172">
        <v>844561.46795906639</v>
      </c>
      <c r="BM518" s="172">
        <v>1488132.1459440966</v>
      </c>
      <c r="BN518" s="172">
        <v>1092732.9794242608</v>
      </c>
      <c r="BP518" s="265">
        <f t="shared" si="69"/>
        <v>3482162.2551814364</v>
      </c>
      <c r="BR518" s="265">
        <f t="shared" si="70"/>
        <v>165530172.30990177</v>
      </c>
      <c r="BT518" s="265">
        <f t="shared" si="57"/>
        <v>96291549.704280913</v>
      </c>
      <c r="BU518" s="265">
        <f t="shared" si="58"/>
        <v>65940964.668273069</v>
      </c>
    </row>
    <row r="519" spans="1:73" ht="15">
      <c r="A519" s="39">
        <f t="shared" si="71"/>
        <v>2018</v>
      </c>
      <c r="B519" s="39">
        <f t="shared" si="72"/>
        <v>2</v>
      </c>
      <c r="C519" s="264">
        <f t="shared" si="73"/>
        <v>43132</v>
      </c>
      <c r="E519" s="172">
        <v>87550321.454612181</v>
      </c>
      <c r="F519" s="172">
        <v>438.65350000000001</v>
      </c>
      <c r="G519" s="172"/>
      <c r="H519" s="172">
        <f t="shared" si="60"/>
        <v>87550760.108112186</v>
      </c>
      <c r="I519" s="172"/>
      <c r="J519" s="172">
        <v>29482855.516253617</v>
      </c>
      <c r="K519" s="172">
        <v>5218656.1165867317</v>
      </c>
      <c r="L519" s="172"/>
      <c r="M519" s="172">
        <f t="shared" si="61"/>
        <v>34701511.63284035</v>
      </c>
      <c r="N519" s="172"/>
      <c r="O519" s="172">
        <v>1797602.3001376623</v>
      </c>
      <c r="P519" s="172">
        <v>1320180.4398581281</v>
      </c>
      <c r="Q519" s="172"/>
      <c r="R519" s="172">
        <f t="shared" si="62"/>
        <v>3117782.7399957906</v>
      </c>
      <c r="S519" s="172"/>
      <c r="T519" s="172">
        <v>1430473.3908266008</v>
      </c>
      <c r="U519" s="172">
        <v>1359455.1235617679</v>
      </c>
      <c r="V519" s="172">
        <v>4258848.0206925301</v>
      </c>
      <c r="W519" s="172"/>
      <c r="X519" s="172">
        <f t="shared" si="63"/>
        <v>7048776.5350808986</v>
      </c>
      <c r="Y519" s="172"/>
      <c r="Z519" s="172">
        <v>195672.57868829998</v>
      </c>
      <c r="AA519" s="172">
        <v>212144.54171330979</v>
      </c>
      <c r="AB519" s="172">
        <v>20212.566412042994</v>
      </c>
      <c r="AC519" s="172"/>
      <c r="AD519" s="172">
        <f t="shared" si="64"/>
        <v>428029.68681365281</v>
      </c>
      <c r="AE519" s="172"/>
      <c r="AF519" s="172">
        <v>170911.7699296817</v>
      </c>
      <c r="AG519" s="172">
        <v>46716.364916217382</v>
      </c>
      <c r="AH519" s="172">
        <v>47867.936720152786</v>
      </c>
      <c r="AI519" s="172"/>
      <c r="AJ519" s="172">
        <f t="shared" si="65"/>
        <v>265496.07156605186</v>
      </c>
      <c r="AK519" s="172"/>
      <c r="AL519" s="172">
        <v>12549.160298330991</v>
      </c>
      <c r="AM519" s="172">
        <v>468.77162631241038</v>
      </c>
      <c r="AN519" s="172">
        <v>0</v>
      </c>
      <c r="AO519" s="172"/>
      <c r="AP519" s="172">
        <f t="shared" si="66"/>
        <v>13017.931924643402</v>
      </c>
      <c r="AQ519" s="172"/>
      <c r="AR519" s="172">
        <v>54720.915709877649</v>
      </c>
      <c r="AS519" s="172">
        <v>3218678.924618037</v>
      </c>
      <c r="AT519" s="172">
        <v>990453.21639046946</v>
      </c>
      <c r="AU519" s="172"/>
      <c r="AV519" s="172">
        <f t="shared" si="67"/>
        <v>4263853.0567183839</v>
      </c>
      <c r="AW519" s="172"/>
      <c r="AX519" s="172">
        <v>16569.027504523991</v>
      </c>
      <c r="AY519" s="172">
        <v>974588.58168561885</v>
      </c>
      <c r="AZ519" s="172">
        <v>299900.80340259412</v>
      </c>
      <c r="BA519" s="172"/>
      <c r="BB519" s="172">
        <f t="shared" si="59"/>
        <v>1291058.412592737</v>
      </c>
      <c r="BC519" s="172"/>
      <c r="BD519" s="172">
        <v>0</v>
      </c>
      <c r="BE519" s="172">
        <v>3574624.4253368485</v>
      </c>
      <c r="BF519" s="172">
        <v>7180514.9585359953</v>
      </c>
      <c r="BG519" s="172">
        <v>2463573.2898997553</v>
      </c>
      <c r="BH519" s="172"/>
      <c r="BI519" s="172">
        <f t="shared" si="68"/>
        <v>13218712.6737726</v>
      </c>
      <c r="BJ519" s="172"/>
      <c r="BK519" s="172">
        <v>62267.707069085394</v>
      </c>
      <c r="BL519" s="172">
        <v>926910.9475452879</v>
      </c>
      <c r="BM519" s="172">
        <v>1633233.3758997628</v>
      </c>
      <c r="BN519" s="172">
        <v>1199280.5731710438</v>
      </c>
      <c r="BP519" s="265">
        <f t="shared" si="69"/>
        <v>3821692.6036851797</v>
      </c>
      <c r="BR519" s="265">
        <f t="shared" si="70"/>
        <v>155720691.45310247</v>
      </c>
      <c r="BT519" s="265">
        <f t="shared" si="57"/>
        <v>87550760.108112186</v>
      </c>
      <c r="BU519" s="265">
        <f t="shared" si="58"/>
        <v>64507077.481919482</v>
      </c>
    </row>
    <row r="520" spans="1:73" ht="15">
      <c r="A520" s="39">
        <f t="shared" si="71"/>
        <v>2018</v>
      </c>
      <c r="B520" s="39">
        <f t="shared" si="72"/>
        <v>3</v>
      </c>
      <c r="C520" s="264">
        <f t="shared" si="73"/>
        <v>43160</v>
      </c>
      <c r="E520" s="172">
        <v>74733890.783594832</v>
      </c>
      <c r="F520" s="172">
        <v>302.52</v>
      </c>
      <c r="G520" s="172"/>
      <c r="H520" s="172">
        <f t="shared" si="60"/>
        <v>74734193.303594828</v>
      </c>
      <c r="I520" s="172"/>
      <c r="J520" s="172">
        <v>26040015.851293039</v>
      </c>
      <c r="K520" s="172">
        <v>5142161.7951920014</v>
      </c>
      <c r="L520" s="172"/>
      <c r="M520" s="172">
        <f t="shared" si="61"/>
        <v>31182177.646485038</v>
      </c>
      <c r="N520" s="172"/>
      <c r="O520" s="172">
        <v>1543138.5273050987</v>
      </c>
      <c r="P520" s="172">
        <v>1248735.1584345961</v>
      </c>
      <c r="Q520" s="172"/>
      <c r="R520" s="172">
        <f t="shared" si="62"/>
        <v>2791873.6857396951</v>
      </c>
      <c r="S520" s="172"/>
      <c r="T520" s="172">
        <v>1143780.0562916712</v>
      </c>
      <c r="U520" s="172">
        <v>1086995.1637862823</v>
      </c>
      <c r="V520" s="172">
        <v>3405296.0789648481</v>
      </c>
      <c r="W520" s="172"/>
      <c r="X520" s="172">
        <f t="shared" si="63"/>
        <v>5636071.2990428014</v>
      </c>
      <c r="Y520" s="172"/>
      <c r="Z520" s="172">
        <v>195945.18041489433</v>
      </c>
      <c r="AA520" s="172">
        <v>212440.09139506024</v>
      </c>
      <c r="AB520" s="172">
        <v>20240.725597861274</v>
      </c>
      <c r="AC520" s="172"/>
      <c r="AD520" s="172">
        <f t="shared" si="64"/>
        <v>428625.99740781583</v>
      </c>
      <c r="AE520" s="172"/>
      <c r="AF520" s="172">
        <v>167017.32390646849</v>
      </c>
      <c r="AG520" s="172">
        <v>45651.872039911716</v>
      </c>
      <c r="AH520" s="172">
        <v>46777.203788910439</v>
      </c>
      <c r="AI520" s="172"/>
      <c r="AJ520" s="172">
        <f t="shared" si="65"/>
        <v>259446.39973529064</v>
      </c>
      <c r="AK520" s="172"/>
      <c r="AL520" s="172">
        <v>15190.591584115597</v>
      </c>
      <c r="AM520" s="172">
        <v>567.44181700193508</v>
      </c>
      <c r="AN520" s="172">
        <v>0</v>
      </c>
      <c r="AO520" s="172"/>
      <c r="AP520" s="172">
        <f t="shared" si="66"/>
        <v>15758.033401117531</v>
      </c>
      <c r="AQ520" s="172"/>
      <c r="AR520" s="172">
        <v>51119.329451122023</v>
      </c>
      <c r="AS520" s="172">
        <v>2884960.9883464002</v>
      </c>
      <c r="AT520" s="172">
        <v>750884.88099687209</v>
      </c>
      <c r="AU520" s="172"/>
      <c r="AV520" s="172">
        <f t="shared" si="67"/>
        <v>3686965.1987943943</v>
      </c>
      <c r="AW520" s="172"/>
      <c r="AX520" s="172">
        <v>18008.726795204697</v>
      </c>
      <c r="AY520" s="172">
        <v>1016337.1627092751</v>
      </c>
      <c r="AZ520" s="172">
        <v>264527.73973594548</v>
      </c>
      <c r="BA520" s="172"/>
      <c r="BB520" s="172">
        <f t="shared" si="59"/>
        <v>1298873.6292404253</v>
      </c>
      <c r="BC520" s="172"/>
      <c r="BD520" s="172">
        <v>0</v>
      </c>
      <c r="BE520" s="172">
        <v>3235674.2661206257</v>
      </c>
      <c r="BF520" s="172">
        <v>6499649.9503971608</v>
      </c>
      <c r="BG520" s="172">
        <v>2229974.3269055746</v>
      </c>
      <c r="BH520" s="172"/>
      <c r="BI520" s="172">
        <f t="shared" si="68"/>
        <v>11965298.543423362</v>
      </c>
      <c r="BJ520" s="172"/>
      <c r="BK520" s="172">
        <v>56277.952420336405</v>
      </c>
      <c r="BL520" s="172">
        <v>837748.05046163802</v>
      </c>
      <c r="BM520" s="172">
        <v>1476126.7845982099</v>
      </c>
      <c r="BN520" s="172">
        <v>1083917.4623962129</v>
      </c>
      <c r="BP520" s="265">
        <f t="shared" si="69"/>
        <v>3454070.2498763972</v>
      </c>
      <c r="BR520" s="265">
        <f t="shared" si="70"/>
        <v>135453353.98674116</v>
      </c>
      <c r="BT520" s="265">
        <f t="shared" si="57"/>
        <v>74734193.303594828</v>
      </c>
      <c r="BU520" s="265">
        <f t="shared" si="58"/>
        <v>57405268.893844552</v>
      </c>
    </row>
    <row r="521" spans="1:73" ht="15">
      <c r="A521" s="39">
        <f t="shared" si="71"/>
        <v>2018</v>
      </c>
      <c r="B521" s="39">
        <f t="shared" si="72"/>
        <v>4</v>
      </c>
      <c r="C521" s="264">
        <f t="shared" si="73"/>
        <v>43191</v>
      </c>
      <c r="E521" s="172">
        <v>55838282.757082075</v>
      </c>
      <c r="F521" s="172">
        <v>274.7885</v>
      </c>
      <c r="G521" s="172"/>
      <c r="H521" s="172">
        <f t="shared" si="60"/>
        <v>55838557.545582078</v>
      </c>
      <c r="I521" s="172"/>
      <c r="J521" s="172">
        <v>20019733.895003371</v>
      </c>
      <c r="K521" s="172">
        <v>4196994.471176439</v>
      </c>
      <c r="L521" s="172"/>
      <c r="M521" s="172">
        <f t="shared" si="61"/>
        <v>24216728.366179809</v>
      </c>
      <c r="N521" s="172"/>
      <c r="O521" s="172">
        <v>1180523.4025529416</v>
      </c>
      <c r="P521" s="172">
        <v>1145774.3369152979</v>
      </c>
      <c r="Q521" s="172"/>
      <c r="R521" s="172">
        <f t="shared" si="62"/>
        <v>2326297.7394682392</v>
      </c>
      <c r="S521" s="172"/>
      <c r="T521" s="172">
        <v>1098480.7210332884</v>
      </c>
      <c r="U521" s="172">
        <v>1043944.7905281226</v>
      </c>
      <c r="V521" s="172">
        <v>3270429.547688534</v>
      </c>
      <c r="W521" s="172"/>
      <c r="X521" s="172">
        <f t="shared" si="63"/>
        <v>5412855.059249945</v>
      </c>
      <c r="Y521" s="172"/>
      <c r="Z521" s="172">
        <v>187241.28792031069</v>
      </c>
      <c r="AA521" s="172">
        <v>203003.49431659706</v>
      </c>
      <c r="AB521" s="172">
        <v>19341.631783748962</v>
      </c>
      <c r="AC521" s="172"/>
      <c r="AD521" s="172">
        <f t="shared" si="64"/>
        <v>409586.41402065672</v>
      </c>
      <c r="AE521" s="172"/>
      <c r="AF521" s="172">
        <v>163322.71252663713</v>
      </c>
      <c r="AG521" s="172">
        <v>44642.001195353594</v>
      </c>
      <c r="AH521" s="172">
        <v>45742.439338176082</v>
      </c>
      <c r="AI521" s="172"/>
      <c r="AJ521" s="172">
        <f t="shared" si="65"/>
        <v>253707.15306016681</v>
      </c>
      <c r="AK521" s="172"/>
      <c r="AL521" s="172">
        <v>13957.506318546091</v>
      </c>
      <c r="AM521" s="172">
        <v>521.38013864407992</v>
      </c>
      <c r="AN521" s="172">
        <v>0</v>
      </c>
      <c r="AO521" s="172"/>
      <c r="AP521" s="172">
        <f t="shared" si="66"/>
        <v>14478.88645719017</v>
      </c>
      <c r="AQ521" s="172"/>
      <c r="AR521" s="172">
        <v>53937.551512898572</v>
      </c>
      <c r="AS521" s="172">
        <v>2591644.8010836369</v>
      </c>
      <c r="AT521" s="172">
        <v>1094452.9304483887</v>
      </c>
      <c r="AU521" s="172"/>
      <c r="AV521" s="172">
        <f t="shared" si="67"/>
        <v>3740035.283044924</v>
      </c>
      <c r="AW521" s="172"/>
      <c r="AX521" s="172">
        <v>19716.112421365626</v>
      </c>
      <c r="AY521" s="172">
        <v>947339.26218718721</v>
      </c>
      <c r="AZ521" s="172">
        <v>400061.85693196062</v>
      </c>
      <c r="BA521" s="172"/>
      <c r="BB521" s="172">
        <f t="shared" si="59"/>
        <v>1367117.2315405135</v>
      </c>
      <c r="BC521" s="172"/>
      <c r="BD521" s="172">
        <v>0</v>
      </c>
      <c r="BE521" s="172">
        <v>3657691.8479250688</v>
      </c>
      <c r="BF521" s="172">
        <v>7347376.3681526259</v>
      </c>
      <c r="BG521" s="172">
        <v>2520822.0128980796</v>
      </c>
      <c r="BH521" s="172"/>
      <c r="BI521" s="172">
        <f t="shared" si="68"/>
        <v>13525890.228975775</v>
      </c>
      <c r="BJ521" s="172"/>
      <c r="BK521" s="172">
        <v>61381.738019792007</v>
      </c>
      <c r="BL521" s="172">
        <v>913722.49963816965</v>
      </c>
      <c r="BM521" s="172">
        <v>1609995.0989592818</v>
      </c>
      <c r="BN521" s="172">
        <v>1182216.7447556257</v>
      </c>
      <c r="BP521" s="265">
        <f t="shared" si="69"/>
        <v>3767316.0813728692</v>
      </c>
      <c r="BR521" s="265">
        <f t="shared" si="70"/>
        <v>110872569.98895216</v>
      </c>
      <c r="BT521" s="265">
        <f t="shared" si="57"/>
        <v>55838557.545582078</v>
      </c>
      <c r="BU521" s="265">
        <f t="shared" si="58"/>
        <v>51330973.685716391</v>
      </c>
    </row>
    <row r="522" spans="1:73" ht="15">
      <c r="A522" s="39">
        <f t="shared" si="71"/>
        <v>2018</v>
      </c>
      <c r="B522" s="39">
        <f t="shared" si="72"/>
        <v>5</v>
      </c>
      <c r="C522" s="264">
        <f t="shared" si="73"/>
        <v>43221</v>
      </c>
      <c r="E522" s="172">
        <v>40165675.908775926</v>
      </c>
      <c r="F522" s="172">
        <v>196.63759999999999</v>
      </c>
      <c r="G522" s="172"/>
      <c r="H522" s="172">
        <f t="shared" si="60"/>
        <v>40165872.546375923</v>
      </c>
      <c r="I522" s="172"/>
      <c r="J522" s="172">
        <v>15036016.171376297</v>
      </c>
      <c r="K522" s="172">
        <v>3972684.1628722129</v>
      </c>
      <c r="L522" s="172"/>
      <c r="M522" s="172">
        <f t="shared" si="61"/>
        <v>19008700.334248509</v>
      </c>
      <c r="N522" s="172"/>
      <c r="O522" s="172">
        <v>909072.98141682625</v>
      </c>
      <c r="P522" s="172">
        <v>1046840.1262460212</v>
      </c>
      <c r="Q522" s="172"/>
      <c r="R522" s="172">
        <f t="shared" si="62"/>
        <v>1955913.1076628475</v>
      </c>
      <c r="S522" s="172"/>
      <c r="T522" s="172">
        <v>898657.4317476952</v>
      </c>
      <c r="U522" s="172">
        <v>854042.06589981518</v>
      </c>
      <c r="V522" s="172">
        <v>2675509.6942192861</v>
      </c>
      <c r="W522" s="172"/>
      <c r="X522" s="172">
        <f t="shared" si="63"/>
        <v>4428209.1918667965</v>
      </c>
      <c r="Y522" s="172"/>
      <c r="Z522" s="172">
        <v>177670.51830768591</v>
      </c>
      <c r="AA522" s="172">
        <v>192627.04531733133</v>
      </c>
      <c r="AB522" s="172">
        <v>18352.991384024379</v>
      </c>
      <c r="AC522" s="172"/>
      <c r="AD522" s="172">
        <f t="shared" si="64"/>
        <v>388650.55500904162</v>
      </c>
      <c r="AE522" s="172"/>
      <c r="AF522" s="172">
        <v>157303.02951492218</v>
      </c>
      <c r="AG522" s="172">
        <v>42996.604226081479</v>
      </c>
      <c r="AH522" s="172">
        <v>44056.482861341836</v>
      </c>
      <c r="AI522" s="172"/>
      <c r="AJ522" s="172">
        <f t="shared" si="65"/>
        <v>244356.11660234549</v>
      </c>
      <c r="AK522" s="172"/>
      <c r="AL522" s="172">
        <v>14118.500069478256</v>
      </c>
      <c r="AM522" s="172">
        <v>527.39403125971921</v>
      </c>
      <c r="AN522" s="172">
        <v>0</v>
      </c>
      <c r="AO522" s="172"/>
      <c r="AP522" s="172">
        <f t="shared" si="66"/>
        <v>14645.894100737974</v>
      </c>
      <c r="AQ522" s="172"/>
      <c r="AR522" s="172">
        <v>23787.816285391553</v>
      </c>
      <c r="AS522" s="172">
        <v>2113300.603251637</v>
      </c>
      <c r="AT522" s="172">
        <v>1089077.1799413415</v>
      </c>
      <c r="AU522" s="172"/>
      <c r="AV522" s="172">
        <f t="shared" si="67"/>
        <v>3226165.5994783696</v>
      </c>
      <c r="AW522" s="172"/>
      <c r="AX522" s="172">
        <v>9163.0599468081036</v>
      </c>
      <c r="AY522" s="172">
        <v>814042.78059404634</v>
      </c>
      <c r="AZ522" s="172">
        <v>419512.21443691954</v>
      </c>
      <c r="BA522" s="172"/>
      <c r="BB522" s="172">
        <f t="shared" si="59"/>
        <v>1242718.0549777742</v>
      </c>
      <c r="BC522" s="172"/>
      <c r="BD522" s="172">
        <v>0</v>
      </c>
      <c r="BE522" s="172">
        <v>3381476.2330001565</v>
      </c>
      <c r="BF522" s="172">
        <v>6792529.1677890094</v>
      </c>
      <c r="BG522" s="172">
        <v>2330458.682317378</v>
      </c>
      <c r="BH522" s="172"/>
      <c r="BI522" s="172">
        <f t="shared" si="68"/>
        <v>12504464.083106544</v>
      </c>
      <c r="BJ522" s="172"/>
      <c r="BK522" s="172">
        <v>55385.916035833696</v>
      </c>
      <c r="BL522" s="172">
        <v>824469.28480086126</v>
      </c>
      <c r="BM522" s="172">
        <v>1452729.3661888512</v>
      </c>
      <c r="BN522" s="172">
        <v>1066736.7766627732</v>
      </c>
      <c r="BP522" s="265">
        <f t="shared" si="69"/>
        <v>3399321.3436883194</v>
      </c>
      <c r="BR522" s="265">
        <f t="shared" si="70"/>
        <v>86579016.82711722</v>
      </c>
      <c r="BT522" s="265">
        <f t="shared" si="57"/>
        <v>40165872.546375923</v>
      </c>
      <c r="BU522" s="265">
        <f t="shared" si="58"/>
        <v>43015948.821761146</v>
      </c>
    </row>
    <row r="523" spans="1:73" ht="15">
      <c r="A523" s="39">
        <f t="shared" si="71"/>
        <v>2018</v>
      </c>
      <c r="B523" s="39">
        <f t="shared" si="72"/>
        <v>6</v>
      </c>
      <c r="C523" s="264">
        <f t="shared" si="73"/>
        <v>43252</v>
      </c>
      <c r="E523" s="172">
        <v>25935695.164403547</v>
      </c>
      <c r="F523" s="172">
        <v>103.361</v>
      </c>
      <c r="G523" s="172"/>
      <c r="H523" s="172">
        <f t="shared" si="60"/>
        <v>25935798.525403548</v>
      </c>
      <c r="I523" s="172"/>
      <c r="J523" s="172">
        <v>11016813.039149115</v>
      </c>
      <c r="K523" s="172">
        <v>3692209.3968000025</v>
      </c>
      <c r="L523" s="172"/>
      <c r="M523" s="172">
        <f t="shared" si="61"/>
        <v>14709022.435949117</v>
      </c>
      <c r="N523" s="172"/>
      <c r="O523" s="172">
        <v>559402.82552909362</v>
      </c>
      <c r="P523" s="172">
        <v>1007168.2802413728</v>
      </c>
      <c r="Q523" s="172"/>
      <c r="R523" s="172">
        <f t="shared" si="62"/>
        <v>1566571.1057704664</v>
      </c>
      <c r="S523" s="172"/>
      <c r="T523" s="172">
        <v>702578.77665214078</v>
      </c>
      <c r="U523" s="172">
        <v>667698.06677326025</v>
      </c>
      <c r="V523" s="172">
        <v>2091738.4772858419</v>
      </c>
      <c r="W523" s="172"/>
      <c r="X523" s="172">
        <f t="shared" si="63"/>
        <v>3462015.320711243</v>
      </c>
      <c r="Y523" s="172"/>
      <c r="Z523" s="172">
        <v>165408.27421869506</v>
      </c>
      <c r="AA523" s="172">
        <v>179332.55014547796</v>
      </c>
      <c r="AB523" s="172">
        <v>17086.32732373094</v>
      </c>
      <c r="AC523" s="172"/>
      <c r="AD523" s="172">
        <f t="shared" si="64"/>
        <v>361827.15168790391</v>
      </c>
      <c r="AE523" s="172"/>
      <c r="AF523" s="172">
        <v>135737.3050751501</v>
      </c>
      <c r="AG523" s="172">
        <v>37101.912169323281</v>
      </c>
      <c r="AH523" s="172">
        <v>38016.484953462328</v>
      </c>
      <c r="AI523" s="172"/>
      <c r="AJ523" s="172">
        <f t="shared" si="65"/>
        <v>210855.70219793569</v>
      </c>
      <c r="AK523" s="172"/>
      <c r="AL523" s="172">
        <v>14842.917793098604</v>
      </c>
      <c r="AM523" s="172">
        <v>554.45452505835271</v>
      </c>
      <c r="AN523" s="172">
        <v>0</v>
      </c>
      <c r="AO523" s="172"/>
      <c r="AP523" s="172">
        <f t="shared" si="66"/>
        <v>15397.372318156957</v>
      </c>
      <c r="AQ523" s="172"/>
      <c r="AR523" s="172">
        <v>5939.2799917711181</v>
      </c>
      <c r="AS523" s="172">
        <v>1758269.6716742089</v>
      </c>
      <c r="AT523" s="172">
        <v>1160617.8690715514</v>
      </c>
      <c r="AU523" s="172"/>
      <c r="AV523" s="172">
        <f t="shared" si="67"/>
        <v>2924826.8207375314</v>
      </c>
      <c r="AW523" s="172"/>
      <c r="AX523" s="172">
        <v>2295.1627561246455</v>
      </c>
      <c r="AY523" s="172">
        <v>679462.00065350765</v>
      </c>
      <c r="AZ523" s="172">
        <v>448506.70634765207</v>
      </c>
      <c r="BA523" s="172"/>
      <c r="BB523" s="172">
        <f t="shared" si="59"/>
        <v>1130263.8697572844</v>
      </c>
      <c r="BC523" s="172"/>
      <c r="BD523" s="172">
        <v>0</v>
      </c>
      <c r="BE523" s="172">
        <v>3256279.1378203072</v>
      </c>
      <c r="BF523" s="172">
        <v>6541039.9180842806</v>
      </c>
      <c r="BG523" s="172">
        <v>2244174.8709407328</v>
      </c>
      <c r="BH523" s="172"/>
      <c r="BI523" s="172">
        <f t="shared" si="68"/>
        <v>12041493.92684532</v>
      </c>
      <c r="BJ523" s="172"/>
      <c r="BK523" s="172">
        <v>54729.087625430744</v>
      </c>
      <c r="BL523" s="172">
        <v>814691.80184993485</v>
      </c>
      <c r="BM523" s="172">
        <v>1435501.269433673</v>
      </c>
      <c r="BN523" s="172">
        <v>1054086.2136409311</v>
      </c>
      <c r="BP523" s="265">
        <f t="shared" si="69"/>
        <v>3359008.3725499697</v>
      </c>
      <c r="BR523" s="265">
        <f t="shared" si="70"/>
        <v>65717080.603928477</v>
      </c>
      <c r="BT523" s="265">
        <f t="shared" ref="BT523:BT529" si="74">H523</f>
        <v>25935798.525403548</v>
      </c>
      <c r="BU523" s="265">
        <f t="shared" ref="BU523:BU529" si="75">SUM(M523,R523,X523,AD523,AJ523,AP523,AV523,BB523,BD523,BE523,BF523,BK523,BL523,BM523)</f>
        <v>36483020.993943252</v>
      </c>
    </row>
    <row r="524" spans="1:73" ht="15">
      <c r="A524" s="39">
        <f t="shared" si="71"/>
        <v>2018</v>
      </c>
      <c r="B524" s="39">
        <f t="shared" si="72"/>
        <v>7</v>
      </c>
      <c r="C524" s="264">
        <f t="shared" si="73"/>
        <v>43282</v>
      </c>
      <c r="E524" s="172">
        <v>17332089.582350958</v>
      </c>
      <c r="F524" s="172">
        <v>78.150999999999996</v>
      </c>
      <c r="G524" s="172"/>
      <c r="H524" s="172">
        <f t="shared" si="60"/>
        <v>17332167.733350959</v>
      </c>
      <c r="I524" s="172"/>
      <c r="J524" s="172">
        <v>8397082.1593337804</v>
      </c>
      <c r="K524" s="172">
        <v>2790772.1727564088</v>
      </c>
      <c r="L524" s="172"/>
      <c r="M524" s="172">
        <f t="shared" si="61"/>
        <v>11187854.33209019</v>
      </c>
      <c r="N524" s="172"/>
      <c r="O524" s="172">
        <v>389744.84989201277</v>
      </c>
      <c r="P524" s="172">
        <v>965376.26229068846</v>
      </c>
      <c r="Q524" s="172"/>
      <c r="R524" s="172">
        <f t="shared" si="62"/>
        <v>1355121.1121827012</v>
      </c>
      <c r="S524" s="172"/>
      <c r="T524" s="172">
        <v>533697.21803183376</v>
      </c>
      <c r="U524" s="172">
        <v>507200.91833710071</v>
      </c>
      <c r="V524" s="172">
        <v>1588939.2667070627</v>
      </c>
      <c r="W524" s="172"/>
      <c r="X524" s="172">
        <f t="shared" si="63"/>
        <v>2629837.4030759973</v>
      </c>
      <c r="Y524" s="172"/>
      <c r="Z524" s="172">
        <v>134756.16524995735</v>
      </c>
      <c r="AA524" s="172">
        <v>146100.10820951386</v>
      </c>
      <c r="AB524" s="172">
        <v>13920.02884515503</v>
      </c>
      <c r="AC524" s="172"/>
      <c r="AD524" s="172">
        <f t="shared" si="64"/>
        <v>294776.30230462621</v>
      </c>
      <c r="AE524" s="172"/>
      <c r="AF524" s="172">
        <v>126844.64865888047</v>
      </c>
      <c r="AG524" s="172">
        <v>34671.227715069981</v>
      </c>
      <c r="AH524" s="172">
        <v>35525.883429745205</v>
      </c>
      <c r="AI524" s="172"/>
      <c r="AJ524" s="172">
        <f t="shared" si="65"/>
        <v>197041.75980369566</v>
      </c>
      <c r="AK524" s="172"/>
      <c r="AL524" s="172">
        <v>12923.358437421897</v>
      </c>
      <c r="AM524" s="172">
        <v>482.74973050859722</v>
      </c>
      <c r="AN524" s="172">
        <v>0</v>
      </c>
      <c r="AO524" s="172"/>
      <c r="AP524" s="172">
        <f t="shared" si="66"/>
        <v>13406.108167930495</v>
      </c>
      <c r="AQ524" s="172"/>
      <c r="AR524" s="172">
        <v>3133.4758090124815</v>
      </c>
      <c r="AS524" s="172">
        <v>1436731.0394085632</v>
      </c>
      <c r="AT524" s="172">
        <v>1127112.0716704982</v>
      </c>
      <c r="AU524" s="172"/>
      <c r="AV524" s="172">
        <f t="shared" si="67"/>
        <v>2566976.5868880739</v>
      </c>
      <c r="AW524" s="172"/>
      <c r="AX524" s="172">
        <v>1313.1883513306129</v>
      </c>
      <c r="AY524" s="172">
        <v>602110.42942151974</v>
      </c>
      <c r="AZ524" s="172">
        <v>472354.1949501349</v>
      </c>
      <c r="BA524" s="172"/>
      <c r="BB524" s="172">
        <f t="shared" si="59"/>
        <v>1075777.8127229852</v>
      </c>
      <c r="BC524" s="172"/>
      <c r="BD524" s="172">
        <v>0</v>
      </c>
      <c r="BE524" s="172">
        <v>2920188.4162652572</v>
      </c>
      <c r="BF524" s="172">
        <v>5865918.7958635092</v>
      </c>
      <c r="BG524" s="172">
        <v>2012546.5860956376</v>
      </c>
      <c r="BH524" s="172"/>
      <c r="BI524" s="172">
        <f t="shared" si="68"/>
        <v>10798653.798224404</v>
      </c>
      <c r="BJ524" s="172"/>
      <c r="BK524" s="172">
        <v>54220.367336710144</v>
      </c>
      <c r="BL524" s="172">
        <v>807119.04179422313</v>
      </c>
      <c r="BM524" s="172">
        <v>1422157.9331580333</v>
      </c>
      <c r="BN524" s="172">
        <v>1044288.223829556</v>
      </c>
      <c r="BP524" s="265">
        <f t="shared" si="69"/>
        <v>3327785.5661185225</v>
      </c>
      <c r="BR524" s="265">
        <f t="shared" si="70"/>
        <v>50779398.514930092</v>
      </c>
      <c r="BT524" s="265">
        <f t="shared" si="74"/>
        <v>17332167.733350959</v>
      </c>
      <c r="BU524" s="265">
        <f t="shared" si="75"/>
        <v>30390395.971653927</v>
      </c>
    </row>
    <row r="525" spans="1:73" ht="15">
      <c r="A525" s="39">
        <f t="shared" si="71"/>
        <v>2018</v>
      </c>
      <c r="B525" s="39">
        <f t="shared" si="72"/>
        <v>8</v>
      </c>
      <c r="C525" s="264">
        <f t="shared" si="73"/>
        <v>43313</v>
      </c>
      <c r="E525" s="172">
        <v>13720552.076588431</v>
      </c>
      <c r="F525" s="172">
        <v>65.545500000000004</v>
      </c>
      <c r="G525" s="172"/>
      <c r="H525" s="172">
        <f t="shared" si="60"/>
        <v>13720617.62208843</v>
      </c>
      <c r="I525" s="172"/>
      <c r="J525" s="172">
        <v>7248369.7318581501</v>
      </c>
      <c r="K525" s="172">
        <v>2797060.0836890913</v>
      </c>
      <c r="L525" s="172"/>
      <c r="M525" s="172">
        <f t="shared" si="61"/>
        <v>10045429.815547241</v>
      </c>
      <c r="N525" s="172"/>
      <c r="O525" s="172">
        <v>375262.59374259773</v>
      </c>
      <c r="P525" s="172">
        <v>939861.67745982599</v>
      </c>
      <c r="Q525" s="172"/>
      <c r="R525" s="172">
        <f t="shared" si="62"/>
        <v>1315124.2712024236</v>
      </c>
      <c r="S525" s="172"/>
      <c r="T525" s="172">
        <v>447961.43551843532</v>
      </c>
      <c r="U525" s="172">
        <v>425721.63353679684</v>
      </c>
      <c r="V525" s="172">
        <v>1333684.1392777311</v>
      </c>
      <c r="W525" s="172"/>
      <c r="X525" s="172">
        <f t="shared" si="63"/>
        <v>2207367.2083329633</v>
      </c>
      <c r="Y525" s="172"/>
      <c r="Z525" s="172">
        <v>126513.37284962159</v>
      </c>
      <c r="AA525" s="172">
        <v>137163.42720939915</v>
      </c>
      <c r="AB525" s="172">
        <v>13068.565702340977</v>
      </c>
      <c r="AC525" s="172"/>
      <c r="AD525" s="172">
        <f t="shared" si="64"/>
        <v>276745.36576136173</v>
      </c>
      <c r="AE525" s="172"/>
      <c r="AF525" s="172">
        <v>133457.82839975294</v>
      </c>
      <c r="AG525" s="172">
        <v>36478.848794403741</v>
      </c>
      <c r="AH525" s="172">
        <v>37378.06288751644</v>
      </c>
      <c r="AI525" s="172"/>
      <c r="AJ525" s="172">
        <f t="shared" si="65"/>
        <v>207314.74008167314</v>
      </c>
      <c r="AK525" s="172"/>
      <c r="AL525" s="172">
        <v>12657.166854741923</v>
      </c>
      <c r="AM525" s="172">
        <v>472.8061918050426</v>
      </c>
      <c r="AN525" s="172">
        <v>0</v>
      </c>
      <c r="AO525" s="172"/>
      <c r="AP525" s="172">
        <f t="shared" si="66"/>
        <v>13129.973046546966</v>
      </c>
      <c r="AQ525" s="172"/>
      <c r="AR525" s="172">
        <v>3795.3201838159812</v>
      </c>
      <c r="AS525" s="172">
        <v>1372089.1883513643</v>
      </c>
      <c r="AT525" s="172">
        <v>995981.35851880559</v>
      </c>
      <c r="AU525" s="172"/>
      <c r="AV525" s="172">
        <f t="shared" si="67"/>
        <v>2371865.8670539856</v>
      </c>
      <c r="AW525" s="172"/>
      <c r="AX525" s="172">
        <v>1669.1809906506005</v>
      </c>
      <c r="AY525" s="172">
        <v>603444.52635102207</v>
      </c>
      <c r="AZ525" s="172">
        <v>438032.38466442836</v>
      </c>
      <c r="BA525" s="172"/>
      <c r="BB525" s="172">
        <f t="shared" si="59"/>
        <v>1043146.092006101</v>
      </c>
      <c r="BC525" s="172"/>
      <c r="BD525" s="172">
        <v>0</v>
      </c>
      <c r="BE525" s="172">
        <v>2873331.7460160307</v>
      </c>
      <c r="BF525" s="172">
        <v>5771795.6149086161</v>
      </c>
      <c r="BG525" s="172">
        <v>1980253.7274497235</v>
      </c>
      <c r="BH525" s="172"/>
      <c r="BI525" s="172">
        <f t="shared" si="68"/>
        <v>10625381.088374369</v>
      </c>
      <c r="BJ525" s="172"/>
      <c r="BK525" s="172">
        <v>54024.148324269969</v>
      </c>
      <c r="BL525" s="172">
        <v>804198.1449231446</v>
      </c>
      <c r="BM525" s="172">
        <v>1417011.2615494602</v>
      </c>
      <c r="BN525" s="172">
        <v>1040509.0313591278</v>
      </c>
      <c r="BP525" s="265">
        <f t="shared" si="69"/>
        <v>3315742.5861560022</v>
      </c>
      <c r="BR525" s="265">
        <f t="shared" si="70"/>
        <v>45141864.629651099</v>
      </c>
      <c r="BT525" s="265">
        <f t="shared" si="74"/>
        <v>13720617.62208843</v>
      </c>
      <c r="BU525" s="265">
        <f t="shared" si="75"/>
        <v>28400484.24875382</v>
      </c>
    </row>
    <row r="526" spans="1:73" ht="15">
      <c r="A526" s="39">
        <f t="shared" si="71"/>
        <v>2018</v>
      </c>
      <c r="B526" s="39">
        <f t="shared" si="72"/>
        <v>9</v>
      </c>
      <c r="C526" s="264">
        <f t="shared" si="73"/>
        <v>43344</v>
      </c>
      <c r="E526" s="172">
        <v>16042615.847383512</v>
      </c>
      <c r="F526" s="172">
        <v>73.108999999999995</v>
      </c>
      <c r="G526" s="172"/>
      <c r="H526" s="172">
        <f t="shared" si="60"/>
        <v>16042688.956383511</v>
      </c>
      <c r="I526" s="172"/>
      <c r="J526" s="172">
        <v>7988801.689981726</v>
      </c>
      <c r="K526" s="172">
        <v>2779562.3122250047</v>
      </c>
      <c r="L526" s="172"/>
      <c r="M526" s="172">
        <f t="shared" si="61"/>
        <v>10768364.002206732</v>
      </c>
      <c r="N526" s="172"/>
      <c r="O526" s="172">
        <v>408366.42417433974</v>
      </c>
      <c r="P526" s="172">
        <v>901572.8488003253</v>
      </c>
      <c r="Q526" s="172"/>
      <c r="R526" s="172">
        <f t="shared" si="62"/>
        <v>1309939.272974665</v>
      </c>
      <c r="S526" s="172"/>
      <c r="T526" s="172">
        <v>471663.74505517975</v>
      </c>
      <c r="U526" s="172">
        <v>448247.20188823226</v>
      </c>
      <c r="V526" s="172">
        <v>1404251.3617816567</v>
      </c>
      <c r="W526" s="172"/>
      <c r="X526" s="172">
        <f t="shared" si="63"/>
        <v>2324162.3087250688</v>
      </c>
      <c r="Y526" s="172"/>
      <c r="Z526" s="172">
        <v>137457.42013690594</v>
      </c>
      <c r="AA526" s="172">
        <v>149028.7581199104</v>
      </c>
      <c r="AB526" s="172">
        <v>14199.062801595492</v>
      </c>
      <c r="AC526" s="172"/>
      <c r="AD526" s="172">
        <f t="shared" si="64"/>
        <v>300685.24105841183</v>
      </c>
      <c r="AE526" s="172"/>
      <c r="AF526" s="172">
        <v>144292.58790058456</v>
      </c>
      <c r="AG526" s="172">
        <v>39440.380225671193</v>
      </c>
      <c r="AH526" s="172">
        <v>40412.596918597308</v>
      </c>
      <c r="AI526" s="172"/>
      <c r="AJ526" s="172">
        <f t="shared" si="65"/>
        <v>224145.56504485308</v>
      </c>
      <c r="AK526" s="172"/>
      <c r="AL526" s="172">
        <v>12806.549963761807</v>
      </c>
      <c r="AM526" s="172">
        <v>478.38637097991278</v>
      </c>
      <c r="AN526" s="172">
        <v>0</v>
      </c>
      <c r="AO526" s="172"/>
      <c r="AP526" s="172">
        <f t="shared" si="66"/>
        <v>13284.93633474172</v>
      </c>
      <c r="AQ526" s="172"/>
      <c r="AR526" s="172">
        <v>6305.7288793302196</v>
      </c>
      <c r="AS526" s="172">
        <v>1388080.0492719153</v>
      </c>
      <c r="AT526" s="172">
        <v>1038908.2268594216</v>
      </c>
      <c r="AU526" s="172"/>
      <c r="AV526" s="172">
        <f t="shared" si="67"/>
        <v>2433294.0050106673</v>
      </c>
      <c r="AW526" s="172"/>
      <c r="AX526" s="172">
        <v>2725.7041329846707</v>
      </c>
      <c r="AY526" s="172">
        <v>600009.22964133194</v>
      </c>
      <c r="AZ526" s="172">
        <v>449076.78429131635</v>
      </c>
      <c r="BA526" s="172"/>
      <c r="BB526" s="172">
        <f t="shared" si="59"/>
        <v>1051811.718065633</v>
      </c>
      <c r="BC526" s="172"/>
      <c r="BD526" s="172">
        <v>0</v>
      </c>
      <c r="BE526" s="172">
        <v>3034770.4253923912</v>
      </c>
      <c r="BF526" s="172">
        <v>6096085.0266666133</v>
      </c>
      <c r="BG526" s="172">
        <v>2091514.6519958915</v>
      </c>
      <c r="BH526" s="172"/>
      <c r="BI526" s="172">
        <f t="shared" si="68"/>
        <v>11222370.104054896</v>
      </c>
      <c r="BJ526" s="172"/>
      <c r="BK526" s="172">
        <v>54210.937295232936</v>
      </c>
      <c r="BL526" s="172">
        <v>806978.66712663928</v>
      </c>
      <c r="BM526" s="172">
        <v>1421910.5905272919</v>
      </c>
      <c r="BN526" s="172">
        <v>1044106.6005439055</v>
      </c>
      <c r="BP526" s="265">
        <f t="shared" si="69"/>
        <v>3327206.7954930696</v>
      </c>
      <c r="BR526" s="265">
        <f t="shared" si="70"/>
        <v>49017952.90535225</v>
      </c>
      <c r="BT526" s="265">
        <f t="shared" si="74"/>
        <v>16042688.956383511</v>
      </c>
      <c r="BU526" s="265">
        <f t="shared" si="75"/>
        <v>29839642.69642894</v>
      </c>
    </row>
    <row r="527" spans="1:73" ht="15">
      <c r="A527" s="39">
        <f t="shared" si="71"/>
        <v>2018</v>
      </c>
      <c r="B527" s="39">
        <f t="shared" si="72"/>
        <v>10</v>
      </c>
      <c r="C527" s="264">
        <f t="shared" si="73"/>
        <v>43374</v>
      </c>
      <c r="E527" s="172">
        <v>27333474.355534039</v>
      </c>
      <c r="F527" s="172">
        <v>141.1755</v>
      </c>
      <c r="G527" s="172"/>
      <c r="H527" s="172">
        <f t="shared" si="60"/>
        <v>27333615.531034041</v>
      </c>
      <c r="I527" s="172"/>
      <c r="J527" s="172">
        <v>11076424.043627113</v>
      </c>
      <c r="K527" s="172">
        <v>3094268.0710243671</v>
      </c>
      <c r="L527" s="172"/>
      <c r="M527" s="172">
        <f t="shared" si="61"/>
        <v>14170692.114651481</v>
      </c>
      <c r="N527" s="172"/>
      <c r="O527" s="172">
        <v>614933.74197374471</v>
      </c>
      <c r="P527" s="172">
        <v>924869.32014936733</v>
      </c>
      <c r="Q527" s="172"/>
      <c r="R527" s="172">
        <f t="shared" si="62"/>
        <v>1539803.0621231119</v>
      </c>
      <c r="S527" s="172"/>
      <c r="T527" s="172">
        <v>565960.25781459513</v>
      </c>
      <c r="U527" s="172">
        <v>537862.20502416545</v>
      </c>
      <c r="V527" s="172">
        <v>1684993.7504894831</v>
      </c>
      <c r="W527" s="172"/>
      <c r="X527" s="172">
        <f t="shared" si="63"/>
        <v>2788816.2133282437</v>
      </c>
      <c r="Y527" s="172"/>
      <c r="Z527" s="172">
        <v>161715.40040341325</v>
      </c>
      <c r="AA527" s="172">
        <v>175328.80558198443</v>
      </c>
      <c r="AB527" s="172">
        <v>16704.861214667282</v>
      </c>
      <c r="AC527" s="172"/>
      <c r="AD527" s="172">
        <f t="shared" si="64"/>
        <v>353749.06720006495</v>
      </c>
      <c r="AE527" s="172"/>
      <c r="AF527" s="172">
        <v>136883.39387487678</v>
      </c>
      <c r="AG527" s="172">
        <v>37415.179667614655</v>
      </c>
      <c r="AH527" s="172">
        <v>38337.474585502088</v>
      </c>
      <c r="AI527" s="172"/>
      <c r="AJ527" s="172">
        <f t="shared" si="65"/>
        <v>212636.04812799353</v>
      </c>
      <c r="AK527" s="172"/>
      <c r="AL527" s="172">
        <v>13580.757441858408</v>
      </c>
      <c r="AM527" s="172">
        <v>507.30675210364757</v>
      </c>
      <c r="AN527" s="172">
        <v>0</v>
      </c>
      <c r="AO527" s="172"/>
      <c r="AP527" s="172">
        <f t="shared" si="66"/>
        <v>14088.064193962056</v>
      </c>
      <c r="AQ527" s="172"/>
      <c r="AR527" s="172">
        <v>13715.288496891</v>
      </c>
      <c r="AS527" s="172">
        <v>1607178.7269869987</v>
      </c>
      <c r="AT527" s="172">
        <v>815250.93153592991</v>
      </c>
      <c r="AU527" s="172"/>
      <c r="AV527" s="172">
        <f t="shared" si="67"/>
        <v>2436144.9470198196</v>
      </c>
      <c r="AW527" s="172"/>
      <c r="AX527" s="172">
        <v>6049.9394884657622</v>
      </c>
      <c r="AY527" s="172">
        <v>708941.27000134741</v>
      </c>
      <c r="AZ527" s="172">
        <v>359614.65956955712</v>
      </c>
      <c r="BA527" s="172"/>
      <c r="BB527" s="172">
        <f t="shared" si="59"/>
        <v>1074605.8690593704</v>
      </c>
      <c r="BC527" s="172"/>
      <c r="BD527" s="172">
        <v>0</v>
      </c>
      <c r="BE527" s="172">
        <v>2918137.2570281439</v>
      </c>
      <c r="BF527" s="172">
        <v>5861798.5365489814</v>
      </c>
      <c r="BG527" s="172">
        <v>2011132.9603524499</v>
      </c>
      <c r="BH527" s="172"/>
      <c r="BI527" s="172">
        <f t="shared" si="68"/>
        <v>10791068.753929576</v>
      </c>
      <c r="BJ527" s="172"/>
      <c r="BK527" s="172">
        <v>51656.309280686582</v>
      </c>
      <c r="BL527" s="172">
        <v>768950.72640028934</v>
      </c>
      <c r="BM527" s="172">
        <v>1354904.6907960472</v>
      </c>
      <c r="BN527" s="172">
        <v>994904.27892758523</v>
      </c>
      <c r="BP527" s="265">
        <f t="shared" si="69"/>
        <v>3170416.0054046083</v>
      </c>
      <c r="BR527" s="265">
        <f t="shared" si="70"/>
        <v>63885635.676072277</v>
      </c>
      <c r="BT527" s="265">
        <f t="shared" si="74"/>
        <v>27333615.531034041</v>
      </c>
      <c r="BU527" s="265">
        <f t="shared" si="75"/>
        <v>33545982.905758191</v>
      </c>
    </row>
    <row r="528" spans="1:73" ht="15">
      <c r="A528" s="39">
        <f t="shared" si="71"/>
        <v>2018</v>
      </c>
      <c r="B528" s="39">
        <f t="shared" si="72"/>
        <v>11</v>
      </c>
      <c r="C528" s="264">
        <f t="shared" si="73"/>
        <v>43405</v>
      </c>
      <c r="E528" s="172">
        <v>56260492.509561695</v>
      </c>
      <c r="F528" s="172">
        <v>236.9735</v>
      </c>
      <c r="G528" s="172"/>
      <c r="H528" s="172">
        <f t="shared" si="60"/>
        <v>56260729.483061694</v>
      </c>
      <c r="I528" s="172"/>
      <c r="J528" s="172">
        <v>18677937.311305527</v>
      </c>
      <c r="K528" s="172">
        <v>4641338.4837744758</v>
      </c>
      <c r="L528" s="172"/>
      <c r="M528" s="172">
        <f t="shared" si="61"/>
        <v>23319275.795080002</v>
      </c>
      <c r="N528" s="172"/>
      <c r="O528" s="172">
        <v>1085481.7835994458</v>
      </c>
      <c r="P528" s="172">
        <v>1061011.0814003919</v>
      </c>
      <c r="Q528" s="172"/>
      <c r="R528" s="172">
        <f t="shared" si="62"/>
        <v>2146492.8649998377</v>
      </c>
      <c r="S528" s="172"/>
      <c r="T528" s="172">
        <v>876728.32160697423</v>
      </c>
      <c r="U528" s="172">
        <v>833201.66346581629</v>
      </c>
      <c r="V528" s="172">
        <v>2610221.6938151745</v>
      </c>
      <c r="W528" s="172"/>
      <c r="X528" s="172">
        <f t="shared" si="63"/>
        <v>4320151.6788879652</v>
      </c>
      <c r="Y528" s="172"/>
      <c r="Z528" s="172">
        <v>182785.25076870719</v>
      </c>
      <c r="AA528" s="172">
        <v>198172.34237021077</v>
      </c>
      <c r="AB528" s="172">
        <v>18881.332504897062</v>
      </c>
      <c r="AC528" s="172"/>
      <c r="AD528" s="172">
        <f t="shared" si="64"/>
        <v>399838.92564381502</v>
      </c>
      <c r="AE528" s="172"/>
      <c r="AF528" s="172">
        <v>136611.09449372053</v>
      </c>
      <c r="AG528" s="172">
        <v>37340.750403545891</v>
      </c>
      <c r="AH528" s="172">
        <v>38261.210618710997</v>
      </c>
      <c r="AI528" s="172"/>
      <c r="AJ528" s="172">
        <f t="shared" si="65"/>
        <v>212213.05551597741</v>
      </c>
      <c r="AK528" s="172"/>
      <c r="AL528" s="172">
        <v>14512.806807684581</v>
      </c>
      <c r="AM528" s="172">
        <v>542.12328855986721</v>
      </c>
      <c r="AN528" s="172">
        <v>0</v>
      </c>
      <c r="AO528" s="172"/>
      <c r="AP528" s="172">
        <f t="shared" si="66"/>
        <v>15054.930096244449</v>
      </c>
      <c r="AQ528" s="172"/>
      <c r="AR528" s="172">
        <v>24375.627207238944</v>
      </c>
      <c r="AS528" s="172">
        <v>1902058.1303024862</v>
      </c>
      <c r="AT528" s="172">
        <v>733593.46473419375</v>
      </c>
      <c r="AU528" s="172"/>
      <c r="AV528" s="172">
        <f t="shared" si="67"/>
        <v>2660027.222243919</v>
      </c>
      <c r="AW528" s="172"/>
      <c r="AX528" s="172">
        <v>11046.053177084865</v>
      </c>
      <c r="AY528" s="172">
        <v>861936.19038399018</v>
      </c>
      <c r="AZ528" s="172">
        <v>332435.03245772305</v>
      </c>
      <c r="BA528" s="172"/>
      <c r="BB528" s="172">
        <f t="shared" si="59"/>
        <v>1205417.2760187981</v>
      </c>
      <c r="BC528" s="172"/>
      <c r="BD528" s="172">
        <v>0</v>
      </c>
      <c r="BE528" s="172">
        <v>3018440.0264749718</v>
      </c>
      <c r="BF528" s="172">
        <v>6063281.3920038361</v>
      </c>
      <c r="BG528" s="172">
        <v>2080260.0054094684</v>
      </c>
      <c r="BH528" s="172"/>
      <c r="BI528" s="172">
        <f t="shared" si="68"/>
        <v>11161981.423888275</v>
      </c>
      <c r="BJ528" s="172"/>
      <c r="BK528" s="172">
        <v>56435.469217632475</v>
      </c>
      <c r="BL528" s="172">
        <v>840092.82997429953</v>
      </c>
      <c r="BM528" s="172">
        <v>1480258.3272985592</v>
      </c>
      <c r="BN528" s="172">
        <v>1086951.2473842439</v>
      </c>
      <c r="BP528" s="265">
        <f t="shared" si="69"/>
        <v>3463737.8738747351</v>
      </c>
      <c r="BR528" s="265">
        <f t="shared" si="70"/>
        <v>105164920.52931125</v>
      </c>
      <c r="BT528" s="265">
        <f t="shared" si="74"/>
        <v>56260729.483061694</v>
      </c>
      <c r="BU528" s="265">
        <f t="shared" si="75"/>
        <v>45736979.793455869</v>
      </c>
    </row>
    <row r="529" spans="1:73" ht="15">
      <c r="A529" s="39">
        <f t="shared" si="71"/>
        <v>2018</v>
      </c>
      <c r="B529" s="39">
        <f t="shared" si="72"/>
        <v>12</v>
      </c>
      <c r="C529" s="264">
        <f t="shared" si="73"/>
        <v>43435</v>
      </c>
      <c r="E529" s="172">
        <v>85941805.923982278</v>
      </c>
      <c r="F529" s="172">
        <v>443.69600000000003</v>
      </c>
      <c r="G529" s="172"/>
      <c r="H529" s="172">
        <f t="shared" si="60"/>
        <v>85942249.619982272</v>
      </c>
      <c r="I529" s="172"/>
      <c r="J529" s="172">
        <v>26127367.061125539</v>
      </c>
      <c r="K529" s="172">
        <v>7615472.3985919412</v>
      </c>
      <c r="L529" s="172"/>
      <c r="M529" s="172">
        <f t="shared" si="61"/>
        <v>33742839.459717482</v>
      </c>
      <c r="N529" s="172"/>
      <c r="O529" s="172">
        <v>1710769.607234926</v>
      </c>
      <c r="P529" s="172">
        <v>1189803.5290663007</v>
      </c>
      <c r="Q529" s="172"/>
      <c r="R529" s="172">
        <f t="shared" si="62"/>
        <v>2900573.1363012269</v>
      </c>
      <c r="S529" s="172"/>
      <c r="T529" s="172">
        <v>1268929.0536909821</v>
      </c>
      <c r="U529" s="172">
        <v>1205930.9278586216</v>
      </c>
      <c r="V529" s="172">
        <v>3777893.4046359817</v>
      </c>
      <c r="W529" s="172"/>
      <c r="X529" s="172">
        <f t="shared" si="63"/>
        <v>6252753.3861855855</v>
      </c>
      <c r="Y529" s="172"/>
      <c r="Z529" s="172">
        <v>211640.62120449764</v>
      </c>
      <c r="AA529" s="172">
        <v>229456.79407061954</v>
      </c>
      <c r="AB529" s="172">
        <v>21862.031666666688</v>
      </c>
      <c r="AC529" s="172"/>
      <c r="AD529" s="172">
        <f t="shared" si="64"/>
        <v>462959.44694178383</v>
      </c>
      <c r="AE529" s="172"/>
      <c r="AF529" s="172">
        <v>185216.38003431036</v>
      </c>
      <c r="AG529" s="172">
        <v>50626.331947200604</v>
      </c>
      <c r="AH529" s="172">
        <v>51874.285560706856</v>
      </c>
      <c r="AI529" s="172"/>
      <c r="AJ529" s="172">
        <f t="shared" si="65"/>
        <v>287716.99754221784</v>
      </c>
      <c r="AK529" s="172"/>
      <c r="AL529" s="172">
        <v>17214.789164915539</v>
      </c>
      <c r="AM529" s="172">
        <v>643.05535363477532</v>
      </c>
      <c r="AN529" s="172">
        <v>0</v>
      </c>
      <c r="AO529" s="172"/>
      <c r="AP529" s="172">
        <f t="shared" si="66"/>
        <v>17857.844518550315</v>
      </c>
      <c r="AQ529" s="172"/>
      <c r="AR529" s="172">
        <v>25286.66306754058</v>
      </c>
      <c r="AS529" s="172">
        <v>2717324.9413029063</v>
      </c>
      <c r="AT529" s="172">
        <v>749990.18625533406</v>
      </c>
      <c r="AU529" s="172"/>
      <c r="AV529" s="172">
        <f t="shared" si="67"/>
        <v>3492601.7906257808</v>
      </c>
      <c r="AW529" s="172"/>
      <c r="AX529" s="172">
        <v>8906.772161245337</v>
      </c>
      <c r="AY529" s="172">
        <v>957128.82619621675</v>
      </c>
      <c r="AZ529" s="172">
        <v>264170.55086722918</v>
      </c>
      <c r="BA529" s="172"/>
      <c r="BB529" s="172">
        <f t="shared" si="59"/>
        <v>1230206.1492246913</v>
      </c>
      <c r="BC529" s="172"/>
      <c r="BD529" s="172">
        <v>0</v>
      </c>
      <c r="BE529" s="172">
        <v>3419188.7199059962</v>
      </c>
      <c r="BF529" s="172">
        <v>6868284.0007811375</v>
      </c>
      <c r="BG529" s="172">
        <v>2356449.5178240105</v>
      </c>
      <c r="BH529" s="172"/>
      <c r="BI529" s="172">
        <f t="shared" si="68"/>
        <v>12643922.238511145</v>
      </c>
      <c r="BJ529" s="172"/>
      <c r="BK529" s="172">
        <v>56503.983946266846</v>
      </c>
      <c r="BL529" s="172">
        <v>841112.73346888029</v>
      </c>
      <c r="BM529" s="172">
        <v>1482055.4151762647</v>
      </c>
      <c r="BN529" s="172">
        <v>1088270.846047739</v>
      </c>
      <c r="BP529" s="265">
        <f t="shared" si="69"/>
        <v>3467942.978639151</v>
      </c>
      <c r="BR529" s="265">
        <f t="shared" si="70"/>
        <v>150441623.04818988</v>
      </c>
      <c r="BT529" s="265">
        <f t="shared" si="74"/>
        <v>85942249.619982272</v>
      </c>
      <c r="BU529" s="265">
        <f t="shared" si="75"/>
        <v>61054653.064335868</v>
      </c>
    </row>
    <row r="530" spans="1:73" ht="15">
      <c r="A530" s="39">
        <f t="shared" si="71"/>
        <v>2019</v>
      </c>
      <c r="B530" s="39">
        <f t="shared" si="72"/>
        <v>1</v>
      </c>
      <c r="C530" s="264">
        <f t="shared" si="73"/>
        <v>43466</v>
      </c>
      <c r="E530" s="172">
        <v>97910588.949331209</v>
      </c>
      <c r="F530" s="172">
        <v>448.73800000000006</v>
      </c>
      <c r="G530" s="172"/>
      <c r="H530" s="172">
        <f t="shared" si="60"/>
        <v>97911037.687331215</v>
      </c>
      <c r="I530" s="172"/>
      <c r="J530" s="172">
        <v>32211247.714326896</v>
      </c>
      <c r="K530" s="172">
        <v>5615917.4710206864</v>
      </c>
      <c r="L530" s="172"/>
      <c r="M530" s="172">
        <f t="shared" si="61"/>
        <v>37827165.185347579</v>
      </c>
      <c r="N530" s="172"/>
      <c r="O530" s="172">
        <v>1861509.6536701559</v>
      </c>
      <c r="P530" s="172">
        <v>1162924.2600122357</v>
      </c>
      <c r="Q530" s="172"/>
      <c r="R530" s="172">
        <f t="shared" si="62"/>
        <v>3024433.9136823919</v>
      </c>
      <c r="S530" s="172"/>
      <c r="T530" s="172">
        <v>1372492.1862163115</v>
      </c>
      <c r="U530" s="172">
        <v>1304352.4937727628</v>
      </c>
      <c r="V530" s="172">
        <v>4086224.6499430686</v>
      </c>
      <c r="W530" s="172"/>
      <c r="X530" s="172">
        <f t="shared" si="63"/>
        <v>6763069.329932143</v>
      </c>
      <c r="Y530" s="172"/>
      <c r="Z530" s="172">
        <v>198049.5793486241</v>
      </c>
      <c r="AA530" s="172">
        <v>214721.64126970689</v>
      </c>
      <c r="AB530" s="172">
        <v>20458.105587896582</v>
      </c>
      <c r="AC530" s="172"/>
      <c r="AD530" s="172">
        <f t="shared" si="64"/>
        <v>433229.32620622759</v>
      </c>
      <c r="AE530" s="172"/>
      <c r="AF530" s="172">
        <v>140947.32768333692</v>
      </c>
      <c r="AG530" s="172">
        <v>38525.999682347916</v>
      </c>
      <c r="AH530" s="172">
        <v>39475.676632431307</v>
      </c>
      <c r="AI530" s="172"/>
      <c r="AJ530" s="172">
        <f t="shared" si="65"/>
        <v>218949.00399811615</v>
      </c>
      <c r="AK530" s="172"/>
      <c r="AL530" s="172">
        <v>15622.235752350376</v>
      </c>
      <c r="AM530" s="172">
        <v>583.56580728665517</v>
      </c>
      <c r="AN530" s="172">
        <v>0</v>
      </c>
      <c r="AO530" s="172"/>
      <c r="AP530" s="172">
        <f t="shared" si="66"/>
        <v>16205.801559637031</v>
      </c>
      <c r="AQ530" s="172"/>
      <c r="AR530" s="172">
        <v>41695.007672324718</v>
      </c>
      <c r="AS530" s="172">
        <v>3335743.4310352192</v>
      </c>
      <c r="AT530" s="172">
        <v>1054579.0305922232</v>
      </c>
      <c r="AU530" s="172"/>
      <c r="AV530" s="172">
        <f t="shared" si="67"/>
        <v>4432017.4692997672</v>
      </c>
      <c r="AW530" s="172"/>
      <c r="AX530" s="172">
        <v>12429.730685400793</v>
      </c>
      <c r="AY530" s="172">
        <v>994421.03019166656</v>
      </c>
      <c r="AZ530" s="172">
        <v>314381.36286596657</v>
      </c>
      <c r="BA530" s="172"/>
      <c r="BB530" s="172">
        <f t="shared" si="59"/>
        <v>1321232.123743034</v>
      </c>
      <c r="BC530" s="172"/>
      <c r="BD530" s="172">
        <v>0</v>
      </c>
      <c r="BE530" s="172">
        <v>3181594.3230010318</v>
      </c>
      <c r="BF530" s="172">
        <v>6391017.0440211501</v>
      </c>
      <c r="BG530" s="172">
        <v>2192703.305523748</v>
      </c>
      <c r="BH530" s="172"/>
      <c r="BI530" s="172">
        <f t="shared" si="68"/>
        <v>11765314.67254593</v>
      </c>
      <c r="BJ530" s="172"/>
      <c r="BK530" s="172">
        <v>56616.704573831594</v>
      </c>
      <c r="BL530" s="172">
        <v>842790.68161603168</v>
      </c>
      <c r="BM530" s="172">
        <v>1485011.989293999</v>
      </c>
      <c r="BN530" s="172">
        <v>1090441.8535441943</v>
      </c>
      <c r="BP530" s="265">
        <f t="shared" si="69"/>
        <v>3474861.2290280564</v>
      </c>
      <c r="BR530" s="265">
        <f t="shared" si="70"/>
        <v>167187515.74267411</v>
      </c>
    </row>
    <row r="531" spans="1:73" ht="15">
      <c r="A531" s="39">
        <f t="shared" si="71"/>
        <v>2019</v>
      </c>
      <c r="B531" s="39">
        <f t="shared" si="72"/>
        <v>2</v>
      </c>
      <c r="C531" s="264">
        <f t="shared" si="73"/>
        <v>43497</v>
      </c>
      <c r="E531" s="172">
        <v>89068119.3632043</v>
      </c>
      <c r="F531" s="172">
        <v>438.65350000000001</v>
      </c>
      <c r="G531" s="172"/>
      <c r="H531" s="172">
        <f t="shared" si="60"/>
        <v>89068558.016704306</v>
      </c>
      <c r="I531" s="172"/>
      <c r="J531" s="172">
        <v>29803166.975719303</v>
      </c>
      <c r="K531" s="172">
        <v>5275353.3166334471</v>
      </c>
      <c r="L531" s="172"/>
      <c r="M531" s="172">
        <f t="shared" si="61"/>
        <v>35078520.292352751</v>
      </c>
      <c r="N531" s="172"/>
      <c r="O531" s="172">
        <v>1748384.4768388807</v>
      </c>
      <c r="P531" s="172">
        <v>1284034.2869485167</v>
      </c>
      <c r="Q531" s="172"/>
      <c r="R531" s="172">
        <f t="shared" si="62"/>
        <v>3032418.7637873972</v>
      </c>
      <c r="S531" s="172"/>
      <c r="T531" s="172">
        <v>1413006.1820288422</v>
      </c>
      <c r="U531" s="172">
        <v>1342855.1038433204</v>
      </c>
      <c r="V531" s="172">
        <v>4206844.1259731948</v>
      </c>
      <c r="W531" s="172"/>
      <c r="X531" s="172">
        <f t="shared" si="63"/>
        <v>6962705.4118453572</v>
      </c>
      <c r="Y531" s="172"/>
      <c r="Z531" s="172">
        <v>191931.04089879387</v>
      </c>
      <c r="AA531" s="172">
        <v>208088.0365812227</v>
      </c>
      <c r="AB531" s="172">
        <v>19826.073416649753</v>
      </c>
      <c r="AC531" s="172"/>
      <c r="AD531" s="172">
        <f t="shared" si="64"/>
        <v>419845.15089666634</v>
      </c>
      <c r="AE531" s="172"/>
      <c r="AF531" s="172">
        <v>166369.35406468471</v>
      </c>
      <c r="AG531" s="172">
        <v>45474.758459051089</v>
      </c>
      <c r="AH531" s="172">
        <v>46595.72430744562</v>
      </c>
      <c r="AI531" s="172"/>
      <c r="AJ531" s="172">
        <f t="shared" si="65"/>
        <v>258439.83683118143</v>
      </c>
      <c r="AK531" s="172"/>
      <c r="AL531" s="172">
        <v>12583.206813727236</v>
      </c>
      <c r="AM531" s="172">
        <v>470.04342777267948</v>
      </c>
      <c r="AN531" s="172">
        <v>0</v>
      </c>
      <c r="AO531" s="172"/>
      <c r="AP531" s="172">
        <f t="shared" si="66"/>
        <v>13053.250241499916</v>
      </c>
      <c r="AQ531" s="172"/>
      <c r="AR531" s="172">
        <v>54290.820073123541</v>
      </c>
      <c r="AS531" s="172">
        <v>3193380.7412153655</v>
      </c>
      <c r="AT531" s="172">
        <v>982668.44887968537</v>
      </c>
      <c r="AU531" s="172"/>
      <c r="AV531" s="172">
        <f t="shared" si="67"/>
        <v>4230340.0101681743</v>
      </c>
      <c r="AW531" s="172"/>
      <c r="AX531" s="172">
        <v>16488.887125030305</v>
      </c>
      <c r="AY531" s="172">
        <v>969874.73238063254</v>
      </c>
      <c r="AZ531" s="172">
        <v>298450.25573535275</v>
      </c>
      <c r="BA531" s="172"/>
      <c r="BB531" s="172">
        <f t="shared" si="59"/>
        <v>1284813.8752410156</v>
      </c>
      <c r="BC531" s="172"/>
      <c r="BD531" s="172">
        <v>0</v>
      </c>
      <c r="BE531" s="172">
        <v>3554810.6820032843</v>
      </c>
      <c r="BF531" s="172">
        <v>7140714.1673304001</v>
      </c>
      <c r="BG531" s="172">
        <v>2449917.978728177</v>
      </c>
      <c r="BH531" s="172"/>
      <c r="BI531" s="172">
        <f t="shared" si="68"/>
        <v>13145442.828061862</v>
      </c>
      <c r="BJ531" s="172"/>
      <c r="BK531" s="172">
        <v>62150.620068022254</v>
      </c>
      <c r="BL531" s="172">
        <v>925168.00199278409</v>
      </c>
      <c r="BM531" s="172">
        <v>1630162.2752117582</v>
      </c>
      <c r="BN531" s="172">
        <v>1197025.4690030022</v>
      </c>
      <c r="BP531" s="265">
        <f t="shared" si="69"/>
        <v>3814506.3662755666</v>
      </c>
      <c r="BR531" s="265">
        <f t="shared" si="70"/>
        <v>157308643.80240574</v>
      </c>
    </row>
    <row r="532" spans="1:73" ht="15">
      <c r="A532" s="39">
        <f t="shared" si="71"/>
        <v>2019</v>
      </c>
      <c r="B532" s="39">
        <f t="shared" si="72"/>
        <v>3</v>
      </c>
      <c r="C532" s="264">
        <f t="shared" si="73"/>
        <v>43525</v>
      </c>
      <c r="E532" s="172">
        <v>76060813.677014768</v>
      </c>
      <c r="F532" s="172">
        <v>302.52</v>
      </c>
      <c r="G532" s="172"/>
      <c r="H532" s="172">
        <f t="shared" si="60"/>
        <v>76061116.197014764</v>
      </c>
      <c r="I532" s="172"/>
      <c r="J532" s="172">
        <v>26377852.595030993</v>
      </c>
      <c r="K532" s="172">
        <v>5208874.934177096</v>
      </c>
      <c r="L532" s="172"/>
      <c r="M532" s="172">
        <f t="shared" si="61"/>
        <v>31586727.52920809</v>
      </c>
      <c r="N532" s="172"/>
      <c r="O532" s="172">
        <v>1498572.1854876161</v>
      </c>
      <c r="P532" s="172">
        <v>1212671.2815203874</v>
      </c>
      <c r="Q532" s="172"/>
      <c r="R532" s="172">
        <f t="shared" si="62"/>
        <v>2711243.4670080035</v>
      </c>
      <c r="S532" s="172"/>
      <c r="T532" s="172">
        <v>1130503.3365098673</v>
      </c>
      <c r="U532" s="172">
        <v>1074377.5891797128</v>
      </c>
      <c r="V532" s="172">
        <v>3365768.2330596885</v>
      </c>
      <c r="W532" s="172"/>
      <c r="X532" s="172">
        <f t="shared" si="63"/>
        <v>5570649.1587492684</v>
      </c>
      <c r="Y532" s="172"/>
      <c r="Z532" s="172">
        <v>192231.75250372529</v>
      </c>
      <c r="AA532" s="172">
        <v>208414.0624661152</v>
      </c>
      <c r="AB532" s="172">
        <v>19857.136293861742</v>
      </c>
      <c r="AC532" s="172"/>
      <c r="AD532" s="172">
        <f t="shared" si="64"/>
        <v>420502.95126370218</v>
      </c>
      <c r="AE532" s="172"/>
      <c r="AF532" s="172">
        <v>162512.70952368007</v>
      </c>
      <c r="AG532" s="172">
        <v>44420.598094297755</v>
      </c>
      <c r="AH532" s="172">
        <v>45515.578587131058</v>
      </c>
      <c r="AI532" s="172"/>
      <c r="AJ532" s="172">
        <f t="shared" si="65"/>
        <v>252448.88620510887</v>
      </c>
      <c r="AK532" s="172"/>
      <c r="AL532" s="172">
        <v>15226.133693731856</v>
      </c>
      <c r="AM532" s="172">
        <v>568.76948611534999</v>
      </c>
      <c r="AN532" s="172">
        <v>0</v>
      </c>
      <c r="AO532" s="172"/>
      <c r="AP532" s="172">
        <f t="shared" si="66"/>
        <v>15794.903179847206</v>
      </c>
      <c r="AQ532" s="172"/>
      <c r="AR532" s="172">
        <v>50717.541574119154</v>
      </c>
      <c r="AS532" s="172">
        <v>2862285.7622980596</v>
      </c>
      <c r="AT532" s="172">
        <v>744983.07349179219</v>
      </c>
      <c r="AU532" s="172"/>
      <c r="AV532" s="172">
        <f t="shared" si="67"/>
        <v>3657986.377363971</v>
      </c>
      <c r="AW532" s="172"/>
      <c r="AX532" s="172">
        <v>17922.778356785901</v>
      </c>
      <c r="AY532" s="172">
        <v>1011486.5925920635</v>
      </c>
      <c r="AZ532" s="172">
        <v>263265.25480809307</v>
      </c>
      <c r="BA532" s="172"/>
      <c r="BB532" s="172">
        <f t="shared" si="59"/>
        <v>1292674.6257569424</v>
      </c>
      <c r="BC532" s="172"/>
      <c r="BD532" s="172">
        <v>0</v>
      </c>
      <c r="BE532" s="172">
        <v>3217739.2856047656</v>
      </c>
      <c r="BF532" s="172">
        <v>6463623.1177703887</v>
      </c>
      <c r="BG532" s="172">
        <v>2217613.8286555852</v>
      </c>
      <c r="BH532" s="172"/>
      <c r="BI532" s="172">
        <f t="shared" si="68"/>
        <v>11898976.23203074</v>
      </c>
      <c r="BJ532" s="172"/>
      <c r="BK532" s="172">
        <v>56163.726693320794</v>
      </c>
      <c r="BL532" s="172">
        <v>836047.69755247084</v>
      </c>
      <c r="BM532" s="172">
        <v>1473130.7328961403</v>
      </c>
      <c r="BN532" s="172">
        <v>1081717.4665747164</v>
      </c>
      <c r="BP532" s="265">
        <f t="shared" si="69"/>
        <v>3447059.6237166482</v>
      </c>
      <c r="BR532" s="265">
        <f t="shared" si="70"/>
        <v>136915179.95149708</v>
      </c>
    </row>
    <row r="533" spans="1:73" ht="15">
      <c r="A533" s="39">
        <f t="shared" si="71"/>
        <v>2019</v>
      </c>
      <c r="B533" s="39">
        <f t="shared" si="72"/>
        <v>4</v>
      </c>
      <c r="C533" s="264">
        <f t="shared" si="73"/>
        <v>43556</v>
      </c>
      <c r="E533" s="172">
        <v>56816948.493666433</v>
      </c>
      <c r="F533" s="172">
        <v>274.7885</v>
      </c>
      <c r="G533" s="172"/>
      <c r="H533" s="172">
        <f t="shared" si="60"/>
        <v>56817223.282166436</v>
      </c>
      <c r="I533" s="172"/>
      <c r="J533" s="172">
        <v>20272978.164424401</v>
      </c>
      <c r="K533" s="172">
        <v>4250085.3266389314</v>
      </c>
      <c r="L533" s="172"/>
      <c r="M533" s="172">
        <f t="shared" si="61"/>
        <v>24523063.491063334</v>
      </c>
      <c r="N533" s="172"/>
      <c r="O533" s="172">
        <v>1143034.3997544979</v>
      </c>
      <c r="P533" s="172">
        <v>1109388.834323725</v>
      </c>
      <c r="Q533" s="172"/>
      <c r="R533" s="172">
        <f t="shared" si="62"/>
        <v>2252423.2340782229</v>
      </c>
      <c r="S533" s="172"/>
      <c r="T533" s="172">
        <v>1086437.0210420275</v>
      </c>
      <c r="U533" s="172">
        <v>1032499.0203622759</v>
      </c>
      <c r="V533" s="172">
        <v>3234572.6850593332</v>
      </c>
      <c r="W533" s="172"/>
      <c r="X533" s="172">
        <f t="shared" si="63"/>
        <v>5353508.7264636364</v>
      </c>
      <c r="Y533" s="172"/>
      <c r="Z533" s="172">
        <v>183835.03480360398</v>
      </c>
      <c r="AA533" s="172">
        <v>199310.49854147428</v>
      </c>
      <c r="AB533" s="172">
        <v>18989.772990865487</v>
      </c>
      <c r="AC533" s="172"/>
      <c r="AD533" s="172">
        <f t="shared" si="64"/>
        <v>402135.30633594375</v>
      </c>
      <c r="AE533" s="172"/>
      <c r="AF533" s="172">
        <v>158853.7056176656</v>
      </c>
      <c r="AG533" s="172">
        <v>43420.460059488534</v>
      </c>
      <c r="AH533" s="172">
        <v>44490.786862699468</v>
      </c>
      <c r="AI533" s="172"/>
      <c r="AJ533" s="172">
        <f t="shared" si="65"/>
        <v>246764.95253985361</v>
      </c>
      <c r="AK533" s="172"/>
      <c r="AL533" s="172">
        <v>13978.799718059565</v>
      </c>
      <c r="AM533" s="172">
        <v>522.17554975385576</v>
      </c>
      <c r="AN533" s="172">
        <v>0</v>
      </c>
      <c r="AO533" s="172"/>
      <c r="AP533" s="172">
        <f t="shared" si="66"/>
        <v>14500.975267813421</v>
      </c>
      <c r="AQ533" s="172"/>
      <c r="AR533" s="172">
        <v>53513.612964686181</v>
      </c>
      <c r="AS533" s="172">
        <v>2571274.9825873179</v>
      </c>
      <c r="AT533" s="172">
        <v>1085850.7456363819</v>
      </c>
      <c r="AU533" s="172"/>
      <c r="AV533" s="172">
        <f t="shared" si="67"/>
        <v>3710639.3411883861</v>
      </c>
      <c r="AW533" s="172"/>
      <c r="AX533" s="172">
        <v>19627.638737310164</v>
      </c>
      <c r="AY533" s="172">
        <v>943088.19114514673</v>
      </c>
      <c r="AZ533" s="172">
        <v>398266.62744775036</v>
      </c>
      <c r="BA533" s="172"/>
      <c r="BB533" s="172">
        <f t="shared" si="59"/>
        <v>1360982.4573302073</v>
      </c>
      <c r="BC533" s="172"/>
      <c r="BD533" s="172">
        <v>0</v>
      </c>
      <c r="BE533" s="172">
        <v>3637417.6711599869</v>
      </c>
      <c r="BF533" s="172">
        <v>7306650.6828185767</v>
      </c>
      <c r="BG533" s="172">
        <v>2506849.3784587411</v>
      </c>
      <c r="BH533" s="172"/>
      <c r="BI533" s="172">
        <f t="shared" si="68"/>
        <v>13450917.732437305</v>
      </c>
      <c r="BJ533" s="172"/>
      <c r="BK533" s="172">
        <v>61270.778706297257</v>
      </c>
      <c r="BL533" s="172">
        <v>912070.77023859043</v>
      </c>
      <c r="BM533" s="172">
        <v>1607084.7227354476</v>
      </c>
      <c r="BN533" s="172">
        <v>1180079.6602964371</v>
      </c>
      <c r="BP533" s="265">
        <f t="shared" si="69"/>
        <v>3760505.9319767728</v>
      </c>
      <c r="BR533" s="265">
        <f t="shared" si="70"/>
        <v>111892665.43084791</v>
      </c>
    </row>
    <row r="534" spans="1:73" ht="15">
      <c r="A534" s="39">
        <f t="shared" si="71"/>
        <v>2019</v>
      </c>
      <c r="B534" s="39">
        <f t="shared" si="72"/>
        <v>5</v>
      </c>
      <c r="C534" s="264">
        <f t="shared" si="73"/>
        <v>43586</v>
      </c>
      <c r="E534" s="172">
        <v>40917865.772264488</v>
      </c>
      <c r="F534" s="172">
        <v>196.63759999999999</v>
      </c>
      <c r="G534" s="172"/>
      <c r="H534" s="172">
        <f t="shared" si="60"/>
        <v>40918062.409864485</v>
      </c>
      <c r="I534" s="172"/>
      <c r="J534" s="172">
        <v>15243856.585702201</v>
      </c>
      <c r="K534" s="172">
        <v>4027597.9321170975</v>
      </c>
      <c r="L534" s="172"/>
      <c r="M534" s="172">
        <f t="shared" si="61"/>
        <v>19271454.5178193</v>
      </c>
      <c r="N534" s="172"/>
      <c r="O534" s="172">
        <v>877228.40459372464</v>
      </c>
      <c r="P534" s="172">
        <v>1010169.6041832149</v>
      </c>
      <c r="Q534" s="172"/>
      <c r="R534" s="172">
        <f t="shared" si="62"/>
        <v>1887398.0087769395</v>
      </c>
      <c r="S534" s="172"/>
      <c r="T534" s="172">
        <v>889439.3230201269</v>
      </c>
      <c r="U534" s="172">
        <v>845281.60574752907</v>
      </c>
      <c r="V534" s="172">
        <v>2648065.2661294723</v>
      </c>
      <c r="W534" s="172"/>
      <c r="X534" s="172">
        <f t="shared" si="63"/>
        <v>4382786.1948971283</v>
      </c>
      <c r="Y534" s="172"/>
      <c r="Z534" s="172">
        <v>174563.65981354204</v>
      </c>
      <c r="AA534" s="172">
        <v>189258.64757950531</v>
      </c>
      <c r="AB534" s="172">
        <v>18032.059426840242</v>
      </c>
      <c r="AC534" s="172"/>
      <c r="AD534" s="172">
        <f t="shared" si="64"/>
        <v>381854.3668198876</v>
      </c>
      <c r="AE534" s="172"/>
      <c r="AF534" s="172">
        <v>152892.82615181699</v>
      </c>
      <c r="AG534" s="172">
        <v>41791.136224958347</v>
      </c>
      <c r="AH534" s="172">
        <v>42821.299727991922</v>
      </c>
      <c r="AI534" s="172"/>
      <c r="AJ534" s="172">
        <f t="shared" si="65"/>
        <v>237505.26210476726</v>
      </c>
      <c r="AK534" s="172"/>
      <c r="AL534" s="172">
        <v>14153.090592902952</v>
      </c>
      <c r="AM534" s="172">
        <v>528.68615404206571</v>
      </c>
      <c r="AN534" s="172">
        <v>0</v>
      </c>
      <c r="AO534" s="172"/>
      <c r="AP534" s="172">
        <f t="shared" si="66"/>
        <v>14681.776746945017</v>
      </c>
      <c r="AQ534" s="172"/>
      <c r="AR534" s="172">
        <v>23600.848727200479</v>
      </c>
      <c r="AS534" s="172">
        <v>2096690.4760851373</v>
      </c>
      <c r="AT534" s="172">
        <v>1080517.2474711929</v>
      </c>
      <c r="AU534" s="172"/>
      <c r="AV534" s="172">
        <f t="shared" si="67"/>
        <v>3200808.5722835306</v>
      </c>
      <c r="AW534" s="172"/>
      <c r="AX534" s="172">
        <v>9118.4758950555679</v>
      </c>
      <c r="AY534" s="172">
        <v>810081.95029614726</v>
      </c>
      <c r="AZ534" s="172">
        <v>417471.02356969274</v>
      </c>
      <c r="BA534" s="172"/>
      <c r="BB534" s="172">
        <f t="shared" si="59"/>
        <v>1236671.4497608957</v>
      </c>
      <c r="BC534" s="172"/>
      <c r="BD534" s="172">
        <v>0</v>
      </c>
      <c r="BE534" s="172">
        <v>3362733.0884912335</v>
      </c>
      <c r="BF534" s="172">
        <v>6754878.9384215875</v>
      </c>
      <c r="BG534" s="172">
        <v>2317541.210525481</v>
      </c>
      <c r="BH534" s="172"/>
      <c r="BI534" s="172">
        <f t="shared" si="68"/>
        <v>12435153.237438302</v>
      </c>
      <c r="BJ534" s="172"/>
      <c r="BK534" s="172">
        <v>55278.777217701056</v>
      </c>
      <c r="BL534" s="172">
        <v>822874.42691852385</v>
      </c>
      <c r="BM534" s="172">
        <v>1449919.1985776599</v>
      </c>
      <c r="BN534" s="172">
        <v>1064673.2752225094</v>
      </c>
      <c r="BP534" s="265">
        <f t="shared" si="69"/>
        <v>3392745.6779363938</v>
      </c>
      <c r="BR534" s="265">
        <f t="shared" si="70"/>
        <v>87359121.474448577</v>
      </c>
    </row>
    <row r="535" spans="1:73" ht="15">
      <c r="A535" s="39">
        <f t="shared" si="71"/>
        <v>2019</v>
      </c>
      <c r="B535" s="39">
        <f t="shared" si="72"/>
        <v>6</v>
      </c>
      <c r="C535" s="264">
        <f t="shared" si="73"/>
        <v>43617</v>
      </c>
      <c r="E535" s="172">
        <v>26441443.257582273</v>
      </c>
      <c r="F535" s="172">
        <v>103.361</v>
      </c>
      <c r="G535" s="172"/>
      <c r="H535" s="172">
        <f t="shared" si="60"/>
        <v>26441546.618582275</v>
      </c>
      <c r="I535" s="172"/>
      <c r="J535" s="172">
        <v>11171518.881015707</v>
      </c>
      <c r="K535" s="172">
        <v>3744057.9995719525</v>
      </c>
      <c r="L535" s="172"/>
      <c r="M535" s="172">
        <f t="shared" si="61"/>
        <v>14915576.88058766</v>
      </c>
      <c r="N535" s="172"/>
      <c r="O535" s="172">
        <v>536944.57102595316</v>
      </c>
      <c r="P535" s="172">
        <v>966733.65865404485</v>
      </c>
      <c r="Q535" s="172"/>
      <c r="R535" s="172">
        <f t="shared" si="62"/>
        <v>1503678.229679998</v>
      </c>
      <c r="S535" s="172"/>
      <c r="T535" s="172">
        <v>695575.46382223896</v>
      </c>
      <c r="U535" s="172">
        <v>661042.4452359631</v>
      </c>
      <c r="V535" s="172">
        <v>2070888.005564251</v>
      </c>
      <c r="W535" s="172"/>
      <c r="X535" s="172">
        <f t="shared" si="63"/>
        <v>3427505.914622453</v>
      </c>
      <c r="Y535" s="172"/>
      <c r="Z535" s="172">
        <v>162670.30067826496</v>
      </c>
      <c r="AA535" s="172">
        <v>176364.09055930885</v>
      </c>
      <c r="AB535" s="172">
        <v>16803.500407505151</v>
      </c>
      <c r="AC535" s="172"/>
      <c r="AD535" s="172">
        <f t="shared" si="64"/>
        <v>355837.89164507895</v>
      </c>
      <c r="AE535" s="172"/>
      <c r="AF535" s="172">
        <v>131542.04942784706</v>
      </c>
      <c r="AG535" s="172">
        <v>35955.197148954197</v>
      </c>
      <c r="AH535" s="172">
        <v>36841.503078705609</v>
      </c>
      <c r="AI535" s="172"/>
      <c r="AJ535" s="172">
        <f t="shared" si="65"/>
        <v>204338.74965550686</v>
      </c>
      <c r="AK535" s="172"/>
      <c r="AL535" s="172">
        <v>14876.508967297472</v>
      </c>
      <c r="AM535" s="172">
        <v>555.70931733007478</v>
      </c>
      <c r="AN535" s="172">
        <v>0</v>
      </c>
      <c r="AO535" s="172"/>
      <c r="AP535" s="172">
        <f t="shared" si="66"/>
        <v>15432.218284627546</v>
      </c>
      <c r="AQ535" s="172"/>
      <c r="AR535" s="172">
        <v>5892.5984189797346</v>
      </c>
      <c r="AS535" s="172">
        <v>1744450.0178139999</v>
      </c>
      <c r="AT535" s="172">
        <v>1151495.6408531291</v>
      </c>
      <c r="AU535" s="172"/>
      <c r="AV535" s="172">
        <f t="shared" si="67"/>
        <v>2901838.2570861084</v>
      </c>
      <c r="AW535" s="172"/>
      <c r="AX535" s="172">
        <v>2283.1003769382742</v>
      </c>
      <c r="AY535" s="172">
        <v>675891.04331170605</v>
      </c>
      <c r="AZ535" s="172">
        <v>446149.54978210613</v>
      </c>
      <c r="BA535" s="172"/>
      <c r="BB535" s="172">
        <f t="shared" si="59"/>
        <v>1124323.6934707505</v>
      </c>
      <c r="BC535" s="172"/>
      <c r="BD535" s="172">
        <v>0</v>
      </c>
      <c r="BE535" s="172">
        <v>3238229.9468054688</v>
      </c>
      <c r="BF535" s="172">
        <v>6504783.6654964834</v>
      </c>
      <c r="BG535" s="172">
        <v>2231735.6606636238</v>
      </c>
      <c r="BH535" s="172"/>
      <c r="BI535" s="172">
        <f t="shared" si="68"/>
        <v>11974749.272965576</v>
      </c>
      <c r="BJ535" s="172"/>
      <c r="BK535" s="172">
        <v>54625.903685834928</v>
      </c>
      <c r="BL535" s="172">
        <v>813155.81589952717</v>
      </c>
      <c r="BM535" s="172">
        <v>1432794.8352009538</v>
      </c>
      <c r="BN535" s="172">
        <v>1052098.8834493242</v>
      </c>
      <c r="BP535" s="265">
        <f t="shared" si="69"/>
        <v>3352675.4382356405</v>
      </c>
      <c r="BR535" s="265">
        <f t="shared" si="70"/>
        <v>66217503.164815679</v>
      </c>
    </row>
    <row r="536" spans="1:73" ht="15">
      <c r="A536" s="39">
        <f t="shared" si="71"/>
        <v>2019</v>
      </c>
      <c r="B536" s="39">
        <f t="shared" si="72"/>
        <v>7</v>
      </c>
      <c r="C536" s="264">
        <f t="shared" si="73"/>
        <v>43647</v>
      </c>
      <c r="E536" s="172">
        <v>17668276.03731842</v>
      </c>
      <c r="F536" s="172">
        <v>78.150999999999996</v>
      </c>
      <c r="G536" s="172"/>
      <c r="H536" s="172">
        <f t="shared" si="60"/>
        <v>17668354.18831842</v>
      </c>
      <c r="I536" s="172"/>
      <c r="J536" s="172">
        <v>8507054.11595436</v>
      </c>
      <c r="K536" s="172">
        <v>2827321.3776464844</v>
      </c>
      <c r="L536" s="172"/>
      <c r="M536" s="172">
        <f t="shared" si="61"/>
        <v>11334375.493600845</v>
      </c>
      <c r="N536" s="172"/>
      <c r="O536" s="172">
        <v>372527.61105890508</v>
      </c>
      <c r="P536" s="172">
        <v>922730.12167772872</v>
      </c>
      <c r="Q536" s="172"/>
      <c r="R536" s="172">
        <f t="shared" si="62"/>
        <v>1295257.7327366339</v>
      </c>
      <c r="S536" s="172"/>
      <c r="T536" s="172">
        <v>528268.90286514582</v>
      </c>
      <c r="U536" s="172">
        <v>502042.10104417807</v>
      </c>
      <c r="V536" s="172">
        <v>1572777.9249780951</v>
      </c>
      <c r="W536" s="172"/>
      <c r="X536" s="172">
        <f t="shared" si="63"/>
        <v>2603088.9288874189</v>
      </c>
      <c r="Y536" s="172"/>
      <c r="Z536" s="172">
        <v>132917.87801175969</v>
      </c>
      <c r="AA536" s="172">
        <v>144107.07164660282</v>
      </c>
      <c r="AB536" s="172">
        <v>13730.137634360131</v>
      </c>
      <c r="AC536" s="172"/>
      <c r="AD536" s="172">
        <f t="shared" si="64"/>
        <v>290755.08729272266</v>
      </c>
      <c r="AE536" s="172"/>
      <c r="AF536" s="172">
        <v>122736.71774683651</v>
      </c>
      <c r="AG536" s="172">
        <v>33548.381701500453</v>
      </c>
      <c r="AH536" s="172">
        <v>34375.358939656653</v>
      </c>
      <c r="AI536" s="172"/>
      <c r="AJ536" s="172">
        <f t="shared" si="65"/>
        <v>190660.45838799363</v>
      </c>
      <c r="AK536" s="172"/>
      <c r="AL536" s="172">
        <v>12956.866005994252</v>
      </c>
      <c r="AM536" s="172">
        <v>484.00139970717515</v>
      </c>
      <c r="AN536" s="172">
        <v>0</v>
      </c>
      <c r="AO536" s="172"/>
      <c r="AP536" s="172">
        <f t="shared" si="66"/>
        <v>13440.867405701427</v>
      </c>
      <c r="AQ536" s="172"/>
      <c r="AR536" s="172">
        <v>3108.8473053434977</v>
      </c>
      <c r="AS536" s="172">
        <v>1425438.6159682279</v>
      </c>
      <c r="AT536" s="172">
        <v>1118253.1924308208</v>
      </c>
      <c r="AU536" s="172"/>
      <c r="AV536" s="172">
        <f t="shared" si="67"/>
        <v>2546800.6557043921</v>
      </c>
      <c r="AW536" s="172"/>
      <c r="AX536" s="172">
        <v>1306.0804107295023</v>
      </c>
      <c r="AY536" s="172">
        <v>598851.365203275</v>
      </c>
      <c r="AZ536" s="172">
        <v>469797.46684864897</v>
      </c>
      <c r="BA536" s="172"/>
      <c r="BB536" s="172">
        <f t="shared" si="59"/>
        <v>1069954.9124626536</v>
      </c>
      <c r="BC536" s="172"/>
      <c r="BD536" s="172">
        <v>0</v>
      </c>
      <c r="BE536" s="172">
        <v>2904002.1385250227</v>
      </c>
      <c r="BF536" s="172">
        <v>5833404.6641373998</v>
      </c>
      <c r="BG536" s="172">
        <v>2001391.2654915766</v>
      </c>
      <c r="BH536" s="172"/>
      <c r="BI536" s="172">
        <f t="shared" si="68"/>
        <v>10738798.068154</v>
      </c>
      <c r="BJ536" s="172"/>
      <c r="BK536" s="172">
        <v>54121.471141322654</v>
      </c>
      <c r="BL536" s="172">
        <v>805646.88278130908</v>
      </c>
      <c r="BM536" s="172">
        <v>1419563.9631106514</v>
      </c>
      <c r="BN536" s="172">
        <v>1042383.4759036824</v>
      </c>
      <c r="BP536" s="265">
        <f t="shared" si="69"/>
        <v>3321715.7929369654</v>
      </c>
      <c r="BR536" s="265">
        <f t="shared" si="70"/>
        <v>51073202.185887747</v>
      </c>
    </row>
    <row r="537" spans="1:73" ht="15">
      <c r="A537" s="39">
        <f t="shared" si="71"/>
        <v>2019</v>
      </c>
      <c r="B537" s="39">
        <f t="shared" si="72"/>
        <v>8</v>
      </c>
      <c r="C537" s="264">
        <f t="shared" si="73"/>
        <v>43678</v>
      </c>
      <c r="E537" s="172">
        <v>13979932.975061411</v>
      </c>
      <c r="F537" s="172">
        <v>65.545500000000004</v>
      </c>
      <c r="G537" s="172"/>
      <c r="H537" s="172">
        <f t="shared" si="60"/>
        <v>13979998.52056141</v>
      </c>
      <c r="I537" s="172"/>
      <c r="J537" s="172">
        <v>7339401.7896289313</v>
      </c>
      <c r="K537" s="172">
        <v>2832188.2772755204</v>
      </c>
      <c r="L537" s="172"/>
      <c r="M537" s="172">
        <f t="shared" si="61"/>
        <v>10171590.066904452</v>
      </c>
      <c r="N537" s="172"/>
      <c r="O537" s="172">
        <v>358334.19951505633</v>
      </c>
      <c r="P537" s="172">
        <v>897463.76927313465</v>
      </c>
      <c r="Q537" s="172"/>
      <c r="R537" s="172">
        <f t="shared" si="62"/>
        <v>1255797.968788191</v>
      </c>
      <c r="S537" s="172"/>
      <c r="T537" s="172">
        <v>443294.17372683872</v>
      </c>
      <c r="U537" s="172">
        <v>421286.08583889558</v>
      </c>
      <c r="V537" s="172">
        <v>1319788.6283436138</v>
      </c>
      <c r="W537" s="172"/>
      <c r="X537" s="172">
        <f t="shared" si="63"/>
        <v>2184368.8879093481</v>
      </c>
      <c r="Y537" s="172"/>
      <c r="Z537" s="172">
        <v>124914.58453183419</v>
      </c>
      <c r="AA537" s="172">
        <v>135430.05088632274</v>
      </c>
      <c r="AB537" s="172">
        <v>12903.414227010579</v>
      </c>
      <c r="AC537" s="172"/>
      <c r="AD537" s="172">
        <f t="shared" si="64"/>
        <v>273248.04964516748</v>
      </c>
      <c r="AE537" s="172"/>
      <c r="AF537" s="172">
        <v>129281.11334911118</v>
      </c>
      <c r="AG537" s="172">
        <v>35337.201589315897</v>
      </c>
      <c r="AH537" s="172">
        <v>36208.273751142238</v>
      </c>
      <c r="AI537" s="172"/>
      <c r="AJ537" s="172">
        <f t="shared" si="65"/>
        <v>200826.5886895693</v>
      </c>
      <c r="AK537" s="172"/>
      <c r="AL537" s="172">
        <v>12689.692245088281</v>
      </c>
      <c r="AM537" s="172">
        <v>474.02117191260686</v>
      </c>
      <c r="AN537" s="172">
        <v>0</v>
      </c>
      <c r="AO537" s="172"/>
      <c r="AP537" s="172">
        <f t="shared" si="66"/>
        <v>13163.713417000889</v>
      </c>
      <c r="AQ537" s="172"/>
      <c r="AR537" s="172">
        <v>3765.4897135110141</v>
      </c>
      <c r="AS537" s="172">
        <v>1361304.8371486869</v>
      </c>
      <c r="AT537" s="172">
        <v>988153.14089798706</v>
      </c>
      <c r="AU537" s="172"/>
      <c r="AV537" s="172">
        <f t="shared" si="67"/>
        <v>2353223.4677601848</v>
      </c>
      <c r="AW537" s="172"/>
      <c r="AX537" s="172">
        <v>1660.0474586792111</v>
      </c>
      <c r="AY537" s="172">
        <v>600142.55975467421</v>
      </c>
      <c r="AZ537" s="172">
        <v>435635.53087071417</v>
      </c>
      <c r="BA537" s="172"/>
      <c r="BB537" s="172">
        <f t="shared" si="59"/>
        <v>1037438.1380840675</v>
      </c>
      <c r="BC537" s="172"/>
      <c r="BD537" s="172">
        <v>0</v>
      </c>
      <c r="BE537" s="172">
        <v>2857405.1895576189</v>
      </c>
      <c r="BF537" s="172">
        <v>5739803.197445957</v>
      </c>
      <c r="BG537" s="172">
        <v>1969277.4025488701</v>
      </c>
      <c r="BH537" s="172"/>
      <c r="BI537" s="172">
        <f t="shared" si="68"/>
        <v>10566485.789552446</v>
      </c>
      <c r="BJ537" s="172"/>
      <c r="BK537" s="172">
        <v>53928.570553577163</v>
      </c>
      <c r="BL537" s="172">
        <v>802775.38365302351</v>
      </c>
      <c r="BM537" s="172">
        <v>1414504.3311928248</v>
      </c>
      <c r="BN537" s="172">
        <v>1038668.1965345581</v>
      </c>
      <c r="BP537" s="265">
        <f t="shared" si="69"/>
        <v>3309876.4819339835</v>
      </c>
      <c r="BR537" s="265">
        <f t="shared" si="70"/>
        <v>45346017.673245817</v>
      </c>
    </row>
    <row r="538" spans="1:73" ht="15">
      <c r="A538" s="39">
        <f t="shared" si="71"/>
        <v>2019</v>
      </c>
      <c r="B538" s="39">
        <f t="shared" si="72"/>
        <v>9</v>
      </c>
      <c r="C538" s="264">
        <f t="shared" si="73"/>
        <v>43709</v>
      </c>
      <c r="E538" s="172">
        <v>16336618.078614159</v>
      </c>
      <c r="F538" s="172">
        <v>73.108999999999995</v>
      </c>
      <c r="G538" s="172"/>
      <c r="H538" s="172">
        <f t="shared" si="60"/>
        <v>16336691.187614158</v>
      </c>
      <c r="I538" s="172"/>
      <c r="J538" s="172">
        <v>8090719.1123064915</v>
      </c>
      <c r="K538" s="172">
        <v>2815022.6775021008</v>
      </c>
      <c r="L538" s="172"/>
      <c r="M538" s="172">
        <f t="shared" si="61"/>
        <v>10905741.789808592</v>
      </c>
      <c r="N538" s="172"/>
      <c r="O538" s="172">
        <v>389880.70238697773</v>
      </c>
      <c r="P538" s="172">
        <v>860760.9116101925</v>
      </c>
      <c r="Q538" s="172"/>
      <c r="R538" s="172">
        <f t="shared" si="62"/>
        <v>1250641.6139971702</v>
      </c>
      <c r="S538" s="172"/>
      <c r="T538" s="172">
        <v>466785.3436000307</v>
      </c>
      <c r="U538" s="172">
        <v>443610.99691194727</v>
      </c>
      <c r="V538" s="172">
        <v>1389727.2395472687</v>
      </c>
      <c r="W538" s="172"/>
      <c r="X538" s="172">
        <f t="shared" si="63"/>
        <v>2300123.5800592466</v>
      </c>
      <c r="Y538" s="172"/>
      <c r="Z538" s="172">
        <v>135541.21155445109</v>
      </c>
      <c r="AA538" s="172">
        <v>146951.24069627817</v>
      </c>
      <c r="AB538" s="172">
        <v>14001.122479595171</v>
      </c>
      <c r="AC538" s="172"/>
      <c r="AD538" s="172">
        <f t="shared" si="64"/>
        <v>296493.57473032444</v>
      </c>
      <c r="AE538" s="172"/>
      <c r="AF538" s="172">
        <v>140004.45263465756</v>
      </c>
      <c r="AG538" s="172">
        <v>38268.277848078549</v>
      </c>
      <c r="AH538" s="172">
        <v>39211.601880974667</v>
      </c>
      <c r="AI538" s="172"/>
      <c r="AJ538" s="172">
        <f t="shared" si="65"/>
        <v>217484.33236371077</v>
      </c>
      <c r="AK538" s="172"/>
      <c r="AL538" s="172">
        <v>12837.748671996618</v>
      </c>
      <c r="AM538" s="172">
        <v>479.5517931157687</v>
      </c>
      <c r="AN538" s="172">
        <v>0</v>
      </c>
      <c r="AO538" s="172"/>
      <c r="AP538" s="172">
        <f t="shared" si="66"/>
        <v>13317.300465112387</v>
      </c>
      <c r="AQ538" s="172"/>
      <c r="AR538" s="172">
        <v>6256.1670903438426</v>
      </c>
      <c r="AS538" s="172">
        <v>1377170.0130469638</v>
      </c>
      <c r="AT538" s="172">
        <v>1030742.6124949032</v>
      </c>
      <c r="AU538" s="172"/>
      <c r="AV538" s="172">
        <f t="shared" si="67"/>
        <v>2414168.792632211</v>
      </c>
      <c r="AW538" s="172"/>
      <c r="AX538" s="172">
        <v>2711.1977194861042</v>
      </c>
      <c r="AY538" s="172">
        <v>596815.93295046827</v>
      </c>
      <c r="AZ538" s="172">
        <v>446686.76204102801</v>
      </c>
      <c r="BA538" s="172"/>
      <c r="BB538" s="172">
        <f t="shared" si="59"/>
        <v>1046213.8927109824</v>
      </c>
      <c r="BC538" s="172"/>
      <c r="BD538" s="172">
        <v>0</v>
      </c>
      <c r="BE538" s="172">
        <v>3017949.0323926634</v>
      </c>
      <c r="BF538" s="172">
        <v>6062295.1092694653</v>
      </c>
      <c r="BG538" s="172">
        <v>2079921.6202358818</v>
      </c>
      <c r="BH538" s="172"/>
      <c r="BI538" s="172">
        <f t="shared" si="68"/>
        <v>11160165.761898011</v>
      </c>
      <c r="BJ538" s="172"/>
      <c r="BK538" s="172">
        <v>54118.171099451982</v>
      </c>
      <c r="BL538" s="172">
        <v>805597.75868342177</v>
      </c>
      <c r="BM538" s="172">
        <v>1419477.4055870369</v>
      </c>
      <c r="BN538" s="172">
        <v>1042319.9168569079</v>
      </c>
      <c r="BP538" s="265">
        <f t="shared" si="69"/>
        <v>3321513.2522268184</v>
      </c>
      <c r="BR538" s="265">
        <f t="shared" si="70"/>
        <v>49262555.078506336</v>
      </c>
    </row>
    <row r="539" spans="1:73" ht="15">
      <c r="A539" s="39">
        <f t="shared" si="71"/>
        <v>2019</v>
      </c>
      <c r="B539" s="39">
        <f t="shared" si="72"/>
        <v>10</v>
      </c>
      <c r="C539" s="264">
        <f t="shared" si="73"/>
        <v>43739</v>
      </c>
      <c r="E539" s="172">
        <v>27812314.756774731</v>
      </c>
      <c r="F539" s="172">
        <v>141.1755</v>
      </c>
      <c r="G539" s="172"/>
      <c r="H539" s="172">
        <f t="shared" si="60"/>
        <v>27812455.932274733</v>
      </c>
      <c r="I539" s="172"/>
      <c r="J539" s="172">
        <v>11220423.51765161</v>
      </c>
      <c r="K539" s="172">
        <v>3134495.2213179371</v>
      </c>
      <c r="L539" s="172"/>
      <c r="M539" s="172">
        <f t="shared" si="61"/>
        <v>14354918.738969548</v>
      </c>
      <c r="N539" s="172"/>
      <c r="O539" s="172">
        <v>589902.06687379628</v>
      </c>
      <c r="P539" s="172">
        <v>887221.31557316449</v>
      </c>
      <c r="Q539" s="172"/>
      <c r="R539" s="172">
        <f t="shared" si="62"/>
        <v>1477123.3824469608</v>
      </c>
      <c r="S539" s="172"/>
      <c r="T539" s="172">
        <v>559992.30776534672</v>
      </c>
      <c r="U539" s="172">
        <v>532190.54393376014</v>
      </c>
      <c r="V539" s="172">
        <v>1667225.7917019753</v>
      </c>
      <c r="W539" s="172"/>
      <c r="X539" s="172">
        <f t="shared" si="63"/>
        <v>2759408.6434010821</v>
      </c>
      <c r="Y539" s="172"/>
      <c r="Z539" s="172">
        <v>159097.36829345228</v>
      </c>
      <c r="AA539" s="172">
        <v>172490.38424629415</v>
      </c>
      <c r="AB539" s="172">
        <v>16434.423996298825</v>
      </c>
      <c r="AC539" s="172"/>
      <c r="AD539" s="172">
        <f t="shared" si="64"/>
        <v>348022.17653604527</v>
      </c>
      <c r="AE539" s="172"/>
      <c r="AF539" s="172">
        <v>132667.11236476366</v>
      </c>
      <c r="AG539" s="172">
        <v>36262.717518887359</v>
      </c>
      <c r="AH539" s="172">
        <v>37156.603914023566</v>
      </c>
      <c r="AI539" s="172"/>
      <c r="AJ539" s="172">
        <f t="shared" si="65"/>
        <v>206086.4337976746</v>
      </c>
      <c r="AK539" s="172"/>
      <c r="AL539" s="172">
        <v>13611.2895732118</v>
      </c>
      <c r="AM539" s="172">
        <v>508.44727437996409</v>
      </c>
      <c r="AN539" s="172">
        <v>0</v>
      </c>
      <c r="AO539" s="172"/>
      <c r="AP539" s="172">
        <f t="shared" si="66"/>
        <v>14119.736847591763</v>
      </c>
      <c r="AQ539" s="172"/>
      <c r="AR539" s="172">
        <v>13607.489026381189</v>
      </c>
      <c r="AS539" s="172">
        <v>1594546.6182403904</v>
      </c>
      <c r="AT539" s="172">
        <v>808843.21953102923</v>
      </c>
      <c r="AU539" s="172"/>
      <c r="AV539" s="172">
        <f t="shared" si="67"/>
        <v>2416997.3267978011</v>
      </c>
      <c r="AW539" s="172"/>
      <c r="AX539" s="172">
        <v>6018.9980835081269</v>
      </c>
      <c r="AY539" s="172">
        <v>705315.50829445559</v>
      </c>
      <c r="AZ539" s="172">
        <v>357775.47046168963</v>
      </c>
      <c r="BA539" s="172"/>
      <c r="BB539" s="172">
        <f t="shared" si="59"/>
        <v>1069109.9768396532</v>
      </c>
      <c r="BC539" s="172"/>
      <c r="BD539" s="172">
        <v>0</v>
      </c>
      <c r="BE539" s="172">
        <v>2901962.3486341187</v>
      </c>
      <c r="BF539" s="172">
        <v>5829307.2429593606</v>
      </c>
      <c r="BG539" s="172">
        <v>1999985.4753177555</v>
      </c>
      <c r="BH539" s="172"/>
      <c r="BI539" s="172">
        <f t="shared" si="68"/>
        <v>10731255.066911235</v>
      </c>
      <c r="BJ539" s="172"/>
      <c r="BK539" s="172">
        <v>51566.013517264662</v>
      </c>
      <c r="BL539" s="172">
        <v>767606.59256957239</v>
      </c>
      <c r="BM539" s="172">
        <v>1352536.303369168</v>
      </c>
      <c r="BN539" s="172">
        <v>993165.17594774673</v>
      </c>
      <c r="BP539" s="265">
        <f t="shared" si="69"/>
        <v>3164874.0854037516</v>
      </c>
      <c r="BR539" s="265">
        <f t="shared" si="70"/>
        <v>64354371.500226066</v>
      </c>
    </row>
    <row r="540" spans="1:73" ht="15">
      <c r="A540" s="39">
        <f t="shared" si="71"/>
        <v>2019</v>
      </c>
      <c r="B540" s="39">
        <f t="shared" si="72"/>
        <v>11</v>
      </c>
      <c r="C540" s="264">
        <f t="shared" si="73"/>
        <v>43770</v>
      </c>
      <c r="E540" s="172">
        <v>57217530.100417353</v>
      </c>
      <c r="F540" s="172">
        <v>236.9735</v>
      </c>
      <c r="G540" s="172"/>
      <c r="H540" s="172">
        <f t="shared" si="60"/>
        <v>57217767.073917352</v>
      </c>
      <c r="I540" s="172"/>
      <c r="J540" s="172">
        <v>18902762.671259243</v>
      </c>
      <c r="K540" s="172">
        <v>4697206.0337019516</v>
      </c>
      <c r="L540" s="172"/>
      <c r="M540" s="172">
        <f t="shared" si="61"/>
        <v>23599968.704961196</v>
      </c>
      <c r="N540" s="172"/>
      <c r="O540" s="172">
        <v>1049311.9933116757</v>
      </c>
      <c r="P540" s="172">
        <v>1025656.6895652787</v>
      </c>
      <c r="Q540" s="172"/>
      <c r="R540" s="172">
        <f t="shared" si="62"/>
        <v>2074968.6828769543</v>
      </c>
      <c r="S540" s="172"/>
      <c r="T540" s="172">
        <v>866878.91361312172</v>
      </c>
      <c r="U540" s="172">
        <v>823841.24596545589</v>
      </c>
      <c r="V540" s="172">
        <v>2580897.74273114</v>
      </c>
      <c r="W540" s="172"/>
      <c r="X540" s="172">
        <f t="shared" si="63"/>
        <v>4271617.9023097176</v>
      </c>
      <c r="Y540" s="172"/>
      <c r="Z540" s="172">
        <v>179569.94314075258</v>
      </c>
      <c r="AA540" s="172">
        <v>194686.36611450702</v>
      </c>
      <c r="AB540" s="172">
        <v>18549.19797996341</v>
      </c>
      <c r="AC540" s="172"/>
      <c r="AD540" s="172">
        <f t="shared" si="64"/>
        <v>392805.50723522296</v>
      </c>
      <c r="AE540" s="172"/>
      <c r="AF540" s="172">
        <v>132394.71469161959</v>
      </c>
      <c r="AG540" s="172">
        <v>36188.261388065228</v>
      </c>
      <c r="AH540" s="172">
        <v>37080.312418205925</v>
      </c>
      <c r="AI540" s="172"/>
      <c r="AJ540" s="172">
        <f t="shared" si="65"/>
        <v>205663.28849789075</v>
      </c>
      <c r="AK540" s="172"/>
      <c r="AL540" s="172">
        <v>14542.230882307776</v>
      </c>
      <c r="AM540" s="172">
        <v>543.22241957628182</v>
      </c>
      <c r="AN540" s="172">
        <v>0</v>
      </c>
      <c r="AO540" s="172"/>
      <c r="AP540" s="172">
        <f t="shared" si="66"/>
        <v>15085.453301884058</v>
      </c>
      <c r="AQ540" s="172"/>
      <c r="AR540" s="172">
        <v>24184.039570793633</v>
      </c>
      <c r="AS540" s="172">
        <v>1887108.3274330851</v>
      </c>
      <c r="AT540" s="172">
        <v>727827.56436062674</v>
      </c>
      <c r="AU540" s="172"/>
      <c r="AV540" s="172">
        <f t="shared" si="67"/>
        <v>2639119.9313645056</v>
      </c>
      <c r="AW540" s="172"/>
      <c r="AX540" s="172">
        <v>10996.442613044535</v>
      </c>
      <c r="AY540" s="172">
        <v>858065.02120834007</v>
      </c>
      <c r="AZ540" s="172">
        <v>330941.98428906075</v>
      </c>
      <c r="BA540" s="172"/>
      <c r="BB540" s="172">
        <f t="shared" si="59"/>
        <v>1200003.4481104454</v>
      </c>
      <c r="BC540" s="172"/>
      <c r="BD540" s="172">
        <v>0</v>
      </c>
      <c r="BE540" s="172">
        <v>3001709.1510497318</v>
      </c>
      <c r="BF540" s="172">
        <v>6029673.3014842225</v>
      </c>
      <c r="BG540" s="172">
        <v>2068729.3568965471</v>
      </c>
      <c r="BH540" s="172"/>
      <c r="BI540" s="172">
        <f t="shared" si="68"/>
        <v>11100111.809430502</v>
      </c>
      <c r="BJ540" s="172"/>
      <c r="BK540" s="172">
        <v>56347.786854024758</v>
      </c>
      <c r="BL540" s="172">
        <v>838787.59895552334</v>
      </c>
      <c r="BM540" s="172">
        <v>1477958.4873098633</v>
      </c>
      <c r="BN540" s="172">
        <v>1085262.4786751636</v>
      </c>
      <c r="BP540" s="265">
        <f t="shared" si="69"/>
        <v>3458356.3517945753</v>
      </c>
      <c r="BR540" s="265">
        <f t="shared" si="70"/>
        <v>106175468.15380025</v>
      </c>
    </row>
    <row r="541" spans="1:73" ht="15">
      <c r="A541" s="39">
        <f t="shared" si="71"/>
        <v>2019</v>
      </c>
      <c r="B541" s="39">
        <f t="shared" si="72"/>
        <v>12</v>
      </c>
      <c r="C541" s="264">
        <f t="shared" si="73"/>
        <v>43800</v>
      </c>
      <c r="E541" s="172">
        <v>87359755.778512955</v>
      </c>
      <c r="F541" s="172">
        <v>443.69600000000003</v>
      </c>
      <c r="G541" s="172"/>
      <c r="H541" s="172">
        <f t="shared" si="60"/>
        <v>87360199.47451295</v>
      </c>
      <c r="I541" s="172"/>
      <c r="J541" s="172">
        <v>26386646.517535407</v>
      </c>
      <c r="K541" s="172">
        <v>7691045.85913972</v>
      </c>
      <c r="L541" s="172"/>
      <c r="M541" s="172">
        <f t="shared" si="61"/>
        <v>34077692.376675129</v>
      </c>
      <c r="N541" s="172"/>
      <c r="O541" s="172">
        <v>1662110.59222759</v>
      </c>
      <c r="P541" s="172">
        <v>1155962.2289100557</v>
      </c>
      <c r="Q541" s="172"/>
      <c r="R541" s="172">
        <f t="shared" si="62"/>
        <v>2818072.8211376457</v>
      </c>
      <c r="S541" s="172"/>
      <c r="T541" s="172">
        <v>1253551.8232836507</v>
      </c>
      <c r="U541" s="172">
        <v>1191317.1260238618</v>
      </c>
      <c r="V541" s="172">
        <v>3732111.8558815839</v>
      </c>
      <c r="W541" s="172"/>
      <c r="X541" s="172">
        <f t="shared" si="63"/>
        <v>6176980.8051890964</v>
      </c>
      <c r="Y541" s="172"/>
      <c r="Z541" s="172">
        <v>207610.6112316612</v>
      </c>
      <c r="AA541" s="172">
        <v>225087.53280509825</v>
      </c>
      <c r="AB541" s="172">
        <v>21445.740100606679</v>
      </c>
      <c r="AC541" s="172"/>
      <c r="AD541" s="172">
        <f t="shared" si="64"/>
        <v>454143.88413736614</v>
      </c>
      <c r="AE541" s="172"/>
      <c r="AF541" s="172">
        <v>180508.21174443539</v>
      </c>
      <c r="AG541" s="172">
        <v>49339.419360623004</v>
      </c>
      <c r="AH541" s="172">
        <v>50555.650209494423</v>
      </c>
      <c r="AI541" s="172"/>
      <c r="AJ541" s="172">
        <f t="shared" si="65"/>
        <v>280403.28131455282</v>
      </c>
      <c r="AK541" s="172"/>
      <c r="AL541" s="172">
        <v>17243.561367079164</v>
      </c>
      <c r="AM541" s="172">
        <v>644.13013407268454</v>
      </c>
      <c r="AN541" s="172">
        <v>0</v>
      </c>
      <c r="AO541" s="172"/>
      <c r="AP541" s="172">
        <f t="shared" si="66"/>
        <v>17887.69150115185</v>
      </c>
      <c r="AQ541" s="172"/>
      <c r="AR541" s="172">
        <v>25087.914868386135</v>
      </c>
      <c r="AS541" s="172">
        <v>2695967.3016191367</v>
      </c>
      <c r="AT541" s="172">
        <v>744095.41087498365</v>
      </c>
      <c r="AU541" s="172"/>
      <c r="AV541" s="172">
        <f t="shared" si="67"/>
        <v>3465150.6273625065</v>
      </c>
      <c r="AW541" s="172"/>
      <c r="AX541" s="172">
        <v>8868.0181733281879</v>
      </c>
      <c r="AY541" s="172">
        <v>952964.29180664767</v>
      </c>
      <c r="AZ541" s="172">
        <v>263021.1263449628</v>
      </c>
      <c r="BA541" s="172"/>
      <c r="BB541" s="172">
        <f t="shared" si="59"/>
        <v>1224853.4363249387</v>
      </c>
      <c r="BC541" s="172"/>
      <c r="BD541" s="172">
        <v>0</v>
      </c>
      <c r="BE541" s="172">
        <v>3400236.5393006578</v>
      </c>
      <c r="BF541" s="172">
        <v>6830213.8708483456</v>
      </c>
      <c r="BG541" s="172">
        <v>2343387.9817382251</v>
      </c>
      <c r="BH541" s="172"/>
      <c r="BI541" s="172">
        <f t="shared" si="68"/>
        <v>12573838.391887229</v>
      </c>
      <c r="BJ541" s="172"/>
      <c r="BK541" s="172">
        <v>56418.998801167836</v>
      </c>
      <c r="BL541" s="172">
        <v>839847.65297886648</v>
      </c>
      <c r="BM541" s="172">
        <v>1479826.3211247143</v>
      </c>
      <c r="BN541" s="172">
        <v>1086634.0259635777</v>
      </c>
      <c r="BP541" s="265">
        <f t="shared" si="69"/>
        <v>3462726.9988683267</v>
      </c>
      <c r="BR541" s="265">
        <f t="shared" si="70"/>
        <v>151911949.78891087</v>
      </c>
    </row>
    <row r="542" spans="1:73" ht="15">
      <c r="A542" s="39">
        <f t="shared" si="71"/>
        <v>2020</v>
      </c>
      <c r="B542" s="39">
        <f t="shared" si="72"/>
        <v>1</v>
      </c>
      <c r="C542" s="264">
        <f t="shared" si="73"/>
        <v>43831</v>
      </c>
      <c r="E542" s="172">
        <v>99525192.828149915</v>
      </c>
      <c r="F542" s="172">
        <v>448.73800000000006</v>
      </c>
      <c r="G542" s="172"/>
      <c r="H542" s="172">
        <f t="shared" si="60"/>
        <v>99525641.56614992</v>
      </c>
      <c r="I542" s="172"/>
      <c r="J542" s="172">
        <v>32481726.364861306</v>
      </c>
      <c r="K542" s="172">
        <v>5663074.4701082651</v>
      </c>
      <c r="L542" s="172"/>
      <c r="M542" s="172">
        <f t="shared" si="61"/>
        <v>38144800.834969573</v>
      </c>
      <c r="N542" s="172"/>
      <c r="O542" s="172">
        <v>1812090.8192808428</v>
      </c>
      <c r="P542" s="172">
        <v>1132051.2740464897</v>
      </c>
      <c r="Q542" s="172"/>
      <c r="R542" s="172">
        <f t="shared" si="62"/>
        <v>2944142.0933273323</v>
      </c>
      <c r="S542" s="172"/>
      <c r="T542" s="172">
        <v>1355521.0314311243</v>
      </c>
      <c r="U542" s="172">
        <v>1288223.9006276985</v>
      </c>
      <c r="V542" s="172">
        <v>4035697.6220170227</v>
      </c>
      <c r="W542" s="172"/>
      <c r="X542" s="172">
        <f t="shared" si="63"/>
        <v>6679442.5540758455</v>
      </c>
      <c r="Y542" s="172"/>
      <c r="Z542" s="172">
        <v>194480.50687145538</v>
      </c>
      <c r="AA542" s="172">
        <v>210852.1197962015</v>
      </c>
      <c r="AB542" s="172">
        <v>20089.427897042999</v>
      </c>
      <c r="AC542" s="172"/>
      <c r="AD542" s="172">
        <f t="shared" si="64"/>
        <v>425422.05456469988</v>
      </c>
      <c r="AE542" s="172"/>
      <c r="AF542" s="172">
        <v>137124.30235995815</v>
      </c>
      <c r="AG542" s="172">
        <v>37481.028665054117</v>
      </c>
      <c r="AH542" s="172">
        <v>38404.946779628728</v>
      </c>
      <c r="AI542" s="172"/>
      <c r="AJ542" s="172">
        <f t="shared" si="65"/>
        <v>213010.27780464099</v>
      </c>
      <c r="AK542" s="172"/>
      <c r="AL542" s="172">
        <v>15649.68227076467</v>
      </c>
      <c r="AM542" s="172">
        <v>584.59106704649685</v>
      </c>
      <c r="AN542" s="172">
        <v>0</v>
      </c>
      <c r="AO542" s="172"/>
      <c r="AP542" s="172">
        <f t="shared" si="66"/>
        <v>16234.273337811166</v>
      </c>
      <c r="AQ542" s="172"/>
      <c r="AR542" s="172">
        <v>41415.558313607857</v>
      </c>
      <c r="AS542" s="172">
        <v>3313386.5251444094</v>
      </c>
      <c r="AT542" s="172">
        <v>1047511.0037403932</v>
      </c>
      <c r="AU542" s="172"/>
      <c r="AV542" s="172">
        <f t="shared" si="67"/>
        <v>4402313.0871984102</v>
      </c>
      <c r="AW542" s="172"/>
      <c r="AX542" s="172">
        <v>12379.785574474259</v>
      </c>
      <c r="AY542" s="172">
        <v>990425.25024134677</v>
      </c>
      <c r="AZ542" s="172">
        <v>313118.11650617071</v>
      </c>
      <c r="BA542" s="172"/>
      <c r="BB542" s="172">
        <f t="shared" si="59"/>
        <v>1315923.1523219917</v>
      </c>
      <c r="BC542" s="172"/>
      <c r="BD542" s="172">
        <v>0</v>
      </c>
      <c r="BE542" s="172">
        <v>3166043.0942599932</v>
      </c>
      <c r="BF542" s="172">
        <v>6359778.5648659253</v>
      </c>
      <c r="BG542" s="172">
        <v>2181985.6504101106</v>
      </c>
      <c r="BH542" s="172"/>
      <c r="BI542" s="172">
        <f t="shared" si="68"/>
        <v>11707807.309536029</v>
      </c>
      <c r="BJ542" s="172"/>
      <c r="BK542" s="172">
        <v>56534.934043134504</v>
      </c>
      <c r="BL542" s="172">
        <v>841573.45355902892</v>
      </c>
      <c r="BM542" s="172">
        <v>1482867.2120702071</v>
      </c>
      <c r="BN542" s="172">
        <v>1088866.9471675374</v>
      </c>
      <c r="BP542" s="265">
        <f t="shared" si="69"/>
        <v>3469842.5468399078</v>
      </c>
      <c r="BR542" s="265">
        <f t="shared" si="70"/>
        <v>168844579.75012618</v>
      </c>
    </row>
    <row r="543" spans="1:73" ht="15">
      <c r="A543" s="39">
        <f t="shared" si="71"/>
        <v>2020</v>
      </c>
      <c r="B543" s="39">
        <f t="shared" si="72"/>
        <v>2</v>
      </c>
      <c r="C543" s="264">
        <f t="shared" si="73"/>
        <v>43862</v>
      </c>
      <c r="E543" s="172">
        <v>90582296.603737086</v>
      </c>
      <c r="F543" s="172">
        <v>438.65350000000001</v>
      </c>
      <c r="G543" s="172"/>
      <c r="H543" s="172">
        <f t="shared" si="60"/>
        <v>90582735.257237092</v>
      </c>
      <c r="I543" s="172"/>
      <c r="J543" s="172">
        <v>30099822.921802256</v>
      </c>
      <c r="K543" s="172">
        <v>5327863.3378114887</v>
      </c>
      <c r="L543" s="172"/>
      <c r="M543" s="172">
        <f t="shared" si="61"/>
        <v>35427686.259613745</v>
      </c>
      <c r="N543" s="172"/>
      <c r="O543" s="172">
        <v>1702030.7512043063</v>
      </c>
      <c r="P543" s="172">
        <v>1249991.561317475</v>
      </c>
      <c r="Q543" s="172"/>
      <c r="R543" s="172">
        <f t="shared" si="62"/>
        <v>2952022.3125217813</v>
      </c>
      <c r="S543" s="172"/>
      <c r="T543" s="172">
        <v>1397290.3952615045</v>
      </c>
      <c r="U543" s="172">
        <v>1327919.5538507996</v>
      </c>
      <c r="V543" s="172">
        <v>4160054.6171316314</v>
      </c>
      <c r="W543" s="172"/>
      <c r="X543" s="172">
        <f t="shared" si="63"/>
        <v>6885264.5662439354</v>
      </c>
      <c r="Y543" s="172"/>
      <c r="Z543" s="172">
        <v>188539.80364318879</v>
      </c>
      <c r="AA543" s="172">
        <v>204411.32072121723</v>
      </c>
      <c r="AB543" s="172">
        <v>19475.765730680618</v>
      </c>
      <c r="AC543" s="172"/>
      <c r="AD543" s="172">
        <f t="shared" si="64"/>
        <v>412426.89009508659</v>
      </c>
      <c r="AE543" s="172"/>
      <c r="AF543" s="172">
        <v>162355.15613648956</v>
      </c>
      <c r="AG543" s="172">
        <v>44377.533058268891</v>
      </c>
      <c r="AH543" s="172">
        <v>45471.451985603351</v>
      </c>
      <c r="AI543" s="172"/>
      <c r="AJ543" s="172">
        <f t="shared" si="65"/>
        <v>252204.1411803618</v>
      </c>
      <c r="AK543" s="172"/>
      <c r="AL543" s="172">
        <v>12609.606852109413</v>
      </c>
      <c r="AM543" s="172">
        <v>471.029596459103</v>
      </c>
      <c r="AN543" s="172">
        <v>0</v>
      </c>
      <c r="AO543" s="172"/>
      <c r="AP543" s="172">
        <f t="shared" si="66"/>
        <v>13080.636448568515</v>
      </c>
      <c r="AQ543" s="172"/>
      <c r="AR543" s="172">
        <v>53926.950734787431</v>
      </c>
      <c r="AS543" s="172">
        <v>3171977.9822259774</v>
      </c>
      <c r="AT543" s="172">
        <v>976082.38298832427</v>
      </c>
      <c r="AU543" s="172"/>
      <c r="AV543" s="172">
        <f t="shared" si="67"/>
        <v>4201987.3159490889</v>
      </c>
      <c r="AW543" s="172"/>
      <c r="AX543" s="172">
        <v>16421.215730298227</v>
      </c>
      <c r="AY543" s="172">
        <v>965894.30754310859</v>
      </c>
      <c r="AZ543" s="172">
        <v>297225.39775005559</v>
      </c>
      <c r="BA543" s="172"/>
      <c r="BB543" s="172">
        <f t="shared" si="59"/>
        <v>1279540.9210234624</v>
      </c>
      <c r="BC543" s="172"/>
      <c r="BD543" s="172">
        <v>0</v>
      </c>
      <c r="BE543" s="172">
        <v>3537435.2191269319</v>
      </c>
      <c r="BF543" s="172">
        <v>7105811.2639062507</v>
      </c>
      <c r="BG543" s="172">
        <v>2437943.0909781745</v>
      </c>
      <c r="BH543" s="172"/>
      <c r="BI543" s="172">
        <f t="shared" si="68"/>
        <v>13081189.574011356</v>
      </c>
      <c r="BJ543" s="172"/>
      <c r="BK543" s="172">
        <v>62071.700044854457</v>
      </c>
      <c r="BL543" s="172">
        <v>923993.20630978909</v>
      </c>
      <c r="BM543" s="172">
        <v>1628092.2645765275</v>
      </c>
      <c r="BN543" s="172">
        <v>1195505.4636089648</v>
      </c>
      <c r="BP543" s="265">
        <f t="shared" si="69"/>
        <v>3809662.634540136</v>
      </c>
      <c r="BR543" s="265">
        <f t="shared" si="70"/>
        <v>158897800.50886461</v>
      </c>
    </row>
    <row r="544" spans="1:73" ht="15">
      <c r="A544" s="39">
        <f t="shared" si="71"/>
        <v>2020</v>
      </c>
      <c r="B544" s="39">
        <f t="shared" si="72"/>
        <v>3</v>
      </c>
      <c r="C544" s="264">
        <f t="shared" si="73"/>
        <v>43891</v>
      </c>
      <c r="E544" s="172">
        <v>77384466.944843814</v>
      </c>
      <c r="F544" s="172">
        <v>302.52</v>
      </c>
      <c r="G544" s="172"/>
      <c r="H544" s="172">
        <f t="shared" si="60"/>
        <v>77384769.46484381</v>
      </c>
      <c r="I544" s="172"/>
      <c r="J544" s="172">
        <v>26707848.860965617</v>
      </c>
      <c r="K544" s="172">
        <v>5274039.8020072663</v>
      </c>
      <c r="L544" s="172"/>
      <c r="M544" s="172">
        <f t="shared" si="61"/>
        <v>31981888.662972882</v>
      </c>
      <c r="N544" s="172"/>
      <c r="O544" s="172">
        <v>1456481.37271333</v>
      </c>
      <c r="P544" s="172">
        <v>1178610.6467631636</v>
      </c>
      <c r="Q544" s="172"/>
      <c r="R544" s="172">
        <f t="shared" si="62"/>
        <v>2635092.0194764938</v>
      </c>
      <c r="S544" s="172"/>
      <c r="T544" s="172">
        <v>1118859.3118259124</v>
      </c>
      <c r="U544" s="172">
        <v>1063311.6517655712</v>
      </c>
      <c r="V544" s="172">
        <v>3331101.2956694723</v>
      </c>
      <c r="W544" s="172"/>
      <c r="X544" s="172">
        <f t="shared" si="63"/>
        <v>5513272.2592609562</v>
      </c>
      <c r="Y544" s="172"/>
      <c r="Z544" s="172">
        <v>188866.30099422345</v>
      </c>
      <c r="AA544" s="172">
        <v>204765.30302865233</v>
      </c>
      <c r="AB544" s="172">
        <v>19509.492221307883</v>
      </c>
      <c r="AC544" s="172"/>
      <c r="AD544" s="172">
        <f t="shared" si="64"/>
        <v>413141.09624418366</v>
      </c>
      <c r="AE544" s="172"/>
      <c r="AF544" s="172">
        <v>158518.50391357095</v>
      </c>
      <c r="AG544" s="172">
        <v>43328.837316739657</v>
      </c>
      <c r="AH544" s="172">
        <v>44396.905593043841</v>
      </c>
      <c r="AI544" s="172"/>
      <c r="AJ544" s="172">
        <f t="shared" si="65"/>
        <v>246244.24682335445</v>
      </c>
      <c r="AK544" s="172"/>
      <c r="AL544" s="172">
        <v>15259.249162557726</v>
      </c>
      <c r="AM544" s="172">
        <v>570.00650849840667</v>
      </c>
      <c r="AN544" s="172">
        <v>0</v>
      </c>
      <c r="AO544" s="172"/>
      <c r="AP544" s="172">
        <f t="shared" si="66"/>
        <v>15829.255671056133</v>
      </c>
      <c r="AQ544" s="172"/>
      <c r="AR544" s="172">
        <v>50377.621155349421</v>
      </c>
      <c r="AS544" s="172">
        <v>2843102.076638984</v>
      </c>
      <c r="AT544" s="172">
        <v>739990.02867025614</v>
      </c>
      <c r="AU544" s="172"/>
      <c r="AV544" s="172">
        <f t="shared" si="67"/>
        <v>3633469.7264645896</v>
      </c>
      <c r="AW544" s="172"/>
      <c r="AX544" s="172">
        <v>17850.130178445772</v>
      </c>
      <c r="AY544" s="172">
        <v>1007386.6334839123</v>
      </c>
      <c r="AZ544" s="172">
        <v>262198.13559246005</v>
      </c>
      <c r="BA544" s="172"/>
      <c r="BB544" s="172">
        <f t="shared" si="59"/>
        <v>1287434.899254818</v>
      </c>
      <c r="BC544" s="172"/>
      <c r="BD544" s="172">
        <v>0</v>
      </c>
      <c r="BE544" s="172">
        <v>3202011.3848797409</v>
      </c>
      <c r="BF544" s="172">
        <v>6432029.7493532943</v>
      </c>
      <c r="BG544" s="172">
        <v>2206774.414070453</v>
      </c>
      <c r="BH544" s="172"/>
      <c r="BI544" s="172">
        <f t="shared" si="68"/>
        <v>11840815.548303489</v>
      </c>
      <c r="BJ544" s="172"/>
      <c r="BK544" s="172">
        <v>56087.667455462157</v>
      </c>
      <c r="BL544" s="172">
        <v>834915.48723750119</v>
      </c>
      <c r="BM544" s="172">
        <v>1471135.7584276183</v>
      </c>
      <c r="BN544" s="172">
        <v>1080252.5601140873</v>
      </c>
      <c r="BP544" s="265">
        <f t="shared" si="69"/>
        <v>3442391.4732346693</v>
      </c>
      <c r="BR544" s="265">
        <f t="shared" si="70"/>
        <v>138394348.65255031</v>
      </c>
    </row>
    <row r="545" spans="1:70" ht="15">
      <c r="A545" s="39">
        <f t="shared" si="71"/>
        <v>2020</v>
      </c>
      <c r="B545" s="39">
        <f t="shared" si="72"/>
        <v>4</v>
      </c>
      <c r="C545" s="264">
        <f t="shared" si="73"/>
        <v>43922</v>
      </c>
      <c r="E545" s="172">
        <v>57792056.915855065</v>
      </c>
      <c r="F545" s="172">
        <v>274.7885</v>
      </c>
      <c r="G545" s="172"/>
      <c r="H545" s="172">
        <f t="shared" si="60"/>
        <v>57792331.704355069</v>
      </c>
      <c r="I545" s="172"/>
      <c r="J545" s="172">
        <v>20521521.091570385</v>
      </c>
      <c r="K545" s="172">
        <v>4302190.5792138446</v>
      </c>
      <c r="L545" s="172"/>
      <c r="M545" s="172">
        <f t="shared" si="61"/>
        <v>24823711.670784228</v>
      </c>
      <c r="N545" s="172"/>
      <c r="O545" s="172">
        <v>1107464.3591953886</v>
      </c>
      <c r="P545" s="172">
        <v>1074865.8087339499</v>
      </c>
      <c r="Q545" s="172"/>
      <c r="R545" s="172">
        <f t="shared" si="62"/>
        <v>2182330.1679293383</v>
      </c>
      <c r="S545" s="172"/>
      <c r="T545" s="172">
        <v>1076102.4802018816</v>
      </c>
      <c r="U545" s="172">
        <v>1022677.5552550667</v>
      </c>
      <c r="V545" s="172">
        <v>3203804.3820038051</v>
      </c>
      <c r="W545" s="172"/>
      <c r="X545" s="172">
        <f t="shared" si="63"/>
        <v>5302584.4174607536</v>
      </c>
      <c r="Y545" s="172"/>
      <c r="Z545" s="172">
        <v>180725.69252251659</v>
      </c>
      <c r="AA545" s="172">
        <v>195939.40792840542</v>
      </c>
      <c r="AB545" s="172">
        <v>18668.584463706724</v>
      </c>
      <c r="AC545" s="172"/>
      <c r="AD545" s="172">
        <f t="shared" si="64"/>
        <v>395333.68491462874</v>
      </c>
      <c r="AE545" s="172"/>
      <c r="AF545" s="172">
        <v>154876.97943145895</v>
      </c>
      <c r="AG545" s="172">
        <v>42333.477040336948</v>
      </c>
      <c r="AH545" s="172">
        <v>43377.009400134819</v>
      </c>
      <c r="AI545" s="172"/>
      <c r="AJ545" s="172">
        <f t="shared" si="65"/>
        <v>240587.46587193073</v>
      </c>
      <c r="AK545" s="172"/>
      <c r="AL545" s="172">
        <v>14004.795280174265</v>
      </c>
      <c r="AM545" s="172">
        <v>523.14660930204195</v>
      </c>
      <c r="AN545" s="172">
        <v>0</v>
      </c>
      <c r="AO545" s="172"/>
      <c r="AP545" s="172">
        <f t="shared" si="66"/>
        <v>14527.941889476308</v>
      </c>
      <c r="AQ545" s="172"/>
      <c r="AR545" s="172">
        <v>53154.952643931982</v>
      </c>
      <c r="AS545" s="172">
        <v>2554041.7169019943</v>
      </c>
      <c r="AT545" s="172">
        <v>1078573.128687249</v>
      </c>
      <c r="AU545" s="172"/>
      <c r="AV545" s="172">
        <f t="shared" si="67"/>
        <v>3685769.7982331752</v>
      </c>
      <c r="AW545" s="172"/>
      <c r="AX545" s="172">
        <v>19552.72708107618</v>
      </c>
      <c r="AY545" s="172">
        <v>939488.7618241302</v>
      </c>
      <c r="AZ545" s="172">
        <v>396746.58659698209</v>
      </c>
      <c r="BA545" s="172"/>
      <c r="BB545" s="172">
        <f t="shared" si="59"/>
        <v>1355788.0755021884</v>
      </c>
      <c r="BC545" s="172"/>
      <c r="BD545" s="172">
        <v>0</v>
      </c>
      <c r="BE545" s="172">
        <v>3619638.4358181451</v>
      </c>
      <c r="BF545" s="172">
        <v>7270936.7027935572</v>
      </c>
      <c r="BG545" s="172">
        <v>2494596.2172615686</v>
      </c>
      <c r="BH545" s="172"/>
      <c r="BI545" s="172">
        <f t="shared" si="68"/>
        <v>13385171.355873272</v>
      </c>
      <c r="BJ545" s="172"/>
      <c r="BK545" s="172">
        <v>61196.969859743716</v>
      </c>
      <c r="BL545" s="172">
        <v>910972.0590266895</v>
      </c>
      <c r="BM545" s="172">
        <v>1605148.7742751299</v>
      </c>
      <c r="BN545" s="172">
        <v>1178658.0965362426</v>
      </c>
      <c r="BP545" s="265">
        <f t="shared" si="69"/>
        <v>3755975.8996978058</v>
      </c>
      <c r="BR545" s="265">
        <f t="shared" si="70"/>
        <v>112934112.18251188</v>
      </c>
    </row>
    <row r="546" spans="1:70" ht="15">
      <c r="A546" s="39">
        <f t="shared" si="71"/>
        <v>2020</v>
      </c>
      <c r="B546" s="39">
        <f t="shared" si="72"/>
        <v>5</v>
      </c>
      <c r="C546" s="264">
        <f t="shared" si="73"/>
        <v>43952</v>
      </c>
      <c r="E546" s="172">
        <v>41668606.479662381</v>
      </c>
      <c r="F546" s="172">
        <v>196.63759999999999</v>
      </c>
      <c r="G546" s="172"/>
      <c r="H546" s="172">
        <f t="shared" si="60"/>
        <v>41668803.117262378</v>
      </c>
      <c r="I546" s="172"/>
      <c r="J546" s="172">
        <v>15453991.25033785</v>
      </c>
      <c r="K546" s="172">
        <v>4083117.868033214</v>
      </c>
      <c r="L546" s="172"/>
      <c r="M546" s="172">
        <f t="shared" si="61"/>
        <v>19537109.118371066</v>
      </c>
      <c r="N546" s="172"/>
      <c r="O546" s="172">
        <v>846888.79924787348</v>
      </c>
      <c r="P546" s="172">
        <v>975232.12728119001</v>
      </c>
      <c r="Q546" s="172"/>
      <c r="R546" s="172">
        <f t="shared" si="62"/>
        <v>1822120.9265290634</v>
      </c>
      <c r="S546" s="172"/>
      <c r="T546" s="172">
        <v>881838.65647830733</v>
      </c>
      <c r="U546" s="172">
        <v>838058.28713215073</v>
      </c>
      <c r="V546" s="172">
        <v>2625436.3351300168</v>
      </c>
      <c r="W546" s="172"/>
      <c r="X546" s="172">
        <f t="shared" si="63"/>
        <v>4345333.278740475</v>
      </c>
      <c r="Y546" s="172"/>
      <c r="Z546" s="172">
        <v>171758.13683404154</v>
      </c>
      <c r="AA546" s="172">
        <v>186216.95215778559</v>
      </c>
      <c r="AB546" s="172">
        <v>17742.254795430959</v>
      </c>
      <c r="AC546" s="172"/>
      <c r="AD546" s="172">
        <f t="shared" si="64"/>
        <v>375717.34378725808</v>
      </c>
      <c r="AE546" s="172"/>
      <c r="AF546" s="172">
        <v>148949.18583035009</v>
      </c>
      <c r="AG546" s="172">
        <v>40713.196768642636</v>
      </c>
      <c r="AH546" s="172">
        <v>41716.788754682784</v>
      </c>
      <c r="AI546" s="172"/>
      <c r="AJ546" s="172">
        <f t="shared" si="65"/>
        <v>231379.17135367551</v>
      </c>
      <c r="AK546" s="172"/>
      <c r="AL546" s="172">
        <v>14192.76820329478</v>
      </c>
      <c r="AM546" s="172">
        <v>530.16830404329255</v>
      </c>
      <c r="AN546" s="172">
        <v>0</v>
      </c>
      <c r="AO546" s="172"/>
      <c r="AP546" s="172">
        <f t="shared" si="66"/>
        <v>14722.936507338072</v>
      </c>
      <c r="AQ546" s="172"/>
      <c r="AR546" s="172">
        <v>23442.670508507697</v>
      </c>
      <c r="AS546" s="172">
        <v>2082637.9829527601</v>
      </c>
      <c r="AT546" s="172">
        <v>1073275.3768313953</v>
      </c>
      <c r="AU546" s="172"/>
      <c r="AV546" s="172">
        <f t="shared" si="67"/>
        <v>3179356.0302926628</v>
      </c>
      <c r="AW546" s="172"/>
      <c r="AX546" s="172">
        <v>9080.6588951102185</v>
      </c>
      <c r="AY546" s="172">
        <v>806722.30232178688</v>
      </c>
      <c r="AZ546" s="172">
        <v>415739.64851785096</v>
      </c>
      <c r="BA546" s="172"/>
      <c r="BB546" s="172">
        <f t="shared" si="59"/>
        <v>1231542.609734748</v>
      </c>
      <c r="BC546" s="172"/>
      <c r="BD546" s="172">
        <v>0</v>
      </c>
      <c r="BE546" s="172">
        <v>3346296.476483183</v>
      </c>
      <c r="BF546" s="172">
        <v>6721861.9485652782</v>
      </c>
      <c r="BG546" s="172">
        <v>2306213.3635963136</v>
      </c>
      <c r="BH546" s="172"/>
      <c r="BI546" s="172">
        <f t="shared" si="68"/>
        <v>12374371.788644776</v>
      </c>
      <c r="BJ546" s="172"/>
      <c r="BK546" s="172">
        <v>55207.205130995608</v>
      </c>
      <c r="BL546" s="172">
        <v>821809.01189316669</v>
      </c>
      <c r="BM546" s="172">
        <v>1448041.9185830643</v>
      </c>
      <c r="BN546" s="172">
        <v>1063294.7916198946</v>
      </c>
      <c r="BP546" s="265">
        <f t="shared" si="69"/>
        <v>3388352.9272271213</v>
      </c>
      <c r="BR546" s="265">
        <f t="shared" si="70"/>
        <v>88168809.248450577</v>
      </c>
    </row>
    <row r="547" spans="1:70" ht="15">
      <c r="A547" s="39">
        <f t="shared" si="71"/>
        <v>2020</v>
      </c>
      <c r="B547" s="39">
        <f t="shared" si="72"/>
        <v>6</v>
      </c>
      <c r="C547" s="264">
        <f t="shared" si="73"/>
        <v>43983</v>
      </c>
      <c r="E547" s="172">
        <v>26946476.628588255</v>
      </c>
      <c r="F547" s="172">
        <v>103.361</v>
      </c>
      <c r="G547" s="172"/>
      <c r="H547" s="172">
        <f t="shared" si="60"/>
        <v>26946579.989588257</v>
      </c>
      <c r="I547" s="172"/>
      <c r="J547" s="172">
        <v>11330645.291761601</v>
      </c>
      <c r="K547" s="172">
        <v>3797388.1257116282</v>
      </c>
      <c r="L547" s="172"/>
      <c r="M547" s="172">
        <f t="shared" si="61"/>
        <v>15128033.417473231</v>
      </c>
      <c r="N547" s="172"/>
      <c r="O547" s="172">
        <v>515442.62925185368</v>
      </c>
      <c r="P547" s="172">
        <v>928020.81572553911</v>
      </c>
      <c r="Q547" s="172"/>
      <c r="R547" s="172">
        <f t="shared" si="62"/>
        <v>1443463.4449773929</v>
      </c>
      <c r="S547" s="172"/>
      <c r="T547" s="172">
        <v>689955.95810910442</v>
      </c>
      <c r="U547" s="172">
        <v>655701.92937415408</v>
      </c>
      <c r="V547" s="172">
        <v>2054157.4456411309</v>
      </c>
      <c r="W547" s="172"/>
      <c r="X547" s="172">
        <f t="shared" si="63"/>
        <v>3399815.3331243894</v>
      </c>
      <c r="Y547" s="172"/>
      <c r="Z547" s="172">
        <v>160244.83077545909</v>
      </c>
      <c r="AA547" s="172">
        <v>173734.44155882302</v>
      </c>
      <c r="AB547" s="172">
        <v>16552.954460702</v>
      </c>
      <c r="AC547" s="172"/>
      <c r="AD547" s="172">
        <f t="shared" si="64"/>
        <v>350532.22679498413</v>
      </c>
      <c r="AE547" s="172"/>
      <c r="AF547" s="172">
        <v>127741.97827268706</v>
      </c>
      <c r="AG547" s="172">
        <v>34916.500335592049</v>
      </c>
      <c r="AH547" s="172">
        <v>35777.202090762439</v>
      </c>
      <c r="AI547" s="172"/>
      <c r="AJ547" s="172">
        <f t="shared" si="65"/>
        <v>198435.68069904155</v>
      </c>
      <c r="AK547" s="172"/>
      <c r="AL547" s="172">
        <v>14919.202001246391</v>
      </c>
      <c r="AM547" s="172">
        <v>557.30410793603323</v>
      </c>
      <c r="AN547" s="172">
        <v>0</v>
      </c>
      <c r="AO547" s="172"/>
      <c r="AP547" s="172">
        <f t="shared" si="66"/>
        <v>15476.506109182425</v>
      </c>
      <c r="AQ547" s="172"/>
      <c r="AR547" s="172">
        <v>5853.1048934646187</v>
      </c>
      <c r="AS547" s="172">
        <v>1732758.319790514</v>
      </c>
      <c r="AT547" s="172">
        <v>1143778.0569895995</v>
      </c>
      <c r="AU547" s="172"/>
      <c r="AV547" s="172">
        <f t="shared" si="67"/>
        <v>2882389.4816735778</v>
      </c>
      <c r="AW547" s="172"/>
      <c r="AX547" s="172">
        <v>2272.8523578972131</v>
      </c>
      <c r="AY547" s="172">
        <v>672857.21074284206</v>
      </c>
      <c r="AZ547" s="172">
        <v>444146.94440938073</v>
      </c>
      <c r="BA547" s="172"/>
      <c r="BB547" s="172">
        <f t="shared" si="59"/>
        <v>1119277.00751012</v>
      </c>
      <c r="BC547" s="172"/>
      <c r="BD547" s="172">
        <v>0</v>
      </c>
      <c r="BE547" s="172">
        <v>3222401.8903324013</v>
      </c>
      <c r="BF547" s="172">
        <v>6472989.1095526926</v>
      </c>
      <c r="BG547" s="172">
        <v>2220827.2203582064</v>
      </c>
      <c r="BH547" s="172"/>
      <c r="BI547" s="172">
        <f t="shared" si="68"/>
        <v>11916218.220243299</v>
      </c>
      <c r="BJ547" s="172"/>
      <c r="BK547" s="172">
        <v>54556.14283772694</v>
      </c>
      <c r="BL547" s="172">
        <v>812117.36279333523</v>
      </c>
      <c r="BM547" s="172">
        <v>1430965.0625816628</v>
      </c>
      <c r="BN547" s="172">
        <v>1050755.284434011</v>
      </c>
      <c r="BP547" s="265">
        <f t="shared" si="69"/>
        <v>3348393.8526467364</v>
      </c>
      <c r="BR547" s="265">
        <f t="shared" si="70"/>
        <v>66748615.160840213</v>
      </c>
    </row>
    <row r="548" spans="1:70" ht="15">
      <c r="A548" s="39">
        <f t="shared" si="71"/>
        <v>2020</v>
      </c>
      <c r="B548" s="39">
        <f t="shared" si="72"/>
        <v>7</v>
      </c>
      <c r="C548" s="264">
        <f t="shared" si="73"/>
        <v>44013</v>
      </c>
      <c r="E548" s="172">
        <v>18003580.487036124</v>
      </c>
      <c r="F548" s="172">
        <v>78.150999999999996</v>
      </c>
      <c r="G548" s="172"/>
      <c r="H548" s="172">
        <f t="shared" si="60"/>
        <v>18003658.638036124</v>
      </c>
      <c r="I548" s="172"/>
      <c r="J548" s="172">
        <v>8621207.0286360905</v>
      </c>
      <c r="K548" s="172">
        <v>2865260.1242380203</v>
      </c>
      <c r="L548" s="172"/>
      <c r="M548" s="172">
        <f t="shared" si="61"/>
        <v>11486467.15287411</v>
      </c>
      <c r="N548" s="172"/>
      <c r="O548" s="172">
        <v>355997.88981324591</v>
      </c>
      <c r="P548" s="172">
        <v>881786.92379515828</v>
      </c>
      <c r="Q548" s="172"/>
      <c r="R548" s="172">
        <f t="shared" si="62"/>
        <v>1237784.8136084042</v>
      </c>
      <c r="S548" s="172"/>
      <c r="T548" s="172">
        <v>523951.8846743959</v>
      </c>
      <c r="U548" s="172">
        <v>497939.40851206949</v>
      </c>
      <c r="V548" s="172">
        <v>1559925.1697329625</v>
      </c>
      <c r="W548" s="172"/>
      <c r="X548" s="172">
        <f t="shared" si="63"/>
        <v>2581816.462919428</v>
      </c>
      <c r="Y548" s="172"/>
      <c r="Z548" s="172">
        <v>131380.46744641056</v>
      </c>
      <c r="AA548" s="172">
        <v>142440.23993212567</v>
      </c>
      <c r="AB548" s="172">
        <v>13571.326351946374</v>
      </c>
      <c r="AC548" s="172"/>
      <c r="AD548" s="172">
        <f t="shared" si="64"/>
        <v>287392.03373048262</v>
      </c>
      <c r="AE548" s="172"/>
      <c r="AF548" s="172">
        <v>118988.1919395255</v>
      </c>
      <c r="AG548" s="172">
        <v>32523.774094989516</v>
      </c>
      <c r="AH548" s="172">
        <v>33325.494461557522</v>
      </c>
      <c r="AI548" s="172"/>
      <c r="AJ548" s="172">
        <f t="shared" si="65"/>
        <v>184837.46049607254</v>
      </c>
      <c r="AK548" s="172"/>
      <c r="AL548" s="172">
        <v>13003.106307966527</v>
      </c>
      <c r="AM548" s="172">
        <v>485.72869787226455</v>
      </c>
      <c r="AN548" s="172">
        <v>0</v>
      </c>
      <c r="AO548" s="172"/>
      <c r="AP548" s="172">
        <f t="shared" si="66"/>
        <v>13488.835005838791</v>
      </c>
      <c r="AQ548" s="172"/>
      <c r="AR548" s="172">
        <v>3088.0111085341719</v>
      </c>
      <c r="AS548" s="172">
        <v>1415885.0044123058</v>
      </c>
      <c r="AT548" s="172">
        <v>1110758.4069648066</v>
      </c>
      <c r="AU548" s="172"/>
      <c r="AV548" s="172">
        <f t="shared" si="67"/>
        <v>2529731.4224856468</v>
      </c>
      <c r="AW548" s="172"/>
      <c r="AX548" s="172">
        <v>1300.0305553183678</v>
      </c>
      <c r="AY548" s="172">
        <v>596077.44397876423</v>
      </c>
      <c r="AZ548" s="172">
        <v>467621.33226795791</v>
      </c>
      <c r="BA548" s="172"/>
      <c r="BB548" s="172">
        <f t="shared" si="59"/>
        <v>1064998.8068020404</v>
      </c>
      <c r="BC548" s="172"/>
      <c r="BD548" s="172">
        <v>0</v>
      </c>
      <c r="BE548" s="172">
        <v>2889807.7451059185</v>
      </c>
      <c r="BF548" s="172">
        <v>5804891.7234349316</v>
      </c>
      <c r="BG548" s="172">
        <v>1991608.7193181168</v>
      </c>
      <c r="BH548" s="172"/>
      <c r="BI548" s="172">
        <f t="shared" si="68"/>
        <v>10686308.187858967</v>
      </c>
      <c r="BJ548" s="172"/>
      <c r="BK548" s="172">
        <v>54053.289984959585</v>
      </c>
      <c r="BL548" s="172">
        <v>804631.94481066719</v>
      </c>
      <c r="BM548" s="172">
        <v>1417775.624573373</v>
      </c>
      <c r="BN548" s="172">
        <v>1041070.3018664267</v>
      </c>
      <c r="BP548" s="265">
        <f t="shared" si="69"/>
        <v>3317531.1612354261</v>
      </c>
      <c r="BR548" s="265">
        <f t="shared" si="70"/>
        <v>51394014.975052558</v>
      </c>
    </row>
    <row r="549" spans="1:70" ht="15">
      <c r="A549" s="39">
        <f t="shared" si="71"/>
        <v>2020</v>
      </c>
      <c r="B549" s="39">
        <f t="shared" si="72"/>
        <v>8</v>
      </c>
      <c r="C549" s="264">
        <f t="shared" si="73"/>
        <v>44044</v>
      </c>
      <c r="E549" s="172">
        <v>14238366.951307127</v>
      </c>
      <c r="F549" s="172">
        <v>65.545500000000004</v>
      </c>
      <c r="G549" s="172"/>
      <c r="H549" s="172">
        <f t="shared" si="60"/>
        <v>14238432.496807126</v>
      </c>
      <c r="I549" s="172"/>
      <c r="J549" s="172">
        <v>7434733.0780224176</v>
      </c>
      <c r="K549" s="172">
        <v>2868975.4930711086</v>
      </c>
      <c r="L549" s="172"/>
      <c r="M549" s="172">
        <f t="shared" si="61"/>
        <v>10303708.571093526</v>
      </c>
      <c r="N549" s="172"/>
      <c r="O549" s="172">
        <v>342078.44102668652</v>
      </c>
      <c r="P549" s="172">
        <v>856750.50689095119</v>
      </c>
      <c r="Q549" s="172"/>
      <c r="R549" s="172">
        <f t="shared" si="62"/>
        <v>1198828.9479176376</v>
      </c>
      <c r="S549" s="172"/>
      <c r="T549" s="172">
        <v>439594.36598658876</v>
      </c>
      <c r="U549" s="172">
        <v>417769.96130212955</v>
      </c>
      <c r="V549" s="172">
        <v>1308773.4504503701</v>
      </c>
      <c r="W549" s="172"/>
      <c r="X549" s="172">
        <f t="shared" si="63"/>
        <v>2166137.7777390885</v>
      </c>
      <c r="Y549" s="172"/>
      <c r="Z549" s="172">
        <v>123643.45607586876</v>
      </c>
      <c r="AA549" s="172">
        <v>134051.91724308449</v>
      </c>
      <c r="AB549" s="172">
        <v>12772.109327230182</v>
      </c>
      <c r="AC549" s="172"/>
      <c r="AD549" s="172">
        <f t="shared" si="64"/>
        <v>270467.48264618346</v>
      </c>
      <c r="AE549" s="172"/>
      <c r="AF549" s="172">
        <v>125471.78044539147</v>
      </c>
      <c r="AG549" s="172">
        <v>34295.973205274582</v>
      </c>
      <c r="AH549" s="172">
        <v>35141.378788576032</v>
      </c>
      <c r="AI549" s="172"/>
      <c r="AJ549" s="172">
        <f t="shared" si="65"/>
        <v>194909.13243924206</v>
      </c>
      <c r="AK549" s="172"/>
      <c r="AL549" s="172">
        <v>12739.070949765339</v>
      </c>
      <c r="AM549" s="172">
        <v>475.86570454637547</v>
      </c>
      <c r="AN549" s="172">
        <v>0</v>
      </c>
      <c r="AO549" s="172"/>
      <c r="AP549" s="172">
        <f t="shared" si="66"/>
        <v>13214.936654311714</v>
      </c>
      <c r="AQ549" s="172"/>
      <c r="AR549" s="172">
        <v>3740.2525509719103</v>
      </c>
      <c r="AS549" s="172">
        <v>1352181.0646637648</v>
      </c>
      <c r="AT549" s="172">
        <v>981530.31536193879</v>
      </c>
      <c r="AU549" s="172"/>
      <c r="AV549" s="172">
        <f t="shared" si="67"/>
        <v>2337451.6325766756</v>
      </c>
      <c r="AW549" s="172"/>
      <c r="AX549" s="172">
        <v>1652.2605097807946</v>
      </c>
      <c r="AY549" s="172">
        <v>597327.41165746702</v>
      </c>
      <c r="AZ549" s="172">
        <v>433592.05217407265</v>
      </c>
      <c r="BA549" s="172"/>
      <c r="BB549" s="172">
        <f t="shared" si="59"/>
        <v>1032571.7243413206</v>
      </c>
      <c r="BC549" s="172"/>
      <c r="BD549" s="172">
        <v>0</v>
      </c>
      <c r="BE549" s="172">
        <v>2843438.5561036319</v>
      </c>
      <c r="BF549" s="172">
        <v>5711747.7688180134</v>
      </c>
      <c r="BG549" s="172">
        <v>1959651.8248565171</v>
      </c>
      <c r="BH549" s="172"/>
      <c r="BI549" s="172">
        <f t="shared" si="68"/>
        <v>10514838.149778163</v>
      </c>
      <c r="BJ549" s="172"/>
      <c r="BK549" s="172">
        <v>53862.008514259076</v>
      </c>
      <c r="BL549" s="172">
        <v>801784.54769906076</v>
      </c>
      <c r="BM549" s="172">
        <v>1412758.4608324205</v>
      </c>
      <c r="BN549" s="172">
        <v>1037386.2068095107</v>
      </c>
      <c r="BP549" s="265">
        <f t="shared" si="69"/>
        <v>3305791.2238552514</v>
      </c>
      <c r="BR549" s="265">
        <f t="shared" si="70"/>
        <v>45576352.07584852</v>
      </c>
    </row>
    <row r="550" spans="1:70" ht="15">
      <c r="A550" s="39">
        <f t="shared" si="71"/>
        <v>2020</v>
      </c>
      <c r="B550" s="39">
        <f t="shared" si="72"/>
        <v>9</v>
      </c>
      <c r="C550" s="264">
        <f t="shared" si="73"/>
        <v>44075</v>
      </c>
      <c r="E550" s="172">
        <v>16630335.866618238</v>
      </c>
      <c r="F550" s="172">
        <v>73.108999999999995</v>
      </c>
      <c r="G550" s="172"/>
      <c r="H550" s="172">
        <f t="shared" si="60"/>
        <v>16630408.975618238</v>
      </c>
      <c r="I550" s="172"/>
      <c r="J550" s="172">
        <v>8197986.7541880971</v>
      </c>
      <c r="K550" s="172">
        <v>2852344.5570862768</v>
      </c>
      <c r="L550" s="172"/>
      <c r="M550" s="172">
        <f t="shared" si="61"/>
        <v>11050331.311274374</v>
      </c>
      <c r="N550" s="172"/>
      <c r="O550" s="172">
        <v>372135.90780191612</v>
      </c>
      <c r="P550" s="172">
        <v>821584.75985438447</v>
      </c>
      <c r="Q550" s="172"/>
      <c r="R550" s="172">
        <f t="shared" si="62"/>
        <v>1193720.6676563006</v>
      </c>
      <c r="S550" s="172"/>
      <c r="T550" s="172">
        <v>462925.09349619265</v>
      </c>
      <c r="U550" s="172">
        <v>439942.39544368786</v>
      </c>
      <c r="V550" s="172">
        <v>1378234.3878664633</v>
      </c>
      <c r="W550" s="172"/>
      <c r="X550" s="172">
        <f t="shared" si="63"/>
        <v>2281101.8768063439</v>
      </c>
      <c r="Y550" s="172"/>
      <c r="Z550" s="172">
        <v>134015.25228086303</v>
      </c>
      <c r="AA550" s="172">
        <v>145296.82425766106</v>
      </c>
      <c r="AB550" s="172">
        <v>13843.494091569455</v>
      </c>
      <c r="AC550" s="172"/>
      <c r="AD550" s="172">
        <f t="shared" si="64"/>
        <v>293155.57063009357</v>
      </c>
      <c r="AE550" s="172"/>
      <c r="AF550" s="172">
        <v>136102.93872960284</v>
      </c>
      <c r="AG550" s="172">
        <v>37201.853064172668</v>
      </c>
      <c r="AH550" s="172">
        <v>38118.889420055253</v>
      </c>
      <c r="AI550" s="172"/>
      <c r="AJ550" s="172">
        <f t="shared" si="65"/>
        <v>211423.68121383077</v>
      </c>
      <c r="AK550" s="172"/>
      <c r="AL550" s="172">
        <v>12890.264578981039</v>
      </c>
      <c r="AM550" s="172">
        <v>481.51351537758671</v>
      </c>
      <c r="AN550" s="172">
        <v>0</v>
      </c>
      <c r="AO550" s="172"/>
      <c r="AP550" s="172">
        <f t="shared" si="66"/>
        <v>13371.778094358626</v>
      </c>
      <c r="AQ550" s="172"/>
      <c r="AR550" s="172">
        <v>6214.2368454770776</v>
      </c>
      <c r="AS550" s="172">
        <v>1367939.9085698389</v>
      </c>
      <c r="AT550" s="172">
        <v>1023834.3427008901</v>
      </c>
      <c r="AU550" s="172"/>
      <c r="AV550" s="172">
        <f t="shared" si="67"/>
        <v>2397988.4881162061</v>
      </c>
      <c r="AW550" s="172"/>
      <c r="AX550" s="172">
        <v>2698.811703708514</v>
      </c>
      <c r="AY550" s="172">
        <v>594089.39939346781</v>
      </c>
      <c r="AZ550" s="172">
        <v>444646.08856210159</v>
      </c>
      <c r="BA550" s="172"/>
      <c r="BB550" s="172">
        <f t="shared" si="59"/>
        <v>1041434.2996592779</v>
      </c>
      <c r="BC550" s="172"/>
      <c r="BD550" s="172">
        <v>0</v>
      </c>
      <c r="BE550" s="172">
        <v>3003197.6810364462</v>
      </c>
      <c r="BF550" s="172">
        <v>6032663.3811580697</v>
      </c>
      <c r="BG550" s="172">
        <v>2069755.2276678912</v>
      </c>
      <c r="BH550" s="172"/>
      <c r="BI550" s="172">
        <f t="shared" si="68"/>
        <v>11105616.289862406</v>
      </c>
      <c r="BJ550" s="172"/>
      <c r="BK550" s="172">
        <v>54053.853123622721</v>
      </c>
      <c r="BL550" s="172">
        <v>804640.32763727859</v>
      </c>
      <c r="BM550" s="172">
        <v>1417790.3952611529</v>
      </c>
      <c r="BN550" s="172">
        <v>1041081.1479580927</v>
      </c>
      <c r="BP550" s="265">
        <f t="shared" si="69"/>
        <v>3317565.7239801469</v>
      </c>
      <c r="BR550" s="265">
        <f t="shared" si="70"/>
        <v>49536118.662911564</v>
      </c>
    </row>
    <row r="551" spans="1:70" ht="15">
      <c r="A551" s="39">
        <f t="shared" si="71"/>
        <v>2020</v>
      </c>
      <c r="B551" s="39">
        <f t="shared" si="72"/>
        <v>10</v>
      </c>
      <c r="C551" s="264">
        <f t="shared" si="73"/>
        <v>44105</v>
      </c>
      <c r="E551" s="172">
        <v>28292783.586218223</v>
      </c>
      <c r="F551" s="172">
        <v>141.1755</v>
      </c>
      <c r="G551" s="172"/>
      <c r="H551" s="172">
        <f t="shared" si="60"/>
        <v>28292924.761718225</v>
      </c>
      <c r="I551" s="172"/>
      <c r="J551" s="172">
        <v>11370445.160929125</v>
      </c>
      <c r="K551" s="172">
        <v>3176404.7021149737</v>
      </c>
      <c r="L551" s="172"/>
      <c r="M551" s="172">
        <f t="shared" si="61"/>
        <v>14546849.863044098</v>
      </c>
      <c r="N551" s="172"/>
      <c r="O551" s="172">
        <v>565965.87381817331</v>
      </c>
      <c r="P551" s="172">
        <v>851220.93197531113</v>
      </c>
      <c r="Q551" s="172"/>
      <c r="R551" s="172">
        <f t="shared" si="62"/>
        <v>1417186.8057934844</v>
      </c>
      <c r="S551" s="172"/>
      <c r="T551" s="172">
        <v>555202.52359897923</v>
      </c>
      <c r="U551" s="172">
        <v>527638.55669129861</v>
      </c>
      <c r="V551" s="172">
        <v>1652965.5035013743</v>
      </c>
      <c r="W551" s="172"/>
      <c r="X551" s="172">
        <f t="shared" si="63"/>
        <v>2735806.5837916522</v>
      </c>
      <c r="Y551" s="172"/>
      <c r="Z551" s="172">
        <v>156997.53414417926</v>
      </c>
      <c r="AA551" s="172">
        <v>170213.78342538353</v>
      </c>
      <c r="AB551" s="172">
        <v>16217.515538910591</v>
      </c>
      <c r="AC551" s="172"/>
      <c r="AD551" s="172">
        <f t="shared" si="64"/>
        <v>343428.83310847339</v>
      </c>
      <c r="AE551" s="172"/>
      <c r="AF551" s="172">
        <v>128803.26162638105</v>
      </c>
      <c r="AG551" s="172">
        <v>35206.587439897812</v>
      </c>
      <c r="AH551" s="172">
        <v>36074.439925451508</v>
      </c>
      <c r="AI551" s="172"/>
      <c r="AJ551" s="172">
        <f t="shared" si="65"/>
        <v>200084.28899173037</v>
      </c>
      <c r="AK551" s="172"/>
      <c r="AL551" s="172">
        <v>13668.847744861818</v>
      </c>
      <c r="AM551" s="172">
        <v>510.59734953164872</v>
      </c>
      <c r="AN551" s="172">
        <v>0</v>
      </c>
      <c r="AO551" s="172"/>
      <c r="AP551" s="172">
        <f t="shared" si="66"/>
        <v>14179.445094393466</v>
      </c>
      <c r="AQ551" s="172"/>
      <c r="AR551" s="172">
        <v>13516.288561518508</v>
      </c>
      <c r="AS551" s="172">
        <v>1583859.6066582534</v>
      </c>
      <c r="AT551" s="172">
        <v>803422.16958719003</v>
      </c>
      <c r="AU551" s="172"/>
      <c r="AV551" s="172">
        <f t="shared" si="67"/>
        <v>2400798.0648069619</v>
      </c>
      <c r="AW551" s="172"/>
      <c r="AX551" s="172">
        <v>5992.3948693706534</v>
      </c>
      <c r="AY551" s="172">
        <v>702198.10250011738</v>
      </c>
      <c r="AZ551" s="172">
        <v>356194.1479023908</v>
      </c>
      <c r="BA551" s="172"/>
      <c r="BB551" s="172">
        <f t="shared" si="59"/>
        <v>1064384.6452718787</v>
      </c>
      <c r="BC551" s="172"/>
      <c r="BD551" s="172">
        <v>0</v>
      </c>
      <c r="BE551" s="172">
        <v>2887777.9254487888</v>
      </c>
      <c r="BF551" s="172">
        <v>5800814.3299309202</v>
      </c>
      <c r="BG551" s="172">
        <v>1990209.8004680208</v>
      </c>
      <c r="BH551" s="172"/>
      <c r="BI551" s="172">
        <f t="shared" si="68"/>
        <v>10678802.055847729</v>
      </c>
      <c r="BJ551" s="172"/>
      <c r="BK551" s="172">
        <v>51504.660018486997</v>
      </c>
      <c r="BL551" s="172">
        <v>766693.2904365079</v>
      </c>
      <c r="BM551" s="172">
        <v>1350927.0489634974</v>
      </c>
      <c r="BN551" s="172">
        <v>991983.50309285114</v>
      </c>
      <c r="BP551" s="265">
        <f t="shared" si="69"/>
        <v>3161108.5025113435</v>
      </c>
      <c r="BR551" s="265">
        <f t="shared" si="70"/>
        <v>64855553.849979967</v>
      </c>
    </row>
    <row r="552" spans="1:70" ht="15">
      <c r="A552" s="39">
        <f t="shared" si="71"/>
        <v>2020</v>
      </c>
      <c r="B552" s="39">
        <f t="shared" si="72"/>
        <v>11</v>
      </c>
      <c r="C552" s="264">
        <f t="shared" si="73"/>
        <v>44136</v>
      </c>
      <c r="E552" s="172">
        <v>58181530.553544499</v>
      </c>
      <c r="F552" s="172">
        <v>236.9735</v>
      </c>
      <c r="G552" s="172"/>
      <c r="H552" s="172">
        <f t="shared" si="60"/>
        <v>58181767.527044497</v>
      </c>
      <c r="I552" s="172"/>
      <c r="J552" s="172">
        <v>19129456.898622826</v>
      </c>
      <c r="K552" s="172">
        <v>4753537.9842795609</v>
      </c>
      <c r="L552" s="172"/>
      <c r="M552" s="172">
        <f t="shared" si="61"/>
        <v>23882994.882902388</v>
      </c>
      <c r="N552" s="172"/>
      <c r="O552" s="172">
        <v>1014994.2685965392</v>
      </c>
      <c r="P552" s="172">
        <v>992112.61101753206</v>
      </c>
      <c r="Q552" s="172"/>
      <c r="R552" s="172">
        <f t="shared" si="62"/>
        <v>2007106.8796140712</v>
      </c>
      <c r="S552" s="172"/>
      <c r="T552" s="172">
        <v>858528.86619366682</v>
      </c>
      <c r="U552" s="172">
        <v>815905.7507516637</v>
      </c>
      <c r="V552" s="172">
        <v>2556037.7326442101</v>
      </c>
      <c r="W552" s="172"/>
      <c r="X552" s="172">
        <f t="shared" si="63"/>
        <v>4230472.3495895406</v>
      </c>
      <c r="Y552" s="172"/>
      <c r="Z552" s="172">
        <v>176953.03974955773</v>
      </c>
      <c r="AA552" s="172">
        <v>191849.16851454391</v>
      </c>
      <c r="AB552" s="172">
        <v>18278.877355872872</v>
      </c>
      <c r="AC552" s="172"/>
      <c r="AD552" s="172">
        <f t="shared" si="64"/>
        <v>387081.08561997453</v>
      </c>
      <c r="AE552" s="172"/>
      <c r="AF552" s="172">
        <v>128516.2322138344</v>
      </c>
      <c r="AG552" s="172">
        <v>35128.131925782356</v>
      </c>
      <c r="AH552" s="172">
        <v>35994.050460394436</v>
      </c>
      <c r="AI552" s="172"/>
      <c r="AJ552" s="172">
        <f t="shared" si="65"/>
        <v>199638.41460001119</v>
      </c>
      <c r="AK552" s="172"/>
      <c r="AL552" s="172">
        <v>14604.809079373417</v>
      </c>
      <c r="AM552" s="172">
        <v>545.56001687464925</v>
      </c>
      <c r="AN552" s="172">
        <v>0</v>
      </c>
      <c r="AO552" s="172"/>
      <c r="AP552" s="172">
        <f t="shared" si="66"/>
        <v>15150.369096248067</v>
      </c>
      <c r="AQ552" s="172"/>
      <c r="AR552" s="172">
        <v>24021.952675346736</v>
      </c>
      <c r="AS552" s="172">
        <v>1874460.501197512</v>
      </c>
      <c r="AT552" s="172">
        <v>722949.49963605683</v>
      </c>
      <c r="AU552" s="172"/>
      <c r="AV552" s="172">
        <f t="shared" si="67"/>
        <v>2621431.9535089154</v>
      </c>
      <c r="AW552" s="172"/>
      <c r="AX552" s="172">
        <v>10953.25697334247</v>
      </c>
      <c r="AY552" s="172">
        <v>854695.19624304713</v>
      </c>
      <c r="AZ552" s="172">
        <v>329642.29658107052</v>
      </c>
      <c r="BA552" s="172"/>
      <c r="BB552" s="172">
        <f t="shared" si="59"/>
        <v>1195290.7497974602</v>
      </c>
      <c r="BC552" s="172"/>
      <c r="BD552" s="172">
        <v>0</v>
      </c>
      <c r="BE552" s="172">
        <v>2987037.1781697921</v>
      </c>
      <c r="BF552" s="172">
        <v>6000201.0246237768</v>
      </c>
      <c r="BG552" s="172">
        <v>2058617.670689472</v>
      </c>
      <c r="BH552" s="172"/>
      <c r="BI552" s="172">
        <f t="shared" si="68"/>
        <v>11045855.873483039</v>
      </c>
      <c r="BJ552" s="172"/>
      <c r="BK552" s="172">
        <v>56288.835981380114</v>
      </c>
      <c r="BL552" s="172">
        <v>837910.06207816501</v>
      </c>
      <c r="BM552" s="172">
        <v>1476412.2519131617</v>
      </c>
      <c r="BN552" s="172">
        <v>1084127.0805745756</v>
      </c>
      <c r="BP552" s="265">
        <f t="shared" si="69"/>
        <v>3454738.2305472828</v>
      </c>
      <c r="BR552" s="265">
        <f t="shared" si="70"/>
        <v>107221528.31580344</v>
      </c>
    </row>
    <row r="553" spans="1:70" ht="15">
      <c r="A553" s="39">
        <f t="shared" si="71"/>
        <v>2020</v>
      </c>
      <c r="B553" s="39">
        <f t="shared" si="72"/>
        <v>12</v>
      </c>
      <c r="C553" s="264">
        <f t="shared" si="73"/>
        <v>44166</v>
      </c>
      <c r="E553" s="172">
        <v>88791154.104925379</v>
      </c>
      <c r="F553" s="172">
        <v>443.69600000000003</v>
      </c>
      <c r="G553" s="172"/>
      <c r="H553" s="172">
        <f t="shared" si="60"/>
        <v>88791597.800925374</v>
      </c>
      <c r="I553" s="172"/>
      <c r="J553" s="172">
        <v>26636351.686219122</v>
      </c>
      <c r="K553" s="172">
        <v>7763828.6548744617</v>
      </c>
      <c r="L553" s="172"/>
      <c r="M553" s="172">
        <f t="shared" si="61"/>
        <v>34400180.341093585</v>
      </c>
      <c r="N553" s="172"/>
      <c r="O553" s="172">
        <v>1616272.8896258222</v>
      </c>
      <c r="P553" s="172">
        <v>1124083.0909541138</v>
      </c>
      <c r="Q553" s="172"/>
      <c r="R553" s="172">
        <f t="shared" si="62"/>
        <v>2740355.9805799359</v>
      </c>
      <c r="S553" s="172"/>
      <c r="T553" s="172">
        <v>1239981.2366215545</v>
      </c>
      <c r="U553" s="172">
        <v>1178420.2740545534</v>
      </c>
      <c r="V553" s="172">
        <v>3691709.1007404295</v>
      </c>
      <c r="W553" s="172"/>
      <c r="X553" s="172">
        <f t="shared" si="63"/>
        <v>6110110.6114165373</v>
      </c>
      <c r="Y553" s="172"/>
      <c r="Z553" s="172">
        <v>204272.51636859193</v>
      </c>
      <c r="AA553" s="172">
        <v>221468.43293086672</v>
      </c>
      <c r="AB553" s="172">
        <v>21100.921912172791</v>
      </c>
      <c r="AC553" s="172"/>
      <c r="AD553" s="172">
        <f t="shared" si="64"/>
        <v>446841.87121163146</v>
      </c>
      <c r="AE553" s="172"/>
      <c r="AF553" s="172">
        <v>176263.26138333147</v>
      </c>
      <c r="AG553" s="172">
        <v>48179.12097858559</v>
      </c>
      <c r="AH553" s="172">
        <v>49366.750139305492</v>
      </c>
      <c r="AI553" s="172"/>
      <c r="AJ553" s="172">
        <f t="shared" si="65"/>
        <v>273809.13250122254</v>
      </c>
      <c r="AK553" s="172"/>
      <c r="AL553" s="172">
        <v>17311.107529161771</v>
      </c>
      <c r="AM553" s="172">
        <v>646.65330881090472</v>
      </c>
      <c r="AN553" s="172">
        <v>0</v>
      </c>
      <c r="AO553" s="172"/>
      <c r="AP553" s="172">
        <f t="shared" si="66"/>
        <v>17957.760837972677</v>
      </c>
      <c r="AQ553" s="172"/>
      <c r="AR553" s="172">
        <v>24919.769996544135</v>
      </c>
      <c r="AS553" s="172">
        <v>2677898.3198484676</v>
      </c>
      <c r="AT553" s="172">
        <v>739108.31536879414</v>
      </c>
      <c r="AU553" s="172"/>
      <c r="AV553" s="172">
        <f t="shared" si="67"/>
        <v>3441926.4052138058</v>
      </c>
      <c r="AW553" s="172"/>
      <c r="AX553" s="172">
        <v>8833.6968062745727</v>
      </c>
      <c r="AY553" s="172">
        <v>949276.09038341942</v>
      </c>
      <c r="AZ553" s="172">
        <v>262003.17121184283</v>
      </c>
      <c r="BA553" s="172"/>
      <c r="BB553" s="172">
        <f t="shared" si="59"/>
        <v>1220112.9584015368</v>
      </c>
      <c r="BC553" s="172"/>
      <c r="BD553" s="172">
        <v>0</v>
      </c>
      <c r="BE553" s="172">
        <v>3383616.6151909046</v>
      </c>
      <c r="BF553" s="172">
        <v>6796828.6534157274</v>
      </c>
      <c r="BG553" s="172">
        <v>2331933.7990759187</v>
      </c>
      <c r="BH553" s="172"/>
      <c r="BI553" s="172">
        <f t="shared" si="68"/>
        <v>12512379.067682551</v>
      </c>
      <c r="BJ553" s="172"/>
      <c r="BK553" s="172">
        <v>56361.529439300102</v>
      </c>
      <c r="BL553" s="172">
        <v>838992.16972484929</v>
      </c>
      <c r="BM553" s="172">
        <v>1478318.9445998343</v>
      </c>
      <c r="BN553" s="172">
        <v>1085527.161868453</v>
      </c>
      <c r="BP553" s="265">
        <f t="shared" si="69"/>
        <v>3459199.8056324366</v>
      </c>
      <c r="BR553" s="265">
        <f t="shared" si="70"/>
        <v>153414471.73549661</v>
      </c>
    </row>
    <row r="554" spans="1:70" ht="15">
      <c r="A554" s="39">
        <f t="shared" si="71"/>
        <v>2021</v>
      </c>
      <c r="B554" s="39">
        <f t="shared" si="72"/>
        <v>1</v>
      </c>
      <c r="C554" s="264">
        <f t="shared" si="73"/>
        <v>44197</v>
      </c>
      <c r="E554" s="172">
        <v>101158361.96872234</v>
      </c>
      <c r="F554" s="172">
        <v>448.73800000000006</v>
      </c>
      <c r="G554" s="172"/>
      <c r="H554" s="172">
        <f t="shared" si="60"/>
        <v>101158810.70672235</v>
      </c>
      <c r="I554" s="172"/>
      <c r="J554" s="172">
        <v>32761756.237877809</v>
      </c>
      <c r="K554" s="172">
        <v>5711896.6911606221</v>
      </c>
      <c r="L554" s="172"/>
      <c r="M554" s="172">
        <f t="shared" si="61"/>
        <v>38473652.929038428</v>
      </c>
      <c r="N554" s="172"/>
      <c r="O554" s="172">
        <v>1765757.1957240079</v>
      </c>
      <c r="P554" s="172">
        <v>1103105.6842225087</v>
      </c>
      <c r="Q554" s="172"/>
      <c r="R554" s="172">
        <f t="shared" si="62"/>
        <v>2868862.8799465168</v>
      </c>
      <c r="S554" s="172"/>
      <c r="T554" s="172">
        <v>1339235.9031289229</v>
      </c>
      <c r="U554" s="172">
        <v>1272747.2750223139</v>
      </c>
      <c r="V554" s="172">
        <v>3987213.0525861466</v>
      </c>
      <c r="W554" s="172"/>
      <c r="X554" s="172">
        <f t="shared" si="63"/>
        <v>6599196.2307373835</v>
      </c>
      <c r="Y554" s="172"/>
      <c r="Z554" s="172">
        <v>191544.1845203914</v>
      </c>
      <c r="AA554" s="172">
        <v>207668.61414781265</v>
      </c>
      <c r="AB554" s="172">
        <v>19786.111965266016</v>
      </c>
      <c r="AC554" s="172"/>
      <c r="AD554" s="172">
        <f t="shared" si="64"/>
        <v>418998.91063347005</v>
      </c>
      <c r="AE554" s="172"/>
      <c r="AF554" s="172">
        <v>133584.45925836053</v>
      </c>
      <c r="AG554" s="172">
        <v>36513.46158556961</v>
      </c>
      <c r="AH554" s="172">
        <v>37413.528893919276</v>
      </c>
      <c r="AI554" s="172"/>
      <c r="AJ554" s="172">
        <f t="shared" si="65"/>
        <v>207511.44973784941</v>
      </c>
      <c r="AK554" s="172"/>
      <c r="AL554" s="172">
        <v>15721.064369743621</v>
      </c>
      <c r="AM554" s="172">
        <v>587.25753251768913</v>
      </c>
      <c r="AN554" s="172">
        <v>0</v>
      </c>
      <c r="AO554" s="172"/>
      <c r="AP554" s="172">
        <f t="shared" si="66"/>
        <v>16308.32190226131</v>
      </c>
      <c r="AQ554" s="172"/>
      <c r="AR554" s="172">
        <v>41153.20741083585</v>
      </c>
      <c r="AS554" s="172">
        <v>3292397.5542962579</v>
      </c>
      <c r="AT554" s="172">
        <v>1040875.4428863311</v>
      </c>
      <c r="AU554" s="172"/>
      <c r="AV554" s="172">
        <f t="shared" si="67"/>
        <v>4374426.2045934247</v>
      </c>
      <c r="AW554" s="172"/>
      <c r="AX554" s="172">
        <v>12334.850485309882</v>
      </c>
      <c r="AY554" s="172">
        <v>986830.28919274756</v>
      </c>
      <c r="AZ554" s="172">
        <v>311981.58708895714</v>
      </c>
      <c r="BA554" s="172"/>
      <c r="BB554" s="172">
        <f t="shared" si="59"/>
        <v>1311146.7267670145</v>
      </c>
      <c r="BC554" s="172"/>
      <c r="BD554" s="172">
        <v>0</v>
      </c>
      <c r="BE554" s="172">
        <v>3150716.4077822338</v>
      </c>
      <c r="BF554" s="172">
        <v>6328991.1342373295</v>
      </c>
      <c r="BG554" s="172">
        <v>2171422.7461895598</v>
      </c>
      <c r="BH554" s="172"/>
      <c r="BI554" s="172">
        <f t="shared" si="68"/>
        <v>11651130.288209122</v>
      </c>
      <c r="BJ554" s="172"/>
      <c r="BK554" s="172">
        <v>56478.436114503551</v>
      </c>
      <c r="BL554" s="172">
        <v>840732.43096438679</v>
      </c>
      <c r="BM554" s="172">
        <v>1481385.3154812271</v>
      </c>
      <c r="BN554" s="172">
        <v>1087778.7929473035</v>
      </c>
      <c r="BP554" s="265">
        <f t="shared" si="69"/>
        <v>3466374.975507421</v>
      </c>
      <c r="BR554" s="265">
        <f t="shared" si="70"/>
        <v>170546419.62379524</v>
      </c>
    </row>
    <row r="555" spans="1:70" ht="15">
      <c r="A555" s="39">
        <f t="shared" si="71"/>
        <v>2021</v>
      </c>
      <c r="B555" s="39">
        <f t="shared" si="72"/>
        <v>2</v>
      </c>
      <c r="C555" s="264">
        <f t="shared" si="73"/>
        <v>44228</v>
      </c>
      <c r="E555" s="172">
        <v>92117739.440443665</v>
      </c>
      <c r="F555" s="172">
        <v>438.65350000000001</v>
      </c>
      <c r="G555" s="172"/>
      <c r="H555" s="172">
        <f t="shared" si="60"/>
        <v>92118178.09394367</v>
      </c>
      <c r="I555" s="172"/>
      <c r="J555" s="172">
        <v>30422316.028549258</v>
      </c>
      <c r="K555" s="172">
        <v>5384946.7035375293</v>
      </c>
      <c r="L555" s="172"/>
      <c r="M555" s="172">
        <f t="shared" si="61"/>
        <v>35807262.732086785</v>
      </c>
      <c r="N555" s="172"/>
      <c r="O555" s="172">
        <v>1658552.3567441448</v>
      </c>
      <c r="P555" s="172">
        <v>1218060.5129880726</v>
      </c>
      <c r="Q555" s="172"/>
      <c r="R555" s="172">
        <f t="shared" si="62"/>
        <v>2876612.8697322174</v>
      </c>
      <c r="S555" s="172"/>
      <c r="T555" s="172">
        <v>1382868.09915662</v>
      </c>
      <c r="U555" s="172">
        <v>1314213.2769923529</v>
      </c>
      <c r="V555" s="172">
        <v>4117116.1272484772</v>
      </c>
      <c r="W555" s="172"/>
      <c r="X555" s="172">
        <f t="shared" si="63"/>
        <v>6814197.5033974499</v>
      </c>
      <c r="Y555" s="172"/>
      <c r="Z555" s="172">
        <v>185775.17051979297</v>
      </c>
      <c r="AA555" s="172">
        <v>201413.95731496028</v>
      </c>
      <c r="AB555" s="172">
        <v>19190.184935526955</v>
      </c>
      <c r="AC555" s="172"/>
      <c r="AD555" s="172">
        <f t="shared" si="64"/>
        <v>406379.31277028023</v>
      </c>
      <c r="AE555" s="172"/>
      <c r="AF555" s="172">
        <v>158696.35798669537</v>
      </c>
      <c r="AG555" s="172">
        <v>43377.45126407245</v>
      </c>
      <c r="AH555" s="172">
        <v>44446.717888131789</v>
      </c>
      <c r="AI555" s="172"/>
      <c r="AJ555" s="172">
        <f t="shared" si="65"/>
        <v>246520.5271388996</v>
      </c>
      <c r="AK555" s="172"/>
      <c r="AL555" s="172">
        <v>12685.4272860076</v>
      </c>
      <c r="AM555" s="172">
        <v>473.86185513308715</v>
      </c>
      <c r="AN555" s="172">
        <v>0</v>
      </c>
      <c r="AO555" s="172"/>
      <c r="AP555" s="172">
        <f t="shared" si="66"/>
        <v>13159.289141140687</v>
      </c>
      <c r="AQ555" s="172"/>
      <c r="AR555" s="172">
        <v>53585.345193655223</v>
      </c>
      <c r="AS555" s="172">
        <v>3151884.7776165279</v>
      </c>
      <c r="AT555" s="172">
        <v>969899.29371501866</v>
      </c>
      <c r="AU555" s="172"/>
      <c r="AV555" s="172">
        <f t="shared" si="67"/>
        <v>4175369.4165252019</v>
      </c>
      <c r="AW555" s="172"/>
      <c r="AX555" s="172">
        <v>16359.474577459545</v>
      </c>
      <c r="AY555" s="172">
        <v>962262.69895532308</v>
      </c>
      <c r="AZ555" s="172">
        <v>296107.87764609855</v>
      </c>
      <c r="BA555" s="172"/>
      <c r="BB555" s="172">
        <f t="shared" si="59"/>
        <v>1274730.0511788812</v>
      </c>
      <c r="BC555" s="172"/>
      <c r="BD555" s="172">
        <v>0</v>
      </c>
      <c r="BE555" s="172">
        <v>3520310.638404313</v>
      </c>
      <c r="BF555" s="172">
        <v>7071412.3191763209</v>
      </c>
      <c r="BG555" s="172">
        <v>2426141.1071473835</v>
      </c>
      <c r="BH555" s="172"/>
      <c r="BI555" s="172">
        <f t="shared" si="68"/>
        <v>13017864.064728018</v>
      </c>
      <c r="BJ555" s="172"/>
      <c r="BK555" s="172">
        <v>62014.989190697102</v>
      </c>
      <c r="BL555" s="172">
        <v>923149.01412675634</v>
      </c>
      <c r="BM555" s="172">
        <v>1626604.783117112</v>
      </c>
      <c r="BN555" s="172">
        <v>1194413.208427585</v>
      </c>
      <c r="BP555" s="265">
        <f t="shared" si="69"/>
        <v>3806181.9948621504</v>
      </c>
      <c r="BR555" s="265">
        <f t="shared" si="70"/>
        <v>160556455.85550469</v>
      </c>
    </row>
    <row r="556" spans="1:70" ht="15">
      <c r="A556" s="39">
        <f t="shared" si="71"/>
        <v>2021</v>
      </c>
      <c r="B556" s="39">
        <f t="shared" si="72"/>
        <v>3</v>
      </c>
      <c r="C556" s="264">
        <f t="shared" si="73"/>
        <v>44256</v>
      </c>
      <c r="E556" s="172">
        <v>78730549.687153846</v>
      </c>
      <c r="F556" s="172">
        <v>302.52</v>
      </c>
      <c r="G556" s="172"/>
      <c r="H556" s="172">
        <f t="shared" si="60"/>
        <v>78730852.207153842</v>
      </c>
      <c r="I556" s="172"/>
      <c r="J556" s="172">
        <v>27064457.026758429</v>
      </c>
      <c r="K556" s="172">
        <v>5344459.7624429753</v>
      </c>
      <c r="L556" s="172"/>
      <c r="M556" s="172">
        <f t="shared" si="61"/>
        <v>32408916.789201405</v>
      </c>
      <c r="N556" s="172"/>
      <c r="O556" s="172">
        <v>1416872.6975760784</v>
      </c>
      <c r="P556" s="172">
        <v>1146558.6019546674</v>
      </c>
      <c r="Q556" s="172"/>
      <c r="R556" s="172">
        <f t="shared" si="62"/>
        <v>2563431.2995307455</v>
      </c>
      <c r="S556" s="172"/>
      <c r="T556" s="172">
        <v>1108259.6919952142</v>
      </c>
      <c r="U556" s="172">
        <v>1053238.2679619598</v>
      </c>
      <c r="V556" s="172">
        <v>3299543.791541432</v>
      </c>
      <c r="W556" s="172"/>
      <c r="X556" s="172">
        <f t="shared" si="63"/>
        <v>5461041.7514986061</v>
      </c>
      <c r="Y556" s="172"/>
      <c r="Z556" s="172">
        <v>186123.35878105319</v>
      </c>
      <c r="AA556" s="172">
        <v>201791.45650064162</v>
      </c>
      <c r="AB556" s="172">
        <v>19226.15205162362</v>
      </c>
      <c r="AC556" s="172"/>
      <c r="AD556" s="172">
        <f t="shared" si="64"/>
        <v>407140.96733331843</v>
      </c>
      <c r="AE556" s="172"/>
      <c r="AF556" s="172">
        <v>154877.55164986645</v>
      </c>
      <c r="AG556" s="172">
        <v>42333.633448312525</v>
      </c>
      <c r="AH556" s="172">
        <v>43377.169663611887</v>
      </c>
      <c r="AI556" s="172"/>
      <c r="AJ556" s="172">
        <f t="shared" si="65"/>
        <v>240588.35476179086</v>
      </c>
      <c r="AK556" s="172"/>
      <c r="AL556" s="172">
        <v>15331.147353440696</v>
      </c>
      <c r="AM556" s="172">
        <v>572.69225248986822</v>
      </c>
      <c r="AN556" s="172">
        <v>0</v>
      </c>
      <c r="AO556" s="172"/>
      <c r="AP556" s="172">
        <f t="shared" si="66"/>
        <v>15903.839605930563</v>
      </c>
      <c r="AQ556" s="172"/>
      <c r="AR556" s="172">
        <v>50058.499189407725</v>
      </c>
      <c r="AS556" s="172">
        <v>2825092.1686031893</v>
      </c>
      <c r="AT556" s="172">
        <v>735302.48949490895</v>
      </c>
      <c r="AU556" s="172"/>
      <c r="AV556" s="172">
        <f t="shared" si="67"/>
        <v>3610453.1572875059</v>
      </c>
      <c r="AW556" s="172"/>
      <c r="AX556" s="172">
        <v>17783.023233984299</v>
      </c>
      <c r="AY556" s="172">
        <v>1003599.3984223963</v>
      </c>
      <c r="AZ556" s="172">
        <v>261212.41080797912</v>
      </c>
      <c r="BA556" s="172"/>
      <c r="BB556" s="172">
        <f t="shared" si="59"/>
        <v>1282594.8324643597</v>
      </c>
      <c r="BC556" s="172"/>
      <c r="BD556" s="172">
        <v>0</v>
      </c>
      <c r="BE556" s="172">
        <v>3186510.5773628615</v>
      </c>
      <c r="BF556" s="172">
        <v>6400892.5536648687</v>
      </c>
      <c r="BG556" s="172">
        <v>2196091.5084483153</v>
      </c>
      <c r="BH556" s="172"/>
      <c r="BI556" s="172">
        <f t="shared" si="68"/>
        <v>11783494.639476046</v>
      </c>
      <c r="BJ556" s="172"/>
      <c r="BK556" s="172">
        <v>56029.939973297885</v>
      </c>
      <c r="BL556" s="172">
        <v>834056.16163020185</v>
      </c>
      <c r="BM556" s="172">
        <v>1469621.6116087425</v>
      </c>
      <c r="BN556" s="172">
        <v>1079140.7246032523</v>
      </c>
      <c r="BP556" s="265">
        <f t="shared" si="69"/>
        <v>3438848.4378154948</v>
      </c>
      <c r="BR556" s="265">
        <f t="shared" si="70"/>
        <v>139943266.27612907</v>
      </c>
    </row>
    <row r="557" spans="1:70" ht="15">
      <c r="A557" s="39">
        <f t="shared" si="71"/>
        <v>2021</v>
      </c>
      <c r="B557" s="39">
        <f t="shared" si="72"/>
        <v>4</v>
      </c>
      <c r="C557" s="264">
        <f t="shared" si="73"/>
        <v>44287</v>
      </c>
      <c r="E557" s="172">
        <v>58785118.848600924</v>
      </c>
      <c r="F557" s="172">
        <v>274.7885</v>
      </c>
      <c r="G557" s="172"/>
      <c r="H557" s="172">
        <f t="shared" si="60"/>
        <v>58785393.637100928</v>
      </c>
      <c r="I557" s="172"/>
      <c r="J557" s="172">
        <v>20790633.83526969</v>
      </c>
      <c r="K557" s="172">
        <v>4358608.1471671816</v>
      </c>
      <c r="L557" s="172"/>
      <c r="M557" s="172">
        <f t="shared" si="61"/>
        <v>25149241.982436873</v>
      </c>
      <c r="N557" s="172"/>
      <c r="O557" s="172">
        <v>1073825.5056304878</v>
      </c>
      <c r="P557" s="172">
        <v>1042217.1250614661</v>
      </c>
      <c r="Q557" s="172"/>
      <c r="R557" s="172">
        <f t="shared" si="62"/>
        <v>2116042.6306919539</v>
      </c>
      <c r="S557" s="172"/>
      <c r="T557" s="172">
        <v>1066863.7595631434</v>
      </c>
      <c r="U557" s="172">
        <v>1013897.50650475</v>
      </c>
      <c r="V557" s="172">
        <v>3176298.5875176284</v>
      </c>
      <c r="W557" s="172"/>
      <c r="X557" s="172">
        <f t="shared" si="63"/>
        <v>5257059.8535855217</v>
      </c>
      <c r="Y557" s="172"/>
      <c r="Z557" s="172">
        <v>178256.09852258328</v>
      </c>
      <c r="AA557" s="172">
        <v>193261.9204089694</v>
      </c>
      <c r="AB557" s="172">
        <v>18413.480590343093</v>
      </c>
      <c r="AC557" s="172"/>
      <c r="AD557" s="172">
        <f t="shared" si="64"/>
        <v>389931.49952189572</v>
      </c>
      <c r="AE557" s="172"/>
      <c r="AF557" s="172">
        <v>151252.92544166915</v>
      </c>
      <c r="AG557" s="172">
        <v>41342.892081017002</v>
      </c>
      <c r="AH557" s="172">
        <v>42362.006237245281</v>
      </c>
      <c r="AI557" s="172"/>
      <c r="AJ557" s="172">
        <f t="shared" si="65"/>
        <v>234957.82375993143</v>
      </c>
      <c r="AK557" s="172"/>
      <c r="AL557" s="172">
        <v>14079.166065929245</v>
      </c>
      <c r="AM557" s="172">
        <v>525.92471663031711</v>
      </c>
      <c r="AN557" s="172">
        <v>0</v>
      </c>
      <c r="AO557" s="172"/>
      <c r="AP557" s="172">
        <f t="shared" si="66"/>
        <v>14605.090782559562</v>
      </c>
      <c r="AQ557" s="172"/>
      <c r="AR557" s="172">
        <v>52818.237400174032</v>
      </c>
      <c r="AS557" s="172">
        <v>2537862.8899724442</v>
      </c>
      <c r="AT557" s="172">
        <v>1071740.8017661911</v>
      </c>
      <c r="AU557" s="172"/>
      <c r="AV557" s="172">
        <f t="shared" si="67"/>
        <v>3662421.9291388094</v>
      </c>
      <c r="AW557" s="172"/>
      <c r="AX557" s="172">
        <v>19482.386280884286</v>
      </c>
      <c r="AY557" s="172">
        <v>936108.95751325425</v>
      </c>
      <c r="AZ557" s="172">
        <v>395319.29350078554</v>
      </c>
      <c r="BA557" s="172"/>
      <c r="BB557" s="172">
        <f t="shared" si="59"/>
        <v>1350910.6372949241</v>
      </c>
      <c r="BC557" s="172"/>
      <c r="BD557" s="172">
        <v>0</v>
      </c>
      <c r="BE557" s="172">
        <v>3602115.9126505945</v>
      </c>
      <c r="BF557" s="172">
        <v>7235738.3924972145</v>
      </c>
      <c r="BG557" s="172">
        <v>2482519.9779394027</v>
      </c>
      <c r="BH557" s="172"/>
      <c r="BI557" s="172">
        <f t="shared" si="68"/>
        <v>13320374.283087211</v>
      </c>
      <c r="BJ557" s="172"/>
      <c r="BK557" s="172">
        <v>61136.530786373311</v>
      </c>
      <c r="BL557" s="172">
        <v>910072.36894007097</v>
      </c>
      <c r="BM557" s="172">
        <v>1603563.5045344681</v>
      </c>
      <c r="BN557" s="172">
        <v>1177494.0355812893</v>
      </c>
      <c r="BP557" s="265">
        <f t="shared" si="69"/>
        <v>3752266.4398422018</v>
      </c>
      <c r="BR557" s="265">
        <f t="shared" si="70"/>
        <v>114033205.80724281</v>
      </c>
    </row>
    <row r="558" spans="1:70" ht="15">
      <c r="A558" s="39">
        <f t="shared" si="71"/>
        <v>2021</v>
      </c>
      <c r="B558" s="39">
        <f t="shared" si="72"/>
        <v>5</v>
      </c>
      <c r="C558" s="264">
        <f t="shared" si="73"/>
        <v>44317</v>
      </c>
      <c r="E558" s="172">
        <v>42435315.013162658</v>
      </c>
      <c r="F558" s="172">
        <v>196.63759999999999</v>
      </c>
      <c r="G558" s="172"/>
      <c r="H558" s="172">
        <f t="shared" si="60"/>
        <v>42435511.650762655</v>
      </c>
      <c r="I558" s="172"/>
      <c r="J558" s="172">
        <v>15680956.62650934</v>
      </c>
      <c r="K558" s="172">
        <v>4143084.6667623413</v>
      </c>
      <c r="L558" s="172"/>
      <c r="M558" s="172">
        <f t="shared" si="61"/>
        <v>19824041.293271683</v>
      </c>
      <c r="N558" s="172"/>
      <c r="O558" s="172">
        <v>818060.49750748067</v>
      </c>
      <c r="P558" s="172">
        <v>942034.98728222458</v>
      </c>
      <c r="Q558" s="172"/>
      <c r="R558" s="172">
        <f t="shared" si="62"/>
        <v>1760095.4847897054</v>
      </c>
      <c r="S558" s="172"/>
      <c r="T558" s="172">
        <v>875153.61917004269</v>
      </c>
      <c r="U558" s="172">
        <v>831705.1397907167</v>
      </c>
      <c r="V558" s="172">
        <v>2605533.44277904</v>
      </c>
      <c r="W558" s="172"/>
      <c r="X558" s="172">
        <f t="shared" si="63"/>
        <v>4312392.2017397992</v>
      </c>
      <c r="Y558" s="172"/>
      <c r="Z558" s="172">
        <v>169543.74655988469</v>
      </c>
      <c r="AA558" s="172">
        <v>183816.15173375813</v>
      </c>
      <c r="AB558" s="172">
        <v>17513.512930941728</v>
      </c>
      <c r="AC558" s="172"/>
      <c r="AD558" s="172">
        <f t="shared" si="64"/>
        <v>370873.4112245845</v>
      </c>
      <c r="AE558" s="172"/>
      <c r="AF558" s="172">
        <v>145352.76322843236</v>
      </c>
      <c r="AG558" s="172">
        <v>39730.164466459792</v>
      </c>
      <c r="AH558" s="172">
        <v>40709.524424096577</v>
      </c>
      <c r="AI558" s="172"/>
      <c r="AJ558" s="172">
        <f t="shared" si="65"/>
        <v>225792.45211898873</v>
      </c>
      <c r="AK558" s="172"/>
      <c r="AL558" s="172">
        <v>14261.673478462113</v>
      </c>
      <c r="AM558" s="172">
        <v>532.74224820639256</v>
      </c>
      <c r="AN558" s="172">
        <v>0</v>
      </c>
      <c r="AO558" s="172"/>
      <c r="AP558" s="172">
        <f t="shared" si="66"/>
        <v>14794.415726668505</v>
      </c>
      <c r="AQ558" s="172"/>
      <c r="AR558" s="172">
        <v>23294.170620501292</v>
      </c>
      <c r="AS558" s="172">
        <v>2069445.3090586262</v>
      </c>
      <c r="AT558" s="172">
        <v>1066476.6090373569</v>
      </c>
      <c r="AU558" s="172"/>
      <c r="AV558" s="172">
        <f t="shared" si="67"/>
        <v>3159216.0887164846</v>
      </c>
      <c r="AW558" s="172"/>
      <c r="AX558" s="172">
        <v>9044.4205700899474</v>
      </c>
      <c r="AY558" s="172">
        <v>803502.9032307826</v>
      </c>
      <c r="AZ558" s="172">
        <v>414080.54991269187</v>
      </c>
      <c r="BA558" s="172"/>
      <c r="BB558" s="172">
        <f t="shared" si="59"/>
        <v>1226627.8737135644</v>
      </c>
      <c r="BC558" s="172"/>
      <c r="BD558" s="172">
        <v>0</v>
      </c>
      <c r="BE558" s="172">
        <v>3330097.190677606</v>
      </c>
      <c r="BF558" s="172">
        <v>6689321.686931055</v>
      </c>
      <c r="BG558" s="172">
        <v>2295049.0780441859</v>
      </c>
      <c r="BH558" s="172"/>
      <c r="BI558" s="172">
        <f t="shared" si="68"/>
        <v>12314467.955652846</v>
      </c>
      <c r="BJ558" s="172"/>
      <c r="BK558" s="172">
        <v>55144.816514271093</v>
      </c>
      <c r="BL558" s="172">
        <v>820880.30109641294</v>
      </c>
      <c r="BM558" s="172">
        <v>1446405.5138412351</v>
      </c>
      <c r="BN558" s="172">
        <v>1062093.182317954</v>
      </c>
      <c r="BP558" s="265">
        <f t="shared" si="69"/>
        <v>3384523.8137698732</v>
      </c>
      <c r="BR558" s="265">
        <f t="shared" si="70"/>
        <v>89028336.641486853</v>
      </c>
    </row>
    <row r="559" spans="1:70" ht="15">
      <c r="A559" s="39">
        <f t="shared" si="71"/>
        <v>2021</v>
      </c>
      <c r="B559" s="39">
        <f t="shared" si="72"/>
        <v>6</v>
      </c>
      <c r="C559" s="264">
        <f t="shared" si="73"/>
        <v>44348</v>
      </c>
      <c r="E559" s="172">
        <v>27463333.285432164</v>
      </c>
      <c r="F559" s="172">
        <v>103.361</v>
      </c>
      <c r="G559" s="172"/>
      <c r="H559" s="172">
        <f t="shared" si="60"/>
        <v>27463436.646432165</v>
      </c>
      <c r="I559" s="172"/>
      <c r="J559" s="172">
        <v>11502821.693905512</v>
      </c>
      <c r="K559" s="172">
        <v>3855091.8670426211</v>
      </c>
      <c r="L559" s="172"/>
      <c r="M559" s="172">
        <f t="shared" si="61"/>
        <v>15357913.560948133</v>
      </c>
      <c r="N559" s="172"/>
      <c r="O559" s="172">
        <v>494892.29101623595</v>
      </c>
      <c r="P559" s="172">
        <v>891021.27286558039</v>
      </c>
      <c r="Q559" s="172"/>
      <c r="R559" s="172">
        <f t="shared" si="62"/>
        <v>1385913.5638818163</v>
      </c>
      <c r="S559" s="172"/>
      <c r="T559" s="172">
        <v>685075.70612943789</v>
      </c>
      <c r="U559" s="172">
        <v>651063.96574576641</v>
      </c>
      <c r="V559" s="172">
        <v>2039627.8139699865</v>
      </c>
      <c r="W559" s="172"/>
      <c r="X559" s="172">
        <f t="shared" si="63"/>
        <v>3375767.4858451909</v>
      </c>
      <c r="Y559" s="172"/>
      <c r="Z559" s="172">
        <v>158344.80256103774</v>
      </c>
      <c r="AA559" s="172">
        <v>171674.46658689366</v>
      </c>
      <c r="AB559" s="172">
        <v>16356.685536736293</v>
      </c>
      <c r="AC559" s="172"/>
      <c r="AD559" s="172">
        <f t="shared" si="64"/>
        <v>346375.95468466764</v>
      </c>
      <c r="AE559" s="172"/>
      <c r="AF559" s="172">
        <v>124245.08304779384</v>
      </c>
      <c r="AG559" s="172">
        <v>33960.672463309747</v>
      </c>
      <c r="AH559" s="172">
        <v>34797.81278708217</v>
      </c>
      <c r="AI559" s="172"/>
      <c r="AJ559" s="172">
        <f t="shared" si="65"/>
        <v>193003.56829818577</v>
      </c>
      <c r="AK559" s="172"/>
      <c r="AL559" s="172">
        <v>14986.679264977716</v>
      </c>
      <c r="AM559" s="172">
        <v>559.824708988731</v>
      </c>
      <c r="AN559" s="172">
        <v>0</v>
      </c>
      <c r="AO559" s="172"/>
      <c r="AP559" s="172">
        <f t="shared" si="66"/>
        <v>15546.503973966448</v>
      </c>
      <c r="AQ559" s="172"/>
      <c r="AR559" s="172">
        <v>5816.0278283387061</v>
      </c>
      <c r="AS559" s="172">
        <v>1721781.9928256455</v>
      </c>
      <c r="AT559" s="172">
        <v>1136532.6830760131</v>
      </c>
      <c r="AU559" s="172"/>
      <c r="AV559" s="172">
        <f t="shared" si="67"/>
        <v>2864130.7037299974</v>
      </c>
      <c r="AW559" s="172"/>
      <c r="AX559" s="172">
        <v>2262.7932109804692</v>
      </c>
      <c r="AY559" s="172">
        <v>669879.29204375204</v>
      </c>
      <c r="AZ559" s="172">
        <v>442181.24727515498</v>
      </c>
      <c r="BA559" s="172"/>
      <c r="BB559" s="172">
        <f t="shared" si="59"/>
        <v>1114323.3325298876</v>
      </c>
      <c r="BC559" s="172"/>
      <c r="BD559" s="172">
        <v>0</v>
      </c>
      <c r="BE559" s="172">
        <v>3206802.3732039053</v>
      </c>
      <c r="BF559" s="172">
        <v>6441653.6312593194</v>
      </c>
      <c r="BG559" s="172">
        <v>2210076.2856695992</v>
      </c>
      <c r="BH559" s="172"/>
      <c r="BI559" s="172">
        <f t="shared" si="68"/>
        <v>11858532.290132824</v>
      </c>
      <c r="BJ559" s="172"/>
      <c r="BK559" s="172">
        <v>54492.158915212785</v>
      </c>
      <c r="BL559" s="172">
        <v>811164.90443190152</v>
      </c>
      <c r="BM559" s="172">
        <v>1429286.8142136098</v>
      </c>
      <c r="BN559" s="172">
        <v>1049522.9494263742</v>
      </c>
      <c r="BP559" s="265">
        <f t="shared" si="69"/>
        <v>3344466.826987098</v>
      </c>
      <c r="BR559" s="265">
        <f t="shared" si="70"/>
        <v>67319410.437443927</v>
      </c>
    </row>
    <row r="560" spans="1:70" ht="15">
      <c r="A560" s="39">
        <f t="shared" si="71"/>
        <v>2021</v>
      </c>
      <c r="B560" s="39">
        <f t="shared" si="72"/>
        <v>7</v>
      </c>
      <c r="C560" s="264">
        <f t="shared" si="73"/>
        <v>44378</v>
      </c>
      <c r="E560" s="172">
        <v>18347190.60515612</v>
      </c>
      <c r="F560" s="172">
        <v>78.150999999999996</v>
      </c>
      <c r="G560" s="172"/>
      <c r="H560" s="172">
        <f t="shared" si="60"/>
        <v>18347268.75615612</v>
      </c>
      <c r="I560" s="172"/>
      <c r="J560" s="172">
        <v>8745613.4354428519</v>
      </c>
      <c r="K560" s="172">
        <v>2906606.6219429402</v>
      </c>
      <c r="L560" s="172"/>
      <c r="M560" s="172">
        <f t="shared" si="61"/>
        <v>11652220.057385791</v>
      </c>
      <c r="N560" s="172"/>
      <c r="O560" s="172">
        <v>340137.83296726632</v>
      </c>
      <c r="P560" s="172">
        <v>842502.44729230821</v>
      </c>
      <c r="Q560" s="172"/>
      <c r="R560" s="172">
        <f t="shared" si="62"/>
        <v>1182640.2802595745</v>
      </c>
      <c r="S560" s="172"/>
      <c r="T560" s="172">
        <v>520216.28035656258</v>
      </c>
      <c r="U560" s="172">
        <v>494389.26457926736</v>
      </c>
      <c r="V560" s="172">
        <v>1548803.4172018641</v>
      </c>
      <c r="W560" s="172"/>
      <c r="X560" s="172">
        <f t="shared" si="63"/>
        <v>2563408.962137694</v>
      </c>
      <c r="Y560" s="172"/>
      <c r="Z560" s="172">
        <v>130252.52610954513</v>
      </c>
      <c r="AA560" s="172">
        <v>141217.34707921348</v>
      </c>
      <c r="AB560" s="172">
        <v>13454.812380836511</v>
      </c>
      <c r="AC560" s="172"/>
      <c r="AD560" s="172">
        <f t="shared" si="64"/>
        <v>284924.68556959514</v>
      </c>
      <c r="AE560" s="172"/>
      <c r="AF560" s="172">
        <v>115532.17278389305</v>
      </c>
      <c r="AG560" s="172">
        <v>31579.119130042458</v>
      </c>
      <c r="AH560" s="172">
        <v>32357.553480585215</v>
      </c>
      <c r="AI560" s="172"/>
      <c r="AJ560" s="172">
        <f t="shared" si="65"/>
        <v>179468.84539452073</v>
      </c>
      <c r="AK560" s="172"/>
      <c r="AL560" s="172">
        <v>13068.608267790489</v>
      </c>
      <c r="AM560" s="172">
        <v>488.17551180270834</v>
      </c>
      <c r="AN560" s="172">
        <v>0</v>
      </c>
      <c r="AO560" s="172"/>
      <c r="AP560" s="172">
        <f t="shared" si="66"/>
        <v>13556.783779593197</v>
      </c>
      <c r="AQ560" s="172"/>
      <c r="AR560" s="172">
        <v>3068.4498002944197</v>
      </c>
      <c r="AS560" s="172">
        <v>1406915.9424400839</v>
      </c>
      <c r="AT560" s="172">
        <v>1103722.1992521833</v>
      </c>
      <c r="AU560" s="172"/>
      <c r="AV560" s="172">
        <f t="shared" si="67"/>
        <v>2513706.5914925616</v>
      </c>
      <c r="AW560" s="172"/>
      <c r="AX560" s="172">
        <v>1293.9328578994396</v>
      </c>
      <c r="AY560" s="172">
        <v>593281.58669928624</v>
      </c>
      <c r="AZ560" s="172">
        <v>465427.98890449537</v>
      </c>
      <c r="BA560" s="172"/>
      <c r="BB560" s="172">
        <f t="shared" si="59"/>
        <v>1060003.5084616812</v>
      </c>
      <c r="BC560" s="172"/>
      <c r="BD560" s="172">
        <v>0</v>
      </c>
      <c r="BE560" s="172">
        <v>2875818.3027731399</v>
      </c>
      <c r="BF560" s="172">
        <v>5776790.4775473643</v>
      </c>
      <c r="BG560" s="172">
        <v>1981967.4221157182</v>
      </c>
      <c r="BH560" s="172"/>
      <c r="BI560" s="172">
        <f t="shared" si="68"/>
        <v>10634576.202436224</v>
      </c>
      <c r="BJ560" s="172"/>
      <c r="BK560" s="172">
        <v>53988.292933265169</v>
      </c>
      <c r="BL560" s="172">
        <v>803664.40510815522</v>
      </c>
      <c r="BM560" s="172">
        <v>1416070.8026173529</v>
      </c>
      <c r="BN560" s="172">
        <v>1039818.4539169908</v>
      </c>
      <c r="BP560" s="265">
        <f t="shared" si="69"/>
        <v>3313541.954575764</v>
      </c>
      <c r="BR560" s="265">
        <f t="shared" si="70"/>
        <v>51745316.627649121</v>
      </c>
    </row>
    <row r="561" spans="1:70" ht="15">
      <c r="A561" s="39">
        <f t="shared" si="71"/>
        <v>2021</v>
      </c>
      <c r="B561" s="39">
        <f t="shared" si="72"/>
        <v>8</v>
      </c>
      <c r="C561" s="264">
        <f t="shared" si="73"/>
        <v>44409</v>
      </c>
      <c r="E561" s="172">
        <v>14503326.427809272</v>
      </c>
      <c r="F561" s="172">
        <v>65.545500000000004</v>
      </c>
      <c r="G561" s="172"/>
      <c r="H561" s="172">
        <f t="shared" si="60"/>
        <v>14503391.973309271</v>
      </c>
      <c r="I561" s="172"/>
      <c r="J561" s="172">
        <v>7539124.0992656974</v>
      </c>
      <c r="K561" s="172">
        <v>2909258.752537271</v>
      </c>
      <c r="L561" s="172"/>
      <c r="M561" s="172">
        <f t="shared" si="61"/>
        <v>10448382.851802967</v>
      </c>
      <c r="N561" s="172"/>
      <c r="O561" s="172">
        <v>326461.27937413979</v>
      </c>
      <c r="P561" s="172">
        <v>817636.63838213903</v>
      </c>
      <c r="Q561" s="172"/>
      <c r="R561" s="172">
        <f t="shared" si="62"/>
        <v>1144097.9177562788</v>
      </c>
      <c r="S561" s="172"/>
      <c r="T561" s="172">
        <v>436404.16764625226</v>
      </c>
      <c r="U561" s="172">
        <v>414738.14574599214</v>
      </c>
      <c r="V561" s="172">
        <v>1299275.4968536887</v>
      </c>
      <c r="W561" s="172"/>
      <c r="X561" s="172">
        <f t="shared" si="63"/>
        <v>2150417.810245933</v>
      </c>
      <c r="Y561" s="172"/>
      <c r="Z561" s="172">
        <v>122716.1943890941</v>
      </c>
      <c r="AA561" s="172">
        <v>133046.59750483706</v>
      </c>
      <c r="AB561" s="172">
        <v>12676.325142492004</v>
      </c>
      <c r="AC561" s="172"/>
      <c r="AD561" s="172">
        <f t="shared" si="64"/>
        <v>268439.11703642318</v>
      </c>
      <c r="AE561" s="172"/>
      <c r="AF561" s="172">
        <v>121984.88109401877</v>
      </c>
      <c r="AG561" s="172">
        <v>33342.877566560703</v>
      </c>
      <c r="AH561" s="172">
        <v>34164.789068805869</v>
      </c>
      <c r="AI561" s="172"/>
      <c r="AJ561" s="172">
        <f t="shared" si="65"/>
        <v>189492.54772938535</v>
      </c>
      <c r="AK561" s="172"/>
      <c r="AL561" s="172">
        <v>12802.68372639112</v>
      </c>
      <c r="AM561" s="172">
        <v>478.24194837817043</v>
      </c>
      <c r="AN561" s="172">
        <v>0</v>
      </c>
      <c r="AO561" s="172"/>
      <c r="AP561" s="172">
        <f t="shared" si="66"/>
        <v>13280.925674769291</v>
      </c>
      <c r="AQ561" s="172"/>
      <c r="AR561" s="172">
        <v>3716.5595555542841</v>
      </c>
      <c r="AS561" s="172">
        <v>1343615.541525346</v>
      </c>
      <c r="AT561" s="172">
        <v>975312.71562844247</v>
      </c>
      <c r="AU561" s="172"/>
      <c r="AV561" s="172">
        <f t="shared" si="67"/>
        <v>2322644.8167093429</v>
      </c>
      <c r="AW561" s="172"/>
      <c r="AX561" s="172">
        <v>1644.1856234986774</v>
      </c>
      <c r="AY561" s="172">
        <v>594408.16805527906</v>
      </c>
      <c r="AZ561" s="172">
        <v>431473.01192986814</v>
      </c>
      <c r="BA561" s="172"/>
      <c r="BB561" s="172">
        <f t="shared" si="59"/>
        <v>1027525.3656086458</v>
      </c>
      <c r="BC561" s="172"/>
      <c r="BD561" s="172">
        <v>0</v>
      </c>
      <c r="BE561" s="172">
        <v>2829673.5851380806</v>
      </c>
      <c r="BF561" s="172">
        <v>5684097.429044866</v>
      </c>
      <c r="BG561" s="172">
        <v>1950165.2296867932</v>
      </c>
      <c r="BH561" s="172"/>
      <c r="BI561" s="172">
        <f t="shared" si="68"/>
        <v>10463936.243869741</v>
      </c>
      <c r="BJ561" s="172"/>
      <c r="BK561" s="172">
        <v>53794.840441327426</v>
      </c>
      <c r="BL561" s="172">
        <v>800784.69038848416</v>
      </c>
      <c r="BM561" s="172">
        <v>1410996.6946831527</v>
      </c>
      <c r="BN561" s="172">
        <v>1036092.5448329281</v>
      </c>
      <c r="BP561" s="265">
        <f t="shared" si="69"/>
        <v>3301668.7703458923</v>
      </c>
      <c r="BR561" s="265">
        <f t="shared" si="70"/>
        <v>45833278.340088651</v>
      </c>
    </row>
    <row r="562" spans="1:70" ht="15">
      <c r="A562" s="39">
        <f t="shared" si="71"/>
        <v>2021</v>
      </c>
      <c r="B562" s="39">
        <f t="shared" si="72"/>
        <v>9</v>
      </c>
      <c r="C562" s="264">
        <f t="shared" si="73"/>
        <v>44440</v>
      </c>
      <c r="E562" s="172">
        <v>16930868.071636703</v>
      </c>
      <c r="F562" s="172">
        <v>73.108999999999995</v>
      </c>
      <c r="G562" s="172"/>
      <c r="H562" s="172">
        <f t="shared" si="60"/>
        <v>16930941.180636704</v>
      </c>
      <c r="I562" s="172"/>
      <c r="J562" s="172">
        <v>8315378.2010868182</v>
      </c>
      <c r="K562" s="172">
        <v>2893188.8356451546</v>
      </c>
      <c r="L562" s="172"/>
      <c r="M562" s="172">
        <f t="shared" si="61"/>
        <v>11208567.036731973</v>
      </c>
      <c r="N562" s="172"/>
      <c r="O562" s="172">
        <v>355076.00027041289</v>
      </c>
      <c r="P562" s="172">
        <v>783920.67063709593</v>
      </c>
      <c r="Q562" s="172"/>
      <c r="R562" s="172">
        <f t="shared" si="62"/>
        <v>1138996.6709075088</v>
      </c>
      <c r="S562" s="172"/>
      <c r="T562" s="172">
        <v>459609.18699005165</v>
      </c>
      <c r="U562" s="172">
        <v>436791.11271593277</v>
      </c>
      <c r="V562" s="172">
        <v>1368362.1721712665</v>
      </c>
      <c r="W562" s="172"/>
      <c r="X562" s="172">
        <f t="shared" si="63"/>
        <v>2264762.4718772508</v>
      </c>
      <c r="Y562" s="172"/>
      <c r="Z562" s="172">
        <v>132801.16778957748</v>
      </c>
      <c r="AA562" s="172">
        <v>143980.53661157604</v>
      </c>
      <c r="AB562" s="172">
        <v>13718.081713532409</v>
      </c>
      <c r="AC562" s="172"/>
      <c r="AD562" s="172">
        <f t="shared" si="64"/>
        <v>290499.78611468588</v>
      </c>
      <c r="AE562" s="172"/>
      <c r="AF562" s="172">
        <v>132565.60616553578</v>
      </c>
      <c r="AG562" s="172">
        <v>36234.972205347287</v>
      </c>
      <c r="AH562" s="172">
        <v>37128.174670541142</v>
      </c>
      <c r="AI562" s="172"/>
      <c r="AJ562" s="172">
        <f t="shared" si="65"/>
        <v>205928.75304142421</v>
      </c>
      <c r="AK562" s="172"/>
      <c r="AL562" s="172">
        <v>12951.921484837554</v>
      </c>
      <c r="AM562" s="172">
        <v>483.81669800850688</v>
      </c>
      <c r="AN562" s="172">
        <v>0</v>
      </c>
      <c r="AO562" s="172"/>
      <c r="AP562" s="172">
        <f t="shared" si="66"/>
        <v>13435.73818284606</v>
      </c>
      <c r="AQ562" s="172"/>
      <c r="AR562" s="172">
        <v>6174.8721546981951</v>
      </c>
      <c r="AS562" s="172">
        <v>1359274.5594941697</v>
      </c>
      <c r="AT562" s="172">
        <v>1017348.7639707272</v>
      </c>
      <c r="AU562" s="172"/>
      <c r="AV562" s="172">
        <f t="shared" si="67"/>
        <v>2382798.1956195952</v>
      </c>
      <c r="AW562" s="172"/>
      <c r="AX562" s="172">
        <v>2685.5778534551991</v>
      </c>
      <c r="AY562" s="172">
        <v>591176.23203990585</v>
      </c>
      <c r="AZ562" s="172">
        <v>442465.72905659518</v>
      </c>
      <c r="BA562" s="172"/>
      <c r="BB562" s="172">
        <f t="shared" si="59"/>
        <v>1036327.5389499562</v>
      </c>
      <c r="BC562" s="172"/>
      <c r="BD562" s="172">
        <v>0</v>
      </c>
      <c r="BE562" s="172">
        <v>2988659.322613141</v>
      </c>
      <c r="BF562" s="172">
        <v>6003459.5018942319</v>
      </c>
      <c r="BG562" s="172">
        <v>2059735.6263814515</v>
      </c>
      <c r="BH562" s="172"/>
      <c r="BI562" s="172">
        <f t="shared" si="68"/>
        <v>11051854.450888824</v>
      </c>
      <c r="BJ562" s="172"/>
      <c r="BK562" s="172">
        <v>53983.702949105013</v>
      </c>
      <c r="BL562" s="172">
        <v>803596.07905654085</v>
      </c>
      <c r="BM562" s="172">
        <v>1415950.4109138828</v>
      </c>
      <c r="BN562" s="172">
        <v>1039730.0504877729</v>
      </c>
      <c r="BP562" s="265">
        <f t="shared" si="69"/>
        <v>3313260.2434073016</v>
      </c>
      <c r="BR562" s="265">
        <f t="shared" si="70"/>
        <v>49837372.066358067</v>
      </c>
    </row>
    <row r="563" spans="1:70" ht="15">
      <c r="A563" s="39">
        <f t="shared" si="71"/>
        <v>2021</v>
      </c>
      <c r="B563" s="39">
        <f t="shared" si="72"/>
        <v>10</v>
      </c>
      <c r="C563" s="264">
        <f t="shared" si="73"/>
        <v>44470</v>
      </c>
      <c r="E563" s="172">
        <v>28782096.981083538</v>
      </c>
      <c r="F563" s="172">
        <v>141.1755</v>
      </c>
      <c r="G563" s="172"/>
      <c r="H563" s="172">
        <f t="shared" si="60"/>
        <v>28782238.15658354</v>
      </c>
      <c r="I563" s="172"/>
      <c r="J563" s="172">
        <v>11534057.369549002</v>
      </c>
      <c r="K563" s="172">
        <v>3222110.7920198236</v>
      </c>
      <c r="L563" s="172"/>
      <c r="M563" s="172">
        <f t="shared" si="61"/>
        <v>14756168.161568826</v>
      </c>
      <c r="N563" s="172"/>
      <c r="O563" s="172">
        <v>543021.80212598154</v>
      </c>
      <c r="P563" s="172">
        <v>816712.71338365402</v>
      </c>
      <c r="Q563" s="172"/>
      <c r="R563" s="172">
        <f t="shared" si="62"/>
        <v>1359734.5155096357</v>
      </c>
      <c r="S563" s="172"/>
      <c r="T563" s="172">
        <v>551014.7569890375</v>
      </c>
      <c r="U563" s="172">
        <v>523658.69882698957</v>
      </c>
      <c r="V563" s="172">
        <v>1640497.5599155335</v>
      </c>
      <c r="W563" s="172"/>
      <c r="X563" s="172">
        <f t="shared" si="63"/>
        <v>2715171.0157315605</v>
      </c>
      <c r="Y563" s="172"/>
      <c r="Z563" s="172">
        <v>155151.06203749101</v>
      </c>
      <c r="AA563" s="172">
        <v>168211.87298148949</v>
      </c>
      <c r="AB563" s="172">
        <v>16026.778848391101</v>
      </c>
      <c r="AC563" s="172"/>
      <c r="AD563" s="172">
        <f t="shared" si="64"/>
        <v>339389.71386737161</v>
      </c>
      <c r="AE563" s="172"/>
      <c r="AF563" s="172">
        <v>125299.87292476723</v>
      </c>
      <c r="AG563" s="172">
        <v>34248.984665698699</v>
      </c>
      <c r="AH563" s="172">
        <v>35093.23196801274</v>
      </c>
      <c r="AI563" s="172"/>
      <c r="AJ563" s="172">
        <f t="shared" si="65"/>
        <v>194642.08955847868</v>
      </c>
      <c r="AK563" s="172"/>
      <c r="AL563" s="172">
        <v>13728.263818329653</v>
      </c>
      <c r="AM563" s="172">
        <v>512.81682627164366</v>
      </c>
      <c r="AN563" s="172">
        <v>0</v>
      </c>
      <c r="AO563" s="172"/>
      <c r="AP563" s="172">
        <f t="shared" si="66"/>
        <v>14241.080644601298</v>
      </c>
      <c r="AQ563" s="172"/>
      <c r="AR563" s="172">
        <v>13430.668310322328</v>
      </c>
      <c r="AS563" s="172">
        <v>1573826.4931475185</v>
      </c>
      <c r="AT563" s="172">
        <v>798332.81331430888</v>
      </c>
      <c r="AU563" s="172"/>
      <c r="AV563" s="172">
        <f t="shared" si="67"/>
        <v>2385589.9747721497</v>
      </c>
      <c r="AW563" s="172"/>
      <c r="AX563" s="172">
        <v>5963.2707988000229</v>
      </c>
      <c r="AY563" s="172">
        <v>698785.29884855764</v>
      </c>
      <c r="AZ563" s="172">
        <v>354462.98302983219</v>
      </c>
      <c r="BA563" s="172"/>
      <c r="BB563" s="172">
        <f t="shared" si="59"/>
        <v>1059211.5526771899</v>
      </c>
      <c r="BC563" s="172"/>
      <c r="BD563" s="172">
        <v>0</v>
      </c>
      <c r="BE563" s="172">
        <v>2873798.3093908164</v>
      </c>
      <c r="BF563" s="172">
        <v>5772732.8225402795</v>
      </c>
      <c r="BG563" s="172">
        <v>1980575.275375156</v>
      </c>
      <c r="BH563" s="172"/>
      <c r="BI563" s="172">
        <f t="shared" si="68"/>
        <v>10627106.407306252</v>
      </c>
      <c r="BJ563" s="172"/>
      <c r="BK563" s="172">
        <v>51430.876431851699</v>
      </c>
      <c r="BL563" s="172">
        <v>765594.95524125919</v>
      </c>
      <c r="BM563" s="172">
        <v>1348991.763051128</v>
      </c>
      <c r="BN563" s="172">
        <v>990562.4258405217</v>
      </c>
      <c r="BP563" s="265">
        <f t="shared" si="69"/>
        <v>3156580.0205647605</v>
      </c>
      <c r="BR563" s="265">
        <f t="shared" si="70"/>
        <v>65390072.688784368</v>
      </c>
    </row>
    <row r="564" spans="1:70" ht="15">
      <c r="A564" s="39">
        <f t="shared" si="71"/>
        <v>2021</v>
      </c>
      <c r="B564" s="39">
        <f t="shared" si="72"/>
        <v>11</v>
      </c>
      <c r="C564" s="264">
        <f t="shared" si="73"/>
        <v>44501</v>
      </c>
      <c r="E564" s="172">
        <v>59158735.164805621</v>
      </c>
      <c r="F564" s="172">
        <v>236.9735</v>
      </c>
      <c r="G564" s="172"/>
      <c r="H564" s="172">
        <f t="shared" si="60"/>
        <v>59158972.138305619</v>
      </c>
      <c r="I564" s="172"/>
      <c r="J564" s="172">
        <v>19376354.836941466</v>
      </c>
      <c r="K564" s="172">
        <v>4814890.4175586496</v>
      </c>
      <c r="L564" s="172"/>
      <c r="M564" s="172">
        <f t="shared" si="61"/>
        <v>24191245.254500113</v>
      </c>
      <c r="N564" s="172"/>
      <c r="O564" s="172">
        <v>982341.35114525934</v>
      </c>
      <c r="P564" s="172">
        <v>960195.80893083347</v>
      </c>
      <c r="Q564" s="172"/>
      <c r="R564" s="172">
        <f t="shared" si="62"/>
        <v>1942537.1600760929</v>
      </c>
      <c r="S564" s="172"/>
      <c r="T564" s="172">
        <v>851082.87622333411</v>
      </c>
      <c r="U564" s="172">
        <v>808829.42952816375</v>
      </c>
      <c r="V564" s="172">
        <v>2533869.3093441981</v>
      </c>
      <c r="W564" s="172"/>
      <c r="X564" s="172">
        <f t="shared" si="63"/>
        <v>4193781.6150956959</v>
      </c>
      <c r="Y564" s="172"/>
      <c r="Z564" s="172">
        <v>174566.41851552599</v>
      </c>
      <c r="AA564" s="172">
        <v>189261.63851248138</v>
      </c>
      <c r="AB564" s="172">
        <v>18032.34439496115</v>
      </c>
      <c r="AC564" s="172"/>
      <c r="AD564" s="172">
        <f t="shared" si="64"/>
        <v>381860.40142296848</v>
      </c>
      <c r="AE564" s="172"/>
      <c r="AF564" s="172">
        <v>125013.74752254874</v>
      </c>
      <c r="AG564" s="172">
        <v>34170.776250284493</v>
      </c>
      <c r="AH564" s="172">
        <v>35013.09569271082</v>
      </c>
      <c r="AI564" s="172"/>
      <c r="AJ564" s="172">
        <f t="shared" si="65"/>
        <v>194197.61946554406</v>
      </c>
      <c r="AK564" s="172"/>
      <c r="AL564" s="172">
        <v>14661.911998417756</v>
      </c>
      <c r="AM564" s="172">
        <v>547.69308614711372</v>
      </c>
      <c r="AN564" s="172">
        <v>0</v>
      </c>
      <c r="AO564" s="172"/>
      <c r="AP564" s="172">
        <f t="shared" si="66"/>
        <v>15209.60508456487</v>
      </c>
      <c r="AQ564" s="172"/>
      <c r="AR564" s="172">
        <v>23869.783267825969</v>
      </c>
      <c r="AS564" s="172">
        <v>1862586.5479122307</v>
      </c>
      <c r="AT564" s="172">
        <v>718369.90535769681</v>
      </c>
      <c r="AU564" s="172"/>
      <c r="AV564" s="172">
        <f t="shared" si="67"/>
        <v>2604826.2365377536</v>
      </c>
      <c r="AW564" s="172"/>
      <c r="AX564" s="172">
        <v>10905.115819139124</v>
      </c>
      <c r="AY564" s="172">
        <v>850938.68680121319</v>
      </c>
      <c r="AZ564" s="172">
        <v>328193.4708418154</v>
      </c>
      <c r="BA564" s="172"/>
      <c r="BB564" s="172">
        <f t="shared" si="59"/>
        <v>1190037.2734621677</v>
      </c>
      <c r="BC564" s="172"/>
      <c r="BD564" s="172">
        <v>0</v>
      </c>
      <c r="BE564" s="172">
        <v>2972577.0520867887</v>
      </c>
      <c r="BF564" s="172">
        <v>5971154.2943140501</v>
      </c>
      <c r="BG564" s="172">
        <v>2048651.9858655864</v>
      </c>
      <c r="BH564" s="172"/>
      <c r="BI564" s="172">
        <f t="shared" si="68"/>
        <v>10992383.332266424</v>
      </c>
      <c r="BJ564" s="172"/>
      <c r="BK564" s="172">
        <v>56211.67969663041</v>
      </c>
      <c r="BL564" s="172">
        <v>836761.52123134886</v>
      </c>
      <c r="BM564" s="172">
        <v>1474388.5027605901</v>
      </c>
      <c r="BN564" s="172">
        <v>1082641.0449109254</v>
      </c>
      <c r="BP564" s="265">
        <f t="shared" si="69"/>
        <v>3450002.7485994948</v>
      </c>
      <c r="BR564" s="265">
        <f t="shared" si="70"/>
        <v>108315053.38481642</v>
      </c>
    </row>
    <row r="565" spans="1:70" ht="15">
      <c r="A565" s="39">
        <f t="shared" si="71"/>
        <v>2021</v>
      </c>
      <c r="B565" s="39">
        <f t="shared" si="72"/>
        <v>12</v>
      </c>
      <c r="C565" s="264">
        <f t="shared" si="73"/>
        <v>44531</v>
      </c>
      <c r="E565" s="172">
        <v>90237252.39868556</v>
      </c>
      <c r="F565" s="172">
        <v>443.69600000000003</v>
      </c>
      <c r="G565" s="172"/>
      <c r="H565" s="172">
        <f t="shared" si="60"/>
        <v>90237696.094685555</v>
      </c>
      <c r="I565" s="172"/>
      <c r="J565" s="172">
        <v>26911095.811067354</v>
      </c>
      <c r="K565" s="172">
        <v>7843909.6785215084</v>
      </c>
      <c r="L565" s="172"/>
      <c r="M565" s="172">
        <f t="shared" si="61"/>
        <v>34755005.489588864</v>
      </c>
      <c r="N565" s="172"/>
      <c r="O565" s="172">
        <v>1572975.9784394223</v>
      </c>
      <c r="P565" s="172">
        <v>1093971.0188729928</v>
      </c>
      <c r="Q565" s="172"/>
      <c r="R565" s="172">
        <f t="shared" si="62"/>
        <v>2666946.9973124154</v>
      </c>
      <c r="S565" s="172"/>
      <c r="T565" s="172">
        <v>1227719.6131652938</v>
      </c>
      <c r="U565" s="172">
        <v>1166767.3996021552</v>
      </c>
      <c r="V565" s="172">
        <v>3655203.4298750684</v>
      </c>
      <c r="W565" s="172"/>
      <c r="X565" s="172">
        <f t="shared" si="63"/>
        <v>6049690.4426425174</v>
      </c>
      <c r="Y565" s="172"/>
      <c r="Z565" s="172">
        <v>201154.13937793337</v>
      </c>
      <c r="AA565" s="172">
        <v>218087.54705504651</v>
      </c>
      <c r="AB565" s="172">
        <v>20778.800118490712</v>
      </c>
      <c r="AC565" s="172"/>
      <c r="AD565" s="172">
        <f t="shared" si="64"/>
        <v>440020.48655147059</v>
      </c>
      <c r="AE565" s="172"/>
      <c r="AF565" s="172">
        <v>172535.53999083111</v>
      </c>
      <c r="AG565" s="172">
        <v>47160.199970689609</v>
      </c>
      <c r="AH565" s="172">
        <v>48322.712436109374</v>
      </c>
      <c r="AI565" s="172"/>
      <c r="AJ565" s="172">
        <f t="shared" si="65"/>
        <v>268018.45239763008</v>
      </c>
      <c r="AK565" s="172"/>
      <c r="AL565" s="172">
        <v>17366.019308099501</v>
      </c>
      <c r="AM565" s="172">
        <v>648.70452843870498</v>
      </c>
      <c r="AN565" s="172">
        <v>0</v>
      </c>
      <c r="AO565" s="172"/>
      <c r="AP565" s="172">
        <f t="shared" si="66"/>
        <v>18014.723836538207</v>
      </c>
      <c r="AQ565" s="172"/>
      <c r="AR565" s="172">
        <v>24761.913277434884</v>
      </c>
      <c r="AS565" s="172">
        <v>2660934.9111597808</v>
      </c>
      <c r="AT565" s="172">
        <v>734426.36149254802</v>
      </c>
      <c r="AU565" s="172"/>
      <c r="AV565" s="172">
        <f t="shared" si="67"/>
        <v>3420123.1859297641</v>
      </c>
      <c r="AW565" s="172"/>
      <c r="AX565" s="172">
        <v>8794.9694155673988</v>
      </c>
      <c r="AY565" s="172">
        <v>945114.41415120522</v>
      </c>
      <c r="AZ565" s="172">
        <v>260854.53554994953</v>
      </c>
      <c r="BA565" s="172"/>
      <c r="BB565" s="172">
        <f t="shared" si="59"/>
        <v>1214763.9191167222</v>
      </c>
      <c r="BC565" s="172"/>
      <c r="BD565" s="172">
        <v>0</v>
      </c>
      <c r="BE565" s="172">
        <v>3367236.6641043285</v>
      </c>
      <c r="BF565" s="172">
        <v>6763925.4809975056</v>
      </c>
      <c r="BG565" s="172">
        <v>2320645.0019366359</v>
      </c>
      <c r="BH565" s="172"/>
      <c r="BI565" s="172">
        <f t="shared" si="68"/>
        <v>12451807.147038471</v>
      </c>
      <c r="BJ565" s="172"/>
      <c r="BK565" s="172">
        <v>56281.258942393106</v>
      </c>
      <c r="BL565" s="172">
        <v>837797.27102293563</v>
      </c>
      <c r="BM565" s="172">
        <v>1476213.5120920481</v>
      </c>
      <c r="BN565" s="172">
        <v>1083981.1462518424</v>
      </c>
      <c r="BP565" s="265">
        <f t="shared" si="69"/>
        <v>3454273.1883092192</v>
      </c>
      <c r="BR565" s="265">
        <f t="shared" si="70"/>
        <v>154976360.12740919</v>
      </c>
    </row>
    <row r="566" spans="1:70" ht="15">
      <c r="A566" s="39">
        <f t="shared" si="71"/>
        <v>2022</v>
      </c>
      <c r="B566" s="39">
        <f t="shared" si="72"/>
        <v>1</v>
      </c>
      <c r="C566" s="264">
        <f t="shared" si="73"/>
        <v>44562</v>
      </c>
      <c r="E566" s="172">
        <v>102795689.33165064</v>
      </c>
      <c r="F566" s="172">
        <v>448.73800000000006</v>
      </c>
      <c r="G566" s="172"/>
      <c r="H566" s="172">
        <f t="shared" si="60"/>
        <v>102796138.06965065</v>
      </c>
      <c r="I566" s="172"/>
      <c r="J566" s="172">
        <v>33053507.451399375</v>
      </c>
      <c r="K566" s="172">
        <v>5762762.4866038244</v>
      </c>
      <c r="L566" s="172"/>
      <c r="M566" s="172">
        <f t="shared" si="61"/>
        <v>38816269.938003197</v>
      </c>
      <c r="N566" s="172"/>
      <c r="O566" s="172">
        <v>1718724.072526189</v>
      </c>
      <c r="P566" s="172">
        <v>1073723.1022503716</v>
      </c>
      <c r="Q566" s="172"/>
      <c r="R566" s="172">
        <f t="shared" si="62"/>
        <v>2792447.1747765606</v>
      </c>
      <c r="S566" s="172"/>
      <c r="T566" s="172">
        <v>1324411.8198461425</v>
      </c>
      <c r="U566" s="172">
        <v>1258659.1583889546</v>
      </c>
      <c r="V566" s="172">
        <v>3943078.3499399344</v>
      </c>
      <c r="W566" s="172"/>
      <c r="X566" s="172">
        <f t="shared" si="63"/>
        <v>6526149.3281750316</v>
      </c>
      <c r="Y566" s="172"/>
      <c r="Z566" s="172">
        <v>188789.14829572526</v>
      </c>
      <c r="AA566" s="172">
        <v>204681.65551925387</v>
      </c>
      <c r="AB566" s="172">
        <v>19501.522509594994</v>
      </c>
      <c r="AC566" s="172"/>
      <c r="AD566" s="172">
        <f t="shared" si="64"/>
        <v>412972.32632457413</v>
      </c>
      <c r="AE566" s="172"/>
      <c r="AF566" s="172">
        <v>129960.54618442255</v>
      </c>
      <c r="AG566" s="172">
        <v>35522.915143645863</v>
      </c>
      <c r="AH566" s="172">
        <v>36398.565197890806</v>
      </c>
      <c r="AI566" s="172"/>
      <c r="AJ566" s="172">
        <f t="shared" si="65"/>
        <v>201882.0265259592</v>
      </c>
      <c r="AK566" s="172"/>
      <c r="AL566" s="172">
        <v>15773.184214896335</v>
      </c>
      <c r="AM566" s="172">
        <v>589.20445996100489</v>
      </c>
      <c r="AN566" s="172">
        <v>0</v>
      </c>
      <c r="AO566" s="172"/>
      <c r="AP566" s="172">
        <f t="shared" si="66"/>
        <v>16362.38867485734</v>
      </c>
      <c r="AQ566" s="172"/>
      <c r="AR566" s="172">
        <v>40854.900417490906</v>
      </c>
      <c r="AS566" s="172">
        <v>3268531.9730424434</v>
      </c>
      <c r="AT566" s="172">
        <v>1033330.455670286</v>
      </c>
      <c r="AU566" s="172"/>
      <c r="AV566" s="172">
        <f t="shared" si="67"/>
        <v>4342717.3291302202</v>
      </c>
      <c r="AW566" s="172"/>
      <c r="AX566" s="172">
        <v>12283.604583438637</v>
      </c>
      <c r="AY566" s="172">
        <v>982730.4415112721</v>
      </c>
      <c r="AZ566" s="172">
        <v>310685.44022308011</v>
      </c>
      <c r="BA566" s="172"/>
      <c r="BB566" s="172">
        <f t="shared" si="59"/>
        <v>1305699.4863177908</v>
      </c>
      <c r="BC566" s="172"/>
      <c r="BD566" s="172">
        <v>0</v>
      </c>
      <c r="BE566" s="172">
        <v>3133917.8307727384</v>
      </c>
      <c r="BF566" s="172">
        <v>6295247.0483848881</v>
      </c>
      <c r="BG566" s="172">
        <v>2159845.4388406854</v>
      </c>
      <c r="BH566" s="172"/>
      <c r="BI566" s="172">
        <f t="shared" si="68"/>
        <v>11589010.317998312</v>
      </c>
      <c r="BJ566" s="172"/>
      <c r="BK566" s="172">
        <v>56395.859754647405</v>
      </c>
      <c r="BL566" s="172">
        <v>839503.20741398074</v>
      </c>
      <c r="BM566" s="172">
        <v>1479219.4019872916</v>
      </c>
      <c r="BN566" s="172">
        <v>1086188.3662423538</v>
      </c>
      <c r="BP566" s="265">
        <f t="shared" si="69"/>
        <v>3461306.8353982735</v>
      </c>
      <c r="BR566" s="265">
        <f t="shared" si="70"/>
        <v>172260955.22097543</v>
      </c>
    </row>
    <row r="567" spans="1:70" ht="15">
      <c r="A567" s="39">
        <f t="shared" si="71"/>
        <v>2022</v>
      </c>
      <c r="B567" s="39">
        <f t="shared" si="72"/>
        <v>2</v>
      </c>
      <c r="C567" s="264">
        <f t="shared" si="73"/>
        <v>44593</v>
      </c>
      <c r="E567" s="172">
        <v>93671082.360402718</v>
      </c>
      <c r="F567" s="172">
        <v>438.65350000000001</v>
      </c>
      <c r="G567" s="172"/>
      <c r="H567" s="172">
        <f t="shared" si="60"/>
        <v>93671521.013902724</v>
      </c>
      <c r="I567" s="172"/>
      <c r="J567" s="172">
        <v>30771501.358273782</v>
      </c>
      <c r="K567" s="172">
        <v>5446754.7653714512</v>
      </c>
      <c r="L567" s="172"/>
      <c r="M567" s="172">
        <f t="shared" si="61"/>
        <v>36218256.123645231</v>
      </c>
      <c r="N567" s="172"/>
      <c r="O567" s="172">
        <v>1615410.1582301261</v>
      </c>
      <c r="P567" s="172">
        <v>1186376.3709471317</v>
      </c>
      <c r="Q567" s="172"/>
      <c r="R567" s="172">
        <f t="shared" si="62"/>
        <v>2801786.5291772578</v>
      </c>
      <c r="S567" s="172"/>
      <c r="T567" s="172">
        <v>1370075.4867225196</v>
      </c>
      <c r="U567" s="172">
        <v>1302055.7754066517</v>
      </c>
      <c r="V567" s="172">
        <v>4079029.5801698403</v>
      </c>
      <c r="W567" s="172"/>
      <c r="X567" s="172">
        <f t="shared" si="63"/>
        <v>6751160.8422990115</v>
      </c>
      <c r="Y567" s="172"/>
      <c r="Z567" s="172">
        <v>183142.84431640478</v>
      </c>
      <c r="AA567" s="172">
        <v>198560.03859113494</v>
      </c>
      <c r="AB567" s="172">
        <v>18918.271167329007</v>
      </c>
      <c r="AC567" s="172"/>
      <c r="AD567" s="172">
        <f t="shared" si="64"/>
        <v>400621.15407486871</v>
      </c>
      <c r="AE567" s="172"/>
      <c r="AF567" s="172">
        <v>155058.67857912695</v>
      </c>
      <c r="AG567" s="172">
        <v>42383.141985535964</v>
      </c>
      <c r="AH567" s="172">
        <v>43427.898600488057</v>
      </c>
      <c r="AI567" s="172"/>
      <c r="AJ567" s="172">
        <f t="shared" si="65"/>
        <v>240869.71916515098</v>
      </c>
      <c r="AK567" s="172"/>
      <c r="AL567" s="172">
        <v>12734.986612460125</v>
      </c>
      <c r="AM567" s="172">
        <v>475.71313486079833</v>
      </c>
      <c r="AN567" s="172">
        <v>0</v>
      </c>
      <c r="AO567" s="172"/>
      <c r="AP567" s="172">
        <f t="shared" si="66"/>
        <v>13210.699747320923</v>
      </c>
      <c r="AQ567" s="172"/>
      <c r="AR567" s="172">
        <v>53196.92144207513</v>
      </c>
      <c r="AS567" s="172">
        <v>3129037.7304351479</v>
      </c>
      <c r="AT567" s="172">
        <v>962868.79086096084</v>
      </c>
      <c r="AU567" s="172"/>
      <c r="AV567" s="172">
        <f t="shared" si="67"/>
        <v>4145103.4427381838</v>
      </c>
      <c r="AW567" s="172"/>
      <c r="AX567" s="172">
        <v>16288.364119633634</v>
      </c>
      <c r="AY567" s="172">
        <v>958079.98876206367</v>
      </c>
      <c r="AZ567" s="172">
        <v>294820.77232706314</v>
      </c>
      <c r="BA567" s="172"/>
      <c r="BB567" s="172">
        <f t="shared" si="59"/>
        <v>1269189.1252087606</v>
      </c>
      <c r="BC567" s="172"/>
      <c r="BD567" s="172">
        <v>0</v>
      </c>
      <c r="BE567" s="172">
        <v>3501541.5072916192</v>
      </c>
      <c r="BF567" s="172">
        <v>7033709.8893047627</v>
      </c>
      <c r="BG567" s="172">
        <v>2413205.7258088244</v>
      </c>
      <c r="BH567" s="172"/>
      <c r="BI567" s="172">
        <f t="shared" si="68"/>
        <v>12948457.122405205</v>
      </c>
      <c r="BJ567" s="172"/>
      <c r="BK567" s="172">
        <v>61930.103453143383</v>
      </c>
      <c r="BL567" s="172">
        <v>921885.41340765962</v>
      </c>
      <c r="BM567" s="172">
        <v>1624378.2964479181</v>
      </c>
      <c r="BN567" s="172">
        <v>1192778.3029399856</v>
      </c>
      <c r="BP567" s="265">
        <f t="shared" si="69"/>
        <v>3800972.1162487064</v>
      </c>
      <c r="BR567" s="265">
        <f t="shared" si="70"/>
        <v>162261147.88861242</v>
      </c>
    </row>
    <row r="568" spans="1:70" ht="15">
      <c r="A568" s="39">
        <f t="shared" si="71"/>
        <v>2022</v>
      </c>
      <c r="B568" s="39">
        <f t="shared" si="72"/>
        <v>3</v>
      </c>
      <c r="C568" s="264">
        <f t="shared" si="73"/>
        <v>44621</v>
      </c>
      <c r="E568" s="172">
        <v>80106167.963878453</v>
      </c>
      <c r="F568" s="172">
        <v>302.52</v>
      </c>
      <c r="G568" s="172"/>
      <c r="H568" s="172">
        <f t="shared" si="60"/>
        <v>80106470.483878449</v>
      </c>
      <c r="I568" s="172"/>
      <c r="J568" s="172">
        <v>27452182.705144692</v>
      </c>
      <c r="K568" s="172">
        <v>5421024.5457287636</v>
      </c>
      <c r="L568" s="172"/>
      <c r="M568" s="172">
        <f t="shared" si="61"/>
        <v>32873207.250873454</v>
      </c>
      <c r="N568" s="172"/>
      <c r="O568" s="172">
        <v>1378787.757425596</v>
      </c>
      <c r="P568" s="172">
        <v>1115739.5906142925</v>
      </c>
      <c r="Q568" s="172"/>
      <c r="R568" s="172">
        <f t="shared" si="62"/>
        <v>2494527.3480398888</v>
      </c>
      <c r="S568" s="172"/>
      <c r="T568" s="172">
        <v>1098998.0020381911</v>
      </c>
      <c r="U568" s="172">
        <v>1044436.3902439548</v>
      </c>
      <c r="V568" s="172">
        <v>3271969.6121161557</v>
      </c>
      <c r="W568" s="172"/>
      <c r="X568" s="172">
        <f t="shared" si="63"/>
        <v>5415404.0043983012</v>
      </c>
      <c r="Y568" s="172"/>
      <c r="Z568" s="172">
        <v>183485.20307399702</v>
      </c>
      <c r="AA568" s="172">
        <v>198931.21753822002</v>
      </c>
      <c r="AB568" s="172">
        <v>18953.63610794034</v>
      </c>
      <c r="AC568" s="172"/>
      <c r="AD568" s="172">
        <f t="shared" si="64"/>
        <v>401370.05672015739</v>
      </c>
      <c r="AE568" s="172"/>
      <c r="AF568" s="172">
        <v>151411.54703827962</v>
      </c>
      <c r="AG568" s="172">
        <v>41386.249097294443</v>
      </c>
      <c r="AH568" s="172">
        <v>42406.432016418505</v>
      </c>
      <c r="AI568" s="172"/>
      <c r="AJ568" s="172">
        <f t="shared" si="65"/>
        <v>235204.22815199255</v>
      </c>
      <c r="AK568" s="172"/>
      <c r="AL568" s="172">
        <v>15385.162636202966</v>
      </c>
      <c r="AM568" s="172">
        <v>574.70998366424499</v>
      </c>
      <c r="AN568" s="172">
        <v>0</v>
      </c>
      <c r="AO568" s="172"/>
      <c r="AP568" s="172">
        <f t="shared" si="66"/>
        <v>15959.87261986721</v>
      </c>
      <c r="AQ568" s="172"/>
      <c r="AR568" s="172">
        <v>49695.64046407248</v>
      </c>
      <c r="AS568" s="172">
        <v>2804613.9409324955</v>
      </c>
      <c r="AT568" s="172">
        <v>729972.5070065324</v>
      </c>
      <c r="AU568" s="172"/>
      <c r="AV568" s="172">
        <f t="shared" si="67"/>
        <v>3584282.0884031006</v>
      </c>
      <c r="AW568" s="172"/>
      <c r="AX568" s="172">
        <v>17705.029999394344</v>
      </c>
      <c r="AY568" s="172">
        <v>999197.78671185696</v>
      </c>
      <c r="AZ568" s="172">
        <v>260066.77878771492</v>
      </c>
      <c r="BA568" s="172"/>
      <c r="BB568" s="172">
        <f t="shared" si="59"/>
        <v>1276969.5954989663</v>
      </c>
      <c r="BC568" s="172"/>
      <c r="BD568" s="172">
        <v>0</v>
      </c>
      <c r="BE568" s="172">
        <v>3169521.1576889153</v>
      </c>
      <c r="BF568" s="172">
        <v>6366765.1132431747</v>
      </c>
      <c r="BG568" s="172">
        <v>2184382.6754243574</v>
      </c>
      <c r="BH568" s="172"/>
      <c r="BI568" s="172">
        <f t="shared" si="68"/>
        <v>11720668.946356447</v>
      </c>
      <c r="BJ568" s="172"/>
      <c r="BK568" s="172">
        <v>55943.196249261287</v>
      </c>
      <c r="BL568" s="172">
        <v>832764.90310752706</v>
      </c>
      <c r="BM568" s="172">
        <v>1467346.3914036814</v>
      </c>
      <c r="BN568" s="172">
        <v>1077470.0341606736</v>
      </c>
      <c r="BP568" s="265">
        <f t="shared" si="69"/>
        <v>3433524.5249211434</v>
      </c>
      <c r="BR568" s="265">
        <f t="shared" si="70"/>
        <v>141557588.39986178</v>
      </c>
    </row>
    <row r="569" spans="1:70" ht="15">
      <c r="A569" s="39">
        <f t="shared" si="71"/>
        <v>2022</v>
      </c>
      <c r="B569" s="39">
        <f t="shared" si="72"/>
        <v>4</v>
      </c>
      <c r="C569" s="264">
        <f t="shared" si="73"/>
        <v>44652</v>
      </c>
      <c r="E569" s="172">
        <v>59822690.97659488</v>
      </c>
      <c r="F569" s="172">
        <v>274.7885</v>
      </c>
      <c r="G569" s="172"/>
      <c r="H569" s="172">
        <f t="shared" si="60"/>
        <v>59822965.765094884</v>
      </c>
      <c r="I569" s="172"/>
      <c r="J569" s="172">
        <v>21095323.70938706</v>
      </c>
      <c r="K569" s="172">
        <v>4422484.2068491364</v>
      </c>
      <c r="L569" s="172"/>
      <c r="M569" s="172">
        <f t="shared" si="61"/>
        <v>25517807.916236196</v>
      </c>
      <c r="N569" s="172"/>
      <c r="O569" s="172">
        <v>1042864.2741653804</v>
      </c>
      <c r="P569" s="172">
        <v>1012167.2468673543</v>
      </c>
      <c r="Q569" s="172"/>
      <c r="R569" s="172">
        <f t="shared" si="62"/>
        <v>2055031.5210327348</v>
      </c>
      <c r="S569" s="172"/>
      <c r="T569" s="172">
        <v>1058815.7640253042</v>
      </c>
      <c r="U569" s="172">
        <v>1006249.0672968066</v>
      </c>
      <c r="V569" s="172">
        <v>3152337.8552966234</v>
      </c>
      <c r="W569" s="172"/>
      <c r="X569" s="172">
        <f t="shared" si="63"/>
        <v>5217402.6866187342</v>
      </c>
      <c r="Y569" s="172"/>
      <c r="Z569" s="172">
        <v>175804.9366458405</v>
      </c>
      <c r="AA569" s="172">
        <v>190604.41665196579</v>
      </c>
      <c r="AB569" s="172">
        <v>18160.280716592497</v>
      </c>
      <c r="AC569" s="172"/>
      <c r="AD569" s="172">
        <f t="shared" si="64"/>
        <v>384569.63401439879</v>
      </c>
      <c r="AE569" s="172"/>
      <c r="AF569" s="172">
        <v>147977.81321401257</v>
      </c>
      <c r="AG569" s="172">
        <v>40447.685518989587</v>
      </c>
      <c r="AH569" s="172">
        <v>41444.732576517497</v>
      </c>
      <c r="AI569" s="172"/>
      <c r="AJ569" s="172">
        <f t="shared" si="65"/>
        <v>229870.23130951967</v>
      </c>
      <c r="AK569" s="172"/>
      <c r="AL569" s="172">
        <v>14130.967203929456</v>
      </c>
      <c r="AM569" s="172">
        <v>527.85973882526207</v>
      </c>
      <c r="AN569" s="172">
        <v>0</v>
      </c>
      <c r="AO569" s="172"/>
      <c r="AP569" s="172">
        <f t="shared" si="66"/>
        <v>14658.826942754718</v>
      </c>
      <c r="AQ569" s="172"/>
      <c r="AR569" s="172">
        <v>52435.37417798744</v>
      </c>
      <c r="AS569" s="172">
        <v>2519466.699350615</v>
      </c>
      <c r="AT569" s="172">
        <v>1063972.0810191468</v>
      </c>
      <c r="AU569" s="172"/>
      <c r="AV569" s="172">
        <f t="shared" si="67"/>
        <v>3635874.1545477491</v>
      </c>
      <c r="AW569" s="172"/>
      <c r="AX569" s="172">
        <v>19400.425656616957</v>
      </c>
      <c r="AY569" s="172">
        <v>932170.83240712667</v>
      </c>
      <c r="AZ569" s="172">
        <v>393656.22124602617</v>
      </c>
      <c r="BA569" s="172"/>
      <c r="BB569" s="172">
        <f t="shared" si="59"/>
        <v>1345227.4793097698</v>
      </c>
      <c r="BC569" s="172"/>
      <c r="BD569" s="172">
        <v>0</v>
      </c>
      <c r="BE569" s="172">
        <v>3582910.6228928971</v>
      </c>
      <c r="BF569" s="172">
        <v>7197159.8303941013</v>
      </c>
      <c r="BG569" s="172">
        <v>2469284.0031230026</v>
      </c>
      <c r="BH569" s="172"/>
      <c r="BI569" s="172">
        <f t="shared" si="68"/>
        <v>13249354.45641</v>
      </c>
      <c r="BJ569" s="172"/>
      <c r="BK569" s="172">
        <v>61047.991781083299</v>
      </c>
      <c r="BL569" s="172">
        <v>908754.38603768102</v>
      </c>
      <c r="BM569" s="172">
        <v>1601241.1955027871</v>
      </c>
      <c r="BN569" s="172">
        <v>1175788.767891018</v>
      </c>
      <c r="BP569" s="265">
        <f t="shared" si="69"/>
        <v>3746832.3412125697</v>
      </c>
      <c r="BR569" s="265">
        <f t="shared" si="70"/>
        <v>115219595.01272932</v>
      </c>
    </row>
    <row r="570" spans="1:70" ht="15">
      <c r="A570" s="39">
        <f t="shared" si="71"/>
        <v>2022</v>
      </c>
      <c r="B570" s="39">
        <f t="shared" si="72"/>
        <v>5</v>
      </c>
      <c r="C570" s="264">
        <f t="shared" si="73"/>
        <v>44682</v>
      </c>
      <c r="E570" s="172">
        <v>43260403.527775332</v>
      </c>
      <c r="F570" s="172">
        <v>196.63759999999999</v>
      </c>
      <c r="G570" s="172"/>
      <c r="H570" s="172">
        <f t="shared" si="60"/>
        <v>43260600.16537533</v>
      </c>
      <c r="I570" s="172"/>
      <c r="J570" s="172">
        <v>15944530.559588758</v>
      </c>
      <c r="K570" s="172">
        <v>4212723.8569411784</v>
      </c>
      <c r="L570" s="172"/>
      <c r="M570" s="172">
        <f t="shared" si="61"/>
        <v>20157254.416529939</v>
      </c>
      <c r="N570" s="172"/>
      <c r="O570" s="172">
        <v>792959.49242262053</v>
      </c>
      <c r="P570" s="172">
        <v>913130.00399806246</v>
      </c>
      <c r="Q570" s="172"/>
      <c r="R570" s="172">
        <f t="shared" si="62"/>
        <v>1706089.4964206829</v>
      </c>
      <c r="S570" s="172"/>
      <c r="T570" s="172">
        <v>869463.28614008252</v>
      </c>
      <c r="U570" s="172">
        <v>826297.31295383861</v>
      </c>
      <c r="V570" s="172">
        <v>2588592.0136569482</v>
      </c>
      <c r="W570" s="172"/>
      <c r="X570" s="172">
        <f t="shared" si="63"/>
        <v>4284352.6127508692</v>
      </c>
      <c r="Y570" s="172"/>
      <c r="Z570" s="172">
        <v>167333.85950005057</v>
      </c>
      <c r="AA570" s="172">
        <v>181420.23361028163</v>
      </c>
      <c r="AB570" s="172">
        <v>17285.236239034042</v>
      </c>
      <c r="AC570" s="172"/>
      <c r="AD570" s="172">
        <f t="shared" si="64"/>
        <v>366039.32934936625</v>
      </c>
      <c r="AE570" s="172"/>
      <c r="AF570" s="172">
        <v>142301.85630590346</v>
      </c>
      <c r="AG570" s="172">
        <v>38896.241318996545</v>
      </c>
      <c r="AH570" s="172">
        <v>39855.044831691819</v>
      </c>
      <c r="AI570" s="172"/>
      <c r="AJ570" s="172">
        <f t="shared" si="65"/>
        <v>221053.14245659183</v>
      </c>
      <c r="AK570" s="172"/>
      <c r="AL570" s="172">
        <v>14320.162453322133</v>
      </c>
      <c r="AM570" s="172">
        <v>534.92709334460653</v>
      </c>
      <c r="AN570" s="172">
        <v>0</v>
      </c>
      <c r="AO570" s="172"/>
      <c r="AP570" s="172">
        <f t="shared" si="66"/>
        <v>14855.089546666739</v>
      </c>
      <c r="AQ570" s="172"/>
      <c r="AR570" s="172">
        <v>23125.318313780812</v>
      </c>
      <c r="AS570" s="172">
        <v>2054444.5339823549</v>
      </c>
      <c r="AT570" s="172">
        <v>1058746.0468107325</v>
      </c>
      <c r="AU570" s="172"/>
      <c r="AV570" s="172">
        <f t="shared" si="67"/>
        <v>3136315.8991068681</v>
      </c>
      <c r="AW570" s="172"/>
      <c r="AX570" s="172">
        <v>9002.3235006510149</v>
      </c>
      <c r="AY570" s="172">
        <v>799763.01550115272</v>
      </c>
      <c r="AZ570" s="172">
        <v>412153.22051354469</v>
      </c>
      <c r="BA570" s="172"/>
      <c r="BB570" s="172">
        <f t="shared" si="59"/>
        <v>1220918.5595153484</v>
      </c>
      <c r="BC570" s="172"/>
      <c r="BD570" s="172">
        <v>0</v>
      </c>
      <c r="BE570" s="172">
        <v>3312342.2147081639</v>
      </c>
      <c r="BF570" s="172">
        <v>6653656.4378398834</v>
      </c>
      <c r="BG570" s="172">
        <v>2282812.6360137737</v>
      </c>
      <c r="BH570" s="172"/>
      <c r="BI570" s="172">
        <f t="shared" si="68"/>
        <v>12248811.288561821</v>
      </c>
      <c r="BJ570" s="172"/>
      <c r="BK570" s="172">
        <v>55054.966993792237</v>
      </c>
      <c r="BL570" s="172">
        <v>819542.80999414471</v>
      </c>
      <c r="BM570" s="172">
        <v>1444048.8310185988</v>
      </c>
      <c r="BN570" s="172">
        <v>1060362.6740096994</v>
      </c>
      <c r="BP570" s="265">
        <f t="shared" si="69"/>
        <v>3379009.2820162349</v>
      </c>
      <c r="BR570" s="265">
        <f t="shared" si="70"/>
        <v>89995299.281629711</v>
      </c>
    </row>
    <row r="571" spans="1:70" ht="15">
      <c r="A571" s="39">
        <f t="shared" si="71"/>
        <v>2022</v>
      </c>
      <c r="B571" s="39">
        <f t="shared" si="72"/>
        <v>6</v>
      </c>
      <c r="C571" s="264">
        <f t="shared" si="73"/>
        <v>44713</v>
      </c>
      <c r="E571" s="172">
        <v>28049496.815248258</v>
      </c>
      <c r="F571" s="172">
        <v>103.361</v>
      </c>
      <c r="G571" s="172"/>
      <c r="H571" s="172">
        <f t="shared" si="60"/>
        <v>28049600.17624826</v>
      </c>
      <c r="I571" s="172"/>
      <c r="J571" s="172">
        <v>11711775.778910788</v>
      </c>
      <c r="K571" s="172">
        <v>3925121.3967636605</v>
      </c>
      <c r="L571" s="172"/>
      <c r="M571" s="172">
        <f t="shared" si="61"/>
        <v>15636897.175674448</v>
      </c>
      <c r="N571" s="172"/>
      <c r="O571" s="172">
        <v>478288.24269471591</v>
      </c>
      <c r="P571" s="172">
        <v>861126.76745758043</v>
      </c>
      <c r="Q571" s="172"/>
      <c r="R571" s="172">
        <f t="shared" si="62"/>
        <v>1339415.0101522964</v>
      </c>
      <c r="S571" s="172"/>
      <c r="T571" s="172">
        <v>681050.52308918722</v>
      </c>
      <c r="U571" s="172">
        <v>647238.61971526069</v>
      </c>
      <c r="V571" s="172">
        <v>2027643.9190343451</v>
      </c>
      <c r="W571" s="172"/>
      <c r="X571" s="172">
        <f t="shared" si="63"/>
        <v>3355933.0618387931</v>
      </c>
      <c r="Y571" s="172"/>
      <c r="Z571" s="172">
        <v>156445.54491505009</v>
      </c>
      <c r="AA571" s="172">
        <v>169615.32705081496</v>
      </c>
      <c r="AB571" s="172">
        <v>16160.496210871386</v>
      </c>
      <c r="AC571" s="172"/>
      <c r="AD571" s="172">
        <f t="shared" si="64"/>
        <v>342221.3681767364</v>
      </c>
      <c r="AE571" s="172"/>
      <c r="AF571" s="172">
        <v>121525.50064569939</v>
      </c>
      <c r="AG571" s="172">
        <v>33217.312284146901</v>
      </c>
      <c r="AH571" s="172">
        <v>34036.128566140229</v>
      </c>
      <c r="AI571" s="172"/>
      <c r="AJ571" s="172">
        <f t="shared" si="65"/>
        <v>188778.94149598651</v>
      </c>
      <c r="AK571" s="172"/>
      <c r="AL571" s="172">
        <v>15047.31952888038</v>
      </c>
      <c r="AM571" s="172">
        <v>562.08991514228103</v>
      </c>
      <c r="AN571" s="172">
        <v>0</v>
      </c>
      <c r="AO571" s="172"/>
      <c r="AP571" s="172">
        <f t="shared" si="66"/>
        <v>15609.409444022662</v>
      </c>
      <c r="AQ571" s="172"/>
      <c r="AR571" s="172">
        <v>5773.8692243358146</v>
      </c>
      <c r="AS571" s="172">
        <v>1709301.32262301</v>
      </c>
      <c r="AT571" s="172">
        <v>1128294.3058301755</v>
      </c>
      <c r="AU571" s="172"/>
      <c r="AV571" s="172">
        <f t="shared" si="67"/>
        <v>2843369.4976775213</v>
      </c>
      <c r="AW571" s="172"/>
      <c r="AX571" s="172">
        <v>2251.1997255413648</v>
      </c>
      <c r="AY571" s="172">
        <v>666447.1464192291</v>
      </c>
      <c r="AZ571" s="172">
        <v>439915.71906566015</v>
      </c>
      <c r="BA571" s="172"/>
      <c r="BB571" s="172">
        <f t="shared" si="59"/>
        <v>1108614.0652104307</v>
      </c>
      <c r="BC571" s="172"/>
      <c r="BD571" s="172">
        <v>0</v>
      </c>
      <c r="BE571" s="172">
        <v>3189704.7643910521</v>
      </c>
      <c r="BF571" s="172">
        <v>6407308.8662636736</v>
      </c>
      <c r="BG571" s="172">
        <v>2198292.8904424123</v>
      </c>
      <c r="BH571" s="172"/>
      <c r="BI571" s="172">
        <f t="shared" si="68"/>
        <v>11795306.521097139</v>
      </c>
      <c r="BJ571" s="172"/>
      <c r="BK571" s="172">
        <v>54401.257800799918</v>
      </c>
      <c r="BL571" s="172">
        <v>809811.75940602366</v>
      </c>
      <c r="BM571" s="172">
        <v>1426902.5489025253</v>
      </c>
      <c r="BN571" s="172">
        <v>1047772.1873423617</v>
      </c>
      <c r="BP571" s="265">
        <f t="shared" si="69"/>
        <v>3338887.7534517106</v>
      </c>
      <c r="BR571" s="265">
        <f t="shared" si="70"/>
        <v>68014632.980467334</v>
      </c>
    </row>
    <row r="572" spans="1:70" ht="15">
      <c r="A572" s="39">
        <f t="shared" si="71"/>
        <v>2022</v>
      </c>
      <c r="B572" s="39">
        <f t="shared" si="72"/>
        <v>7</v>
      </c>
      <c r="C572" s="264">
        <f t="shared" si="73"/>
        <v>44743</v>
      </c>
      <c r="E572" s="172">
        <v>18767463.080061954</v>
      </c>
      <c r="F572" s="172">
        <v>78.150999999999996</v>
      </c>
      <c r="G572" s="172"/>
      <c r="H572" s="172">
        <f t="shared" si="60"/>
        <v>18767541.231061954</v>
      </c>
      <c r="I572" s="172"/>
      <c r="J572" s="172">
        <v>8909249.1255580802</v>
      </c>
      <c r="K572" s="172">
        <v>2960990.9809116996</v>
      </c>
      <c r="L572" s="172"/>
      <c r="M572" s="172">
        <f t="shared" si="61"/>
        <v>11870240.10646978</v>
      </c>
      <c r="N572" s="172"/>
      <c r="O572" s="172">
        <v>328378.02913511975</v>
      </c>
      <c r="P572" s="172">
        <v>813374.06888809102</v>
      </c>
      <c r="Q572" s="172"/>
      <c r="R572" s="172">
        <f t="shared" si="62"/>
        <v>1141752.0980232107</v>
      </c>
      <c r="S572" s="172"/>
      <c r="T572" s="172">
        <v>517257.65378105553</v>
      </c>
      <c r="U572" s="172">
        <v>491577.52401661704</v>
      </c>
      <c r="V572" s="172">
        <v>1539994.9059664432</v>
      </c>
      <c r="W572" s="172"/>
      <c r="X572" s="172">
        <f t="shared" si="63"/>
        <v>2548830.0837641158</v>
      </c>
      <c r="Y572" s="172"/>
      <c r="Z572" s="172">
        <v>129113.66978836077</v>
      </c>
      <c r="AA572" s="172">
        <v>139982.62040491626</v>
      </c>
      <c r="AB572" s="172">
        <v>13337.170914770983</v>
      </c>
      <c r="AC572" s="172"/>
      <c r="AD572" s="172">
        <f t="shared" si="64"/>
        <v>282433.46110804804</v>
      </c>
      <c r="AE572" s="172"/>
      <c r="AF572" s="172">
        <v>113093.50044763571</v>
      </c>
      <c r="AG572" s="172">
        <v>30912.541826334502</v>
      </c>
      <c r="AH572" s="172">
        <v>31674.544855016706</v>
      </c>
      <c r="AI572" s="172"/>
      <c r="AJ572" s="172">
        <f t="shared" si="65"/>
        <v>175680.5871289869</v>
      </c>
      <c r="AK572" s="172"/>
      <c r="AL572" s="172">
        <v>13131.62666232544</v>
      </c>
      <c r="AM572" s="172">
        <v>490.52955259838416</v>
      </c>
      <c r="AN572" s="172">
        <v>0</v>
      </c>
      <c r="AO572" s="172"/>
      <c r="AP572" s="172">
        <f t="shared" si="66"/>
        <v>13622.156214923823</v>
      </c>
      <c r="AQ572" s="172"/>
      <c r="AR572" s="172">
        <v>3046.2075477035628</v>
      </c>
      <c r="AS572" s="172">
        <v>1396717.6397783123</v>
      </c>
      <c r="AT572" s="172">
        <v>1095721.6551521795</v>
      </c>
      <c r="AU572" s="172"/>
      <c r="AV572" s="172">
        <f t="shared" si="67"/>
        <v>2495485.5024781954</v>
      </c>
      <c r="AW572" s="172"/>
      <c r="AX572" s="172">
        <v>1286.9825059702546</v>
      </c>
      <c r="AY572" s="172">
        <v>590094.7785156226</v>
      </c>
      <c r="AZ572" s="172">
        <v>462927.94548969984</v>
      </c>
      <c r="BA572" s="172"/>
      <c r="BB572" s="172">
        <f t="shared" si="59"/>
        <v>1054309.7065112926</v>
      </c>
      <c r="BC572" s="172"/>
      <c r="BD572" s="172">
        <v>0</v>
      </c>
      <c r="BE572" s="172">
        <v>2860485.3914691815</v>
      </c>
      <c r="BF572" s="172">
        <v>5745990.5428197877</v>
      </c>
      <c r="BG572" s="172">
        <v>1971400.2278457149</v>
      </c>
      <c r="BH572" s="172"/>
      <c r="BI572" s="172">
        <f t="shared" si="68"/>
        <v>10577876.162134685</v>
      </c>
      <c r="BJ572" s="172"/>
      <c r="BK572" s="172">
        <v>53896.862965471126</v>
      </c>
      <c r="BL572" s="172">
        <v>802303.38762299262</v>
      </c>
      <c r="BM572" s="172">
        <v>1413672.6658946853</v>
      </c>
      <c r="BN572" s="172">
        <v>1038057.50607834</v>
      </c>
      <c r="BP572" s="265">
        <f t="shared" si="69"/>
        <v>3307930.422561489</v>
      </c>
      <c r="BR572" s="265">
        <f t="shared" si="70"/>
        <v>52235701.517456681</v>
      </c>
    </row>
    <row r="573" spans="1:70" ht="15">
      <c r="A573" s="39">
        <f t="shared" si="71"/>
        <v>2022</v>
      </c>
      <c r="B573" s="39">
        <f t="shared" si="72"/>
        <v>8</v>
      </c>
      <c r="C573" s="264">
        <f t="shared" si="73"/>
        <v>44774</v>
      </c>
      <c r="E573" s="172">
        <v>14849952.826885592</v>
      </c>
      <c r="F573" s="172">
        <v>65.545500000000004</v>
      </c>
      <c r="G573" s="172"/>
      <c r="H573" s="172">
        <f t="shared" si="60"/>
        <v>14850018.372385591</v>
      </c>
      <c r="I573" s="172"/>
      <c r="J573" s="172">
        <v>7684241.8100073552</v>
      </c>
      <c r="K573" s="172">
        <v>2965257.9594165501</v>
      </c>
      <c r="L573" s="172"/>
      <c r="M573" s="172">
        <f t="shared" si="61"/>
        <v>10649499.769423906</v>
      </c>
      <c r="N573" s="172"/>
      <c r="O573" s="172">
        <v>315874.77862167975</v>
      </c>
      <c r="P573" s="172">
        <v>791122.28144502931</v>
      </c>
      <c r="Q573" s="172"/>
      <c r="R573" s="172">
        <f t="shared" si="62"/>
        <v>1106997.0600667091</v>
      </c>
      <c r="S573" s="172"/>
      <c r="T573" s="172">
        <v>433963.49638414598</v>
      </c>
      <c r="U573" s="172">
        <v>412418.64573048812</v>
      </c>
      <c r="V573" s="172">
        <v>1292009.0576172508</v>
      </c>
      <c r="W573" s="172"/>
      <c r="X573" s="172">
        <f t="shared" si="63"/>
        <v>2138391.199731885</v>
      </c>
      <c r="Y573" s="172"/>
      <c r="Z573" s="172">
        <v>121795.1544303667</v>
      </c>
      <c r="AA573" s="172">
        <v>132048.02324750525</v>
      </c>
      <c r="AB573" s="172">
        <v>12581.183649193761</v>
      </c>
      <c r="AC573" s="172"/>
      <c r="AD573" s="172">
        <f t="shared" si="64"/>
        <v>266424.36132706574</v>
      </c>
      <c r="AE573" s="172"/>
      <c r="AF573" s="172">
        <v>119760.89039156704</v>
      </c>
      <c r="AG573" s="172">
        <v>32734.980513778697</v>
      </c>
      <c r="AH573" s="172">
        <v>33541.907179191316</v>
      </c>
      <c r="AI573" s="172"/>
      <c r="AJ573" s="172">
        <f t="shared" si="65"/>
        <v>186037.77808453707</v>
      </c>
      <c r="AK573" s="172"/>
      <c r="AL573" s="172">
        <v>12867.96302733328</v>
      </c>
      <c r="AM573" s="172">
        <v>480.68044492612387</v>
      </c>
      <c r="AN573" s="172">
        <v>0</v>
      </c>
      <c r="AO573" s="172"/>
      <c r="AP573" s="172">
        <f t="shared" si="66"/>
        <v>13348.643472259404</v>
      </c>
      <c r="AQ573" s="172"/>
      <c r="AR573" s="172">
        <v>3689.6193538942566</v>
      </c>
      <c r="AS573" s="172">
        <v>1333876.0840778947</v>
      </c>
      <c r="AT573" s="172">
        <v>968242.97253732162</v>
      </c>
      <c r="AU573" s="172"/>
      <c r="AV573" s="172">
        <f t="shared" si="67"/>
        <v>2305808.6759691103</v>
      </c>
      <c r="AW573" s="172"/>
      <c r="AX573" s="172">
        <v>1635.1075820215856</v>
      </c>
      <c r="AY573" s="172">
        <v>591126.26245605247</v>
      </c>
      <c r="AZ573" s="172">
        <v>429090.72014811035</v>
      </c>
      <c r="BA573" s="172"/>
      <c r="BB573" s="172">
        <f t="shared" si="59"/>
        <v>1021852.0901861845</v>
      </c>
      <c r="BC573" s="172"/>
      <c r="BD573" s="172">
        <v>0</v>
      </c>
      <c r="BE573" s="172">
        <v>2814586.702194802</v>
      </c>
      <c r="BF573" s="172">
        <v>5653791.7029708084</v>
      </c>
      <c r="BG573" s="172">
        <v>1939767.5941803991</v>
      </c>
      <c r="BH573" s="172"/>
      <c r="BI573" s="172">
        <f t="shared" si="68"/>
        <v>10408145.99934601</v>
      </c>
      <c r="BJ573" s="172"/>
      <c r="BK573" s="172">
        <v>53703.040512370862</v>
      </c>
      <c r="BL573" s="172">
        <v>799418.1656979362</v>
      </c>
      <c r="BM573" s="172">
        <v>1408588.8541678316</v>
      </c>
      <c r="BN573" s="172">
        <v>1034324.4715153425</v>
      </c>
      <c r="BP573" s="265">
        <f t="shared" si="69"/>
        <v>3296034.5318934815</v>
      </c>
      <c r="BR573" s="265">
        <f t="shared" si="70"/>
        <v>46242558.481886744</v>
      </c>
    </row>
    <row r="574" spans="1:70" ht="15">
      <c r="A574" s="39">
        <f t="shared" si="71"/>
        <v>2022</v>
      </c>
      <c r="B574" s="39">
        <f t="shared" si="72"/>
        <v>9</v>
      </c>
      <c r="C574" s="264">
        <f t="shared" si="73"/>
        <v>44805</v>
      </c>
      <c r="E574" s="172">
        <v>17316911.879971243</v>
      </c>
      <c r="F574" s="172">
        <v>73.108999999999995</v>
      </c>
      <c r="G574" s="172"/>
      <c r="H574" s="172">
        <f t="shared" si="60"/>
        <v>17316984.988971245</v>
      </c>
      <c r="I574" s="172"/>
      <c r="J574" s="172">
        <v>8478963.5856353454</v>
      </c>
      <c r="K574" s="172">
        <v>2950105.4781363723</v>
      </c>
      <c r="L574" s="172"/>
      <c r="M574" s="172">
        <f t="shared" si="61"/>
        <v>11429069.063771717</v>
      </c>
      <c r="N574" s="172"/>
      <c r="O574" s="172">
        <v>344641.40773422946</v>
      </c>
      <c r="P574" s="172">
        <v>760883.65103408042</v>
      </c>
      <c r="Q574" s="172"/>
      <c r="R574" s="172">
        <f t="shared" si="62"/>
        <v>1105525.0587683099</v>
      </c>
      <c r="S574" s="172"/>
      <c r="T574" s="172">
        <v>457088.63081081788</v>
      </c>
      <c r="U574" s="172">
        <v>434395.69380492135</v>
      </c>
      <c r="V574" s="172">
        <v>1360857.8971782369</v>
      </c>
      <c r="W574" s="172"/>
      <c r="X574" s="172">
        <f t="shared" si="63"/>
        <v>2252342.2217939761</v>
      </c>
      <c r="Y574" s="172"/>
      <c r="Z574" s="172">
        <v>131645.81711520377</v>
      </c>
      <c r="AA574" s="172">
        <v>142727.92706875599</v>
      </c>
      <c r="AB574" s="172">
        <v>13598.736415425119</v>
      </c>
      <c r="AC574" s="172"/>
      <c r="AD574" s="172">
        <f t="shared" si="64"/>
        <v>287972.48059938493</v>
      </c>
      <c r="AE574" s="172"/>
      <c r="AF574" s="172">
        <v>130553.06322269268</v>
      </c>
      <c r="AG574" s="172">
        <v>35684.871468773687</v>
      </c>
      <c r="AH574" s="172">
        <v>36564.5137929185</v>
      </c>
      <c r="AI574" s="172"/>
      <c r="AJ574" s="172">
        <f t="shared" si="65"/>
        <v>202802.44848438486</v>
      </c>
      <c r="AK574" s="172"/>
      <c r="AL574" s="172">
        <v>13019.516652857128</v>
      </c>
      <c r="AM574" s="172">
        <v>486.34170335469014</v>
      </c>
      <c r="AN574" s="172">
        <v>0</v>
      </c>
      <c r="AO574" s="172"/>
      <c r="AP574" s="172">
        <f t="shared" si="66"/>
        <v>13505.858356211818</v>
      </c>
      <c r="AQ574" s="172"/>
      <c r="AR574" s="172">
        <v>6130.1123981045348</v>
      </c>
      <c r="AS574" s="172">
        <v>1349421.5946225612</v>
      </c>
      <c r="AT574" s="172">
        <v>1009974.3144428055</v>
      </c>
      <c r="AU574" s="172"/>
      <c r="AV574" s="172">
        <f t="shared" si="67"/>
        <v>2365526.0214634715</v>
      </c>
      <c r="AW574" s="172"/>
      <c r="AX574" s="172">
        <v>2670.9356099863944</v>
      </c>
      <c r="AY574" s="172">
        <v>587953.03509874758</v>
      </c>
      <c r="AZ574" s="172">
        <v>440053.32797013491</v>
      </c>
      <c r="BA574" s="172"/>
      <c r="BB574" s="172">
        <f t="shared" ref="BB574:BB637" si="76">SUM(AX574:AZ574)</f>
        <v>1030677.2986788689</v>
      </c>
      <c r="BC574" s="172"/>
      <c r="BD574" s="172">
        <v>0</v>
      </c>
      <c r="BE574" s="172">
        <v>2972724.780341404</v>
      </c>
      <c r="BF574" s="172">
        <v>5971451.042955542</v>
      </c>
      <c r="BG574" s="172">
        <v>2048753.7977873241</v>
      </c>
      <c r="BH574" s="172"/>
      <c r="BI574" s="172">
        <f t="shared" si="68"/>
        <v>10992929.621084269</v>
      </c>
      <c r="BJ574" s="172"/>
      <c r="BK574" s="172">
        <v>53892.292599435888</v>
      </c>
      <c r="BL574" s="172">
        <v>802235.35360485141</v>
      </c>
      <c r="BM574" s="172">
        <v>1413552.7887593263</v>
      </c>
      <c r="BN574" s="172">
        <v>1037969.4804956369</v>
      </c>
      <c r="BP574" s="265">
        <f t="shared" si="69"/>
        <v>3307649.9154592506</v>
      </c>
      <c r="BR574" s="265">
        <f t="shared" si="70"/>
        <v>50304984.977431081</v>
      </c>
    </row>
    <row r="575" spans="1:70" ht="15">
      <c r="A575" s="39">
        <f t="shared" si="71"/>
        <v>2022</v>
      </c>
      <c r="B575" s="39">
        <f t="shared" si="72"/>
        <v>10</v>
      </c>
      <c r="C575" s="264">
        <f t="shared" si="73"/>
        <v>44835</v>
      </c>
      <c r="E575" s="172">
        <v>29362089.526050322</v>
      </c>
      <c r="F575" s="172">
        <v>141.1755</v>
      </c>
      <c r="G575" s="172"/>
      <c r="H575" s="172">
        <f t="shared" ref="H575:H638" si="77">SUM(E575:F575)</f>
        <v>29362230.701550324</v>
      </c>
      <c r="I575" s="172"/>
      <c r="J575" s="172">
        <v>11753828.178190889</v>
      </c>
      <c r="K575" s="172">
        <v>3283505.1367510599</v>
      </c>
      <c r="L575" s="172"/>
      <c r="M575" s="172">
        <f t="shared" ref="M575:M638" si="78">SUM(J575:K575)</f>
        <v>15037333.314941948</v>
      </c>
      <c r="N575" s="172"/>
      <c r="O575" s="172">
        <v>530067.52778260759</v>
      </c>
      <c r="P575" s="172">
        <v>797229.29576124577</v>
      </c>
      <c r="Q575" s="172"/>
      <c r="R575" s="172">
        <f t="shared" ref="R575:R638" si="79">SUM(O575:P575)</f>
        <v>1327296.8235438534</v>
      </c>
      <c r="S575" s="172"/>
      <c r="T575" s="172">
        <v>547756.32483988954</v>
      </c>
      <c r="U575" s="172">
        <v>520562.03704471211</v>
      </c>
      <c r="V575" s="172">
        <v>1630796.4585892509</v>
      </c>
      <c r="W575" s="172"/>
      <c r="X575" s="172">
        <f t="shared" ref="X575:X638" si="80">SUM(T575:V575)</f>
        <v>2699114.8204738526</v>
      </c>
      <c r="Y575" s="172"/>
      <c r="Z575" s="172">
        <v>153443.12949596543</v>
      </c>
      <c r="AA575" s="172">
        <v>166360.16453706627</v>
      </c>
      <c r="AB575" s="172">
        <v>15850.353003981561</v>
      </c>
      <c r="AC575" s="172"/>
      <c r="AD575" s="172">
        <f t="shared" ref="AD575:AD638" si="81">SUM(Z575:AB575)</f>
        <v>335653.64703701326</v>
      </c>
      <c r="AE575" s="172"/>
      <c r="AF575" s="172">
        <v>123620.9580981092</v>
      </c>
      <c r="AG575" s="172">
        <v>33790.076553415536</v>
      </c>
      <c r="AH575" s="172">
        <v>34623.011639043834</v>
      </c>
      <c r="AI575" s="172"/>
      <c r="AJ575" s="172">
        <f t="shared" ref="AJ575:AJ638" si="82">SUM(AF575:AH575)</f>
        <v>192034.04629056857</v>
      </c>
      <c r="AK575" s="172"/>
      <c r="AL575" s="172">
        <v>13797.860753455285</v>
      </c>
      <c r="AM575" s="172">
        <v>515.41660726810926</v>
      </c>
      <c r="AN575" s="172">
        <v>0</v>
      </c>
      <c r="AO575" s="172"/>
      <c r="AP575" s="172">
        <f t="shared" ref="AP575:AP638" si="83">SUM(AL575:AN575)</f>
        <v>14313.277360723394</v>
      </c>
      <c r="AQ575" s="172"/>
      <c r="AR575" s="172">
        <v>13333.313510190499</v>
      </c>
      <c r="AS575" s="172">
        <v>1562418.3070362736</v>
      </c>
      <c r="AT575" s="172">
        <v>792545.94331773836</v>
      </c>
      <c r="AU575" s="172"/>
      <c r="AV575" s="172">
        <f t="shared" ref="AV575:AV638" si="84">SUM(AR575:AT575)</f>
        <v>2368297.5638642022</v>
      </c>
      <c r="AW575" s="172"/>
      <c r="AX575" s="172">
        <v>5931.6026350629008</v>
      </c>
      <c r="AY575" s="172">
        <v>695074.37442341121</v>
      </c>
      <c r="AZ575" s="172">
        <v>352580.59462855483</v>
      </c>
      <c r="BA575" s="172"/>
      <c r="BB575" s="172">
        <f t="shared" si="76"/>
        <v>1053586.571687029</v>
      </c>
      <c r="BC575" s="172"/>
      <c r="BD575" s="172">
        <v>0</v>
      </c>
      <c r="BE575" s="172">
        <v>2858476.1680229618</v>
      </c>
      <c r="BF575" s="172">
        <v>5741954.5218861299</v>
      </c>
      <c r="BG575" s="172">
        <v>1970015.5035707776</v>
      </c>
      <c r="BH575" s="172"/>
      <c r="BI575" s="172">
        <f t="shared" ref="BI575:BI638" si="85">SUM(BD575:BG575)</f>
        <v>10570446.19347987</v>
      </c>
      <c r="BJ575" s="172"/>
      <c r="BK575" s="172">
        <v>51340.965364634503</v>
      </c>
      <c r="BL575" s="172">
        <v>764256.5479603128</v>
      </c>
      <c r="BM575" s="172">
        <v>1346633.465905563</v>
      </c>
      <c r="BN575" s="172">
        <v>988830.73213760392</v>
      </c>
      <c r="BP575" s="265">
        <f t="shared" ref="BP575:BP638" si="86">SUM(BK575:BN575)</f>
        <v>3151061.7113681138</v>
      </c>
      <c r="BR575" s="265">
        <f t="shared" ref="BR575:BR638" si="87">H575+M575+R575+X575+AD575+AJ575+AP575+AV575+BB575+BI575+BP575</f>
        <v>66111368.671597496</v>
      </c>
    </row>
    <row r="576" spans="1:70" ht="15">
      <c r="A576" s="39">
        <f t="shared" ref="A576:A639" si="88">IF(B576=1,A575+1,A575)</f>
        <v>2022</v>
      </c>
      <c r="B576" s="39">
        <f t="shared" ref="B576:B639" si="89">IF(B575=12,1,B575+1)</f>
        <v>11</v>
      </c>
      <c r="C576" s="264">
        <f t="shared" ref="C576:C639" si="90">DATE(A576,B576,1)</f>
        <v>44866</v>
      </c>
      <c r="E576" s="172">
        <v>60238618.45635666</v>
      </c>
      <c r="F576" s="172">
        <v>236.9735</v>
      </c>
      <c r="G576" s="172"/>
      <c r="H576" s="172">
        <f t="shared" si="77"/>
        <v>60238855.429856658</v>
      </c>
      <c r="I576" s="172"/>
      <c r="J576" s="172">
        <v>19698643.394982118</v>
      </c>
      <c r="K576" s="172">
        <v>4894976.8993999194</v>
      </c>
      <c r="L576" s="172"/>
      <c r="M576" s="172">
        <f t="shared" si="78"/>
        <v>24593620.294382036</v>
      </c>
      <c r="N576" s="172"/>
      <c r="O576" s="172">
        <v>964276.7295524074</v>
      </c>
      <c r="P576" s="172">
        <v>942538.42952483008</v>
      </c>
      <c r="Q576" s="172"/>
      <c r="R576" s="172">
        <f t="shared" si="79"/>
        <v>1906815.1590772374</v>
      </c>
      <c r="S576" s="172"/>
      <c r="T576" s="172">
        <v>844988.08076440985</v>
      </c>
      <c r="U576" s="172">
        <v>803037.22048266185</v>
      </c>
      <c r="V576" s="172">
        <v>2515723.7026218204</v>
      </c>
      <c r="W576" s="172"/>
      <c r="X576" s="172">
        <f t="shared" si="80"/>
        <v>4163749.0038688919</v>
      </c>
      <c r="Y576" s="172"/>
      <c r="Z576" s="172">
        <v>172395.80294675013</v>
      </c>
      <c r="AA576" s="172">
        <v>186908.29780342235</v>
      </c>
      <c r="AB576" s="172">
        <v>17808.124365598804</v>
      </c>
      <c r="AC576" s="172"/>
      <c r="AD576" s="172">
        <f t="shared" si="81"/>
        <v>377112.22511577129</v>
      </c>
      <c r="AE576" s="172"/>
      <c r="AF576" s="172">
        <v>123648.95214176999</v>
      </c>
      <c r="AG576" s="172">
        <v>33797.728337489134</v>
      </c>
      <c r="AH576" s="172">
        <v>34630.852041791091</v>
      </c>
      <c r="AI576" s="172"/>
      <c r="AJ576" s="172">
        <f t="shared" si="82"/>
        <v>192077.53252105019</v>
      </c>
      <c r="AK576" s="172"/>
      <c r="AL576" s="172">
        <v>14733.56807284842</v>
      </c>
      <c r="AM576" s="172">
        <v>550.36978592203752</v>
      </c>
      <c r="AN576" s="172">
        <v>0</v>
      </c>
      <c r="AO576" s="172"/>
      <c r="AP576" s="172">
        <f t="shared" si="83"/>
        <v>15283.937858770458</v>
      </c>
      <c r="AQ576" s="172"/>
      <c r="AR576" s="172">
        <v>23696.758521362444</v>
      </c>
      <c r="AS576" s="172">
        <v>1849085.2286248757</v>
      </c>
      <c r="AT576" s="172">
        <v>713162.66198447859</v>
      </c>
      <c r="AU576" s="172"/>
      <c r="AV576" s="172">
        <f t="shared" si="84"/>
        <v>2585944.6491307169</v>
      </c>
      <c r="AW576" s="172"/>
      <c r="AX576" s="172">
        <v>10853.731534103465</v>
      </c>
      <c r="AY576" s="172">
        <v>846929.11214326008</v>
      </c>
      <c r="AZ576" s="172">
        <v>326647.04188752762</v>
      </c>
      <c r="BA576" s="172"/>
      <c r="BB576" s="172">
        <f t="shared" si="76"/>
        <v>1184429.8855648912</v>
      </c>
      <c r="BC576" s="172"/>
      <c r="BD576" s="172">
        <v>0</v>
      </c>
      <c r="BE576" s="172">
        <v>2956728.2551583191</v>
      </c>
      <c r="BF576" s="172">
        <v>5939318.0760492599</v>
      </c>
      <c r="BG576" s="172">
        <v>2037729.2515740411</v>
      </c>
      <c r="BH576" s="172"/>
      <c r="BI576" s="172">
        <f t="shared" si="85"/>
        <v>10933775.58278162</v>
      </c>
      <c r="BJ576" s="172"/>
      <c r="BK576" s="172">
        <v>56123.226802276491</v>
      </c>
      <c r="BL576" s="172">
        <v>835444.82016786269</v>
      </c>
      <c r="BM576" s="172">
        <v>1472068.4523515801</v>
      </c>
      <c r="BN576" s="172">
        <v>1080937.4357235548</v>
      </c>
      <c r="BP576" s="265">
        <f t="shared" si="86"/>
        <v>3444573.935045274</v>
      </c>
      <c r="BR576" s="265">
        <f t="shared" si="87"/>
        <v>109636237.63520294</v>
      </c>
    </row>
    <row r="577" spans="1:70" ht="15">
      <c r="A577" s="39">
        <f t="shared" si="88"/>
        <v>2022</v>
      </c>
      <c r="B577" s="39">
        <f t="shared" si="89"/>
        <v>12</v>
      </c>
      <c r="C577" s="264">
        <f t="shared" si="90"/>
        <v>44896</v>
      </c>
      <c r="E577" s="172">
        <v>91815351.215767771</v>
      </c>
      <c r="F577" s="172">
        <v>443.69600000000003</v>
      </c>
      <c r="G577" s="172"/>
      <c r="H577" s="172">
        <f t="shared" si="77"/>
        <v>91815794.911767766</v>
      </c>
      <c r="I577" s="172"/>
      <c r="J577" s="172">
        <v>27289474.852980305</v>
      </c>
      <c r="K577" s="172">
        <v>7954197.6820219113</v>
      </c>
      <c r="L577" s="172"/>
      <c r="M577" s="172">
        <f t="shared" si="78"/>
        <v>35243672.535002217</v>
      </c>
      <c r="N577" s="172"/>
      <c r="O577" s="172">
        <v>1549072.3009652903</v>
      </c>
      <c r="P577" s="172">
        <v>1077346.5244372091</v>
      </c>
      <c r="Q577" s="172"/>
      <c r="R577" s="172">
        <f t="shared" si="79"/>
        <v>2626418.8254024992</v>
      </c>
      <c r="S577" s="172"/>
      <c r="T577" s="172">
        <v>1217503.0080669448</v>
      </c>
      <c r="U577" s="172">
        <v>1157058.015117672</v>
      </c>
      <c r="V577" s="172">
        <v>3624786.2486256096</v>
      </c>
      <c r="W577" s="172"/>
      <c r="X577" s="172">
        <f t="shared" si="80"/>
        <v>5999347.2718102261</v>
      </c>
      <c r="Y577" s="172"/>
      <c r="Z577" s="172">
        <v>198343.97217768076</v>
      </c>
      <c r="AA577" s="172">
        <v>215040.81645624849</v>
      </c>
      <c r="AB577" s="172">
        <v>20488.515748831884</v>
      </c>
      <c r="AC577" s="172"/>
      <c r="AD577" s="172">
        <f t="shared" si="81"/>
        <v>433873.30438276113</v>
      </c>
      <c r="AE577" s="172"/>
      <c r="AF577" s="172">
        <v>171232.33725530602</v>
      </c>
      <c r="AG577" s="172">
        <v>46803.987554320323</v>
      </c>
      <c r="AH577" s="172">
        <v>47957.719281434831</v>
      </c>
      <c r="AI577" s="172"/>
      <c r="AJ577" s="172">
        <f t="shared" si="82"/>
        <v>265994.04409106117</v>
      </c>
      <c r="AK577" s="172"/>
      <c r="AL577" s="172">
        <v>17439.628242858187</v>
      </c>
      <c r="AM577" s="172">
        <v>651.45417696001209</v>
      </c>
      <c r="AN577" s="172">
        <v>0</v>
      </c>
      <c r="AO577" s="172"/>
      <c r="AP577" s="172">
        <f t="shared" si="83"/>
        <v>18091.082419818198</v>
      </c>
      <c r="AQ577" s="172"/>
      <c r="AR577" s="172">
        <v>24582.421753833376</v>
      </c>
      <c r="AS577" s="172">
        <v>2641646.609159153</v>
      </c>
      <c r="AT577" s="172">
        <v>729102.72978766123</v>
      </c>
      <c r="AU577" s="172"/>
      <c r="AV577" s="172">
        <f t="shared" si="84"/>
        <v>3395331.7607006477</v>
      </c>
      <c r="AW577" s="172"/>
      <c r="AX577" s="172">
        <v>8754.4317621611171</v>
      </c>
      <c r="AY577" s="172">
        <v>940758.20564838476</v>
      </c>
      <c r="AZ577" s="172">
        <v>259652.20837268126</v>
      </c>
      <c r="BA577" s="172"/>
      <c r="BB577" s="172">
        <f t="shared" si="76"/>
        <v>1209164.8457832271</v>
      </c>
      <c r="BC577" s="172"/>
      <c r="BD577" s="172">
        <v>0</v>
      </c>
      <c r="BE577" s="172">
        <v>3349283.6727556186</v>
      </c>
      <c r="BF577" s="172">
        <v>6727862.4691699808</v>
      </c>
      <c r="BG577" s="172">
        <v>2308272.0909121959</v>
      </c>
      <c r="BH577" s="172"/>
      <c r="BI577" s="172">
        <f t="shared" si="85"/>
        <v>12385418.232837796</v>
      </c>
      <c r="BJ577" s="172"/>
      <c r="BK577" s="172">
        <v>56194.161927902911</v>
      </c>
      <c r="BL577" s="172">
        <v>836500.75345340476</v>
      </c>
      <c r="BM577" s="172">
        <v>1473929.0253540222</v>
      </c>
      <c r="BN577" s="172">
        <v>1082303.6514093969</v>
      </c>
      <c r="BP577" s="265">
        <f t="shared" si="86"/>
        <v>3448927.5921447268</v>
      </c>
      <c r="BR577" s="265">
        <f t="shared" si="87"/>
        <v>156842034.40634277</v>
      </c>
    </row>
    <row r="578" spans="1:70" ht="15">
      <c r="A578" s="39">
        <f t="shared" si="88"/>
        <v>2023</v>
      </c>
      <c r="B578" s="39">
        <f t="shared" si="89"/>
        <v>1</v>
      </c>
      <c r="C578" s="264">
        <f t="shared" si="90"/>
        <v>44927</v>
      </c>
      <c r="E578" s="172">
        <v>104715343.47448438</v>
      </c>
      <c r="F578" s="172">
        <v>448.73800000000006</v>
      </c>
      <c r="G578" s="172"/>
      <c r="H578" s="172">
        <f t="shared" si="77"/>
        <v>104715792.21248439</v>
      </c>
      <c r="I578" s="172"/>
      <c r="J578" s="172">
        <v>33575456.498595364</v>
      </c>
      <c r="K578" s="172">
        <v>5853762.4627341116</v>
      </c>
      <c r="L578" s="172"/>
      <c r="M578" s="172">
        <f t="shared" si="78"/>
        <v>39429218.961329475</v>
      </c>
      <c r="N578" s="172"/>
      <c r="O578" s="172">
        <v>1694947.7879946248</v>
      </c>
      <c r="P578" s="172">
        <v>1058869.5568818613</v>
      </c>
      <c r="Q578" s="172"/>
      <c r="R578" s="172">
        <f t="shared" si="79"/>
        <v>2753817.3448764859</v>
      </c>
      <c r="S578" s="172"/>
      <c r="T578" s="172">
        <v>1313435.3671489097</v>
      </c>
      <c r="U578" s="172">
        <v>1248227.6502228614</v>
      </c>
      <c r="V578" s="172">
        <v>3910398.9277684931</v>
      </c>
      <c r="W578" s="172"/>
      <c r="X578" s="172">
        <f t="shared" si="80"/>
        <v>6472061.945140264</v>
      </c>
      <c r="Y578" s="172"/>
      <c r="Z578" s="172">
        <v>186375.82417451488</v>
      </c>
      <c r="AA578" s="172">
        <v>202065.17474748765</v>
      </c>
      <c r="AB578" s="172">
        <v>19252.231196521159</v>
      </c>
      <c r="AC578" s="172"/>
      <c r="AD578" s="172">
        <f t="shared" si="81"/>
        <v>407693.23011852364</v>
      </c>
      <c r="AE578" s="172"/>
      <c r="AF578" s="172">
        <v>129224.19173978045</v>
      </c>
      <c r="AG578" s="172">
        <v>35321.642855858234</v>
      </c>
      <c r="AH578" s="172">
        <v>36192.331490439101</v>
      </c>
      <c r="AI578" s="172"/>
      <c r="AJ578" s="172">
        <f t="shared" si="82"/>
        <v>200738.16608607778</v>
      </c>
      <c r="AK578" s="172"/>
      <c r="AL578" s="172">
        <v>15849.102934732176</v>
      </c>
      <c r="AM578" s="172">
        <v>592.04039008851601</v>
      </c>
      <c r="AN578" s="172">
        <v>0</v>
      </c>
      <c r="AO578" s="172"/>
      <c r="AP578" s="172">
        <f t="shared" si="83"/>
        <v>16441.143324820692</v>
      </c>
      <c r="AQ578" s="172"/>
      <c r="AR578" s="172">
        <v>40550.782810513934</v>
      </c>
      <c r="AS578" s="172">
        <v>3244201.5227950648</v>
      </c>
      <c r="AT578" s="172">
        <v>1025638.5023872392</v>
      </c>
      <c r="AU578" s="172"/>
      <c r="AV578" s="172">
        <f t="shared" si="84"/>
        <v>4310390.8079928178</v>
      </c>
      <c r="AW578" s="172"/>
      <c r="AX578" s="172">
        <v>12230.98865392343</v>
      </c>
      <c r="AY578" s="172">
        <v>978520.98692554573</v>
      </c>
      <c r="AZ578" s="172">
        <v>309354.64166854031</v>
      </c>
      <c r="BA578" s="172"/>
      <c r="BB578" s="172">
        <f t="shared" si="76"/>
        <v>1300106.6172480094</v>
      </c>
      <c r="BC578" s="172"/>
      <c r="BD578" s="172">
        <v>0</v>
      </c>
      <c r="BE578" s="172">
        <v>3117578.4780673999</v>
      </c>
      <c r="BF578" s="172">
        <v>6262425.4278303264</v>
      </c>
      <c r="BG578" s="172">
        <v>2148584.6214485676</v>
      </c>
      <c r="BH578" s="172"/>
      <c r="BI578" s="172">
        <f t="shared" si="85"/>
        <v>11528588.527346293</v>
      </c>
      <c r="BJ578" s="172"/>
      <c r="BK578" s="172">
        <v>56310.40614896889</v>
      </c>
      <c r="BL578" s="172">
        <v>838231.15346597286</v>
      </c>
      <c r="BM578" s="172">
        <v>1476978.020580228</v>
      </c>
      <c r="BN578" s="172">
        <v>1084542.5235733127</v>
      </c>
      <c r="BP578" s="265">
        <f t="shared" si="86"/>
        <v>3456062.1037684828</v>
      </c>
      <c r="BR578" s="265">
        <f t="shared" si="87"/>
        <v>174590911.05971563</v>
      </c>
    </row>
    <row r="579" spans="1:70" ht="15">
      <c r="A579" s="39">
        <f t="shared" si="88"/>
        <v>2023</v>
      </c>
      <c r="B579" s="39">
        <f t="shared" si="89"/>
        <v>2</v>
      </c>
      <c r="C579" s="264">
        <f t="shared" si="90"/>
        <v>44958</v>
      </c>
      <c r="E579" s="172">
        <v>95554167.252696007</v>
      </c>
      <c r="F579" s="172">
        <v>438.65350000000001</v>
      </c>
      <c r="G579" s="172"/>
      <c r="H579" s="172">
        <f t="shared" si="77"/>
        <v>95554605.906196013</v>
      </c>
      <c r="I579" s="172"/>
      <c r="J579" s="172">
        <v>31353429.760803163</v>
      </c>
      <c r="K579" s="172">
        <v>5549759.856435352</v>
      </c>
      <c r="L579" s="172"/>
      <c r="M579" s="172">
        <f t="shared" si="78"/>
        <v>36903189.617238514</v>
      </c>
      <c r="N579" s="172"/>
      <c r="O579" s="172">
        <v>1593076.1259521618</v>
      </c>
      <c r="P579" s="172">
        <v>1169973.9928714747</v>
      </c>
      <c r="Q579" s="172"/>
      <c r="R579" s="172">
        <f t="shared" si="79"/>
        <v>2763050.1188236363</v>
      </c>
      <c r="S579" s="172"/>
      <c r="T579" s="172">
        <v>1361066.4562780249</v>
      </c>
      <c r="U579" s="172">
        <v>1293494.0134929854</v>
      </c>
      <c r="V579" s="172">
        <v>4052207.6261768867</v>
      </c>
      <c r="W579" s="172"/>
      <c r="X579" s="172">
        <f t="shared" si="80"/>
        <v>6706768.0959478971</v>
      </c>
      <c r="Y579" s="172"/>
      <c r="Z579" s="172">
        <v>180883.24971943011</v>
      </c>
      <c r="AA579" s="172">
        <v>196110.22848771382</v>
      </c>
      <c r="AB579" s="172">
        <v>18684.859791234259</v>
      </c>
      <c r="AC579" s="172"/>
      <c r="AD579" s="172">
        <f t="shared" si="81"/>
        <v>395678.33799837821</v>
      </c>
      <c r="AE579" s="172"/>
      <c r="AF579" s="172">
        <v>154203.64136862798</v>
      </c>
      <c r="AG579" s="172">
        <v>42149.429407642412</v>
      </c>
      <c r="AH579" s="172">
        <v>43188.424940468147</v>
      </c>
      <c r="AI579" s="172"/>
      <c r="AJ579" s="172">
        <f t="shared" si="82"/>
        <v>239541.49571673857</v>
      </c>
      <c r="AK579" s="172"/>
      <c r="AL579" s="172">
        <v>12813.768007774852</v>
      </c>
      <c r="AM579" s="172">
        <v>478.65599971604735</v>
      </c>
      <c r="AN579" s="172">
        <v>0</v>
      </c>
      <c r="AO579" s="172"/>
      <c r="AP579" s="172">
        <f t="shared" si="83"/>
        <v>13292.424007490899</v>
      </c>
      <c r="AQ579" s="172"/>
      <c r="AR579" s="172">
        <v>52800.931725243521</v>
      </c>
      <c r="AS579" s="172">
        <v>3105745.6539156516</v>
      </c>
      <c r="AT579" s="172">
        <v>955701.34339402046</v>
      </c>
      <c r="AU579" s="172"/>
      <c r="AV579" s="172">
        <f t="shared" si="84"/>
        <v>4114247.9290349158</v>
      </c>
      <c r="AW579" s="172"/>
      <c r="AX579" s="172">
        <v>16216.705472666079</v>
      </c>
      <c r="AY579" s="172">
        <v>953865.03413696249</v>
      </c>
      <c r="AZ579" s="172">
        <v>293523.7447380604</v>
      </c>
      <c r="BA579" s="172"/>
      <c r="BB579" s="172">
        <f t="shared" si="76"/>
        <v>1263605.484347689</v>
      </c>
      <c r="BC579" s="172"/>
      <c r="BD579" s="172">
        <v>0</v>
      </c>
      <c r="BE579" s="172">
        <v>3483285.469708811</v>
      </c>
      <c r="BF579" s="172">
        <v>6997038.1343595991</v>
      </c>
      <c r="BG579" s="172">
        <v>2400623.9602253889</v>
      </c>
      <c r="BH579" s="172"/>
      <c r="BI579" s="172">
        <f t="shared" si="85"/>
        <v>12880947.564293798</v>
      </c>
      <c r="BJ579" s="172"/>
      <c r="BK579" s="172">
        <v>61846.210160200309</v>
      </c>
      <c r="BL579" s="172">
        <v>920636.5861211773</v>
      </c>
      <c r="BM579" s="172">
        <v>1622177.8408265677</v>
      </c>
      <c r="BN579" s="172">
        <v>1191162.5120078682</v>
      </c>
      <c r="BP579" s="265">
        <f t="shared" si="86"/>
        <v>3795823.149115813</v>
      </c>
      <c r="BR579" s="265">
        <f t="shared" si="87"/>
        <v>164630750.12272093</v>
      </c>
    </row>
    <row r="580" spans="1:70" ht="15">
      <c r="A580" s="39">
        <f t="shared" si="88"/>
        <v>2023</v>
      </c>
      <c r="B580" s="39">
        <f t="shared" si="89"/>
        <v>3</v>
      </c>
      <c r="C580" s="264">
        <f t="shared" si="90"/>
        <v>44986</v>
      </c>
      <c r="E580" s="172">
        <v>81734832.165280655</v>
      </c>
      <c r="F580" s="172">
        <v>302.52</v>
      </c>
      <c r="G580" s="172"/>
      <c r="H580" s="172">
        <f t="shared" si="77"/>
        <v>81735134.685280651</v>
      </c>
      <c r="I580" s="172"/>
      <c r="J580" s="172">
        <v>27991918.556176163</v>
      </c>
      <c r="K580" s="172">
        <v>5527607.0105213746</v>
      </c>
      <c r="L580" s="172"/>
      <c r="M580" s="172">
        <f t="shared" si="78"/>
        <v>33519525.566697538</v>
      </c>
      <c r="N580" s="172"/>
      <c r="O580" s="172">
        <v>1359462.2296723544</v>
      </c>
      <c r="P580" s="172">
        <v>1100101.0296336911</v>
      </c>
      <c r="Q580" s="172"/>
      <c r="R580" s="172">
        <f t="shared" si="79"/>
        <v>2459563.2593060452</v>
      </c>
      <c r="S580" s="172"/>
      <c r="T580" s="172">
        <v>1092247.1295338359</v>
      </c>
      <c r="U580" s="172">
        <v>1038020.6762059226</v>
      </c>
      <c r="V580" s="172">
        <v>3251870.7132568723</v>
      </c>
      <c r="W580" s="172"/>
      <c r="X580" s="172">
        <f t="shared" si="80"/>
        <v>5382138.5189966308</v>
      </c>
      <c r="Y580" s="172"/>
      <c r="Z580" s="172">
        <v>181252.31919804512</v>
      </c>
      <c r="AA580" s="172">
        <v>196510.36669780954</v>
      </c>
      <c r="AB580" s="172">
        <v>18722.983893227352</v>
      </c>
      <c r="AC580" s="172"/>
      <c r="AD580" s="172">
        <f t="shared" si="81"/>
        <v>396485.66978908202</v>
      </c>
      <c r="AE580" s="172"/>
      <c r="AF580" s="172">
        <v>150573.7561970285</v>
      </c>
      <c r="AG580" s="172">
        <v>41157.250575545739</v>
      </c>
      <c r="AH580" s="172">
        <v>42171.788615380457</v>
      </c>
      <c r="AI580" s="172"/>
      <c r="AJ580" s="172">
        <f t="shared" si="82"/>
        <v>233902.79538795468</v>
      </c>
      <c r="AK580" s="172"/>
      <c r="AL580" s="172">
        <v>15459.355516626381</v>
      </c>
      <c r="AM580" s="172">
        <v>577.48144537085113</v>
      </c>
      <c r="AN580" s="172">
        <v>0</v>
      </c>
      <c r="AO580" s="172"/>
      <c r="AP580" s="172">
        <f t="shared" si="83"/>
        <v>16036.836961997233</v>
      </c>
      <c r="AQ580" s="172"/>
      <c r="AR580" s="172">
        <v>49325.713745351335</v>
      </c>
      <c r="AS580" s="172">
        <v>2783736.8252990064</v>
      </c>
      <c r="AT580" s="172">
        <v>724538.70372415392</v>
      </c>
      <c r="AU580" s="172"/>
      <c r="AV580" s="172">
        <f t="shared" si="84"/>
        <v>3557601.2427685116</v>
      </c>
      <c r="AW580" s="172"/>
      <c r="AX580" s="172">
        <v>17627.817815671337</v>
      </c>
      <c r="AY580" s="172">
        <v>994840.25424306956</v>
      </c>
      <c r="AZ580" s="172">
        <v>258932.61951745703</v>
      </c>
      <c r="BA580" s="172"/>
      <c r="BB580" s="172">
        <f t="shared" si="76"/>
        <v>1271400.691576198</v>
      </c>
      <c r="BC580" s="172"/>
      <c r="BD580" s="172">
        <v>0</v>
      </c>
      <c r="BE580" s="172">
        <v>3152996.1794032711</v>
      </c>
      <c r="BF580" s="172">
        <v>6333570.6179198325</v>
      </c>
      <c r="BG580" s="172">
        <v>2172993.927887097</v>
      </c>
      <c r="BH580" s="172"/>
      <c r="BI580" s="172">
        <f t="shared" si="85"/>
        <v>11659560.725210201</v>
      </c>
      <c r="BJ580" s="172"/>
      <c r="BK580" s="172">
        <v>55861.143399805333</v>
      </c>
      <c r="BL580" s="172">
        <v>831543.4724813177</v>
      </c>
      <c r="BM580" s="172">
        <v>1465194.2091791062</v>
      </c>
      <c r="BN580" s="172">
        <v>1075889.6903041594</v>
      </c>
      <c r="BP580" s="265">
        <f t="shared" si="86"/>
        <v>3428488.5153643889</v>
      </c>
      <c r="BR580" s="265">
        <f t="shared" si="87"/>
        <v>143659838.50733918</v>
      </c>
    </row>
    <row r="581" spans="1:70" ht="15">
      <c r="A581" s="39">
        <f t="shared" si="88"/>
        <v>2023</v>
      </c>
      <c r="B581" s="39">
        <f t="shared" si="89"/>
        <v>4</v>
      </c>
      <c r="C581" s="264">
        <f t="shared" si="90"/>
        <v>45017</v>
      </c>
      <c r="E581" s="172">
        <v>61040598.018259689</v>
      </c>
      <c r="F581" s="172">
        <v>274.7885</v>
      </c>
      <c r="G581" s="172"/>
      <c r="H581" s="172">
        <f t="shared" si="77"/>
        <v>61040872.806759693</v>
      </c>
      <c r="I581" s="172"/>
      <c r="J581" s="172">
        <v>21508750.91041166</v>
      </c>
      <c r="K581" s="172">
        <v>4509156.2718243478</v>
      </c>
      <c r="L581" s="172"/>
      <c r="M581" s="172">
        <f t="shared" si="78"/>
        <v>26017907.182236008</v>
      </c>
      <c r="N581" s="172"/>
      <c r="O581" s="172">
        <v>1027855.0216783879</v>
      </c>
      <c r="P581" s="172">
        <v>997599.79629527044</v>
      </c>
      <c r="Q581" s="172"/>
      <c r="R581" s="172">
        <f t="shared" si="79"/>
        <v>2025454.8179736584</v>
      </c>
      <c r="S581" s="172"/>
      <c r="T581" s="172">
        <v>1052804.0281955616</v>
      </c>
      <c r="U581" s="172">
        <v>1000535.7942449249</v>
      </c>
      <c r="V581" s="172">
        <v>3134439.5361782014</v>
      </c>
      <c r="W581" s="172"/>
      <c r="X581" s="172">
        <f t="shared" si="80"/>
        <v>5187779.3586186878</v>
      </c>
      <c r="Y581" s="172"/>
      <c r="Z581" s="172">
        <v>173812.64834977145</v>
      </c>
      <c r="AA581" s="172">
        <v>188444.41502903204</v>
      </c>
      <c r="AB581" s="172">
        <v>17954.481519964236</v>
      </c>
      <c r="AC581" s="172"/>
      <c r="AD581" s="172">
        <f t="shared" si="81"/>
        <v>380211.54489876772</v>
      </c>
      <c r="AE581" s="172"/>
      <c r="AF581" s="172">
        <v>147156.25963779259</v>
      </c>
      <c r="AG581" s="172">
        <v>40223.125228725745</v>
      </c>
      <c r="AH581" s="172">
        <v>41214.636810644304</v>
      </c>
      <c r="AI581" s="172"/>
      <c r="AJ581" s="172">
        <f t="shared" si="82"/>
        <v>228594.02167716264</v>
      </c>
      <c r="AK581" s="172"/>
      <c r="AL581" s="172">
        <v>14206.040282135084</v>
      </c>
      <c r="AM581" s="172">
        <v>530.66408016174273</v>
      </c>
      <c r="AN581" s="172">
        <v>0</v>
      </c>
      <c r="AO581" s="172"/>
      <c r="AP581" s="172">
        <f t="shared" si="83"/>
        <v>14736.704362296827</v>
      </c>
      <c r="AQ581" s="172"/>
      <c r="AR581" s="172">
        <v>52045.053302082808</v>
      </c>
      <c r="AS581" s="172">
        <v>2500712.1760098445</v>
      </c>
      <c r="AT581" s="172">
        <v>1056052.0361808704</v>
      </c>
      <c r="AU581" s="172"/>
      <c r="AV581" s="172">
        <f t="shared" si="84"/>
        <v>3608809.2654927978</v>
      </c>
      <c r="AW581" s="172"/>
      <c r="AX581" s="172">
        <v>19320.289463489808</v>
      </c>
      <c r="AY581" s="172">
        <v>928320.36937216774</v>
      </c>
      <c r="AZ581" s="172">
        <v>392030.16872894048</v>
      </c>
      <c r="BA581" s="172"/>
      <c r="BB581" s="172">
        <f t="shared" si="76"/>
        <v>1339670.8275645981</v>
      </c>
      <c r="BC581" s="172"/>
      <c r="BD581" s="172">
        <v>0</v>
      </c>
      <c r="BE581" s="172">
        <v>3564230.3499756223</v>
      </c>
      <c r="BF581" s="172">
        <v>7159635.8941278774</v>
      </c>
      <c r="BG581" s="172">
        <v>2456409.8614143389</v>
      </c>
      <c r="BH581" s="172"/>
      <c r="BI581" s="172">
        <f t="shared" si="85"/>
        <v>13180276.105517838</v>
      </c>
      <c r="BJ581" s="172"/>
      <c r="BK581" s="172">
        <v>60967.463056987115</v>
      </c>
      <c r="BL581" s="172">
        <v>907555.64339129149</v>
      </c>
      <c r="BM581" s="172">
        <v>1599128.9898972942</v>
      </c>
      <c r="BN581" s="172">
        <v>1174237.7787999366</v>
      </c>
      <c r="BP581" s="265">
        <f t="shared" si="86"/>
        <v>3741889.8751455094</v>
      </c>
      <c r="BR581" s="265">
        <f t="shared" si="87"/>
        <v>116766202.51024702</v>
      </c>
    </row>
    <row r="582" spans="1:70" ht="15">
      <c r="A582" s="39">
        <f t="shared" si="88"/>
        <v>2023</v>
      </c>
      <c r="B582" s="39">
        <f t="shared" si="89"/>
        <v>5</v>
      </c>
      <c r="C582" s="264">
        <f t="shared" si="90"/>
        <v>45047</v>
      </c>
      <c r="E582" s="172">
        <v>44159579.745231383</v>
      </c>
      <c r="F582" s="172">
        <v>196.63759999999999</v>
      </c>
      <c r="G582" s="172"/>
      <c r="H582" s="172">
        <f t="shared" si="77"/>
        <v>44159776.38283138</v>
      </c>
      <c r="I582" s="172"/>
      <c r="J582" s="172">
        <v>16263221.812150897</v>
      </c>
      <c r="K582" s="172">
        <v>4296925.6612934303</v>
      </c>
      <c r="L582" s="172"/>
      <c r="M582" s="172">
        <f t="shared" si="78"/>
        <v>20560147.473444328</v>
      </c>
      <c r="N582" s="172"/>
      <c r="O582" s="172">
        <v>781199.09702622553</v>
      </c>
      <c r="P582" s="172">
        <v>899587.35774948762</v>
      </c>
      <c r="Q582" s="172"/>
      <c r="R582" s="172">
        <f t="shared" si="79"/>
        <v>1680786.4547757132</v>
      </c>
      <c r="S582" s="172"/>
      <c r="T582" s="172">
        <v>864966.43184514402</v>
      </c>
      <c r="U582" s="172">
        <v>822023.71258464037</v>
      </c>
      <c r="V582" s="172">
        <v>2575203.845001623</v>
      </c>
      <c r="W582" s="172"/>
      <c r="X582" s="172">
        <f t="shared" si="80"/>
        <v>4262193.9894314073</v>
      </c>
      <c r="Y582" s="172"/>
      <c r="Z582" s="172">
        <v>165578.10435736936</v>
      </c>
      <c r="AA582" s="172">
        <v>179516.67679817343</v>
      </c>
      <c r="AB582" s="172">
        <v>17103.870420365798</v>
      </c>
      <c r="AC582" s="172"/>
      <c r="AD582" s="172">
        <f t="shared" si="81"/>
        <v>362198.65157590865</v>
      </c>
      <c r="AE582" s="172"/>
      <c r="AF582" s="172">
        <v>141507.14290464733</v>
      </c>
      <c r="AG582" s="172">
        <v>38679.017418780873</v>
      </c>
      <c r="AH582" s="172">
        <v>39632.466299987209</v>
      </c>
      <c r="AI582" s="172"/>
      <c r="AJ582" s="172">
        <f t="shared" si="82"/>
        <v>219818.62662341545</v>
      </c>
      <c r="AK582" s="172"/>
      <c r="AL582" s="172">
        <v>14389.063777168578</v>
      </c>
      <c r="AM582" s="172">
        <v>537.50088990682525</v>
      </c>
      <c r="AN582" s="172">
        <v>0</v>
      </c>
      <c r="AO582" s="172"/>
      <c r="AP582" s="172">
        <f t="shared" si="83"/>
        <v>14926.564667075403</v>
      </c>
      <c r="AQ582" s="172"/>
      <c r="AR582" s="172">
        <v>22953.176994274454</v>
      </c>
      <c r="AS582" s="172">
        <v>2039151.5642539514</v>
      </c>
      <c r="AT582" s="172">
        <v>1050864.9037688426</v>
      </c>
      <c r="AU582" s="172"/>
      <c r="AV582" s="172">
        <f t="shared" si="84"/>
        <v>3112969.6450170684</v>
      </c>
      <c r="AW582" s="172"/>
      <c r="AX582" s="172">
        <v>8961.4631854214658</v>
      </c>
      <c r="AY582" s="172">
        <v>796133.00054779684</v>
      </c>
      <c r="AZ582" s="172">
        <v>410282.51341089065</v>
      </c>
      <c r="BA582" s="172"/>
      <c r="BB582" s="172">
        <f t="shared" si="76"/>
        <v>1215376.9771441089</v>
      </c>
      <c r="BC582" s="172"/>
      <c r="BD582" s="172">
        <v>0</v>
      </c>
      <c r="BE582" s="172">
        <v>3295072.608212593</v>
      </c>
      <c r="BF582" s="172">
        <v>6618966.1730695385</v>
      </c>
      <c r="BG582" s="172">
        <v>2270910.7027678611</v>
      </c>
      <c r="BH582" s="172"/>
      <c r="BI582" s="172">
        <f t="shared" si="85"/>
        <v>12184949.484049991</v>
      </c>
      <c r="BJ582" s="172"/>
      <c r="BK582" s="172">
        <v>54975.804443642759</v>
      </c>
      <c r="BL582" s="172">
        <v>818364.40407841466</v>
      </c>
      <c r="BM582" s="172">
        <v>1441972.4590898554</v>
      </c>
      <c r="BN582" s="172">
        <v>1058837.9975283314</v>
      </c>
      <c r="BP582" s="265">
        <f t="shared" si="86"/>
        <v>3374150.6651402442</v>
      </c>
      <c r="BR582" s="265">
        <f t="shared" si="87"/>
        <v>91147294.914700642</v>
      </c>
    </row>
    <row r="583" spans="1:70" ht="15">
      <c r="A583" s="39">
        <f t="shared" si="88"/>
        <v>2023</v>
      </c>
      <c r="B583" s="39">
        <f t="shared" si="89"/>
        <v>6</v>
      </c>
      <c r="C583" s="264">
        <f t="shared" si="90"/>
        <v>45078</v>
      </c>
      <c r="E583" s="172">
        <v>28640085.208989233</v>
      </c>
      <c r="F583" s="172">
        <v>103.361</v>
      </c>
      <c r="G583" s="172"/>
      <c r="H583" s="172">
        <f t="shared" si="77"/>
        <v>28640188.569989234</v>
      </c>
      <c r="I583" s="172"/>
      <c r="J583" s="172">
        <v>11947085.156514214</v>
      </c>
      <c r="K583" s="172">
        <v>4003983.7221979885</v>
      </c>
      <c r="L583" s="172"/>
      <c r="M583" s="172">
        <f t="shared" si="78"/>
        <v>15951068.878712203</v>
      </c>
      <c r="N583" s="172"/>
      <c r="O583" s="172">
        <v>470855.38591502869</v>
      </c>
      <c r="P583" s="172">
        <v>847744.3939005693</v>
      </c>
      <c r="Q583" s="172"/>
      <c r="R583" s="172">
        <f t="shared" si="79"/>
        <v>1318599.7798155979</v>
      </c>
      <c r="S583" s="172"/>
      <c r="T583" s="172">
        <v>677702.95070210192</v>
      </c>
      <c r="U583" s="172">
        <v>644057.24321269779</v>
      </c>
      <c r="V583" s="172">
        <v>2017677.4267344603</v>
      </c>
      <c r="W583" s="172"/>
      <c r="X583" s="172">
        <f t="shared" si="80"/>
        <v>3339437.62064926</v>
      </c>
      <c r="Y583" s="172"/>
      <c r="Z583" s="172">
        <v>154979.54471557579</v>
      </c>
      <c r="AA583" s="172">
        <v>168025.91711635236</v>
      </c>
      <c r="AB583" s="172">
        <v>16009.061469271004</v>
      </c>
      <c r="AC583" s="172"/>
      <c r="AD583" s="172">
        <f t="shared" si="81"/>
        <v>339014.52330119914</v>
      </c>
      <c r="AE583" s="172"/>
      <c r="AF583" s="172">
        <v>120829.0334133375</v>
      </c>
      <c r="AG583" s="172">
        <v>33026.94261333609</v>
      </c>
      <c r="AH583" s="172">
        <v>33841.066228303134</v>
      </c>
      <c r="AI583" s="172"/>
      <c r="AJ583" s="172">
        <f t="shared" si="82"/>
        <v>187697.04225497672</v>
      </c>
      <c r="AK583" s="172"/>
      <c r="AL583" s="172">
        <v>15113.607482120078</v>
      </c>
      <c r="AM583" s="172">
        <v>564.56608971542971</v>
      </c>
      <c r="AN583" s="172">
        <v>0</v>
      </c>
      <c r="AO583" s="172"/>
      <c r="AP583" s="172">
        <f t="shared" si="83"/>
        <v>15678.173571835508</v>
      </c>
      <c r="AQ583" s="172"/>
      <c r="AR583" s="172">
        <v>5730.8894281899593</v>
      </c>
      <c r="AS583" s="172">
        <v>1696577.5459762278</v>
      </c>
      <c r="AT583" s="172">
        <v>1119895.4562246599</v>
      </c>
      <c r="AU583" s="172"/>
      <c r="AV583" s="172">
        <f t="shared" si="84"/>
        <v>2822203.8916290775</v>
      </c>
      <c r="AW583" s="172"/>
      <c r="AX583" s="172">
        <v>2239.9787075697827</v>
      </c>
      <c r="AY583" s="172">
        <v>663125.26639133366</v>
      </c>
      <c r="AZ583" s="172">
        <v>437722.9761767856</v>
      </c>
      <c r="BA583" s="172"/>
      <c r="BB583" s="172">
        <f t="shared" si="76"/>
        <v>1103088.2212756891</v>
      </c>
      <c r="BC583" s="172"/>
      <c r="BD583" s="172">
        <v>0</v>
      </c>
      <c r="BE583" s="172">
        <v>3173074.5545433257</v>
      </c>
      <c r="BF583" s="172">
        <v>6373902.9873890169</v>
      </c>
      <c r="BG583" s="172">
        <v>2186831.6190159949</v>
      </c>
      <c r="BH583" s="172"/>
      <c r="BI583" s="172">
        <f t="shared" si="85"/>
        <v>11733809.160948338</v>
      </c>
      <c r="BJ583" s="172"/>
      <c r="BK583" s="172">
        <v>54322.852627793902</v>
      </c>
      <c r="BL583" s="172">
        <v>808644.62773177028</v>
      </c>
      <c r="BM583" s="172">
        <v>1424846.0423853584</v>
      </c>
      <c r="BN583" s="172">
        <v>1046262.0979999373</v>
      </c>
      <c r="BP583" s="265">
        <f t="shared" si="86"/>
        <v>3334075.6207448598</v>
      </c>
      <c r="BR583" s="265">
        <f t="shared" si="87"/>
        <v>68784861.482892275</v>
      </c>
    </row>
    <row r="584" spans="1:70" ht="15">
      <c r="A584" s="39">
        <f t="shared" si="88"/>
        <v>2023</v>
      </c>
      <c r="B584" s="39">
        <f t="shared" si="89"/>
        <v>7</v>
      </c>
      <c r="C584" s="264">
        <f t="shared" si="90"/>
        <v>45108</v>
      </c>
      <c r="E584" s="172">
        <v>19162171.869832966</v>
      </c>
      <c r="F584" s="172">
        <v>78.150999999999996</v>
      </c>
      <c r="G584" s="172"/>
      <c r="H584" s="172">
        <f t="shared" si="77"/>
        <v>19162250.020832967</v>
      </c>
      <c r="I584" s="172"/>
      <c r="J584" s="172">
        <v>9085868.6232873239</v>
      </c>
      <c r="K584" s="172">
        <v>3019690.511305254</v>
      </c>
      <c r="L584" s="172"/>
      <c r="M584" s="172">
        <f t="shared" si="78"/>
        <v>12105559.134592578</v>
      </c>
      <c r="N584" s="172"/>
      <c r="O584" s="172">
        <v>323085.15698313946</v>
      </c>
      <c r="P584" s="172">
        <v>800263.91968079051</v>
      </c>
      <c r="Q584" s="172"/>
      <c r="R584" s="172">
        <f t="shared" si="79"/>
        <v>1123349.07666393</v>
      </c>
      <c r="S584" s="172"/>
      <c r="T584" s="172">
        <v>514710.42974512209</v>
      </c>
      <c r="U584" s="172">
        <v>489156.7612196884</v>
      </c>
      <c r="V584" s="172">
        <v>1532411.2346354951</v>
      </c>
      <c r="W584" s="172"/>
      <c r="X584" s="172">
        <f t="shared" si="80"/>
        <v>2536278.4256003057</v>
      </c>
      <c r="Y584" s="172"/>
      <c r="Z584" s="172">
        <v>128358.2388240643</v>
      </c>
      <c r="AA584" s="172">
        <v>139163.59631482133</v>
      </c>
      <c r="AB584" s="172">
        <v>13259.136482772827</v>
      </c>
      <c r="AC584" s="172"/>
      <c r="AD584" s="172">
        <f t="shared" si="81"/>
        <v>280780.97162165848</v>
      </c>
      <c r="AE584" s="172"/>
      <c r="AF584" s="172">
        <v>112436.9060269028</v>
      </c>
      <c r="AG584" s="172">
        <v>30733.070836281964</v>
      </c>
      <c r="AH584" s="172">
        <v>31490.649853546765</v>
      </c>
      <c r="AI584" s="172"/>
      <c r="AJ584" s="172">
        <f t="shared" si="82"/>
        <v>174660.62671673152</v>
      </c>
      <c r="AK584" s="172"/>
      <c r="AL584" s="172">
        <v>13195.706441684091</v>
      </c>
      <c r="AM584" s="172">
        <v>492.92324123328751</v>
      </c>
      <c r="AN584" s="172">
        <v>0</v>
      </c>
      <c r="AO584" s="172"/>
      <c r="AP584" s="172">
        <f t="shared" si="83"/>
        <v>13688.629682917379</v>
      </c>
      <c r="AQ584" s="172"/>
      <c r="AR584" s="172">
        <v>3023.5320463488665</v>
      </c>
      <c r="AS584" s="172">
        <v>1386320.6880811774</v>
      </c>
      <c r="AT584" s="172">
        <v>1087565.2713580076</v>
      </c>
      <c r="AU584" s="172"/>
      <c r="AV584" s="172">
        <f t="shared" si="84"/>
        <v>2476909.4914855338</v>
      </c>
      <c r="AW584" s="172"/>
      <c r="AX584" s="172">
        <v>1280.2412603222858</v>
      </c>
      <c r="AY584" s="172">
        <v>587003.84772277658</v>
      </c>
      <c r="AZ584" s="172">
        <v>460503.11765919038</v>
      </c>
      <c r="BA584" s="172"/>
      <c r="BB584" s="172">
        <f t="shared" si="76"/>
        <v>1048787.2066422892</v>
      </c>
      <c r="BC584" s="172"/>
      <c r="BD584" s="172">
        <v>0</v>
      </c>
      <c r="BE584" s="172">
        <v>2845571.637426002</v>
      </c>
      <c r="BF584" s="172">
        <v>5716032.588849592</v>
      </c>
      <c r="BG584" s="172">
        <v>1961121.9099747543</v>
      </c>
      <c r="BH584" s="172"/>
      <c r="BI584" s="172">
        <f t="shared" si="85"/>
        <v>10522726.136250347</v>
      </c>
      <c r="BJ584" s="172"/>
      <c r="BK584" s="172">
        <v>53818.539456061488</v>
      </c>
      <c r="BL584" s="172">
        <v>801137.47158498259</v>
      </c>
      <c r="BM584" s="172">
        <v>1411618.3013499386</v>
      </c>
      <c r="BN584" s="172">
        <v>1036548.9895827295</v>
      </c>
      <c r="BP584" s="265">
        <f t="shared" si="86"/>
        <v>3303123.3019737122</v>
      </c>
      <c r="BR584" s="265">
        <f t="shared" si="87"/>
        <v>52748113.02206298</v>
      </c>
    </row>
    <row r="585" spans="1:70" ht="15">
      <c r="A585" s="39">
        <f t="shared" si="88"/>
        <v>2023</v>
      </c>
      <c r="B585" s="39">
        <f t="shared" si="89"/>
        <v>8</v>
      </c>
      <c r="C585" s="264">
        <f t="shared" si="90"/>
        <v>45139</v>
      </c>
      <c r="E585" s="172">
        <v>15159921.65348959</v>
      </c>
      <c r="F585" s="172">
        <v>65.545500000000004</v>
      </c>
      <c r="G585" s="172"/>
      <c r="H585" s="172">
        <f t="shared" si="77"/>
        <v>15159987.198989589</v>
      </c>
      <c r="I585" s="172"/>
      <c r="J585" s="172">
        <v>7835654.2003038302</v>
      </c>
      <c r="K585" s="172">
        <v>3023686.2086286186</v>
      </c>
      <c r="L585" s="172"/>
      <c r="M585" s="172">
        <f t="shared" si="78"/>
        <v>10859340.408932449</v>
      </c>
      <c r="N585" s="172"/>
      <c r="O585" s="172">
        <v>310741.55511922739</v>
      </c>
      <c r="P585" s="172">
        <v>778265.89732298069</v>
      </c>
      <c r="Q585" s="172"/>
      <c r="R585" s="172">
        <f t="shared" si="79"/>
        <v>1089007.4524422081</v>
      </c>
      <c r="S585" s="172"/>
      <c r="T585" s="172">
        <v>431799.38682368089</v>
      </c>
      <c r="U585" s="172">
        <v>410361.97704389115</v>
      </c>
      <c r="V585" s="172">
        <v>1285566.006123072</v>
      </c>
      <c r="W585" s="172"/>
      <c r="X585" s="172">
        <f t="shared" si="80"/>
        <v>2127727.369990644</v>
      </c>
      <c r="Y585" s="172"/>
      <c r="Z585" s="172">
        <v>121227.165569445</v>
      </c>
      <c r="AA585" s="172">
        <v>131432.2203720781</v>
      </c>
      <c r="AB585" s="172">
        <v>12522.511592794031</v>
      </c>
      <c r="AC585" s="172"/>
      <c r="AD585" s="172">
        <f t="shared" si="81"/>
        <v>265181.8975343171</v>
      </c>
      <c r="AE585" s="172"/>
      <c r="AF585" s="172">
        <v>119072.76755799651</v>
      </c>
      <c r="AG585" s="172">
        <v>32546.891668794597</v>
      </c>
      <c r="AH585" s="172">
        <v>33349.181890192216</v>
      </c>
      <c r="AI585" s="172"/>
      <c r="AJ585" s="172">
        <f t="shared" si="82"/>
        <v>184968.84111698333</v>
      </c>
      <c r="AK585" s="172"/>
      <c r="AL585" s="172">
        <v>12929.854412930275</v>
      </c>
      <c r="AM585" s="172">
        <v>482.99238650558476</v>
      </c>
      <c r="AN585" s="172">
        <v>0</v>
      </c>
      <c r="AO585" s="172"/>
      <c r="AP585" s="172">
        <f t="shared" si="83"/>
        <v>13412.84679943586</v>
      </c>
      <c r="AQ585" s="172"/>
      <c r="AR585" s="172">
        <v>3662.154393825921</v>
      </c>
      <c r="AS585" s="172">
        <v>1323946.9152744403</v>
      </c>
      <c r="AT585" s="172">
        <v>961035.52048698568</v>
      </c>
      <c r="AU585" s="172"/>
      <c r="AV585" s="172">
        <f t="shared" si="84"/>
        <v>2288644.5901552518</v>
      </c>
      <c r="AW585" s="172"/>
      <c r="AX585" s="172">
        <v>1626.2473636224615</v>
      </c>
      <c r="AY585" s="172">
        <v>587923.10454497312</v>
      </c>
      <c r="AZ585" s="172">
        <v>426765.59026959247</v>
      </c>
      <c r="BA585" s="172"/>
      <c r="BB585" s="172">
        <f t="shared" si="76"/>
        <v>1016314.942178188</v>
      </c>
      <c r="BC585" s="172"/>
      <c r="BD585" s="172">
        <v>0</v>
      </c>
      <c r="BE585" s="172">
        <v>2799912.2508115075</v>
      </c>
      <c r="BF585" s="172">
        <v>5624314.4474249687</v>
      </c>
      <c r="BG585" s="172">
        <v>1929654.1998289323</v>
      </c>
      <c r="BH585" s="172"/>
      <c r="BI585" s="172">
        <f t="shared" si="85"/>
        <v>10353880.898065409</v>
      </c>
      <c r="BJ585" s="172"/>
      <c r="BK585" s="172">
        <v>53623.735939665989</v>
      </c>
      <c r="BL585" s="172">
        <v>798237.64564845059</v>
      </c>
      <c r="BM585" s="172">
        <v>1406508.7570982645</v>
      </c>
      <c r="BN585" s="172">
        <v>1032797.059669214</v>
      </c>
      <c r="BP585" s="265">
        <f t="shared" si="86"/>
        <v>3291167.1983555951</v>
      </c>
      <c r="BR585" s="265">
        <f t="shared" si="87"/>
        <v>46649633.644560069</v>
      </c>
    </row>
    <row r="586" spans="1:70" ht="15">
      <c r="A586" s="39">
        <f t="shared" si="88"/>
        <v>2023</v>
      </c>
      <c r="B586" s="39">
        <f t="shared" si="89"/>
        <v>9</v>
      </c>
      <c r="C586" s="264">
        <f t="shared" si="90"/>
        <v>45170</v>
      </c>
      <c r="E586" s="172">
        <v>17675092.129074886</v>
      </c>
      <c r="F586" s="172">
        <v>73.108999999999995</v>
      </c>
      <c r="G586" s="172"/>
      <c r="H586" s="172">
        <f t="shared" si="77"/>
        <v>17675165.238074888</v>
      </c>
      <c r="I586" s="172"/>
      <c r="J586" s="172">
        <v>8647693.8373167105</v>
      </c>
      <c r="K586" s="172">
        <v>3008812.1861892086</v>
      </c>
      <c r="L586" s="172"/>
      <c r="M586" s="172">
        <f t="shared" si="78"/>
        <v>11656506.023505919</v>
      </c>
      <c r="N586" s="172"/>
      <c r="O586" s="172">
        <v>339034.15924559836</v>
      </c>
      <c r="P586" s="172">
        <v>748504.22242643323</v>
      </c>
      <c r="Q586" s="172"/>
      <c r="R586" s="172">
        <f t="shared" si="79"/>
        <v>1087538.3816720317</v>
      </c>
      <c r="S586" s="172"/>
      <c r="T586" s="172">
        <v>454865.80875489634</v>
      </c>
      <c r="U586" s="172">
        <v>432283.22750385833</v>
      </c>
      <c r="V586" s="172">
        <v>1354240.045092402</v>
      </c>
      <c r="W586" s="172"/>
      <c r="X586" s="172">
        <f t="shared" si="80"/>
        <v>2241389.0813511568</v>
      </c>
      <c r="Y586" s="172"/>
      <c r="Z586" s="172">
        <v>130835.12453943088</v>
      </c>
      <c r="AA586" s="172">
        <v>141848.98937543877</v>
      </c>
      <c r="AB586" s="172">
        <v>13514.993575026096</v>
      </c>
      <c r="AC586" s="172"/>
      <c r="AD586" s="172">
        <f t="shared" si="81"/>
        <v>286199.10748989577</v>
      </c>
      <c r="AE586" s="172"/>
      <c r="AF586" s="172">
        <v>129813.90691375991</v>
      </c>
      <c r="AG586" s="172">
        <v>35482.833330192392</v>
      </c>
      <c r="AH586" s="172">
        <v>36357.495356231244</v>
      </c>
      <c r="AI586" s="172"/>
      <c r="AJ586" s="172">
        <f t="shared" si="82"/>
        <v>201654.23560018354</v>
      </c>
      <c r="AK586" s="172"/>
      <c r="AL586" s="172">
        <v>13079.1058999629</v>
      </c>
      <c r="AM586" s="172">
        <v>488.56764896478967</v>
      </c>
      <c r="AN586" s="172">
        <v>0</v>
      </c>
      <c r="AO586" s="172"/>
      <c r="AP586" s="172">
        <f t="shared" si="83"/>
        <v>13567.673548927691</v>
      </c>
      <c r="AQ586" s="172"/>
      <c r="AR586" s="172">
        <v>6084.4807824608633</v>
      </c>
      <c r="AS586" s="172">
        <v>1339376.70742504</v>
      </c>
      <c r="AT586" s="172">
        <v>1002456.2206896004</v>
      </c>
      <c r="AU586" s="172"/>
      <c r="AV586" s="172">
        <f t="shared" si="84"/>
        <v>2347917.4088971014</v>
      </c>
      <c r="AW586" s="172"/>
      <c r="AX586" s="172">
        <v>2656.5022043116073</v>
      </c>
      <c r="AY586" s="172">
        <v>584775.80961956584</v>
      </c>
      <c r="AZ586" s="172">
        <v>437675.33421491837</v>
      </c>
      <c r="BA586" s="172"/>
      <c r="BB586" s="172">
        <f t="shared" si="76"/>
        <v>1025107.6460387958</v>
      </c>
      <c r="BC586" s="172"/>
      <c r="BD586" s="172">
        <v>0</v>
      </c>
      <c r="BE586" s="172">
        <v>2957225.8421736727</v>
      </c>
      <c r="BF586" s="172">
        <v>5940317.6023160182</v>
      </c>
      <c r="BG586" s="172">
        <v>2038072.1804903594</v>
      </c>
      <c r="BH586" s="172"/>
      <c r="BI586" s="172">
        <f t="shared" si="85"/>
        <v>10935615.624980051</v>
      </c>
      <c r="BJ586" s="172"/>
      <c r="BK586" s="172">
        <v>53811.234513906376</v>
      </c>
      <c r="BL586" s="172">
        <v>801028.73093636276</v>
      </c>
      <c r="BM586" s="172">
        <v>1411426.6984164387</v>
      </c>
      <c r="BN586" s="172">
        <v>1036408.2958647957</v>
      </c>
      <c r="BP586" s="265">
        <f t="shared" si="86"/>
        <v>3302674.9597315039</v>
      </c>
      <c r="BR586" s="265">
        <f t="shared" si="87"/>
        <v>50773335.380890459</v>
      </c>
    </row>
    <row r="587" spans="1:70" ht="15">
      <c r="A587" s="39">
        <f t="shared" si="88"/>
        <v>2023</v>
      </c>
      <c r="B587" s="39">
        <f t="shared" si="89"/>
        <v>10</v>
      </c>
      <c r="C587" s="264">
        <f t="shared" si="90"/>
        <v>45200</v>
      </c>
      <c r="E587" s="172">
        <v>29960721.771600533</v>
      </c>
      <c r="F587" s="172">
        <v>141.1755</v>
      </c>
      <c r="G587" s="172"/>
      <c r="H587" s="172">
        <f t="shared" si="77"/>
        <v>29960862.947100535</v>
      </c>
      <c r="I587" s="172"/>
      <c r="J587" s="172">
        <v>11990003.32944102</v>
      </c>
      <c r="K587" s="172">
        <v>3349482.1368012787</v>
      </c>
      <c r="L587" s="172"/>
      <c r="M587" s="172">
        <f t="shared" si="78"/>
        <v>15339485.466242298</v>
      </c>
      <c r="N587" s="172"/>
      <c r="O587" s="172">
        <v>521789.92289744248</v>
      </c>
      <c r="P587" s="172">
        <v>784779.6572391584</v>
      </c>
      <c r="Q587" s="172"/>
      <c r="R587" s="172">
        <f t="shared" si="79"/>
        <v>1306569.5801366009</v>
      </c>
      <c r="S587" s="172"/>
      <c r="T587" s="172">
        <v>545025.58459193213</v>
      </c>
      <c r="U587" s="172">
        <v>517966.86900802678</v>
      </c>
      <c r="V587" s="172">
        <v>1622666.4173213609</v>
      </c>
      <c r="W587" s="172"/>
      <c r="X587" s="172">
        <f t="shared" si="80"/>
        <v>2685658.8709213198</v>
      </c>
      <c r="Y587" s="172"/>
      <c r="Z587" s="172">
        <v>152066.64689835059</v>
      </c>
      <c r="AA587" s="172">
        <v>164867.80790843253</v>
      </c>
      <c r="AB587" s="172">
        <v>15708.165242641579</v>
      </c>
      <c r="AC587" s="172"/>
      <c r="AD587" s="172">
        <f t="shared" si="81"/>
        <v>332642.6200494247</v>
      </c>
      <c r="AE587" s="172"/>
      <c r="AF587" s="172">
        <v>122914.58197363227</v>
      </c>
      <c r="AG587" s="172">
        <v>33596.998424198668</v>
      </c>
      <c r="AH587" s="172">
        <v>34425.174078523574</v>
      </c>
      <c r="AI587" s="172"/>
      <c r="AJ587" s="172">
        <f t="shared" si="82"/>
        <v>190936.75447635452</v>
      </c>
      <c r="AK587" s="172"/>
      <c r="AL587" s="172">
        <v>13854.251500267595</v>
      </c>
      <c r="AM587" s="172">
        <v>517.5230734749116</v>
      </c>
      <c r="AN587" s="172">
        <v>0</v>
      </c>
      <c r="AO587" s="172"/>
      <c r="AP587" s="172">
        <f t="shared" si="83"/>
        <v>14371.774573742507</v>
      </c>
      <c r="AQ587" s="172"/>
      <c r="AR587" s="172">
        <v>13234.062371248625</v>
      </c>
      <c r="AS587" s="172">
        <v>1550787.9050091659</v>
      </c>
      <c r="AT587" s="172">
        <v>786646.35298125318</v>
      </c>
      <c r="AU587" s="172"/>
      <c r="AV587" s="172">
        <f t="shared" si="84"/>
        <v>2350668.3203616678</v>
      </c>
      <c r="AW587" s="172"/>
      <c r="AX587" s="172">
        <v>5900.0393532064336</v>
      </c>
      <c r="AY587" s="172">
        <v>691375.74021931784</v>
      </c>
      <c r="AZ587" s="172">
        <v>350704.44051472418</v>
      </c>
      <c r="BA587" s="172"/>
      <c r="BB587" s="172">
        <f t="shared" si="76"/>
        <v>1047980.2200872484</v>
      </c>
      <c r="BC587" s="172"/>
      <c r="BD587" s="172">
        <v>0</v>
      </c>
      <c r="BE587" s="172">
        <v>2843572.8894971134</v>
      </c>
      <c r="BF587" s="172">
        <v>5712017.6105766296</v>
      </c>
      <c r="BG587" s="172">
        <v>1959744.4052567899</v>
      </c>
      <c r="BH587" s="172"/>
      <c r="BI587" s="172">
        <f t="shared" si="85"/>
        <v>10515334.905330531</v>
      </c>
      <c r="BJ587" s="172"/>
      <c r="BK587" s="172">
        <v>51257.535162011278</v>
      </c>
      <c r="BL587" s="172">
        <v>763014.61419066903</v>
      </c>
      <c r="BM587" s="172">
        <v>1344445.1567820047</v>
      </c>
      <c r="BN587" s="172">
        <v>987223.86035877408</v>
      </c>
      <c r="BP587" s="265">
        <f t="shared" si="86"/>
        <v>3145941.1664934591</v>
      </c>
      <c r="BR587" s="265">
        <f t="shared" si="87"/>
        <v>66890452.625773177</v>
      </c>
    </row>
    <row r="588" spans="1:70" ht="15">
      <c r="A588" s="39">
        <f t="shared" si="88"/>
        <v>2023</v>
      </c>
      <c r="B588" s="39">
        <f t="shared" si="89"/>
        <v>11</v>
      </c>
      <c r="C588" s="264">
        <f t="shared" si="90"/>
        <v>45231</v>
      </c>
      <c r="E588" s="172">
        <v>61452681.761370301</v>
      </c>
      <c r="F588" s="172">
        <v>236.9735</v>
      </c>
      <c r="G588" s="172"/>
      <c r="H588" s="172">
        <f t="shared" si="77"/>
        <v>61452918.7348703</v>
      </c>
      <c r="I588" s="172"/>
      <c r="J588" s="172">
        <v>20089905.728787079</v>
      </c>
      <c r="K588" s="172">
        <v>4992202.8883768283</v>
      </c>
      <c r="L588" s="172"/>
      <c r="M588" s="172">
        <f t="shared" si="78"/>
        <v>25082108.617163908</v>
      </c>
      <c r="N588" s="172"/>
      <c r="O588" s="172">
        <v>950186.02381438343</v>
      </c>
      <c r="P588" s="172">
        <v>928765.37947582756</v>
      </c>
      <c r="Q588" s="172"/>
      <c r="R588" s="172">
        <f t="shared" si="79"/>
        <v>1878951.403290211</v>
      </c>
      <c r="S588" s="172"/>
      <c r="T588" s="172">
        <v>840408.37586254335</v>
      </c>
      <c r="U588" s="172">
        <v>798684.88276483421</v>
      </c>
      <c r="V588" s="172">
        <v>2502088.8686698242</v>
      </c>
      <c r="W588" s="172"/>
      <c r="X588" s="172">
        <f t="shared" si="80"/>
        <v>4141182.1272972017</v>
      </c>
      <c r="Y588" s="172"/>
      <c r="Z588" s="172">
        <v>170543.93004026829</v>
      </c>
      <c r="AA588" s="172">
        <v>184900.53191363611</v>
      </c>
      <c r="AB588" s="172">
        <v>17616.829783803805</v>
      </c>
      <c r="AC588" s="172"/>
      <c r="AD588" s="172">
        <f t="shared" si="81"/>
        <v>373061.29173770815</v>
      </c>
      <c r="AE588" s="172"/>
      <c r="AF588" s="172">
        <v>122942.44364049003</v>
      </c>
      <c r="AG588" s="172">
        <v>33604.614024906776</v>
      </c>
      <c r="AH588" s="172">
        <v>34432.977405975005</v>
      </c>
      <c r="AI588" s="172"/>
      <c r="AJ588" s="172">
        <f t="shared" si="82"/>
        <v>190980.03507137182</v>
      </c>
      <c r="AK588" s="172"/>
      <c r="AL588" s="172">
        <v>14786.630726555752</v>
      </c>
      <c r="AM588" s="172">
        <v>552.35193180937199</v>
      </c>
      <c r="AN588" s="172">
        <v>0</v>
      </c>
      <c r="AO588" s="172"/>
      <c r="AP588" s="172">
        <f t="shared" si="83"/>
        <v>15338.982658365123</v>
      </c>
      <c r="AQ588" s="172"/>
      <c r="AR588" s="172">
        <v>23520.363488673967</v>
      </c>
      <c r="AS588" s="172">
        <v>1835320.9220403684</v>
      </c>
      <c r="AT588" s="172">
        <v>707853.98860792594</v>
      </c>
      <c r="AU588" s="172"/>
      <c r="AV588" s="172">
        <f t="shared" si="84"/>
        <v>2566695.2741369684</v>
      </c>
      <c r="AW588" s="172"/>
      <c r="AX588" s="172">
        <v>10801.914761112275</v>
      </c>
      <c r="AY588" s="172">
        <v>842885.78995441971</v>
      </c>
      <c r="AZ588" s="172">
        <v>325087.59704917436</v>
      </c>
      <c r="BA588" s="172"/>
      <c r="BB588" s="172">
        <f t="shared" si="76"/>
        <v>1178775.3017647064</v>
      </c>
      <c r="BC588" s="172"/>
      <c r="BD588" s="172">
        <v>0</v>
      </c>
      <c r="BE588" s="172">
        <v>2941312.7183052166</v>
      </c>
      <c r="BF588" s="172">
        <v>5908352.1675238814</v>
      </c>
      <c r="BG588" s="172">
        <v>2027105.1131130643</v>
      </c>
      <c r="BH588" s="172"/>
      <c r="BI588" s="172">
        <f t="shared" si="85"/>
        <v>10876769.998942163</v>
      </c>
      <c r="BJ588" s="172"/>
      <c r="BK588" s="172">
        <v>56037.29660266167</v>
      </c>
      <c r="BL588" s="172">
        <v>834165.67168951326</v>
      </c>
      <c r="BM588" s="172">
        <v>1469814.5702574002</v>
      </c>
      <c r="BN588" s="172">
        <v>1079282.4138205894</v>
      </c>
      <c r="BP588" s="265">
        <f t="shared" si="86"/>
        <v>3439299.9523701645</v>
      </c>
      <c r="BR588" s="265">
        <f t="shared" si="87"/>
        <v>111196081.7193031</v>
      </c>
    </row>
    <row r="589" spans="1:70" ht="15">
      <c r="A589" s="39">
        <f t="shared" si="88"/>
        <v>2023</v>
      </c>
      <c r="B589" s="39">
        <f t="shared" si="89"/>
        <v>12</v>
      </c>
      <c r="C589" s="264">
        <f t="shared" si="90"/>
        <v>45261</v>
      </c>
      <c r="E589" s="172">
        <v>93647104.583595172</v>
      </c>
      <c r="F589" s="172">
        <v>443.69600000000003</v>
      </c>
      <c r="G589" s="172"/>
      <c r="H589" s="172">
        <f t="shared" si="77"/>
        <v>93647548.279595166</v>
      </c>
      <c r="I589" s="172"/>
      <c r="J589" s="172">
        <v>27815080.256960552</v>
      </c>
      <c r="K589" s="172">
        <v>8107398.4786118567</v>
      </c>
      <c r="L589" s="172"/>
      <c r="M589" s="172">
        <f t="shared" si="78"/>
        <v>35922478.735572413</v>
      </c>
      <c r="N589" s="172"/>
      <c r="O589" s="172">
        <v>1527413.8311648774</v>
      </c>
      <c r="P589" s="172">
        <v>1062283.5237305521</v>
      </c>
      <c r="Q589" s="172"/>
      <c r="R589" s="172">
        <f t="shared" si="79"/>
        <v>2589697.3548954297</v>
      </c>
      <c r="S589" s="172"/>
      <c r="T589" s="172">
        <v>1210274.7346308003</v>
      </c>
      <c r="U589" s="172">
        <v>1150188.6015233416</v>
      </c>
      <c r="V589" s="172">
        <v>3603266.0174811766</v>
      </c>
      <c r="W589" s="172"/>
      <c r="X589" s="172">
        <f t="shared" si="80"/>
        <v>5963729.3536353186</v>
      </c>
      <c r="Y589" s="172"/>
      <c r="Z589" s="172">
        <v>195841.67014439465</v>
      </c>
      <c r="AA589" s="172">
        <v>212327.86750019982</v>
      </c>
      <c r="AB589" s="172">
        <v>20230.03320431881</v>
      </c>
      <c r="AC589" s="172"/>
      <c r="AD589" s="172">
        <f t="shared" si="81"/>
        <v>428399.57084891328</v>
      </c>
      <c r="AE589" s="172"/>
      <c r="AF589" s="172">
        <v>170300.81887419528</v>
      </c>
      <c r="AG589" s="172">
        <v>46549.369907823318</v>
      </c>
      <c r="AH589" s="172">
        <v>47696.825236870114</v>
      </c>
      <c r="AI589" s="172"/>
      <c r="AJ589" s="172">
        <f t="shared" si="82"/>
        <v>264547.0140188887</v>
      </c>
      <c r="AK589" s="172"/>
      <c r="AL589" s="172">
        <v>17489.553631194682</v>
      </c>
      <c r="AM589" s="172">
        <v>653.31913086357247</v>
      </c>
      <c r="AN589" s="172">
        <v>0</v>
      </c>
      <c r="AO589" s="172"/>
      <c r="AP589" s="172">
        <f t="shared" si="83"/>
        <v>18142.872762058254</v>
      </c>
      <c r="AQ589" s="172"/>
      <c r="AR589" s="172">
        <v>24399.433980002606</v>
      </c>
      <c r="AS589" s="172">
        <v>2621982.5973258903</v>
      </c>
      <c r="AT589" s="172">
        <v>723675.40099337848</v>
      </c>
      <c r="AU589" s="172"/>
      <c r="AV589" s="172">
        <f t="shared" si="84"/>
        <v>3370057.4322992712</v>
      </c>
      <c r="AW589" s="172"/>
      <c r="AX589" s="172">
        <v>8713.0603702280168</v>
      </c>
      <c r="AY589" s="172">
        <v>936312.40293982008</v>
      </c>
      <c r="AZ589" s="172">
        <v>258425.15291428906</v>
      </c>
      <c r="BA589" s="172"/>
      <c r="BB589" s="172">
        <f t="shared" si="76"/>
        <v>1203450.6162243371</v>
      </c>
      <c r="BC589" s="172"/>
      <c r="BD589" s="172">
        <v>0</v>
      </c>
      <c r="BE589" s="172">
        <v>3331821.4640461165</v>
      </c>
      <c r="BF589" s="172">
        <v>6692785.3153412007</v>
      </c>
      <c r="BG589" s="172">
        <v>2296237.4193381802</v>
      </c>
      <c r="BH589" s="172"/>
      <c r="BI589" s="172">
        <f t="shared" si="85"/>
        <v>12320844.198725497</v>
      </c>
      <c r="BJ589" s="172"/>
      <c r="BK589" s="172">
        <v>56105.59819475979</v>
      </c>
      <c r="BL589" s="172">
        <v>835182.40245463164</v>
      </c>
      <c r="BM589" s="172">
        <v>1471606.0677300463</v>
      </c>
      <c r="BN589" s="172">
        <v>1080597.9074588737</v>
      </c>
      <c r="BP589" s="265">
        <f t="shared" si="86"/>
        <v>3443491.975838311</v>
      </c>
      <c r="BR589" s="265">
        <f t="shared" si="87"/>
        <v>159172387.40441558</v>
      </c>
    </row>
    <row r="590" spans="1:70" ht="15">
      <c r="A590" s="39">
        <f t="shared" si="88"/>
        <v>2024</v>
      </c>
      <c r="B590" s="39">
        <f t="shared" si="89"/>
        <v>1</v>
      </c>
      <c r="C590" s="264">
        <f t="shared" si="90"/>
        <v>45292</v>
      </c>
      <c r="E590" s="172">
        <v>106791284.2461077</v>
      </c>
      <c r="F590" s="172">
        <v>448.73800000000006</v>
      </c>
      <c r="G590" s="172"/>
      <c r="H590" s="172">
        <f t="shared" si="77"/>
        <v>106791732.9841077</v>
      </c>
      <c r="I590" s="172"/>
      <c r="J590" s="172">
        <v>34185591.472076006</v>
      </c>
      <c r="K590" s="172">
        <v>5960137.3441928849</v>
      </c>
      <c r="L590" s="172"/>
      <c r="M590" s="172">
        <f t="shared" si="78"/>
        <v>40145728.816268891</v>
      </c>
      <c r="N590" s="172"/>
      <c r="O590" s="172">
        <v>1668684.1978060007</v>
      </c>
      <c r="P590" s="172">
        <v>1042462.1393188352</v>
      </c>
      <c r="Q590" s="172"/>
      <c r="R590" s="172">
        <f t="shared" si="79"/>
        <v>2711146.3371248357</v>
      </c>
      <c r="S590" s="172"/>
      <c r="T590" s="172">
        <v>1302317.0980596237</v>
      </c>
      <c r="U590" s="172">
        <v>1237661.3663789977</v>
      </c>
      <c r="V590" s="172">
        <v>3877297.2856071726</v>
      </c>
      <c r="W590" s="172"/>
      <c r="X590" s="172">
        <f t="shared" si="80"/>
        <v>6417275.7500457941</v>
      </c>
      <c r="Y590" s="172"/>
      <c r="Z590" s="172">
        <v>184195.92022513036</v>
      </c>
      <c r="AA590" s="172">
        <v>199701.76375029379</v>
      </c>
      <c r="AB590" s="172">
        <v>19027.051696950104</v>
      </c>
      <c r="AC590" s="172"/>
      <c r="AD590" s="172">
        <f t="shared" si="81"/>
        <v>402924.73567237426</v>
      </c>
      <c r="AE590" s="172"/>
      <c r="AF590" s="172">
        <v>128178.58766440477</v>
      </c>
      <c r="AG590" s="172">
        <v>35035.841465098361</v>
      </c>
      <c r="AH590" s="172">
        <v>35899.485013364938</v>
      </c>
      <c r="AI590" s="172"/>
      <c r="AJ590" s="172">
        <f t="shared" si="82"/>
        <v>199113.91414286807</v>
      </c>
      <c r="AK590" s="172"/>
      <c r="AL590" s="172">
        <v>15895.517035499694</v>
      </c>
      <c r="AM590" s="172">
        <v>593.77418047634865</v>
      </c>
      <c r="AN590" s="172">
        <v>0</v>
      </c>
      <c r="AO590" s="172"/>
      <c r="AP590" s="172">
        <f t="shared" si="83"/>
        <v>16489.291215976042</v>
      </c>
      <c r="AQ590" s="172"/>
      <c r="AR590" s="172">
        <v>40229.267302614891</v>
      </c>
      <c r="AS590" s="172">
        <v>3218479.1808811654</v>
      </c>
      <c r="AT590" s="172">
        <v>1017506.5093365316</v>
      </c>
      <c r="AU590" s="172"/>
      <c r="AV590" s="172">
        <f t="shared" si="84"/>
        <v>4276214.9575203117</v>
      </c>
      <c r="AW590" s="172"/>
      <c r="AX590" s="172">
        <v>12176.603746447536</v>
      </c>
      <c r="AY590" s="172">
        <v>974170.00804371212</v>
      </c>
      <c r="AZ590" s="172">
        <v>307979.10089743632</v>
      </c>
      <c r="BA590" s="172"/>
      <c r="BB590" s="172">
        <f t="shared" si="76"/>
        <v>1294325.712687596</v>
      </c>
      <c r="BC590" s="172"/>
      <c r="BD590" s="172">
        <v>0</v>
      </c>
      <c r="BE590" s="172">
        <v>3100178.5676089437</v>
      </c>
      <c r="BF590" s="172">
        <v>6227473.4154067095</v>
      </c>
      <c r="BG590" s="172">
        <v>2136592.8848207225</v>
      </c>
      <c r="BH590" s="172"/>
      <c r="BI590" s="172">
        <f t="shared" si="85"/>
        <v>11464244.867836375</v>
      </c>
      <c r="BJ590" s="172"/>
      <c r="BK590" s="172">
        <v>56219.446525142448</v>
      </c>
      <c r="BL590" s="172">
        <v>836877.13747473387</v>
      </c>
      <c r="BM590" s="172">
        <v>1474592.220612874</v>
      </c>
      <c r="BN590" s="172">
        <v>1082790.6345937334</v>
      </c>
      <c r="BP590" s="265">
        <f t="shared" si="86"/>
        <v>3450479.4392064838</v>
      </c>
      <c r="BR590" s="265">
        <f t="shared" si="87"/>
        <v>177169676.80582923</v>
      </c>
    </row>
    <row r="591" spans="1:70" ht="15">
      <c r="A591" s="39">
        <f t="shared" si="88"/>
        <v>2024</v>
      </c>
      <c r="B591" s="39">
        <f t="shared" si="89"/>
        <v>2</v>
      </c>
      <c r="C591" s="264">
        <f t="shared" si="90"/>
        <v>45323</v>
      </c>
      <c r="E591" s="172">
        <v>97463384.905842483</v>
      </c>
      <c r="F591" s="172">
        <v>438.65350000000001</v>
      </c>
      <c r="G591" s="172"/>
      <c r="H591" s="172">
        <f t="shared" si="77"/>
        <v>97463823.559342489</v>
      </c>
      <c r="I591" s="172"/>
      <c r="J591" s="172">
        <v>31942030.355514005</v>
      </c>
      <c r="K591" s="172">
        <v>5653945.9686700013</v>
      </c>
      <c r="L591" s="172"/>
      <c r="M591" s="172">
        <f t="shared" si="78"/>
        <v>37595976.324184008</v>
      </c>
      <c r="N591" s="172"/>
      <c r="O591" s="172">
        <v>1568406.2612107687</v>
      </c>
      <c r="P591" s="172">
        <v>1151856.1517433012</v>
      </c>
      <c r="Q591" s="172"/>
      <c r="R591" s="172">
        <f t="shared" si="79"/>
        <v>2720262.4129540697</v>
      </c>
      <c r="S591" s="172"/>
      <c r="T591" s="172">
        <v>1350812.9376137417</v>
      </c>
      <c r="U591" s="172">
        <v>1283749.5480788886</v>
      </c>
      <c r="V591" s="172">
        <v>4021680.5447585587</v>
      </c>
      <c r="W591" s="172"/>
      <c r="X591" s="172">
        <f t="shared" si="80"/>
        <v>6656243.0304511897</v>
      </c>
      <c r="Y591" s="172"/>
      <c r="Z591" s="172">
        <v>178791.70141846925</v>
      </c>
      <c r="AA591" s="172">
        <v>193842.61102821579</v>
      </c>
      <c r="AB591" s="172">
        <v>18468.807244574105</v>
      </c>
      <c r="AC591" s="172"/>
      <c r="AD591" s="172">
        <f t="shared" si="81"/>
        <v>391103.11969125917</v>
      </c>
      <c r="AE591" s="172"/>
      <c r="AF591" s="172">
        <v>152986.1102604128</v>
      </c>
      <c r="AG591" s="172">
        <v>41816.634143912903</v>
      </c>
      <c r="AH591" s="172">
        <v>42847.426177967245</v>
      </c>
      <c r="AI591" s="172"/>
      <c r="AJ591" s="172">
        <f t="shared" si="82"/>
        <v>237650.17058229295</v>
      </c>
      <c r="AK591" s="172"/>
      <c r="AL591" s="172">
        <v>12856.859245763413</v>
      </c>
      <c r="AM591" s="172">
        <v>480.26566516230037</v>
      </c>
      <c r="AN591" s="172">
        <v>0</v>
      </c>
      <c r="AO591" s="172"/>
      <c r="AP591" s="172">
        <f t="shared" si="83"/>
        <v>13337.124910925713</v>
      </c>
      <c r="AQ591" s="172"/>
      <c r="AR591" s="172">
        <v>52382.288305694463</v>
      </c>
      <c r="AS591" s="172">
        <v>3081121.0888119405</v>
      </c>
      <c r="AT591" s="172">
        <v>948123.86198615318</v>
      </c>
      <c r="AU591" s="172"/>
      <c r="AV591" s="172">
        <f t="shared" si="84"/>
        <v>4081627.239103788</v>
      </c>
      <c r="AW591" s="172"/>
      <c r="AX591" s="172">
        <v>16141.633840968529</v>
      </c>
      <c r="AY591" s="172">
        <v>949449.3280829431</v>
      </c>
      <c r="AZ591" s="172">
        <v>292164.94183591712</v>
      </c>
      <c r="BA591" s="172"/>
      <c r="BB591" s="172">
        <f t="shared" si="76"/>
        <v>1257755.9037598288</v>
      </c>
      <c r="BC591" s="172"/>
      <c r="BD591" s="172">
        <v>0</v>
      </c>
      <c r="BE591" s="172">
        <v>3463844.4658333459</v>
      </c>
      <c r="BF591" s="172">
        <v>6957986.0823042057</v>
      </c>
      <c r="BG591" s="172">
        <v>2387225.5350546325</v>
      </c>
      <c r="BH591" s="172"/>
      <c r="BI591" s="172">
        <f t="shared" si="85"/>
        <v>12809056.083192185</v>
      </c>
      <c r="BJ591" s="172"/>
      <c r="BK591" s="172">
        <v>61753.256944666391</v>
      </c>
      <c r="BL591" s="172">
        <v>919252.89372035826</v>
      </c>
      <c r="BM591" s="172">
        <v>1619739.7505041033</v>
      </c>
      <c r="BN591" s="172">
        <v>1189372.2263068077</v>
      </c>
      <c r="BP591" s="265">
        <f t="shared" si="86"/>
        <v>3790118.1274759355</v>
      </c>
      <c r="BR591" s="265">
        <f t="shared" si="87"/>
        <v>167016953.09564796</v>
      </c>
    </row>
    <row r="592" spans="1:70" ht="15">
      <c r="A592" s="39">
        <f t="shared" si="88"/>
        <v>2024</v>
      </c>
      <c r="B592" s="39">
        <f t="shared" si="89"/>
        <v>3</v>
      </c>
      <c r="C592" s="264">
        <f t="shared" si="90"/>
        <v>45352</v>
      </c>
      <c r="E592" s="172">
        <v>83374040.433394566</v>
      </c>
      <c r="F592" s="172">
        <v>302.52</v>
      </c>
      <c r="G592" s="172"/>
      <c r="H592" s="172">
        <f t="shared" si="77"/>
        <v>83374342.953394562</v>
      </c>
      <c r="I592" s="172"/>
      <c r="J592" s="172">
        <v>28534012.030460566</v>
      </c>
      <c r="K592" s="172">
        <v>5634655.0387870613</v>
      </c>
      <c r="L592" s="172"/>
      <c r="M592" s="172">
        <f t="shared" si="78"/>
        <v>34168667.069247626</v>
      </c>
      <c r="N592" s="172"/>
      <c r="O592" s="172">
        <v>1338116.3904852024</v>
      </c>
      <c r="P592" s="172">
        <v>1082827.5966867232</v>
      </c>
      <c r="Q592" s="172"/>
      <c r="R592" s="172">
        <f t="shared" si="79"/>
        <v>2420943.9871719256</v>
      </c>
      <c r="S592" s="172"/>
      <c r="T592" s="172">
        <v>1084496.6650110788</v>
      </c>
      <c r="U592" s="172">
        <v>1030654.9965833486</v>
      </c>
      <c r="V592" s="172">
        <v>3228795.7992431847</v>
      </c>
      <c r="W592" s="172"/>
      <c r="X592" s="172">
        <f t="shared" si="80"/>
        <v>5343947.4608376119</v>
      </c>
      <c r="Y592" s="172"/>
      <c r="Z592" s="172">
        <v>179134.24335201582</v>
      </c>
      <c r="AA592" s="172">
        <v>194213.98857123672</v>
      </c>
      <c r="AB592" s="172">
        <v>18504.191106876799</v>
      </c>
      <c r="AC592" s="172"/>
      <c r="AD592" s="172">
        <f t="shared" si="81"/>
        <v>391852.4230301294</v>
      </c>
      <c r="AE592" s="172"/>
      <c r="AF592" s="172">
        <v>149376.42509719337</v>
      </c>
      <c r="AG592" s="172">
        <v>40829.976704305351</v>
      </c>
      <c r="AH592" s="172">
        <v>41836.447349278307</v>
      </c>
      <c r="AI592" s="172"/>
      <c r="AJ592" s="172">
        <f t="shared" si="82"/>
        <v>232042.84915077704</v>
      </c>
      <c r="AK592" s="172"/>
      <c r="AL592" s="172">
        <v>15503.904295063847</v>
      </c>
      <c r="AM592" s="172">
        <v>579.14555697847311</v>
      </c>
      <c r="AN592" s="172">
        <v>0</v>
      </c>
      <c r="AO592" s="172"/>
      <c r="AP592" s="172">
        <f t="shared" si="83"/>
        <v>16083.049852042321</v>
      </c>
      <c r="AQ592" s="172"/>
      <c r="AR592" s="172">
        <v>48934.62433084051</v>
      </c>
      <c r="AS592" s="172">
        <v>2761665.3756940626</v>
      </c>
      <c r="AT592" s="172">
        <v>718794.04448023939</v>
      </c>
      <c r="AU592" s="172"/>
      <c r="AV592" s="172">
        <f t="shared" si="84"/>
        <v>3529394.0445051426</v>
      </c>
      <c r="AW592" s="172"/>
      <c r="AX592" s="172">
        <v>17545.784953572638</v>
      </c>
      <c r="AY592" s="172">
        <v>990210.66286426573</v>
      </c>
      <c r="AZ592" s="172">
        <v>257727.64995787563</v>
      </c>
      <c r="BA592" s="172"/>
      <c r="BB592" s="172">
        <f t="shared" si="76"/>
        <v>1265484.097775714</v>
      </c>
      <c r="BC592" s="172"/>
      <c r="BD592" s="172">
        <v>0</v>
      </c>
      <c r="BE592" s="172">
        <v>3135398.5947447182</v>
      </c>
      <c r="BF592" s="172">
        <v>6298221.5281023933</v>
      </c>
      <c r="BG592" s="172">
        <v>2160865.9574003862</v>
      </c>
      <c r="BH592" s="172"/>
      <c r="BI592" s="172">
        <f t="shared" si="85"/>
        <v>11594486.080247499</v>
      </c>
      <c r="BJ592" s="172"/>
      <c r="BK592" s="172">
        <v>55766.997197152654</v>
      </c>
      <c r="BL592" s="172">
        <v>830142.02139188291</v>
      </c>
      <c r="BM592" s="172">
        <v>1462724.8277352708</v>
      </c>
      <c r="BN592" s="172">
        <v>1074076.4275843052</v>
      </c>
      <c r="BP592" s="265">
        <f t="shared" si="86"/>
        <v>3422710.2739086114</v>
      </c>
      <c r="BR592" s="265">
        <f t="shared" si="87"/>
        <v>145759954.28912166</v>
      </c>
    </row>
    <row r="593" spans="1:70" ht="15">
      <c r="A593" s="39">
        <f t="shared" si="88"/>
        <v>2024</v>
      </c>
      <c r="B593" s="39">
        <f t="shared" si="89"/>
        <v>4</v>
      </c>
      <c r="C593" s="264">
        <f t="shared" si="90"/>
        <v>45383</v>
      </c>
      <c r="E593" s="172">
        <v>62259363.149935298</v>
      </c>
      <c r="F593" s="172">
        <v>274.7885</v>
      </c>
      <c r="G593" s="172"/>
      <c r="H593" s="172">
        <f t="shared" si="77"/>
        <v>62259637.938435301</v>
      </c>
      <c r="I593" s="172"/>
      <c r="J593" s="172">
        <v>21922475.219859436</v>
      </c>
      <c r="K593" s="172">
        <v>4595890.623462108</v>
      </c>
      <c r="L593" s="172"/>
      <c r="M593" s="172">
        <f t="shared" si="78"/>
        <v>26518365.843321543</v>
      </c>
      <c r="N593" s="172"/>
      <c r="O593" s="172">
        <v>1011280.8569246753</v>
      </c>
      <c r="P593" s="172">
        <v>981513.49712530687</v>
      </c>
      <c r="Q593" s="172"/>
      <c r="R593" s="172">
        <f t="shared" si="79"/>
        <v>1992794.354049982</v>
      </c>
      <c r="S593" s="172"/>
      <c r="T593" s="172">
        <v>1045779.1385224466</v>
      </c>
      <c r="U593" s="172">
        <v>993859.66708323499</v>
      </c>
      <c r="V593" s="172">
        <v>3113524.8252358045</v>
      </c>
      <c r="W593" s="172"/>
      <c r="X593" s="172">
        <f t="shared" si="80"/>
        <v>5153163.6308414862</v>
      </c>
      <c r="Y593" s="172"/>
      <c r="Z593" s="172">
        <v>171850.2318276022</v>
      </c>
      <c r="AA593" s="172">
        <v>186316.79982338077</v>
      </c>
      <c r="AB593" s="172">
        <v>17751.768014840854</v>
      </c>
      <c r="AC593" s="172"/>
      <c r="AD593" s="172">
        <f t="shared" si="81"/>
        <v>375918.79966582381</v>
      </c>
      <c r="AE593" s="172"/>
      <c r="AF593" s="172">
        <v>145977.1216391981</v>
      </c>
      <c r="AG593" s="172">
        <v>39900.824189706713</v>
      </c>
      <c r="AH593" s="172">
        <v>40884.390958505093</v>
      </c>
      <c r="AI593" s="172"/>
      <c r="AJ593" s="172">
        <f t="shared" si="82"/>
        <v>226762.33678740991</v>
      </c>
      <c r="AK593" s="172"/>
      <c r="AL593" s="172">
        <v>14239.979861946233</v>
      </c>
      <c r="AM593" s="172">
        <v>531.93188706246008</v>
      </c>
      <c r="AN593" s="172">
        <v>0</v>
      </c>
      <c r="AO593" s="172"/>
      <c r="AP593" s="172">
        <f t="shared" si="83"/>
        <v>14771.911749008692</v>
      </c>
      <c r="AQ593" s="172"/>
      <c r="AR593" s="172">
        <v>51632.403025410131</v>
      </c>
      <c r="AS593" s="172">
        <v>2480884.7475447482</v>
      </c>
      <c r="AT593" s="172">
        <v>1047678.9029575955</v>
      </c>
      <c r="AU593" s="172"/>
      <c r="AV593" s="172">
        <f t="shared" si="84"/>
        <v>3580196.0535277538</v>
      </c>
      <c r="AW593" s="172"/>
      <c r="AX593" s="172">
        <v>19234.088346974218</v>
      </c>
      <c r="AY593" s="172">
        <v>924178.49290208367</v>
      </c>
      <c r="AZ593" s="172">
        <v>390281.05216854479</v>
      </c>
      <c r="BA593" s="172"/>
      <c r="BB593" s="172">
        <f t="shared" si="76"/>
        <v>1333693.6334176026</v>
      </c>
      <c r="BC593" s="172"/>
      <c r="BD593" s="172">
        <v>0</v>
      </c>
      <c r="BE593" s="172">
        <v>3544337.5744194686</v>
      </c>
      <c r="BF593" s="172">
        <v>7119676.3472072808</v>
      </c>
      <c r="BG593" s="172">
        <v>2442700.0825142823</v>
      </c>
      <c r="BH593" s="172"/>
      <c r="BI593" s="172">
        <f t="shared" si="85"/>
        <v>13106714.004141033</v>
      </c>
      <c r="BJ593" s="172"/>
      <c r="BK593" s="172">
        <v>60872.557715630021</v>
      </c>
      <c r="BL593" s="172">
        <v>906142.89183795708</v>
      </c>
      <c r="BM593" s="172">
        <v>1596639.6968375128</v>
      </c>
      <c r="BN593" s="172">
        <v>1172409.8950133461</v>
      </c>
      <c r="BP593" s="265">
        <f t="shared" si="86"/>
        <v>3736065.0414044457</v>
      </c>
      <c r="BR593" s="265">
        <f t="shared" si="87"/>
        <v>118298083.54734139</v>
      </c>
    </row>
    <row r="594" spans="1:70" ht="15">
      <c r="A594" s="39">
        <f t="shared" si="88"/>
        <v>2024</v>
      </c>
      <c r="B594" s="39">
        <f t="shared" si="89"/>
        <v>5</v>
      </c>
      <c r="C594" s="264">
        <f t="shared" si="90"/>
        <v>45413</v>
      </c>
      <c r="E594" s="172">
        <v>45054307.854534402</v>
      </c>
      <c r="F594" s="172">
        <v>196.63759999999999</v>
      </c>
      <c r="G594" s="172"/>
      <c r="H594" s="172">
        <f t="shared" si="77"/>
        <v>45054504.4921344</v>
      </c>
      <c r="I594" s="172"/>
      <c r="J594" s="172">
        <v>16580633.029587202</v>
      </c>
      <c r="K594" s="172">
        <v>4380789.266004608</v>
      </c>
      <c r="L594" s="172"/>
      <c r="M594" s="172">
        <f t="shared" si="78"/>
        <v>20961422.295591809</v>
      </c>
      <c r="N594" s="172"/>
      <c r="O594" s="172">
        <v>768221.02862185601</v>
      </c>
      <c r="P594" s="172">
        <v>884642.50398682768</v>
      </c>
      <c r="Q594" s="172"/>
      <c r="R594" s="172">
        <f t="shared" si="79"/>
        <v>1652863.5326086837</v>
      </c>
      <c r="S594" s="172"/>
      <c r="T594" s="172">
        <v>859623.65311446565</v>
      </c>
      <c r="U594" s="172">
        <v>816946.18512690801</v>
      </c>
      <c r="V594" s="172">
        <v>2559297.1648997306</v>
      </c>
      <c r="W594" s="172"/>
      <c r="X594" s="172">
        <f t="shared" si="80"/>
        <v>4235867.0031411042</v>
      </c>
      <c r="Y594" s="172"/>
      <c r="Z594" s="172">
        <v>163794.97995946312</v>
      </c>
      <c r="AA594" s="172">
        <v>177583.44675261743</v>
      </c>
      <c r="AB594" s="172">
        <v>16919.677415115806</v>
      </c>
      <c r="AC594" s="172"/>
      <c r="AD594" s="172">
        <f t="shared" si="81"/>
        <v>358298.10412719636</v>
      </c>
      <c r="AE594" s="172"/>
      <c r="AF594" s="172">
        <v>140360.6531648511</v>
      </c>
      <c r="AG594" s="172">
        <v>38365.640329075133</v>
      </c>
      <c r="AH594" s="172">
        <v>39311.364375073259</v>
      </c>
      <c r="AI594" s="172"/>
      <c r="AJ594" s="172">
        <f t="shared" si="82"/>
        <v>218037.65786899949</v>
      </c>
      <c r="AK594" s="172"/>
      <c r="AL594" s="172">
        <v>14432.588395854273</v>
      </c>
      <c r="AM594" s="172">
        <v>539.12674421108773</v>
      </c>
      <c r="AN594" s="172">
        <v>0</v>
      </c>
      <c r="AO594" s="172"/>
      <c r="AP594" s="172">
        <f t="shared" si="83"/>
        <v>14971.71514006536</v>
      </c>
      <c r="AQ594" s="172"/>
      <c r="AR594" s="172">
        <v>22771.187847635898</v>
      </c>
      <c r="AS594" s="172">
        <v>2022983.7172871535</v>
      </c>
      <c r="AT594" s="172">
        <v>1042532.8978283576</v>
      </c>
      <c r="AU594" s="172"/>
      <c r="AV594" s="172">
        <f t="shared" si="84"/>
        <v>3088287.8029631469</v>
      </c>
      <c r="AW594" s="172"/>
      <c r="AX594" s="172">
        <v>8917.0311579456811</v>
      </c>
      <c r="AY594" s="172">
        <v>792185.67602915503</v>
      </c>
      <c r="AZ594" s="172">
        <v>408248.28266848653</v>
      </c>
      <c r="BA594" s="172"/>
      <c r="BB594" s="172">
        <f t="shared" si="76"/>
        <v>1209350.9898555872</v>
      </c>
      <c r="BC594" s="172"/>
      <c r="BD594" s="172">
        <v>0</v>
      </c>
      <c r="BE594" s="172">
        <v>3276682.0628773705</v>
      </c>
      <c r="BF594" s="172">
        <v>6582024.226122831</v>
      </c>
      <c r="BG594" s="172">
        <v>2258236.2366187982</v>
      </c>
      <c r="BH594" s="172"/>
      <c r="BI594" s="172">
        <f t="shared" si="85"/>
        <v>12116942.525619</v>
      </c>
      <c r="BJ594" s="172"/>
      <c r="BK594" s="172">
        <v>54879.999574432375</v>
      </c>
      <c r="BL594" s="172">
        <v>816938.26224215399</v>
      </c>
      <c r="BM594" s="172">
        <v>1439459.5721162832</v>
      </c>
      <c r="BN594" s="172">
        <v>1056992.7887697732</v>
      </c>
      <c r="BP594" s="265">
        <f t="shared" si="86"/>
        <v>3368270.6227026428</v>
      </c>
      <c r="BR594" s="265">
        <f t="shared" si="87"/>
        <v>92278816.741752639</v>
      </c>
    </row>
    <row r="595" spans="1:70" ht="15">
      <c r="A595" s="39">
        <f t="shared" si="88"/>
        <v>2024</v>
      </c>
      <c r="B595" s="39">
        <f t="shared" si="89"/>
        <v>6</v>
      </c>
      <c r="C595" s="264">
        <f t="shared" si="90"/>
        <v>45444</v>
      </c>
      <c r="E595" s="172">
        <v>29225482.394201882</v>
      </c>
      <c r="F595" s="172">
        <v>103.361</v>
      </c>
      <c r="G595" s="172"/>
      <c r="H595" s="172">
        <f t="shared" si="77"/>
        <v>29225585.755201884</v>
      </c>
      <c r="I595" s="172"/>
      <c r="J595" s="172">
        <v>12180415.959577223</v>
      </c>
      <c r="K595" s="172">
        <v>4082182.9419333786</v>
      </c>
      <c r="L595" s="172"/>
      <c r="M595" s="172">
        <f t="shared" si="78"/>
        <v>16262598.901510602</v>
      </c>
      <c r="N595" s="172"/>
      <c r="O595" s="172">
        <v>462663.76223990694</v>
      </c>
      <c r="P595" s="172">
        <v>832995.91006612731</v>
      </c>
      <c r="Q595" s="172"/>
      <c r="R595" s="172">
        <f t="shared" si="79"/>
        <v>1295659.6723060342</v>
      </c>
      <c r="S595" s="172"/>
      <c r="T595" s="172">
        <v>673688.05046205979</v>
      </c>
      <c r="U595" s="172">
        <v>640241.66947541863</v>
      </c>
      <c r="V595" s="172">
        <v>2005724.1460581238</v>
      </c>
      <c r="W595" s="172"/>
      <c r="X595" s="172">
        <f t="shared" si="80"/>
        <v>3319653.8659956022</v>
      </c>
      <c r="Y595" s="172"/>
      <c r="Z595" s="172">
        <v>153431.51236465017</v>
      </c>
      <c r="AA595" s="172">
        <v>166347.56946107035</v>
      </c>
      <c r="AB595" s="172">
        <v>15849.15297871588</v>
      </c>
      <c r="AC595" s="172"/>
      <c r="AD595" s="172">
        <f t="shared" si="81"/>
        <v>335628.23480443639</v>
      </c>
      <c r="AE595" s="172"/>
      <c r="AF595" s="172">
        <v>119815.84611529266</v>
      </c>
      <c r="AG595" s="172">
        <v>32750.001899636776</v>
      </c>
      <c r="AH595" s="172">
        <v>33557.29884652231</v>
      </c>
      <c r="AI595" s="172"/>
      <c r="AJ595" s="172">
        <f t="shared" si="82"/>
        <v>186123.14686145177</v>
      </c>
      <c r="AK595" s="172"/>
      <c r="AL595" s="172">
        <v>15156.207696267569</v>
      </c>
      <c r="AM595" s="172">
        <v>566.15741305439701</v>
      </c>
      <c r="AN595" s="172">
        <v>0</v>
      </c>
      <c r="AO595" s="172"/>
      <c r="AP595" s="172">
        <f t="shared" si="83"/>
        <v>15722.365109321967</v>
      </c>
      <c r="AQ595" s="172"/>
      <c r="AR595" s="172">
        <v>5685.450852223923</v>
      </c>
      <c r="AS595" s="172">
        <v>1683125.8699892669</v>
      </c>
      <c r="AT595" s="172">
        <v>1111016.1268641292</v>
      </c>
      <c r="AU595" s="172"/>
      <c r="AV595" s="172">
        <f t="shared" si="84"/>
        <v>2799827.44770562</v>
      </c>
      <c r="AW595" s="172"/>
      <c r="AX595" s="172">
        <v>2227.6612071435597</v>
      </c>
      <c r="AY595" s="172">
        <v>659478.78273333656</v>
      </c>
      <c r="AZ595" s="172">
        <v>435315.96537467191</v>
      </c>
      <c r="BA595" s="172"/>
      <c r="BB595" s="172">
        <f t="shared" si="76"/>
        <v>1097022.4093151521</v>
      </c>
      <c r="BC595" s="172"/>
      <c r="BD595" s="172">
        <v>0</v>
      </c>
      <c r="BE595" s="172">
        <v>3155364.9079328296</v>
      </c>
      <c r="BF595" s="172">
        <v>6338328.7934972849</v>
      </c>
      <c r="BG595" s="172">
        <v>2174626.4172460018</v>
      </c>
      <c r="BH595" s="172"/>
      <c r="BI595" s="172">
        <f t="shared" si="85"/>
        <v>11668320.118676115</v>
      </c>
      <c r="BJ595" s="172"/>
      <c r="BK595" s="172">
        <v>54225.664606495331</v>
      </c>
      <c r="BL595" s="172">
        <v>807197.89642990998</v>
      </c>
      <c r="BM595" s="172">
        <v>1422296.8764116317</v>
      </c>
      <c r="BN595" s="172">
        <v>1044390.2496314242</v>
      </c>
      <c r="BP595" s="265">
        <f t="shared" si="86"/>
        <v>3328110.6870794613</v>
      </c>
      <c r="BR595" s="265">
        <f t="shared" si="87"/>
        <v>69534252.60456568</v>
      </c>
    </row>
    <row r="596" spans="1:70" ht="15">
      <c r="A596" s="39">
        <f t="shared" si="88"/>
        <v>2024</v>
      </c>
      <c r="B596" s="39">
        <f t="shared" si="89"/>
        <v>7</v>
      </c>
      <c r="C596" s="264">
        <f t="shared" si="90"/>
        <v>45474</v>
      </c>
      <c r="E596" s="172">
        <v>19552714.94092628</v>
      </c>
      <c r="F596" s="172">
        <v>78.150999999999996</v>
      </c>
      <c r="G596" s="172"/>
      <c r="H596" s="172">
        <f t="shared" si="77"/>
        <v>19552793.09192628</v>
      </c>
      <c r="I596" s="172"/>
      <c r="J596" s="172">
        <v>9260317.9639525767</v>
      </c>
      <c r="K596" s="172">
        <v>3077668.789503132</v>
      </c>
      <c r="L596" s="172"/>
      <c r="M596" s="172">
        <f t="shared" si="78"/>
        <v>12337986.75345571</v>
      </c>
      <c r="N596" s="172"/>
      <c r="O596" s="172">
        <v>317263.14618729713</v>
      </c>
      <c r="P596" s="172">
        <v>785843.1235556755</v>
      </c>
      <c r="Q596" s="172"/>
      <c r="R596" s="172">
        <f t="shared" si="79"/>
        <v>1103106.2697429727</v>
      </c>
      <c r="S596" s="172"/>
      <c r="T596" s="172">
        <v>511631.27765975648</v>
      </c>
      <c r="U596" s="172">
        <v>486230.47883965942</v>
      </c>
      <c r="V596" s="172">
        <v>1523243.8912593329</v>
      </c>
      <c r="W596" s="172"/>
      <c r="X596" s="172">
        <f t="shared" si="80"/>
        <v>2521105.6477587488</v>
      </c>
      <c r="Y596" s="172"/>
      <c r="Z596" s="172">
        <v>127422.97136624061</v>
      </c>
      <c r="AA596" s="172">
        <v>138149.59686967963</v>
      </c>
      <c r="AB596" s="172">
        <v>13162.525318699614</v>
      </c>
      <c r="AC596" s="172"/>
      <c r="AD596" s="172">
        <f t="shared" si="81"/>
        <v>278735.09355461987</v>
      </c>
      <c r="AE596" s="172"/>
      <c r="AF596" s="172">
        <v>111473.69038349189</v>
      </c>
      <c r="AG596" s="172">
        <v>30469.789182191631</v>
      </c>
      <c r="AH596" s="172">
        <v>31220.878231114766</v>
      </c>
      <c r="AI596" s="172"/>
      <c r="AJ596" s="172">
        <f t="shared" si="82"/>
        <v>173164.35779679829</v>
      </c>
      <c r="AK596" s="172"/>
      <c r="AL596" s="172">
        <v>13237.731936866599</v>
      </c>
      <c r="AM596" s="172">
        <v>494.49309604866579</v>
      </c>
      <c r="AN596" s="172">
        <v>0</v>
      </c>
      <c r="AO596" s="172"/>
      <c r="AP596" s="172">
        <f t="shared" si="83"/>
        <v>13732.225032915265</v>
      </c>
      <c r="AQ596" s="172"/>
      <c r="AR596" s="172">
        <v>2999.5593293220859</v>
      </c>
      <c r="AS596" s="172">
        <v>1375328.9495931154</v>
      </c>
      <c r="AT596" s="172">
        <v>1078942.2787458068</v>
      </c>
      <c r="AU596" s="172"/>
      <c r="AV596" s="172">
        <f t="shared" si="84"/>
        <v>2457270.787668244</v>
      </c>
      <c r="AW596" s="172"/>
      <c r="AX596" s="172">
        <v>1272.8024276860283</v>
      </c>
      <c r="AY596" s="172">
        <v>583593.06608701707</v>
      </c>
      <c r="AZ596" s="172">
        <v>457827.36760573625</v>
      </c>
      <c r="BA596" s="172"/>
      <c r="BB596" s="172">
        <f t="shared" si="76"/>
        <v>1042693.2361204394</v>
      </c>
      <c r="BC596" s="172"/>
      <c r="BD596" s="172">
        <v>0</v>
      </c>
      <c r="BE596" s="172">
        <v>2829689.858653578</v>
      </c>
      <c r="BF596" s="172">
        <v>5684130.118415148</v>
      </c>
      <c r="BG596" s="172">
        <v>1950176.4451302472</v>
      </c>
      <c r="BH596" s="172"/>
      <c r="BI596" s="172">
        <f t="shared" si="85"/>
        <v>10463996.422198974</v>
      </c>
      <c r="BJ596" s="172"/>
      <c r="BK596" s="172">
        <v>53719.626661986855</v>
      </c>
      <c r="BL596" s="172">
        <v>799665.06548564846</v>
      </c>
      <c r="BM596" s="172">
        <v>1409023.8959319431</v>
      </c>
      <c r="BN596" s="172">
        <v>1034643.9219649327</v>
      </c>
      <c r="BP596" s="265">
        <f t="shared" si="86"/>
        <v>3297052.5100445109</v>
      </c>
      <c r="BR596" s="265">
        <f t="shared" si="87"/>
        <v>53241636.395300217</v>
      </c>
    </row>
    <row r="597" spans="1:70" ht="15">
      <c r="A597" s="39">
        <f t="shared" si="88"/>
        <v>2024</v>
      </c>
      <c r="B597" s="39">
        <f t="shared" si="89"/>
        <v>8</v>
      </c>
      <c r="C597" s="264">
        <f t="shared" si="90"/>
        <v>45505</v>
      </c>
      <c r="E597" s="172">
        <v>15466522.596549053</v>
      </c>
      <c r="F597" s="172">
        <v>65.545500000000004</v>
      </c>
      <c r="G597" s="172"/>
      <c r="H597" s="172">
        <f t="shared" si="77"/>
        <v>15466588.142049052</v>
      </c>
      <c r="I597" s="172"/>
      <c r="J597" s="172">
        <v>7984751.0523718726</v>
      </c>
      <c r="K597" s="172">
        <v>3081220.9190463652</v>
      </c>
      <c r="L597" s="172"/>
      <c r="M597" s="172">
        <f t="shared" si="78"/>
        <v>11065971.971418237</v>
      </c>
      <c r="N597" s="172"/>
      <c r="O597" s="172">
        <v>305106.01280544343</v>
      </c>
      <c r="P597" s="172">
        <v>764151.43363608874</v>
      </c>
      <c r="Q597" s="172"/>
      <c r="R597" s="172">
        <f t="shared" si="79"/>
        <v>1069257.4464415321</v>
      </c>
      <c r="S597" s="172"/>
      <c r="T597" s="172">
        <v>429186.28085309925</v>
      </c>
      <c r="U597" s="172">
        <v>407878.60313222103</v>
      </c>
      <c r="V597" s="172">
        <v>1277786.1891323898</v>
      </c>
      <c r="W597" s="172"/>
      <c r="X597" s="172">
        <f t="shared" si="80"/>
        <v>2114851.0731177102</v>
      </c>
      <c r="Y597" s="172"/>
      <c r="Z597" s="172">
        <v>120439.37664609785</v>
      </c>
      <c r="AA597" s="172">
        <v>130578.1143893664</v>
      </c>
      <c r="AB597" s="172">
        <v>12441.13465158659</v>
      </c>
      <c r="AC597" s="172"/>
      <c r="AD597" s="172">
        <f t="shared" si="81"/>
        <v>263458.62568705087</v>
      </c>
      <c r="AE597" s="172"/>
      <c r="AF597" s="172">
        <v>118057.72349762041</v>
      </c>
      <c r="AG597" s="172">
        <v>32269.443434831079</v>
      </c>
      <c r="AH597" s="172">
        <v>33064.894477627</v>
      </c>
      <c r="AI597" s="172"/>
      <c r="AJ597" s="172">
        <f t="shared" si="82"/>
        <v>183392.06141007849</v>
      </c>
      <c r="AK597" s="172"/>
      <c r="AL597" s="172">
        <v>12970.585721715459</v>
      </c>
      <c r="AM597" s="172">
        <v>484.51389722081586</v>
      </c>
      <c r="AN597" s="172">
        <v>0</v>
      </c>
      <c r="AO597" s="172"/>
      <c r="AP597" s="172">
        <f t="shared" si="83"/>
        <v>13455.099618936274</v>
      </c>
      <c r="AQ597" s="172"/>
      <c r="AR597" s="172">
        <v>3633.1182236627542</v>
      </c>
      <c r="AS597" s="172">
        <v>1313449.7205128765</v>
      </c>
      <c r="AT597" s="172">
        <v>953415.7459212949</v>
      </c>
      <c r="AU597" s="172"/>
      <c r="AV597" s="172">
        <f t="shared" si="84"/>
        <v>2270498.5846578339</v>
      </c>
      <c r="AW597" s="172"/>
      <c r="AX597" s="172">
        <v>1616.4596184943923</v>
      </c>
      <c r="AY597" s="172">
        <v>584384.62594023522</v>
      </c>
      <c r="AZ597" s="172">
        <v>424197.05554331047</v>
      </c>
      <c r="BA597" s="172"/>
      <c r="BB597" s="172">
        <f t="shared" si="76"/>
        <v>1010198.1411020401</v>
      </c>
      <c r="BC597" s="172"/>
      <c r="BD597" s="172">
        <v>0</v>
      </c>
      <c r="BE597" s="172">
        <v>2784285.3074006531</v>
      </c>
      <c r="BF597" s="172">
        <v>5592923.8766778726</v>
      </c>
      <c r="BG597" s="172">
        <v>1918884.3633904855</v>
      </c>
      <c r="BH597" s="172"/>
      <c r="BI597" s="172">
        <f t="shared" si="85"/>
        <v>10296093.547469011</v>
      </c>
      <c r="BJ597" s="172"/>
      <c r="BK597" s="172">
        <v>53522.885757289885</v>
      </c>
      <c r="BL597" s="172">
        <v>796736.39977789635</v>
      </c>
      <c r="BM597" s="172">
        <v>1403863.5354966486</v>
      </c>
      <c r="BN597" s="172">
        <v>1030854.6778116288</v>
      </c>
      <c r="BP597" s="265">
        <f t="shared" si="86"/>
        <v>3284977.4988434636</v>
      </c>
      <c r="BR597" s="265">
        <f t="shared" si="87"/>
        <v>47038742.191814944</v>
      </c>
    </row>
    <row r="598" spans="1:70" ht="15">
      <c r="A598" s="39">
        <f t="shared" si="88"/>
        <v>2024</v>
      </c>
      <c r="B598" s="39">
        <f t="shared" si="89"/>
        <v>9</v>
      </c>
      <c r="C598" s="264">
        <f t="shared" si="90"/>
        <v>45536</v>
      </c>
      <c r="E598" s="172">
        <v>18029725.470076464</v>
      </c>
      <c r="F598" s="172">
        <v>73.108999999999995</v>
      </c>
      <c r="G598" s="172"/>
      <c r="H598" s="172">
        <f t="shared" si="77"/>
        <v>18029798.579076465</v>
      </c>
      <c r="I598" s="172"/>
      <c r="J598" s="172">
        <v>8813709.6564177386</v>
      </c>
      <c r="K598" s="172">
        <v>3066574.4554147744</v>
      </c>
      <c r="L598" s="172"/>
      <c r="M598" s="172">
        <f t="shared" si="78"/>
        <v>11880284.111832513</v>
      </c>
      <c r="N598" s="172"/>
      <c r="O598" s="172">
        <v>332891.33679464948</v>
      </c>
      <c r="P598" s="172">
        <v>734942.3779433223</v>
      </c>
      <c r="Q598" s="172"/>
      <c r="R598" s="172">
        <f t="shared" si="79"/>
        <v>1067833.7147379718</v>
      </c>
      <c r="S598" s="172"/>
      <c r="T598" s="172">
        <v>452163.97452888452</v>
      </c>
      <c r="U598" s="172">
        <v>429715.53040084272</v>
      </c>
      <c r="V598" s="172">
        <v>1346196.063694719</v>
      </c>
      <c r="W598" s="172"/>
      <c r="X598" s="172">
        <f t="shared" si="80"/>
        <v>2228075.5686244462</v>
      </c>
      <c r="Y598" s="172"/>
      <c r="Z598" s="172">
        <v>129795.21034453959</v>
      </c>
      <c r="AA598" s="172">
        <v>140721.53389968813</v>
      </c>
      <c r="AB598" s="172">
        <v>13407.572622800852</v>
      </c>
      <c r="AC598" s="172"/>
      <c r="AD598" s="172">
        <f t="shared" si="81"/>
        <v>283924.31686702854</v>
      </c>
      <c r="AE598" s="172"/>
      <c r="AF598" s="172">
        <v>128718.80626754244</v>
      </c>
      <c r="AG598" s="172">
        <v>35183.502737397474</v>
      </c>
      <c r="AH598" s="172">
        <v>36050.786178408656</v>
      </c>
      <c r="AI598" s="172"/>
      <c r="AJ598" s="172">
        <f t="shared" si="82"/>
        <v>199953.09518334857</v>
      </c>
      <c r="AK598" s="172"/>
      <c r="AL598" s="172">
        <v>13118.232142300376</v>
      </c>
      <c r="AM598" s="172">
        <v>490.02920271149503</v>
      </c>
      <c r="AN598" s="172">
        <v>0</v>
      </c>
      <c r="AO598" s="172"/>
      <c r="AP598" s="172">
        <f t="shared" si="83"/>
        <v>13608.261345011872</v>
      </c>
      <c r="AQ598" s="172"/>
      <c r="AR598" s="172">
        <v>6036.2386822228464</v>
      </c>
      <c r="AS598" s="172">
        <v>1328757.1742740236</v>
      </c>
      <c r="AT598" s="172">
        <v>994508.0332909096</v>
      </c>
      <c r="AU598" s="172"/>
      <c r="AV598" s="172">
        <f t="shared" si="84"/>
        <v>2329301.4462471558</v>
      </c>
      <c r="AW598" s="172"/>
      <c r="AX598" s="172">
        <v>2640.5998009522095</v>
      </c>
      <c r="AY598" s="172">
        <v>581275.2136914708</v>
      </c>
      <c r="AZ598" s="172">
        <v>435055.31391384412</v>
      </c>
      <c r="BA598" s="172"/>
      <c r="BB598" s="172">
        <f t="shared" si="76"/>
        <v>1018971.1274062672</v>
      </c>
      <c r="BC598" s="172"/>
      <c r="BD598" s="172">
        <v>0</v>
      </c>
      <c r="BE598" s="172">
        <v>2940720.8960363897</v>
      </c>
      <c r="BF598" s="172">
        <v>5907163.3465042552</v>
      </c>
      <c r="BG598" s="172">
        <v>2026697.2387854799</v>
      </c>
      <c r="BH598" s="172"/>
      <c r="BI598" s="172">
        <f t="shared" si="85"/>
        <v>10874581.481326124</v>
      </c>
      <c r="BJ598" s="172"/>
      <c r="BK598" s="172">
        <v>53708.798215867209</v>
      </c>
      <c r="BL598" s="172">
        <v>799503.87430444639</v>
      </c>
      <c r="BM598" s="172">
        <v>1408739.8742384491</v>
      </c>
      <c r="BN598" s="172">
        <v>1034435.3653040215</v>
      </c>
      <c r="BP598" s="265">
        <f t="shared" si="86"/>
        <v>3296387.9120627842</v>
      </c>
      <c r="BR598" s="265">
        <f t="shared" si="87"/>
        <v>51222719.614709117</v>
      </c>
    </row>
    <row r="599" spans="1:70" ht="15">
      <c r="A599" s="39">
        <f t="shared" si="88"/>
        <v>2024</v>
      </c>
      <c r="B599" s="39">
        <f t="shared" si="89"/>
        <v>10</v>
      </c>
      <c r="C599" s="264">
        <f t="shared" si="90"/>
        <v>45566</v>
      </c>
      <c r="E599" s="172">
        <v>30554141.204828493</v>
      </c>
      <c r="F599" s="172">
        <v>141.1755</v>
      </c>
      <c r="G599" s="172"/>
      <c r="H599" s="172">
        <f t="shared" si="77"/>
        <v>30554282.380328495</v>
      </c>
      <c r="I599" s="172"/>
      <c r="J599" s="172">
        <v>12222472.088172808</v>
      </c>
      <c r="K599" s="172">
        <v>3414423.7330078902</v>
      </c>
      <c r="L599" s="172"/>
      <c r="M599" s="172">
        <f t="shared" si="78"/>
        <v>15636895.821180698</v>
      </c>
      <c r="N599" s="172"/>
      <c r="O599" s="172">
        <v>512731.49130842858</v>
      </c>
      <c r="P599" s="172">
        <v>771155.64396179223</v>
      </c>
      <c r="Q599" s="172"/>
      <c r="R599" s="172">
        <f t="shared" si="79"/>
        <v>1283887.1352702207</v>
      </c>
      <c r="S599" s="172"/>
      <c r="T599" s="172">
        <v>541757.27938572422</v>
      </c>
      <c r="U599" s="172">
        <v>514860.82433328067</v>
      </c>
      <c r="V599" s="172">
        <v>1612935.9216352897</v>
      </c>
      <c r="W599" s="172"/>
      <c r="X599" s="172">
        <f t="shared" si="80"/>
        <v>2669554.0253542946</v>
      </c>
      <c r="Y599" s="172"/>
      <c r="Z599" s="172">
        <v>150520.06325967747</v>
      </c>
      <c r="AA599" s="172">
        <v>163191.03091981693</v>
      </c>
      <c r="AB599" s="172">
        <v>15548.406401019438</v>
      </c>
      <c r="AC599" s="172"/>
      <c r="AD599" s="172">
        <f t="shared" si="81"/>
        <v>329259.50058051385</v>
      </c>
      <c r="AE599" s="172"/>
      <c r="AF599" s="172">
        <v>121857.66896497579</v>
      </c>
      <c r="AG599" s="172">
        <v>33308.105893172818</v>
      </c>
      <c r="AH599" s="172">
        <v>34129.160263688638</v>
      </c>
      <c r="AI599" s="172"/>
      <c r="AJ599" s="172">
        <f t="shared" si="82"/>
        <v>189294.93512183725</v>
      </c>
      <c r="AK599" s="172"/>
      <c r="AL599" s="172">
        <v>13893.314528736499</v>
      </c>
      <c r="AM599" s="172">
        <v>518.98226587892373</v>
      </c>
      <c r="AN599" s="172">
        <v>0</v>
      </c>
      <c r="AO599" s="172"/>
      <c r="AP599" s="172">
        <f t="shared" si="83"/>
        <v>14412.296794615422</v>
      </c>
      <c r="AQ599" s="172"/>
      <c r="AR599" s="172">
        <v>13129.133292450262</v>
      </c>
      <c r="AS599" s="172">
        <v>1538492.1532045065</v>
      </c>
      <c r="AT599" s="172">
        <v>780409.26002801617</v>
      </c>
      <c r="AU599" s="172"/>
      <c r="AV599" s="172">
        <f t="shared" si="84"/>
        <v>2332030.5465249731</v>
      </c>
      <c r="AW599" s="172"/>
      <c r="AX599" s="172">
        <v>5865.3120554069765</v>
      </c>
      <c r="AY599" s="172">
        <v>687306.3417315149</v>
      </c>
      <c r="AZ599" s="172">
        <v>348640.21402126394</v>
      </c>
      <c r="BA599" s="172"/>
      <c r="BB599" s="172">
        <f t="shared" si="76"/>
        <v>1041811.8678081858</v>
      </c>
      <c r="BC599" s="172"/>
      <c r="BD599" s="172">
        <v>0</v>
      </c>
      <c r="BE599" s="172">
        <v>2827702.2661888534</v>
      </c>
      <c r="BF599" s="172">
        <v>5680137.5486438265</v>
      </c>
      <c r="BG599" s="172">
        <v>1948806.6285776063</v>
      </c>
      <c r="BH599" s="172"/>
      <c r="BI599" s="172">
        <f t="shared" si="85"/>
        <v>10456646.443410287</v>
      </c>
      <c r="BJ599" s="172"/>
      <c r="BK599" s="172">
        <v>51153.996975461494</v>
      </c>
      <c r="BL599" s="172">
        <v>761473.35495503503</v>
      </c>
      <c r="BM599" s="172">
        <v>1341729.4309280622</v>
      </c>
      <c r="BN599" s="172">
        <v>985229.70734503376</v>
      </c>
      <c r="BP599" s="265">
        <f t="shared" si="86"/>
        <v>3139586.4902035929</v>
      </c>
      <c r="BR599" s="265">
        <f t="shared" si="87"/>
        <v>67647661.442577705</v>
      </c>
    </row>
    <row r="600" spans="1:70" ht="15">
      <c r="A600" s="39">
        <f t="shared" si="88"/>
        <v>2024</v>
      </c>
      <c r="B600" s="39">
        <f t="shared" si="89"/>
        <v>11</v>
      </c>
      <c r="C600" s="264">
        <f t="shared" si="90"/>
        <v>45597</v>
      </c>
      <c r="E600" s="172">
        <v>62657020.532412112</v>
      </c>
      <c r="F600" s="172">
        <v>236.9735</v>
      </c>
      <c r="G600" s="172"/>
      <c r="H600" s="172">
        <f t="shared" si="77"/>
        <v>62657257.50591211</v>
      </c>
      <c r="I600" s="172"/>
      <c r="J600" s="172">
        <v>20475649.867749654</v>
      </c>
      <c r="K600" s="172">
        <v>5088057.6440287679</v>
      </c>
      <c r="L600" s="172"/>
      <c r="M600" s="172">
        <f t="shared" si="78"/>
        <v>25563707.511778422</v>
      </c>
      <c r="N600" s="172"/>
      <c r="O600" s="172">
        <v>934756.79072698136</v>
      </c>
      <c r="P600" s="172">
        <v>913683.97734583647</v>
      </c>
      <c r="Q600" s="172"/>
      <c r="R600" s="172">
        <f t="shared" si="79"/>
        <v>1848440.7680728179</v>
      </c>
      <c r="S600" s="172"/>
      <c r="T600" s="172">
        <v>834998.83846461377</v>
      </c>
      <c r="U600" s="172">
        <v>793543.91098662803</v>
      </c>
      <c r="V600" s="172">
        <v>2485983.432673757</v>
      </c>
      <c r="W600" s="172"/>
      <c r="X600" s="172">
        <f t="shared" si="80"/>
        <v>4114526.1821249989</v>
      </c>
      <c r="Y600" s="172"/>
      <c r="Z600" s="172">
        <v>168547.58176652066</v>
      </c>
      <c r="AA600" s="172">
        <v>182736.12853901205</v>
      </c>
      <c r="AB600" s="172">
        <v>17410.611200008425</v>
      </c>
      <c r="AC600" s="172"/>
      <c r="AD600" s="172">
        <f t="shared" si="81"/>
        <v>368694.3215055411</v>
      </c>
      <c r="AE600" s="172"/>
      <c r="AF600" s="172">
        <v>121876.48262182005</v>
      </c>
      <c r="AG600" s="172">
        <v>33313.248345672757</v>
      </c>
      <c r="AH600" s="172">
        <v>34134.42947911872</v>
      </c>
      <c r="AI600" s="172"/>
      <c r="AJ600" s="172">
        <f t="shared" si="82"/>
        <v>189324.16044661152</v>
      </c>
      <c r="AK600" s="172"/>
      <c r="AL600" s="172">
        <v>14825.236564322777</v>
      </c>
      <c r="AM600" s="172">
        <v>553.79404593692902</v>
      </c>
      <c r="AN600" s="172">
        <v>0</v>
      </c>
      <c r="AO600" s="172"/>
      <c r="AP600" s="172">
        <f t="shared" si="83"/>
        <v>15379.030610259706</v>
      </c>
      <c r="AQ600" s="172"/>
      <c r="AR600" s="172">
        <v>23333.87728325673</v>
      </c>
      <c r="AS600" s="172">
        <v>1820769.1896813435</v>
      </c>
      <c r="AT600" s="172">
        <v>702241.61767715728</v>
      </c>
      <c r="AU600" s="172"/>
      <c r="AV600" s="172">
        <f t="shared" si="84"/>
        <v>2546344.6846417575</v>
      </c>
      <c r="AW600" s="172"/>
      <c r="AX600" s="172">
        <v>10744.929732181956</v>
      </c>
      <c r="AY600" s="172">
        <v>838439.18283079879</v>
      </c>
      <c r="AZ600" s="172">
        <v>323372.61164775025</v>
      </c>
      <c r="BA600" s="172"/>
      <c r="BB600" s="172">
        <f t="shared" si="76"/>
        <v>1172556.724210731</v>
      </c>
      <c r="BC600" s="172"/>
      <c r="BD600" s="172">
        <v>0</v>
      </c>
      <c r="BE600" s="172">
        <v>2924896.5869106492</v>
      </c>
      <c r="BF600" s="172">
        <v>5875376.3180319788</v>
      </c>
      <c r="BG600" s="172">
        <v>2015791.3810911805</v>
      </c>
      <c r="BH600" s="172"/>
      <c r="BI600" s="172">
        <f t="shared" si="85"/>
        <v>10816064.286033809</v>
      </c>
      <c r="BJ600" s="172"/>
      <c r="BK600" s="172">
        <v>55932.77365130699</v>
      </c>
      <c r="BL600" s="172">
        <v>832609.753342096</v>
      </c>
      <c r="BM600" s="172">
        <v>1467073.0147909268</v>
      </c>
      <c r="BN600" s="172">
        <v>1077269.2941649854</v>
      </c>
      <c r="BP600" s="265">
        <f t="shared" si="86"/>
        <v>3432884.8359493152</v>
      </c>
      <c r="BR600" s="265">
        <f t="shared" si="87"/>
        <v>112725180.01128639</v>
      </c>
    </row>
    <row r="601" spans="1:70" ht="15">
      <c r="A601" s="39">
        <f t="shared" si="88"/>
        <v>2024</v>
      </c>
      <c r="B601" s="39">
        <f t="shared" si="89"/>
        <v>12</v>
      </c>
      <c r="C601" s="264">
        <f t="shared" si="90"/>
        <v>45627</v>
      </c>
      <c r="E601" s="172">
        <v>95465111.521129519</v>
      </c>
      <c r="F601" s="172">
        <v>443.69600000000003</v>
      </c>
      <c r="G601" s="172"/>
      <c r="H601" s="172">
        <f t="shared" si="77"/>
        <v>95465555.217129514</v>
      </c>
      <c r="I601" s="172"/>
      <c r="J601" s="172">
        <v>28333081.541327726</v>
      </c>
      <c r="K601" s="172">
        <v>8258382.8649950847</v>
      </c>
      <c r="L601" s="172"/>
      <c r="M601" s="172">
        <f t="shared" si="78"/>
        <v>36591464.406322807</v>
      </c>
      <c r="N601" s="172"/>
      <c r="O601" s="172">
        <v>1503678.5085563776</v>
      </c>
      <c r="P601" s="172">
        <v>1045776.1164889863</v>
      </c>
      <c r="Q601" s="172"/>
      <c r="R601" s="172">
        <f t="shared" si="79"/>
        <v>2549454.6250453638</v>
      </c>
      <c r="S601" s="172"/>
      <c r="T601" s="172">
        <v>1201860.6198409735</v>
      </c>
      <c r="U601" s="172">
        <v>1142192.2196719763</v>
      </c>
      <c r="V601" s="172">
        <v>3578215.2641093675</v>
      </c>
      <c r="W601" s="172"/>
      <c r="X601" s="172">
        <f t="shared" si="80"/>
        <v>5922268.1036223173</v>
      </c>
      <c r="Y601" s="172"/>
      <c r="Z601" s="172">
        <v>193240.64451383785</v>
      </c>
      <c r="AA601" s="172">
        <v>209507.88427067417</v>
      </c>
      <c r="AB601" s="172">
        <v>19961.352719554499</v>
      </c>
      <c r="AC601" s="172"/>
      <c r="AD601" s="172">
        <f t="shared" si="81"/>
        <v>422709.88150406652</v>
      </c>
      <c r="AE601" s="172"/>
      <c r="AF601" s="172">
        <v>168906.43025716001</v>
      </c>
      <c r="AG601" s="172">
        <v>46168.233093809635</v>
      </c>
      <c r="AH601" s="172">
        <v>47306.293290995316</v>
      </c>
      <c r="AI601" s="172"/>
      <c r="AJ601" s="172">
        <f t="shared" si="82"/>
        <v>262380.95664196496</v>
      </c>
      <c r="AK601" s="172"/>
      <c r="AL601" s="172">
        <v>17528.125254065813</v>
      </c>
      <c r="AM601" s="172">
        <v>654.75996689984606</v>
      </c>
      <c r="AN601" s="172">
        <v>0</v>
      </c>
      <c r="AO601" s="172"/>
      <c r="AP601" s="172">
        <f t="shared" si="83"/>
        <v>18182.885220965658</v>
      </c>
      <c r="AQ601" s="172"/>
      <c r="AR601" s="172">
        <v>24205.977877189816</v>
      </c>
      <c r="AS601" s="172">
        <v>2601193.6505274791</v>
      </c>
      <c r="AT601" s="172">
        <v>717937.58662881562</v>
      </c>
      <c r="AU601" s="172"/>
      <c r="AV601" s="172">
        <f t="shared" si="84"/>
        <v>3343337.2150334846</v>
      </c>
      <c r="AW601" s="172"/>
      <c r="AX601" s="172">
        <v>8667.5454255198511</v>
      </c>
      <c r="AY601" s="172">
        <v>931421.33075179846</v>
      </c>
      <c r="AZ601" s="172">
        <v>257075.20168632743</v>
      </c>
      <c r="BA601" s="172"/>
      <c r="BB601" s="172">
        <f t="shared" si="76"/>
        <v>1197164.0778636457</v>
      </c>
      <c r="BC601" s="172"/>
      <c r="BD601" s="172">
        <v>0</v>
      </c>
      <c r="BE601" s="172">
        <v>3313225.8150365353</v>
      </c>
      <c r="BF601" s="172">
        <v>6655431.3670688868</v>
      </c>
      <c r="BG601" s="172">
        <v>2283421.5990568544</v>
      </c>
      <c r="BH601" s="172"/>
      <c r="BI601" s="172">
        <f t="shared" si="85"/>
        <v>12252078.781162277</v>
      </c>
      <c r="BJ601" s="172"/>
      <c r="BK601" s="172">
        <v>56000.106741950629</v>
      </c>
      <c r="BL601" s="172">
        <v>833612.06709006173</v>
      </c>
      <c r="BM601" s="172">
        <v>1468839.1092260352</v>
      </c>
      <c r="BN601" s="172">
        <v>1078566.1343947195</v>
      </c>
      <c r="BP601" s="265">
        <f t="shared" si="86"/>
        <v>3437017.4174527666</v>
      </c>
      <c r="BR601" s="265">
        <f t="shared" si="87"/>
        <v>161461613.56699914</v>
      </c>
    </row>
    <row r="602" spans="1:70" ht="15">
      <c r="A602" s="39">
        <f t="shared" si="88"/>
        <v>2025</v>
      </c>
      <c r="B602" s="39">
        <f t="shared" si="89"/>
        <v>1</v>
      </c>
      <c r="C602" s="264">
        <f t="shared" si="90"/>
        <v>45658</v>
      </c>
      <c r="E602" s="172">
        <v>108851487.71034957</v>
      </c>
      <c r="F602" s="172">
        <v>448.73800000000006</v>
      </c>
      <c r="G602" s="172"/>
      <c r="H602" s="172">
        <f t="shared" si="77"/>
        <v>108851936.44834958</v>
      </c>
      <c r="I602" s="172"/>
      <c r="J602" s="172">
        <v>34813100.01356034</v>
      </c>
      <c r="K602" s="172">
        <v>6069541.2459786944</v>
      </c>
      <c r="L602" s="172"/>
      <c r="M602" s="172">
        <f t="shared" si="78"/>
        <v>40882641.259539038</v>
      </c>
      <c r="N602" s="172"/>
      <c r="O602" s="172">
        <v>1642647.9132256396</v>
      </c>
      <c r="P602" s="172">
        <v>1026196.7243534131</v>
      </c>
      <c r="Q602" s="172"/>
      <c r="R602" s="172">
        <f t="shared" si="79"/>
        <v>2668844.6375790527</v>
      </c>
      <c r="S602" s="172"/>
      <c r="T602" s="172">
        <v>1292843.5102244075</v>
      </c>
      <c r="U602" s="172">
        <v>1228658.1108108149</v>
      </c>
      <c r="V602" s="172">
        <v>3849092.2375023966</v>
      </c>
      <c r="W602" s="172"/>
      <c r="X602" s="172">
        <f t="shared" si="80"/>
        <v>6370593.858537619</v>
      </c>
      <c r="Y602" s="172"/>
      <c r="Z602" s="172">
        <v>181867.42090615086</v>
      </c>
      <c r="AA602" s="172">
        <v>197177.24843897083</v>
      </c>
      <c r="AB602" s="172">
        <v>18786.522607791201</v>
      </c>
      <c r="AC602" s="172"/>
      <c r="AD602" s="172">
        <f t="shared" si="81"/>
        <v>397831.19195291289</v>
      </c>
      <c r="AE602" s="172"/>
      <c r="AF602" s="172">
        <v>126888.66666091101</v>
      </c>
      <c r="AG602" s="172">
        <v>34683.259426207187</v>
      </c>
      <c r="AH602" s="172">
        <v>35538.211726015339</v>
      </c>
      <c r="AI602" s="172"/>
      <c r="AJ602" s="172">
        <f t="shared" si="82"/>
        <v>197110.13781313354</v>
      </c>
      <c r="AK602" s="172"/>
      <c r="AL602" s="172">
        <v>15931.674520378632</v>
      </c>
      <c r="AM602" s="172">
        <v>595.1248368220422</v>
      </c>
      <c r="AN602" s="172">
        <v>0</v>
      </c>
      <c r="AO602" s="172"/>
      <c r="AP602" s="172">
        <f t="shared" si="83"/>
        <v>16526.799357200674</v>
      </c>
      <c r="AQ602" s="172"/>
      <c r="AR602" s="172">
        <v>39882.393161989057</v>
      </c>
      <c r="AS602" s="172">
        <v>3190728.0614886</v>
      </c>
      <c r="AT602" s="172">
        <v>1008733.1281722081</v>
      </c>
      <c r="AU602" s="172"/>
      <c r="AV602" s="172">
        <f t="shared" si="84"/>
        <v>4239343.5828227978</v>
      </c>
      <c r="AW602" s="172"/>
      <c r="AX602" s="172">
        <v>12116.911720488142</v>
      </c>
      <c r="AY602" s="172">
        <v>969394.44150480977</v>
      </c>
      <c r="AZ602" s="172">
        <v>306469.32880757225</v>
      </c>
      <c r="BA602" s="172"/>
      <c r="BB602" s="172">
        <f t="shared" si="76"/>
        <v>1287980.6820328701</v>
      </c>
      <c r="BC602" s="172"/>
      <c r="BD602" s="172">
        <v>0</v>
      </c>
      <c r="BE602" s="172">
        <v>3082429.5359310945</v>
      </c>
      <c r="BF602" s="172">
        <v>6191820.1068915604</v>
      </c>
      <c r="BG602" s="172">
        <v>2124360.5394998537</v>
      </c>
      <c r="BH602" s="172"/>
      <c r="BI602" s="172">
        <f t="shared" si="85"/>
        <v>11398610.18232251</v>
      </c>
      <c r="BJ602" s="172"/>
      <c r="BK602" s="172">
        <v>56113.434802444652</v>
      </c>
      <c r="BL602" s="172">
        <v>835299.05742390256</v>
      </c>
      <c r="BM602" s="172">
        <v>1471811.6158355924</v>
      </c>
      <c r="BN602" s="172">
        <v>1080748.8410936322</v>
      </c>
      <c r="BP602" s="265">
        <f t="shared" si="86"/>
        <v>3443972.9491555719</v>
      </c>
      <c r="BR602" s="265">
        <f t="shared" si="87"/>
        <v>179755391.72946227</v>
      </c>
    </row>
    <row r="603" spans="1:70" ht="15">
      <c r="A603" s="39">
        <f t="shared" si="88"/>
        <v>2025</v>
      </c>
      <c r="B603" s="39">
        <f t="shared" si="89"/>
        <v>2</v>
      </c>
      <c r="C603" s="264">
        <f t="shared" si="90"/>
        <v>45689</v>
      </c>
      <c r="E603" s="172">
        <v>99350817.816331595</v>
      </c>
      <c r="F603" s="172">
        <v>438.65350000000001</v>
      </c>
      <c r="G603" s="172"/>
      <c r="H603" s="172">
        <f t="shared" si="77"/>
        <v>99351256.469831601</v>
      </c>
      <c r="I603" s="172"/>
      <c r="J603" s="172">
        <v>32546202.59575427</v>
      </c>
      <c r="K603" s="172">
        <v>5760888.3628781717</v>
      </c>
      <c r="L603" s="172"/>
      <c r="M603" s="172">
        <f t="shared" si="78"/>
        <v>38307090.958632439</v>
      </c>
      <c r="N603" s="172"/>
      <c r="O603" s="172">
        <v>1543938.2243540748</v>
      </c>
      <c r="P603" s="172">
        <v>1133886.5354063278</v>
      </c>
      <c r="Q603" s="172"/>
      <c r="R603" s="172">
        <f t="shared" si="79"/>
        <v>2677824.7597604026</v>
      </c>
      <c r="S603" s="172"/>
      <c r="T603" s="172">
        <v>1342173.2110122479</v>
      </c>
      <c r="U603" s="172">
        <v>1275538.7552952585</v>
      </c>
      <c r="V603" s="172">
        <v>3995958.0931757051</v>
      </c>
      <c r="W603" s="172"/>
      <c r="X603" s="172">
        <f t="shared" si="80"/>
        <v>6613670.0594832115</v>
      </c>
      <c r="Y603" s="172"/>
      <c r="Z603" s="172">
        <v>176573.10628891634</v>
      </c>
      <c r="AA603" s="172">
        <v>191437.25177879262</v>
      </c>
      <c r="AB603" s="172">
        <v>18239.631027353818</v>
      </c>
      <c r="AC603" s="172"/>
      <c r="AD603" s="172">
        <f t="shared" si="81"/>
        <v>386249.98909506277</v>
      </c>
      <c r="AE603" s="172"/>
      <c r="AF603" s="172">
        <v>151496.984480933</v>
      </c>
      <c r="AG603" s="172">
        <v>41409.602238802167</v>
      </c>
      <c r="AH603" s="172">
        <v>42430.360819567322</v>
      </c>
      <c r="AI603" s="172"/>
      <c r="AJ603" s="172">
        <f t="shared" si="82"/>
        <v>235336.94753930249</v>
      </c>
      <c r="AK603" s="172"/>
      <c r="AL603" s="172">
        <v>12890.886846140613</v>
      </c>
      <c r="AM603" s="172">
        <v>481.53676005543434</v>
      </c>
      <c r="AN603" s="172">
        <v>0</v>
      </c>
      <c r="AO603" s="172"/>
      <c r="AP603" s="172">
        <f t="shared" si="83"/>
        <v>13372.423606196047</v>
      </c>
      <c r="AQ603" s="172"/>
      <c r="AR603" s="172">
        <v>51930.625562165675</v>
      </c>
      <c r="AS603" s="172">
        <v>3054554.3302924214</v>
      </c>
      <c r="AT603" s="172">
        <v>939948.72801318346</v>
      </c>
      <c r="AU603" s="172"/>
      <c r="AV603" s="172">
        <f t="shared" si="84"/>
        <v>4046433.6838677707</v>
      </c>
      <c r="AW603" s="172"/>
      <c r="AX603" s="172">
        <v>16059.604752885754</v>
      </c>
      <c r="AY603" s="172">
        <v>944624.38512296986</v>
      </c>
      <c r="AZ603" s="172">
        <v>290680.20838299184</v>
      </c>
      <c r="BA603" s="172"/>
      <c r="BB603" s="172">
        <f t="shared" si="76"/>
        <v>1251364.1982588475</v>
      </c>
      <c r="BC603" s="172"/>
      <c r="BD603" s="172">
        <v>0</v>
      </c>
      <c r="BE603" s="172">
        <v>3444013.3871356319</v>
      </c>
      <c r="BF603" s="172">
        <v>6918150.4687433708</v>
      </c>
      <c r="BG603" s="172">
        <v>2373558.2766306973</v>
      </c>
      <c r="BH603" s="172"/>
      <c r="BI603" s="172">
        <f t="shared" si="85"/>
        <v>12735722.132509701</v>
      </c>
      <c r="BJ603" s="172"/>
      <c r="BK603" s="172">
        <v>61646.292891919307</v>
      </c>
      <c r="BL603" s="172">
        <v>917660.63737831754</v>
      </c>
      <c r="BM603" s="172">
        <v>1616934.1668526253</v>
      </c>
      <c r="BN603" s="172">
        <v>1187312.090860598</v>
      </c>
      <c r="BP603" s="265">
        <f t="shared" si="86"/>
        <v>3783553.1879834598</v>
      </c>
      <c r="BR603" s="265">
        <f t="shared" si="87"/>
        <v>169401874.810568</v>
      </c>
    </row>
    <row r="604" spans="1:70" ht="15">
      <c r="A604" s="39">
        <f t="shared" si="88"/>
        <v>2025</v>
      </c>
      <c r="B604" s="39">
        <f t="shared" si="89"/>
        <v>3</v>
      </c>
      <c r="C604" s="264">
        <f t="shared" si="90"/>
        <v>45717</v>
      </c>
      <c r="E604" s="172">
        <v>84989278.8717895</v>
      </c>
      <c r="F604" s="172">
        <v>302.52</v>
      </c>
      <c r="G604" s="172"/>
      <c r="H604" s="172">
        <f t="shared" si="77"/>
        <v>84989581.391789496</v>
      </c>
      <c r="I604" s="172"/>
      <c r="J604" s="172">
        <v>29091495.182252791</v>
      </c>
      <c r="K604" s="172">
        <v>5744742.0902304975</v>
      </c>
      <c r="L604" s="172"/>
      <c r="M604" s="172">
        <f t="shared" si="78"/>
        <v>34836237.272483289</v>
      </c>
      <c r="N604" s="172"/>
      <c r="O604" s="172">
        <v>1316952.5004635784</v>
      </c>
      <c r="P604" s="172">
        <v>1065701.4002425203</v>
      </c>
      <c r="Q604" s="172"/>
      <c r="R604" s="172">
        <f t="shared" si="79"/>
        <v>2382653.9007060984</v>
      </c>
      <c r="S604" s="172"/>
      <c r="T604" s="172">
        <v>1077976.0051404743</v>
      </c>
      <c r="U604" s="172">
        <v>1024458.0658840821</v>
      </c>
      <c r="V604" s="172">
        <v>3209382.2962995986</v>
      </c>
      <c r="W604" s="172"/>
      <c r="X604" s="172">
        <f t="shared" si="80"/>
        <v>5311816.3673241548</v>
      </c>
      <c r="Y604" s="172"/>
      <c r="Z604" s="172">
        <v>176922.44346771628</v>
      </c>
      <c r="AA604" s="172">
        <v>191815.99659933281</v>
      </c>
      <c r="AB604" s="172">
        <v>18275.716824219293</v>
      </c>
      <c r="AC604" s="172"/>
      <c r="AD604" s="172">
        <f t="shared" si="81"/>
        <v>387014.15689126839</v>
      </c>
      <c r="AE604" s="172"/>
      <c r="AF604" s="172">
        <v>147910.65029722269</v>
      </c>
      <c r="AG604" s="172">
        <v>40429.327465996023</v>
      </c>
      <c r="AH604" s="172">
        <v>41425.921992248426</v>
      </c>
      <c r="AI604" s="172"/>
      <c r="AJ604" s="172">
        <f t="shared" si="82"/>
        <v>229765.89975546714</v>
      </c>
      <c r="AK604" s="172"/>
      <c r="AL604" s="172">
        <v>15543.964375044201</v>
      </c>
      <c r="AM604" s="172">
        <v>580.64199406240243</v>
      </c>
      <c r="AN604" s="172">
        <v>0</v>
      </c>
      <c r="AO604" s="172"/>
      <c r="AP604" s="172">
        <f t="shared" si="83"/>
        <v>16124.606369106603</v>
      </c>
      <c r="AQ604" s="172"/>
      <c r="AR604" s="172">
        <v>48512.688837113419</v>
      </c>
      <c r="AS604" s="172">
        <v>2737853.1024879902</v>
      </c>
      <c r="AT604" s="172">
        <v>712596.29137202317</v>
      </c>
      <c r="AU604" s="172"/>
      <c r="AV604" s="172">
        <f t="shared" si="84"/>
        <v>3498962.0826971265</v>
      </c>
      <c r="AW604" s="172"/>
      <c r="AX604" s="172">
        <v>17456.713037757982</v>
      </c>
      <c r="AY604" s="172">
        <v>985183.81675650808</v>
      </c>
      <c r="AZ604" s="172">
        <v>256419.28469517003</v>
      </c>
      <c r="BA604" s="172"/>
      <c r="BB604" s="172">
        <f t="shared" si="76"/>
        <v>1259059.8144894361</v>
      </c>
      <c r="BC604" s="172"/>
      <c r="BD604" s="172">
        <v>0</v>
      </c>
      <c r="BE604" s="172">
        <v>3117447.9226246513</v>
      </c>
      <c r="BF604" s="172">
        <v>6262163.1750177145</v>
      </c>
      <c r="BG604" s="172">
        <v>2148494.6447507846</v>
      </c>
      <c r="BH604" s="172"/>
      <c r="BI604" s="172">
        <f t="shared" si="85"/>
        <v>11528105.742393151</v>
      </c>
      <c r="BJ604" s="172"/>
      <c r="BK604" s="172">
        <v>55658.942802557169</v>
      </c>
      <c r="BL604" s="172">
        <v>828533.53432859958</v>
      </c>
      <c r="BM604" s="172">
        <v>1459890.6452677809</v>
      </c>
      <c r="BN604" s="172">
        <v>1071995.2920746845</v>
      </c>
      <c r="BP604" s="265">
        <f t="shared" si="86"/>
        <v>3416078.4144736221</v>
      </c>
      <c r="BR604" s="265">
        <f t="shared" si="87"/>
        <v>147855399.64937222</v>
      </c>
    </row>
    <row r="605" spans="1:70" ht="15">
      <c r="A605" s="39">
        <f t="shared" si="88"/>
        <v>2025</v>
      </c>
      <c r="B605" s="39">
        <f t="shared" si="89"/>
        <v>4</v>
      </c>
      <c r="C605" s="264">
        <f t="shared" si="90"/>
        <v>45748</v>
      </c>
      <c r="E605" s="172">
        <v>63457876.397684157</v>
      </c>
      <c r="F605" s="172">
        <v>274.7885</v>
      </c>
      <c r="G605" s="172"/>
      <c r="H605" s="172">
        <f t="shared" si="77"/>
        <v>63458151.18618416</v>
      </c>
      <c r="I605" s="172"/>
      <c r="J605" s="172">
        <v>22348729.614147641</v>
      </c>
      <c r="K605" s="172">
        <v>4685251.8180476548</v>
      </c>
      <c r="L605" s="172"/>
      <c r="M605" s="172">
        <f t="shared" si="78"/>
        <v>27033981.432195295</v>
      </c>
      <c r="N605" s="172"/>
      <c r="O605" s="172">
        <v>994865.41692058835</v>
      </c>
      <c r="P605" s="172">
        <v>965581.25059365702</v>
      </c>
      <c r="Q605" s="172"/>
      <c r="R605" s="172">
        <f t="shared" si="79"/>
        <v>1960446.6675142455</v>
      </c>
      <c r="S605" s="172"/>
      <c r="T605" s="172">
        <v>1039863.4361358108</v>
      </c>
      <c r="U605" s="172">
        <v>988237.65973199613</v>
      </c>
      <c r="V605" s="172">
        <v>3095912.4197468972</v>
      </c>
      <c r="W605" s="172"/>
      <c r="X605" s="172">
        <f t="shared" si="80"/>
        <v>5124013.5156147042</v>
      </c>
      <c r="Y605" s="172"/>
      <c r="Z605" s="172">
        <v>169815.23591896883</v>
      </c>
      <c r="AA605" s="172">
        <v>184110.49540750659</v>
      </c>
      <c r="AB605" s="172">
        <v>17541.557211532487</v>
      </c>
      <c r="AC605" s="172"/>
      <c r="AD605" s="172">
        <f t="shared" si="81"/>
        <v>371467.28853800788</v>
      </c>
      <c r="AE605" s="172"/>
      <c r="AF605" s="172">
        <v>144532.36635164893</v>
      </c>
      <c r="AG605" s="172">
        <v>39505.920343964841</v>
      </c>
      <c r="AH605" s="172">
        <v>40479.752619618528</v>
      </c>
      <c r="AI605" s="172"/>
      <c r="AJ605" s="172">
        <f t="shared" si="82"/>
        <v>224518.03931523228</v>
      </c>
      <c r="AK605" s="172"/>
      <c r="AL605" s="172">
        <v>14271.891357181368</v>
      </c>
      <c r="AM605" s="172">
        <v>533.12393522853733</v>
      </c>
      <c r="AN605" s="172">
        <v>0</v>
      </c>
      <c r="AO605" s="172"/>
      <c r="AP605" s="172">
        <f t="shared" si="83"/>
        <v>14805.015292409906</v>
      </c>
      <c r="AQ605" s="172"/>
      <c r="AR605" s="172">
        <v>51187.20611707068</v>
      </c>
      <c r="AS605" s="172">
        <v>2459493.4863437177</v>
      </c>
      <c r="AT605" s="172">
        <v>1038645.3623668225</v>
      </c>
      <c r="AU605" s="172"/>
      <c r="AV605" s="172">
        <f t="shared" si="84"/>
        <v>3549326.054827611</v>
      </c>
      <c r="AW605" s="172"/>
      <c r="AX605" s="172">
        <v>19141.302101203499</v>
      </c>
      <c r="AY605" s="172">
        <v>919720.20763108355</v>
      </c>
      <c r="AZ605" s="172">
        <v>388398.31600902911</v>
      </c>
      <c r="BA605" s="172"/>
      <c r="BB605" s="172">
        <f t="shared" si="76"/>
        <v>1327259.8257413162</v>
      </c>
      <c r="BC605" s="172"/>
      <c r="BD605" s="172">
        <v>0</v>
      </c>
      <c r="BE605" s="172">
        <v>3524045.6594495894</v>
      </c>
      <c r="BF605" s="172">
        <v>7078915.030313177</v>
      </c>
      <c r="BG605" s="172">
        <v>2428715.2231913339</v>
      </c>
      <c r="BH605" s="172"/>
      <c r="BI605" s="172">
        <f t="shared" si="85"/>
        <v>13031675.912954101</v>
      </c>
      <c r="BJ605" s="172"/>
      <c r="BK605" s="172">
        <v>60763.019415019706</v>
      </c>
      <c r="BL605" s="172">
        <v>904512.31549605716</v>
      </c>
      <c r="BM605" s="172">
        <v>1593766.5926729799</v>
      </c>
      <c r="BN605" s="172">
        <v>1170300.1793658058</v>
      </c>
      <c r="BP605" s="265">
        <f t="shared" si="86"/>
        <v>3729342.1069498626</v>
      </c>
      <c r="BR605" s="265">
        <f t="shared" si="87"/>
        <v>119824987.04512697</v>
      </c>
    </row>
    <row r="606" spans="1:70" ht="15">
      <c r="A606" s="39">
        <f t="shared" si="88"/>
        <v>2025</v>
      </c>
      <c r="B606" s="39">
        <f t="shared" si="89"/>
        <v>5</v>
      </c>
      <c r="C606" s="264">
        <f t="shared" si="90"/>
        <v>45778</v>
      </c>
      <c r="E606" s="172">
        <v>45932802.787575617</v>
      </c>
      <c r="F606" s="172">
        <v>196.63759999999999</v>
      </c>
      <c r="G606" s="172"/>
      <c r="H606" s="172">
        <f t="shared" si="77"/>
        <v>45932999.425175615</v>
      </c>
      <c r="I606" s="172"/>
      <c r="J606" s="172">
        <v>16908244.281289216</v>
      </c>
      <c r="K606" s="172">
        <v>4467347.8342038738</v>
      </c>
      <c r="L606" s="172"/>
      <c r="M606" s="172">
        <f t="shared" si="78"/>
        <v>21375592.115493089</v>
      </c>
      <c r="N606" s="172"/>
      <c r="O606" s="172">
        <v>755379.81914699811</v>
      </c>
      <c r="P606" s="172">
        <v>869855.24969305156</v>
      </c>
      <c r="Q606" s="172"/>
      <c r="R606" s="172">
        <f t="shared" si="79"/>
        <v>1625235.0688400497</v>
      </c>
      <c r="S606" s="172"/>
      <c r="T606" s="172">
        <v>855138.55697880476</v>
      </c>
      <c r="U606" s="172">
        <v>812683.75916331296</v>
      </c>
      <c r="V606" s="172">
        <v>2545944.0029867105</v>
      </c>
      <c r="W606" s="172"/>
      <c r="X606" s="172">
        <f t="shared" si="80"/>
        <v>4213766.3191288281</v>
      </c>
      <c r="Y606" s="172"/>
      <c r="Z606" s="172">
        <v>161974.66000153965</v>
      </c>
      <c r="AA606" s="172">
        <v>175609.88997816297</v>
      </c>
      <c r="AB606" s="172">
        <v>16731.642186636978</v>
      </c>
      <c r="AC606" s="172"/>
      <c r="AD606" s="172">
        <f t="shared" si="81"/>
        <v>354316.19216633961</v>
      </c>
      <c r="AE606" s="172"/>
      <c r="AF606" s="172">
        <v>138953.65578671175</v>
      </c>
      <c r="AG606" s="172">
        <v>37981.057084864617</v>
      </c>
      <c r="AH606" s="172">
        <v>38917.301043508058</v>
      </c>
      <c r="AI606" s="172"/>
      <c r="AJ606" s="172">
        <f t="shared" si="82"/>
        <v>215852.01391508442</v>
      </c>
      <c r="AK606" s="172"/>
      <c r="AL606" s="172">
        <v>14478.108453221106</v>
      </c>
      <c r="AM606" s="172">
        <v>540.82713776845765</v>
      </c>
      <c r="AN606" s="172">
        <v>0</v>
      </c>
      <c r="AO606" s="172"/>
      <c r="AP606" s="172">
        <f t="shared" si="83"/>
        <v>15018.935590989564</v>
      </c>
      <c r="AQ606" s="172"/>
      <c r="AR606" s="172">
        <v>22574.844818162812</v>
      </c>
      <c r="AS606" s="172">
        <v>2005540.6767973653</v>
      </c>
      <c r="AT606" s="172">
        <v>1033543.7283193007</v>
      </c>
      <c r="AU606" s="172"/>
      <c r="AV606" s="172">
        <f t="shared" si="84"/>
        <v>3061659.2499348288</v>
      </c>
      <c r="AW606" s="172"/>
      <c r="AX606" s="172">
        <v>8869.7063117137568</v>
      </c>
      <c r="AY606" s="172">
        <v>787981.35458615923</v>
      </c>
      <c r="AZ606" s="172">
        <v>406081.6100552011</v>
      </c>
      <c r="BA606" s="172"/>
      <c r="BB606" s="172">
        <f t="shared" si="76"/>
        <v>1202932.670953074</v>
      </c>
      <c r="BC606" s="172"/>
      <c r="BD606" s="172">
        <v>0</v>
      </c>
      <c r="BE606" s="172">
        <v>3257922.5196885066</v>
      </c>
      <c r="BF606" s="172">
        <v>6544341.0559614655</v>
      </c>
      <c r="BG606" s="172">
        <v>2245307.4631221392</v>
      </c>
      <c r="BH606" s="172"/>
      <c r="BI606" s="172">
        <f t="shared" si="85"/>
        <v>12047571.038772112</v>
      </c>
      <c r="BJ606" s="172"/>
      <c r="BK606" s="172">
        <v>54770.042300317735</v>
      </c>
      <c r="BL606" s="172">
        <v>815301.44910198136</v>
      </c>
      <c r="BM606" s="172">
        <v>1436575.4786036098</v>
      </c>
      <c r="BN606" s="172">
        <v>1054875.0036620251</v>
      </c>
      <c r="BP606" s="265">
        <f t="shared" si="86"/>
        <v>3361521.9736679341</v>
      </c>
      <c r="BR606" s="265">
        <f t="shared" si="87"/>
        <v>93406465.00363794</v>
      </c>
    </row>
    <row r="607" spans="1:70" ht="15">
      <c r="A607" s="39">
        <f t="shared" si="88"/>
        <v>2025</v>
      </c>
      <c r="B607" s="39">
        <f t="shared" si="89"/>
        <v>6</v>
      </c>
      <c r="C607" s="264">
        <f t="shared" si="90"/>
        <v>45809</v>
      </c>
      <c r="E607" s="172">
        <v>29800210.995020583</v>
      </c>
      <c r="F607" s="172">
        <v>103.361</v>
      </c>
      <c r="G607" s="172"/>
      <c r="H607" s="172">
        <f t="shared" si="77"/>
        <v>29800314.356020585</v>
      </c>
      <c r="I607" s="172"/>
      <c r="J607" s="172">
        <v>12421801.421901064</v>
      </c>
      <c r="K607" s="172">
        <v>4163081.6255250755</v>
      </c>
      <c r="L607" s="172"/>
      <c r="M607" s="172">
        <f t="shared" si="78"/>
        <v>16584883.04742614</v>
      </c>
      <c r="N607" s="172"/>
      <c r="O607" s="172">
        <v>454568.62263742735</v>
      </c>
      <c r="P607" s="172">
        <v>818421.13950784178</v>
      </c>
      <c r="Q607" s="172"/>
      <c r="R607" s="172">
        <f t="shared" si="79"/>
        <v>1272989.7621452692</v>
      </c>
      <c r="S607" s="172"/>
      <c r="T607" s="172">
        <v>670323.37642203306</v>
      </c>
      <c r="U607" s="172">
        <v>637044.04036035598</v>
      </c>
      <c r="V607" s="172">
        <v>1995706.7382073123</v>
      </c>
      <c r="W607" s="172"/>
      <c r="X607" s="172">
        <f t="shared" si="80"/>
        <v>3303074.1549897012</v>
      </c>
      <c r="Y607" s="172"/>
      <c r="Z607" s="172">
        <v>151883.3902066577</v>
      </c>
      <c r="AA607" s="172">
        <v>164669.12443865</v>
      </c>
      <c r="AB607" s="172">
        <v>15689.235211279369</v>
      </c>
      <c r="AC607" s="172"/>
      <c r="AD607" s="172">
        <f t="shared" si="81"/>
        <v>332241.74985658703</v>
      </c>
      <c r="AE607" s="172"/>
      <c r="AF607" s="172">
        <v>118563.19908543525</v>
      </c>
      <c r="AG607" s="172">
        <v>32407.608185136534</v>
      </c>
      <c r="AH607" s="172">
        <v>33206.465028684179</v>
      </c>
      <c r="AI607" s="172"/>
      <c r="AJ607" s="172">
        <f t="shared" si="82"/>
        <v>184177.27229925597</v>
      </c>
      <c r="AK607" s="172"/>
      <c r="AL607" s="172">
        <v>15204.158949968822</v>
      </c>
      <c r="AM607" s="172">
        <v>567.94862351365339</v>
      </c>
      <c r="AN607" s="172">
        <v>0</v>
      </c>
      <c r="AO607" s="172"/>
      <c r="AP607" s="172">
        <f t="shared" si="83"/>
        <v>15772.107573482475</v>
      </c>
      <c r="AQ607" s="172"/>
      <c r="AR607" s="172">
        <v>5636.4284361903265</v>
      </c>
      <c r="AS607" s="172">
        <v>1668613.2308371319</v>
      </c>
      <c r="AT607" s="172">
        <v>1101436.4653373982</v>
      </c>
      <c r="AU607" s="172"/>
      <c r="AV607" s="172">
        <f t="shared" si="84"/>
        <v>2775686.1246107202</v>
      </c>
      <c r="AW607" s="172"/>
      <c r="AX607" s="172">
        <v>2214.701696737282</v>
      </c>
      <c r="AY607" s="172">
        <v>655642.23787627055</v>
      </c>
      <c r="AZ607" s="172">
        <v>432783.49689822621</v>
      </c>
      <c r="BA607" s="172"/>
      <c r="BB607" s="172">
        <f t="shared" si="76"/>
        <v>1090640.4364712341</v>
      </c>
      <c r="BC607" s="172"/>
      <c r="BD607" s="172">
        <v>0</v>
      </c>
      <c r="BE607" s="172">
        <v>3137299.9253891734</v>
      </c>
      <c r="BF607" s="172">
        <v>6302040.8197283512</v>
      </c>
      <c r="BG607" s="172">
        <v>2162176.3237028564</v>
      </c>
      <c r="BH607" s="172"/>
      <c r="BI607" s="172">
        <f t="shared" si="85"/>
        <v>11601517.068820382</v>
      </c>
      <c r="BJ607" s="172"/>
      <c r="BK607" s="172">
        <v>54116.353905948898</v>
      </c>
      <c r="BL607" s="172">
        <v>805570.70812011859</v>
      </c>
      <c r="BM607" s="172">
        <v>1419429.7420192037</v>
      </c>
      <c r="BN607" s="172">
        <v>1042284.9175776904</v>
      </c>
      <c r="BP607" s="265">
        <f t="shared" si="86"/>
        <v>3321401.7216229616</v>
      </c>
      <c r="BR607" s="265">
        <f t="shared" si="87"/>
        <v>70282697.801836312</v>
      </c>
    </row>
    <row r="608" spans="1:70" ht="15">
      <c r="A608" s="39">
        <f t="shared" si="88"/>
        <v>2025</v>
      </c>
      <c r="B608" s="39">
        <f t="shared" si="89"/>
        <v>7</v>
      </c>
      <c r="C608" s="264">
        <f t="shared" si="90"/>
        <v>45839</v>
      </c>
      <c r="E608" s="172">
        <v>19936828.235964563</v>
      </c>
      <c r="F608" s="172">
        <v>78.150999999999996</v>
      </c>
      <c r="G608" s="172"/>
      <c r="H608" s="172">
        <f t="shared" si="77"/>
        <v>19936906.386964563</v>
      </c>
      <c r="I608" s="172"/>
      <c r="J608" s="172">
        <v>9441316.673190413</v>
      </c>
      <c r="K608" s="172">
        <v>3137823.7518413658</v>
      </c>
      <c r="L608" s="172"/>
      <c r="M608" s="172">
        <f t="shared" si="78"/>
        <v>12579140.425031779</v>
      </c>
      <c r="N608" s="172"/>
      <c r="O608" s="172">
        <v>311513.04933067597</v>
      </c>
      <c r="P608" s="172">
        <v>771600.45424832636</v>
      </c>
      <c r="Q608" s="172"/>
      <c r="R608" s="172">
        <f t="shared" si="79"/>
        <v>1083113.5035790023</v>
      </c>
      <c r="S608" s="172"/>
      <c r="T608" s="172">
        <v>509053.22099891945</v>
      </c>
      <c r="U608" s="172">
        <v>483780.41415556055</v>
      </c>
      <c r="V608" s="172">
        <v>1515568.4241184208</v>
      </c>
      <c r="W608" s="172"/>
      <c r="X608" s="172">
        <f t="shared" si="80"/>
        <v>2508402.0592729007</v>
      </c>
      <c r="Y608" s="172"/>
      <c r="Z608" s="172">
        <v>126516.22842217036</v>
      </c>
      <c r="AA608" s="172">
        <v>137166.52316762562</v>
      </c>
      <c r="AB608" s="172">
        <v>13068.860676987773</v>
      </c>
      <c r="AC608" s="172"/>
      <c r="AD608" s="172">
        <f t="shared" si="81"/>
        <v>276751.61226678378</v>
      </c>
      <c r="AE608" s="172"/>
      <c r="AF608" s="172">
        <v>110278.85562309256</v>
      </c>
      <c r="AG608" s="172">
        <v>30143.197650757829</v>
      </c>
      <c r="AH608" s="172">
        <v>30886.236124691284</v>
      </c>
      <c r="AI608" s="172"/>
      <c r="AJ608" s="172">
        <f t="shared" si="82"/>
        <v>171308.28939854167</v>
      </c>
      <c r="AK608" s="172"/>
      <c r="AL608" s="172">
        <v>13288.576080181692</v>
      </c>
      <c r="AM608" s="172">
        <v>496.39236987923812</v>
      </c>
      <c r="AN608" s="172">
        <v>0</v>
      </c>
      <c r="AO608" s="172"/>
      <c r="AP608" s="172">
        <f t="shared" si="83"/>
        <v>13784.968450060931</v>
      </c>
      <c r="AQ608" s="172"/>
      <c r="AR608" s="172">
        <v>2973.6958315658849</v>
      </c>
      <c r="AS608" s="172">
        <v>1363470.2686015049</v>
      </c>
      <c r="AT608" s="172">
        <v>1069639.1718085222</v>
      </c>
      <c r="AU608" s="172"/>
      <c r="AV608" s="172">
        <f t="shared" si="84"/>
        <v>2436083.1362415929</v>
      </c>
      <c r="AW608" s="172"/>
      <c r="AX608" s="172">
        <v>1265.0771096563631</v>
      </c>
      <c r="AY608" s="172">
        <v>580050.92793787306</v>
      </c>
      <c r="AZ608" s="172">
        <v>455048.56868101319</v>
      </c>
      <c r="BA608" s="172"/>
      <c r="BB608" s="172">
        <f t="shared" si="76"/>
        <v>1036364.5737285427</v>
      </c>
      <c r="BC608" s="172"/>
      <c r="BD608" s="172">
        <v>0</v>
      </c>
      <c r="BE608" s="172">
        <v>2813489.4192774463</v>
      </c>
      <c r="BF608" s="172">
        <v>5651587.5395498993</v>
      </c>
      <c r="BG608" s="172">
        <v>1939011.3645559666</v>
      </c>
      <c r="BH608" s="172"/>
      <c r="BI608" s="172">
        <f t="shared" si="85"/>
        <v>10404088.323383313</v>
      </c>
      <c r="BJ608" s="172"/>
      <c r="BK608" s="172">
        <v>53612.371414842615</v>
      </c>
      <c r="BL608" s="172">
        <v>798068.4744525248</v>
      </c>
      <c r="BM608" s="172">
        <v>1406210.674478614</v>
      </c>
      <c r="BN608" s="172">
        <v>1032578.1780934258</v>
      </c>
      <c r="BP608" s="265">
        <f t="shared" si="86"/>
        <v>3290469.6984394072</v>
      </c>
      <c r="BR608" s="265">
        <f t="shared" si="87"/>
        <v>53736412.976756483</v>
      </c>
    </row>
    <row r="609" spans="1:70" ht="15">
      <c r="A609" s="39">
        <f t="shared" si="88"/>
        <v>2025</v>
      </c>
      <c r="B609" s="39">
        <f t="shared" si="89"/>
        <v>8</v>
      </c>
      <c r="C609" s="264">
        <f t="shared" si="90"/>
        <v>45870</v>
      </c>
      <c r="E609" s="172">
        <v>15769115.167686701</v>
      </c>
      <c r="F609" s="172">
        <v>65.545500000000004</v>
      </c>
      <c r="G609" s="172"/>
      <c r="H609" s="172">
        <f t="shared" si="77"/>
        <v>15769180.7131867</v>
      </c>
      <c r="I609" s="172"/>
      <c r="J609" s="172">
        <v>8139845.6833705325</v>
      </c>
      <c r="K609" s="172">
        <v>3141070.101360308</v>
      </c>
      <c r="L609" s="172"/>
      <c r="M609" s="172">
        <f t="shared" si="78"/>
        <v>11280915.78473084</v>
      </c>
      <c r="N609" s="172"/>
      <c r="O609" s="172">
        <v>299537.54660608107</v>
      </c>
      <c r="P609" s="172">
        <v>750204.96502909274</v>
      </c>
      <c r="Q609" s="172"/>
      <c r="R609" s="172">
        <f t="shared" si="79"/>
        <v>1049742.5116351738</v>
      </c>
      <c r="S609" s="172"/>
      <c r="T609" s="172">
        <v>426994.98660945881</v>
      </c>
      <c r="U609" s="172">
        <v>405796.09939195431</v>
      </c>
      <c r="V609" s="172">
        <v>1271262.2025891028</v>
      </c>
      <c r="W609" s="172"/>
      <c r="X609" s="172">
        <f t="shared" si="80"/>
        <v>2104053.288590516</v>
      </c>
      <c r="Y609" s="172"/>
      <c r="Z609" s="172">
        <v>119725.80885908517</v>
      </c>
      <c r="AA609" s="172">
        <v>129804.47757131062</v>
      </c>
      <c r="AB609" s="172">
        <v>12367.424597877614</v>
      </c>
      <c r="AC609" s="172"/>
      <c r="AD609" s="172">
        <f t="shared" si="81"/>
        <v>261897.71102827339</v>
      </c>
      <c r="AE609" s="172"/>
      <c r="AF609" s="172">
        <v>116802.76787497896</v>
      </c>
      <c r="AG609" s="172">
        <v>31926.418698470923</v>
      </c>
      <c r="AH609" s="172">
        <v>32713.414083058993</v>
      </c>
      <c r="AI609" s="172"/>
      <c r="AJ609" s="172">
        <f t="shared" si="82"/>
        <v>181442.60065650888</v>
      </c>
      <c r="AK609" s="172"/>
      <c r="AL609" s="172">
        <v>13023.849093407654</v>
      </c>
      <c r="AM609" s="172">
        <v>486.50354089238118</v>
      </c>
      <c r="AN609" s="172">
        <v>0</v>
      </c>
      <c r="AO609" s="172"/>
      <c r="AP609" s="172">
        <f t="shared" si="83"/>
        <v>13510.352634300036</v>
      </c>
      <c r="AQ609" s="172"/>
      <c r="AR609" s="172">
        <v>3601.7919071244678</v>
      </c>
      <c r="AS609" s="172">
        <v>1302124.5889952928</v>
      </c>
      <c r="AT609" s="172">
        <v>945194.98303645651</v>
      </c>
      <c r="AU609" s="172"/>
      <c r="AV609" s="172">
        <f t="shared" si="84"/>
        <v>2250921.3639388736</v>
      </c>
      <c r="AW609" s="172"/>
      <c r="AX609" s="172">
        <v>1606.4331888400982</v>
      </c>
      <c r="AY609" s="172">
        <v>580759.85778889817</v>
      </c>
      <c r="AZ609" s="172">
        <v>421565.88437868515</v>
      </c>
      <c r="BA609" s="172"/>
      <c r="BB609" s="172">
        <f t="shared" si="76"/>
        <v>1003932.1753564234</v>
      </c>
      <c r="BC609" s="172"/>
      <c r="BD609" s="172">
        <v>0</v>
      </c>
      <c r="BE609" s="172">
        <v>2768344.8165406897</v>
      </c>
      <c r="BF609" s="172">
        <v>5560903.4685323127</v>
      </c>
      <c r="BG609" s="172">
        <v>1907898.435125645</v>
      </c>
      <c r="BH609" s="172"/>
      <c r="BI609" s="172">
        <f t="shared" si="85"/>
        <v>10237146.720198648</v>
      </c>
      <c r="BJ609" s="172"/>
      <c r="BK609" s="172">
        <v>53417.663122886413</v>
      </c>
      <c r="BL609" s="172">
        <v>795170.06601760664</v>
      </c>
      <c r="BM609" s="172">
        <v>1401103.6278896898</v>
      </c>
      <c r="BN609" s="172">
        <v>1028828.0822095464</v>
      </c>
      <c r="BP609" s="265">
        <f t="shared" si="86"/>
        <v>3278519.4392397292</v>
      </c>
      <c r="BR609" s="265">
        <f t="shared" si="87"/>
        <v>47431262.661195993</v>
      </c>
    </row>
    <row r="610" spans="1:70" ht="15">
      <c r="A610" s="39">
        <f t="shared" si="88"/>
        <v>2025</v>
      </c>
      <c r="B610" s="39">
        <f t="shared" si="89"/>
        <v>9</v>
      </c>
      <c r="C610" s="264">
        <f t="shared" si="90"/>
        <v>45901</v>
      </c>
      <c r="E610" s="172">
        <v>18381608.799421102</v>
      </c>
      <c r="F610" s="172">
        <v>73.108999999999995</v>
      </c>
      <c r="G610" s="172"/>
      <c r="H610" s="172">
        <f t="shared" si="77"/>
        <v>18381681.908421103</v>
      </c>
      <c r="I610" s="172"/>
      <c r="J610" s="172">
        <v>8986698.654390661</v>
      </c>
      <c r="K610" s="172">
        <v>3126762.9189484343</v>
      </c>
      <c r="L610" s="172"/>
      <c r="M610" s="172">
        <f t="shared" si="78"/>
        <v>12113461.573339095</v>
      </c>
      <c r="N610" s="172"/>
      <c r="O610" s="172">
        <v>326816.74897209089</v>
      </c>
      <c r="P610" s="172">
        <v>721531.17877447535</v>
      </c>
      <c r="Q610" s="172"/>
      <c r="R610" s="172">
        <f t="shared" si="79"/>
        <v>1048347.9277465662</v>
      </c>
      <c r="S610" s="172"/>
      <c r="T610" s="172">
        <v>449901.5534304069</v>
      </c>
      <c r="U610" s="172">
        <v>427565.4310185659</v>
      </c>
      <c r="V610" s="172">
        <v>1339460.3161589631</v>
      </c>
      <c r="W610" s="172"/>
      <c r="X610" s="172">
        <f t="shared" si="80"/>
        <v>2216927.300607936</v>
      </c>
      <c r="Y610" s="172"/>
      <c r="Z610" s="172">
        <v>128896.76142178773</v>
      </c>
      <c r="AA610" s="172">
        <v>139747.45242006684</v>
      </c>
      <c r="AB610" s="172">
        <v>13314.764736071465</v>
      </c>
      <c r="AC610" s="172"/>
      <c r="AD610" s="172">
        <f t="shared" si="81"/>
        <v>281958.97857792606</v>
      </c>
      <c r="AE610" s="172"/>
      <c r="AF610" s="172">
        <v>127371.02327414029</v>
      </c>
      <c r="AG610" s="172">
        <v>34815.104925043459</v>
      </c>
      <c r="AH610" s="172">
        <v>35673.307254240841</v>
      </c>
      <c r="AI610" s="172"/>
      <c r="AJ610" s="172">
        <f t="shared" si="82"/>
        <v>197859.43545342458</v>
      </c>
      <c r="AK610" s="172"/>
      <c r="AL610" s="172">
        <v>13173.869442542888</v>
      </c>
      <c r="AM610" s="172">
        <v>492.10752405716966</v>
      </c>
      <c r="AN610" s="172">
        <v>0</v>
      </c>
      <c r="AO610" s="172"/>
      <c r="AP610" s="172">
        <f t="shared" si="83"/>
        <v>13665.976966600057</v>
      </c>
      <c r="AQ610" s="172"/>
      <c r="AR610" s="172">
        <v>5984.1916218138604</v>
      </c>
      <c r="AS610" s="172">
        <v>1317300.0552701</v>
      </c>
      <c r="AT610" s="172">
        <v>985932.95493319747</v>
      </c>
      <c r="AU610" s="172"/>
      <c r="AV610" s="172">
        <f t="shared" si="84"/>
        <v>2309217.2018251112</v>
      </c>
      <c r="AW610" s="172"/>
      <c r="AX610" s="172">
        <v>2624.5440595276946</v>
      </c>
      <c r="AY610" s="172">
        <v>577740.8634562915</v>
      </c>
      <c r="AZ610" s="172">
        <v>432410.03020858788</v>
      </c>
      <c r="BA610" s="172"/>
      <c r="BB610" s="172">
        <f t="shared" si="76"/>
        <v>1012775.4377244071</v>
      </c>
      <c r="BC610" s="172"/>
      <c r="BD610" s="172">
        <v>0</v>
      </c>
      <c r="BE610" s="172">
        <v>2923884.7857281631</v>
      </c>
      <c r="BF610" s="172">
        <v>5873343.865762474</v>
      </c>
      <c r="BG610" s="172">
        <v>2015094.064094689</v>
      </c>
      <c r="BH610" s="172"/>
      <c r="BI610" s="172">
        <f t="shared" si="85"/>
        <v>10812322.715585325</v>
      </c>
      <c r="BJ610" s="172"/>
      <c r="BK610" s="172">
        <v>53606.16574172493</v>
      </c>
      <c r="BL610" s="172">
        <v>797976.09741440311</v>
      </c>
      <c r="BM610" s="172">
        <v>1406047.9045143293</v>
      </c>
      <c r="BN610" s="172">
        <v>1032458.6563772138</v>
      </c>
      <c r="BP610" s="265">
        <f t="shared" si="86"/>
        <v>3290088.8240476707</v>
      </c>
      <c r="BR610" s="265">
        <f t="shared" si="87"/>
        <v>51678307.280295163</v>
      </c>
    </row>
    <row r="611" spans="1:70" ht="15">
      <c r="A611" s="39">
        <f t="shared" si="88"/>
        <v>2025</v>
      </c>
      <c r="B611" s="39">
        <f t="shared" si="89"/>
        <v>10</v>
      </c>
      <c r="C611" s="264">
        <f t="shared" si="90"/>
        <v>45931</v>
      </c>
      <c r="E611" s="172">
        <v>31146552.141370669</v>
      </c>
      <c r="F611" s="172">
        <v>141.1755</v>
      </c>
      <c r="G611" s="172"/>
      <c r="H611" s="172">
        <f t="shared" si="77"/>
        <v>31146693.316870671</v>
      </c>
      <c r="I611" s="172"/>
      <c r="J611" s="172">
        <v>12464989.858055618</v>
      </c>
      <c r="K611" s="172">
        <v>3482172.5830924236</v>
      </c>
      <c r="L611" s="172"/>
      <c r="M611" s="172">
        <f t="shared" si="78"/>
        <v>15947162.441148041</v>
      </c>
      <c r="N611" s="172"/>
      <c r="O611" s="172">
        <v>503760.07425671059</v>
      </c>
      <c r="P611" s="172">
        <v>757662.50181810884</v>
      </c>
      <c r="Q611" s="172"/>
      <c r="R611" s="172">
        <f t="shared" si="79"/>
        <v>1261422.5760748195</v>
      </c>
      <c r="S611" s="172"/>
      <c r="T611" s="172">
        <v>539011.47808276198</v>
      </c>
      <c r="U611" s="172">
        <v>512251.34297310136</v>
      </c>
      <c r="V611" s="172">
        <v>1604761.0401454789</v>
      </c>
      <c r="W611" s="172"/>
      <c r="X611" s="172">
        <f t="shared" si="80"/>
        <v>2656023.8612013422</v>
      </c>
      <c r="Y611" s="172"/>
      <c r="Z611" s="172">
        <v>149187.66210940244</v>
      </c>
      <c r="AA611" s="172">
        <v>161746.46657003314</v>
      </c>
      <c r="AB611" s="172">
        <v>15410.772160606442</v>
      </c>
      <c r="AC611" s="172"/>
      <c r="AD611" s="172">
        <f t="shared" si="81"/>
        <v>326344.90084004204</v>
      </c>
      <c r="AE611" s="172"/>
      <c r="AF611" s="172">
        <v>120554.02756514685</v>
      </c>
      <c r="AG611" s="172">
        <v>32951.773573992265</v>
      </c>
      <c r="AH611" s="172">
        <v>33764.044250564111</v>
      </c>
      <c r="AI611" s="172"/>
      <c r="AJ611" s="172">
        <f t="shared" si="82"/>
        <v>187269.84538970323</v>
      </c>
      <c r="AK611" s="172"/>
      <c r="AL611" s="172">
        <v>13952.102057727561</v>
      </c>
      <c r="AM611" s="172">
        <v>521.17826345301592</v>
      </c>
      <c r="AN611" s="172">
        <v>0</v>
      </c>
      <c r="AO611" s="172"/>
      <c r="AP611" s="172">
        <f t="shared" si="83"/>
        <v>14473.280321180577</v>
      </c>
      <c r="AQ611" s="172"/>
      <c r="AR611" s="172">
        <v>13015.928227249271</v>
      </c>
      <c r="AS611" s="172">
        <v>1525226.6085082027</v>
      </c>
      <c r="AT611" s="172">
        <v>773680.2338846277</v>
      </c>
      <c r="AU611" s="172"/>
      <c r="AV611" s="172">
        <f t="shared" si="84"/>
        <v>2311922.7706200797</v>
      </c>
      <c r="AW611" s="172"/>
      <c r="AX611" s="172">
        <v>5830.80928440547</v>
      </c>
      <c r="AY611" s="172">
        <v>683263.25364129385</v>
      </c>
      <c r="AZ611" s="172">
        <v>346589.3336328619</v>
      </c>
      <c r="BA611" s="172"/>
      <c r="BB611" s="172">
        <f t="shared" si="76"/>
        <v>1035683.3965585611</v>
      </c>
      <c r="BC611" s="172"/>
      <c r="BD611" s="172">
        <v>0</v>
      </c>
      <c r="BE611" s="172">
        <v>2811513.2061061561</v>
      </c>
      <c r="BF611" s="172">
        <v>5647617.8278965224</v>
      </c>
      <c r="BG611" s="172">
        <v>1937649.3904281587</v>
      </c>
      <c r="BH611" s="172"/>
      <c r="BI611" s="172">
        <f t="shared" si="85"/>
        <v>10396780.424430838</v>
      </c>
      <c r="BJ611" s="172"/>
      <c r="BK611" s="172">
        <v>51054.658902390322</v>
      </c>
      <c r="BL611" s="172">
        <v>759994.61819449288</v>
      </c>
      <c r="BM611" s="172">
        <v>1339123.8707737853</v>
      </c>
      <c r="BN611" s="172">
        <v>983316.44882279006</v>
      </c>
      <c r="BP611" s="265">
        <f t="shared" si="86"/>
        <v>3133489.596693458</v>
      </c>
      <c r="BR611" s="265">
        <f t="shared" si="87"/>
        <v>68417266.41014874</v>
      </c>
    </row>
    <row r="612" spans="1:70" ht="15">
      <c r="A612" s="39">
        <f t="shared" si="88"/>
        <v>2025</v>
      </c>
      <c r="B612" s="39">
        <f t="shared" si="89"/>
        <v>11</v>
      </c>
      <c r="C612" s="264">
        <f t="shared" si="90"/>
        <v>45962</v>
      </c>
      <c r="E612" s="172">
        <v>63865917.641271628</v>
      </c>
      <c r="F612" s="172">
        <v>236.9735</v>
      </c>
      <c r="G612" s="172"/>
      <c r="H612" s="172">
        <f t="shared" si="77"/>
        <v>63866154.614771627</v>
      </c>
      <c r="I612" s="172"/>
      <c r="J612" s="172">
        <v>20878704.990659218</v>
      </c>
      <c r="K612" s="172">
        <v>5188214.0596898431</v>
      </c>
      <c r="L612" s="172"/>
      <c r="M612" s="172">
        <f t="shared" si="78"/>
        <v>26066919.05034906</v>
      </c>
      <c r="N612" s="172"/>
      <c r="O612" s="172">
        <v>919454.34309457906</v>
      </c>
      <c r="P612" s="172">
        <v>898726.50246616674</v>
      </c>
      <c r="Q612" s="172"/>
      <c r="R612" s="172">
        <f t="shared" si="79"/>
        <v>1818180.8455607458</v>
      </c>
      <c r="S612" s="172"/>
      <c r="T612" s="172">
        <v>830430.78180556186</v>
      </c>
      <c r="U612" s="172">
        <v>789202.64321492903</v>
      </c>
      <c r="V612" s="172">
        <v>2472383.278217495</v>
      </c>
      <c r="W612" s="172"/>
      <c r="X612" s="172">
        <f t="shared" si="80"/>
        <v>4092016.7032379857</v>
      </c>
      <c r="Y612" s="172"/>
      <c r="Z612" s="172">
        <v>166841.78237520883</v>
      </c>
      <c r="AA612" s="172">
        <v>180886.73281606229</v>
      </c>
      <c r="AB612" s="172">
        <v>17234.405705535763</v>
      </c>
      <c r="AC612" s="172"/>
      <c r="AD612" s="172">
        <f t="shared" si="81"/>
        <v>364962.92089680687</v>
      </c>
      <c r="AE612" s="172"/>
      <c r="AF612" s="172">
        <v>120562.25780317813</v>
      </c>
      <c r="AG612" s="172">
        <v>32954.023195556503</v>
      </c>
      <c r="AH612" s="172">
        <v>33766.349325945608</v>
      </c>
      <c r="AI612" s="172"/>
      <c r="AJ612" s="172">
        <f t="shared" si="82"/>
        <v>187282.63032468024</v>
      </c>
      <c r="AK612" s="172"/>
      <c r="AL612" s="172">
        <v>14887.098102462913</v>
      </c>
      <c r="AM612" s="172">
        <v>556.10487257000636</v>
      </c>
      <c r="AN612" s="172">
        <v>0</v>
      </c>
      <c r="AO612" s="172"/>
      <c r="AP612" s="172">
        <f t="shared" si="83"/>
        <v>15443.202975032918</v>
      </c>
      <c r="AQ612" s="172"/>
      <c r="AR612" s="172">
        <v>23132.682502123542</v>
      </c>
      <c r="AS612" s="172">
        <v>1805069.7303002463</v>
      </c>
      <c r="AT612" s="172">
        <v>696186.58675126161</v>
      </c>
      <c r="AU612" s="172"/>
      <c r="AV612" s="172">
        <f t="shared" si="84"/>
        <v>2524388.9995536315</v>
      </c>
      <c r="AW612" s="172"/>
      <c r="AX612" s="172">
        <v>10689.307271681566</v>
      </c>
      <c r="AY612" s="172">
        <v>834098.89848354005</v>
      </c>
      <c r="AZ612" s="172">
        <v>321698.63324429799</v>
      </c>
      <c r="BA612" s="172"/>
      <c r="BB612" s="172">
        <f t="shared" si="76"/>
        <v>1166486.8389995196</v>
      </c>
      <c r="BC612" s="172"/>
      <c r="BD612" s="172">
        <v>0</v>
      </c>
      <c r="BE612" s="172">
        <v>2908151.0733721987</v>
      </c>
      <c r="BF612" s="172">
        <v>5841738.8232510043</v>
      </c>
      <c r="BG612" s="172">
        <v>2004250.6442275883</v>
      </c>
      <c r="BH612" s="172"/>
      <c r="BI612" s="172">
        <f t="shared" si="85"/>
        <v>10754140.540850792</v>
      </c>
      <c r="BJ612" s="172"/>
      <c r="BK612" s="172">
        <v>55836.681315139802</v>
      </c>
      <c r="BL612" s="172">
        <v>831179.33230106183</v>
      </c>
      <c r="BM612" s="172">
        <v>1464552.587783356</v>
      </c>
      <c r="BN612" s="172">
        <v>1075418.5487719027</v>
      </c>
      <c r="BP612" s="265">
        <f t="shared" si="86"/>
        <v>3426987.1501714606</v>
      </c>
      <c r="BR612" s="265">
        <f t="shared" si="87"/>
        <v>114282963.49769135</v>
      </c>
    </row>
    <row r="613" spans="1:70" ht="15">
      <c r="A613" s="39">
        <f t="shared" si="88"/>
        <v>2025</v>
      </c>
      <c r="B613" s="39">
        <f t="shared" si="89"/>
        <v>12</v>
      </c>
      <c r="C613" s="264">
        <f t="shared" si="90"/>
        <v>45992</v>
      </c>
      <c r="E613" s="172">
        <v>97299260.23839514</v>
      </c>
      <c r="F613" s="172">
        <v>443.69600000000003</v>
      </c>
      <c r="G613" s="172"/>
      <c r="H613" s="172">
        <f t="shared" si="77"/>
        <v>97299703.934395134</v>
      </c>
      <c r="I613" s="172"/>
      <c r="J613" s="172">
        <v>28876170.662031669</v>
      </c>
      <c r="K613" s="172">
        <v>8416679.7266352344</v>
      </c>
      <c r="L613" s="172"/>
      <c r="M613" s="172">
        <f t="shared" si="78"/>
        <v>37292850.388666905</v>
      </c>
      <c r="N613" s="172"/>
      <c r="O613" s="172">
        <v>1480123.1080681102</v>
      </c>
      <c r="P613" s="172">
        <v>1029393.8412188469</v>
      </c>
      <c r="Q613" s="172"/>
      <c r="R613" s="172">
        <f t="shared" si="79"/>
        <v>2509516.9492869573</v>
      </c>
      <c r="S613" s="172"/>
      <c r="T613" s="172">
        <v>1194723.8302894244</v>
      </c>
      <c r="U613" s="172">
        <v>1135409.748090293</v>
      </c>
      <c r="V613" s="172">
        <v>3556967.4015132301</v>
      </c>
      <c r="W613" s="172"/>
      <c r="X613" s="172">
        <f t="shared" si="80"/>
        <v>5887100.9798929477</v>
      </c>
      <c r="Y613" s="172"/>
      <c r="Z613" s="172">
        <v>191015.3915631875</v>
      </c>
      <c r="AA613" s="172">
        <v>207095.30673642544</v>
      </c>
      <c r="AB613" s="172">
        <v>19731.488763398112</v>
      </c>
      <c r="AC613" s="172"/>
      <c r="AD613" s="172">
        <f t="shared" si="81"/>
        <v>417842.18706301111</v>
      </c>
      <c r="AE613" s="172"/>
      <c r="AF613" s="172">
        <v>167211.64202228677</v>
      </c>
      <c r="AG613" s="172">
        <v>45704.986205262263</v>
      </c>
      <c r="AH613" s="172">
        <v>46831.627233681946</v>
      </c>
      <c r="AI613" s="172"/>
      <c r="AJ613" s="172">
        <f t="shared" si="82"/>
        <v>259748.25546123096</v>
      </c>
      <c r="AK613" s="172"/>
      <c r="AL613" s="172">
        <v>17593.077120454505</v>
      </c>
      <c r="AM613" s="172">
        <v>657.18623218893504</v>
      </c>
      <c r="AN613" s="172">
        <v>0</v>
      </c>
      <c r="AO613" s="172"/>
      <c r="AP613" s="172">
        <f t="shared" si="83"/>
        <v>18250.26335264344</v>
      </c>
      <c r="AQ613" s="172"/>
      <c r="AR613" s="172">
        <v>23997.263467578581</v>
      </c>
      <c r="AS613" s="172">
        <v>2578765.0339349667</v>
      </c>
      <c r="AT613" s="172">
        <v>711747.21827058657</v>
      </c>
      <c r="AU613" s="172"/>
      <c r="AV613" s="172">
        <f t="shared" si="84"/>
        <v>3314509.5156731317</v>
      </c>
      <c r="AW613" s="172"/>
      <c r="AX613" s="172">
        <v>8623.9490279175316</v>
      </c>
      <c r="AY613" s="172">
        <v>926736.42716292548</v>
      </c>
      <c r="AZ613" s="172">
        <v>255782.1536368283</v>
      </c>
      <c r="BA613" s="172"/>
      <c r="BB613" s="172">
        <f t="shared" si="76"/>
        <v>1191142.5298276714</v>
      </c>
      <c r="BC613" s="172"/>
      <c r="BD613" s="172">
        <v>0</v>
      </c>
      <c r="BE613" s="172">
        <v>3294257.0528621981</v>
      </c>
      <c r="BF613" s="172">
        <v>6617327.9289643634</v>
      </c>
      <c r="BG613" s="172">
        <v>2270348.6352221281</v>
      </c>
      <c r="BH613" s="172"/>
      <c r="BI613" s="172">
        <f t="shared" si="85"/>
        <v>12181933.61704869</v>
      </c>
      <c r="BJ613" s="172"/>
      <c r="BK613" s="172">
        <v>55907.108471952473</v>
      </c>
      <c r="BL613" s="172">
        <v>832227.70401293051</v>
      </c>
      <c r="BM613" s="172">
        <v>1466399.8371601247</v>
      </c>
      <c r="BN613" s="172">
        <v>1076774.9809413962</v>
      </c>
      <c r="BP613" s="265">
        <f t="shared" si="86"/>
        <v>3431309.6305864039</v>
      </c>
      <c r="BR613" s="265">
        <f t="shared" si="87"/>
        <v>163803908.25125474</v>
      </c>
    </row>
    <row r="614" spans="1:70" ht="15">
      <c r="A614" s="39">
        <f t="shared" si="88"/>
        <v>2026</v>
      </c>
      <c r="B614" s="39">
        <f t="shared" si="89"/>
        <v>1</v>
      </c>
      <c r="C614" s="264">
        <f t="shared" si="90"/>
        <v>46023</v>
      </c>
      <c r="E614" s="172">
        <v>110969073.84758493</v>
      </c>
      <c r="F614" s="172">
        <v>448.73800000000006</v>
      </c>
      <c r="G614" s="172"/>
      <c r="H614" s="172">
        <f t="shared" si="77"/>
        <v>110969522.58558494</v>
      </c>
      <c r="I614" s="172"/>
      <c r="J614" s="172">
        <v>35502170.172693424</v>
      </c>
      <c r="K614" s="172">
        <v>6189678.198752284</v>
      </c>
      <c r="L614" s="172"/>
      <c r="M614" s="172">
        <f t="shared" si="78"/>
        <v>41691848.371445708</v>
      </c>
      <c r="N614" s="172"/>
      <c r="O614" s="172">
        <v>1619892.7379267979</v>
      </c>
      <c r="P614" s="172">
        <v>1011981.0874139642</v>
      </c>
      <c r="Q614" s="172"/>
      <c r="R614" s="172">
        <f t="shared" si="79"/>
        <v>2631873.8253407623</v>
      </c>
      <c r="S614" s="172"/>
      <c r="T614" s="172">
        <v>1286375.0522099624</v>
      </c>
      <c r="U614" s="172">
        <v>1222510.7903184006</v>
      </c>
      <c r="V614" s="172">
        <v>3829834.1514810733</v>
      </c>
      <c r="W614" s="172"/>
      <c r="X614" s="172">
        <f t="shared" si="80"/>
        <v>6338719.9940094361</v>
      </c>
      <c r="Y614" s="172"/>
      <c r="Z614" s="172">
        <v>179979.74336276864</v>
      </c>
      <c r="AA614" s="172">
        <v>195130.663833055</v>
      </c>
      <c r="AB614" s="172">
        <v>18591.529482204023</v>
      </c>
      <c r="AC614" s="172"/>
      <c r="AD614" s="172">
        <f t="shared" si="81"/>
        <v>393701.93667802762</v>
      </c>
      <c r="AE614" s="172"/>
      <c r="AF614" s="172">
        <v>125911.92809677774</v>
      </c>
      <c r="AG614" s="172">
        <v>34416.281469050897</v>
      </c>
      <c r="AH614" s="172">
        <v>35264.652685585876</v>
      </c>
      <c r="AI614" s="172"/>
      <c r="AJ614" s="172">
        <f t="shared" si="82"/>
        <v>195592.86225141451</v>
      </c>
      <c r="AK614" s="172"/>
      <c r="AL614" s="172">
        <v>15999.527784370581</v>
      </c>
      <c r="AM614" s="172">
        <v>597.65948329686194</v>
      </c>
      <c r="AN614" s="172">
        <v>0</v>
      </c>
      <c r="AO614" s="172"/>
      <c r="AP614" s="172">
        <f t="shared" si="83"/>
        <v>16597.187267667443</v>
      </c>
      <c r="AQ614" s="172"/>
      <c r="AR614" s="172">
        <v>39559.108357055025</v>
      </c>
      <c r="AS614" s="172">
        <v>3164864.1697515566</v>
      </c>
      <c r="AT614" s="172">
        <v>1000556.3848346882</v>
      </c>
      <c r="AU614" s="172"/>
      <c r="AV614" s="172">
        <f t="shared" si="84"/>
        <v>4204979.6629432999</v>
      </c>
      <c r="AW614" s="172"/>
      <c r="AX614" s="172">
        <v>12060.702757308944</v>
      </c>
      <c r="AY614" s="172">
        <v>964897.53191880288</v>
      </c>
      <c r="AZ614" s="172">
        <v>305047.65275546646</v>
      </c>
      <c r="BA614" s="172"/>
      <c r="BB614" s="172">
        <f t="shared" si="76"/>
        <v>1282005.8874315782</v>
      </c>
      <c r="BC614" s="172"/>
      <c r="BD614" s="172">
        <v>0</v>
      </c>
      <c r="BE614" s="172">
        <v>3066255.0385558866</v>
      </c>
      <c r="BF614" s="172">
        <v>6159329.6389346262</v>
      </c>
      <c r="BG614" s="172">
        <v>2113213.337732675</v>
      </c>
      <c r="BH614" s="172"/>
      <c r="BI614" s="172">
        <f t="shared" si="85"/>
        <v>11338798.015223188</v>
      </c>
      <c r="BJ614" s="172"/>
      <c r="BK614" s="172">
        <v>56023.600460111884</v>
      </c>
      <c r="BL614" s="172">
        <v>833961.7922620204</v>
      </c>
      <c r="BM614" s="172">
        <v>1469455.3311238862</v>
      </c>
      <c r="BN614" s="172">
        <v>1079018.6251175764</v>
      </c>
      <c r="BP614" s="265">
        <f t="shared" si="86"/>
        <v>3438459.348963595</v>
      </c>
      <c r="BR614" s="265">
        <f t="shared" si="87"/>
        <v>182502099.67713958</v>
      </c>
    </row>
    <row r="615" spans="1:70" ht="15">
      <c r="A615" s="39">
        <f t="shared" si="88"/>
        <v>2026</v>
      </c>
      <c r="B615" s="39">
        <f t="shared" si="89"/>
        <v>2</v>
      </c>
      <c r="C615" s="264">
        <f t="shared" si="90"/>
        <v>46054</v>
      </c>
      <c r="E615" s="172">
        <v>101308732.79689315</v>
      </c>
      <c r="F615" s="172">
        <v>438.65350000000001</v>
      </c>
      <c r="G615" s="172"/>
      <c r="H615" s="172">
        <f t="shared" si="77"/>
        <v>101309171.45039316</v>
      </c>
      <c r="I615" s="172"/>
      <c r="J615" s="172">
        <v>33208464.600815717</v>
      </c>
      <c r="K615" s="172">
        <v>5878113.0211746395</v>
      </c>
      <c r="L615" s="172"/>
      <c r="M615" s="172">
        <f t="shared" si="78"/>
        <v>39086577.621990353</v>
      </c>
      <c r="N615" s="172"/>
      <c r="O615" s="172">
        <v>1522563.7399552811</v>
      </c>
      <c r="P615" s="172">
        <v>1118188.8606686066</v>
      </c>
      <c r="Q615" s="172"/>
      <c r="R615" s="172">
        <f t="shared" si="79"/>
        <v>2640752.600623888</v>
      </c>
      <c r="S615" s="172"/>
      <c r="T615" s="172">
        <v>1336498.1736282886</v>
      </c>
      <c r="U615" s="172">
        <v>1270145.4647262043</v>
      </c>
      <c r="V615" s="172">
        <v>3979062.2027068413</v>
      </c>
      <c r="W615" s="172"/>
      <c r="X615" s="172">
        <f t="shared" si="80"/>
        <v>6585705.8410613341</v>
      </c>
      <c r="Y615" s="172"/>
      <c r="Z615" s="172">
        <v>174824.68091304079</v>
      </c>
      <c r="AA615" s="172">
        <v>189541.64176245048</v>
      </c>
      <c r="AB615" s="172">
        <v>18059.022358202066</v>
      </c>
      <c r="AC615" s="172"/>
      <c r="AD615" s="172">
        <f t="shared" si="81"/>
        <v>382425.34503369336</v>
      </c>
      <c r="AE615" s="172"/>
      <c r="AF615" s="172">
        <v>150397.7089189309</v>
      </c>
      <c r="AG615" s="172">
        <v>41109.1304906066</v>
      </c>
      <c r="AH615" s="172">
        <v>42122.482356535918</v>
      </c>
      <c r="AI615" s="172"/>
      <c r="AJ615" s="172">
        <f t="shared" si="82"/>
        <v>233629.32176607341</v>
      </c>
      <c r="AK615" s="172"/>
      <c r="AL615" s="172">
        <v>12962.21781683956</v>
      </c>
      <c r="AM615" s="172">
        <v>484.20131563892119</v>
      </c>
      <c r="AN615" s="172">
        <v>0</v>
      </c>
      <c r="AO615" s="172"/>
      <c r="AP615" s="172">
        <f t="shared" si="83"/>
        <v>13446.419132478481</v>
      </c>
      <c r="AQ615" s="172"/>
      <c r="AR615" s="172">
        <v>51509.678351531191</v>
      </c>
      <c r="AS615" s="172">
        <v>3029794.2564217756</v>
      </c>
      <c r="AT615" s="172">
        <v>932329.54779123666</v>
      </c>
      <c r="AU615" s="172"/>
      <c r="AV615" s="172">
        <f t="shared" si="84"/>
        <v>4013633.4825645434</v>
      </c>
      <c r="AW615" s="172"/>
      <c r="AX615" s="172">
        <v>15983.514167503406</v>
      </c>
      <c r="AY615" s="172">
        <v>940148.7443125986</v>
      </c>
      <c r="AZ615" s="172">
        <v>289302.96233271464</v>
      </c>
      <c r="BA615" s="172"/>
      <c r="BB615" s="172">
        <f t="shared" si="76"/>
        <v>1245435.2208128166</v>
      </c>
      <c r="BC615" s="172"/>
      <c r="BD615" s="172">
        <v>0</v>
      </c>
      <c r="BE615" s="172">
        <v>3425941.5432082801</v>
      </c>
      <c r="BF615" s="172">
        <v>6881848.7121926956</v>
      </c>
      <c r="BG615" s="172">
        <v>2361103.4543329771</v>
      </c>
      <c r="BH615" s="172"/>
      <c r="BI615" s="172">
        <f t="shared" si="85"/>
        <v>12668893.709733954</v>
      </c>
      <c r="BJ615" s="172"/>
      <c r="BK615" s="172">
        <v>61559.143140165084</v>
      </c>
      <c r="BL615" s="172">
        <v>916363.33476707444</v>
      </c>
      <c r="BM615" s="172">
        <v>1614648.2968573088</v>
      </c>
      <c r="BN615" s="172">
        <v>1185633.5802946065</v>
      </c>
      <c r="BP615" s="265">
        <f t="shared" si="86"/>
        <v>3778204.3550591553</v>
      </c>
      <c r="BR615" s="265">
        <f t="shared" si="87"/>
        <v>171957875.36817145</v>
      </c>
    </row>
    <row r="616" spans="1:70" ht="15">
      <c r="A616" s="39">
        <f t="shared" si="88"/>
        <v>2026</v>
      </c>
      <c r="B616" s="39">
        <f t="shared" si="89"/>
        <v>3</v>
      </c>
      <c r="C616" s="264">
        <f t="shared" si="90"/>
        <v>46082</v>
      </c>
      <c r="E616" s="172">
        <v>86678668.269172043</v>
      </c>
      <c r="F616" s="172">
        <v>302.52</v>
      </c>
      <c r="G616" s="172"/>
      <c r="H616" s="172">
        <f t="shared" si="77"/>
        <v>86678970.789172038</v>
      </c>
      <c r="I616" s="172"/>
      <c r="J616" s="172">
        <v>29699088.642589558</v>
      </c>
      <c r="K616" s="172">
        <v>5864724.5010168217</v>
      </c>
      <c r="L616" s="172"/>
      <c r="M616" s="172">
        <f t="shared" si="78"/>
        <v>35563813.14360638</v>
      </c>
      <c r="N616" s="172"/>
      <c r="O616" s="172">
        <v>1298469.9677180243</v>
      </c>
      <c r="P616" s="172">
        <v>1050745.0058243223</v>
      </c>
      <c r="Q616" s="172"/>
      <c r="R616" s="172">
        <f t="shared" si="79"/>
        <v>2349214.9735423466</v>
      </c>
      <c r="S616" s="172"/>
      <c r="T616" s="172">
        <v>1073752.4343556915</v>
      </c>
      <c r="U616" s="172">
        <v>1020444.181403658</v>
      </c>
      <c r="V616" s="172">
        <v>3196807.7554571209</v>
      </c>
      <c r="W616" s="172"/>
      <c r="X616" s="172">
        <f t="shared" si="80"/>
        <v>5291004.3712164704</v>
      </c>
      <c r="Y616" s="172"/>
      <c r="Z616" s="172">
        <v>175208.48408534305</v>
      </c>
      <c r="AA616" s="172">
        <v>189957.7539670424</v>
      </c>
      <c r="AB616" s="172">
        <v>18098.668419808222</v>
      </c>
      <c r="AC616" s="172"/>
      <c r="AD616" s="172">
        <f t="shared" si="81"/>
        <v>383264.90647219366</v>
      </c>
      <c r="AE616" s="172"/>
      <c r="AF616" s="172">
        <v>146839.56115979355</v>
      </c>
      <c r="AG616" s="172">
        <v>40136.560086531616</v>
      </c>
      <c r="AH616" s="172">
        <v>41125.937812848751</v>
      </c>
      <c r="AI616" s="172"/>
      <c r="AJ616" s="172">
        <f t="shared" si="82"/>
        <v>228102.05905917392</v>
      </c>
      <c r="AK616" s="172"/>
      <c r="AL616" s="172">
        <v>15612.827551626197</v>
      </c>
      <c r="AM616" s="172">
        <v>583.21436564041744</v>
      </c>
      <c r="AN616" s="172">
        <v>0</v>
      </c>
      <c r="AO616" s="172"/>
      <c r="AP616" s="172">
        <f t="shared" si="83"/>
        <v>16196.041917266613</v>
      </c>
      <c r="AQ616" s="172"/>
      <c r="AR616" s="172">
        <v>48119.447260966495</v>
      </c>
      <c r="AS616" s="172">
        <v>2715660.1938884268</v>
      </c>
      <c r="AT616" s="172">
        <v>706820.01931840717</v>
      </c>
      <c r="AU616" s="172"/>
      <c r="AV616" s="172">
        <f t="shared" si="84"/>
        <v>3470599.6604678007</v>
      </c>
      <c r="AW616" s="172"/>
      <c r="AX616" s="172">
        <v>17375.162973907347</v>
      </c>
      <c r="AY616" s="172">
        <v>980581.47249001695</v>
      </c>
      <c r="AZ616" s="172">
        <v>255221.40689342146</v>
      </c>
      <c r="BA616" s="172"/>
      <c r="BB616" s="172">
        <f t="shared" si="76"/>
        <v>1253178.0423573458</v>
      </c>
      <c r="BC616" s="172"/>
      <c r="BD616" s="172">
        <v>0</v>
      </c>
      <c r="BE616" s="172">
        <v>3101089.6725319666</v>
      </c>
      <c r="BF616" s="172">
        <v>6229303.5943989959</v>
      </c>
      <c r="BG616" s="172">
        <v>2137220.803585208</v>
      </c>
      <c r="BH616" s="172"/>
      <c r="BI616" s="172">
        <f t="shared" si="85"/>
        <v>11467614.070516169</v>
      </c>
      <c r="BJ616" s="172"/>
      <c r="BK616" s="172">
        <v>55574.148548627869</v>
      </c>
      <c r="BL616" s="172">
        <v>827271.29542571527</v>
      </c>
      <c r="BM616" s="172">
        <v>1457666.5581426809</v>
      </c>
      <c r="BN616" s="172">
        <v>1070362.1485683543</v>
      </c>
      <c r="BP616" s="265">
        <f t="shared" si="86"/>
        <v>3410874.1506853784</v>
      </c>
      <c r="BR616" s="265">
        <f t="shared" si="87"/>
        <v>150112832.20901257</v>
      </c>
    </row>
    <row r="617" spans="1:70" ht="15">
      <c r="A617" s="39">
        <f t="shared" si="88"/>
        <v>2026</v>
      </c>
      <c r="B617" s="39">
        <f t="shared" si="89"/>
        <v>4</v>
      </c>
      <c r="C617" s="264">
        <f t="shared" si="90"/>
        <v>46113</v>
      </c>
      <c r="E617" s="172">
        <v>64720635.831584327</v>
      </c>
      <c r="F617" s="172">
        <v>274.7885</v>
      </c>
      <c r="G617" s="172"/>
      <c r="H617" s="172">
        <f t="shared" si="77"/>
        <v>64720910.62008433</v>
      </c>
      <c r="I617" s="172"/>
      <c r="J617" s="172">
        <v>22812814.96604887</v>
      </c>
      <c r="K617" s="172">
        <v>4782544.0031635407</v>
      </c>
      <c r="L617" s="172"/>
      <c r="M617" s="172">
        <f t="shared" si="78"/>
        <v>27595358.969212413</v>
      </c>
      <c r="N617" s="172"/>
      <c r="O617" s="172">
        <v>980529.99798958737</v>
      </c>
      <c r="P617" s="172">
        <v>951667.79908176803</v>
      </c>
      <c r="Q617" s="172"/>
      <c r="R617" s="172">
        <f t="shared" si="79"/>
        <v>1932197.7970713554</v>
      </c>
      <c r="S617" s="172"/>
      <c r="T617" s="172">
        <v>1036140.5507668662</v>
      </c>
      <c r="U617" s="172">
        <v>984699.60329438548</v>
      </c>
      <c r="V617" s="172">
        <v>3084828.5344495741</v>
      </c>
      <c r="W617" s="172"/>
      <c r="X617" s="172">
        <f t="shared" si="80"/>
        <v>5105668.6885108259</v>
      </c>
      <c r="Y617" s="172"/>
      <c r="Z617" s="172">
        <v>168306.53662875519</v>
      </c>
      <c r="AA617" s="172">
        <v>182474.79191930644</v>
      </c>
      <c r="AB617" s="172">
        <v>17385.711743538617</v>
      </c>
      <c r="AC617" s="172"/>
      <c r="AD617" s="172">
        <f t="shared" si="81"/>
        <v>368167.04029160028</v>
      </c>
      <c r="AE617" s="172"/>
      <c r="AF617" s="172">
        <v>143489.60457735247</v>
      </c>
      <c r="AG617" s="172">
        <v>39220.895856834679</v>
      </c>
      <c r="AH617" s="172">
        <v>40187.702197071543</v>
      </c>
      <c r="AI617" s="172"/>
      <c r="AJ617" s="172">
        <f t="shared" si="82"/>
        <v>222898.2026312587</v>
      </c>
      <c r="AK617" s="172"/>
      <c r="AL617" s="172">
        <v>14341.706496885994</v>
      </c>
      <c r="AM617" s="172">
        <v>535.73186721781303</v>
      </c>
      <c r="AN617" s="172">
        <v>0</v>
      </c>
      <c r="AO617" s="172"/>
      <c r="AP617" s="172">
        <f t="shared" si="83"/>
        <v>14877.438364103808</v>
      </c>
      <c r="AQ617" s="172"/>
      <c r="AR617" s="172">
        <v>50772.285029525534</v>
      </c>
      <c r="AS617" s="172">
        <v>2439556.9477127567</v>
      </c>
      <c r="AT617" s="172">
        <v>1030226.1518644693</v>
      </c>
      <c r="AU617" s="172"/>
      <c r="AV617" s="172">
        <f t="shared" si="84"/>
        <v>3520555.3846067516</v>
      </c>
      <c r="AW617" s="172"/>
      <c r="AX617" s="172">
        <v>19057.131611098685</v>
      </c>
      <c r="AY617" s="172">
        <v>915675.90070638689</v>
      </c>
      <c r="AZ617" s="172">
        <v>386690.40311775781</v>
      </c>
      <c r="BA617" s="172"/>
      <c r="BB617" s="172">
        <f t="shared" si="76"/>
        <v>1321423.4354352434</v>
      </c>
      <c r="BC617" s="172"/>
      <c r="BD617" s="172">
        <v>0</v>
      </c>
      <c r="BE617" s="172">
        <v>3505553.8604954048</v>
      </c>
      <c r="BF617" s="172">
        <v>7041769.6904952042</v>
      </c>
      <c r="BG617" s="172">
        <v>2415970.9746871199</v>
      </c>
      <c r="BH617" s="172"/>
      <c r="BI617" s="172">
        <f t="shared" si="85"/>
        <v>12963294.525677729</v>
      </c>
      <c r="BJ617" s="172"/>
      <c r="BK617" s="172">
        <v>60679.819726426686</v>
      </c>
      <c r="BL617" s="172">
        <v>903273.81313553732</v>
      </c>
      <c r="BM617" s="172">
        <v>1591584.3297525898</v>
      </c>
      <c r="BN617" s="172">
        <v>1168697.7473039862</v>
      </c>
      <c r="BP617" s="265">
        <f t="shared" si="86"/>
        <v>3724235.70991854</v>
      </c>
      <c r="BR617" s="265">
        <f t="shared" si="87"/>
        <v>121489587.81180416</v>
      </c>
    </row>
    <row r="618" spans="1:70" ht="15">
      <c r="A618" s="39">
        <f t="shared" si="88"/>
        <v>2026</v>
      </c>
      <c r="B618" s="39">
        <f t="shared" si="89"/>
        <v>5</v>
      </c>
      <c r="C618" s="264">
        <f t="shared" si="90"/>
        <v>46143</v>
      </c>
      <c r="E618" s="172">
        <v>46860440.635013893</v>
      </c>
      <c r="F618" s="172">
        <v>196.63759999999999</v>
      </c>
      <c r="G618" s="172"/>
      <c r="H618" s="172">
        <f t="shared" si="77"/>
        <v>46860637.27261389</v>
      </c>
      <c r="I618" s="172"/>
      <c r="J618" s="172">
        <v>17263340.628644753</v>
      </c>
      <c r="K618" s="172">
        <v>4561168.2730325172</v>
      </c>
      <c r="L618" s="172"/>
      <c r="M618" s="172">
        <f t="shared" si="78"/>
        <v>21824508.901677269</v>
      </c>
      <c r="N618" s="172"/>
      <c r="O618" s="172">
        <v>744164.65893426444</v>
      </c>
      <c r="P618" s="172">
        <v>856940.46730157686</v>
      </c>
      <c r="Q618" s="172"/>
      <c r="R618" s="172">
        <f t="shared" si="79"/>
        <v>1601105.1262358413</v>
      </c>
      <c r="S618" s="172"/>
      <c r="T618" s="172">
        <v>852392.52848059393</v>
      </c>
      <c r="U618" s="172">
        <v>810074.06188737671</v>
      </c>
      <c r="V618" s="172">
        <v>2537768.4450844326</v>
      </c>
      <c r="W618" s="172"/>
      <c r="X618" s="172">
        <f t="shared" si="80"/>
        <v>4200235.0354524031</v>
      </c>
      <c r="Y618" s="172"/>
      <c r="Z618" s="172">
        <v>160674.36534733258</v>
      </c>
      <c r="AA618" s="172">
        <v>174200.13488954402</v>
      </c>
      <c r="AB618" s="172">
        <v>16597.324479835293</v>
      </c>
      <c r="AC618" s="172"/>
      <c r="AD618" s="172">
        <f t="shared" si="81"/>
        <v>351471.82471671188</v>
      </c>
      <c r="AE618" s="172"/>
      <c r="AF618" s="172">
        <v>137952.13132546743</v>
      </c>
      <c r="AG618" s="172">
        <v>37707.304246056279</v>
      </c>
      <c r="AH618" s="172">
        <v>38636.800118649277</v>
      </c>
      <c r="AI618" s="172"/>
      <c r="AJ618" s="172">
        <f t="shared" si="82"/>
        <v>214296.23569017299</v>
      </c>
      <c r="AK618" s="172"/>
      <c r="AL618" s="172">
        <v>14544.15464456578</v>
      </c>
      <c r="AM618" s="172">
        <v>543.29428136949218</v>
      </c>
      <c r="AN618" s="172">
        <v>0</v>
      </c>
      <c r="AO618" s="172"/>
      <c r="AP618" s="172">
        <f t="shared" si="83"/>
        <v>15087.448925935272</v>
      </c>
      <c r="AQ618" s="172"/>
      <c r="AR618" s="172">
        <v>22391.854186838023</v>
      </c>
      <c r="AS618" s="172">
        <v>1989283.8583097616</v>
      </c>
      <c r="AT618" s="172">
        <v>1025165.8714228157</v>
      </c>
      <c r="AU618" s="172"/>
      <c r="AV618" s="172">
        <f t="shared" si="84"/>
        <v>3036841.5839194153</v>
      </c>
      <c r="AW618" s="172"/>
      <c r="AX618" s="172">
        <v>8827.0200584262293</v>
      </c>
      <c r="AY618" s="172">
        <v>784189.12398622464</v>
      </c>
      <c r="AZ618" s="172">
        <v>404127.30606214434</v>
      </c>
      <c r="BA618" s="172"/>
      <c r="BB618" s="172">
        <f t="shared" si="76"/>
        <v>1197143.4501067952</v>
      </c>
      <c r="BC618" s="172"/>
      <c r="BD618" s="172">
        <v>0</v>
      </c>
      <c r="BE618" s="172">
        <v>3240827.1542862887</v>
      </c>
      <c r="BF618" s="172">
        <v>6510000.7974094935</v>
      </c>
      <c r="BG618" s="172">
        <v>2233525.6140172472</v>
      </c>
      <c r="BH618" s="172"/>
      <c r="BI618" s="172">
        <f t="shared" si="85"/>
        <v>11984353.565713029</v>
      </c>
      <c r="BJ618" s="172"/>
      <c r="BK618" s="172">
        <v>54688.510370772325</v>
      </c>
      <c r="BL618" s="172">
        <v>814087.77283819532</v>
      </c>
      <c r="BM618" s="172">
        <v>1434436.9597018729</v>
      </c>
      <c r="BN618" s="172">
        <v>1053304.6927609271</v>
      </c>
      <c r="BP618" s="265">
        <f t="shared" si="86"/>
        <v>3356517.9356717677</v>
      </c>
      <c r="BR618" s="265">
        <f t="shared" si="87"/>
        <v>94642198.380723253</v>
      </c>
    </row>
    <row r="619" spans="1:70" ht="15">
      <c r="A619" s="39">
        <f t="shared" si="88"/>
        <v>2026</v>
      </c>
      <c r="B619" s="39">
        <f t="shared" si="89"/>
        <v>6</v>
      </c>
      <c r="C619" s="264">
        <f t="shared" si="90"/>
        <v>46174</v>
      </c>
      <c r="E619" s="172">
        <v>30406902.176889725</v>
      </c>
      <c r="F619" s="172">
        <v>103.361</v>
      </c>
      <c r="G619" s="172"/>
      <c r="H619" s="172">
        <f t="shared" si="77"/>
        <v>30407005.537889726</v>
      </c>
      <c r="I619" s="172"/>
      <c r="J619" s="172">
        <v>12682931.639052939</v>
      </c>
      <c r="K619" s="172">
        <v>4250597.6283954522</v>
      </c>
      <c r="L619" s="172"/>
      <c r="M619" s="172">
        <f t="shared" si="78"/>
        <v>16933529.267448392</v>
      </c>
      <c r="N619" s="172"/>
      <c r="O619" s="172">
        <v>447496.61091489799</v>
      </c>
      <c r="P619" s="172">
        <v>805688.44392717525</v>
      </c>
      <c r="Q619" s="172"/>
      <c r="R619" s="172">
        <f t="shared" si="79"/>
        <v>1253185.0548420732</v>
      </c>
      <c r="S619" s="172"/>
      <c r="T619" s="172">
        <v>668297.33161585859</v>
      </c>
      <c r="U619" s="172">
        <v>635118.58197015966</v>
      </c>
      <c r="V619" s="172">
        <v>1989674.7372152319</v>
      </c>
      <c r="W619" s="172"/>
      <c r="X619" s="172">
        <f t="shared" si="80"/>
        <v>3293090.6508012498</v>
      </c>
      <c r="Y619" s="172"/>
      <c r="Z619" s="172">
        <v>150835.81708293461</v>
      </c>
      <c r="AA619" s="172">
        <v>163533.36529583501</v>
      </c>
      <c r="AB619" s="172">
        <v>15581.023107791663</v>
      </c>
      <c r="AC619" s="172"/>
      <c r="AD619" s="172">
        <f t="shared" si="81"/>
        <v>329950.20548656129</v>
      </c>
      <c r="AE619" s="172"/>
      <c r="AF619" s="172">
        <v>117682.68326541195</v>
      </c>
      <c r="AG619" s="172">
        <v>32166.931382247916</v>
      </c>
      <c r="AH619" s="172">
        <v>32959.855473524171</v>
      </c>
      <c r="AI619" s="172"/>
      <c r="AJ619" s="172">
        <f t="shared" si="82"/>
        <v>182809.47012118404</v>
      </c>
      <c r="AK619" s="172"/>
      <c r="AL619" s="172">
        <v>15268.840163671328</v>
      </c>
      <c r="AM619" s="172">
        <v>570.3647786203195</v>
      </c>
      <c r="AN619" s="172">
        <v>0</v>
      </c>
      <c r="AO619" s="172"/>
      <c r="AP619" s="172">
        <f t="shared" si="83"/>
        <v>15839.204942291648</v>
      </c>
      <c r="AQ619" s="172"/>
      <c r="AR619" s="172">
        <v>5590.7398121371671</v>
      </c>
      <c r="AS619" s="172">
        <v>1655087.5303945704</v>
      </c>
      <c r="AT619" s="172">
        <v>1092508.2731048621</v>
      </c>
      <c r="AU619" s="172"/>
      <c r="AV619" s="172">
        <f t="shared" si="84"/>
        <v>2753186.5433115698</v>
      </c>
      <c r="AW619" s="172"/>
      <c r="AX619" s="172">
        <v>2203.0428808056795</v>
      </c>
      <c r="AY619" s="172">
        <v>652190.751755298</v>
      </c>
      <c r="AZ619" s="172">
        <v>430505.202202374</v>
      </c>
      <c r="BA619" s="172"/>
      <c r="BB619" s="172">
        <f t="shared" si="76"/>
        <v>1084898.9968384777</v>
      </c>
      <c r="BC619" s="172"/>
      <c r="BD619" s="172">
        <v>0</v>
      </c>
      <c r="BE619" s="172">
        <v>3120837.5054645864</v>
      </c>
      <c r="BF619" s="172">
        <v>6268971.9883052967</v>
      </c>
      <c r="BG619" s="172">
        <v>2150830.6903753765</v>
      </c>
      <c r="BH619" s="172"/>
      <c r="BI619" s="172">
        <f t="shared" si="85"/>
        <v>11540640.184145261</v>
      </c>
      <c r="BJ619" s="172"/>
      <c r="BK619" s="172">
        <v>54036.319643194613</v>
      </c>
      <c r="BL619" s="172">
        <v>804379.32597650832</v>
      </c>
      <c r="BM619" s="172">
        <v>1417330.505748936</v>
      </c>
      <c r="BN619" s="172">
        <v>1040743.4518480661</v>
      </c>
      <c r="BP619" s="265">
        <f t="shared" si="86"/>
        <v>3316489.6032167049</v>
      </c>
      <c r="BR619" s="265">
        <f t="shared" si="87"/>
        <v>71110624.719043478</v>
      </c>
    </row>
    <row r="620" spans="1:70" ht="15">
      <c r="A620" s="39">
        <f t="shared" si="88"/>
        <v>2026</v>
      </c>
      <c r="B620" s="39">
        <f t="shared" si="89"/>
        <v>7</v>
      </c>
      <c r="C620" s="264">
        <f t="shared" si="90"/>
        <v>46204</v>
      </c>
      <c r="E620" s="172">
        <v>20341304.160979979</v>
      </c>
      <c r="F620" s="172">
        <v>78.150999999999996</v>
      </c>
      <c r="G620" s="172"/>
      <c r="H620" s="172">
        <f t="shared" si="77"/>
        <v>20341382.311979979</v>
      </c>
      <c r="I620" s="172"/>
      <c r="J620" s="172">
        <v>9637139.9155751206</v>
      </c>
      <c r="K620" s="172">
        <v>3202905.6511554886</v>
      </c>
      <c r="L620" s="172"/>
      <c r="M620" s="172">
        <f t="shared" si="78"/>
        <v>12840045.566730609</v>
      </c>
      <c r="N620" s="172"/>
      <c r="O620" s="172">
        <v>306487.12634092761</v>
      </c>
      <c r="P620" s="172">
        <v>759151.52323166642</v>
      </c>
      <c r="Q620" s="172"/>
      <c r="R620" s="172">
        <f t="shared" si="79"/>
        <v>1065638.6495725941</v>
      </c>
      <c r="S620" s="172"/>
      <c r="T620" s="172">
        <v>507503.03966371401</v>
      </c>
      <c r="U620" s="172">
        <v>482307.19419068086</v>
      </c>
      <c r="V620" s="172">
        <v>1510953.178037304</v>
      </c>
      <c r="W620" s="172"/>
      <c r="X620" s="172">
        <f t="shared" si="80"/>
        <v>2500763.4118916988</v>
      </c>
      <c r="Y620" s="172"/>
      <c r="Z620" s="172">
        <v>126069.32195494128</v>
      </c>
      <c r="AA620" s="172">
        <v>136681.99555361562</v>
      </c>
      <c r="AB620" s="172">
        <v>13022.696177550024</v>
      </c>
      <c r="AC620" s="172"/>
      <c r="AD620" s="172">
        <f t="shared" si="81"/>
        <v>275774.01368610689</v>
      </c>
      <c r="AE620" s="172"/>
      <c r="AF620" s="172">
        <v>109456.40947359384</v>
      </c>
      <c r="AG620" s="172">
        <v>29918.393387951772</v>
      </c>
      <c r="AH620" s="172">
        <v>30655.890372282684</v>
      </c>
      <c r="AI620" s="172"/>
      <c r="AJ620" s="172">
        <f t="shared" si="82"/>
        <v>170030.69323382829</v>
      </c>
      <c r="AK620" s="172"/>
      <c r="AL620" s="172">
        <v>13351.963922178893</v>
      </c>
      <c r="AM620" s="172">
        <v>498.76021131843095</v>
      </c>
      <c r="AN620" s="172">
        <v>0</v>
      </c>
      <c r="AO620" s="172"/>
      <c r="AP620" s="172">
        <f t="shared" si="83"/>
        <v>13850.724133497324</v>
      </c>
      <c r="AQ620" s="172"/>
      <c r="AR620" s="172">
        <v>2949.5911928864498</v>
      </c>
      <c r="AS620" s="172">
        <v>1352418.0426724376</v>
      </c>
      <c r="AT620" s="172">
        <v>1060968.7269432053</v>
      </c>
      <c r="AU620" s="172"/>
      <c r="AV620" s="172">
        <f t="shared" si="84"/>
        <v>2416336.3608085294</v>
      </c>
      <c r="AW620" s="172"/>
      <c r="AX620" s="172">
        <v>1258.1197783867722</v>
      </c>
      <c r="AY620" s="172">
        <v>576860.91965450952</v>
      </c>
      <c r="AZ620" s="172">
        <v>452546.01479564019</v>
      </c>
      <c r="BA620" s="172"/>
      <c r="BB620" s="172">
        <f t="shared" si="76"/>
        <v>1030665.0542285366</v>
      </c>
      <c r="BC620" s="172"/>
      <c r="BD620" s="172">
        <v>0</v>
      </c>
      <c r="BE620" s="172">
        <v>2798726.1370363384</v>
      </c>
      <c r="BF620" s="172">
        <v>5621931.8453130489</v>
      </c>
      <c r="BG620" s="172">
        <v>1928836.7494152393</v>
      </c>
      <c r="BH620" s="172"/>
      <c r="BI620" s="172">
        <f t="shared" si="85"/>
        <v>10349494.731764628</v>
      </c>
      <c r="BJ620" s="172"/>
      <c r="BK620" s="172">
        <v>53533.679665379095</v>
      </c>
      <c r="BL620" s="172">
        <v>796897.07682938292</v>
      </c>
      <c r="BM620" s="172">
        <v>1404146.6512845503</v>
      </c>
      <c r="BN620" s="172">
        <v>1031062.5692675583</v>
      </c>
      <c r="BP620" s="265">
        <f t="shared" si="86"/>
        <v>3285639.9770468706</v>
      </c>
      <c r="BR620" s="265">
        <f t="shared" si="87"/>
        <v>54289621.49507688</v>
      </c>
    </row>
    <row r="621" spans="1:70" ht="15">
      <c r="A621" s="39">
        <f t="shared" si="88"/>
        <v>2026</v>
      </c>
      <c r="B621" s="39">
        <f t="shared" si="89"/>
        <v>8</v>
      </c>
      <c r="C621" s="264">
        <f t="shared" si="90"/>
        <v>46235</v>
      </c>
      <c r="E621" s="172">
        <v>16086426.487248987</v>
      </c>
      <c r="F621" s="172">
        <v>65.545500000000004</v>
      </c>
      <c r="G621" s="172"/>
      <c r="H621" s="172">
        <f t="shared" si="77"/>
        <v>16086492.032748986</v>
      </c>
      <c r="I621" s="172"/>
      <c r="J621" s="172">
        <v>8307473.8457745276</v>
      </c>
      <c r="K621" s="172">
        <v>3205755.8250895487</v>
      </c>
      <c r="L621" s="172"/>
      <c r="M621" s="172">
        <f t="shared" si="78"/>
        <v>11513229.670864075</v>
      </c>
      <c r="N621" s="172"/>
      <c r="O621" s="172">
        <v>294667.72692641499</v>
      </c>
      <c r="P621" s="172">
        <v>738008.28737089457</v>
      </c>
      <c r="Q621" s="172"/>
      <c r="R621" s="172">
        <f t="shared" si="79"/>
        <v>1032676.0142973096</v>
      </c>
      <c r="S621" s="172"/>
      <c r="T621" s="172">
        <v>425672.5013510845</v>
      </c>
      <c r="U621" s="172">
        <v>404539.27114763937</v>
      </c>
      <c r="V621" s="172">
        <v>1267324.8600554063</v>
      </c>
      <c r="W621" s="172"/>
      <c r="X621" s="172">
        <f t="shared" si="80"/>
        <v>2097536.6325541302</v>
      </c>
      <c r="Y621" s="172"/>
      <c r="Z621" s="172">
        <v>119446.63064665858</v>
      </c>
      <c r="AA621" s="172">
        <v>129501.79778690443</v>
      </c>
      <c r="AB621" s="172">
        <v>12338.586074885301</v>
      </c>
      <c r="AC621" s="172"/>
      <c r="AD621" s="172">
        <f t="shared" si="81"/>
        <v>261287.01450844831</v>
      </c>
      <c r="AE621" s="172"/>
      <c r="AF621" s="172">
        <v>115961.12648821027</v>
      </c>
      <c r="AG621" s="172">
        <v>31696.36768344104</v>
      </c>
      <c r="AH621" s="172">
        <v>32477.692244478301</v>
      </c>
      <c r="AI621" s="172"/>
      <c r="AJ621" s="172">
        <f t="shared" si="82"/>
        <v>180135.18641612961</v>
      </c>
      <c r="AK621" s="172"/>
      <c r="AL621" s="172">
        <v>13086.003473600847</v>
      </c>
      <c r="AM621" s="172">
        <v>488.82530658769053</v>
      </c>
      <c r="AN621" s="172">
        <v>0</v>
      </c>
      <c r="AO621" s="172"/>
      <c r="AP621" s="172">
        <f t="shared" si="83"/>
        <v>13574.828780188538</v>
      </c>
      <c r="AQ621" s="172"/>
      <c r="AR621" s="172">
        <v>3572.5959511702131</v>
      </c>
      <c r="AS621" s="172">
        <v>1291569.6282625364</v>
      </c>
      <c r="AT621" s="172">
        <v>937533.27691780764</v>
      </c>
      <c r="AU621" s="172"/>
      <c r="AV621" s="172">
        <f t="shared" si="84"/>
        <v>2232675.5011315141</v>
      </c>
      <c r="AW621" s="172"/>
      <c r="AX621" s="172">
        <v>1597.364369881634</v>
      </c>
      <c r="AY621" s="172">
        <v>577481.28632684215</v>
      </c>
      <c r="AZ621" s="172">
        <v>419186.01280291448</v>
      </c>
      <c r="BA621" s="172"/>
      <c r="BB621" s="172">
        <f t="shared" si="76"/>
        <v>998264.66349963832</v>
      </c>
      <c r="BC621" s="172"/>
      <c r="BD621" s="172">
        <v>0</v>
      </c>
      <c r="BE621" s="172">
        <v>2753818.422523614</v>
      </c>
      <c r="BF621" s="172">
        <v>5531723.6227298062</v>
      </c>
      <c r="BG621" s="172">
        <v>1897887.0795143053</v>
      </c>
      <c r="BH621" s="172"/>
      <c r="BI621" s="172">
        <f t="shared" si="85"/>
        <v>10183429.124767726</v>
      </c>
      <c r="BJ621" s="172"/>
      <c r="BK621" s="172">
        <v>53339.609850880151</v>
      </c>
      <c r="BL621" s="172">
        <v>794008.1727069366</v>
      </c>
      <c r="BM621" s="172">
        <v>1399056.3514611975</v>
      </c>
      <c r="BN621" s="172">
        <v>1027324.7705060065</v>
      </c>
      <c r="BP621" s="265">
        <f t="shared" si="86"/>
        <v>3273728.9045250211</v>
      </c>
      <c r="BR621" s="265">
        <f t="shared" si="87"/>
        <v>47873029.57409317</v>
      </c>
    </row>
    <row r="622" spans="1:70" ht="15">
      <c r="A622" s="39">
        <f t="shared" si="88"/>
        <v>2026</v>
      </c>
      <c r="B622" s="39">
        <f t="shared" si="89"/>
        <v>9</v>
      </c>
      <c r="C622" s="264">
        <f t="shared" si="90"/>
        <v>46266</v>
      </c>
      <c r="E622" s="172">
        <v>18749074.074013971</v>
      </c>
      <c r="F622" s="172">
        <v>73.108999999999995</v>
      </c>
      <c r="G622" s="172"/>
      <c r="H622" s="172">
        <f t="shared" si="77"/>
        <v>18749147.183013972</v>
      </c>
      <c r="I622" s="172"/>
      <c r="J622" s="172">
        <v>9173103.6724906359</v>
      </c>
      <c r="K622" s="172">
        <v>3191619.249500494</v>
      </c>
      <c r="L622" s="172"/>
      <c r="M622" s="172">
        <f t="shared" si="78"/>
        <v>12364722.92199113</v>
      </c>
      <c r="N622" s="172"/>
      <c r="O622" s="172">
        <v>321501.04659245198</v>
      </c>
      <c r="P622" s="172">
        <v>709795.41242817114</v>
      </c>
      <c r="Q622" s="172"/>
      <c r="R622" s="172">
        <f t="shared" si="79"/>
        <v>1031296.4590206231</v>
      </c>
      <c r="S622" s="172"/>
      <c r="T622" s="172">
        <v>448563.55598189769</v>
      </c>
      <c r="U622" s="172">
        <v>426293.86071299226</v>
      </c>
      <c r="V622" s="172">
        <v>1335476.7902703884</v>
      </c>
      <c r="W622" s="172"/>
      <c r="X622" s="172">
        <f t="shared" si="80"/>
        <v>2210334.2069652784</v>
      </c>
      <c r="Y622" s="172"/>
      <c r="Z622" s="172">
        <v>128425.18685167472</v>
      </c>
      <c r="AA622" s="172">
        <v>139236.18011134115</v>
      </c>
      <c r="AB622" s="172">
        <v>13266.052073415634</v>
      </c>
      <c r="AC622" s="172"/>
      <c r="AD622" s="172">
        <f t="shared" si="81"/>
        <v>280927.41903643153</v>
      </c>
      <c r="AE622" s="172"/>
      <c r="AF622" s="172">
        <v>126489.98873110348</v>
      </c>
      <c r="AG622" s="172">
        <v>34574.28633640422</v>
      </c>
      <c r="AH622" s="172">
        <v>35426.55241827076</v>
      </c>
      <c r="AI622" s="172"/>
      <c r="AJ622" s="172">
        <f t="shared" si="82"/>
        <v>196490.82748577846</v>
      </c>
      <c r="AK622" s="172"/>
      <c r="AL622" s="172">
        <v>13234.759004802107</v>
      </c>
      <c r="AM622" s="172">
        <v>494.3820427059992</v>
      </c>
      <c r="AN622" s="172">
        <v>0</v>
      </c>
      <c r="AO622" s="172"/>
      <c r="AP622" s="172">
        <f t="shared" si="83"/>
        <v>13729.141047508107</v>
      </c>
      <c r="AQ622" s="172"/>
      <c r="AR622" s="172">
        <v>5935.6840457191083</v>
      </c>
      <c r="AS622" s="172">
        <v>1306622.0829208011</v>
      </c>
      <c r="AT622" s="172">
        <v>977941.02872859361</v>
      </c>
      <c r="AU622" s="172"/>
      <c r="AV622" s="172">
        <f t="shared" si="84"/>
        <v>2290498.7956951139</v>
      </c>
      <c r="AW622" s="172"/>
      <c r="AX622" s="172">
        <v>2609.9151733383733</v>
      </c>
      <c r="AY622" s="172">
        <v>574520.6068529624</v>
      </c>
      <c r="AZ622" s="172">
        <v>429999.82981736993</v>
      </c>
      <c r="BA622" s="172"/>
      <c r="BB622" s="172">
        <f t="shared" si="76"/>
        <v>1007130.3518436707</v>
      </c>
      <c r="BC622" s="172"/>
      <c r="BD622" s="172">
        <v>0</v>
      </c>
      <c r="BE622" s="172">
        <v>2908542.2235573516</v>
      </c>
      <c r="BF622" s="172">
        <v>5842524.5448881136</v>
      </c>
      <c r="BG622" s="172">
        <v>2004520.2186034729</v>
      </c>
      <c r="BH622" s="172"/>
      <c r="BI622" s="172">
        <f t="shared" si="85"/>
        <v>10755586.987048939</v>
      </c>
      <c r="BJ622" s="172"/>
      <c r="BK622" s="172">
        <v>53528.400525044432</v>
      </c>
      <c r="BL622" s="172">
        <v>796818.49206690886</v>
      </c>
      <c r="BM622" s="172">
        <v>1404008.1835522945</v>
      </c>
      <c r="BN622" s="172">
        <v>1030960.8926402276</v>
      </c>
      <c r="BP622" s="265">
        <f t="shared" si="86"/>
        <v>3285315.9687844752</v>
      </c>
      <c r="BR622" s="265">
        <f t="shared" si="87"/>
        <v>52185180.261932909</v>
      </c>
    </row>
    <row r="623" spans="1:70" ht="15">
      <c r="A623" s="39">
        <f t="shared" si="88"/>
        <v>2026</v>
      </c>
      <c r="B623" s="39">
        <f t="shared" si="89"/>
        <v>10</v>
      </c>
      <c r="C623" s="264">
        <f t="shared" si="90"/>
        <v>46296</v>
      </c>
      <c r="E623" s="172">
        <v>31763316.590944398</v>
      </c>
      <c r="F623" s="172">
        <v>141.1755</v>
      </c>
      <c r="G623" s="172"/>
      <c r="H623" s="172">
        <f t="shared" si="77"/>
        <v>31763457.7664444</v>
      </c>
      <c r="I623" s="172"/>
      <c r="J623" s="172">
        <v>12725436.949614996</v>
      </c>
      <c r="K623" s="172">
        <v>3554930.10090044</v>
      </c>
      <c r="L623" s="172"/>
      <c r="M623" s="172">
        <f t="shared" si="78"/>
        <v>16280367.050515436</v>
      </c>
      <c r="N623" s="172"/>
      <c r="O623" s="172">
        <v>495904.80062410294</v>
      </c>
      <c r="P623" s="172">
        <v>745848.05566191254</v>
      </c>
      <c r="Q623" s="172"/>
      <c r="R623" s="172">
        <f t="shared" si="79"/>
        <v>1241752.8562860154</v>
      </c>
      <c r="S623" s="172"/>
      <c r="T623" s="172">
        <v>537387.99393075157</v>
      </c>
      <c r="U623" s="172">
        <v>510708.45943355042</v>
      </c>
      <c r="V623" s="172">
        <v>1599927.5547330589</v>
      </c>
      <c r="W623" s="172"/>
      <c r="X623" s="172">
        <f t="shared" si="80"/>
        <v>2648024.0080973608</v>
      </c>
      <c r="Y623" s="172"/>
      <c r="Z623" s="172">
        <v>148262.33903085624</v>
      </c>
      <c r="AA623" s="172">
        <v>160743.24863448564</v>
      </c>
      <c r="AB623" s="172">
        <v>15315.188230026652</v>
      </c>
      <c r="AC623" s="172"/>
      <c r="AD623" s="172">
        <f t="shared" si="81"/>
        <v>324320.77589536854</v>
      </c>
      <c r="AE623" s="172"/>
      <c r="AF623" s="172">
        <v>119727.01513421188</v>
      </c>
      <c r="AG623" s="172">
        <v>32725.721181405712</v>
      </c>
      <c r="AH623" s="172">
        <v>33532.419601617679</v>
      </c>
      <c r="AI623" s="172"/>
      <c r="AJ623" s="172">
        <f t="shared" si="82"/>
        <v>185985.15591723527</v>
      </c>
      <c r="AK623" s="172"/>
      <c r="AL623" s="172">
        <v>14011.310766672035</v>
      </c>
      <c r="AM623" s="172">
        <v>523.38999412852968</v>
      </c>
      <c r="AN623" s="172">
        <v>0</v>
      </c>
      <c r="AO623" s="172"/>
      <c r="AP623" s="172">
        <f t="shared" si="83"/>
        <v>14534.700760800564</v>
      </c>
      <c r="AQ623" s="172"/>
      <c r="AR623" s="172">
        <v>12910.42172464571</v>
      </c>
      <c r="AS623" s="172">
        <v>1512863.1932886336</v>
      </c>
      <c r="AT623" s="172">
        <v>767408.818263283</v>
      </c>
      <c r="AU623" s="172"/>
      <c r="AV623" s="172">
        <f t="shared" si="84"/>
        <v>2293182.433276562</v>
      </c>
      <c r="AW623" s="172"/>
      <c r="AX623" s="172">
        <v>5799.1298355512854</v>
      </c>
      <c r="AY623" s="172">
        <v>679551.00680866919</v>
      </c>
      <c r="AZ623" s="172">
        <v>344706.27443255618</v>
      </c>
      <c r="BA623" s="172"/>
      <c r="BB623" s="172">
        <f t="shared" si="76"/>
        <v>1030056.4110767767</v>
      </c>
      <c r="BC623" s="172"/>
      <c r="BD623" s="172">
        <v>0</v>
      </c>
      <c r="BE623" s="172">
        <v>2796760.2936900128</v>
      </c>
      <c r="BF623" s="172">
        <v>5617982.9640111765</v>
      </c>
      <c r="BG623" s="172">
        <v>1927481.922002936</v>
      </c>
      <c r="BH623" s="172"/>
      <c r="BI623" s="172">
        <f t="shared" si="85"/>
        <v>10342225.179704124</v>
      </c>
      <c r="BJ623" s="172"/>
      <c r="BK623" s="172">
        <v>50976.928417418523</v>
      </c>
      <c r="BL623" s="172">
        <v>758837.52985978953</v>
      </c>
      <c r="BM623" s="172">
        <v>1337085.0607973721</v>
      </c>
      <c r="BN623" s="172">
        <v>981819.35402104293</v>
      </c>
      <c r="BP623" s="265">
        <f t="shared" si="86"/>
        <v>3128718.8730956232</v>
      </c>
      <c r="BR623" s="265">
        <f t="shared" si="87"/>
        <v>69252625.211069703</v>
      </c>
    </row>
    <row r="624" spans="1:70" ht="15">
      <c r="A624" s="39">
        <f t="shared" si="88"/>
        <v>2026</v>
      </c>
      <c r="B624" s="39">
        <f t="shared" si="89"/>
        <v>11</v>
      </c>
      <c r="C624" s="264">
        <f t="shared" si="90"/>
        <v>46327</v>
      </c>
      <c r="E624" s="172">
        <v>65119812.365516238</v>
      </c>
      <c r="F624" s="172">
        <v>236.9735</v>
      </c>
      <c r="G624" s="172"/>
      <c r="H624" s="172">
        <f t="shared" si="77"/>
        <v>65120049.339016236</v>
      </c>
      <c r="I624" s="172"/>
      <c r="J624" s="172">
        <v>21311223.011335611</v>
      </c>
      <c r="K624" s="172">
        <v>5295691.8020568341</v>
      </c>
      <c r="L624" s="172"/>
      <c r="M624" s="172">
        <f t="shared" si="78"/>
        <v>26606914.813392445</v>
      </c>
      <c r="N624" s="172"/>
      <c r="O624" s="172">
        <v>906050.18273988448</v>
      </c>
      <c r="P624" s="172">
        <v>885624.52057381393</v>
      </c>
      <c r="Q624" s="172"/>
      <c r="R624" s="172">
        <f t="shared" si="79"/>
        <v>1791674.7033136985</v>
      </c>
      <c r="S624" s="172"/>
      <c r="T624" s="172">
        <v>827709.91595688707</v>
      </c>
      <c r="U624" s="172">
        <v>786616.85934629815</v>
      </c>
      <c r="V624" s="172">
        <v>2464282.6353054992</v>
      </c>
      <c r="W624" s="172"/>
      <c r="X624" s="172">
        <f t="shared" si="80"/>
        <v>4078609.4106086846</v>
      </c>
      <c r="Y624" s="172"/>
      <c r="Z624" s="172">
        <v>165528.79105595191</v>
      </c>
      <c r="AA624" s="172">
        <v>179463.2122412094</v>
      </c>
      <c r="AB624" s="172">
        <v>17098.776459900932</v>
      </c>
      <c r="AC624" s="172"/>
      <c r="AD624" s="172">
        <f t="shared" si="81"/>
        <v>362090.77975706226</v>
      </c>
      <c r="AE624" s="172"/>
      <c r="AF624" s="172">
        <v>119754.32617101034</v>
      </c>
      <c r="AG624" s="172">
        <v>32733.186275014199</v>
      </c>
      <c r="AH624" s="172">
        <v>33540.068711926288</v>
      </c>
      <c r="AI624" s="172"/>
      <c r="AJ624" s="172">
        <f t="shared" si="82"/>
        <v>186027.58115795083</v>
      </c>
      <c r="AK624" s="172"/>
      <c r="AL624" s="172">
        <v>14944.593074748833</v>
      </c>
      <c r="AM624" s="172">
        <v>558.25258692080979</v>
      </c>
      <c r="AN624" s="172">
        <v>0</v>
      </c>
      <c r="AO624" s="172"/>
      <c r="AP624" s="172">
        <f t="shared" si="83"/>
        <v>15502.845661669642</v>
      </c>
      <c r="AQ624" s="172"/>
      <c r="AR624" s="172">
        <v>22945.170064744849</v>
      </c>
      <c r="AS624" s="172">
        <v>1790437.9198850025</v>
      </c>
      <c r="AT624" s="172">
        <v>690543.33099222474</v>
      </c>
      <c r="AU624" s="172"/>
      <c r="AV624" s="172">
        <f t="shared" si="84"/>
        <v>2503926.4209419722</v>
      </c>
      <c r="AW624" s="172"/>
      <c r="AX624" s="172">
        <v>10637.828067357386</v>
      </c>
      <c r="AY624" s="172">
        <v>830081.91716470732</v>
      </c>
      <c r="AZ624" s="172">
        <v>320149.34765911644</v>
      </c>
      <c r="BA624" s="172"/>
      <c r="BB624" s="172">
        <f t="shared" si="76"/>
        <v>1160869.0928911811</v>
      </c>
      <c r="BC624" s="172"/>
      <c r="BD624" s="172">
        <v>0</v>
      </c>
      <c r="BE624" s="172">
        <v>2892891.0710413563</v>
      </c>
      <c r="BF624" s="172">
        <v>5811085.3441813588</v>
      </c>
      <c r="BG624" s="172">
        <v>1993733.6976416463</v>
      </c>
      <c r="BH624" s="172"/>
      <c r="BI624" s="172">
        <f t="shared" si="85"/>
        <v>10697710.112864362</v>
      </c>
      <c r="BJ624" s="172"/>
      <c r="BK624" s="172">
        <v>55758.930433895985</v>
      </c>
      <c r="BL624" s="172">
        <v>830021.9403494643</v>
      </c>
      <c r="BM624" s="172">
        <v>1462513.2428286406</v>
      </c>
      <c r="BN624" s="172">
        <v>1073921.0611364711</v>
      </c>
      <c r="BP624" s="265">
        <f t="shared" si="86"/>
        <v>3422215.1747484719</v>
      </c>
      <c r="BR624" s="265">
        <f t="shared" si="87"/>
        <v>115945590.27435374</v>
      </c>
    </row>
    <row r="625" spans="1:70" ht="15">
      <c r="A625" s="39">
        <f t="shared" si="88"/>
        <v>2026</v>
      </c>
      <c r="B625" s="39">
        <f t="shared" si="89"/>
        <v>12</v>
      </c>
      <c r="C625" s="264">
        <f t="shared" si="90"/>
        <v>46357</v>
      </c>
      <c r="E625" s="172">
        <v>99193651.353086755</v>
      </c>
      <c r="F625" s="172">
        <v>443.69600000000003</v>
      </c>
      <c r="G625" s="172"/>
      <c r="H625" s="172">
        <f t="shared" si="77"/>
        <v>99194095.04908675</v>
      </c>
      <c r="I625" s="172"/>
      <c r="J625" s="172">
        <v>29460254.289096035</v>
      </c>
      <c r="K625" s="172">
        <v>8586925.4590112455</v>
      </c>
      <c r="L625" s="172"/>
      <c r="M625" s="172">
        <f t="shared" si="78"/>
        <v>38047179.748107284</v>
      </c>
      <c r="N625" s="172"/>
      <c r="O625" s="172">
        <v>1459484.5642488785</v>
      </c>
      <c r="P625" s="172">
        <v>1015040.1771327753</v>
      </c>
      <c r="Q625" s="172"/>
      <c r="R625" s="172">
        <f t="shared" si="79"/>
        <v>2474524.7413816536</v>
      </c>
      <c r="S625" s="172"/>
      <c r="T625" s="172">
        <v>1190408.6412328547</v>
      </c>
      <c r="U625" s="172">
        <v>1131308.7938819092</v>
      </c>
      <c r="V625" s="172">
        <v>3544120.0920209042</v>
      </c>
      <c r="W625" s="172"/>
      <c r="X625" s="172">
        <f t="shared" si="80"/>
        <v>5865837.5271356683</v>
      </c>
      <c r="Y625" s="172"/>
      <c r="Z625" s="172">
        <v>189167.18042812747</v>
      </c>
      <c r="AA625" s="172">
        <v>205091.51087057075</v>
      </c>
      <c r="AB625" s="172">
        <v>19540.572434900256</v>
      </c>
      <c r="AC625" s="172"/>
      <c r="AD625" s="172">
        <f t="shared" si="81"/>
        <v>413799.26373359846</v>
      </c>
      <c r="AE625" s="172"/>
      <c r="AF625" s="172">
        <v>166176.75794174959</v>
      </c>
      <c r="AG625" s="172">
        <v>45422.114976602876</v>
      </c>
      <c r="AH625" s="172">
        <v>46541.783148045084</v>
      </c>
      <c r="AI625" s="172"/>
      <c r="AJ625" s="172">
        <f t="shared" si="82"/>
        <v>258140.65606639755</v>
      </c>
      <c r="AK625" s="172"/>
      <c r="AL625" s="172">
        <v>17648.917185246646</v>
      </c>
      <c r="AM625" s="172">
        <v>659.27212776789929</v>
      </c>
      <c r="AN625" s="172">
        <v>0</v>
      </c>
      <c r="AO625" s="172"/>
      <c r="AP625" s="172">
        <f t="shared" si="83"/>
        <v>18308.189313014547</v>
      </c>
      <c r="AQ625" s="172"/>
      <c r="AR625" s="172">
        <v>23802.742777519772</v>
      </c>
      <c r="AS625" s="172">
        <v>2557861.6857436914</v>
      </c>
      <c r="AT625" s="172">
        <v>705977.82876363362</v>
      </c>
      <c r="AU625" s="172"/>
      <c r="AV625" s="172">
        <f t="shared" si="84"/>
        <v>3287642.2572848448</v>
      </c>
      <c r="AW625" s="172"/>
      <c r="AX625" s="172">
        <v>8583.2770581366076</v>
      </c>
      <c r="AY625" s="172">
        <v>922365.78491557064</v>
      </c>
      <c r="AZ625" s="172">
        <v>254575.84270090563</v>
      </c>
      <c r="BA625" s="172"/>
      <c r="BB625" s="172">
        <f t="shared" si="76"/>
        <v>1185524.9046746129</v>
      </c>
      <c r="BC625" s="172"/>
      <c r="BD625" s="172">
        <v>0</v>
      </c>
      <c r="BE625" s="172">
        <v>3276971.0284993788</v>
      </c>
      <c r="BF625" s="172">
        <v>6582604.6848576358</v>
      </c>
      <c r="BG625" s="172">
        <v>2258435.387047871</v>
      </c>
      <c r="BH625" s="172"/>
      <c r="BI625" s="172">
        <f t="shared" si="85"/>
        <v>12118011.100404885</v>
      </c>
      <c r="BJ625" s="172"/>
      <c r="BK625" s="172">
        <v>55829.259441066708</v>
      </c>
      <c r="BL625" s="172">
        <v>831068.851015441</v>
      </c>
      <c r="BM625" s="172">
        <v>1464357.9178168762</v>
      </c>
      <c r="BN625" s="172">
        <v>1075275.6029367123</v>
      </c>
      <c r="BP625" s="265">
        <f t="shared" si="86"/>
        <v>3426531.6312100962</v>
      </c>
      <c r="BR625" s="265">
        <f t="shared" si="87"/>
        <v>166289595.0683988</v>
      </c>
    </row>
    <row r="626" spans="1:70" ht="15">
      <c r="A626" s="39">
        <f t="shared" si="88"/>
        <v>2027</v>
      </c>
      <c r="B626" s="39">
        <f t="shared" si="89"/>
        <v>1</v>
      </c>
      <c r="C626" s="264">
        <f t="shared" si="90"/>
        <v>46388</v>
      </c>
      <c r="E626" s="172">
        <v>113121157.82963754</v>
      </c>
      <c r="F626" s="172">
        <v>448.73800000000006</v>
      </c>
      <c r="G626" s="172"/>
      <c r="H626" s="172">
        <f t="shared" si="77"/>
        <v>113121606.56763755</v>
      </c>
      <c r="I626" s="172"/>
      <c r="J626" s="172">
        <v>36194206.706183374</v>
      </c>
      <c r="K626" s="172">
        <v>6310332.3284363747</v>
      </c>
      <c r="L626" s="172"/>
      <c r="M626" s="172">
        <f t="shared" si="78"/>
        <v>42504539.034619749</v>
      </c>
      <c r="N626" s="172"/>
      <c r="O626" s="172">
        <v>1596311.536557324</v>
      </c>
      <c r="P626" s="172">
        <v>997249.41460274474</v>
      </c>
      <c r="Q626" s="172"/>
      <c r="R626" s="172">
        <f t="shared" si="79"/>
        <v>2593560.9511600686</v>
      </c>
      <c r="S626" s="172"/>
      <c r="T626" s="172">
        <v>1278984.4275644377</v>
      </c>
      <c r="U626" s="172">
        <v>1215487.0857146576</v>
      </c>
      <c r="V626" s="172">
        <v>3807830.5634764852</v>
      </c>
      <c r="W626" s="172"/>
      <c r="X626" s="172">
        <f t="shared" si="80"/>
        <v>6302302.0767555805</v>
      </c>
      <c r="Y626" s="172"/>
      <c r="Z626" s="172">
        <v>178420.98198513509</v>
      </c>
      <c r="AA626" s="172">
        <v>193440.6839681438</v>
      </c>
      <c r="AB626" s="172">
        <v>18430.512705723882</v>
      </c>
      <c r="AC626" s="172"/>
      <c r="AD626" s="172">
        <f t="shared" si="81"/>
        <v>390292.17865900276</v>
      </c>
      <c r="AE626" s="172"/>
      <c r="AF626" s="172">
        <v>125046.25780942709</v>
      </c>
      <c r="AG626" s="172">
        <v>34179.662486884605</v>
      </c>
      <c r="AH626" s="172">
        <v>35022.200977593697</v>
      </c>
      <c r="AI626" s="172"/>
      <c r="AJ626" s="172">
        <f t="shared" si="82"/>
        <v>194248.12127390539</v>
      </c>
      <c r="AK626" s="172"/>
      <c r="AL626" s="172">
        <v>16054.054430029548</v>
      </c>
      <c r="AM626" s="172">
        <v>599.69631634028985</v>
      </c>
      <c r="AN626" s="172">
        <v>0</v>
      </c>
      <c r="AO626" s="172"/>
      <c r="AP626" s="172">
        <f t="shared" si="83"/>
        <v>16653.750746369838</v>
      </c>
      <c r="AQ626" s="172"/>
      <c r="AR626" s="172">
        <v>39250.695639309895</v>
      </c>
      <c r="AS626" s="172">
        <v>3140190.09593075</v>
      </c>
      <c r="AT626" s="172">
        <v>992755.79663338512</v>
      </c>
      <c r="AU626" s="172"/>
      <c r="AV626" s="172">
        <f t="shared" si="84"/>
        <v>4172196.5882034451</v>
      </c>
      <c r="AW626" s="172"/>
      <c r="AX626" s="172">
        <v>12007.747602002828</v>
      </c>
      <c r="AY626" s="172">
        <v>960660.93810785899</v>
      </c>
      <c r="AZ626" s="172">
        <v>303708.27426712401</v>
      </c>
      <c r="BA626" s="172"/>
      <c r="BB626" s="172">
        <f t="shared" si="76"/>
        <v>1276376.9599769858</v>
      </c>
      <c r="BC626" s="172"/>
      <c r="BD626" s="172">
        <v>0</v>
      </c>
      <c r="BE626" s="172">
        <v>3050073.7607984911</v>
      </c>
      <c r="BF626" s="172">
        <v>6126825.550907461</v>
      </c>
      <c r="BG626" s="172">
        <v>2102061.4630358494</v>
      </c>
      <c r="BH626" s="172"/>
      <c r="BI626" s="172">
        <f t="shared" si="85"/>
        <v>11278960.774741802</v>
      </c>
      <c r="BJ626" s="172"/>
      <c r="BK626" s="172">
        <v>55945.752983011764</v>
      </c>
      <c r="BL626" s="172">
        <v>832802.96239403088</v>
      </c>
      <c r="BM626" s="172">
        <v>1467413.4525352232</v>
      </c>
      <c r="BN626" s="172">
        <v>1077519.2770389174</v>
      </c>
      <c r="BP626" s="265">
        <f t="shared" si="86"/>
        <v>3433681.4449511832</v>
      </c>
      <c r="BR626" s="265">
        <f t="shared" si="87"/>
        <v>185284418.44872561</v>
      </c>
    </row>
    <row r="627" spans="1:70" ht="15">
      <c r="A627" s="39">
        <f t="shared" si="88"/>
        <v>2027</v>
      </c>
      <c r="B627" s="39">
        <f t="shared" si="89"/>
        <v>2</v>
      </c>
      <c r="C627" s="264">
        <f t="shared" si="90"/>
        <v>46419</v>
      </c>
      <c r="E627" s="172">
        <v>103282707.05737789</v>
      </c>
      <c r="F627" s="172">
        <v>438.65350000000001</v>
      </c>
      <c r="G627" s="172"/>
      <c r="H627" s="172">
        <f t="shared" si="77"/>
        <v>103283145.7108779</v>
      </c>
      <c r="I627" s="172"/>
      <c r="J627" s="172">
        <v>33872244.864533707</v>
      </c>
      <c r="K627" s="172">
        <v>5995606.4210731573</v>
      </c>
      <c r="L627" s="172"/>
      <c r="M627" s="172">
        <f t="shared" si="78"/>
        <v>39867851.285606861</v>
      </c>
      <c r="N627" s="172"/>
      <c r="O627" s="172">
        <v>1500405.1555128521</v>
      </c>
      <c r="P627" s="172">
        <v>1101915.3335633068</v>
      </c>
      <c r="Q627" s="172"/>
      <c r="R627" s="172">
        <f t="shared" si="79"/>
        <v>2602320.489076159</v>
      </c>
      <c r="S627" s="172"/>
      <c r="T627" s="172">
        <v>1329757.9766741588</v>
      </c>
      <c r="U627" s="172">
        <v>1263739.8962326776</v>
      </c>
      <c r="V627" s="172">
        <v>3958995.0874139201</v>
      </c>
      <c r="W627" s="172"/>
      <c r="X627" s="172">
        <f t="shared" si="80"/>
        <v>6552492.9603207568</v>
      </c>
      <c r="Y627" s="172"/>
      <c r="Z627" s="172">
        <v>173339.66739841015</v>
      </c>
      <c r="AA627" s="172">
        <v>187931.61794812116</v>
      </c>
      <c r="AB627" s="172">
        <v>17905.623581079246</v>
      </c>
      <c r="AC627" s="172"/>
      <c r="AD627" s="172">
        <f t="shared" si="81"/>
        <v>379176.90892761055</v>
      </c>
      <c r="AE627" s="172"/>
      <c r="AF627" s="172">
        <v>149392.51323756578</v>
      </c>
      <c r="AG627" s="172">
        <v>40834.374174630364</v>
      </c>
      <c r="AH627" s="172">
        <v>41840.953218509014</v>
      </c>
      <c r="AI627" s="172"/>
      <c r="AJ627" s="172">
        <f t="shared" si="82"/>
        <v>232067.84063070515</v>
      </c>
      <c r="AK627" s="172"/>
      <c r="AL627" s="172">
        <v>13015.71357419342</v>
      </c>
      <c r="AM627" s="172">
        <v>486.1996400350896</v>
      </c>
      <c r="AN627" s="172">
        <v>0</v>
      </c>
      <c r="AO627" s="172"/>
      <c r="AP627" s="172">
        <f t="shared" si="83"/>
        <v>13501.913214228509</v>
      </c>
      <c r="AQ627" s="172"/>
      <c r="AR627" s="172">
        <v>51108.095996661454</v>
      </c>
      <c r="AS627" s="172">
        <v>3006173.2214783784</v>
      </c>
      <c r="AT627" s="172">
        <v>925060.87310137588</v>
      </c>
      <c r="AU627" s="172"/>
      <c r="AV627" s="172">
        <f t="shared" si="84"/>
        <v>3982342.190576416</v>
      </c>
      <c r="AW627" s="172"/>
      <c r="AX627" s="172">
        <v>15911.021500793282</v>
      </c>
      <c r="AY627" s="172">
        <v>935884.73272758932</v>
      </c>
      <c r="AZ627" s="172">
        <v>287990.83891562046</v>
      </c>
      <c r="BA627" s="172"/>
      <c r="BB627" s="172">
        <f t="shared" si="76"/>
        <v>1239786.5931440031</v>
      </c>
      <c r="BC627" s="172"/>
      <c r="BD627" s="172">
        <v>0</v>
      </c>
      <c r="BE627" s="172">
        <v>3407862.1235272088</v>
      </c>
      <c r="BF627" s="172">
        <v>6845531.737871862</v>
      </c>
      <c r="BG627" s="172">
        <v>2348643.4109484255</v>
      </c>
      <c r="BH627" s="172"/>
      <c r="BI627" s="172">
        <f t="shared" si="85"/>
        <v>12602037.272347497</v>
      </c>
      <c r="BJ627" s="172"/>
      <c r="BK627" s="172">
        <v>61481.259649288921</v>
      </c>
      <c r="BL627" s="172">
        <v>915203.96880156582</v>
      </c>
      <c r="BM627" s="172">
        <v>1612605.4736553975</v>
      </c>
      <c r="BN627" s="172">
        <v>1184133.5385879977</v>
      </c>
      <c r="BP627" s="265">
        <f t="shared" si="86"/>
        <v>3773424.24069425</v>
      </c>
      <c r="BR627" s="265">
        <f t="shared" si="87"/>
        <v>174528147.40541643</v>
      </c>
    </row>
    <row r="628" spans="1:70" ht="15">
      <c r="A628" s="39">
        <f t="shared" si="88"/>
        <v>2027</v>
      </c>
      <c r="B628" s="39">
        <f t="shared" si="89"/>
        <v>3</v>
      </c>
      <c r="C628" s="264">
        <f t="shared" si="90"/>
        <v>46447</v>
      </c>
      <c r="E628" s="172">
        <v>88370645.442903146</v>
      </c>
      <c r="F628" s="172">
        <v>302.52</v>
      </c>
      <c r="G628" s="172"/>
      <c r="H628" s="172">
        <f t="shared" si="77"/>
        <v>88370947.962903142</v>
      </c>
      <c r="I628" s="172"/>
      <c r="J628" s="172">
        <v>30305160.367641438</v>
      </c>
      <c r="K628" s="172">
        <v>5984406.4124067929</v>
      </c>
      <c r="L628" s="172"/>
      <c r="M628" s="172">
        <f t="shared" si="78"/>
        <v>36289566.780048229</v>
      </c>
      <c r="N628" s="172"/>
      <c r="O628" s="172">
        <v>1279297.8982511046</v>
      </c>
      <c r="P628" s="172">
        <v>1035230.6260200005</v>
      </c>
      <c r="Q628" s="172"/>
      <c r="R628" s="172">
        <f t="shared" si="79"/>
        <v>2314528.5242711054</v>
      </c>
      <c r="S628" s="172"/>
      <c r="T628" s="172">
        <v>1068664.1999348372</v>
      </c>
      <c r="U628" s="172">
        <v>1015608.5609736152</v>
      </c>
      <c r="V628" s="172">
        <v>3181658.9122622446</v>
      </c>
      <c r="W628" s="172"/>
      <c r="X628" s="172">
        <f t="shared" si="80"/>
        <v>5265931.6731706969</v>
      </c>
      <c r="Y628" s="172"/>
      <c r="Z628" s="172">
        <v>173701.08521773299</v>
      </c>
      <c r="AA628" s="172">
        <v>188323.4603726512</v>
      </c>
      <c r="AB628" s="172">
        <v>17942.957282738054</v>
      </c>
      <c r="AC628" s="172"/>
      <c r="AD628" s="172">
        <f t="shared" si="81"/>
        <v>379967.50287312223</v>
      </c>
      <c r="AE628" s="172"/>
      <c r="AF628" s="172">
        <v>145854.64059122399</v>
      </c>
      <c r="AG628" s="172">
        <v>39867.345691796167</v>
      </c>
      <c r="AH628" s="172">
        <v>40850.087206011893</v>
      </c>
      <c r="AI628" s="172"/>
      <c r="AJ628" s="172">
        <f t="shared" si="82"/>
        <v>226572.07348903205</v>
      </c>
      <c r="AK628" s="172"/>
      <c r="AL628" s="172">
        <v>15665.780449893871</v>
      </c>
      <c r="AM628" s="172">
        <v>585.19241163304014</v>
      </c>
      <c r="AN628" s="172">
        <v>0</v>
      </c>
      <c r="AO628" s="172"/>
      <c r="AP628" s="172">
        <f t="shared" si="83"/>
        <v>16250.972861526912</v>
      </c>
      <c r="AQ628" s="172"/>
      <c r="AR628" s="172">
        <v>47744.295996883433</v>
      </c>
      <c r="AS628" s="172">
        <v>2694488.2267826512</v>
      </c>
      <c r="AT628" s="172">
        <v>701309.47339944751</v>
      </c>
      <c r="AU628" s="172"/>
      <c r="AV628" s="172">
        <f t="shared" si="84"/>
        <v>3443541.9961789818</v>
      </c>
      <c r="AW628" s="172"/>
      <c r="AX628" s="172">
        <v>17296.502207169764</v>
      </c>
      <c r="AY628" s="172">
        <v>976142.18805909879</v>
      </c>
      <c r="AZ628" s="172">
        <v>254065.96958418703</v>
      </c>
      <c r="BA628" s="172"/>
      <c r="BB628" s="172">
        <f t="shared" si="76"/>
        <v>1247504.6598504556</v>
      </c>
      <c r="BC628" s="172"/>
      <c r="BD628" s="172">
        <v>0</v>
      </c>
      <c r="BE628" s="172">
        <v>3084724.5650275815</v>
      </c>
      <c r="BF628" s="172">
        <v>6196430.2389772674</v>
      </c>
      <c r="BG628" s="172">
        <v>2125942.2364024911</v>
      </c>
      <c r="BH628" s="172"/>
      <c r="BI628" s="172">
        <f t="shared" si="85"/>
        <v>11407097.040407339</v>
      </c>
      <c r="BJ628" s="172"/>
      <c r="BK628" s="172">
        <v>55496.355666561816</v>
      </c>
      <c r="BL628" s="172">
        <v>826113.27825401945</v>
      </c>
      <c r="BM628" s="172">
        <v>1455626.1115391671</v>
      </c>
      <c r="BN628" s="172">
        <v>1068863.8519940274</v>
      </c>
      <c r="BP628" s="265">
        <f t="shared" si="86"/>
        <v>3406099.5974537758</v>
      </c>
      <c r="BR628" s="265">
        <f t="shared" si="87"/>
        <v>152368008.78350738</v>
      </c>
    </row>
    <row r="629" spans="1:70" ht="15">
      <c r="A629" s="39">
        <f t="shared" si="88"/>
        <v>2027</v>
      </c>
      <c r="B629" s="39">
        <f t="shared" si="89"/>
        <v>4</v>
      </c>
      <c r="C629" s="264">
        <f t="shared" si="90"/>
        <v>46478</v>
      </c>
      <c r="E629" s="172">
        <v>65978404.51338388</v>
      </c>
      <c r="F629" s="172">
        <v>274.7885</v>
      </c>
      <c r="G629" s="172"/>
      <c r="H629" s="172">
        <f t="shared" si="77"/>
        <v>65978679.301883884</v>
      </c>
      <c r="I629" s="172"/>
      <c r="J629" s="172">
        <v>23275623.926490806</v>
      </c>
      <c r="K629" s="172">
        <v>4879568.6019106051</v>
      </c>
      <c r="L629" s="172"/>
      <c r="M629" s="172">
        <f t="shared" si="78"/>
        <v>28155192.528401412</v>
      </c>
      <c r="N629" s="172"/>
      <c r="O629" s="172">
        <v>965646.59103421541</v>
      </c>
      <c r="P629" s="172">
        <v>937222.48973978148</v>
      </c>
      <c r="Q629" s="172"/>
      <c r="R629" s="172">
        <f t="shared" si="79"/>
        <v>1902869.0807739969</v>
      </c>
      <c r="S629" s="172"/>
      <c r="T629" s="172">
        <v>1031537.9961882002</v>
      </c>
      <c r="U629" s="172">
        <v>980325.55031055154</v>
      </c>
      <c r="V629" s="172">
        <v>3071125.6717586755</v>
      </c>
      <c r="W629" s="172"/>
      <c r="X629" s="172">
        <f t="shared" si="80"/>
        <v>5082989.2182574272</v>
      </c>
      <c r="Y629" s="172"/>
      <c r="Z629" s="172">
        <v>166922.8309599857</v>
      </c>
      <c r="AA629" s="172">
        <v>180974.60417233134</v>
      </c>
      <c r="AB629" s="172">
        <v>17242.777854118802</v>
      </c>
      <c r="AC629" s="172"/>
      <c r="AD629" s="172">
        <f t="shared" si="81"/>
        <v>365140.2129864358</v>
      </c>
      <c r="AE629" s="172"/>
      <c r="AF629" s="172">
        <v>142523.77280221332</v>
      </c>
      <c r="AG629" s="172">
        <v>38956.899119373928</v>
      </c>
      <c r="AH629" s="172">
        <v>39917.197864258793</v>
      </c>
      <c r="AI629" s="172"/>
      <c r="AJ629" s="172">
        <f t="shared" si="82"/>
        <v>221397.86978584604</v>
      </c>
      <c r="AK629" s="172"/>
      <c r="AL629" s="172">
        <v>14388.338358765272</v>
      </c>
      <c r="AM629" s="172">
        <v>537.47379203281696</v>
      </c>
      <c r="AN629" s="172">
        <v>0</v>
      </c>
      <c r="AO629" s="172"/>
      <c r="AP629" s="172">
        <f t="shared" si="83"/>
        <v>14925.812150798089</v>
      </c>
      <c r="AQ629" s="172"/>
      <c r="AR629" s="172">
        <v>50376.451577700682</v>
      </c>
      <c r="AS629" s="172">
        <v>2420537.550674099</v>
      </c>
      <c r="AT629" s="172">
        <v>1022194.2507275477</v>
      </c>
      <c r="AU629" s="172"/>
      <c r="AV629" s="172">
        <f t="shared" si="84"/>
        <v>3493108.2529793475</v>
      </c>
      <c r="AW629" s="172"/>
      <c r="AX629" s="172">
        <v>18974.965317166923</v>
      </c>
      <c r="AY629" s="172">
        <v>911727.8933808849</v>
      </c>
      <c r="AZ629" s="172">
        <v>385023.15759668156</v>
      </c>
      <c r="BA629" s="172"/>
      <c r="BB629" s="172">
        <f t="shared" si="76"/>
        <v>1315726.0162947334</v>
      </c>
      <c r="BC629" s="172"/>
      <c r="BD629" s="172">
        <v>0</v>
      </c>
      <c r="BE629" s="172">
        <v>3487054.3097414984</v>
      </c>
      <c r="BF629" s="172">
        <v>7004608.7792752506</v>
      </c>
      <c r="BG629" s="172">
        <v>2403221.3837680197</v>
      </c>
      <c r="BH629" s="172"/>
      <c r="BI629" s="172">
        <f t="shared" si="85"/>
        <v>12894884.472784769</v>
      </c>
      <c r="BJ629" s="172"/>
      <c r="BK629" s="172">
        <v>60601.902406912581</v>
      </c>
      <c r="BL629" s="172">
        <v>902113.94360025984</v>
      </c>
      <c r="BM629" s="172">
        <v>1589540.619251898</v>
      </c>
      <c r="BN629" s="172">
        <v>1167197.0540553469</v>
      </c>
      <c r="BP629" s="265">
        <f t="shared" si="86"/>
        <v>3719453.5193144176</v>
      </c>
      <c r="BR629" s="265">
        <f t="shared" si="87"/>
        <v>123144366.28561307</v>
      </c>
    </row>
    <row r="630" spans="1:70" ht="15">
      <c r="A630" s="39">
        <f t="shared" si="88"/>
        <v>2027</v>
      </c>
      <c r="B630" s="39">
        <f t="shared" si="89"/>
        <v>5</v>
      </c>
      <c r="C630" s="264">
        <f t="shared" si="90"/>
        <v>46508</v>
      </c>
      <c r="E630" s="172">
        <v>47779974.770812765</v>
      </c>
      <c r="F630" s="172">
        <v>196.63759999999999</v>
      </c>
      <c r="G630" s="172"/>
      <c r="H630" s="172">
        <f t="shared" si="77"/>
        <v>47780171.408412762</v>
      </c>
      <c r="I630" s="172"/>
      <c r="J630" s="172">
        <v>17616788.786024019</v>
      </c>
      <c r="K630" s="172">
        <v>4654553.2415782418</v>
      </c>
      <c r="L630" s="172"/>
      <c r="M630" s="172">
        <f t="shared" si="78"/>
        <v>22271342.027602263</v>
      </c>
      <c r="N630" s="172"/>
      <c r="O630" s="172">
        <v>732510.02965833992</v>
      </c>
      <c r="P630" s="172">
        <v>843519.61569564254</v>
      </c>
      <c r="Q630" s="172"/>
      <c r="R630" s="172">
        <f t="shared" si="79"/>
        <v>1576029.6453539825</v>
      </c>
      <c r="S630" s="172"/>
      <c r="T630" s="172">
        <v>848901.16206269257</v>
      </c>
      <c r="U630" s="172">
        <v>806756.03025149659</v>
      </c>
      <c r="V630" s="172">
        <v>2527373.8449095916</v>
      </c>
      <c r="W630" s="172"/>
      <c r="X630" s="172">
        <f t="shared" si="80"/>
        <v>4183031.0372237805</v>
      </c>
      <c r="Y630" s="172"/>
      <c r="Z630" s="172">
        <v>159435.53504916071</v>
      </c>
      <c r="AA630" s="172">
        <v>172857.01830352057</v>
      </c>
      <c r="AB630" s="172">
        <v>16469.35591191992</v>
      </c>
      <c r="AC630" s="172"/>
      <c r="AD630" s="172">
        <f t="shared" si="81"/>
        <v>348761.90926460118</v>
      </c>
      <c r="AE630" s="172"/>
      <c r="AF630" s="172">
        <v>137017.8532974979</v>
      </c>
      <c r="AG630" s="172">
        <v>37451.932288315831</v>
      </c>
      <c r="AH630" s="172">
        <v>38375.133168852459</v>
      </c>
      <c r="AI630" s="172"/>
      <c r="AJ630" s="172">
        <f t="shared" si="82"/>
        <v>212844.9187546662</v>
      </c>
      <c r="AK630" s="172"/>
      <c r="AL630" s="172">
        <v>14594.294159753679</v>
      </c>
      <c r="AM630" s="172">
        <v>545.16723394308178</v>
      </c>
      <c r="AN630" s="172">
        <v>0</v>
      </c>
      <c r="AO630" s="172"/>
      <c r="AP630" s="172">
        <f t="shared" si="83"/>
        <v>15139.461393696762</v>
      </c>
      <c r="AQ630" s="172"/>
      <c r="AR630" s="172">
        <v>22217.281682756704</v>
      </c>
      <c r="AS630" s="172">
        <v>1973774.9030630891</v>
      </c>
      <c r="AT630" s="172">
        <v>1017173.4214997456</v>
      </c>
      <c r="AU630" s="172"/>
      <c r="AV630" s="172">
        <f t="shared" si="84"/>
        <v>3013165.6062455913</v>
      </c>
      <c r="AW630" s="172"/>
      <c r="AX630" s="172">
        <v>8784.8717516725355</v>
      </c>
      <c r="AY630" s="172">
        <v>780444.68435292726</v>
      </c>
      <c r="AZ630" s="172">
        <v>402197.63086590514</v>
      </c>
      <c r="BA630" s="172"/>
      <c r="BB630" s="172">
        <f t="shared" si="76"/>
        <v>1191427.1869705049</v>
      </c>
      <c r="BC630" s="172"/>
      <c r="BD630" s="172">
        <v>0</v>
      </c>
      <c r="BE630" s="172">
        <v>3223724.6224721335</v>
      </c>
      <c r="BF630" s="172">
        <v>6475646.1433513109</v>
      </c>
      <c r="BG630" s="172">
        <v>2221738.8259372539</v>
      </c>
      <c r="BH630" s="172"/>
      <c r="BI630" s="172">
        <f t="shared" si="85"/>
        <v>11921109.591760699</v>
      </c>
      <c r="BJ630" s="172"/>
      <c r="BK630" s="172">
        <v>54610.095635322708</v>
      </c>
      <c r="BL630" s="172">
        <v>812920.49881834944</v>
      </c>
      <c r="BM630" s="172">
        <v>1432380.2023692706</v>
      </c>
      <c r="BN630" s="172">
        <v>1051794.4192451425</v>
      </c>
      <c r="BP630" s="265">
        <f t="shared" si="86"/>
        <v>3351705.2160680853</v>
      </c>
      <c r="BR630" s="265">
        <f t="shared" si="87"/>
        <v>95864728.009050637</v>
      </c>
    </row>
    <row r="631" spans="1:70" ht="15">
      <c r="A631" s="39">
        <f t="shared" si="88"/>
        <v>2027</v>
      </c>
      <c r="B631" s="39">
        <f t="shared" si="89"/>
        <v>6</v>
      </c>
      <c r="C631" s="264">
        <f t="shared" si="90"/>
        <v>46539</v>
      </c>
      <c r="E631" s="172">
        <v>31006192.102629188</v>
      </c>
      <c r="F631" s="172">
        <v>103.361</v>
      </c>
      <c r="G631" s="172"/>
      <c r="H631" s="172">
        <f t="shared" si="77"/>
        <v>31006295.46362919</v>
      </c>
      <c r="I631" s="172"/>
      <c r="J631" s="172">
        <v>12942588.585752213</v>
      </c>
      <c r="K631" s="172">
        <v>4337619.8747693002</v>
      </c>
      <c r="L631" s="172"/>
      <c r="M631" s="172">
        <f t="shared" si="78"/>
        <v>17280208.460521512</v>
      </c>
      <c r="N631" s="172"/>
      <c r="O631" s="172">
        <v>440139.77836761321</v>
      </c>
      <c r="P631" s="172">
        <v>792442.94703919569</v>
      </c>
      <c r="Q631" s="172"/>
      <c r="R631" s="172">
        <f t="shared" si="79"/>
        <v>1232582.7254068088</v>
      </c>
      <c r="S631" s="172"/>
      <c r="T631" s="172">
        <v>665675.67431286781</v>
      </c>
      <c r="U631" s="172">
        <v>632627.0812714193</v>
      </c>
      <c r="V631" s="172">
        <v>1981869.4609427913</v>
      </c>
      <c r="W631" s="172"/>
      <c r="X631" s="172">
        <f t="shared" si="80"/>
        <v>3280172.2165270783</v>
      </c>
      <c r="Y631" s="172"/>
      <c r="Z631" s="172">
        <v>149787.17189282185</v>
      </c>
      <c r="AA631" s="172">
        <v>162396.44383873747</v>
      </c>
      <c r="AB631" s="172">
        <v>15472.700262097542</v>
      </c>
      <c r="AC631" s="172"/>
      <c r="AD631" s="172">
        <f t="shared" si="81"/>
        <v>327656.31599365687</v>
      </c>
      <c r="AE631" s="172"/>
      <c r="AF631" s="172">
        <v>116863.90503496061</v>
      </c>
      <c r="AG631" s="172">
        <v>31943.129694307077</v>
      </c>
      <c r="AH631" s="172">
        <v>32730.537009738979</v>
      </c>
      <c r="AI631" s="172"/>
      <c r="AJ631" s="172">
        <f t="shared" si="82"/>
        <v>181537.57173900667</v>
      </c>
      <c r="AK631" s="172"/>
      <c r="AL631" s="172">
        <v>15317.326814544987</v>
      </c>
      <c r="AM631" s="172">
        <v>572.17598874467433</v>
      </c>
      <c r="AN631" s="172">
        <v>0</v>
      </c>
      <c r="AO631" s="172"/>
      <c r="AP631" s="172">
        <f t="shared" si="83"/>
        <v>15889.502803289663</v>
      </c>
      <c r="AQ631" s="172"/>
      <c r="AR631" s="172">
        <v>5547.1530041610058</v>
      </c>
      <c r="AS631" s="172">
        <v>1642184.0534317479</v>
      </c>
      <c r="AT631" s="172">
        <v>1083990.8049499658</v>
      </c>
      <c r="AU631" s="172"/>
      <c r="AV631" s="172">
        <f t="shared" si="84"/>
        <v>2731722.0113858748</v>
      </c>
      <c r="AW631" s="172"/>
      <c r="AX631" s="172">
        <v>2191.404864445652</v>
      </c>
      <c r="AY631" s="172">
        <v>648745.42315778509</v>
      </c>
      <c r="AZ631" s="172">
        <v>428230.97203193081</v>
      </c>
      <c r="BA631" s="172"/>
      <c r="BB631" s="172">
        <f t="shared" si="76"/>
        <v>1079167.8000541616</v>
      </c>
      <c r="BC631" s="172"/>
      <c r="BD631" s="172">
        <v>0</v>
      </c>
      <c r="BE631" s="172">
        <v>3104368.1844600942</v>
      </c>
      <c r="BF631" s="172">
        <v>6235889.2943608705</v>
      </c>
      <c r="BG631" s="172">
        <v>2139480.3009353364</v>
      </c>
      <c r="BH631" s="172"/>
      <c r="BI631" s="172">
        <f t="shared" si="85"/>
        <v>11479737.7797563</v>
      </c>
      <c r="BJ631" s="172"/>
      <c r="BK631" s="172">
        <v>53956.743932008307</v>
      </c>
      <c r="BL631" s="172">
        <v>803194.76978632365</v>
      </c>
      <c r="BM631" s="172">
        <v>1415243.2969285399</v>
      </c>
      <c r="BN631" s="172">
        <v>1039210.8178550379</v>
      </c>
      <c r="BP631" s="265">
        <f t="shared" si="86"/>
        <v>3311605.6285019098</v>
      </c>
      <c r="BR631" s="265">
        <f t="shared" si="87"/>
        <v>71926575.476318792</v>
      </c>
    </row>
    <row r="632" spans="1:70" ht="15">
      <c r="A632" s="39">
        <f t="shared" si="88"/>
        <v>2027</v>
      </c>
      <c r="B632" s="39">
        <f t="shared" si="89"/>
        <v>7</v>
      </c>
      <c r="C632" s="264">
        <f t="shared" si="90"/>
        <v>46569</v>
      </c>
      <c r="E632" s="172">
        <v>20740017.972272839</v>
      </c>
      <c r="F632" s="172">
        <v>78.150999999999996</v>
      </c>
      <c r="G632" s="172"/>
      <c r="H632" s="172">
        <f t="shared" si="77"/>
        <v>20740096.12327284</v>
      </c>
      <c r="I632" s="172"/>
      <c r="J632" s="172">
        <v>9831826.9548229203</v>
      </c>
      <c r="K632" s="172">
        <v>3267609.9330976587</v>
      </c>
      <c r="L632" s="172"/>
      <c r="M632" s="172">
        <f t="shared" si="78"/>
        <v>13099436.887920579</v>
      </c>
      <c r="N632" s="172"/>
      <c r="O632" s="172">
        <v>301254.01511762041</v>
      </c>
      <c r="P632" s="172">
        <v>746189.39851261617</v>
      </c>
      <c r="Q632" s="172"/>
      <c r="R632" s="172">
        <f t="shared" si="79"/>
        <v>1047443.4136302366</v>
      </c>
      <c r="S632" s="172"/>
      <c r="T632" s="172">
        <v>505476.52534071048</v>
      </c>
      <c r="U632" s="172">
        <v>480381.28959361144</v>
      </c>
      <c r="V632" s="172">
        <v>1504919.7791857242</v>
      </c>
      <c r="W632" s="172"/>
      <c r="X632" s="172">
        <f t="shared" si="80"/>
        <v>2490777.5941200461</v>
      </c>
      <c r="Y632" s="172"/>
      <c r="Z632" s="172">
        <v>125524.09427060805</v>
      </c>
      <c r="AA632" s="172">
        <v>136090.8699191621</v>
      </c>
      <c r="AB632" s="172">
        <v>12966.375302887125</v>
      </c>
      <c r="AC632" s="172"/>
      <c r="AD632" s="172">
        <f t="shared" si="81"/>
        <v>274581.33949265728</v>
      </c>
      <c r="AE632" s="172"/>
      <c r="AF632" s="172">
        <v>108684.50637040146</v>
      </c>
      <c r="AG632" s="172">
        <v>29707.404366753686</v>
      </c>
      <c r="AH632" s="172">
        <v>30439.700411153004</v>
      </c>
      <c r="AI632" s="172"/>
      <c r="AJ632" s="172">
        <f t="shared" si="82"/>
        <v>168831.61114830815</v>
      </c>
      <c r="AK632" s="172"/>
      <c r="AL632" s="172">
        <v>13398.689454450367</v>
      </c>
      <c r="AM632" s="172">
        <v>500.5056351740912</v>
      </c>
      <c r="AN632" s="172">
        <v>0</v>
      </c>
      <c r="AO632" s="172"/>
      <c r="AP632" s="172">
        <f t="shared" si="83"/>
        <v>13899.195089624458</v>
      </c>
      <c r="AQ632" s="172"/>
      <c r="AR632" s="172">
        <v>2926.5954411160997</v>
      </c>
      <c r="AS632" s="172">
        <v>1341874.2528502948</v>
      </c>
      <c r="AT632" s="172">
        <v>1052697.1489903925</v>
      </c>
      <c r="AU632" s="172"/>
      <c r="AV632" s="172">
        <f t="shared" si="84"/>
        <v>2397497.9972818033</v>
      </c>
      <c r="AW632" s="172"/>
      <c r="AX632" s="172">
        <v>1251.1173086758267</v>
      </c>
      <c r="AY632" s="172">
        <v>573650.21492932958</v>
      </c>
      <c r="AZ632" s="172">
        <v>450027.22460105398</v>
      </c>
      <c r="BA632" s="172"/>
      <c r="BB632" s="172">
        <f t="shared" si="76"/>
        <v>1024928.5568390593</v>
      </c>
      <c r="BC632" s="172"/>
      <c r="BD632" s="172">
        <v>0</v>
      </c>
      <c r="BE632" s="172">
        <v>2783956.665997297</v>
      </c>
      <c r="BF632" s="172">
        <v>5592263.7193488767</v>
      </c>
      <c r="BG632" s="172">
        <v>1918657.8690551575</v>
      </c>
      <c r="BH632" s="172"/>
      <c r="BI632" s="172">
        <f t="shared" si="85"/>
        <v>10294878.254401332</v>
      </c>
      <c r="BJ632" s="172"/>
      <c r="BK632" s="172">
        <v>53452.37339970607</v>
      </c>
      <c r="BL632" s="172">
        <v>795686.75977574964</v>
      </c>
      <c r="BM632" s="172">
        <v>1402014.0513701255</v>
      </c>
      <c r="BN632" s="172">
        <v>1029496.6046690778</v>
      </c>
      <c r="BP632" s="265">
        <f t="shared" si="86"/>
        <v>3280649.789214659</v>
      </c>
      <c r="BR632" s="265">
        <f t="shared" si="87"/>
        <v>54833020.76241114</v>
      </c>
    </row>
    <row r="633" spans="1:70" ht="15">
      <c r="A633" s="39">
        <f t="shared" si="88"/>
        <v>2027</v>
      </c>
      <c r="B633" s="39">
        <f t="shared" si="89"/>
        <v>8</v>
      </c>
      <c r="C633" s="264">
        <f t="shared" si="90"/>
        <v>46600</v>
      </c>
      <c r="E633" s="172">
        <v>16398975.411865084</v>
      </c>
      <c r="F633" s="172">
        <v>65.545500000000004</v>
      </c>
      <c r="G633" s="172"/>
      <c r="H633" s="172">
        <f t="shared" si="77"/>
        <v>16399040.957365083</v>
      </c>
      <c r="I633" s="172"/>
      <c r="J633" s="172">
        <v>8474142.8150040396</v>
      </c>
      <c r="K633" s="172">
        <v>3270071.4075263133</v>
      </c>
      <c r="L633" s="172"/>
      <c r="M633" s="172">
        <f t="shared" si="78"/>
        <v>11744214.222530354</v>
      </c>
      <c r="N633" s="172"/>
      <c r="O633" s="172">
        <v>289593.84599970904</v>
      </c>
      <c r="P633" s="172">
        <v>725300.52934085683</v>
      </c>
      <c r="Q633" s="172"/>
      <c r="R633" s="172">
        <f t="shared" si="79"/>
        <v>1014894.3753405658</v>
      </c>
      <c r="S633" s="172"/>
      <c r="T633" s="172">
        <v>423945.41358724295</v>
      </c>
      <c r="U633" s="172">
        <v>402897.92757253203</v>
      </c>
      <c r="V633" s="172">
        <v>1262182.9228814836</v>
      </c>
      <c r="W633" s="172"/>
      <c r="X633" s="172">
        <f t="shared" si="80"/>
        <v>2089026.2640412585</v>
      </c>
      <c r="Y633" s="172"/>
      <c r="Z633" s="172">
        <v>119018.09672734632</v>
      </c>
      <c r="AA633" s="172">
        <v>129037.18934493195</v>
      </c>
      <c r="AB633" s="172">
        <v>12294.319421059932</v>
      </c>
      <c r="AC633" s="172"/>
      <c r="AD633" s="172">
        <f t="shared" si="81"/>
        <v>260349.6054933382</v>
      </c>
      <c r="AE633" s="172"/>
      <c r="AF633" s="172">
        <v>115152.15806898782</v>
      </c>
      <c r="AG633" s="172">
        <v>31475.247371518457</v>
      </c>
      <c r="AH633" s="172">
        <v>32251.121253399837</v>
      </c>
      <c r="AI633" s="172"/>
      <c r="AJ633" s="172">
        <f t="shared" si="82"/>
        <v>178878.52669390611</v>
      </c>
      <c r="AK633" s="172"/>
      <c r="AL633" s="172">
        <v>13130.52430925788</v>
      </c>
      <c r="AM633" s="172">
        <v>490.48837439777424</v>
      </c>
      <c r="AN633" s="172">
        <v>0</v>
      </c>
      <c r="AO633" s="172"/>
      <c r="AP633" s="172">
        <f t="shared" si="83"/>
        <v>13621.012683655654</v>
      </c>
      <c r="AQ633" s="172"/>
      <c r="AR633" s="172">
        <v>3544.7430982504593</v>
      </c>
      <c r="AS633" s="172">
        <v>1281500.2279207951</v>
      </c>
      <c r="AT633" s="172">
        <v>930224.03265221626</v>
      </c>
      <c r="AU633" s="172"/>
      <c r="AV633" s="172">
        <f t="shared" si="84"/>
        <v>2215269.0036712615</v>
      </c>
      <c r="AW633" s="172"/>
      <c r="AX633" s="172">
        <v>1588.1837924210458</v>
      </c>
      <c r="AY633" s="172">
        <v>574162.31178282085</v>
      </c>
      <c r="AZ633" s="172">
        <v>416776.81316537817</v>
      </c>
      <c r="BA633" s="172"/>
      <c r="BB633" s="172">
        <f t="shared" si="76"/>
        <v>992527.30874062004</v>
      </c>
      <c r="BC633" s="172"/>
      <c r="BD633" s="172">
        <v>0</v>
      </c>
      <c r="BE633" s="172">
        <v>2739285.9390126294</v>
      </c>
      <c r="BF633" s="172">
        <v>5502531.5446766093</v>
      </c>
      <c r="BG633" s="172">
        <v>1887871.5271223374</v>
      </c>
      <c r="BH633" s="172"/>
      <c r="BI633" s="172">
        <f t="shared" si="85"/>
        <v>10129689.010811577</v>
      </c>
      <c r="BJ633" s="172"/>
      <c r="BK633" s="172">
        <v>53256.48700631973</v>
      </c>
      <c r="BL633" s="172">
        <v>792770.8142391087</v>
      </c>
      <c r="BM633" s="172">
        <v>1396876.1040998294</v>
      </c>
      <c r="BN633" s="172">
        <v>1025723.8184658516</v>
      </c>
      <c r="BP633" s="265">
        <f t="shared" si="86"/>
        <v>3268627.2238111096</v>
      </c>
      <c r="BR633" s="265">
        <f t="shared" si="87"/>
        <v>48306137.511182733</v>
      </c>
    </row>
    <row r="634" spans="1:70" ht="15">
      <c r="A634" s="39">
        <f t="shared" si="88"/>
        <v>2027</v>
      </c>
      <c r="B634" s="39">
        <f t="shared" si="89"/>
        <v>9</v>
      </c>
      <c r="C634" s="264">
        <f t="shared" si="90"/>
        <v>46631</v>
      </c>
      <c r="E634" s="172">
        <v>19111434.151107814</v>
      </c>
      <c r="F634" s="172">
        <v>73.108999999999995</v>
      </c>
      <c r="G634" s="172"/>
      <c r="H634" s="172">
        <f t="shared" si="77"/>
        <v>19111507.260107815</v>
      </c>
      <c r="I634" s="172"/>
      <c r="J634" s="172">
        <v>9358592.1549256165</v>
      </c>
      <c r="K634" s="172">
        <v>3256156.6876715575</v>
      </c>
      <c r="L634" s="172"/>
      <c r="M634" s="172">
        <f t="shared" si="78"/>
        <v>12614748.842597174</v>
      </c>
      <c r="N634" s="172"/>
      <c r="O634" s="172">
        <v>315959.97360480548</v>
      </c>
      <c r="P634" s="172">
        <v>697562.0830867996</v>
      </c>
      <c r="Q634" s="172"/>
      <c r="R634" s="172">
        <f t="shared" si="79"/>
        <v>1013522.0566916051</v>
      </c>
      <c r="S634" s="172"/>
      <c r="T634" s="172">
        <v>446795.01762253209</v>
      </c>
      <c r="U634" s="172">
        <v>424613.12442717724</v>
      </c>
      <c r="V634" s="172">
        <v>1330211.4451478547</v>
      </c>
      <c r="W634" s="172"/>
      <c r="X634" s="172">
        <f t="shared" si="80"/>
        <v>2201619.5871975641</v>
      </c>
      <c r="Y634" s="172"/>
      <c r="Z634" s="172">
        <v>127777.54016182978</v>
      </c>
      <c r="AA634" s="172">
        <v>138534.01371107021</v>
      </c>
      <c r="AB634" s="172">
        <v>13199.151530591575</v>
      </c>
      <c r="AC634" s="172"/>
      <c r="AD634" s="172">
        <f t="shared" si="81"/>
        <v>279510.70540349156</v>
      </c>
      <c r="AE634" s="172"/>
      <c r="AF634" s="172">
        <v>125621.02452642364</v>
      </c>
      <c r="AG634" s="172">
        <v>34336.767007561881</v>
      </c>
      <c r="AH634" s="172">
        <v>35183.178169798543</v>
      </c>
      <c r="AI634" s="172"/>
      <c r="AJ634" s="172">
        <f t="shared" si="82"/>
        <v>195140.96970378407</v>
      </c>
      <c r="AK634" s="172"/>
      <c r="AL634" s="172">
        <v>13276.834083767153</v>
      </c>
      <c r="AM634" s="172">
        <v>495.95374971465787</v>
      </c>
      <c r="AN634" s="172">
        <v>0</v>
      </c>
      <c r="AO634" s="172"/>
      <c r="AP634" s="172">
        <f t="shared" si="83"/>
        <v>13772.787833481811</v>
      </c>
      <c r="AQ634" s="172"/>
      <c r="AR634" s="172">
        <v>5889.4079660943225</v>
      </c>
      <c r="AS634" s="172">
        <v>1296435.3298721183</v>
      </c>
      <c r="AT634" s="172">
        <v>970316.75550831854</v>
      </c>
      <c r="AU634" s="172"/>
      <c r="AV634" s="172">
        <f t="shared" si="84"/>
        <v>2272641.4933465309</v>
      </c>
      <c r="AW634" s="172"/>
      <c r="AX634" s="172">
        <v>2595.0528273572399</v>
      </c>
      <c r="AY634" s="172">
        <v>571248.95874747343</v>
      </c>
      <c r="AZ634" s="172">
        <v>427551.16546694981</v>
      </c>
      <c r="BA634" s="172"/>
      <c r="BB634" s="172">
        <f t="shared" si="76"/>
        <v>1001395.1770417804</v>
      </c>
      <c r="BC634" s="172"/>
      <c r="BD634" s="172">
        <v>0</v>
      </c>
      <c r="BE634" s="172">
        <v>2893193.2297532815</v>
      </c>
      <c r="BF634" s="172">
        <v>5811692.304491777</v>
      </c>
      <c r="BG634" s="172">
        <v>1993941.9405347272</v>
      </c>
      <c r="BH634" s="172"/>
      <c r="BI634" s="172">
        <f t="shared" si="85"/>
        <v>10698827.474779787</v>
      </c>
      <c r="BJ634" s="172"/>
      <c r="BK634" s="172">
        <v>53443.917894519014</v>
      </c>
      <c r="BL634" s="172">
        <v>795560.89195928711</v>
      </c>
      <c r="BM634" s="172">
        <v>1401792.2700659533</v>
      </c>
      <c r="BN634" s="172">
        <v>1029333.7510233519</v>
      </c>
      <c r="BP634" s="265">
        <f t="shared" si="86"/>
        <v>3280130.8309431113</v>
      </c>
      <c r="BR634" s="265">
        <f t="shared" si="87"/>
        <v>52682817.185646117</v>
      </c>
    </row>
    <row r="635" spans="1:70" ht="15">
      <c r="A635" s="39">
        <f t="shared" si="88"/>
        <v>2027</v>
      </c>
      <c r="B635" s="39">
        <f t="shared" si="89"/>
        <v>10</v>
      </c>
      <c r="C635" s="264">
        <f t="shared" si="90"/>
        <v>46661</v>
      </c>
      <c r="E635" s="172">
        <v>32372537.073390771</v>
      </c>
      <c r="F635" s="172">
        <v>141.1755</v>
      </c>
      <c r="G635" s="172"/>
      <c r="H635" s="172">
        <f t="shared" si="77"/>
        <v>32372678.248890772</v>
      </c>
      <c r="I635" s="172"/>
      <c r="J635" s="172">
        <v>12985046.578282965</v>
      </c>
      <c r="K635" s="172">
        <v>3627453.6682317192</v>
      </c>
      <c r="L635" s="172"/>
      <c r="M635" s="172">
        <f t="shared" si="78"/>
        <v>16612500.246514685</v>
      </c>
      <c r="N635" s="172"/>
      <c r="O635" s="172">
        <v>487718.2490107686</v>
      </c>
      <c r="P635" s="172">
        <v>733535.3625891757</v>
      </c>
      <c r="Q635" s="172"/>
      <c r="R635" s="172">
        <f t="shared" si="79"/>
        <v>1221253.6115999443</v>
      </c>
      <c r="S635" s="172"/>
      <c r="T635" s="172">
        <v>535265.3978871404</v>
      </c>
      <c r="U635" s="172">
        <v>508691.24325515534</v>
      </c>
      <c r="V635" s="172">
        <v>1593608.0985187497</v>
      </c>
      <c r="W635" s="172"/>
      <c r="X635" s="172">
        <f t="shared" si="80"/>
        <v>2637564.7396610454</v>
      </c>
      <c r="Y635" s="172"/>
      <c r="Z635" s="172">
        <v>147172.2576149283</v>
      </c>
      <c r="AA635" s="172">
        <v>159561.40279812747</v>
      </c>
      <c r="AB635" s="172">
        <v>15202.58510923334</v>
      </c>
      <c r="AC635" s="172"/>
      <c r="AD635" s="172">
        <f t="shared" si="81"/>
        <v>321936.24552228913</v>
      </c>
      <c r="AE635" s="172"/>
      <c r="AF635" s="172">
        <v>118896.58784867986</v>
      </c>
      <c r="AG635" s="172">
        <v>32498.735385616113</v>
      </c>
      <c r="AH635" s="172">
        <v>33299.838540811339</v>
      </c>
      <c r="AI635" s="172"/>
      <c r="AJ635" s="172">
        <f t="shared" si="82"/>
        <v>184695.16177510732</v>
      </c>
      <c r="AK635" s="172"/>
      <c r="AL635" s="172">
        <v>14051.779769599605</v>
      </c>
      <c r="AM635" s="172">
        <v>524.90170645561841</v>
      </c>
      <c r="AN635" s="172">
        <v>0</v>
      </c>
      <c r="AO635" s="172"/>
      <c r="AP635" s="172">
        <f t="shared" si="83"/>
        <v>14576.681476055224</v>
      </c>
      <c r="AQ635" s="172"/>
      <c r="AR635" s="172">
        <v>12809.768843003505</v>
      </c>
      <c r="AS635" s="172">
        <v>1501068.5328830606</v>
      </c>
      <c r="AT635" s="172">
        <v>761425.90689111722</v>
      </c>
      <c r="AU635" s="172"/>
      <c r="AV635" s="172">
        <f t="shared" si="84"/>
        <v>2275304.2086171815</v>
      </c>
      <c r="AW635" s="172"/>
      <c r="AX635" s="172">
        <v>5766.8265783255001</v>
      </c>
      <c r="AY635" s="172">
        <v>675765.66114587535</v>
      </c>
      <c r="AZ635" s="172">
        <v>342786.13541754847</v>
      </c>
      <c r="BA635" s="172"/>
      <c r="BB635" s="172">
        <f t="shared" si="76"/>
        <v>1024318.6231417493</v>
      </c>
      <c r="BC635" s="172"/>
      <c r="BD635" s="172">
        <v>0</v>
      </c>
      <c r="BE635" s="172">
        <v>2782001.1968229865</v>
      </c>
      <c r="BF635" s="172">
        <v>5588335.6771306321</v>
      </c>
      <c r="BG635" s="172">
        <v>1917310.1913542757</v>
      </c>
      <c r="BH635" s="172"/>
      <c r="BI635" s="172">
        <f t="shared" si="85"/>
        <v>10287647.065307893</v>
      </c>
      <c r="BJ635" s="172"/>
      <c r="BK635" s="172">
        <v>50891.733134344402</v>
      </c>
      <c r="BL635" s="172">
        <v>757569.32127659884</v>
      </c>
      <c r="BM635" s="172">
        <v>1334850.4549906815</v>
      </c>
      <c r="BN635" s="172">
        <v>980178.48666417622</v>
      </c>
      <c r="BP635" s="265">
        <f t="shared" si="86"/>
        <v>3123489.996065801</v>
      </c>
      <c r="BR635" s="265">
        <f t="shared" si="87"/>
        <v>70075964.828572527</v>
      </c>
    </row>
    <row r="636" spans="1:70" ht="15">
      <c r="A636" s="39">
        <f t="shared" si="88"/>
        <v>2027</v>
      </c>
      <c r="B636" s="39">
        <f t="shared" si="89"/>
        <v>11</v>
      </c>
      <c r="C636" s="264">
        <f t="shared" si="90"/>
        <v>46692</v>
      </c>
      <c r="E636" s="172">
        <v>66359731.352562509</v>
      </c>
      <c r="F636" s="172">
        <v>236.9735</v>
      </c>
      <c r="G636" s="172"/>
      <c r="H636" s="172">
        <f t="shared" si="77"/>
        <v>66359968.326062508</v>
      </c>
      <c r="I636" s="172"/>
      <c r="J636" s="172">
        <v>21743931.867622197</v>
      </c>
      <c r="K636" s="172">
        <v>5403216.9657555763</v>
      </c>
      <c r="L636" s="172"/>
      <c r="M636" s="172">
        <f t="shared" si="78"/>
        <v>27147148.833377771</v>
      </c>
      <c r="N636" s="172"/>
      <c r="O636" s="172">
        <v>892090.12240050989</v>
      </c>
      <c r="P636" s="172">
        <v>871979.17070163204</v>
      </c>
      <c r="Q636" s="172"/>
      <c r="R636" s="172">
        <f t="shared" si="79"/>
        <v>1764069.2931021419</v>
      </c>
      <c r="S636" s="172"/>
      <c r="T636" s="172">
        <v>824233.60833683249</v>
      </c>
      <c r="U636" s="172">
        <v>783313.13888881437</v>
      </c>
      <c r="V636" s="172">
        <v>2453932.868632501</v>
      </c>
      <c r="W636" s="172"/>
      <c r="X636" s="172">
        <f t="shared" si="80"/>
        <v>4061479.6158581479</v>
      </c>
      <c r="Y636" s="172"/>
      <c r="Z636" s="172">
        <v>164050.59968385994</v>
      </c>
      <c r="AA636" s="172">
        <v>177860.58486593186</v>
      </c>
      <c r="AB636" s="172">
        <v>16946.082395773974</v>
      </c>
      <c r="AC636" s="172"/>
      <c r="AD636" s="172">
        <f t="shared" si="81"/>
        <v>358857.26694556576</v>
      </c>
      <c r="AE636" s="172"/>
      <c r="AF636" s="172">
        <v>118923.74326115097</v>
      </c>
      <c r="AG636" s="172">
        <v>32506.157941470356</v>
      </c>
      <c r="AH636" s="172">
        <v>33307.444064797848</v>
      </c>
      <c r="AI636" s="172"/>
      <c r="AJ636" s="172">
        <f t="shared" si="82"/>
        <v>184737.34526741918</v>
      </c>
      <c r="AK636" s="172"/>
      <c r="AL636" s="172">
        <v>14983.156409656556</v>
      </c>
      <c r="AM636" s="172">
        <v>559.69311336170063</v>
      </c>
      <c r="AN636" s="172">
        <v>0</v>
      </c>
      <c r="AO636" s="172"/>
      <c r="AP636" s="172">
        <f t="shared" si="83"/>
        <v>15542.849523018256</v>
      </c>
      <c r="AQ636" s="172"/>
      <c r="AR636" s="172">
        <v>22766.283771481612</v>
      </c>
      <c r="AS636" s="172">
        <v>1776479.2173823663</v>
      </c>
      <c r="AT636" s="172">
        <v>685159.68221253448</v>
      </c>
      <c r="AU636" s="172"/>
      <c r="AV636" s="172">
        <f t="shared" si="84"/>
        <v>2484405.1833663825</v>
      </c>
      <c r="AW636" s="172"/>
      <c r="AX636" s="172">
        <v>10585.129495147214</v>
      </c>
      <c r="AY636" s="172">
        <v>825969.78717209224</v>
      </c>
      <c r="AZ636" s="172">
        <v>318563.36474899366</v>
      </c>
      <c r="BA636" s="172"/>
      <c r="BB636" s="172">
        <f t="shared" si="76"/>
        <v>1155118.2814162332</v>
      </c>
      <c r="BC636" s="172"/>
      <c r="BD636" s="172">
        <v>0</v>
      </c>
      <c r="BE636" s="172">
        <v>2877624.6716865082</v>
      </c>
      <c r="BF636" s="172">
        <v>5780419.0151109584</v>
      </c>
      <c r="BG636" s="172">
        <v>1983212.3423303112</v>
      </c>
      <c r="BH636" s="172"/>
      <c r="BI636" s="172">
        <f t="shared" si="85"/>
        <v>10641256.029127777</v>
      </c>
      <c r="BJ636" s="172"/>
      <c r="BK636" s="172">
        <v>55673.34784336976</v>
      </c>
      <c r="BL636" s="172">
        <v>828747.96634573187</v>
      </c>
      <c r="BM636" s="172">
        <v>1460268.4782496542</v>
      </c>
      <c r="BN636" s="172">
        <v>1072272.7342098688</v>
      </c>
      <c r="BP636" s="265">
        <f t="shared" si="86"/>
        <v>3416962.5266486248</v>
      </c>
      <c r="BR636" s="265">
        <f t="shared" si="87"/>
        <v>117589545.55069561</v>
      </c>
    </row>
    <row r="637" spans="1:70" ht="15">
      <c r="A637" s="39">
        <f t="shared" si="88"/>
        <v>2027</v>
      </c>
      <c r="B637" s="39">
        <f t="shared" si="89"/>
        <v>12</v>
      </c>
      <c r="C637" s="264">
        <f t="shared" si="90"/>
        <v>46722</v>
      </c>
      <c r="E637" s="172">
        <v>101067918.59417281</v>
      </c>
      <c r="F637" s="172">
        <v>443.69600000000003</v>
      </c>
      <c r="G637" s="172"/>
      <c r="H637" s="172">
        <f t="shared" si="77"/>
        <v>101068362.2901728</v>
      </c>
      <c r="I637" s="172"/>
      <c r="J637" s="172">
        <v>30046998.47595175</v>
      </c>
      <c r="K637" s="172">
        <v>8757946.6778573766</v>
      </c>
      <c r="L637" s="172"/>
      <c r="M637" s="172">
        <f t="shared" si="78"/>
        <v>38804945.15380913</v>
      </c>
      <c r="N637" s="172"/>
      <c r="O637" s="172">
        <v>1437998.756335665</v>
      </c>
      <c r="P637" s="172">
        <v>1000097.2590613581</v>
      </c>
      <c r="Q637" s="172"/>
      <c r="R637" s="172">
        <f t="shared" si="79"/>
        <v>2438096.0153970229</v>
      </c>
      <c r="S637" s="172"/>
      <c r="T637" s="172">
        <v>1185027.5907819169</v>
      </c>
      <c r="U637" s="172">
        <v>1126194.8947681028</v>
      </c>
      <c r="V637" s="172">
        <v>3528099.4682125994</v>
      </c>
      <c r="W637" s="172"/>
      <c r="X637" s="172">
        <f t="shared" si="80"/>
        <v>5839321.9537626188</v>
      </c>
      <c r="Y637" s="172"/>
      <c r="Z637" s="172">
        <v>187169.61437272208</v>
      </c>
      <c r="AA637" s="172">
        <v>202925.78719990203</v>
      </c>
      <c r="AB637" s="172">
        <v>19334.228056817308</v>
      </c>
      <c r="AC637" s="172"/>
      <c r="AD637" s="172">
        <f t="shared" si="81"/>
        <v>409429.62962944142</v>
      </c>
      <c r="AE637" s="172"/>
      <c r="AF637" s="172">
        <v>165081.64974960644</v>
      </c>
      <c r="AG637" s="172">
        <v>45122.782321233695</v>
      </c>
      <c r="AH637" s="172">
        <v>46235.071856805182</v>
      </c>
      <c r="AI637" s="172"/>
      <c r="AJ637" s="172">
        <f t="shared" si="82"/>
        <v>256439.50392764533</v>
      </c>
      <c r="AK637" s="172"/>
      <c r="AL637" s="172">
        <v>17685.916637504633</v>
      </c>
      <c r="AM637" s="172">
        <v>660.65423565363176</v>
      </c>
      <c r="AN637" s="172">
        <v>0</v>
      </c>
      <c r="AO637" s="172"/>
      <c r="AP637" s="172">
        <f t="shared" si="83"/>
        <v>18346.570873158264</v>
      </c>
      <c r="AQ637" s="172"/>
      <c r="AR637" s="172">
        <v>23617.170632577989</v>
      </c>
      <c r="AS637" s="172">
        <v>2537919.9553336916</v>
      </c>
      <c r="AT637" s="172">
        <v>700473.84877319564</v>
      </c>
      <c r="AU637" s="172"/>
      <c r="AV637" s="172">
        <f t="shared" si="84"/>
        <v>3262010.9747394649</v>
      </c>
      <c r="AW637" s="172"/>
      <c r="AX637" s="172">
        <v>8541.4708503986858</v>
      </c>
      <c r="AY637" s="172">
        <v>917873.25655450858</v>
      </c>
      <c r="AZ637" s="172">
        <v>253335.89081622058</v>
      </c>
      <c r="BA637" s="172"/>
      <c r="BB637" s="172">
        <f t="shared" si="76"/>
        <v>1179750.6182211279</v>
      </c>
      <c r="BC637" s="172"/>
      <c r="BD637" s="172">
        <v>0</v>
      </c>
      <c r="BE637" s="172">
        <v>3259677.7577999989</v>
      </c>
      <c r="BF637" s="172">
        <v>6547866.8846963756</v>
      </c>
      <c r="BG637" s="172">
        <v>2246517.144815756</v>
      </c>
      <c r="BH637" s="172"/>
      <c r="BI637" s="172">
        <f t="shared" si="85"/>
        <v>12054061.78731213</v>
      </c>
      <c r="BJ637" s="172"/>
      <c r="BK637" s="172">
        <v>55743.600680035219</v>
      </c>
      <c r="BL637" s="172">
        <v>829793.74314507784</v>
      </c>
      <c r="BM637" s="172">
        <v>1462111.155344964</v>
      </c>
      <c r="BN637" s="172">
        <v>1073625.808960631</v>
      </c>
      <c r="BP637" s="265">
        <f t="shared" si="86"/>
        <v>3421274.3081307081</v>
      </c>
      <c r="BR637" s="265">
        <f t="shared" si="87"/>
        <v>168752038.80597526</v>
      </c>
    </row>
    <row r="638" spans="1:70" ht="15">
      <c r="A638" s="39">
        <f t="shared" si="88"/>
        <v>2028</v>
      </c>
      <c r="B638" s="39">
        <f t="shared" si="89"/>
        <v>1</v>
      </c>
      <c r="C638" s="264">
        <f t="shared" si="90"/>
        <v>46753</v>
      </c>
      <c r="E638" s="172">
        <v>115244492.46262483</v>
      </c>
      <c r="F638" s="172">
        <v>448.73800000000006</v>
      </c>
      <c r="G638" s="172"/>
      <c r="H638" s="172">
        <f t="shared" si="77"/>
        <v>115244941.20062484</v>
      </c>
      <c r="I638" s="172"/>
      <c r="J638" s="172">
        <v>36894943.194201931</v>
      </c>
      <c r="K638" s="172">
        <v>6432503.2645188905</v>
      </c>
      <c r="L638" s="172"/>
      <c r="M638" s="172">
        <f t="shared" si="78"/>
        <v>43327446.458720818</v>
      </c>
      <c r="N638" s="172"/>
      <c r="O638" s="172">
        <v>1571681.7369648053</v>
      </c>
      <c r="P638" s="172">
        <v>981862.66041164624</v>
      </c>
      <c r="Q638" s="172"/>
      <c r="R638" s="172">
        <f t="shared" si="79"/>
        <v>2553544.3973764516</v>
      </c>
      <c r="S638" s="172"/>
      <c r="T638" s="172">
        <v>1271731.6279889771</v>
      </c>
      <c r="U638" s="172">
        <v>1208594.3636226172</v>
      </c>
      <c r="V638" s="172">
        <v>3786237.3123789718</v>
      </c>
      <c r="W638" s="172"/>
      <c r="X638" s="172">
        <f t="shared" si="80"/>
        <v>6266563.3039905662</v>
      </c>
      <c r="Y638" s="172"/>
      <c r="Z638" s="172">
        <v>176657.07874526086</v>
      </c>
      <c r="AA638" s="172">
        <v>191528.29314180408</v>
      </c>
      <c r="AB638" s="172">
        <v>18248.305205728855</v>
      </c>
      <c r="AC638" s="172"/>
      <c r="AD638" s="172">
        <f t="shared" si="81"/>
        <v>386433.67709279381</v>
      </c>
      <c r="AE638" s="172"/>
      <c r="AF638" s="172">
        <v>123968.67002002744</v>
      </c>
      <c r="AG638" s="172">
        <v>33885.118790920511</v>
      </c>
      <c r="AH638" s="172">
        <v>34720.396694982766</v>
      </c>
      <c r="AI638" s="172"/>
      <c r="AJ638" s="172">
        <f t="shared" si="82"/>
        <v>192574.18550593071</v>
      </c>
      <c r="AK638" s="172"/>
      <c r="AL638" s="172">
        <v>16087.91261574386</v>
      </c>
      <c r="AM638" s="172">
        <v>600.96108277915641</v>
      </c>
      <c r="AN638" s="172">
        <v>0</v>
      </c>
      <c r="AO638" s="172"/>
      <c r="AP638" s="172">
        <f t="shared" si="83"/>
        <v>16688.873698523017</v>
      </c>
      <c r="AQ638" s="172"/>
      <c r="AR638" s="172">
        <v>38936.098818218095</v>
      </c>
      <c r="AS638" s="172">
        <v>3115021.2726598987</v>
      </c>
      <c r="AT638" s="172">
        <v>984798.79580437229</v>
      </c>
      <c r="AU638" s="172"/>
      <c r="AV638" s="172">
        <f t="shared" si="84"/>
        <v>4138756.1672824891</v>
      </c>
      <c r="AW638" s="172"/>
      <c r="AX638" s="172">
        <v>11953.251766744157</v>
      </c>
      <c r="AY638" s="172">
        <v>956301.08462344413</v>
      </c>
      <c r="AZ638" s="172">
        <v>302329.92783365998</v>
      </c>
      <c r="BA638" s="172"/>
      <c r="BB638" s="172">
        <f t="shared" ref="BB638:BB696" si="91">SUM(AX638:AZ638)</f>
        <v>1270584.2642238482</v>
      </c>
      <c r="BC638" s="172"/>
      <c r="BD638" s="172">
        <v>0</v>
      </c>
      <c r="BE638" s="172">
        <v>3033772.0302065699</v>
      </c>
      <c r="BF638" s="172">
        <v>6094079.5036484441</v>
      </c>
      <c r="BG638" s="172">
        <v>2090826.5741952923</v>
      </c>
      <c r="BH638" s="172"/>
      <c r="BI638" s="172">
        <f t="shared" si="85"/>
        <v>11218678.108050305</v>
      </c>
      <c r="BJ638" s="172"/>
      <c r="BK638" s="172">
        <v>55860.697277828207</v>
      </c>
      <c r="BL638" s="172">
        <v>831536.83155355591</v>
      </c>
      <c r="BM638" s="172">
        <v>1465182.5077477051</v>
      </c>
      <c r="BN638" s="172">
        <v>1075881.0979623883</v>
      </c>
      <c r="BP638" s="265">
        <f t="shared" si="86"/>
        <v>3428461.1345414775</v>
      </c>
      <c r="BR638" s="265">
        <f t="shared" si="87"/>
        <v>188044671.77110806</v>
      </c>
    </row>
    <row r="639" spans="1:70" ht="15">
      <c r="A639" s="39">
        <f t="shared" si="88"/>
        <v>2028</v>
      </c>
      <c r="B639" s="39">
        <f t="shared" si="89"/>
        <v>2</v>
      </c>
      <c r="C639" s="264">
        <f t="shared" si="90"/>
        <v>46784</v>
      </c>
      <c r="E639" s="172">
        <v>105232249.28269647</v>
      </c>
      <c r="F639" s="172">
        <v>438.65350000000001</v>
      </c>
      <c r="G639" s="172"/>
      <c r="H639" s="172">
        <f t="shared" ref="H639:H697" si="92">SUM(E639:F639)</f>
        <v>105232687.93619648</v>
      </c>
      <c r="I639" s="172"/>
      <c r="J639" s="172">
        <v>34542566.974598534</v>
      </c>
      <c r="K639" s="172">
        <v>6114257.7700866405</v>
      </c>
      <c r="L639" s="172"/>
      <c r="M639" s="172">
        <f t="shared" ref="M639:M697" si="93">SUM(J639:K639)</f>
        <v>40656824.744685173</v>
      </c>
      <c r="N639" s="172"/>
      <c r="O639" s="172">
        <v>1477263.1888351571</v>
      </c>
      <c r="P639" s="172">
        <v>1084919.5988863979</v>
      </c>
      <c r="Q639" s="172"/>
      <c r="R639" s="172">
        <f t="shared" ref="R639:R697" si="94">SUM(O639:P639)</f>
        <v>2562182.7877215547</v>
      </c>
      <c r="S639" s="172"/>
      <c r="T639" s="172">
        <v>1323077.1109227354</v>
      </c>
      <c r="U639" s="172">
        <v>1257390.7133441006</v>
      </c>
      <c r="V639" s="172">
        <v>3939104.6147463219</v>
      </c>
      <c r="W639" s="172"/>
      <c r="X639" s="172">
        <f t="shared" ref="X639:X697" si="95">SUM(T639:V639)</f>
        <v>6519572.439013158</v>
      </c>
      <c r="Y639" s="172"/>
      <c r="Z639" s="172">
        <v>171654.93394197259</v>
      </c>
      <c r="AA639" s="172">
        <v>186105.06151685765</v>
      </c>
      <c r="AB639" s="172">
        <v>17731.594153434813</v>
      </c>
      <c r="AC639" s="172"/>
      <c r="AD639" s="172">
        <f t="shared" ref="AD639:AD697" si="96">SUM(Z639:AB639)</f>
        <v>375491.58961226506</v>
      </c>
      <c r="AE639" s="172"/>
      <c r="AF639" s="172">
        <v>148141.24400951914</v>
      </c>
      <c r="AG639" s="172">
        <v>40492.357063170391</v>
      </c>
      <c r="AH639" s="172">
        <v>41490.505287084197</v>
      </c>
      <c r="AI639" s="172"/>
      <c r="AJ639" s="172">
        <f t="shared" ref="AJ639:AJ697" si="97">SUM(AF639:AH639)</f>
        <v>230124.10635977372</v>
      </c>
      <c r="AK639" s="172"/>
      <c r="AL639" s="172">
        <v>13046.639038555089</v>
      </c>
      <c r="AM639" s="172">
        <v>487.35485519519989</v>
      </c>
      <c r="AN639" s="172">
        <v>0</v>
      </c>
      <c r="AO639" s="172"/>
      <c r="AP639" s="172">
        <f t="shared" ref="AP639:AP697" si="98">SUM(AL639:AN639)</f>
        <v>13533.993893750288</v>
      </c>
      <c r="AQ639" s="172"/>
      <c r="AR639" s="172">
        <v>50698.461357816945</v>
      </c>
      <c r="AS639" s="172">
        <v>2982078.5519769988</v>
      </c>
      <c r="AT639" s="172">
        <v>917646.45138848678</v>
      </c>
      <c r="AU639" s="172"/>
      <c r="AV639" s="172">
        <f t="shared" ref="AV639:AV697" si="99">SUM(AR639:AT639)</f>
        <v>3950423.4647233025</v>
      </c>
      <c r="AW639" s="172"/>
      <c r="AX639" s="172">
        <v>15836.531813131591</v>
      </c>
      <c r="AY639" s="172">
        <v>931503.25656499679</v>
      </c>
      <c r="AZ639" s="172">
        <v>286642.56924989331</v>
      </c>
      <c r="BA639" s="172"/>
      <c r="BB639" s="172">
        <f t="shared" si="91"/>
        <v>1233982.3576280219</v>
      </c>
      <c r="BC639" s="172"/>
      <c r="BD639" s="172">
        <v>0</v>
      </c>
      <c r="BE639" s="172">
        <v>3389648.1213131738</v>
      </c>
      <c r="BF639" s="172">
        <v>6808944.421334303</v>
      </c>
      <c r="BG639" s="172">
        <v>2336090.6154607027</v>
      </c>
      <c r="BH639" s="172"/>
      <c r="BI639" s="172">
        <f t="shared" ref="BI639:BI697" si="100">SUM(BD639:BG639)</f>
        <v>12534683.15810818</v>
      </c>
      <c r="BJ639" s="172"/>
      <c r="BK639" s="172">
        <v>61396.553108350243</v>
      </c>
      <c r="BL639" s="172">
        <v>913943.03558561101</v>
      </c>
      <c r="BM639" s="172">
        <v>1610383.6871736092</v>
      </c>
      <c r="BN639" s="172">
        <v>1182502.0844402553</v>
      </c>
      <c r="BP639" s="265">
        <f t="shared" ref="BP639:BP697" si="101">SUM(BK639:BN639)</f>
        <v>3768225.3603078257</v>
      </c>
      <c r="BR639" s="265">
        <f t="shared" ref="BR639:BR702" si="102">H639+M639+R639+X639+AD639+AJ639+AP639+AV639+BB639+BI639+BP639</f>
        <v>177077731.93824944</v>
      </c>
    </row>
    <row r="640" spans="1:70" ht="15">
      <c r="A640" s="39">
        <f t="shared" ref="A640:A703" si="103">IF(B640=1,A639+1,A639)</f>
        <v>2028</v>
      </c>
      <c r="B640" s="39">
        <f t="shared" ref="B640:B703" si="104">IF(B639=12,1,B639+1)</f>
        <v>3</v>
      </c>
      <c r="C640" s="264">
        <f t="shared" ref="C640:C703" si="105">DATE(A640,B640,1)</f>
        <v>46813</v>
      </c>
      <c r="E640" s="172">
        <v>90044073.857228175</v>
      </c>
      <c r="F640" s="172">
        <v>302.52</v>
      </c>
      <c r="G640" s="172"/>
      <c r="H640" s="172">
        <f t="shared" si="92"/>
        <v>90044376.377228171</v>
      </c>
      <c r="I640" s="172"/>
      <c r="J640" s="172">
        <v>30916461.680348448</v>
      </c>
      <c r="K640" s="172">
        <v>6105121.0184770739</v>
      </c>
      <c r="L640" s="172"/>
      <c r="M640" s="172">
        <f t="shared" si="93"/>
        <v>37021582.698825523</v>
      </c>
      <c r="N640" s="172"/>
      <c r="O640" s="172">
        <v>1259276.1392418561</v>
      </c>
      <c r="P640" s="172">
        <v>1019028.6623167058</v>
      </c>
      <c r="Q640" s="172"/>
      <c r="R640" s="172">
        <f t="shared" si="94"/>
        <v>2278304.8015585616</v>
      </c>
      <c r="S640" s="172"/>
      <c r="T640" s="172">
        <v>1063588.8762789844</v>
      </c>
      <c r="U640" s="172">
        <v>1010785.2103318417</v>
      </c>
      <c r="V640" s="172">
        <v>3166548.5073817926</v>
      </c>
      <c r="W640" s="172"/>
      <c r="X640" s="172">
        <f t="shared" si="95"/>
        <v>5240922.5939926188</v>
      </c>
      <c r="Y640" s="172"/>
      <c r="Z640" s="172">
        <v>172011.52514845156</v>
      </c>
      <c r="AA640" s="172">
        <v>186491.67101822261</v>
      </c>
      <c r="AB640" s="172">
        <v>17768.429276124072</v>
      </c>
      <c r="AC640" s="172"/>
      <c r="AD640" s="172">
        <f t="shared" si="96"/>
        <v>376271.62544279819</v>
      </c>
      <c r="AE640" s="172"/>
      <c r="AF640" s="172">
        <v>144628.60985674275</v>
      </c>
      <c r="AG640" s="172">
        <v>39532.22717295988</v>
      </c>
      <c r="AH640" s="172">
        <v>40506.707919499</v>
      </c>
      <c r="AI640" s="172"/>
      <c r="AJ640" s="172">
        <f t="shared" si="97"/>
        <v>224667.54494920163</v>
      </c>
      <c r="AK640" s="172"/>
      <c r="AL640" s="172">
        <v>15701.617811654334</v>
      </c>
      <c r="AM640" s="172">
        <v>586.53110983720865</v>
      </c>
      <c r="AN640" s="172">
        <v>0</v>
      </c>
      <c r="AO640" s="172"/>
      <c r="AP640" s="172">
        <f t="shared" si="98"/>
        <v>16288.148921491544</v>
      </c>
      <c r="AQ640" s="172"/>
      <c r="AR640" s="172">
        <v>47361.622428906136</v>
      </c>
      <c r="AS640" s="172">
        <v>2672891.7323305588</v>
      </c>
      <c r="AT640" s="172">
        <v>695688.43338118936</v>
      </c>
      <c r="AU640" s="172"/>
      <c r="AV640" s="172">
        <f t="shared" si="99"/>
        <v>3415941.7881406546</v>
      </c>
      <c r="AW640" s="172"/>
      <c r="AX640" s="172">
        <v>17215.980322916428</v>
      </c>
      <c r="AY640" s="172">
        <v>971597.86994551448</v>
      </c>
      <c r="AZ640" s="172">
        <v>252883.19457276943</v>
      </c>
      <c r="BA640" s="172"/>
      <c r="BB640" s="172">
        <f t="shared" si="91"/>
        <v>1241697.0448412003</v>
      </c>
      <c r="BC640" s="172"/>
      <c r="BD640" s="172">
        <v>0</v>
      </c>
      <c r="BE640" s="172">
        <v>3068237.6362668164</v>
      </c>
      <c r="BF640" s="172">
        <v>6163312.1755108293</v>
      </c>
      <c r="BG640" s="172">
        <v>2114579.711981853</v>
      </c>
      <c r="BH640" s="172"/>
      <c r="BI640" s="172">
        <f t="shared" si="100"/>
        <v>11346129.523759499</v>
      </c>
      <c r="BJ640" s="172"/>
      <c r="BK640" s="172">
        <v>55411.97850095731</v>
      </c>
      <c r="BL640" s="172">
        <v>824857.24808681128</v>
      </c>
      <c r="BM640" s="172">
        <v>1453412.9643154191</v>
      </c>
      <c r="BN640" s="172">
        <v>1067238.7416392099</v>
      </c>
      <c r="BP640" s="265">
        <f t="shared" si="101"/>
        <v>3400920.9325423976</v>
      </c>
      <c r="BR640" s="265">
        <f t="shared" si="102"/>
        <v>154607103.0802021</v>
      </c>
    </row>
    <row r="641" spans="1:70" ht="15">
      <c r="A641" s="39">
        <f t="shared" si="103"/>
        <v>2028</v>
      </c>
      <c r="B641" s="39">
        <f t="shared" si="104"/>
        <v>4</v>
      </c>
      <c r="C641" s="264">
        <f t="shared" si="105"/>
        <v>46844</v>
      </c>
      <c r="E641" s="172">
        <v>67223930.644290283</v>
      </c>
      <c r="F641" s="172">
        <v>274.7885</v>
      </c>
      <c r="G641" s="172"/>
      <c r="H641" s="172">
        <f t="shared" si="92"/>
        <v>67224205.432790279</v>
      </c>
      <c r="I641" s="172"/>
      <c r="J641" s="172">
        <v>23742373.087502845</v>
      </c>
      <c r="K641" s="172">
        <v>4977419.2356137177</v>
      </c>
      <c r="L641" s="172"/>
      <c r="M641" s="172">
        <f t="shared" si="93"/>
        <v>28719792.323116563</v>
      </c>
      <c r="N641" s="172"/>
      <c r="O641" s="172">
        <v>950106.13499622792</v>
      </c>
      <c r="P641" s="172">
        <v>922139.47175489401</v>
      </c>
      <c r="Q641" s="172"/>
      <c r="R641" s="172">
        <f t="shared" si="94"/>
        <v>1872245.606751122</v>
      </c>
      <c r="S641" s="172"/>
      <c r="T641" s="172">
        <v>1026936.0871012894</v>
      </c>
      <c r="U641" s="172">
        <v>975952.11077194451</v>
      </c>
      <c r="V641" s="172">
        <v>3057424.7308450723</v>
      </c>
      <c r="W641" s="172"/>
      <c r="X641" s="172">
        <f t="shared" si="95"/>
        <v>5060312.9287183061</v>
      </c>
      <c r="Y641" s="172"/>
      <c r="Z641" s="172">
        <v>165383.91077415089</v>
      </c>
      <c r="AA641" s="172">
        <v>179306.13575562308</v>
      </c>
      <c r="AB641" s="172">
        <v>17083.81063107949</v>
      </c>
      <c r="AC641" s="172"/>
      <c r="AD641" s="172">
        <f t="shared" si="96"/>
        <v>361773.85716085345</v>
      </c>
      <c r="AE641" s="172"/>
      <c r="AF641" s="172">
        <v>141321.50382901181</v>
      </c>
      <c r="AG641" s="172">
        <v>38628.275548846068</v>
      </c>
      <c r="AH641" s="172">
        <v>39580.473628394342</v>
      </c>
      <c r="AI641" s="172"/>
      <c r="AJ641" s="172">
        <f t="shared" si="97"/>
        <v>219530.2530062522</v>
      </c>
      <c r="AK641" s="172"/>
      <c r="AL641" s="172">
        <v>14416.414705127348</v>
      </c>
      <c r="AM641" s="172">
        <v>538.52257890239036</v>
      </c>
      <c r="AN641" s="172">
        <v>0</v>
      </c>
      <c r="AO641" s="172"/>
      <c r="AP641" s="172">
        <f t="shared" si="98"/>
        <v>14954.937284029738</v>
      </c>
      <c r="AQ641" s="172"/>
      <c r="AR641" s="172">
        <v>49972.681115391795</v>
      </c>
      <c r="AS641" s="172">
        <v>2401136.7883086861</v>
      </c>
      <c r="AT641" s="172">
        <v>1014001.2988172857</v>
      </c>
      <c r="AU641" s="172"/>
      <c r="AV641" s="172">
        <f t="shared" si="99"/>
        <v>3465110.7682413636</v>
      </c>
      <c r="AW641" s="172"/>
      <c r="AX641" s="172">
        <v>18891.285420911867</v>
      </c>
      <c r="AY641" s="172">
        <v>907707.15899451275</v>
      </c>
      <c r="AZ641" s="172">
        <v>383325.19940045045</v>
      </c>
      <c r="BA641" s="172"/>
      <c r="BB641" s="172">
        <f t="shared" si="91"/>
        <v>1309923.6438158751</v>
      </c>
      <c r="BC641" s="172"/>
      <c r="BD641" s="172">
        <v>0</v>
      </c>
      <c r="BE641" s="172">
        <v>3468417.0490144254</v>
      </c>
      <c r="BF641" s="172">
        <v>6967171.2436034372</v>
      </c>
      <c r="BG641" s="172">
        <v>2390376.885364586</v>
      </c>
      <c r="BH641" s="172"/>
      <c r="BI641" s="172">
        <f t="shared" si="100"/>
        <v>12825965.17798245</v>
      </c>
      <c r="BJ641" s="172"/>
      <c r="BK641" s="172">
        <v>60517.505172942838</v>
      </c>
      <c r="BL641" s="172">
        <v>900857.61469734553</v>
      </c>
      <c r="BM641" s="172">
        <v>1587326.9456505871</v>
      </c>
      <c r="BN641" s="172">
        <v>1165571.5571823532</v>
      </c>
      <c r="BP641" s="265">
        <f t="shared" si="101"/>
        <v>3714273.6227032291</v>
      </c>
      <c r="BR641" s="265">
        <f t="shared" si="102"/>
        <v>124788088.55157033</v>
      </c>
    </row>
    <row r="642" spans="1:70" ht="15">
      <c r="A642" s="39">
        <f t="shared" si="103"/>
        <v>2028</v>
      </c>
      <c r="B642" s="39">
        <f t="shared" si="104"/>
        <v>5</v>
      </c>
      <c r="C642" s="264">
        <f t="shared" si="105"/>
        <v>46874</v>
      </c>
      <c r="E642" s="172">
        <v>48691650.213118501</v>
      </c>
      <c r="F642" s="172">
        <v>196.63759999999999</v>
      </c>
      <c r="G642" s="172"/>
      <c r="H642" s="172">
        <f t="shared" si="92"/>
        <v>48691846.850718498</v>
      </c>
      <c r="I642" s="172"/>
      <c r="J642" s="172">
        <v>17972831.590331212</v>
      </c>
      <c r="K642" s="172">
        <v>4748623.7449518982</v>
      </c>
      <c r="L642" s="172"/>
      <c r="M642" s="172">
        <f t="shared" si="93"/>
        <v>22721455.335283108</v>
      </c>
      <c r="N642" s="172"/>
      <c r="O642" s="172">
        <v>720342.96126487129</v>
      </c>
      <c r="P642" s="172">
        <v>829508.66643916862</v>
      </c>
      <c r="Q642" s="172"/>
      <c r="R642" s="172">
        <f t="shared" si="94"/>
        <v>1549851.6277040399</v>
      </c>
      <c r="S642" s="172"/>
      <c r="T642" s="172">
        <v>845390.19244016951</v>
      </c>
      <c r="U642" s="172">
        <v>803419.36864519387</v>
      </c>
      <c r="V642" s="172">
        <v>2516920.8814895912</v>
      </c>
      <c r="W642" s="172"/>
      <c r="X642" s="172">
        <f t="shared" si="95"/>
        <v>4165730.4425749546</v>
      </c>
      <c r="Y642" s="172"/>
      <c r="Z642" s="172">
        <v>158065.57613102859</v>
      </c>
      <c r="AA642" s="172">
        <v>171371.73452588831</v>
      </c>
      <c r="AB642" s="172">
        <v>16327.842032968971</v>
      </c>
      <c r="AC642" s="172"/>
      <c r="AD642" s="172">
        <f t="shared" si="96"/>
        <v>345765.15268988593</v>
      </c>
      <c r="AE642" s="172"/>
      <c r="AF642" s="172">
        <v>135854.86248037577</v>
      </c>
      <c r="AG642" s="172">
        <v>37134.044857688663</v>
      </c>
      <c r="AH642" s="172">
        <v>38049.409721818789</v>
      </c>
      <c r="AI642" s="172"/>
      <c r="AJ642" s="172">
        <f t="shared" si="97"/>
        <v>211038.31705988321</v>
      </c>
      <c r="AK642" s="172"/>
      <c r="AL642" s="172">
        <v>14635.063039198269</v>
      </c>
      <c r="AM642" s="172">
        <v>546.69014810353895</v>
      </c>
      <c r="AN642" s="172">
        <v>0</v>
      </c>
      <c r="AO642" s="172"/>
      <c r="AP642" s="172">
        <f t="shared" si="98"/>
        <v>15181.753187301807</v>
      </c>
      <c r="AQ642" s="172"/>
      <c r="AR642" s="172">
        <v>22039.208757503973</v>
      </c>
      <c r="AS642" s="172">
        <v>1957954.9717232594</v>
      </c>
      <c r="AT642" s="172">
        <v>1009020.7118549664</v>
      </c>
      <c r="AU642" s="172"/>
      <c r="AV642" s="172">
        <f t="shared" si="99"/>
        <v>2989014.8923357297</v>
      </c>
      <c r="AW642" s="172"/>
      <c r="AX642" s="172">
        <v>8742.2121626246862</v>
      </c>
      <c r="AY642" s="172">
        <v>776654.82259396254</v>
      </c>
      <c r="AZ642" s="172">
        <v>400244.54764127056</v>
      </c>
      <c r="BA642" s="172"/>
      <c r="BB642" s="172">
        <f t="shared" si="91"/>
        <v>1185641.5823978577</v>
      </c>
      <c r="BC642" s="172"/>
      <c r="BD642" s="172">
        <v>0</v>
      </c>
      <c r="BE642" s="172">
        <v>3206494.7800422483</v>
      </c>
      <c r="BF642" s="172">
        <v>6441035.7545160279</v>
      </c>
      <c r="BG642" s="172">
        <v>2209864.2974417331</v>
      </c>
      <c r="BH642" s="172"/>
      <c r="BI642" s="172">
        <f t="shared" si="100"/>
        <v>11857394.83200001</v>
      </c>
      <c r="BJ642" s="172"/>
      <c r="BK642" s="172">
        <v>54526.092421595778</v>
      </c>
      <c r="BL642" s="172">
        <v>811670.03526191739</v>
      </c>
      <c r="BM642" s="172">
        <v>1430176.8636115186</v>
      </c>
      <c r="BN642" s="172">
        <v>1050176.5112307223</v>
      </c>
      <c r="BP642" s="265">
        <f t="shared" si="101"/>
        <v>3346549.5025257543</v>
      </c>
      <c r="BR642" s="265">
        <f t="shared" si="102"/>
        <v>97079470.288477004</v>
      </c>
    </row>
    <row r="643" spans="1:70" ht="15">
      <c r="A643" s="39">
        <f t="shared" si="103"/>
        <v>2028</v>
      </c>
      <c r="B643" s="39">
        <f t="shared" si="104"/>
        <v>6</v>
      </c>
      <c r="C643" s="264">
        <f t="shared" si="105"/>
        <v>46905</v>
      </c>
      <c r="E643" s="172">
        <v>31600837.014991086</v>
      </c>
      <c r="F643" s="172">
        <v>103.361</v>
      </c>
      <c r="G643" s="172"/>
      <c r="H643" s="172">
        <f t="shared" si="92"/>
        <v>31600940.375991087</v>
      </c>
      <c r="I643" s="172"/>
      <c r="J643" s="172">
        <v>13204061.408370219</v>
      </c>
      <c r="K643" s="172">
        <v>4425250.699513929</v>
      </c>
      <c r="L643" s="172"/>
      <c r="M643" s="172">
        <f t="shared" si="93"/>
        <v>17629312.107884146</v>
      </c>
      <c r="N643" s="172"/>
      <c r="O643" s="172">
        <v>432459.53706845746</v>
      </c>
      <c r="P643" s="172">
        <v>778615.17379941395</v>
      </c>
      <c r="Q643" s="172"/>
      <c r="R643" s="172">
        <f t="shared" si="94"/>
        <v>1211074.7108678715</v>
      </c>
      <c r="S643" s="172"/>
      <c r="T643" s="172">
        <v>663031.3436721625</v>
      </c>
      <c r="U643" s="172">
        <v>630114.03289110598</v>
      </c>
      <c r="V643" s="172">
        <v>1973996.6809334292</v>
      </c>
      <c r="W643" s="172"/>
      <c r="X643" s="172">
        <f t="shared" si="95"/>
        <v>3267142.0574966976</v>
      </c>
      <c r="Y643" s="172"/>
      <c r="Z643" s="172">
        <v>148633.55588055195</v>
      </c>
      <c r="AA643" s="172">
        <v>161145.7149840522</v>
      </c>
      <c r="AB643" s="172">
        <v>15353.534150942309</v>
      </c>
      <c r="AC643" s="172"/>
      <c r="AD643" s="172">
        <f t="shared" si="96"/>
        <v>325132.80501554644</v>
      </c>
      <c r="AE643" s="172"/>
      <c r="AF643" s="172">
        <v>115844.6885546759</v>
      </c>
      <c r="AG643" s="172">
        <v>31664.540987156051</v>
      </c>
      <c r="AH643" s="172">
        <v>32445.08101099484</v>
      </c>
      <c r="AI643" s="172"/>
      <c r="AJ643" s="172">
        <f t="shared" si="97"/>
        <v>179954.31055282679</v>
      </c>
      <c r="AK643" s="172"/>
      <c r="AL643" s="172">
        <v>15360.26000763913</v>
      </c>
      <c r="AM643" s="172">
        <v>573.77975045231642</v>
      </c>
      <c r="AN643" s="172">
        <v>0</v>
      </c>
      <c r="AO643" s="172"/>
      <c r="AP643" s="172">
        <f t="shared" si="98"/>
        <v>15934.039758091447</v>
      </c>
      <c r="AQ643" s="172"/>
      <c r="AR643" s="172">
        <v>5502.6922201469988</v>
      </c>
      <c r="AS643" s="172">
        <v>1629021.8438341205</v>
      </c>
      <c r="AT643" s="172">
        <v>1075302.5497286119</v>
      </c>
      <c r="AU643" s="172"/>
      <c r="AV643" s="172">
        <f t="shared" si="99"/>
        <v>2709827.0857828795</v>
      </c>
      <c r="AW643" s="172"/>
      <c r="AX643" s="172">
        <v>2179.7088609047541</v>
      </c>
      <c r="AY643" s="172">
        <v>645282.92798425443</v>
      </c>
      <c r="AZ643" s="172">
        <v>425945.4103602976</v>
      </c>
      <c r="BA643" s="172"/>
      <c r="BB643" s="172">
        <f t="shared" si="91"/>
        <v>1073408.0472054568</v>
      </c>
      <c r="BC643" s="172"/>
      <c r="BD643" s="172">
        <v>0</v>
      </c>
      <c r="BE643" s="172">
        <v>3087776.2664377731</v>
      </c>
      <c r="BF643" s="172">
        <v>6202560.3340634955</v>
      </c>
      <c r="BG643" s="172">
        <v>2128045.4196151416</v>
      </c>
      <c r="BH643" s="172"/>
      <c r="BI643" s="172">
        <f t="shared" si="100"/>
        <v>11418382.020116411</v>
      </c>
      <c r="BJ643" s="172"/>
      <c r="BK643" s="172">
        <v>53873.385514346737</v>
      </c>
      <c r="BL643" s="172">
        <v>801953.90460054076</v>
      </c>
      <c r="BM643" s="172">
        <v>1413056.8706685202</v>
      </c>
      <c r="BN643" s="172">
        <v>1037605.3286597977</v>
      </c>
      <c r="BP643" s="265">
        <f t="shared" si="101"/>
        <v>3306489.4894432053</v>
      </c>
      <c r="BR643" s="265">
        <f t="shared" si="102"/>
        <v>72737597.050114214</v>
      </c>
    </row>
    <row r="644" spans="1:70" ht="15">
      <c r="A644" s="39">
        <f t="shared" si="103"/>
        <v>2028</v>
      </c>
      <c r="B644" s="39">
        <f t="shared" si="104"/>
        <v>7</v>
      </c>
      <c r="C644" s="264">
        <f t="shared" si="105"/>
        <v>46935</v>
      </c>
      <c r="E644" s="172">
        <v>21135811.830443941</v>
      </c>
      <c r="F644" s="172">
        <v>78.150999999999996</v>
      </c>
      <c r="G644" s="172"/>
      <c r="H644" s="172">
        <f t="shared" si="92"/>
        <v>21135889.981443942</v>
      </c>
      <c r="I644" s="172"/>
      <c r="J644" s="172">
        <v>10027972.566988487</v>
      </c>
      <c r="K644" s="172">
        <v>3332798.9720820482</v>
      </c>
      <c r="L644" s="172"/>
      <c r="M644" s="172">
        <f t="shared" si="93"/>
        <v>13360771.539070535</v>
      </c>
      <c r="N644" s="172"/>
      <c r="O644" s="172">
        <v>295791.8720890797</v>
      </c>
      <c r="P644" s="172">
        <v>732659.97478206339</v>
      </c>
      <c r="Q644" s="172"/>
      <c r="R644" s="172">
        <f t="shared" si="94"/>
        <v>1028451.8468711431</v>
      </c>
      <c r="S644" s="172"/>
      <c r="T644" s="172">
        <v>503448.38590160152</v>
      </c>
      <c r="U644" s="172">
        <v>478453.84056207008</v>
      </c>
      <c r="V644" s="172">
        <v>1498881.5419900317</v>
      </c>
      <c r="W644" s="172"/>
      <c r="X644" s="172">
        <f t="shared" si="95"/>
        <v>2480783.7684537033</v>
      </c>
      <c r="Y644" s="172"/>
      <c r="Z644" s="172">
        <v>124901.70093238473</v>
      </c>
      <c r="AA644" s="172">
        <v>135416.08272931707</v>
      </c>
      <c r="AB644" s="172">
        <v>12902.083378246567</v>
      </c>
      <c r="AC644" s="172"/>
      <c r="AD644" s="172">
        <f t="shared" si="96"/>
        <v>273219.86703994835</v>
      </c>
      <c r="AE644" s="172"/>
      <c r="AF644" s="172">
        <v>107723.64012518768</v>
      </c>
      <c r="AG644" s="172">
        <v>29444.764888117716</v>
      </c>
      <c r="AH644" s="172">
        <v>30170.586793984639</v>
      </c>
      <c r="AI644" s="172"/>
      <c r="AJ644" s="172">
        <f t="shared" si="97"/>
        <v>167338.99180729003</v>
      </c>
      <c r="AK644" s="172"/>
      <c r="AL644" s="172">
        <v>13444.622236352814</v>
      </c>
      <c r="AM644" s="172">
        <v>502.22144598227152</v>
      </c>
      <c r="AN644" s="172">
        <v>0</v>
      </c>
      <c r="AO644" s="172"/>
      <c r="AP644" s="172">
        <f t="shared" si="98"/>
        <v>13946.843682335086</v>
      </c>
      <c r="AQ644" s="172"/>
      <c r="AR644" s="172">
        <v>2903.1385925838463</v>
      </c>
      <c r="AS644" s="172">
        <v>1331119.0453978989</v>
      </c>
      <c r="AT644" s="172">
        <v>1044259.7144111923</v>
      </c>
      <c r="AU644" s="172"/>
      <c r="AV644" s="172">
        <f t="shared" si="99"/>
        <v>2378281.8984016748</v>
      </c>
      <c r="AW644" s="172"/>
      <c r="AX644" s="172">
        <v>1244.1201894707228</v>
      </c>
      <c r="AY644" s="172">
        <v>570441.96346636943</v>
      </c>
      <c r="AZ644" s="172">
        <v>447510.35898482462</v>
      </c>
      <c r="BA644" s="172"/>
      <c r="BB644" s="172">
        <f t="shared" si="91"/>
        <v>1019196.4426406648</v>
      </c>
      <c r="BC644" s="172"/>
      <c r="BD644" s="172">
        <v>0</v>
      </c>
      <c r="BE644" s="172">
        <v>2769077.2515608431</v>
      </c>
      <c r="BF644" s="172">
        <v>5562374.744949799</v>
      </c>
      <c r="BG644" s="172">
        <v>1908403.2174852819</v>
      </c>
      <c r="BH644" s="172"/>
      <c r="BI644" s="172">
        <f t="shared" si="100"/>
        <v>10239855.213995924</v>
      </c>
      <c r="BJ644" s="172"/>
      <c r="BK644" s="172">
        <v>53370.029951886077</v>
      </c>
      <c r="BL644" s="172">
        <v>794461.0033309476</v>
      </c>
      <c r="BM644" s="172">
        <v>1399854.2469771828</v>
      </c>
      <c r="BN644" s="172">
        <v>1027910.6638669076</v>
      </c>
      <c r="BP644" s="265">
        <f t="shared" si="101"/>
        <v>3275595.9441269236</v>
      </c>
      <c r="BR644" s="265">
        <f t="shared" si="102"/>
        <v>55373332.337534085</v>
      </c>
    </row>
    <row r="645" spans="1:70" ht="15">
      <c r="A645" s="39">
        <f t="shared" si="103"/>
        <v>2028</v>
      </c>
      <c r="B645" s="39">
        <f t="shared" si="104"/>
        <v>8</v>
      </c>
      <c r="C645" s="264">
        <f t="shared" si="105"/>
        <v>46966</v>
      </c>
      <c r="E645" s="172">
        <v>16709403.535947442</v>
      </c>
      <c r="F645" s="172">
        <v>65.545500000000004</v>
      </c>
      <c r="G645" s="172"/>
      <c r="H645" s="172">
        <f t="shared" si="92"/>
        <v>16709469.081447441</v>
      </c>
      <c r="I645" s="172"/>
      <c r="J645" s="172">
        <v>8642140.5884496123</v>
      </c>
      <c r="K645" s="172">
        <v>3334899.759781572</v>
      </c>
      <c r="L645" s="172"/>
      <c r="M645" s="172">
        <f t="shared" si="93"/>
        <v>11977040.348231185</v>
      </c>
      <c r="N645" s="172"/>
      <c r="O645" s="172">
        <v>284300.6064502626</v>
      </c>
      <c r="P645" s="172">
        <v>712043.3779884578</v>
      </c>
      <c r="Q645" s="172"/>
      <c r="R645" s="172">
        <f t="shared" si="94"/>
        <v>996343.98443872039</v>
      </c>
      <c r="S645" s="172"/>
      <c r="T645" s="172">
        <v>422216.8901984152</v>
      </c>
      <c r="U645" s="172">
        <v>401255.21964646544</v>
      </c>
      <c r="V645" s="172">
        <v>1257036.7115220565</v>
      </c>
      <c r="W645" s="172"/>
      <c r="X645" s="172">
        <f t="shared" si="95"/>
        <v>2080508.8213669371</v>
      </c>
      <c r="Y645" s="172"/>
      <c r="Z645" s="172">
        <v>118543.82896877089</v>
      </c>
      <c r="AA645" s="172">
        <v>128522.99713176214</v>
      </c>
      <c r="AB645" s="172">
        <v>12245.328557692374</v>
      </c>
      <c r="AC645" s="172"/>
      <c r="AD645" s="172">
        <f t="shared" si="96"/>
        <v>259312.15465822539</v>
      </c>
      <c r="AE645" s="172"/>
      <c r="AF645" s="172">
        <v>114145.15285776368</v>
      </c>
      <c r="AG645" s="172">
        <v>31199.996445620054</v>
      </c>
      <c r="AH645" s="172">
        <v>31969.085313174222</v>
      </c>
      <c r="AI645" s="172"/>
      <c r="AJ645" s="172">
        <f t="shared" si="97"/>
        <v>177314.23461655795</v>
      </c>
      <c r="AK645" s="172"/>
      <c r="AL645" s="172">
        <v>13178.966660085624</v>
      </c>
      <c r="AM645" s="172">
        <v>492.29792970187998</v>
      </c>
      <c r="AN645" s="172">
        <v>0</v>
      </c>
      <c r="AO645" s="172"/>
      <c r="AP645" s="172">
        <f t="shared" si="98"/>
        <v>13671.264589787503</v>
      </c>
      <c r="AQ645" s="172"/>
      <c r="AR645" s="172">
        <v>3516.3317569447049</v>
      </c>
      <c r="AS645" s="172">
        <v>1271228.9221167637</v>
      </c>
      <c r="AT645" s="172">
        <v>922768.22788725549</v>
      </c>
      <c r="AU645" s="172"/>
      <c r="AV645" s="172">
        <f t="shared" si="99"/>
        <v>2197513.4817609638</v>
      </c>
      <c r="AW645" s="172"/>
      <c r="AX645" s="172">
        <v>1579.0502305742757</v>
      </c>
      <c r="AY645" s="172">
        <v>570860.33438588586</v>
      </c>
      <c r="AZ645" s="172">
        <v>414379.9515316608</v>
      </c>
      <c r="BA645" s="172"/>
      <c r="BB645" s="172">
        <f t="shared" si="91"/>
        <v>986819.33614812093</v>
      </c>
      <c r="BC645" s="172"/>
      <c r="BD645" s="172">
        <v>0</v>
      </c>
      <c r="BE645" s="172">
        <v>2724645.2762306472</v>
      </c>
      <c r="BF645" s="172">
        <v>5473122.1618715888</v>
      </c>
      <c r="BG645" s="172">
        <v>1877781.4193279438</v>
      </c>
      <c r="BH645" s="172"/>
      <c r="BI645" s="172">
        <f t="shared" si="100"/>
        <v>10075548.857430181</v>
      </c>
      <c r="BJ645" s="172"/>
      <c r="BK645" s="172">
        <v>53174.667797319315</v>
      </c>
      <c r="BL645" s="172">
        <v>791552.86156168254</v>
      </c>
      <c r="BM645" s="172">
        <v>1394730.0500821194</v>
      </c>
      <c r="BN645" s="172">
        <v>1024147.9745415272</v>
      </c>
      <c r="BP645" s="265">
        <f t="shared" si="101"/>
        <v>3263605.5539826485</v>
      </c>
      <c r="BR645" s="265">
        <f t="shared" si="102"/>
        <v>48737147.118670762</v>
      </c>
    </row>
    <row r="646" spans="1:70" ht="15">
      <c r="A646" s="39">
        <f t="shared" si="103"/>
        <v>2028</v>
      </c>
      <c r="B646" s="39">
        <f t="shared" si="104"/>
        <v>9</v>
      </c>
      <c r="C646" s="264">
        <f t="shared" si="105"/>
        <v>46997</v>
      </c>
      <c r="E646" s="172">
        <v>19471950.601103961</v>
      </c>
      <c r="F646" s="172">
        <v>73.108999999999995</v>
      </c>
      <c r="G646" s="172"/>
      <c r="H646" s="172">
        <f t="shared" si="92"/>
        <v>19472023.710103963</v>
      </c>
      <c r="I646" s="172"/>
      <c r="J646" s="172">
        <v>9545665.4205216113</v>
      </c>
      <c r="K646" s="172">
        <v>3321245.5231257612</v>
      </c>
      <c r="L646" s="172"/>
      <c r="M646" s="172">
        <f t="shared" si="93"/>
        <v>12866910.943647373</v>
      </c>
      <c r="N646" s="172"/>
      <c r="O646" s="172">
        <v>310182.12926955841</v>
      </c>
      <c r="P646" s="172">
        <v>684806.02071515447</v>
      </c>
      <c r="Q646" s="172"/>
      <c r="R646" s="172">
        <f t="shared" si="94"/>
        <v>994988.14998471295</v>
      </c>
      <c r="S646" s="172"/>
      <c r="T646" s="172">
        <v>445022.06695956807</v>
      </c>
      <c r="U646" s="172">
        <v>422928.19489402743</v>
      </c>
      <c r="V646" s="172">
        <v>1324932.9635835199</v>
      </c>
      <c r="W646" s="172"/>
      <c r="X646" s="172">
        <f t="shared" si="95"/>
        <v>2192883.2254371154</v>
      </c>
      <c r="Y646" s="172"/>
      <c r="Z646" s="172">
        <v>127134.54616426006</v>
      </c>
      <c r="AA646" s="172">
        <v>137836.89167254415</v>
      </c>
      <c r="AB646" s="172">
        <v>13132.731601107607</v>
      </c>
      <c r="AC646" s="172"/>
      <c r="AD646" s="172">
        <f t="shared" si="96"/>
        <v>278104.16943791183</v>
      </c>
      <c r="AE646" s="172"/>
      <c r="AF646" s="172">
        <v>124539.33646334583</v>
      </c>
      <c r="AG646" s="172">
        <v>34041.102558583028</v>
      </c>
      <c r="AH646" s="172">
        <v>34880.225507289368</v>
      </c>
      <c r="AI646" s="172"/>
      <c r="AJ646" s="172">
        <f t="shared" si="97"/>
        <v>193460.66452921822</v>
      </c>
      <c r="AK646" s="172"/>
      <c r="AL646" s="172">
        <v>13327.700475539086</v>
      </c>
      <c r="AM646" s="172">
        <v>497.85385463233467</v>
      </c>
      <c r="AN646" s="172">
        <v>0</v>
      </c>
      <c r="AO646" s="172"/>
      <c r="AP646" s="172">
        <f t="shared" si="98"/>
        <v>13825.554330171421</v>
      </c>
      <c r="AQ646" s="172"/>
      <c r="AR646" s="172">
        <v>5842.2039867999929</v>
      </c>
      <c r="AS646" s="172">
        <v>1286044.3182763797</v>
      </c>
      <c r="AT646" s="172">
        <v>962539.6050205878</v>
      </c>
      <c r="AU646" s="172"/>
      <c r="AV646" s="172">
        <f t="shared" si="99"/>
        <v>2254426.1272837678</v>
      </c>
      <c r="AW646" s="172"/>
      <c r="AX646" s="172">
        <v>2580.3126387045427</v>
      </c>
      <c r="AY646" s="172">
        <v>568004.20113374502</v>
      </c>
      <c r="AZ646" s="172">
        <v>425122.62729954708</v>
      </c>
      <c r="BA646" s="172"/>
      <c r="BB646" s="172">
        <f t="shared" si="91"/>
        <v>995707.14107199665</v>
      </c>
      <c r="BC646" s="172"/>
      <c r="BD646" s="172">
        <v>0</v>
      </c>
      <c r="BE646" s="172">
        <v>2877729.9786057211</v>
      </c>
      <c r="BF646" s="172">
        <v>5780630.5500356592</v>
      </c>
      <c r="BG646" s="172">
        <v>1983284.9181543826</v>
      </c>
      <c r="BH646" s="172"/>
      <c r="BI646" s="172">
        <f t="shared" si="100"/>
        <v>10641645.446795763</v>
      </c>
      <c r="BJ646" s="172"/>
      <c r="BK646" s="172">
        <v>53362.54195032642</v>
      </c>
      <c r="BL646" s="172">
        <v>794349.53767808224</v>
      </c>
      <c r="BM646" s="172">
        <v>1399657.8425383226</v>
      </c>
      <c r="BN646" s="172">
        <v>1027766.4444115098</v>
      </c>
      <c r="BP646" s="265">
        <f t="shared" si="101"/>
        <v>3275136.3665782409</v>
      </c>
      <c r="BR646" s="265">
        <f t="shared" si="102"/>
        <v>53179111.49920024</v>
      </c>
    </row>
    <row r="647" spans="1:70" ht="15">
      <c r="A647" s="39">
        <f t="shared" si="103"/>
        <v>2028</v>
      </c>
      <c r="B647" s="39">
        <f t="shared" si="104"/>
        <v>10</v>
      </c>
      <c r="C647" s="264">
        <f t="shared" si="105"/>
        <v>47027</v>
      </c>
      <c r="E647" s="172">
        <v>32980077.971118711</v>
      </c>
      <c r="F647" s="172">
        <v>141.1755</v>
      </c>
      <c r="G647" s="172"/>
      <c r="H647" s="172">
        <f t="shared" si="92"/>
        <v>32980219.146618713</v>
      </c>
      <c r="I647" s="172"/>
      <c r="J647" s="172">
        <v>13247005.026843004</v>
      </c>
      <c r="K647" s="172">
        <v>3700633.393034759</v>
      </c>
      <c r="L647" s="172"/>
      <c r="M647" s="172">
        <f t="shared" si="93"/>
        <v>16947638.419877764</v>
      </c>
      <c r="N647" s="172"/>
      <c r="O647" s="172">
        <v>479187.26209345885</v>
      </c>
      <c r="P647" s="172">
        <v>720704.63379375963</v>
      </c>
      <c r="Q647" s="172"/>
      <c r="R647" s="172">
        <f t="shared" si="94"/>
        <v>1199891.8958872184</v>
      </c>
      <c r="S647" s="172"/>
      <c r="T647" s="172">
        <v>533146.33533931943</v>
      </c>
      <c r="U647" s="172">
        <v>506677.38514618459</v>
      </c>
      <c r="V647" s="172">
        <v>1587299.1623334384</v>
      </c>
      <c r="W647" s="172"/>
      <c r="X647" s="172">
        <f t="shared" si="95"/>
        <v>2627122.8828189424</v>
      </c>
      <c r="Y647" s="172"/>
      <c r="Z647" s="172">
        <v>146156.13818430729</v>
      </c>
      <c r="AA647" s="172">
        <v>158459.74515973928</v>
      </c>
      <c r="AB647" s="172">
        <v>15097.622106181638</v>
      </c>
      <c r="AC647" s="172"/>
      <c r="AD647" s="172">
        <f t="shared" si="96"/>
        <v>319713.50545022817</v>
      </c>
      <c r="AE647" s="172"/>
      <c r="AF647" s="172">
        <v>117862.87060558003</v>
      </c>
      <c r="AG647" s="172">
        <v>32216.183095807712</v>
      </c>
      <c r="AH647" s="172">
        <v>33010.321255959672</v>
      </c>
      <c r="AI647" s="172"/>
      <c r="AJ647" s="172">
        <f t="shared" si="97"/>
        <v>183089.37495734741</v>
      </c>
      <c r="AK647" s="172"/>
      <c r="AL647" s="172">
        <v>14106.043480194008</v>
      </c>
      <c r="AM647" s="172">
        <v>526.92871760699143</v>
      </c>
      <c r="AN647" s="172">
        <v>0</v>
      </c>
      <c r="AO647" s="172"/>
      <c r="AP647" s="172">
        <f t="shared" si="98"/>
        <v>14632.972197801</v>
      </c>
      <c r="AQ647" s="172"/>
      <c r="AR647" s="172">
        <v>12707.097731287113</v>
      </c>
      <c r="AS647" s="172">
        <v>1489037.3731546965</v>
      </c>
      <c r="AT647" s="172">
        <v>755323.02983624581</v>
      </c>
      <c r="AU647" s="172"/>
      <c r="AV647" s="172">
        <f t="shared" si="99"/>
        <v>2257067.5007222295</v>
      </c>
      <c r="AW647" s="172"/>
      <c r="AX647" s="172">
        <v>5734.8263659067788</v>
      </c>
      <c r="AY647" s="172">
        <v>672015.82674245827</v>
      </c>
      <c r="AZ647" s="172">
        <v>340884.00969925796</v>
      </c>
      <c r="BA647" s="172"/>
      <c r="BB647" s="172">
        <f t="shared" si="91"/>
        <v>1018634.6628076229</v>
      </c>
      <c r="BC647" s="172"/>
      <c r="BD647" s="172">
        <v>0</v>
      </c>
      <c r="BE647" s="172">
        <v>2767132.2337835026</v>
      </c>
      <c r="BF647" s="172">
        <v>5558467.6969405534</v>
      </c>
      <c r="BG647" s="172">
        <v>1907062.7427180104</v>
      </c>
      <c r="BH647" s="172"/>
      <c r="BI647" s="172">
        <f t="shared" si="100"/>
        <v>10232662.673442068</v>
      </c>
      <c r="BJ647" s="172"/>
      <c r="BK647" s="172">
        <v>50810.718838262954</v>
      </c>
      <c r="BL647" s="172">
        <v>756363.35045351612</v>
      </c>
      <c r="BM647" s="172">
        <v>1332725.5132108526</v>
      </c>
      <c r="BN647" s="172">
        <v>978618.1454212938</v>
      </c>
      <c r="BP647" s="265">
        <f t="shared" si="101"/>
        <v>3118517.727923925</v>
      </c>
      <c r="BR647" s="265">
        <f t="shared" si="102"/>
        <v>70899190.762703866</v>
      </c>
    </row>
    <row r="648" spans="1:70" ht="15">
      <c r="A648" s="39">
        <f t="shared" si="103"/>
        <v>2028</v>
      </c>
      <c r="B648" s="39">
        <f t="shared" si="104"/>
        <v>11</v>
      </c>
      <c r="C648" s="264">
        <f t="shared" si="105"/>
        <v>47058</v>
      </c>
      <c r="E648" s="172">
        <v>67598737.503735766</v>
      </c>
      <c r="F648" s="172">
        <v>236.9735</v>
      </c>
      <c r="G648" s="172"/>
      <c r="H648" s="172">
        <f t="shared" si="92"/>
        <v>67598974.477235764</v>
      </c>
      <c r="I648" s="172"/>
      <c r="J648" s="172">
        <v>22181373.152982581</v>
      </c>
      <c r="K648" s="172">
        <v>5511918.1054101139</v>
      </c>
      <c r="L648" s="172"/>
      <c r="M648" s="172">
        <f t="shared" si="93"/>
        <v>27693291.258392695</v>
      </c>
      <c r="N648" s="172"/>
      <c r="O648" s="172">
        <v>877552.50353631633</v>
      </c>
      <c r="P648" s="172">
        <v>857769.28257164673</v>
      </c>
      <c r="Q648" s="172"/>
      <c r="R648" s="172">
        <f t="shared" si="94"/>
        <v>1735321.786107963</v>
      </c>
      <c r="S648" s="172"/>
      <c r="T648" s="172">
        <v>820779.57637752756</v>
      </c>
      <c r="U648" s="172">
        <v>780030.58817928319</v>
      </c>
      <c r="V648" s="172">
        <v>2443649.4217207101</v>
      </c>
      <c r="W648" s="172"/>
      <c r="X648" s="172">
        <f t="shared" si="95"/>
        <v>4044459.5862775207</v>
      </c>
      <c r="Y648" s="172"/>
      <c r="Z648" s="172">
        <v>162705.1540837606</v>
      </c>
      <c r="AA648" s="172">
        <v>176401.8779681813</v>
      </c>
      <c r="AB648" s="172">
        <v>16807.100691091076</v>
      </c>
      <c r="AC648" s="172"/>
      <c r="AD648" s="172">
        <f t="shared" si="96"/>
        <v>355914.132743033</v>
      </c>
      <c r="AE648" s="172"/>
      <c r="AF648" s="172">
        <v>117889.83229663396</v>
      </c>
      <c r="AG648" s="172">
        <v>32223.552700595916</v>
      </c>
      <c r="AH648" s="172">
        <v>33017.872523621161</v>
      </c>
      <c r="AI648" s="172"/>
      <c r="AJ648" s="172">
        <f t="shared" si="97"/>
        <v>183131.25752085104</v>
      </c>
      <c r="AK648" s="172"/>
      <c r="AL648" s="172">
        <v>15040.694048581938</v>
      </c>
      <c r="AM648" s="172">
        <v>561.84242151714864</v>
      </c>
      <c r="AN648" s="172">
        <v>0</v>
      </c>
      <c r="AO648" s="172"/>
      <c r="AP648" s="172">
        <f t="shared" si="98"/>
        <v>15602.536470099087</v>
      </c>
      <c r="AQ648" s="172"/>
      <c r="AR648" s="172">
        <v>22583.810559582435</v>
      </c>
      <c r="AS648" s="172">
        <v>1762240.6235072447</v>
      </c>
      <c r="AT648" s="172">
        <v>679668.08379743644</v>
      </c>
      <c r="AU648" s="172"/>
      <c r="AV648" s="172">
        <f t="shared" si="99"/>
        <v>2464492.5178642636</v>
      </c>
      <c r="AW648" s="172"/>
      <c r="AX648" s="172">
        <v>10532.893609194092</v>
      </c>
      <c r="AY648" s="172">
        <v>821893.76111844531</v>
      </c>
      <c r="AZ648" s="172">
        <v>316991.30655192572</v>
      </c>
      <c r="BA648" s="172"/>
      <c r="BB648" s="172">
        <f t="shared" si="91"/>
        <v>1149417.961279565</v>
      </c>
      <c r="BC648" s="172"/>
      <c r="BD648" s="172">
        <v>0</v>
      </c>
      <c r="BE648" s="172">
        <v>2862244.6298182029</v>
      </c>
      <c r="BF648" s="172">
        <v>5749524.4070185656</v>
      </c>
      <c r="BG648" s="172">
        <v>1972612.6664382834</v>
      </c>
      <c r="BH648" s="172"/>
      <c r="BI648" s="172">
        <f t="shared" si="100"/>
        <v>10584381.703275053</v>
      </c>
      <c r="BJ648" s="172"/>
      <c r="BK648" s="172">
        <v>55592.351288215163</v>
      </c>
      <c r="BL648" s="172">
        <v>827542.2596123371</v>
      </c>
      <c r="BM648" s="172">
        <v>1458144.0018004952</v>
      </c>
      <c r="BN648" s="172">
        <v>1070712.7346585297</v>
      </c>
      <c r="BP648" s="265">
        <f t="shared" si="101"/>
        <v>3411991.3473595772</v>
      </c>
      <c r="BR648" s="265">
        <f t="shared" si="102"/>
        <v>119236978.56452638</v>
      </c>
    </row>
    <row r="649" spans="1:70" ht="15">
      <c r="A649" s="39">
        <f t="shared" si="103"/>
        <v>2028</v>
      </c>
      <c r="B649" s="39">
        <f t="shared" si="104"/>
        <v>12</v>
      </c>
      <c r="C649" s="264">
        <f t="shared" si="105"/>
        <v>47088</v>
      </c>
      <c r="E649" s="172">
        <v>102943674.38790177</v>
      </c>
      <c r="F649" s="172">
        <v>443.69600000000003</v>
      </c>
      <c r="G649" s="172"/>
      <c r="H649" s="172">
        <f t="shared" si="92"/>
        <v>102944118.08390176</v>
      </c>
      <c r="I649" s="172"/>
      <c r="J649" s="172">
        <v>30641862.225153252</v>
      </c>
      <c r="K649" s="172">
        <v>8931334.5455429554</v>
      </c>
      <c r="L649" s="172"/>
      <c r="M649" s="172">
        <f t="shared" si="93"/>
        <v>39573196.770696208</v>
      </c>
      <c r="N649" s="172"/>
      <c r="O649" s="172">
        <v>1415631.1897479128</v>
      </c>
      <c r="P649" s="172">
        <v>984541.09676446824</v>
      </c>
      <c r="Q649" s="172"/>
      <c r="R649" s="172">
        <f t="shared" si="94"/>
        <v>2400172.2865123809</v>
      </c>
      <c r="S649" s="172"/>
      <c r="T649" s="172">
        <v>1179713.6766655673</v>
      </c>
      <c r="U649" s="172">
        <v>1121144.7988921744</v>
      </c>
      <c r="V649" s="172">
        <v>3512278.7247009231</v>
      </c>
      <c r="W649" s="172"/>
      <c r="X649" s="172">
        <f t="shared" si="95"/>
        <v>5813137.2002586648</v>
      </c>
      <c r="Y649" s="172"/>
      <c r="Z649" s="172">
        <v>185370.0381851244</v>
      </c>
      <c r="AA649" s="172">
        <v>200974.72043236971</v>
      </c>
      <c r="AB649" s="172">
        <v>19148.335616245487</v>
      </c>
      <c r="AC649" s="172"/>
      <c r="AD649" s="172">
        <f t="shared" si="96"/>
        <v>405493.09423373966</v>
      </c>
      <c r="AE649" s="172"/>
      <c r="AF649" s="172">
        <v>163718.45728110152</v>
      </c>
      <c r="AG649" s="172">
        <v>44750.172542305561</v>
      </c>
      <c r="AH649" s="172">
        <v>45853.277139878257</v>
      </c>
      <c r="AI649" s="172"/>
      <c r="AJ649" s="172">
        <f t="shared" si="97"/>
        <v>254321.90696328535</v>
      </c>
      <c r="AK649" s="172"/>
      <c r="AL649" s="172">
        <v>17746.809383451651</v>
      </c>
      <c r="AM649" s="172">
        <v>662.92887322854654</v>
      </c>
      <c r="AN649" s="172">
        <v>0</v>
      </c>
      <c r="AO649" s="172"/>
      <c r="AP649" s="172">
        <f t="shared" si="98"/>
        <v>18409.738256680197</v>
      </c>
      <c r="AQ649" s="172"/>
      <c r="AR649" s="172">
        <v>23427.87750838809</v>
      </c>
      <c r="AS649" s="172">
        <v>2517578.3655318078</v>
      </c>
      <c r="AT649" s="172">
        <v>694859.50633944548</v>
      </c>
      <c r="AU649" s="172"/>
      <c r="AV649" s="172">
        <f t="shared" si="99"/>
        <v>3235865.7493796414</v>
      </c>
      <c r="AW649" s="172"/>
      <c r="AX649" s="172">
        <v>8499.9351642088131</v>
      </c>
      <c r="AY649" s="172">
        <v>913409.7986543338</v>
      </c>
      <c r="AZ649" s="172">
        <v>252103.96246970128</v>
      </c>
      <c r="BA649" s="172"/>
      <c r="BB649" s="172">
        <f t="shared" si="91"/>
        <v>1174013.6962882439</v>
      </c>
      <c r="BC649" s="172"/>
      <c r="BD649" s="172">
        <v>0</v>
      </c>
      <c r="BE649" s="172">
        <v>3242255.7566316649</v>
      </c>
      <c r="BF649" s="172">
        <v>6512870.4976325613</v>
      </c>
      <c r="BG649" s="172">
        <v>2234510.183628256</v>
      </c>
      <c r="BH649" s="172"/>
      <c r="BI649" s="172">
        <f t="shared" si="100"/>
        <v>11989636.437892482</v>
      </c>
      <c r="BJ649" s="172"/>
      <c r="BK649" s="172">
        <v>55662.102253399615</v>
      </c>
      <c r="BL649" s="172">
        <v>828580.56560230372</v>
      </c>
      <c r="BM649" s="172">
        <v>1459973.5151984124</v>
      </c>
      <c r="BN649" s="172">
        <v>1072056.1433280162</v>
      </c>
      <c r="BP649" s="265">
        <f t="shared" si="101"/>
        <v>3416272.3263821318</v>
      </c>
      <c r="BR649" s="265">
        <f t="shared" si="102"/>
        <v>171224637.29076526</v>
      </c>
    </row>
    <row r="650" spans="1:70" ht="15">
      <c r="A650" s="39">
        <f t="shared" si="103"/>
        <v>2029</v>
      </c>
      <c r="B650" s="39">
        <f t="shared" si="104"/>
        <v>1</v>
      </c>
      <c r="C650" s="264">
        <f t="shared" si="105"/>
        <v>47119</v>
      </c>
      <c r="E650" s="172">
        <v>117385688.8555394</v>
      </c>
      <c r="F650" s="172">
        <v>448.73800000000006</v>
      </c>
      <c r="G650" s="172"/>
      <c r="H650" s="172">
        <f t="shared" si="92"/>
        <v>117386137.5935394</v>
      </c>
      <c r="I650" s="172"/>
      <c r="J650" s="172">
        <v>37637192.40554852</v>
      </c>
      <c r="K650" s="172">
        <v>6561911.7975512389</v>
      </c>
      <c r="L650" s="172"/>
      <c r="M650" s="172">
        <f t="shared" si="93"/>
        <v>44199104.203099757</v>
      </c>
      <c r="N650" s="172"/>
      <c r="O650" s="172">
        <v>1548839.9361483927</v>
      </c>
      <c r="P650" s="172">
        <v>967592.90668815572</v>
      </c>
      <c r="Q650" s="172"/>
      <c r="R650" s="172">
        <f t="shared" si="94"/>
        <v>2516432.8428365486</v>
      </c>
      <c r="S650" s="172"/>
      <c r="T650" s="172">
        <v>1264829.7552801273</v>
      </c>
      <c r="U650" s="172">
        <v>1202035.1460402508</v>
      </c>
      <c r="V650" s="172">
        <v>3765688.8512096442</v>
      </c>
      <c r="W650" s="172"/>
      <c r="X650" s="172">
        <f t="shared" si="95"/>
        <v>6232553.7525300225</v>
      </c>
      <c r="Y650" s="172"/>
      <c r="Z650" s="172">
        <v>175089.06061722574</v>
      </c>
      <c r="AA650" s="172">
        <v>189828.27728163562</v>
      </c>
      <c r="AB650" s="172">
        <v>18086.332226373972</v>
      </c>
      <c r="AC650" s="172"/>
      <c r="AD650" s="172">
        <f t="shared" si="96"/>
        <v>383003.67012523534</v>
      </c>
      <c r="AE650" s="172"/>
      <c r="AF650" s="172">
        <v>123076.29543547466</v>
      </c>
      <c r="AG650" s="172">
        <v>33641.200559010111</v>
      </c>
      <c r="AH650" s="172">
        <v>34470.465808645218</v>
      </c>
      <c r="AI650" s="172"/>
      <c r="AJ650" s="172">
        <f t="shared" si="97"/>
        <v>191187.96180312999</v>
      </c>
      <c r="AK650" s="172"/>
      <c r="AL650" s="172">
        <v>16150.711322812416</v>
      </c>
      <c r="AM650" s="172">
        <v>603.30691718902983</v>
      </c>
      <c r="AN650" s="172">
        <v>0</v>
      </c>
      <c r="AO650" s="172"/>
      <c r="AP650" s="172">
        <f t="shared" si="98"/>
        <v>16754.018240001446</v>
      </c>
      <c r="AQ650" s="172"/>
      <c r="AR650" s="172">
        <v>38622.148163729682</v>
      </c>
      <c r="AS650" s="172">
        <v>3089904.1449306225</v>
      </c>
      <c r="AT650" s="172">
        <v>976858.13826891524</v>
      </c>
      <c r="AU650" s="172"/>
      <c r="AV650" s="172">
        <f t="shared" si="99"/>
        <v>4105384.4313632678</v>
      </c>
      <c r="AW650" s="172"/>
      <c r="AX650" s="172">
        <v>11898.991807592676</v>
      </c>
      <c r="AY650" s="172">
        <v>951960.10203554726</v>
      </c>
      <c r="AZ650" s="172">
        <v>300957.54734217195</v>
      </c>
      <c r="BA650" s="172"/>
      <c r="BB650" s="172">
        <f t="shared" si="91"/>
        <v>1264816.6411853118</v>
      </c>
      <c r="BC650" s="172"/>
      <c r="BD650" s="172">
        <v>0</v>
      </c>
      <c r="BE650" s="172">
        <v>3017343.614885543</v>
      </c>
      <c r="BF650" s="172">
        <v>6061078.9788600095</v>
      </c>
      <c r="BG650" s="172">
        <v>2079504.3762901381</v>
      </c>
      <c r="BH650" s="172"/>
      <c r="BI650" s="172">
        <f t="shared" si="100"/>
        <v>11157926.970035691</v>
      </c>
      <c r="BJ650" s="172"/>
      <c r="BK650" s="172">
        <v>55778.48897079478</v>
      </c>
      <c r="BL650" s="172">
        <v>830313.08680117724</v>
      </c>
      <c r="BM650" s="172">
        <v>1463026.2479921589</v>
      </c>
      <c r="BN650" s="172">
        <v>1074297.7599816099</v>
      </c>
      <c r="BP650" s="265">
        <f t="shared" si="101"/>
        <v>3423415.5837457408</v>
      </c>
      <c r="BR650" s="265">
        <f t="shared" si="102"/>
        <v>190876717.66850412</v>
      </c>
    </row>
    <row r="651" spans="1:70" ht="15">
      <c r="A651" s="39">
        <f t="shared" si="103"/>
        <v>2029</v>
      </c>
      <c r="B651" s="39">
        <f t="shared" si="104"/>
        <v>2</v>
      </c>
      <c r="C651" s="264">
        <f t="shared" si="105"/>
        <v>47150</v>
      </c>
      <c r="E651" s="172">
        <v>107193010.54995021</v>
      </c>
      <c r="F651" s="172">
        <v>438.65350000000001</v>
      </c>
      <c r="G651" s="172"/>
      <c r="H651" s="172">
        <f t="shared" si="92"/>
        <v>107193449.20345022</v>
      </c>
      <c r="I651" s="172"/>
      <c r="J651" s="172">
        <v>35249881.446244992</v>
      </c>
      <c r="K651" s="172">
        <v>6239457.0063605215</v>
      </c>
      <c r="L651" s="172"/>
      <c r="M651" s="172">
        <f t="shared" si="93"/>
        <v>41489338.452605516</v>
      </c>
      <c r="N651" s="172"/>
      <c r="O651" s="172">
        <v>1455796.9005936736</v>
      </c>
      <c r="P651" s="172">
        <v>1069154.5023182677</v>
      </c>
      <c r="Q651" s="172"/>
      <c r="R651" s="172">
        <f t="shared" si="94"/>
        <v>2524951.4029119415</v>
      </c>
      <c r="S651" s="172"/>
      <c r="T651" s="172">
        <v>1316698.9177583617</v>
      </c>
      <c r="U651" s="172">
        <v>1251329.1763508371</v>
      </c>
      <c r="V651" s="172">
        <v>3920115.267927371</v>
      </c>
      <c r="W651" s="172"/>
      <c r="X651" s="172">
        <f t="shared" si="95"/>
        <v>6488143.36203657</v>
      </c>
      <c r="Y651" s="172"/>
      <c r="Z651" s="172">
        <v>170180.31014902884</v>
      </c>
      <c r="AA651" s="172">
        <v>184506.30204401439</v>
      </c>
      <c r="AB651" s="172">
        <v>17579.268612740969</v>
      </c>
      <c r="AC651" s="172"/>
      <c r="AD651" s="172">
        <f t="shared" si="96"/>
        <v>372265.8808057842</v>
      </c>
      <c r="AE651" s="172"/>
      <c r="AF651" s="172">
        <v>147105.03993545115</v>
      </c>
      <c r="AG651" s="172">
        <v>40209.125032563323</v>
      </c>
      <c r="AH651" s="172">
        <v>41200.291505628076</v>
      </c>
      <c r="AI651" s="172"/>
      <c r="AJ651" s="172">
        <f t="shared" si="97"/>
        <v>228514.45647364255</v>
      </c>
      <c r="AK651" s="172"/>
      <c r="AL651" s="172">
        <v>13111.865956290965</v>
      </c>
      <c r="AM651" s="172">
        <v>489.7913949779022</v>
      </c>
      <c r="AN651" s="172">
        <v>0</v>
      </c>
      <c r="AO651" s="172"/>
      <c r="AP651" s="172">
        <f t="shared" si="98"/>
        <v>13601.657351268866</v>
      </c>
      <c r="AQ651" s="172"/>
      <c r="AR651" s="172">
        <v>50289.668088641396</v>
      </c>
      <c r="AS651" s="172">
        <v>2958033.3717574812</v>
      </c>
      <c r="AT651" s="172">
        <v>910247.25853798026</v>
      </c>
      <c r="AU651" s="172"/>
      <c r="AV651" s="172">
        <f t="shared" si="99"/>
        <v>3918570.298384103</v>
      </c>
      <c r="AW651" s="172"/>
      <c r="AX651" s="172">
        <v>15762.214021052931</v>
      </c>
      <c r="AY651" s="172">
        <v>927131.89128383156</v>
      </c>
      <c r="AZ651" s="172">
        <v>285297.41090880107</v>
      </c>
      <c r="BA651" s="172"/>
      <c r="BB651" s="172">
        <f t="shared" si="91"/>
        <v>1228191.5162136855</v>
      </c>
      <c r="BC651" s="172"/>
      <c r="BD651" s="172">
        <v>0</v>
      </c>
      <c r="BE651" s="172">
        <v>3371292.5736403055</v>
      </c>
      <c r="BF651" s="172">
        <v>6772072.7758257743</v>
      </c>
      <c r="BG651" s="172">
        <v>2323440.2691340121</v>
      </c>
      <c r="BH651" s="172"/>
      <c r="BI651" s="172">
        <f t="shared" si="100"/>
        <v>12466805.618600093</v>
      </c>
      <c r="BJ651" s="172"/>
      <c r="BK651" s="172">
        <v>61313.351448030662</v>
      </c>
      <c r="BL651" s="172">
        <v>912704.50387416384</v>
      </c>
      <c r="BM651" s="172">
        <v>1608201.3725363694</v>
      </c>
      <c r="BN651" s="172">
        <v>1180899.6144028385</v>
      </c>
      <c r="BP651" s="265">
        <f t="shared" si="101"/>
        <v>3763118.8422614024</v>
      </c>
      <c r="BR651" s="265">
        <f t="shared" si="102"/>
        <v>179686950.69109422</v>
      </c>
    </row>
    <row r="652" spans="1:70" ht="15">
      <c r="A652" s="39">
        <f t="shared" si="103"/>
        <v>2029</v>
      </c>
      <c r="B652" s="39">
        <f t="shared" si="104"/>
        <v>3</v>
      </c>
      <c r="C652" s="264">
        <f t="shared" si="105"/>
        <v>47178</v>
      </c>
      <c r="E652" s="172">
        <v>91723453.910036802</v>
      </c>
      <c r="F652" s="172">
        <v>302.52</v>
      </c>
      <c r="G652" s="172"/>
      <c r="H652" s="172">
        <f t="shared" si="92"/>
        <v>91723756.430036798</v>
      </c>
      <c r="I652" s="172"/>
      <c r="J652" s="172">
        <v>31558964.80944619</v>
      </c>
      <c r="K652" s="172">
        <v>6231997.0949973445</v>
      </c>
      <c r="L652" s="172"/>
      <c r="M652" s="172">
        <f t="shared" si="93"/>
        <v>37790961.904443532</v>
      </c>
      <c r="N652" s="172"/>
      <c r="O652" s="172">
        <v>1240700.9019152408</v>
      </c>
      <c r="P652" s="172">
        <v>1003997.2497017154</v>
      </c>
      <c r="Q652" s="172"/>
      <c r="R652" s="172">
        <f t="shared" si="94"/>
        <v>2244698.1516169561</v>
      </c>
      <c r="S652" s="172"/>
      <c r="T652" s="172">
        <v>1058725.1409666263</v>
      </c>
      <c r="U652" s="172">
        <v>1006162.9433729209</v>
      </c>
      <c r="V652" s="172">
        <v>3152068.049624911</v>
      </c>
      <c r="W652" s="172"/>
      <c r="X652" s="172">
        <f t="shared" si="95"/>
        <v>5216956.1339644585</v>
      </c>
      <c r="Y652" s="172"/>
      <c r="Z652" s="172">
        <v>170541.2460115799</v>
      </c>
      <c r="AA652" s="172">
        <v>184897.62194004728</v>
      </c>
      <c r="AB652" s="172">
        <v>17616.552529277498</v>
      </c>
      <c r="AC652" s="172"/>
      <c r="AD652" s="172">
        <f t="shared" si="96"/>
        <v>373055.42048090469</v>
      </c>
      <c r="AE652" s="172"/>
      <c r="AF652" s="172">
        <v>143613.30634449609</v>
      </c>
      <c r="AG652" s="172">
        <v>39254.708021421349</v>
      </c>
      <c r="AH652" s="172">
        <v>40222.347841220195</v>
      </c>
      <c r="AI652" s="172"/>
      <c r="AJ652" s="172">
        <f t="shared" si="97"/>
        <v>223090.36220713763</v>
      </c>
      <c r="AK652" s="172"/>
      <c r="AL652" s="172">
        <v>15764.764669842174</v>
      </c>
      <c r="AM652" s="172">
        <v>588.88994936953736</v>
      </c>
      <c r="AN652" s="172">
        <v>0</v>
      </c>
      <c r="AO652" s="172"/>
      <c r="AP652" s="172">
        <f t="shared" si="98"/>
        <v>16353.654619211711</v>
      </c>
      <c r="AQ652" s="172"/>
      <c r="AR652" s="172">
        <v>46979.734853866634</v>
      </c>
      <c r="AS652" s="172">
        <v>2651339.5960300113</v>
      </c>
      <c r="AT652" s="172">
        <v>690078.93870634423</v>
      </c>
      <c r="AU652" s="172"/>
      <c r="AV652" s="172">
        <f t="shared" si="99"/>
        <v>3388398.2695902223</v>
      </c>
      <c r="AW652" s="172"/>
      <c r="AX652" s="172">
        <v>17135.50520685819</v>
      </c>
      <c r="AY652" s="172">
        <v>967056.1912331077</v>
      </c>
      <c r="AZ652" s="172">
        <v>251701.10653301183</v>
      </c>
      <c r="BA652" s="172"/>
      <c r="BB652" s="172">
        <f t="shared" si="91"/>
        <v>1235892.8029729777</v>
      </c>
      <c r="BC652" s="172"/>
      <c r="BD652" s="172">
        <v>0</v>
      </c>
      <c r="BE652" s="172">
        <v>3051622.583556754</v>
      </c>
      <c r="BF652" s="172">
        <v>6129936.7434861828</v>
      </c>
      <c r="BG652" s="172">
        <v>2103128.8866093582</v>
      </c>
      <c r="BH652" s="172"/>
      <c r="BI652" s="172">
        <f t="shared" si="100"/>
        <v>11284688.213652296</v>
      </c>
      <c r="BJ652" s="172"/>
      <c r="BK652" s="172">
        <v>55327.791025067076</v>
      </c>
      <c r="BL652" s="172">
        <v>823604.04162198538</v>
      </c>
      <c r="BM652" s="172">
        <v>1451204.7925048829</v>
      </c>
      <c r="BN652" s="172">
        <v>1065617.2847221044</v>
      </c>
      <c r="BP652" s="265">
        <f t="shared" si="101"/>
        <v>3395753.9098740397</v>
      </c>
      <c r="BR652" s="265">
        <f t="shared" si="102"/>
        <v>156893605.25345856</v>
      </c>
    </row>
    <row r="653" spans="1:70" ht="15">
      <c r="A653" s="39">
        <f t="shared" si="103"/>
        <v>2029</v>
      </c>
      <c r="B653" s="39">
        <f t="shared" si="104"/>
        <v>4</v>
      </c>
      <c r="C653" s="264">
        <f t="shared" si="105"/>
        <v>47209</v>
      </c>
      <c r="E653" s="172">
        <v>68471236.067479476</v>
      </c>
      <c r="F653" s="172">
        <v>274.7885</v>
      </c>
      <c r="G653" s="172"/>
      <c r="H653" s="172">
        <f t="shared" si="92"/>
        <v>68471510.855979472</v>
      </c>
      <c r="I653" s="172"/>
      <c r="J653" s="172">
        <v>24233068.471508313</v>
      </c>
      <c r="K653" s="172">
        <v>5080290.0242317813</v>
      </c>
      <c r="L653" s="172"/>
      <c r="M653" s="172">
        <f t="shared" si="93"/>
        <v>29313358.495740093</v>
      </c>
      <c r="N653" s="172"/>
      <c r="O653" s="172">
        <v>935686.8024199449</v>
      </c>
      <c r="P653" s="172">
        <v>908144.57662141032</v>
      </c>
      <c r="Q653" s="172"/>
      <c r="R653" s="172">
        <f t="shared" si="94"/>
        <v>1843831.3790413551</v>
      </c>
      <c r="S653" s="172"/>
      <c r="T653" s="172">
        <v>1022527.5566721045</v>
      </c>
      <c r="U653" s="172">
        <v>971762.44928102347</v>
      </c>
      <c r="V653" s="172">
        <v>3044299.5226357481</v>
      </c>
      <c r="W653" s="172"/>
      <c r="X653" s="172">
        <f t="shared" si="95"/>
        <v>5038589.5285888761</v>
      </c>
      <c r="Y653" s="172"/>
      <c r="Z653" s="172">
        <v>164065.90998572489</v>
      </c>
      <c r="AA653" s="172">
        <v>177877.18400820519</v>
      </c>
      <c r="AB653" s="172">
        <v>16947.663917800761</v>
      </c>
      <c r="AC653" s="172"/>
      <c r="AD653" s="172">
        <f t="shared" si="96"/>
        <v>358890.75791173085</v>
      </c>
      <c r="AE653" s="172"/>
      <c r="AF653" s="172">
        <v>140325.87796350429</v>
      </c>
      <c r="AG653" s="172">
        <v>38356.135009477657</v>
      </c>
      <c r="AH653" s="172">
        <v>39301.62474661944</v>
      </c>
      <c r="AI653" s="172"/>
      <c r="AJ653" s="172">
        <f t="shared" si="97"/>
        <v>217983.63771960139</v>
      </c>
      <c r="AK653" s="172"/>
      <c r="AL653" s="172">
        <v>14477.279823838859</v>
      </c>
      <c r="AM653" s="172">
        <v>540.79618446689074</v>
      </c>
      <c r="AN653" s="172">
        <v>0</v>
      </c>
      <c r="AO653" s="172"/>
      <c r="AP653" s="172">
        <f t="shared" si="98"/>
        <v>15018.07600830575</v>
      </c>
      <c r="AQ653" s="172"/>
      <c r="AR653" s="172">
        <v>49569.739978017838</v>
      </c>
      <c r="AS653" s="172">
        <v>2381775.8741676686</v>
      </c>
      <c r="AT653" s="172">
        <v>1005825.17483265</v>
      </c>
      <c r="AU653" s="172"/>
      <c r="AV653" s="172">
        <f t="shared" si="99"/>
        <v>3437170.7889783364</v>
      </c>
      <c r="AW653" s="172"/>
      <c r="AX653" s="172">
        <v>18807.45345901775</v>
      </c>
      <c r="AY653" s="172">
        <v>903679.11800797342</v>
      </c>
      <c r="AZ653" s="172">
        <v>381624.15562321647</v>
      </c>
      <c r="BA653" s="172"/>
      <c r="BB653" s="172">
        <f t="shared" si="91"/>
        <v>1304110.7270902076</v>
      </c>
      <c r="BC653" s="172"/>
      <c r="BD653" s="172">
        <v>0</v>
      </c>
      <c r="BE653" s="172">
        <v>3449634.9535832605</v>
      </c>
      <c r="BF653" s="172">
        <v>6929442.7717001485</v>
      </c>
      <c r="BG653" s="172">
        <v>2377432.5692275958</v>
      </c>
      <c r="BH653" s="172"/>
      <c r="BI653" s="172">
        <f t="shared" si="100"/>
        <v>12756510.294511005</v>
      </c>
      <c r="BJ653" s="172"/>
      <c r="BK653" s="172">
        <v>60432.000146304999</v>
      </c>
      <c r="BL653" s="172">
        <v>899584.79530200746</v>
      </c>
      <c r="BM653" s="172">
        <v>1585084.2155118785</v>
      </c>
      <c r="BN653" s="172">
        <v>1163924.7241418904</v>
      </c>
      <c r="BP653" s="265">
        <f t="shared" si="101"/>
        <v>3709025.7351020817</v>
      </c>
      <c r="BR653" s="265">
        <f t="shared" si="102"/>
        <v>126466000.27667107</v>
      </c>
    </row>
    <row r="654" spans="1:70" ht="15">
      <c r="A654" s="39">
        <f t="shared" si="103"/>
        <v>2029</v>
      </c>
      <c r="B654" s="39">
        <f t="shared" si="104"/>
        <v>5</v>
      </c>
      <c r="C654" s="264">
        <f t="shared" si="105"/>
        <v>47239</v>
      </c>
      <c r="E654" s="172">
        <v>49602901.702979833</v>
      </c>
      <c r="F654" s="172">
        <v>196.63759999999999</v>
      </c>
      <c r="G654" s="172"/>
      <c r="H654" s="172">
        <f t="shared" si="92"/>
        <v>49603098.34057983</v>
      </c>
      <c r="I654" s="172"/>
      <c r="J654" s="172">
        <v>18346387.755724289</v>
      </c>
      <c r="K654" s="172">
        <v>4847321.4748083912</v>
      </c>
      <c r="L654" s="172"/>
      <c r="M654" s="172">
        <f t="shared" si="93"/>
        <v>23193709.23053268</v>
      </c>
      <c r="N654" s="172"/>
      <c r="O654" s="172">
        <v>709051.63628725428</v>
      </c>
      <c r="P654" s="172">
        <v>816506.17675277288</v>
      </c>
      <c r="Q654" s="172"/>
      <c r="R654" s="172">
        <f t="shared" si="94"/>
        <v>1525557.8130400272</v>
      </c>
      <c r="S654" s="172"/>
      <c r="T654" s="172">
        <v>842010.11036065302</v>
      </c>
      <c r="U654" s="172">
        <v>800207.09644878295</v>
      </c>
      <c r="V654" s="172">
        <v>2506857.6003643069</v>
      </c>
      <c r="W654" s="172"/>
      <c r="X654" s="172">
        <f t="shared" si="95"/>
        <v>4149074.8071737429</v>
      </c>
      <c r="Y654" s="172"/>
      <c r="Z654" s="172">
        <v>156898.68078787252</v>
      </c>
      <c r="AA654" s="172">
        <v>170106.60846959212</v>
      </c>
      <c r="AB654" s="172">
        <v>16207.304194823459</v>
      </c>
      <c r="AC654" s="172"/>
      <c r="AD654" s="172">
        <f t="shared" si="96"/>
        <v>343212.59345228807</v>
      </c>
      <c r="AE654" s="172"/>
      <c r="AF654" s="172">
        <v>134891.76373568203</v>
      </c>
      <c r="AG654" s="172">
        <v>36870.795156243439</v>
      </c>
      <c r="AH654" s="172">
        <v>37779.670839673774</v>
      </c>
      <c r="AI654" s="172"/>
      <c r="AJ654" s="172">
        <f t="shared" si="97"/>
        <v>209542.22973159925</v>
      </c>
      <c r="AK654" s="172"/>
      <c r="AL654" s="172">
        <v>14695.258579668998</v>
      </c>
      <c r="AM654" s="172">
        <v>548.93874169326068</v>
      </c>
      <c r="AN654" s="172">
        <v>0</v>
      </c>
      <c r="AO654" s="172"/>
      <c r="AP654" s="172">
        <f t="shared" si="98"/>
        <v>15244.197321362259</v>
      </c>
      <c r="AQ654" s="172"/>
      <c r="AR654" s="172">
        <v>21861.501585397982</v>
      </c>
      <c r="AS654" s="172">
        <v>1942167.5337546736</v>
      </c>
      <c r="AT654" s="172">
        <v>1000884.7474801532</v>
      </c>
      <c r="AU654" s="172"/>
      <c r="AV654" s="172">
        <f t="shared" si="99"/>
        <v>2964913.7828202248</v>
      </c>
      <c r="AW654" s="172"/>
      <c r="AX654" s="172">
        <v>8699.3520122472728</v>
      </c>
      <c r="AY654" s="172">
        <v>772847.14304232295</v>
      </c>
      <c r="AZ654" s="172">
        <v>398282.28212076711</v>
      </c>
      <c r="BA654" s="172"/>
      <c r="BB654" s="172">
        <f t="shared" si="91"/>
        <v>1179828.7771753373</v>
      </c>
      <c r="BC654" s="172"/>
      <c r="BD654" s="172">
        <v>0</v>
      </c>
      <c r="BE654" s="172">
        <v>3189131.040299532</v>
      </c>
      <c r="BF654" s="172">
        <v>6406156.3998976881</v>
      </c>
      <c r="BG654" s="172">
        <v>2197897.4890856645</v>
      </c>
      <c r="BH654" s="172"/>
      <c r="BI654" s="172">
        <f t="shared" si="100"/>
        <v>11793184.929282885</v>
      </c>
      <c r="BJ654" s="172"/>
      <c r="BK654" s="172">
        <v>54440.056485622932</v>
      </c>
      <c r="BL654" s="172">
        <v>810389.31280256843</v>
      </c>
      <c r="BM654" s="172">
        <v>1427920.208135162</v>
      </c>
      <c r="BN654" s="172">
        <v>1048519.4528378005</v>
      </c>
      <c r="BP654" s="265">
        <f t="shared" si="101"/>
        <v>3341269.0302611538</v>
      </c>
      <c r="BR654" s="265">
        <f t="shared" si="102"/>
        <v>98318635.731371149</v>
      </c>
    </row>
    <row r="655" spans="1:70" ht="15">
      <c r="A655" s="39">
        <f t="shared" si="103"/>
        <v>2029</v>
      </c>
      <c r="B655" s="39">
        <f t="shared" si="104"/>
        <v>6</v>
      </c>
      <c r="C655" s="264">
        <f t="shared" si="105"/>
        <v>47270</v>
      </c>
      <c r="E655" s="172">
        <v>32194075.936042652</v>
      </c>
      <c r="F655" s="172">
        <v>103.361</v>
      </c>
      <c r="G655" s="172"/>
      <c r="H655" s="172">
        <f t="shared" si="92"/>
        <v>32194179.297042653</v>
      </c>
      <c r="I655" s="172"/>
      <c r="J655" s="172">
        <v>13478236.960024908</v>
      </c>
      <c r="K655" s="172">
        <v>4517138.7568491073</v>
      </c>
      <c r="L655" s="172"/>
      <c r="M655" s="172">
        <f t="shared" si="93"/>
        <v>17995375.716874015</v>
      </c>
      <c r="N655" s="172"/>
      <c r="O655" s="172">
        <v>425329.6165315918</v>
      </c>
      <c r="P655" s="172">
        <v>765778.21717771539</v>
      </c>
      <c r="Q655" s="172"/>
      <c r="R655" s="172">
        <f t="shared" si="94"/>
        <v>1191107.8337093072</v>
      </c>
      <c r="S655" s="172"/>
      <c r="T655" s="172">
        <v>660477.86748717306</v>
      </c>
      <c r="U655" s="172">
        <v>627687.32834361983</v>
      </c>
      <c r="V655" s="172">
        <v>1966394.395517939</v>
      </c>
      <c r="W655" s="172"/>
      <c r="X655" s="172">
        <f t="shared" si="95"/>
        <v>3254559.5913487319</v>
      </c>
      <c r="Y655" s="172"/>
      <c r="Z655" s="172">
        <v>147656.70852850319</v>
      </c>
      <c r="AA655" s="172">
        <v>160086.63539705312</v>
      </c>
      <c r="AB655" s="172">
        <v>15252.627871124905</v>
      </c>
      <c r="AC655" s="172"/>
      <c r="AD655" s="172">
        <f t="shared" si="96"/>
        <v>322995.97179668117</v>
      </c>
      <c r="AE655" s="172"/>
      <c r="AF655" s="172">
        <v>115000.65255862019</v>
      </c>
      <c r="AG655" s="172">
        <v>31433.835438846625</v>
      </c>
      <c r="AH655" s="172">
        <v>32208.688504701393</v>
      </c>
      <c r="AI655" s="172"/>
      <c r="AJ655" s="172">
        <f t="shared" si="97"/>
        <v>178643.17650216821</v>
      </c>
      <c r="AK655" s="172"/>
      <c r="AL655" s="172">
        <v>15418.895100300548</v>
      </c>
      <c r="AM655" s="172">
        <v>575.97005379472625</v>
      </c>
      <c r="AN655" s="172">
        <v>0</v>
      </c>
      <c r="AO655" s="172"/>
      <c r="AP655" s="172">
        <f t="shared" si="98"/>
        <v>15994.865154095274</v>
      </c>
      <c r="AQ655" s="172"/>
      <c r="AR655" s="172">
        <v>5458.3227564257104</v>
      </c>
      <c r="AS655" s="172">
        <v>1615886.6687762553</v>
      </c>
      <c r="AT655" s="172">
        <v>1066632.1397618488</v>
      </c>
      <c r="AU655" s="172"/>
      <c r="AV655" s="172">
        <f t="shared" si="99"/>
        <v>2687977.1312945299</v>
      </c>
      <c r="AW655" s="172"/>
      <c r="AX655" s="172">
        <v>2167.9198188421369</v>
      </c>
      <c r="AY655" s="172">
        <v>641792.88960493729</v>
      </c>
      <c r="AZ655" s="172">
        <v>423641.66766824282</v>
      </c>
      <c r="BA655" s="172"/>
      <c r="BB655" s="172">
        <f t="shared" si="91"/>
        <v>1067602.4770920221</v>
      </c>
      <c r="BC655" s="172"/>
      <c r="BD655" s="172">
        <v>0</v>
      </c>
      <c r="BE655" s="172">
        <v>3071055.4085689657</v>
      </c>
      <c r="BF655" s="172">
        <v>6168972.3662771424</v>
      </c>
      <c r="BG655" s="172">
        <v>2116521.6750399549</v>
      </c>
      <c r="BH655" s="172"/>
      <c r="BI655" s="172">
        <f t="shared" si="100"/>
        <v>11356549.449886063</v>
      </c>
      <c r="BJ655" s="172"/>
      <c r="BK655" s="172">
        <v>53787.478909246813</v>
      </c>
      <c r="BL655" s="172">
        <v>800675.10734781355</v>
      </c>
      <c r="BM655" s="172">
        <v>1410803.6074400577</v>
      </c>
      <c r="BN655" s="172">
        <v>1035950.7611889077</v>
      </c>
      <c r="BP655" s="265">
        <f t="shared" si="101"/>
        <v>3301216.9548860257</v>
      </c>
      <c r="BR655" s="265">
        <f t="shared" si="102"/>
        <v>73566202.46558629</v>
      </c>
    </row>
    <row r="656" spans="1:70" ht="15">
      <c r="A656" s="39">
        <f t="shared" si="103"/>
        <v>2029</v>
      </c>
      <c r="B656" s="39">
        <f t="shared" si="104"/>
        <v>7</v>
      </c>
      <c r="C656" s="264">
        <f t="shared" si="105"/>
        <v>47300</v>
      </c>
      <c r="E656" s="172">
        <v>21529862.808211375</v>
      </c>
      <c r="F656" s="172">
        <v>78.150999999999996</v>
      </c>
      <c r="G656" s="172"/>
      <c r="H656" s="172">
        <f t="shared" si="92"/>
        <v>21529940.959211376</v>
      </c>
      <c r="I656" s="172"/>
      <c r="J656" s="172">
        <v>10233734.803339981</v>
      </c>
      <c r="K656" s="172">
        <v>3401184.0983101605</v>
      </c>
      <c r="L656" s="172"/>
      <c r="M656" s="172">
        <f t="shared" si="93"/>
        <v>13634918.901650142</v>
      </c>
      <c r="N656" s="172"/>
      <c r="O656" s="172">
        <v>290719.29336251516</v>
      </c>
      <c r="P656" s="172">
        <v>720095.48010668042</v>
      </c>
      <c r="Q656" s="172"/>
      <c r="R656" s="172">
        <f t="shared" si="94"/>
        <v>1010814.7734691956</v>
      </c>
      <c r="S656" s="172"/>
      <c r="T656" s="172">
        <v>501485.45694935333</v>
      </c>
      <c r="U656" s="172">
        <v>476588.36453264218</v>
      </c>
      <c r="V656" s="172">
        <v>1493037.4513997051</v>
      </c>
      <c r="W656" s="172"/>
      <c r="X656" s="172">
        <f t="shared" si="95"/>
        <v>2471111.2728817007</v>
      </c>
      <c r="Y656" s="172"/>
      <c r="Z656" s="172">
        <v>124406.26098252727</v>
      </c>
      <c r="AA656" s="172">
        <v>134878.93602325558</v>
      </c>
      <c r="AB656" s="172">
        <v>12850.90547198702</v>
      </c>
      <c r="AC656" s="172"/>
      <c r="AD656" s="172">
        <f t="shared" si="96"/>
        <v>272136.10247776989</v>
      </c>
      <c r="AE656" s="172"/>
      <c r="AF656" s="172">
        <v>106927.92526574113</v>
      </c>
      <c r="AG656" s="172">
        <v>29227.267253177448</v>
      </c>
      <c r="AH656" s="172">
        <v>29947.727779915898</v>
      </c>
      <c r="AI656" s="172"/>
      <c r="AJ656" s="172">
        <f t="shared" si="97"/>
        <v>166102.92029883448</v>
      </c>
      <c r="AK656" s="172"/>
      <c r="AL656" s="172">
        <v>13501.836946386951</v>
      </c>
      <c r="AM656" s="172">
        <v>504.35869118705733</v>
      </c>
      <c r="AN656" s="172">
        <v>0</v>
      </c>
      <c r="AO656" s="172"/>
      <c r="AP656" s="172">
        <f t="shared" si="98"/>
        <v>14006.195637574008</v>
      </c>
      <c r="AQ656" s="172"/>
      <c r="AR656" s="172">
        <v>2879.7299232801361</v>
      </c>
      <c r="AS656" s="172">
        <v>1320385.9286196684</v>
      </c>
      <c r="AT656" s="172">
        <v>1035839.6099131559</v>
      </c>
      <c r="AU656" s="172"/>
      <c r="AV656" s="172">
        <f t="shared" si="99"/>
        <v>2359105.2684561042</v>
      </c>
      <c r="AW656" s="172"/>
      <c r="AX656" s="172">
        <v>1237.0462630888649</v>
      </c>
      <c r="AY656" s="172">
        <v>567198.49511915096</v>
      </c>
      <c r="AZ656" s="172">
        <v>444965.86580693937</v>
      </c>
      <c r="BA656" s="172"/>
      <c r="BB656" s="172">
        <f t="shared" si="91"/>
        <v>1013401.4071891792</v>
      </c>
      <c r="BC656" s="172"/>
      <c r="BD656" s="172">
        <v>0</v>
      </c>
      <c r="BE656" s="172">
        <v>2754082.2055614404</v>
      </c>
      <c r="BF656" s="172">
        <v>5532253.4960321588</v>
      </c>
      <c r="BG656" s="172">
        <v>1898068.8745140014</v>
      </c>
      <c r="BH656" s="172"/>
      <c r="BI656" s="172">
        <f t="shared" si="100"/>
        <v>10184404.576107601</v>
      </c>
      <c r="BJ656" s="172"/>
      <c r="BK656" s="172">
        <v>53285.095642946624</v>
      </c>
      <c r="BL656" s="172">
        <v>793196.67958299222</v>
      </c>
      <c r="BM656" s="172">
        <v>1397626.4863184358</v>
      </c>
      <c r="BN656" s="172">
        <v>1026274.8228908816</v>
      </c>
      <c r="BP656" s="265">
        <f t="shared" si="101"/>
        <v>3270383.0844352562</v>
      </c>
      <c r="BR656" s="265">
        <f t="shared" si="102"/>
        <v>55926325.461814724</v>
      </c>
    </row>
    <row r="657" spans="1:70" ht="15">
      <c r="A657" s="39">
        <f t="shared" si="103"/>
        <v>2029</v>
      </c>
      <c r="B657" s="39">
        <f t="shared" si="104"/>
        <v>8</v>
      </c>
      <c r="C657" s="264">
        <f t="shared" si="105"/>
        <v>47331</v>
      </c>
      <c r="E657" s="172">
        <v>17017895.795277588</v>
      </c>
      <c r="F657" s="172">
        <v>65.545500000000004</v>
      </c>
      <c r="G657" s="172"/>
      <c r="H657" s="172">
        <f t="shared" si="92"/>
        <v>17017961.340777587</v>
      </c>
      <c r="I657" s="172"/>
      <c r="J657" s="172">
        <v>8818387.693106018</v>
      </c>
      <c r="K657" s="172">
        <v>3402911.4313073056</v>
      </c>
      <c r="L657" s="172"/>
      <c r="M657" s="172">
        <f t="shared" si="93"/>
        <v>12221299.124413323</v>
      </c>
      <c r="N657" s="172"/>
      <c r="O657" s="172">
        <v>279384.08719500335</v>
      </c>
      <c r="P657" s="172">
        <v>699729.73918842059</v>
      </c>
      <c r="Q657" s="172"/>
      <c r="R657" s="172">
        <f t="shared" si="94"/>
        <v>979113.82638342399</v>
      </c>
      <c r="S657" s="172"/>
      <c r="T657" s="172">
        <v>420544.25420246809</v>
      </c>
      <c r="U657" s="172">
        <v>399665.62448927754</v>
      </c>
      <c r="V657" s="172">
        <v>1252056.8897746822</v>
      </c>
      <c r="W657" s="172"/>
      <c r="X657" s="172">
        <f t="shared" si="95"/>
        <v>2072266.7684664279</v>
      </c>
      <c r="Y657" s="172"/>
      <c r="Z657" s="172">
        <v>118171.08914200898</v>
      </c>
      <c r="AA657" s="172">
        <v>128118.87959901028</v>
      </c>
      <c r="AB657" s="172">
        <v>12206.82531644445</v>
      </c>
      <c r="AC657" s="172"/>
      <c r="AD657" s="172">
        <f t="shared" si="96"/>
        <v>258496.7940574637</v>
      </c>
      <c r="AE657" s="172"/>
      <c r="AF657" s="172">
        <v>113311.22928712884</v>
      </c>
      <c r="AG657" s="172">
        <v>30972.054988726592</v>
      </c>
      <c r="AH657" s="172">
        <v>31735.525033943508</v>
      </c>
      <c r="AI657" s="172"/>
      <c r="AJ657" s="172">
        <f t="shared" si="97"/>
        <v>176018.80930979893</v>
      </c>
      <c r="AK657" s="172"/>
      <c r="AL657" s="172">
        <v>13234.597505803975</v>
      </c>
      <c r="AM657" s="172">
        <v>494.37600993996529</v>
      </c>
      <c r="AN657" s="172">
        <v>0</v>
      </c>
      <c r="AO657" s="172"/>
      <c r="AP657" s="172">
        <f t="shared" si="98"/>
        <v>13728.973515743941</v>
      </c>
      <c r="AQ657" s="172"/>
      <c r="AR657" s="172">
        <v>3487.978771155214</v>
      </c>
      <c r="AS657" s="172">
        <v>1260978.7130763961</v>
      </c>
      <c r="AT657" s="172">
        <v>915327.73698345805</v>
      </c>
      <c r="AU657" s="172"/>
      <c r="AV657" s="172">
        <f t="shared" si="99"/>
        <v>2179794.4288310092</v>
      </c>
      <c r="AW657" s="172"/>
      <c r="AX657" s="172">
        <v>1569.7914540804977</v>
      </c>
      <c r="AY657" s="172">
        <v>567513.0892236341</v>
      </c>
      <c r="AZ657" s="172">
        <v>411950.23062700103</v>
      </c>
      <c r="BA657" s="172"/>
      <c r="BB657" s="172">
        <f t="shared" si="91"/>
        <v>981033.11130471563</v>
      </c>
      <c r="BC657" s="172"/>
      <c r="BD657" s="172">
        <v>0</v>
      </c>
      <c r="BE657" s="172">
        <v>2709890.8372831224</v>
      </c>
      <c r="BF657" s="172">
        <v>5443484.231571394</v>
      </c>
      <c r="BG657" s="172">
        <v>1867612.8988420039</v>
      </c>
      <c r="BH657" s="172"/>
      <c r="BI657" s="172">
        <f t="shared" si="100"/>
        <v>10020987.96769652</v>
      </c>
      <c r="BJ657" s="172"/>
      <c r="BK657" s="172">
        <v>53089.955942782632</v>
      </c>
      <c r="BL657" s="172">
        <v>790291.84924803174</v>
      </c>
      <c r="BM657" s="172">
        <v>1392508.1242288006</v>
      </c>
      <c r="BN657" s="172">
        <v>1022516.4180535001</v>
      </c>
      <c r="BP657" s="265">
        <f t="shared" si="101"/>
        <v>3258406.3474731157</v>
      </c>
      <c r="BR657" s="265">
        <f t="shared" si="102"/>
        <v>49179107.492229126</v>
      </c>
    </row>
    <row r="658" spans="1:70" ht="15">
      <c r="A658" s="39">
        <f t="shared" si="103"/>
        <v>2029</v>
      </c>
      <c r="B658" s="39">
        <f t="shared" si="104"/>
        <v>9</v>
      </c>
      <c r="C658" s="264">
        <f t="shared" si="105"/>
        <v>47362</v>
      </c>
      <c r="E658" s="172">
        <v>19829949.425663982</v>
      </c>
      <c r="F658" s="172">
        <v>73.108999999999995</v>
      </c>
      <c r="G658" s="172"/>
      <c r="H658" s="172">
        <f t="shared" si="92"/>
        <v>19830022.534663983</v>
      </c>
      <c r="I658" s="172"/>
      <c r="J658" s="172">
        <v>9741828.0414371118</v>
      </c>
      <c r="K658" s="172">
        <v>3389496.8390706503</v>
      </c>
      <c r="L658" s="172"/>
      <c r="M658" s="172">
        <f t="shared" si="93"/>
        <v>13131324.880507762</v>
      </c>
      <c r="N658" s="172"/>
      <c r="O658" s="172">
        <v>304815.03426897177</v>
      </c>
      <c r="P658" s="172">
        <v>672956.79207388137</v>
      </c>
      <c r="Q658" s="172"/>
      <c r="R658" s="172">
        <f t="shared" si="94"/>
        <v>977771.82634285314</v>
      </c>
      <c r="S658" s="172"/>
      <c r="T658" s="172">
        <v>443307.63516393409</v>
      </c>
      <c r="U658" s="172">
        <v>421298.87896021269</v>
      </c>
      <c r="V658" s="172">
        <v>1319828.7061354113</v>
      </c>
      <c r="W658" s="172"/>
      <c r="X658" s="172">
        <f t="shared" si="95"/>
        <v>2184435.2202595579</v>
      </c>
      <c r="Y658" s="172"/>
      <c r="Z658" s="172">
        <v>126583.17722836096</v>
      </c>
      <c r="AA658" s="172">
        <v>137239.10780826749</v>
      </c>
      <c r="AB658" s="172">
        <v>13075.776348056279</v>
      </c>
      <c r="AC658" s="172"/>
      <c r="AD658" s="172">
        <f t="shared" si="96"/>
        <v>276898.06138468476</v>
      </c>
      <c r="AE658" s="172"/>
      <c r="AF658" s="172">
        <v>123643.56635032091</v>
      </c>
      <c r="AG658" s="172">
        <v>33796.256205998121</v>
      </c>
      <c r="AH658" s="172">
        <v>34629.343621836291</v>
      </c>
      <c r="AI658" s="172"/>
      <c r="AJ658" s="172">
        <f t="shared" si="97"/>
        <v>192069.16617815534</v>
      </c>
      <c r="AK658" s="172"/>
      <c r="AL658" s="172">
        <v>13381.62073612942</v>
      </c>
      <c r="AM658" s="172">
        <v>499.86803627056599</v>
      </c>
      <c r="AN658" s="172">
        <v>0</v>
      </c>
      <c r="AO658" s="172"/>
      <c r="AP658" s="172">
        <f t="shared" si="98"/>
        <v>13881.488772399985</v>
      </c>
      <c r="AQ658" s="172"/>
      <c r="AR658" s="172">
        <v>5795.0969621883632</v>
      </c>
      <c r="AS658" s="172">
        <v>1275674.6493141917</v>
      </c>
      <c r="AT658" s="172">
        <v>954778.42842254019</v>
      </c>
      <c r="AU658" s="172"/>
      <c r="AV658" s="172">
        <f t="shared" si="99"/>
        <v>2236248.17469892</v>
      </c>
      <c r="AW658" s="172"/>
      <c r="AX658" s="172">
        <v>2565.3340943024773</v>
      </c>
      <c r="AY658" s="172">
        <v>564706.9742707581</v>
      </c>
      <c r="AZ658" s="172">
        <v>422654.81853334815</v>
      </c>
      <c r="BA658" s="172"/>
      <c r="BB658" s="172">
        <f t="shared" si="91"/>
        <v>989927.12689840875</v>
      </c>
      <c r="BC658" s="172"/>
      <c r="BD658" s="172">
        <v>0</v>
      </c>
      <c r="BE658" s="172">
        <v>2862146.5587575645</v>
      </c>
      <c r="BF658" s="172">
        <v>5749327.4071007781</v>
      </c>
      <c r="BG658" s="172">
        <v>1972545.0774508112</v>
      </c>
      <c r="BH658" s="172"/>
      <c r="BI658" s="172">
        <f t="shared" si="100"/>
        <v>10584019.043309154</v>
      </c>
      <c r="BJ658" s="172"/>
      <c r="BK658" s="172">
        <v>53277.681959037043</v>
      </c>
      <c r="BL658" s="172">
        <v>793086.32021533791</v>
      </c>
      <c r="BM658" s="172">
        <v>1397432.0311735554</v>
      </c>
      <c r="BN658" s="172">
        <v>1026132.0347988369</v>
      </c>
      <c r="BP658" s="265">
        <f t="shared" si="101"/>
        <v>3269928.0681467671</v>
      </c>
      <c r="BR658" s="265">
        <f t="shared" si="102"/>
        <v>53686525.591162629</v>
      </c>
    </row>
    <row r="659" spans="1:70" ht="15">
      <c r="A659" s="39">
        <f t="shared" si="103"/>
        <v>2029</v>
      </c>
      <c r="B659" s="39">
        <f t="shared" si="104"/>
        <v>10</v>
      </c>
      <c r="C659" s="264">
        <f t="shared" si="105"/>
        <v>47392</v>
      </c>
      <c r="E659" s="172">
        <v>33583183.695065118</v>
      </c>
      <c r="F659" s="172">
        <v>141.1755</v>
      </c>
      <c r="G659" s="172"/>
      <c r="H659" s="172">
        <f t="shared" si="92"/>
        <v>33583324.870565116</v>
      </c>
      <c r="I659" s="172"/>
      <c r="J659" s="172">
        <v>13521820.297430649</v>
      </c>
      <c r="K659" s="172">
        <v>3777404.7511788644</v>
      </c>
      <c r="L659" s="172"/>
      <c r="M659" s="172">
        <f t="shared" si="93"/>
        <v>17299225.048609514</v>
      </c>
      <c r="N659" s="172"/>
      <c r="O659" s="172">
        <v>471264.88511464302</v>
      </c>
      <c r="P659" s="172">
        <v>708789.26322579163</v>
      </c>
      <c r="Q659" s="172"/>
      <c r="R659" s="172">
        <f t="shared" si="94"/>
        <v>1180054.1483404348</v>
      </c>
      <c r="S659" s="172"/>
      <c r="T659" s="172">
        <v>531072.90632636752</v>
      </c>
      <c r="U659" s="172">
        <v>504706.89501817856</v>
      </c>
      <c r="V659" s="172">
        <v>1581126.0876684464</v>
      </c>
      <c r="W659" s="172"/>
      <c r="X659" s="172">
        <f t="shared" si="95"/>
        <v>2616905.8890129924</v>
      </c>
      <c r="Y659" s="172"/>
      <c r="Z659" s="172">
        <v>145202.73532250253</v>
      </c>
      <c r="AA659" s="172">
        <v>157426.08364956969</v>
      </c>
      <c r="AB659" s="172">
        <v>14999.137592966537</v>
      </c>
      <c r="AC659" s="172"/>
      <c r="AD659" s="172">
        <f t="shared" si="96"/>
        <v>317627.95656503877</v>
      </c>
      <c r="AE659" s="172"/>
      <c r="AF659" s="172">
        <v>117006.82620304445</v>
      </c>
      <c r="AG659" s="172">
        <v>31982.195215922136</v>
      </c>
      <c r="AH659" s="172">
        <v>32770.565507674619</v>
      </c>
      <c r="AI659" s="172"/>
      <c r="AJ659" s="172">
        <f t="shared" si="97"/>
        <v>181759.5869266412</v>
      </c>
      <c r="AK659" s="172"/>
      <c r="AL659" s="172">
        <v>14157.839807937336</v>
      </c>
      <c r="AM659" s="172">
        <v>528.86356011565545</v>
      </c>
      <c r="AN659" s="172">
        <v>0</v>
      </c>
      <c r="AO659" s="172"/>
      <c r="AP659" s="172">
        <f t="shared" si="98"/>
        <v>14686.703368052991</v>
      </c>
      <c r="AQ659" s="172"/>
      <c r="AR659" s="172">
        <v>12604.637501051642</v>
      </c>
      <c r="AS659" s="172">
        <v>1477030.9248445521</v>
      </c>
      <c r="AT659" s="172">
        <v>749232.68779467756</v>
      </c>
      <c r="AU659" s="172"/>
      <c r="AV659" s="172">
        <f t="shared" si="99"/>
        <v>2238868.2501402814</v>
      </c>
      <c r="AW659" s="172"/>
      <c r="AX659" s="172">
        <v>5702.3448703827717</v>
      </c>
      <c r="AY659" s="172">
        <v>668209.59484010038</v>
      </c>
      <c r="AZ659" s="172">
        <v>338953.27601548389</v>
      </c>
      <c r="BA659" s="172"/>
      <c r="BB659" s="172">
        <f t="shared" si="91"/>
        <v>1012865.2157259671</v>
      </c>
      <c r="BC659" s="172"/>
      <c r="BD659" s="172">
        <v>0</v>
      </c>
      <c r="BE659" s="172">
        <v>2752147.7204014277</v>
      </c>
      <c r="BF659" s="172">
        <v>5528367.6053830376</v>
      </c>
      <c r="BG659" s="172">
        <v>1896735.6586560961</v>
      </c>
      <c r="BH659" s="172"/>
      <c r="BI659" s="172">
        <f t="shared" si="100"/>
        <v>10177250.984440561</v>
      </c>
      <c r="BJ659" s="172"/>
      <c r="BK659" s="172">
        <v>50725.487966049288</v>
      </c>
      <c r="BL659" s="172">
        <v>755094.61209390347</v>
      </c>
      <c r="BM659" s="172">
        <v>1330489.9739287982</v>
      </c>
      <c r="BN659" s="172">
        <v>976976.59261500754</v>
      </c>
      <c r="BP659" s="265">
        <f t="shared" si="101"/>
        <v>3113286.6666037585</v>
      </c>
      <c r="BR659" s="265">
        <f t="shared" si="102"/>
        <v>71735855.320298344</v>
      </c>
    </row>
    <row r="660" spans="1:70" ht="15">
      <c r="A660" s="39">
        <f t="shared" si="103"/>
        <v>2029</v>
      </c>
      <c r="B660" s="39">
        <f t="shared" si="104"/>
        <v>11</v>
      </c>
      <c r="C660" s="264">
        <f t="shared" si="105"/>
        <v>47423</v>
      </c>
      <c r="E660" s="172">
        <v>68828014.92071031</v>
      </c>
      <c r="F660" s="172">
        <v>236.9735</v>
      </c>
      <c r="G660" s="172"/>
      <c r="H660" s="172">
        <f t="shared" si="92"/>
        <v>68828251.894210309</v>
      </c>
      <c r="I660" s="172"/>
      <c r="J660" s="172">
        <v>22641554.449583147</v>
      </c>
      <c r="K660" s="172">
        <v>5626269.9808783233</v>
      </c>
      <c r="L660" s="172"/>
      <c r="M660" s="172">
        <f t="shared" si="93"/>
        <v>28267824.43046147</v>
      </c>
      <c r="N660" s="172"/>
      <c r="O660" s="172">
        <v>864059.72071920766</v>
      </c>
      <c r="P660" s="172">
        <v>844580.67608908622</v>
      </c>
      <c r="Q660" s="172"/>
      <c r="R660" s="172">
        <f t="shared" si="94"/>
        <v>1708640.3968082939</v>
      </c>
      <c r="S660" s="172"/>
      <c r="T660" s="172">
        <v>817420.90392342967</v>
      </c>
      <c r="U660" s="172">
        <v>776838.66269128048</v>
      </c>
      <c r="V660" s="172">
        <v>2433649.8819704293</v>
      </c>
      <c r="W660" s="172"/>
      <c r="X660" s="172">
        <f t="shared" si="95"/>
        <v>4027909.4485851396</v>
      </c>
      <c r="Y660" s="172"/>
      <c r="Z660" s="172">
        <v>161416.21590209284</v>
      </c>
      <c r="AA660" s="172">
        <v>175004.43535419973</v>
      </c>
      <c r="AB660" s="172">
        <v>16673.956084050969</v>
      </c>
      <c r="AC660" s="172"/>
      <c r="AD660" s="172">
        <f t="shared" si="96"/>
        <v>353094.60734034359</v>
      </c>
      <c r="AE660" s="172"/>
      <c r="AF660" s="172">
        <v>117033.62746905374</v>
      </c>
      <c r="AG660" s="172">
        <v>31989.520970746522</v>
      </c>
      <c r="AH660" s="172">
        <v>32778.0718444581</v>
      </c>
      <c r="AI660" s="172"/>
      <c r="AJ660" s="172">
        <f t="shared" si="97"/>
        <v>181801.22028425836</v>
      </c>
      <c r="AK660" s="172"/>
      <c r="AL660" s="172">
        <v>15090.212693180105</v>
      </c>
      <c r="AM660" s="172">
        <v>563.69218158150579</v>
      </c>
      <c r="AN660" s="172">
        <v>0</v>
      </c>
      <c r="AO660" s="172"/>
      <c r="AP660" s="172">
        <f t="shared" si="98"/>
        <v>15653.904874761611</v>
      </c>
      <c r="AQ660" s="172"/>
      <c r="AR660" s="172">
        <v>22401.712138805218</v>
      </c>
      <c r="AS660" s="172">
        <v>1748031.2750129548</v>
      </c>
      <c r="AT660" s="172">
        <v>674187.76485898008</v>
      </c>
      <c r="AU660" s="172"/>
      <c r="AV660" s="172">
        <f t="shared" si="99"/>
        <v>2444620.7520107403</v>
      </c>
      <c r="AW660" s="172"/>
      <c r="AX660" s="172">
        <v>10480.102943337622</v>
      </c>
      <c r="AY660" s="172">
        <v>817774.44495305209</v>
      </c>
      <c r="AZ660" s="172">
        <v>315402.55204965093</v>
      </c>
      <c r="BA660" s="172"/>
      <c r="BB660" s="172">
        <f t="shared" si="91"/>
        <v>1143657.0999460407</v>
      </c>
      <c r="BC660" s="172"/>
      <c r="BD660" s="172">
        <v>0</v>
      </c>
      <c r="BE660" s="172">
        <v>2846745.0658889287</v>
      </c>
      <c r="BF660" s="172">
        <v>5718389.7093826178</v>
      </c>
      <c r="BG660" s="172">
        <v>1961930.6178765926</v>
      </c>
      <c r="BH660" s="172"/>
      <c r="BI660" s="172">
        <f t="shared" si="100"/>
        <v>10527065.393148139</v>
      </c>
      <c r="BJ660" s="172"/>
      <c r="BK660" s="172">
        <v>55506.911575527884</v>
      </c>
      <c r="BL660" s="172">
        <v>826270.41247402667</v>
      </c>
      <c r="BM660" s="172">
        <v>1455902.9847957527</v>
      </c>
      <c r="BN660" s="172">
        <v>1069067.1595695117</v>
      </c>
      <c r="BP660" s="265">
        <f t="shared" si="101"/>
        <v>3406747.4684148189</v>
      </c>
      <c r="BR660" s="265">
        <f t="shared" si="102"/>
        <v>120905266.61608431</v>
      </c>
    </row>
    <row r="661" spans="1:70" ht="15">
      <c r="A661" s="39">
        <f t="shared" si="103"/>
        <v>2029</v>
      </c>
      <c r="B661" s="39">
        <f t="shared" si="104"/>
        <v>12</v>
      </c>
      <c r="C661" s="264">
        <f t="shared" si="105"/>
        <v>47453</v>
      </c>
      <c r="E661" s="172">
        <v>104803131.19395822</v>
      </c>
      <c r="F661" s="172">
        <v>443.69600000000003</v>
      </c>
      <c r="G661" s="172"/>
      <c r="H661" s="172">
        <f t="shared" si="92"/>
        <v>104803574.88995822</v>
      </c>
      <c r="I661" s="172"/>
      <c r="J661" s="172">
        <v>31270389.323707141</v>
      </c>
      <c r="K661" s="172">
        <v>9114534.4355129637</v>
      </c>
      <c r="L661" s="172"/>
      <c r="M661" s="172">
        <f t="shared" si="93"/>
        <v>40384923.759220108</v>
      </c>
      <c r="N661" s="172"/>
      <c r="O661" s="172">
        <v>1394885.2066413376</v>
      </c>
      <c r="P661" s="172">
        <v>970112.71096092998</v>
      </c>
      <c r="Q661" s="172"/>
      <c r="R661" s="172">
        <f t="shared" si="94"/>
        <v>2364997.9176022676</v>
      </c>
      <c r="S661" s="172"/>
      <c r="T661" s="172">
        <v>1174579.4104280244</v>
      </c>
      <c r="U661" s="172">
        <v>1116265.4319727209</v>
      </c>
      <c r="V661" s="172">
        <v>3496992.8342092219</v>
      </c>
      <c r="W661" s="172"/>
      <c r="X661" s="172">
        <f t="shared" si="95"/>
        <v>5787837.6766099669</v>
      </c>
      <c r="Y661" s="172"/>
      <c r="Z661" s="172">
        <v>183626.13814968994</v>
      </c>
      <c r="AA661" s="172">
        <v>199084.01670530124</v>
      </c>
      <c r="AB661" s="172">
        <v>18968.194405256832</v>
      </c>
      <c r="AC661" s="172"/>
      <c r="AD661" s="172">
        <f t="shared" si="96"/>
        <v>401678.34926024801</v>
      </c>
      <c r="AE661" s="172"/>
      <c r="AF661" s="172">
        <v>162589.56706471802</v>
      </c>
      <c r="AG661" s="172">
        <v>44441.60603854389</v>
      </c>
      <c r="AH661" s="172">
        <v>45537.104383232661</v>
      </c>
      <c r="AI661" s="172"/>
      <c r="AJ661" s="172">
        <f t="shared" si="97"/>
        <v>252568.27748649457</v>
      </c>
      <c r="AK661" s="172"/>
      <c r="AL661" s="172">
        <v>17794.238248979025</v>
      </c>
      <c r="AM661" s="172">
        <v>664.70056997150527</v>
      </c>
      <c r="AN661" s="172">
        <v>0</v>
      </c>
      <c r="AO661" s="172"/>
      <c r="AP661" s="172">
        <f t="shared" si="98"/>
        <v>18458.93881895053</v>
      </c>
      <c r="AQ661" s="172"/>
      <c r="AR661" s="172">
        <v>23238.973183089038</v>
      </c>
      <c r="AS661" s="172">
        <v>2497278.5563682164</v>
      </c>
      <c r="AT661" s="172">
        <v>689256.69549259485</v>
      </c>
      <c r="AU661" s="172"/>
      <c r="AV661" s="172">
        <f t="shared" si="99"/>
        <v>3209774.2250439003</v>
      </c>
      <c r="AW661" s="172"/>
      <c r="AX661" s="172">
        <v>8458.2608161174012</v>
      </c>
      <c r="AY661" s="172">
        <v>908931.4400358455</v>
      </c>
      <c r="AZ661" s="172">
        <v>250867.92147830338</v>
      </c>
      <c r="BA661" s="172"/>
      <c r="BB661" s="172">
        <f t="shared" si="91"/>
        <v>1168257.6223302663</v>
      </c>
      <c r="BC661" s="172"/>
      <c r="BD661" s="172">
        <v>0</v>
      </c>
      <c r="BE661" s="172">
        <v>3224698.3648380213</v>
      </c>
      <c r="BF661" s="172">
        <v>6477602.1450992022</v>
      </c>
      <c r="BG661" s="172">
        <v>2222409.9134134208</v>
      </c>
      <c r="BH661" s="172"/>
      <c r="BI661" s="172">
        <f t="shared" si="100"/>
        <v>11924710.423350643</v>
      </c>
      <c r="BJ661" s="172"/>
      <c r="BK661" s="172">
        <v>55576.650511403241</v>
      </c>
      <c r="BL661" s="172">
        <v>827308.53939688439</v>
      </c>
      <c r="BM661" s="172">
        <v>1457732.1826742773</v>
      </c>
      <c r="BN661" s="172">
        <v>1070410.3365536286</v>
      </c>
      <c r="BP661" s="265">
        <f t="shared" si="101"/>
        <v>3411027.7091361936</v>
      </c>
      <c r="BR661" s="265">
        <f t="shared" si="102"/>
        <v>173727809.78881726</v>
      </c>
    </row>
    <row r="662" spans="1:70" ht="15">
      <c r="A662" s="39">
        <f t="shared" si="103"/>
        <v>2030</v>
      </c>
      <c r="B662" s="39">
        <f t="shared" si="104"/>
        <v>1</v>
      </c>
      <c r="C662" s="264">
        <f t="shared" si="105"/>
        <v>47484</v>
      </c>
      <c r="E662" s="172">
        <v>119500717.18786252</v>
      </c>
      <c r="F662" s="172">
        <v>448.73800000000006</v>
      </c>
      <c r="G662" s="172"/>
      <c r="H662" s="172">
        <f t="shared" si="92"/>
        <v>119501165.92586252</v>
      </c>
      <c r="I662" s="172"/>
      <c r="J662" s="172">
        <v>38393206.212715305</v>
      </c>
      <c r="K662" s="172">
        <v>6693720.1393346712</v>
      </c>
      <c r="L662" s="172"/>
      <c r="M662" s="172">
        <f t="shared" si="93"/>
        <v>45086926.352049977</v>
      </c>
      <c r="N662" s="172"/>
      <c r="O662" s="172">
        <v>1525620.9015941138</v>
      </c>
      <c r="P662" s="172">
        <v>953087.48710894689</v>
      </c>
      <c r="Q662" s="172"/>
      <c r="R662" s="172">
        <f t="shared" si="94"/>
        <v>2478708.3887030608</v>
      </c>
      <c r="S662" s="172"/>
      <c r="T662" s="172">
        <v>1258312.1911112042</v>
      </c>
      <c r="U662" s="172">
        <v>1195841.1573513281</v>
      </c>
      <c r="V662" s="172">
        <v>3746284.5648813853</v>
      </c>
      <c r="W662" s="172"/>
      <c r="X662" s="172">
        <f t="shared" si="95"/>
        <v>6200437.9133439176</v>
      </c>
      <c r="Y662" s="172"/>
      <c r="Z662" s="172">
        <v>173620.0156789828</v>
      </c>
      <c r="AA662" s="172">
        <v>188235.56629847709</v>
      </c>
      <c r="AB662" s="172">
        <v>17934.582969653584</v>
      </c>
      <c r="AC662" s="172"/>
      <c r="AD662" s="172">
        <f t="shared" si="96"/>
        <v>379790.16494711349</v>
      </c>
      <c r="AE662" s="172"/>
      <c r="AF662" s="172">
        <v>122100.00857272318</v>
      </c>
      <c r="AG662" s="172">
        <v>33374.346068169762</v>
      </c>
      <c r="AH662" s="172">
        <v>34197.033278011833</v>
      </c>
      <c r="AI662" s="172"/>
      <c r="AJ662" s="172">
        <f t="shared" si="97"/>
        <v>189671.38791890477</v>
      </c>
      <c r="AK662" s="172"/>
      <c r="AL662" s="172">
        <v>16196.862918951831</v>
      </c>
      <c r="AM662" s="172">
        <v>605.03090176368426</v>
      </c>
      <c r="AN662" s="172">
        <v>0</v>
      </c>
      <c r="AO662" s="172"/>
      <c r="AP662" s="172">
        <f t="shared" si="98"/>
        <v>16801.893820715515</v>
      </c>
      <c r="AQ662" s="172"/>
      <c r="AR662" s="172">
        <v>38307.472436932338</v>
      </c>
      <c r="AS662" s="172">
        <v>3064729.0089330534</v>
      </c>
      <c r="AT662" s="172">
        <v>968899.14170211251</v>
      </c>
      <c r="AU662" s="172"/>
      <c r="AV662" s="172">
        <f t="shared" si="99"/>
        <v>4071935.623072098</v>
      </c>
      <c r="AW662" s="172"/>
      <c r="AX662" s="172">
        <v>11844.713841184024</v>
      </c>
      <c r="AY662" s="172">
        <v>947617.67880539654</v>
      </c>
      <c r="AZ662" s="172">
        <v>299584.71139865572</v>
      </c>
      <c r="BA662" s="172"/>
      <c r="BB662" s="172">
        <f t="shared" si="91"/>
        <v>1259047.1040452363</v>
      </c>
      <c r="BC662" s="172"/>
      <c r="BD662" s="172">
        <v>0</v>
      </c>
      <c r="BE662" s="172">
        <v>3000726.2267594757</v>
      </c>
      <c r="BF662" s="172">
        <v>6027698.8555762097</v>
      </c>
      <c r="BG662" s="172">
        <v>2068051.9413867374</v>
      </c>
      <c r="BH662" s="172"/>
      <c r="BI662" s="172">
        <f t="shared" si="100"/>
        <v>11096477.023722421</v>
      </c>
      <c r="BJ662" s="172"/>
      <c r="BK662" s="172">
        <v>55693.36983567616</v>
      </c>
      <c r="BL662" s="172">
        <v>829046.01174894359</v>
      </c>
      <c r="BM662" s="172">
        <v>1460793.6394869315</v>
      </c>
      <c r="BN662" s="172">
        <v>1072658.3592399121</v>
      </c>
      <c r="BP662" s="265">
        <f t="shared" si="101"/>
        <v>3418191.3803114635</v>
      </c>
      <c r="BR662" s="265">
        <f t="shared" si="102"/>
        <v>193699153.1577974</v>
      </c>
    </row>
    <row r="663" spans="1:70" ht="15">
      <c r="A663" s="39">
        <f t="shared" si="103"/>
        <v>2030</v>
      </c>
      <c r="B663" s="39">
        <f t="shared" si="104"/>
        <v>2</v>
      </c>
      <c r="C663" s="264">
        <f t="shared" si="105"/>
        <v>47515</v>
      </c>
      <c r="E663" s="172">
        <v>109135499.20404387</v>
      </c>
      <c r="F663" s="172">
        <v>438.65350000000001</v>
      </c>
      <c r="G663" s="172"/>
      <c r="H663" s="172">
        <f t="shared" si="92"/>
        <v>109135937.85754387</v>
      </c>
      <c r="I663" s="172"/>
      <c r="J663" s="172">
        <v>35966869.042618863</v>
      </c>
      <c r="K663" s="172">
        <v>6366368.4482753165</v>
      </c>
      <c r="L663" s="172"/>
      <c r="M663" s="172">
        <f t="shared" si="93"/>
        <v>42333237.490894184</v>
      </c>
      <c r="N663" s="172"/>
      <c r="O663" s="172">
        <v>1433981.1274249281</v>
      </c>
      <c r="P663" s="172">
        <v>1053132.7398764004</v>
      </c>
      <c r="Q663" s="172"/>
      <c r="R663" s="172">
        <f t="shared" si="94"/>
        <v>2487113.8673013286</v>
      </c>
      <c r="S663" s="172"/>
      <c r="T663" s="172">
        <v>1310622.7005894368</v>
      </c>
      <c r="U663" s="172">
        <v>1245554.6232447526</v>
      </c>
      <c r="V663" s="172">
        <v>3902024.9730437868</v>
      </c>
      <c r="W663" s="172"/>
      <c r="X663" s="172">
        <f t="shared" si="95"/>
        <v>6458202.2968779765</v>
      </c>
      <c r="Y663" s="172"/>
      <c r="Z663" s="172">
        <v>168787.37138583817</v>
      </c>
      <c r="AA663" s="172">
        <v>182996.10394915243</v>
      </c>
      <c r="AB663" s="172">
        <v>17435.380964059492</v>
      </c>
      <c r="AC663" s="172"/>
      <c r="AD663" s="172">
        <f t="shared" si="96"/>
        <v>369218.85629905009</v>
      </c>
      <c r="AE663" s="172"/>
      <c r="AF663" s="172">
        <v>145971.39892622273</v>
      </c>
      <c r="AG663" s="172">
        <v>39899.259965383382</v>
      </c>
      <c r="AH663" s="172">
        <v>40882.788175603222</v>
      </c>
      <c r="AI663" s="172"/>
      <c r="AJ663" s="172">
        <f t="shared" si="97"/>
        <v>226753.44706720934</v>
      </c>
      <c r="AK663" s="172"/>
      <c r="AL663" s="172">
        <v>13156.990648001893</v>
      </c>
      <c r="AM663" s="172">
        <v>491.4770197222918</v>
      </c>
      <c r="AN663" s="172">
        <v>0</v>
      </c>
      <c r="AO663" s="172"/>
      <c r="AP663" s="172">
        <f t="shared" si="98"/>
        <v>13648.467667724184</v>
      </c>
      <c r="AQ663" s="172"/>
      <c r="AR663" s="172">
        <v>49879.930707149717</v>
      </c>
      <c r="AS663" s="172">
        <v>2933932.6589436168</v>
      </c>
      <c r="AT663" s="172">
        <v>902830.97717446147</v>
      </c>
      <c r="AU663" s="172"/>
      <c r="AV663" s="172">
        <f t="shared" si="99"/>
        <v>3886643.5668252278</v>
      </c>
      <c r="AW663" s="172"/>
      <c r="AX663" s="172">
        <v>15687.803009159832</v>
      </c>
      <c r="AY663" s="172">
        <v>922755.04282227368</v>
      </c>
      <c r="AZ663" s="172">
        <v>283950.56528115954</v>
      </c>
      <c r="BA663" s="172"/>
      <c r="BB663" s="172">
        <f t="shared" si="91"/>
        <v>1222393.411112593</v>
      </c>
      <c r="BC663" s="172"/>
      <c r="BD663" s="172">
        <v>0</v>
      </c>
      <c r="BE663" s="172">
        <v>3352725.8857409442</v>
      </c>
      <c r="BF663" s="172">
        <v>6734777.0030875597</v>
      </c>
      <c r="BG663" s="172">
        <v>2310644.408381043</v>
      </c>
      <c r="BH663" s="172"/>
      <c r="BI663" s="172">
        <f t="shared" si="100"/>
        <v>12398147.297209548</v>
      </c>
      <c r="BJ663" s="172"/>
      <c r="BK663" s="172">
        <v>61228.445134499299</v>
      </c>
      <c r="BL663" s="172">
        <v>911440.59686309285</v>
      </c>
      <c r="BM663" s="172">
        <v>1605974.3461753349</v>
      </c>
      <c r="BN663" s="172">
        <v>1179264.3126204114</v>
      </c>
      <c r="BP663" s="265">
        <f t="shared" si="101"/>
        <v>3757907.7007933389</v>
      </c>
      <c r="BR663" s="265">
        <f t="shared" si="102"/>
        <v>182289204.25959206</v>
      </c>
    </row>
    <row r="664" spans="1:70" ht="15">
      <c r="A664" s="39">
        <f t="shared" si="103"/>
        <v>2030</v>
      </c>
      <c r="B664" s="39">
        <f t="shared" si="104"/>
        <v>3</v>
      </c>
      <c r="C664" s="264">
        <f t="shared" si="105"/>
        <v>47543</v>
      </c>
      <c r="E664" s="172">
        <v>93393869.057528213</v>
      </c>
      <c r="F664" s="172">
        <v>302.52</v>
      </c>
      <c r="G664" s="172"/>
      <c r="H664" s="172">
        <f t="shared" si="92"/>
        <v>93394171.577528208</v>
      </c>
      <c r="I664" s="172"/>
      <c r="J664" s="172">
        <v>32213195.58764378</v>
      </c>
      <c r="K664" s="172">
        <v>6361189.0483393893</v>
      </c>
      <c r="L664" s="172"/>
      <c r="M664" s="172">
        <f t="shared" si="93"/>
        <v>38574384.635983169</v>
      </c>
      <c r="N664" s="172"/>
      <c r="O664" s="172">
        <v>1221817.6237353859</v>
      </c>
      <c r="P664" s="172">
        <v>988716.56494629988</v>
      </c>
      <c r="Q664" s="172"/>
      <c r="R664" s="172">
        <f t="shared" si="94"/>
        <v>2210534.1886816858</v>
      </c>
      <c r="S664" s="172"/>
      <c r="T664" s="172">
        <v>1054151.162588371</v>
      </c>
      <c r="U664" s="172">
        <v>1001816.0478757687</v>
      </c>
      <c r="V664" s="172">
        <v>3138450.2648497135</v>
      </c>
      <c r="W664" s="172"/>
      <c r="X664" s="172">
        <f t="shared" si="95"/>
        <v>5194417.4753138535</v>
      </c>
      <c r="Y664" s="172"/>
      <c r="Z664" s="172">
        <v>169147.39642200069</v>
      </c>
      <c r="AA664" s="172">
        <v>183386.43634428937</v>
      </c>
      <c r="AB664" s="172">
        <v>17472.570794143074</v>
      </c>
      <c r="AC664" s="172"/>
      <c r="AD664" s="172">
        <f t="shared" si="96"/>
        <v>370006.40356043313</v>
      </c>
      <c r="AE664" s="172"/>
      <c r="AF664" s="172">
        <v>142502.53123069269</v>
      </c>
      <c r="AG664" s="172">
        <v>38951.093030027594</v>
      </c>
      <c r="AH664" s="172">
        <v>39911.248653143579</v>
      </c>
      <c r="AI664" s="172"/>
      <c r="AJ664" s="172">
        <f t="shared" si="97"/>
        <v>221364.87291386386</v>
      </c>
      <c r="AK664" s="172"/>
      <c r="AL664" s="172">
        <v>15813.127392814913</v>
      </c>
      <c r="AM664" s="172">
        <v>590.69653018943825</v>
      </c>
      <c r="AN664" s="172">
        <v>0</v>
      </c>
      <c r="AO664" s="172"/>
      <c r="AP664" s="172">
        <f t="shared" si="98"/>
        <v>16403.823923004351</v>
      </c>
      <c r="AQ664" s="172"/>
      <c r="AR664" s="172">
        <v>46596.965305492049</v>
      </c>
      <c r="AS664" s="172">
        <v>2629737.6848460333</v>
      </c>
      <c r="AT664" s="172">
        <v>684456.48884507816</v>
      </c>
      <c r="AU664" s="172"/>
      <c r="AV664" s="172">
        <f t="shared" si="99"/>
        <v>3360791.1389966039</v>
      </c>
      <c r="AW664" s="172"/>
      <c r="AX664" s="172">
        <v>17054.567154698329</v>
      </c>
      <c r="AY664" s="172">
        <v>962488.38634479803</v>
      </c>
      <c r="AZ664" s="172">
        <v>250512.21848779038</v>
      </c>
      <c r="BA664" s="172"/>
      <c r="BB664" s="172">
        <f t="shared" si="91"/>
        <v>1230055.1719872868</v>
      </c>
      <c r="BC664" s="172"/>
      <c r="BD664" s="172">
        <v>0</v>
      </c>
      <c r="BE664" s="172">
        <v>3034816.4111887594</v>
      </c>
      <c r="BF664" s="172">
        <v>6096177.4004825484</v>
      </c>
      <c r="BG664" s="172">
        <v>2091546.344662356</v>
      </c>
      <c r="BH664" s="172"/>
      <c r="BI664" s="172">
        <f t="shared" si="100"/>
        <v>11222540.156333663</v>
      </c>
      <c r="BJ664" s="172"/>
      <c r="BK664" s="172">
        <v>55243.079137609653</v>
      </c>
      <c r="BL664" s="172">
        <v>822343.02881827962</v>
      </c>
      <c r="BM664" s="172">
        <v>1448982.8657880786</v>
      </c>
      <c r="BN664" s="172">
        <v>1063985.7276000215</v>
      </c>
      <c r="BP664" s="265">
        <f t="shared" si="101"/>
        <v>3390554.701343989</v>
      </c>
      <c r="BR664" s="265">
        <f t="shared" si="102"/>
        <v>159185224.14656574</v>
      </c>
    </row>
    <row r="665" spans="1:70" ht="15">
      <c r="A665" s="39">
        <f t="shared" si="103"/>
        <v>2030</v>
      </c>
      <c r="B665" s="39">
        <f t="shared" si="104"/>
        <v>4</v>
      </c>
      <c r="C665" s="264">
        <f t="shared" si="105"/>
        <v>47574</v>
      </c>
      <c r="E665" s="172">
        <v>69716203.484386519</v>
      </c>
      <c r="F665" s="172">
        <v>274.7885</v>
      </c>
      <c r="G665" s="172"/>
      <c r="H665" s="172">
        <f t="shared" si="92"/>
        <v>69716478.272886515</v>
      </c>
      <c r="I665" s="172"/>
      <c r="J665" s="172">
        <v>24734954.64730034</v>
      </c>
      <c r="K665" s="172">
        <v>5185506.8825579919</v>
      </c>
      <c r="L665" s="172"/>
      <c r="M665" s="172">
        <f t="shared" si="93"/>
        <v>29920461.529858332</v>
      </c>
      <c r="N665" s="172"/>
      <c r="O665" s="172">
        <v>921015.85356278741</v>
      </c>
      <c r="P665" s="172">
        <v>893905.47160885704</v>
      </c>
      <c r="Q665" s="172"/>
      <c r="R665" s="172">
        <f t="shared" si="94"/>
        <v>1814921.3251716443</v>
      </c>
      <c r="S665" s="172"/>
      <c r="T665" s="172">
        <v>1018332.5280033485</v>
      </c>
      <c r="U665" s="172">
        <v>967775.68989507412</v>
      </c>
      <c r="V665" s="172">
        <v>3031809.9582319283</v>
      </c>
      <c r="W665" s="172"/>
      <c r="X665" s="172">
        <f t="shared" si="95"/>
        <v>5017918.1761303507</v>
      </c>
      <c r="Y665" s="172"/>
      <c r="Z665" s="172">
        <v>162761.83732257574</v>
      </c>
      <c r="AA665" s="172">
        <v>176463.33287311421</v>
      </c>
      <c r="AB665" s="172">
        <v>16812.955950610223</v>
      </c>
      <c r="AC665" s="172"/>
      <c r="AD665" s="172">
        <f t="shared" si="96"/>
        <v>356038.12614630017</v>
      </c>
      <c r="AE665" s="172"/>
      <c r="AF665" s="172">
        <v>139236.63083619202</v>
      </c>
      <c r="AG665" s="172">
        <v>38058.404394995123</v>
      </c>
      <c r="AH665" s="172">
        <v>38996.554987033873</v>
      </c>
      <c r="AI665" s="172"/>
      <c r="AJ665" s="172">
        <f t="shared" si="97"/>
        <v>216291.59021822101</v>
      </c>
      <c r="AK665" s="172"/>
      <c r="AL665" s="172">
        <v>14518.588449211065</v>
      </c>
      <c r="AM665" s="172">
        <v>542.33926073941507</v>
      </c>
      <c r="AN665" s="172">
        <v>0</v>
      </c>
      <c r="AO665" s="172"/>
      <c r="AP665" s="172">
        <f t="shared" si="98"/>
        <v>15060.92770995048</v>
      </c>
      <c r="AQ665" s="172"/>
      <c r="AR665" s="172">
        <v>49165.868243887147</v>
      </c>
      <c r="AS665" s="172">
        <v>2362370.2457936378</v>
      </c>
      <c r="AT665" s="172">
        <v>997630.16800444969</v>
      </c>
      <c r="AU665" s="172"/>
      <c r="AV665" s="172">
        <f t="shared" si="99"/>
        <v>3409166.2820419744</v>
      </c>
      <c r="AW665" s="172"/>
      <c r="AX665" s="172">
        <v>18722.93911987578</v>
      </c>
      <c r="AY665" s="172">
        <v>899618.28948478913</v>
      </c>
      <c r="AZ665" s="172">
        <v>379909.26565241913</v>
      </c>
      <c r="BA665" s="172"/>
      <c r="BB665" s="172">
        <f t="shared" si="91"/>
        <v>1298250.4942570841</v>
      </c>
      <c r="BC665" s="172"/>
      <c r="BD665" s="172">
        <v>0</v>
      </c>
      <c r="BE665" s="172">
        <v>3430636.8114312883</v>
      </c>
      <c r="BF665" s="172">
        <v>6891280.3166629951</v>
      </c>
      <c r="BG665" s="172">
        <v>2364339.3571878704</v>
      </c>
      <c r="BH665" s="172"/>
      <c r="BI665" s="172">
        <f t="shared" si="100"/>
        <v>12686256.485282155</v>
      </c>
      <c r="BJ665" s="172"/>
      <c r="BK665" s="172">
        <v>60347.224842895521</v>
      </c>
      <c r="BL665" s="172">
        <v>898322.83849469246</v>
      </c>
      <c r="BM665" s="172">
        <v>1582860.6254441282</v>
      </c>
      <c r="BN665" s="172">
        <v>1162291.9456239522</v>
      </c>
      <c r="BP665" s="265">
        <f t="shared" si="101"/>
        <v>3703822.6344056679</v>
      </c>
      <c r="BR665" s="265">
        <f t="shared" si="102"/>
        <v>128154665.84410821</v>
      </c>
    </row>
    <row r="666" spans="1:70" ht="15">
      <c r="A666" s="39">
        <f t="shared" si="103"/>
        <v>2030</v>
      </c>
      <c r="B666" s="39">
        <f t="shared" si="104"/>
        <v>5</v>
      </c>
      <c r="C666" s="264">
        <f t="shared" si="105"/>
        <v>47604</v>
      </c>
      <c r="E666" s="172">
        <v>50516502.756234206</v>
      </c>
      <c r="F666" s="172">
        <v>196.63759999999999</v>
      </c>
      <c r="G666" s="172"/>
      <c r="H666" s="172">
        <f t="shared" si="92"/>
        <v>50516699.393834203</v>
      </c>
      <c r="I666" s="172"/>
      <c r="J666" s="172">
        <v>18730851.712870527</v>
      </c>
      <c r="K666" s="172">
        <v>4948901.165621548</v>
      </c>
      <c r="L666" s="172"/>
      <c r="M666" s="172">
        <f t="shared" si="93"/>
        <v>23679752.878492076</v>
      </c>
      <c r="N666" s="172"/>
      <c r="O666" s="172">
        <v>697556.2891146827</v>
      </c>
      <c r="P666" s="172">
        <v>803268.74595087883</v>
      </c>
      <c r="Q666" s="172"/>
      <c r="R666" s="172">
        <f t="shared" si="94"/>
        <v>1500825.0350655615</v>
      </c>
      <c r="S666" s="172"/>
      <c r="T666" s="172">
        <v>838836.56074207381</v>
      </c>
      <c r="U666" s="172">
        <v>797191.10306049488</v>
      </c>
      <c r="V666" s="172">
        <v>2497409.2138383291</v>
      </c>
      <c r="W666" s="172"/>
      <c r="X666" s="172">
        <f t="shared" si="95"/>
        <v>4133436.8776408979</v>
      </c>
      <c r="Y666" s="172"/>
      <c r="Z666" s="172">
        <v>155744.8702063399</v>
      </c>
      <c r="AA666" s="172">
        <v>168855.66866655959</v>
      </c>
      <c r="AB666" s="172">
        <v>16088.117985072029</v>
      </c>
      <c r="AC666" s="172"/>
      <c r="AD666" s="172">
        <f t="shared" si="96"/>
        <v>340688.65685797151</v>
      </c>
      <c r="AE666" s="172"/>
      <c r="AF666" s="172">
        <v>133838.10233804359</v>
      </c>
      <c r="AG666" s="172">
        <v>36582.791408049496</v>
      </c>
      <c r="AH666" s="172">
        <v>37484.567716422665</v>
      </c>
      <c r="AI666" s="172"/>
      <c r="AJ666" s="172">
        <f t="shared" si="97"/>
        <v>207905.46146251576</v>
      </c>
      <c r="AK666" s="172"/>
      <c r="AL666" s="172">
        <v>14743.735225355467</v>
      </c>
      <c r="AM666" s="172">
        <v>550.74957807564704</v>
      </c>
      <c r="AN666" s="172">
        <v>0</v>
      </c>
      <c r="AO666" s="172"/>
      <c r="AP666" s="172">
        <f t="shared" si="98"/>
        <v>15294.484803431114</v>
      </c>
      <c r="AQ666" s="172"/>
      <c r="AR666" s="172">
        <v>21683.383996725723</v>
      </c>
      <c r="AS666" s="172">
        <v>1926343.6345335427</v>
      </c>
      <c r="AT666" s="172">
        <v>992729.99301081325</v>
      </c>
      <c r="AU666" s="172"/>
      <c r="AV666" s="172">
        <f t="shared" si="99"/>
        <v>2940757.0115410816</v>
      </c>
      <c r="AW666" s="172"/>
      <c r="AX666" s="172">
        <v>8656.1278749029552</v>
      </c>
      <c r="AY666" s="172">
        <v>769007.12702618807</v>
      </c>
      <c r="AZ666" s="172">
        <v>396303.35219127813</v>
      </c>
      <c r="BA666" s="172"/>
      <c r="BB666" s="172">
        <f t="shared" si="91"/>
        <v>1173966.6070923691</v>
      </c>
      <c r="BC666" s="172"/>
      <c r="BD666" s="172">
        <v>0</v>
      </c>
      <c r="BE666" s="172">
        <v>3171567.5689003505</v>
      </c>
      <c r="BF666" s="172">
        <v>6370875.8349768687</v>
      </c>
      <c r="BG666" s="172">
        <v>2185793.0289051062</v>
      </c>
      <c r="BH666" s="172"/>
      <c r="BI666" s="172">
        <f t="shared" si="100"/>
        <v>11728236.432782326</v>
      </c>
      <c r="BJ666" s="172"/>
      <c r="BK666" s="172">
        <v>54354.722947800372</v>
      </c>
      <c r="BL666" s="172">
        <v>809119.04617282504</v>
      </c>
      <c r="BM666" s="172">
        <v>1425681.9760142846</v>
      </c>
      <c r="BN666" s="172">
        <v>1046875.9226844098</v>
      </c>
      <c r="BP666" s="265">
        <f t="shared" si="101"/>
        <v>3336031.6678193198</v>
      </c>
      <c r="BR666" s="265">
        <f t="shared" si="102"/>
        <v>99573594.507391751</v>
      </c>
    </row>
    <row r="667" spans="1:70" ht="15">
      <c r="A667" s="39">
        <f t="shared" si="103"/>
        <v>2030</v>
      </c>
      <c r="B667" s="39">
        <f t="shared" si="104"/>
        <v>6</v>
      </c>
      <c r="C667" s="264">
        <f t="shared" si="105"/>
        <v>47635</v>
      </c>
      <c r="E667" s="172">
        <v>32792064.268901907</v>
      </c>
      <c r="F667" s="172">
        <v>103.361</v>
      </c>
      <c r="G667" s="172"/>
      <c r="H667" s="172">
        <f t="shared" si="92"/>
        <v>32792167.629901908</v>
      </c>
      <c r="I667" s="172"/>
      <c r="J667" s="172">
        <v>13761963.466430936</v>
      </c>
      <c r="K667" s="172">
        <v>4612227.7512207935</v>
      </c>
      <c r="L667" s="172"/>
      <c r="M667" s="172">
        <f t="shared" si="93"/>
        <v>18374191.217651729</v>
      </c>
      <c r="N667" s="172"/>
      <c r="O667" s="172">
        <v>418068.85560218408</v>
      </c>
      <c r="P667" s="172">
        <v>752705.69096800464</v>
      </c>
      <c r="Q667" s="172"/>
      <c r="R667" s="172">
        <f t="shared" si="94"/>
        <v>1170774.5465701888</v>
      </c>
      <c r="S667" s="172"/>
      <c r="T667" s="172">
        <v>658109.33370905987</v>
      </c>
      <c r="U667" s="172">
        <v>625436.38442489062</v>
      </c>
      <c r="V667" s="172">
        <v>1959342.7261492191</v>
      </c>
      <c r="W667" s="172"/>
      <c r="X667" s="172">
        <f t="shared" si="95"/>
        <v>3242888.4442831697</v>
      </c>
      <c r="Y667" s="172"/>
      <c r="Z667" s="172">
        <v>146694.3260193124</v>
      </c>
      <c r="AA667" s="172">
        <v>159043.23832152109</v>
      </c>
      <c r="AB667" s="172">
        <v>15153.215779194568</v>
      </c>
      <c r="AC667" s="172"/>
      <c r="AD667" s="172">
        <f t="shared" si="96"/>
        <v>320890.78012002801</v>
      </c>
      <c r="AE667" s="172"/>
      <c r="AF667" s="172">
        <v>114077.24968621372</v>
      </c>
      <c r="AG667" s="172">
        <v>31181.436054241502</v>
      </c>
      <c r="AH667" s="172">
        <v>31950.0674028209</v>
      </c>
      <c r="AI667" s="172"/>
      <c r="AJ667" s="172">
        <f t="shared" si="97"/>
        <v>177208.75314327612</v>
      </c>
      <c r="AK667" s="172"/>
      <c r="AL667" s="172">
        <v>15467.176420754096</v>
      </c>
      <c r="AM667" s="172">
        <v>577.77359383816088</v>
      </c>
      <c r="AN667" s="172">
        <v>0</v>
      </c>
      <c r="AO667" s="172"/>
      <c r="AP667" s="172">
        <f t="shared" si="98"/>
        <v>16044.950014592258</v>
      </c>
      <c r="AQ667" s="172"/>
      <c r="AR667" s="172">
        <v>5413.8508209654829</v>
      </c>
      <c r="AS667" s="172">
        <v>1602721.1578946821</v>
      </c>
      <c r="AT667" s="172">
        <v>1057941.7053928934</v>
      </c>
      <c r="AU667" s="172"/>
      <c r="AV667" s="172">
        <f t="shared" si="99"/>
        <v>2666076.7141085411</v>
      </c>
      <c r="AW667" s="172"/>
      <c r="AX667" s="172">
        <v>2156.0483961285004</v>
      </c>
      <c r="AY667" s="172">
        <v>638278.4631852482</v>
      </c>
      <c r="AZ667" s="172">
        <v>421321.8266518506</v>
      </c>
      <c r="BA667" s="172"/>
      <c r="BB667" s="172">
        <f t="shared" si="91"/>
        <v>1061756.3382332274</v>
      </c>
      <c r="BC667" s="172"/>
      <c r="BD667" s="172">
        <v>0</v>
      </c>
      <c r="BE667" s="172">
        <v>3054142.2139864569</v>
      </c>
      <c r="BF667" s="172">
        <v>6134998.042755059</v>
      </c>
      <c r="BG667" s="172">
        <v>2104865.3751151259</v>
      </c>
      <c r="BH667" s="172"/>
      <c r="BI667" s="172">
        <f t="shared" si="100"/>
        <v>11294005.631856643</v>
      </c>
      <c r="BJ667" s="172"/>
      <c r="BK667" s="172">
        <v>53700.882747035103</v>
      </c>
      <c r="BL667" s="172">
        <v>799386.04541591369</v>
      </c>
      <c r="BM667" s="172">
        <v>1408532.2576665375</v>
      </c>
      <c r="BN667" s="172">
        <v>1034282.9127978235</v>
      </c>
      <c r="BP667" s="265">
        <f t="shared" si="101"/>
        <v>3295902.0986273098</v>
      </c>
      <c r="BR667" s="265">
        <f t="shared" si="102"/>
        <v>74411907.10451062</v>
      </c>
    </row>
    <row r="668" spans="1:70" ht="15">
      <c r="A668" s="39">
        <f t="shared" si="103"/>
        <v>2030</v>
      </c>
      <c r="B668" s="39">
        <f t="shared" si="104"/>
        <v>7</v>
      </c>
      <c r="C668" s="264">
        <f t="shared" si="105"/>
        <v>47665</v>
      </c>
      <c r="E668" s="172">
        <v>21929722.261484995</v>
      </c>
      <c r="F668" s="172">
        <v>78.150999999999996</v>
      </c>
      <c r="G668" s="172"/>
      <c r="H668" s="172">
        <f t="shared" si="92"/>
        <v>21929800.412484996</v>
      </c>
      <c r="I668" s="172"/>
      <c r="J668" s="172">
        <v>10448255.333942451</v>
      </c>
      <c r="K668" s="172">
        <v>3472480.0456321547</v>
      </c>
      <c r="L668" s="172"/>
      <c r="M668" s="172">
        <f t="shared" si="93"/>
        <v>13920735.379574604</v>
      </c>
      <c r="N668" s="172"/>
      <c r="O668" s="172">
        <v>285554.69406802242</v>
      </c>
      <c r="P668" s="172">
        <v>707303.05561530381</v>
      </c>
      <c r="Q668" s="172"/>
      <c r="R668" s="172">
        <f t="shared" si="94"/>
        <v>992857.74968332623</v>
      </c>
      <c r="S668" s="172"/>
      <c r="T668" s="172">
        <v>499718.8731930636</v>
      </c>
      <c r="U668" s="172">
        <v>474909.48581033241</v>
      </c>
      <c r="V668" s="172">
        <v>1487777.9255797144</v>
      </c>
      <c r="W668" s="172"/>
      <c r="X668" s="172">
        <f t="shared" si="95"/>
        <v>2462406.2845831104</v>
      </c>
      <c r="Y668" s="172"/>
      <c r="Z668" s="172">
        <v>123933.89674055442</v>
      </c>
      <c r="AA668" s="172">
        <v>134366.80756710275</v>
      </c>
      <c r="AB668" s="172">
        <v>12802.111237886598</v>
      </c>
      <c r="AC668" s="172"/>
      <c r="AD668" s="172">
        <f t="shared" si="96"/>
        <v>271102.8155455438</v>
      </c>
      <c r="AE668" s="172"/>
      <c r="AF668" s="172">
        <v>106057.38729074587</v>
      </c>
      <c r="AG668" s="172">
        <v>28989.317756018558</v>
      </c>
      <c r="AH668" s="172">
        <v>29703.912759354658</v>
      </c>
      <c r="AI668" s="172"/>
      <c r="AJ668" s="172">
        <f t="shared" si="97"/>
        <v>164750.61780611909</v>
      </c>
      <c r="AK668" s="172"/>
      <c r="AL668" s="172">
        <v>13551.4462083832</v>
      </c>
      <c r="AM668" s="172">
        <v>506.21183624802467</v>
      </c>
      <c r="AN668" s="172">
        <v>0</v>
      </c>
      <c r="AO668" s="172"/>
      <c r="AP668" s="172">
        <f t="shared" si="98"/>
        <v>14057.658044631225</v>
      </c>
      <c r="AQ668" s="172"/>
      <c r="AR668" s="172">
        <v>2856.2671914106736</v>
      </c>
      <c r="AS668" s="172">
        <v>1309628.0235963643</v>
      </c>
      <c r="AT668" s="172">
        <v>1027400.0590960161</v>
      </c>
      <c r="AU668" s="172"/>
      <c r="AV668" s="172">
        <f t="shared" si="99"/>
        <v>2339884.3498837911</v>
      </c>
      <c r="AW668" s="172"/>
      <c r="AX668" s="172">
        <v>1229.9276313472096</v>
      </c>
      <c r="AY668" s="172">
        <v>563934.52890248562</v>
      </c>
      <c r="AZ668" s="172">
        <v>442405.29209939105</v>
      </c>
      <c r="BA668" s="172"/>
      <c r="BB668" s="172">
        <f t="shared" si="91"/>
        <v>1007569.7486332238</v>
      </c>
      <c r="BC668" s="172"/>
      <c r="BD668" s="172">
        <v>0</v>
      </c>
      <c r="BE668" s="172">
        <v>2738914.6745201857</v>
      </c>
      <c r="BF668" s="172">
        <v>5501785.7683587745</v>
      </c>
      <c r="BG668" s="172">
        <v>1887615.6576439692</v>
      </c>
      <c r="BH668" s="172"/>
      <c r="BI668" s="172">
        <f t="shared" si="100"/>
        <v>10128316.100522928</v>
      </c>
      <c r="BJ668" s="172"/>
      <c r="BK668" s="172">
        <v>53196.505292638591</v>
      </c>
      <c r="BL668" s="172">
        <v>791877.9323637269</v>
      </c>
      <c r="BM668" s="172">
        <v>1395302.8305469907</v>
      </c>
      <c r="BN668" s="172">
        <v>1024568.5662918235</v>
      </c>
      <c r="BP668" s="265">
        <f t="shared" si="101"/>
        <v>3264945.8344951798</v>
      </c>
      <c r="BR668" s="265">
        <f t="shared" si="102"/>
        <v>56496426.951257452</v>
      </c>
    </row>
    <row r="669" spans="1:70" ht="15">
      <c r="A669" s="39">
        <f t="shared" si="103"/>
        <v>2030</v>
      </c>
      <c r="B669" s="39">
        <f t="shared" si="104"/>
        <v>8</v>
      </c>
      <c r="C669" s="264">
        <f t="shared" si="105"/>
        <v>47696</v>
      </c>
      <c r="E669" s="172">
        <v>17332739.365483705</v>
      </c>
      <c r="F669" s="172">
        <v>65.545500000000004</v>
      </c>
      <c r="G669" s="172"/>
      <c r="H669" s="172">
        <f t="shared" si="92"/>
        <v>17332804.910983704</v>
      </c>
      <c r="I669" s="172"/>
      <c r="J669" s="172">
        <v>9002879.5399508514</v>
      </c>
      <c r="K669" s="172">
        <v>3474104.6512540863</v>
      </c>
      <c r="L669" s="172"/>
      <c r="M669" s="172">
        <f t="shared" si="93"/>
        <v>12476984.191204937</v>
      </c>
      <c r="N669" s="172"/>
      <c r="O669" s="172">
        <v>274379.24546184938</v>
      </c>
      <c r="P669" s="172">
        <v>687194.89285633573</v>
      </c>
      <c r="Q669" s="172"/>
      <c r="R669" s="172">
        <f t="shared" si="94"/>
        <v>961574.13831818511</v>
      </c>
      <c r="S669" s="172"/>
      <c r="T669" s="172">
        <v>419061.55583742604</v>
      </c>
      <c r="U669" s="172">
        <v>398256.53718854254</v>
      </c>
      <c r="V669" s="172">
        <v>1247642.5560039615</v>
      </c>
      <c r="W669" s="172"/>
      <c r="X669" s="172">
        <f t="shared" si="95"/>
        <v>2064960.6490299301</v>
      </c>
      <c r="Y669" s="172"/>
      <c r="Z669" s="172">
        <v>117827.13552365424</v>
      </c>
      <c r="AA669" s="172">
        <v>127745.97153378397</v>
      </c>
      <c r="AB669" s="172">
        <v>12171.295630066003</v>
      </c>
      <c r="AC669" s="172"/>
      <c r="AD669" s="172">
        <f t="shared" si="96"/>
        <v>257744.40268750425</v>
      </c>
      <c r="AE669" s="172"/>
      <c r="AF669" s="172">
        <v>112398.88973752411</v>
      </c>
      <c r="AG669" s="172">
        <v>30722.679610165083</v>
      </c>
      <c r="AH669" s="172">
        <v>31480.002480723568</v>
      </c>
      <c r="AI669" s="172"/>
      <c r="AJ669" s="172">
        <f t="shared" si="97"/>
        <v>174601.57182841277</v>
      </c>
      <c r="AK669" s="172"/>
      <c r="AL669" s="172">
        <v>13285.107773343958</v>
      </c>
      <c r="AM669" s="172">
        <v>496.26281190099706</v>
      </c>
      <c r="AN669" s="172">
        <v>0</v>
      </c>
      <c r="AO669" s="172"/>
      <c r="AP669" s="172">
        <f t="shared" si="98"/>
        <v>13781.370585244955</v>
      </c>
      <c r="AQ669" s="172"/>
      <c r="AR669" s="172">
        <v>3459.560303849511</v>
      </c>
      <c r="AS669" s="172">
        <v>1250704.8310714089</v>
      </c>
      <c r="AT669" s="172">
        <v>907870.06218836398</v>
      </c>
      <c r="AU669" s="172"/>
      <c r="AV669" s="172">
        <f t="shared" si="99"/>
        <v>2162034.4535636222</v>
      </c>
      <c r="AW669" s="172"/>
      <c r="AX669" s="172">
        <v>1560.4719413452731</v>
      </c>
      <c r="AY669" s="172">
        <v>564143.88661479182</v>
      </c>
      <c r="AZ669" s="172">
        <v>409504.57110284735</v>
      </c>
      <c r="BA669" s="172"/>
      <c r="BB669" s="172">
        <f t="shared" si="91"/>
        <v>975208.92965898442</v>
      </c>
      <c r="BC669" s="172"/>
      <c r="BD669" s="172">
        <v>0</v>
      </c>
      <c r="BE669" s="172">
        <v>2694966.6809489708</v>
      </c>
      <c r="BF669" s="172">
        <v>5413505.3820337104</v>
      </c>
      <c r="BG669" s="172">
        <v>1857327.411880492</v>
      </c>
      <c r="BH669" s="172"/>
      <c r="BI669" s="172">
        <f t="shared" si="100"/>
        <v>9965799.4748631734</v>
      </c>
      <c r="BJ669" s="172"/>
      <c r="BK669" s="172">
        <v>52999.852940286568</v>
      </c>
      <c r="BL669" s="172">
        <v>788950.58483744995</v>
      </c>
      <c r="BM669" s="172">
        <v>1390144.7927706169</v>
      </c>
      <c r="BN669" s="172">
        <v>1020781.0276631326</v>
      </c>
      <c r="BP669" s="265">
        <f t="shared" si="101"/>
        <v>3252876.258211486</v>
      </c>
      <c r="BR669" s="265">
        <f t="shared" si="102"/>
        <v>49638370.350935183</v>
      </c>
    </row>
    <row r="670" spans="1:70" ht="15">
      <c r="A670" s="39">
        <f t="shared" si="103"/>
        <v>2030</v>
      </c>
      <c r="B670" s="39">
        <f t="shared" si="104"/>
        <v>9</v>
      </c>
      <c r="C670" s="264">
        <f t="shared" si="105"/>
        <v>47727</v>
      </c>
      <c r="E670" s="172">
        <v>20195091.748409674</v>
      </c>
      <c r="F670" s="172">
        <v>73.108999999999995</v>
      </c>
      <c r="G670" s="172"/>
      <c r="H670" s="172">
        <f t="shared" si="92"/>
        <v>20195164.857409675</v>
      </c>
      <c r="I670" s="172"/>
      <c r="J670" s="172">
        <v>9946059.2271503825</v>
      </c>
      <c r="K670" s="172">
        <v>3460555.4694909696</v>
      </c>
      <c r="L670" s="172"/>
      <c r="M670" s="172">
        <f t="shared" si="93"/>
        <v>13406614.696641352</v>
      </c>
      <c r="N670" s="172"/>
      <c r="O670" s="172">
        <v>299351.6245163494</v>
      </c>
      <c r="P670" s="172">
        <v>660894.92409638013</v>
      </c>
      <c r="Q670" s="172"/>
      <c r="R670" s="172">
        <f t="shared" si="94"/>
        <v>960246.54861272953</v>
      </c>
      <c r="S670" s="172"/>
      <c r="T670" s="172">
        <v>441770.38167984446</v>
      </c>
      <c r="U670" s="172">
        <v>419837.94502144767</v>
      </c>
      <c r="V670" s="172">
        <v>1315251.9492380077</v>
      </c>
      <c r="W670" s="172"/>
      <c r="X670" s="172">
        <f t="shared" si="95"/>
        <v>2176860.2759392997</v>
      </c>
      <c r="Y670" s="172"/>
      <c r="Z670" s="172">
        <v>126083.79384846914</v>
      </c>
      <c r="AA670" s="172">
        <v>136697.68570928677</v>
      </c>
      <c r="AB670" s="172">
        <v>13024.191093756477</v>
      </c>
      <c r="AC670" s="172"/>
      <c r="AD670" s="172">
        <f t="shared" si="96"/>
        <v>275805.6706515124</v>
      </c>
      <c r="AE670" s="172"/>
      <c r="AF670" s="172">
        <v>122663.56466881861</v>
      </c>
      <c r="AG670" s="172">
        <v>33528.386320908263</v>
      </c>
      <c r="AH670" s="172">
        <v>34354.870667193696</v>
      </c>
      <c r="AI670" s="172"/>
      <c r="AJ670" s="172">
        <f t="shared" si="97"/>
        <v>190546.82165692057</v>
      </c>
      <c r="AK670" s="172"/>
      <c r="AL670" s="172">
        <v>13432.88971218048</v>
      </c>
      <c r="AM670" s="172">
        <v>501.78317965159556</v>
      </c>
      <c r="AN670" s="172">
        <v>0</v>
      </c>
      <c r="AO670" s="172"/>
      <c r="AP670" s="172">
        <f t="shared" si="98"/>
        <v>13934.672891832075</v>
      </c>
      <c r="AQ670" s="172"/>
      <c r="AR670" s="172">
        <v>5747.8811434123836</v>
      </c>
      <c r="AS670" s="172">
        <v>1265281.0314934494</v>
      </c>
      <c r="AT670" s="172">
        <v>946999.32730624231</v>
      </c>
      <c r="AU670" s="172"/>
      <c r="AV670" s="172">
        <f t="shared" si="99"/>
        <v>2218028.2399431039</v>
      </c>
      <c r="AW670" s="172"/>
      <c r="AX670" s="172">
        <v>2550.2403554555253</v>
      </c>
      <c r="AY670" s="172">
        <v>561384.38965551218</v>
      </c>
      <c r="AZ670" s="172">
        <v>420168.03076269611</v>
      </c>
      <c r="BA670" s="172"/>
      <c r="BB670" s="172">
        <f t="shared" si="91"/>
        <v>984102.66077366378</v>
      </c>
      <c r="BC670" s="172"/>
      <c r="BD670" s="172">
        <v>0</v>
      </c>
      <c r="BE670" s="172">
        <v>2846383.8859197986</v>
      </c>
      <c r="BF670" s="172">
        <v>5717664.1903175442</v>
      </c>
      <c r="BG670" s="172">
        <v>1961681.6984884499</v>
      </c>
      <c r="BH670" s="172"/>
      <c r="BI670" s="172">
        <f t="shared" si="100"/>
        <v>10525729.774725793</v>
      </c>
      <c r="BJ670" s="172"/>
      <c r="BK670" s="172">
        <v>53187.086924208415</v>
      </c>
      <c r="BL670" s="172">
        <v>791737.73145997012</v>
      </c>
      <c r="BM670" s="172">
        <v>1395055.794091166</v>
      </c>
      <c r="BN670" s="172">
        <v>1024387.1678299089</v>
      </c>
      <c r="BP670" s="265">
        <f t="shared" si="101"/>
        <v>3264367.7803052533</v>
      </c>
      <c r="BR670" s="265">
        <f t="shared" si="102"/>
        <v>54211401.999551132</v>
      </c>
    </row>
    <row r="671" spans="1:70" ht="15">
      <c r="A671" s="39">
        <f t="shared" si="103"/>
        <v>2030</v>
      </c>
      <c r="B671" s="39">
        <f t="shared" si="104"/>
        <v>10</v>
      </c>
      <c r="C671" s="264">
        <f t="shared" si="105"/>
        <v>47757</v>
      </c>
      <c r="E671" s="172">
        <v>34196995.024073482</v>
      </c>
      <c r="F671" s="172">
        <v>141.1755</v>
      </c>
      <c r="G671" s="172"/>
      <c r="H671" s="172">
        <f t="shared" si="92"/>
        <v>34197136.19957348</v>
      </c>
      <c r="I671" s="172"/>
      <c r="J671" s="172">
        <v>13805339.619387226</v>
      </c>
      <c r="K671" s="172">
        <v>3856607.6403056546</v>
      </c>
      <c r="L671" s="172"/>
      <c r="M671" s="172">
        <f t="shared" si="93"/>
        <v>17661947.259692881</v>
      </c>
      <c r="N671" s="172"/>
      <c r="O671" s="172">
        <v>463199.63843850372</v>
      </c>
      <c r="P671" s="172">
        <v>696659.01454850181</v>
      </c>
      <c r="Q671" s="172"/>
      <c r="R671" s="172">
        <f t="shared" si="94"/>
        <v>1159858.6529870057</v>
      </c>
      <c r="S671" s="172"/>
      <c r="T671" s="172">
        <v>529173.66842861532</v>
      </c>
      <c r="U671" s="172">
        <v>502901.94799328496</v>
      </c>
      <c r="V671" s="172">
        <v>1575471.619984156</v>
      </c>
      <c r="W671" s="172"/>
      <c r="X671" s="172">
        <f t="shared" si="95"/>
        <v>2607547.2364060562</v>
      </c>
      <c r="Y671" s="172"/>
      <c r="Z671" s="172">
        <v>144337.10608825053</v>
      </c>
      <c r="AA671" s="172">
        <v>156487.58466097832</v>
      </c>
      <c r="AB671" s="172">
        <v>14909.719911128777</v>
      </c>
      <c r="AC671" s="172"/>
      <c r="AD671" s="172">
        <f t="shared" si="96"/>
        <v>315734.41066035756</v>
      </c>
      <c r="AE671" s="172"/>
      <c r="AF671" s="172">
        <v>116070.28574280009</v>
      </c>
      <c r="AG671" s="172">
        <v>31726.204853657568</v>
      </c>
      <c r="AH671" s="172">
        <v>32508.264909504673</v>
      </c>
      <c r="AI671" s="172"/>
      <c r="AJ671" s="172">
        <f t="shared" si="97"/>
        <v>180304.75550596233</v>
      </c>
      <c r="AK671" s="172"/>
      <c r="AL671" s="172">
        <v>14209.596078885692</v>
      </c>
      <c r="AM671" s="172">
        <v>530.79690630994651</v>
      </c>
      <c r="AN671" s="172">
        <v>0</v>
      </c>
      <c r="AO671" s="172"/>
      <c r="AP671" s="172">
        <f t="shared" si="98"/>
        <v>14740.392985195638</v>
      </c>
      <c r="AQ671" s="172"/>
      <c r="AR671" s="172">
        <v>12501.940637846468</v>
      </c>
      <c r="AS671" s="172">
        <v>1464996.7475168887</v>
      </c>
      <c r="AT671" s="172">
        <v>743128.28004468267</v>
      </c>
      <c r="AU671" s="172"/>
      <c r="AV671" s="172">
        <f t="shared" si="99"/>
        <v>2220626.9681994179</v>
      </c>
      <c r="AW671" s="172"/>
      <c r="AX671" s="172">
        <v>5669.5447104947225</v>
      </c>
      <c r="AY671" s="172">
        <v>664366.02135451196</v>
      </c>
      <c r="AZ671" s="172">
        <v>337003.60059237329</v>
      </c>
      <c r="BA671" s="172"/>
      <c r="BB671" s="172">
        <f t="shared" si="91"/>
        <v>1007039.1666573799</v>
      </c>
      <c r="BC671" s="172"/>
      <c r="BD671" s="172">
        <v>0</v>
      </c>
      <c r="BE671" s="172">
        <v>2736990.8431321094</v>
      </c>
      <c r="BF671" s="172">
        <v>5497921.2784386957</v>
      </c>
      <c r="BG671" s="172">
        <v>1886289.784193225</v>
      </c>
      <c r="BH671" s="172"/>
      <c r="BI671" s="172">
        <f t="shared" si="100"/>
        <v>10121201.90576403</v>
      </c>
      <c r="BJ671" s="172"/>
      <c r="BK671" s="172">
        <v>50635.741856647655</v>
      </c>
      <c r="BL671" s="172">
        <v>753758.66035873396</v>
      </c>
      <c r="BM671" s="172">
        <v>1328136.0034980373</v>
      </c>
      <c r="BN671" s="172">
        <v>975248.07601163164</v>
      </c>
      <c r="BP671" s="265">
        <f t="shared" si="101"/>
        <v>3107778.4817250506</v>
      </c>
      <c r="BR671" s="265">
        <f t="shared" si="102"/>
        <v>72593915.430156827</v>
      </c>
    </row>
    <row r="672" spans="1:70" ht="15">
      <c r="A672" s="39">
        <f t="shared" si="103"/>
        <v>2030</v>
      </c>
      <c r="B672" s="39">
        <f t="shared" si="104"/>
        <v>11</v>
      </c>
      <c r="C672" s="264">
        <f t="shared" si="105"/>
        <v>47788</v>
      </c>
      <c r="E672" s="172">
        <v>70080063.928654283</v>
      </c>
      <c r="F672" s="172">
        <v>236.9735</v>
      </c>
      <c r="G672" s="172"/>
      <c r="H672" s="172">
        <f t="shared" si="92"/>
        <v>70080300.902154282</v>
      </c>
      <c r="I672" s="172"/>
      <c r="J672" s="172">
        <v>23111247.854700819</v>
      </c>
      <c r="K672" s="172">
        <v>5742985.5496487683</v>
      </c>
      <c r="L672" s="172"/>
      <c r="M672" s="172">
        <f t="shared" si="93"/>
        <v>28854233.404349588</v>
      </c>
      <c r="N672" s="172"/>
      <c r="O672" s="172">
        <v>850323.61984193849</v>
      </c>
      <c r="P672" s="172">
        <v>831154.2368192455</v>
      </c>
      <c r="Q672" s="172"/>
      <c r="R672" s="172">
        <f t="shared" si="94"/>
        <v>1681477.856661184</v>
      </c>
      <c r="S672" s="172"/>
      <c r="T672" s="172">
        <v>814244.48670766328</v>
      </c>
      <c r="U672" s="172">
        <v>773819.94407251047</v>
      </c>
      <c r="V672" s="172">
        <v>2424192.9579486251</v>
      </c>
      <c r="W672" s="172"/>
      <c r="X672" s="172">
        <f t="shared" si="95"/>
        <v>4012257.3887287988</v>
      </c>
      <c r="Y672" s="172"/>
      <c r="Z672" s="172">
        <v>160246.95885710299</v>
      </c>
      <c r="AA672" s="172">
        <v>173736.74878504805</v>
      </c>
      <c r="AB672" s="172">
        <v>16553.174287066253</v>
      </c>
      <c r="AC672" s="172"/>
      <c r="AD672" s="172">
        <f t="shared" si="96"/>
        <v>350536.88192921731</v>
      </c>
      <c r="AE672" s="172"/>
      <c r="AF672" s="172">
        <v>116096.91149858506</v>
      </c>
      <c r="AG672" s="172">
        <v>31733.482635193228</v>
      </c>
      <c r="AH672" s="172">
        <v>32515.722090444087</v>
      </c>
      <c r="AI672" s="172"/>
      <c r="AJ672" s="172">
        <f t="shared" si="97"/>
        <v>180346.11622422238</v>
      </c>
      <c r="AK672" s="172"/>
      <c r="AL672" s="172">
        <v>15142.271144199773</v>
      </c>
      <c r="AM672" s="172">
        <v>565.63681565802165</v>
      </c>
      <c r="AN672" s="172">
        <v>0</v>
      </c>
      <c r="AO672" s="172"/>
      <c r="AP672" s="172">
        <f t="shared" si="98"/>
        <v>15707.907959857794</v>
      </c>
      <c r="AQ672" s="172"/>
      <c r="AR672" s="172">
        <v>22219.193159827159</v>
      </c>
      <c r="AS672" s="172">
        <v>1733789.1098802099</v>
      </c>
      <c r="AT672" s="172">
        <v>668694.78906681261</v>
      </c>
      <c r="AU672" s="172"/>
      <c r="AV672" s="172">
        <f t="shared" si="99"/>
        <v>2424703.0921068499</v>
      </c>
      <c r="AW672" s="172"/>
      <c r="AX672" s="172">
        <v>10426.626791534165</v>
      </c>
      <c r="AY672" s="172">
        <v>813601.63953351195</v>
      </c>
      <c r="AZ672" s="172">
        <v>313793.16759571986</v>
      </c>
      <c r="BA672" s="172"/>
      <c r="BB672" s="172">
        <f t="shared" si="91"/>
        <v>1137821.433920766</v>
      </c>
      <c r="BC672" s="172"/>
      <c r="BD672" s="172">
        <v>0</v>
      </c>
      <c r="BE672" s="172">
        <v>2831067.2135480582</v>
      </c>
      <c r="BF672" s="172">
        <v>5686896.8754911991</v>
      </c>
      <c r="BG672" s="172">
        <v>1951125.6958276639</v>
      </c>
      <c r="BH672" s="172"/>
      <c r="BI672" s="172">
        <f t="shared" si="100"/>
        <v>10469089.784866922</v>
      </c>
      <c r="BJ672" s="172"/>
      <c r="BK672" s="172">
        <v>55417.468383212676</v>
      </c>
      <c r="BL672" s="172">
        <v>824938.96993273671</v>
      </c>
      <c r="BM672" s="172">
        <v>1453556.9596438366</v>
      </c>
      <c r="BN672" s="172">
        <v>1067344.4771712818</v>
      </c>
      <c r="BP672" s="265">
        <f t="shared" si="101"/>
        <v>3401257.8751310678</v>
      </c>
      <c r="BR672" s="265">
        <f t="shared" si="102"/>
        <v>122607732.64403278</v>
      </c>
    </row>
    <row r="673" spans="1:70" ht="15">
      <c r="A673" s="39">
        <f t="shared" si="103"/>
        <v>2030</v>
      </c>
      <c r="B673" s="39">
        <f t="shared" si="104"/>
        <v>12</v>
      </c>
      <c r="C673" s="264">
        <f t="shared" si="105"/>
        <v>47818</v>
      </c>
      <c r="E673" s="172">
        <v>106700552.40825558</v>
      </c>
      <c r="F673" s="172">
        <v>443.69600000000003</v>
      </c>
      <c r="G673" s="172"/>
      <c r="H673" s="172">
        <f t="shared" si="92"/>
        <v>106700996.10425557</v>
      </c>
      <c r="I673" s="172"/>
      <c r="J673" s="172">
        <v>31907417.562828712</v>
      </c>
      <c r="K673" s="172">
        <v>9300212.1948066689</v>
      </c>
      <c r="L673" s="172"/>
      <c r="M673" s="172">
        <f t="shared" si="93"/>
        <v>41207629.757635385</v>
      </c>
      <c r="N673" s="172"/>
      <c r="O673" s="172">
        <v>1373763.6433002155</v>
      </c>
      <c r="P673" s="172">
        <v>955423.11716853001</v>
      </c>
      <c r="Q673" s="172"/>
      <c r="R673" s="172">
        <f t="shared" si="94"/>
        <v>2329186.7604687456</v>
      </c>
      <c r="S673" s="172"/>
      <c r="T673" s="172">
        <v>1169623.1694437419</v>
      </c>
      <c r="U673" s="172">
        <v>1111555.2519421813</v>
      </c>
      <c r="V673" s="172">
        <v>3482236.9658083497</v>
      </c>
      <c r="W673" s="172"/>
      <c r="X673" s="172">
        <f t="shared" si="95"/>
        <v>5763415.3871942731</v>
      </c>
      <c r="Y673" s="172"/>
      <c r="Z673" s="172">
        <v>182039.34224572309</v>
      </c>
      <c r="AA673" s="172">
        <v>197363.64233247793</v>
      </c>
      <c r="AB673" s="172">
        <v>18804.281721086718</v>
      </c>
      <c r="AC673" s="172"/>
      <c r="AD673" s="172">
        <f t="shared" si="96"/>
        <v>398207.26629928773</v>
      </c>
      <c r="AE673" s="172"/>
      <c r="AF673" s="172">
        <v>161354.52439673775</v>
      </c>
      <c r="AG673" s="172">
        <v>44104.024232514952</v>
      </c>
      <c r="AH673" s="172">
        <v>45191.201088790789</v>
      </c>
      <c r="AI673" s="172"/>
      <c r="AJ673" s="172">
        <f t="shared" si="97"/>
        <v>250649.74971804349</v>
      </c>
      <c r="AK673" s="172"/>
      <c r="AL673" s="172">
        <v>17846.780724346845</v>
      </c>
      <c r="AM673" s="172">
        <v>666.66328469050757</v>
      </c>
      <c r="AN673" s="172">
        <v>0</v>
      </c>
      <c r="AO673" s="172"/>
      <c r="AP673" s="172">
        <f t="shared" si="98"/>
        <v>18513.444009037354</v>
      </c>
      <c r="AQ673" s="172"/>
      <c r="AR673" s="172">
        <v>23049.632581281709</v>
      </c>
      <c r="AS673" s="172">
        <v>2476931.8645837712</v>
      </c>
      <c r="AT673" s="172">
        <v>683640.9448956938</v>
      </c>
      <c r="AU673" s="172"/>
      <c r="AV673" s="172">
        <f t="shared" si="99"/>
        <v>3183622.4420607472</v>
      </c>
      <c r="AW673" s="172"/>
      <c r="AX673" s="172">
        <v>8415.8808541297403</v>
      </c>
      <c r="AY673" s="172">
        <v>904377.25558640086</v>
      </c>
      <c r="AZ673" s="172">
        <v>249610.95232030406</v>
      </c>
      <c r="BA673" s="172"/>
      <c r="BB673" s="172">
        <f t="shared" si="91"/>
        <v>1162404.0887608347</v>
      </c>
      <c r="BC673" s="172"/>
      <c r="BD673" s="172">
        <v>0</v>
      </c>
      <c r="BE673" s="172">
        <v>3206939.013846755</v>
      </c>
      <c r="BF673" s="172">
        <v>6441928.1076974515</v>
      </c>
      <c r="BG673" s="172">
        <v>2210170.4561887882</v>
      </c>
      <c r="BH673" s="172"/>
      <c r="BI673" s="172">
        <f t="shared" si="100"/>
        <v>11859037.577732995</v>
      </c>
      <c r="BJ673" s="172"/>
      <c r="BK673" s="172">
        <v>55486.848892754184</v>
      </c>
      <c r="BL673" s="172">
        <v>825971.76135653118</v>
      </c>
      <c r="BM673" s="172">
        <v>1455376.7562792646</v>
      </c>
      <c r="BN673" s="172">
        <v>1068680.7508381046</v>
      </c>
      <c r="BP673" s="265">
        <f t="shared" si="101"/>
        <v>3405516.1173666548</v>
      </c>
      <c r="BR673" s="265">
        <f t="shared" si="102"/>
        <v>176279178.69550154</v>
      </c>
    </row>
    <row r="674" spans="1:70" ht="15">
      <c r="A674" s="39">
        <f t="shared" si="103"/>
        <v>2031</v>
      </c>
      <c r="B674" s="39">
        <f t="shared" si="104"/>
        <v>1</v>
      </c>
      <c r="C674" s="264">
        <f t="shared" si="105"/>
        <v>47849</v>
      </c>
      <c r="E674" s="172">
        <v>121662444.66622101</v>
      </c>
      <c r="F674" s="172">
        <v>448.73800000000006</v>
      </c>
      <c r="G674" s="172"/>
      <c r="H674" s="172">
        <f t="shared" si="92"/>
        <v>121662893.40422101</v>
      </c>
      <c r="I674" s="172"/>
      <c r="J674" s="172">
        <v>39170939.661624663</v>
      </c>
      <c r="K674" s="172">
        <v>6829315.2240784578</v>
      </c>
      <c r="L674" s="172"/>
      <c r="M674" s="172">
        <f t="shared" si="93"/>
        <v>46000254.885703117</v>
      </c>
      <c r="N674" s="172"/>
      <c r="O674" s="172">
        <v>1502563.8603068015</v>
      </c>
      <c r="P674" s="172">
        <v>938683.26813309907</v>
      </c>
      <c r="Q674" s="172"/>
      <c r="R674" s="172">
        <f t="shared" si="94"/>
        <v>2441247.1284399005</v>
      </c>
      <c r="S674" s="172"/>
      <c r="T674" s="172">
        <v>1252581.5994706224</v>
      </c>
      <c r="U674" s="172">
        <v>1190395.0706105412</v>
      </c>
      <c r="V674" s="172">
        <v>3729223.2766236668</v>
      </c>
      <c r="W674" s="172"/>
      <c r="X674" s="172">
        <f t="shared" si="95"/>
        <v>6172199.946704831</v>
      </c>
      <c r="Y674" s="172"/>
      <c r="Z674" s="172">
        <v>172252.82318092708</v>
      </c>
      <c r="AA674" s="172">
        <v>186753.28182163203</v>
      </c>
      <c r="AB674" s="172">
        <v>17793.35485608628</v>
      </c>
      <c r="AC674" s="172"/>
      <c r="AD674" s="172">
        <f t="shared" si="96"/>
        <v>376799.45985864539</v>
      </c>
      <c r="AE674" s="172"/>
      <c r="AF674" s="172">
        <v>121118.78694539235</v>
      </c>
      <c r="AG674" s="172">
        <v>33106.142727785824</v>
      </c>
      <c r="AH674" s="172">
        <v>33922.218648306443</v>
      </c>
      <c r="AI674" s="172"/>
      <c r="AJ674" s="172">
        <f t="shared" si="97"/>
        <v>188147.14832148462</v>
      </c>
      <c r="AK674" s="172"/>
      <c r="AL674" s="172">
        <v>16248.811965024917</v>
      </c>
      <c r="AM674" s="172">
        <v>606.97144903809408</v>
      </c>
      <c r="AN674" s="172">
        <v>0</v>
      </c>
      <c r="AO674" s="172"/>
      <c r="AP674" s="172">
        <f t="shared" si="98"/>
        <v>16855.783414063011</v>
      </c>
      <c r="AQ674" s="172"/>
      <c r="AR674" s="172">
        <v>37995.669078126244</v>
      </c>
      <c r="AS674" s="172">
        <v>3039783.6722134603</v>
      </c>
      <c r="AT674" s="172">
        <v>961012.79505722655</v>
      </c>
      <c r="AU674" s="172"/>
      <c r="AV674" s="172">
        <f t="shared" si="99"/>
        <v>4038792.1363488128</v>
      </c>
      <c r="AW674" s="172"/>
      <c r="AX674" s="172">
        <v>11789.562154571484</v>
      </c>
      <c r="AY674" s="172">
        <v>943205.35496619495</v>
      </c>
      <c r="AZ674" s="172">
        <v>298189.77671821474</v>
      </c>
      <c r="BA674" s="172"/>
      <c r="BB674" s="172">
        <f t="shared" si="91"/>
        <v>1253184.6938389812</v>
      </c>
      <c r="BC674" s="172"/>
      <c r="BD674" s="172">
        <v>0</v>
      </c>
      <c r="BE674" s="172">
        <v>2984090.4179394101</v>
      </c>
      <c r="BF674" s="172">
        <v>5994281.7297844365</v>
      </c>
      <c r="BG674" s="172">
        <v>2056586.8112392169</v>
      </c>
      <c r="BH674" s="172"/>
      <c r="BI674" s="172">
        <f t="shared" si="100"/>
        <v>11034958.958963063</v>
      </c>
      <c r="BJ674" s="172"/>
      <c r="BK674" s="172">
        <v>55602.858010918804</v>
      </c>
      <c r="BL674" s="172">
        <v>827698.66165049188</v>
      </c>
      <c r="BM674" s="172">
        <v>1458419.5849397921</v>
      </c>
      <c r="BN674" s="172">
        <v>1070915.0949030172</v>
      </c>
      <c r="BP674" s="265">
        <f t="shared" si="101"/>
        <v>3412636.1995042199</v>
      </c>
      <c r="BR674" s="265">
        <f t="shared" si="102"/>
        <v>196597969.74531817</v>
      </c>
    </row>
    <row r="675" spans="1:70" ht="15">
      <c r="A675" s="39">
        <f t="shared" si="103"/>
        <v>2031</v>
      </c>
      <c r="B675" s="39">
        <f t="shared" si="104"/>
        <v>2</v>
      </c>
      <c r="C675" s="264">
        <f t="shared" si="105"/>
        <v>47880</v>
      </c>
      <c r="E675" s="172">
        <v>111123719.33738197</v>
      </c>
      <c r="F675" s="172">
        <v>438.65350000000001</v>
      </c>
      <c r="G675" s="172"/>
      <c r="H675" s="172">
        <f t="shared" si="92"/>
        <v>111124157.99088198</v>
      </c>
      <c r="I675" s="172"/>
      <c r="J675" s="172">
        <v>36707702.758188784</v>
      </c>
      <c r="K675" s="172">
        <v>6497500.8075205488</v>
      </c>
      <c r="L675" s="172"/>
      <c r="M675" s="172">
        <f t="shared" si="93"/>
        <v>43205203.56570933</v>
      </c>
      <c r="N675" s="172"/>
      <c r="O675" s="172">
        <v>1412320.4261760768</v>
      </c>
      <c r="P675" s="172">
        <v>1037224.8640908864</v>
      </c>
      <c r="Q675" s="172"/>
      <c r="R675" s="172">
        <f t="shared" si="94"/>
        <v>2449545.2902669632</v>
      </c>
      <c r="S675" s="172"/>
      <c r="T675" s="172">
        <v>1305392.6370032034</v>
      </c>
      <c r="U675" s="172">
        <v>1240584.2149977665</v>
      </c>
      <c r="V675" s="172">
        <v>3886453.8718299042</v>
      </c>
      <c r="W675" s="172"/>
      <c r="X675" s="172">
        <f t="shared" si="95"/>
        <v>6432430.7238308741</v>
      </c>
      <c r="Y675" s="172"/>
      <c r="Z675" s="172">
        <v>167500.41592288425</v>
      </c>
      <c r="AA675" s="172">
        <v>181600.81096163215</v>
      </c>
      <c r="AB675" s="172">
        <v>17302.441167698275</v>
      </c>
      <c r="AC675" s="172"/>
      <c r="AD675" s="172">
        <f t="shared" si="96"/>
        <v>366403.66805221472</v>
      </c>
      <c r="AE675" s="172"/>
      <c r="AF675" s="172">
        <v>144832.02778611644</v>
      </c>
      <c r="AG675" s="172">
        <v>39587.828646299204</v>
      </c>
      <c r="AH675" s="172">
        <v>40563.679985115137</v>
      </c>
      <c r="AI675" s="172"/>
      <c r="AJ675" s="172">
        <f t="shared" si="97"/>
        <v>224983.53641753076</v>
      </c>
      <c r="AK675" s="172"/>
      <c r="AL675" s="172">
        <v>13208.733600602131</v>
      </c>
      <c r="AM675" s="172">
        <v>493.40986841208382</v>
      </c>
      <c r="AN675" s="172">
        <v>0</v>
      </c>
      <c r="AO675" s="172"/>
      <c r="AP675" s="172">
        <f t="shared" si="98"/>
        <v>13702.143469014214</v>
      </c>
      <c r="AQ675" s="172"/>
      <c r="AR675" s="172">
        <v>49473.933418837099</v>
      </c>
      <c r="AS675" s="172">
        <v>2910051.9380457387</v>
      </c>
      <c r="AT675" s="172">
        <v>895482.39181476051</v>
      </c>
      <c r="AU675" s="172"/>
      <c r="AV675" s="172">
        <f t="shared" si="99"/>
        <v>3855008.263279336</v>
      </c>
      <c r="AW675" s="172"/>
      <c r="AX675" s="172">
        <v>15612.618781424866</v>
      </c>
      <c r="AY675" s="172">
        <v>918332.71388031601</v>
      </c>
      <c r="AZ675" s="172">
        <v>282589.72438118735</v>
      </c>
      <c r="BA675" s="172"/>
      <c r="BB675" s="172">
        <f t="shared" si="91"/>
        <v>1216535.0570429282</v>
      </c>
      <c r="BC675" s="172"/>
      <c r="BD675" s="172">
        <v>0</v>
      </c>
      <c r="BE675" s="172">
        <v>3334138.6163113359</v>
      </c>
      <c r="BF675" s="172">
        <v>6697439.8872687249</v>
      </c>
      <c r="BG675" s="172">
        <v>2297834.3631705907</v>
      </c>
      <c r="BH675" s="172"/>
      <c r="BI675" s="172">
        <f t="shared" si="100"/>
        <v>12329412.86675065</v>
      </c>
      <c r="BJ675" s="172"/>
      <c r="BK675" s="172">
        <v>61137.642177275535</v>
      </c>
      <c r="BL675" s="172">
        <v>910088.91299545323</v>
      </c>
      <c r="BM675" s="172">
        <v>1603592.6554507397</v>
      </c>
      <c r="BN675" s="172">
        <v>1177515.44105101</v>
      </c>
      <c r="BP675" s="265">
        <f t="shared" si="101"/>
        <v>3752334.6516744783</v>
      </c>
      <c r="BR675" s="265">
        <f t="shared" si="102"/>
        <v>184969717.75737533</v>
      </c>
    </row>
    <row r="676" spans="1:70" ht="15">
      <c r="A676" s="39">
        <f t="shared" si="103"/>
        <v>2031</v>
      </c>
      <c r="B676" s="39">
        <f t="shared" si="104"/>
        <v>3</v>
      </c>
      <c r="C676" s="264">
        <f t="shared" si="105"/>
        <v>47908</v>
      </c>
      <c r="E676" s="172">
        <v>95104631.295346662</v>
      </c>
      <c r="F676" s="172">
        <v>302.52</v>
      </c>
      <c r="G676" s="172"/>
      <c r="H676" s="172">
        <f t="shared" si="92"/>
        <v>95104933.815346658</v>
      </c>
      <c r="I676" s="172"/>
      <c r="J676" s="172">
        <v>32887950.518644519</v>
      </c>
      <c r="K676" s="172">
        <v>6494433.9375561951</v>
      </c>
      <c r="L676" s="172"/>
      <c r="M676" s="172">
        <f t="shared" si="93"/>
        <v>39382384.456200711</v>
      </c>
      <c r="N676" s="172"/>
      <c r="O676" s="172">
        <v>1203076.4440623801</v>
      </c>
      <c r="P676" s="172">
        <v>973550.86883145245</v>
      </c>
      <c r="Q676" s="172"/>
      <c r="R676" s="172">
        <f t="shared" si="94"/>
        <v>2176627.3128938326</v>
      </c>
      <c r="S676" s="172"/>
      <c r="T676" s="172">
        <v>1050228.8707106633</v>
      </c>
      <c r="U676" s="172">
        <v>998088.48480227916</v>
      </c>
      <c r="V676" s="172">
        <v>3126772.7005503164</v>
      </c>
      <c r="W676" s="172"/>
      <c r="X676" s="172">
        <f t="shared" si="95"/>
        <v>5175090.056063259</v>
      </c>
      <c r="Y676" s="172"/>
      <c r="Z676" s="172">
        <v>167864.85340725718</v>
      </c>
      <c r="AA676" s="172">
        <v>181995.92725040251</v>
      </c>
      <c r="AB676" s="172">
        <v>17340.086794414627</v>
      </c>
      <c r="AC676" s="172"/>
      <c r="AD676" s="172">
        <f t="shared" si="96"/>
        <v>367200.86745207431</v>
      </c>
      <c r="AE676" s="172"/>
      <c r="AF676" s="172">
        <v>141386.14156455189</v>
      </c>
      <c r="AG676" s="172">
        <v>38645.943378522694</v>
      </c>
      <c r="AH676" s="172">
        <v>39598.576975143602</v>
      </c>
      <c r="AI676" s="172"/>
      <c r="AJ676" s="172">
        <f t="shared" si="97"/>
        <v>219630.66191821819</v>
      </c>
      <c r="AK676" s="172"/>
      <c r="AL676" s="172">
        <v>15865.437137593126</v>
      </c>
      <c r="AM676" s="172">
        <v>592.65055129911616</v>
      </c>
      <c r="AN676" s="172">
        <v>0</v>
      </c>
      <c r="AO676" s="172"/>
      <c r="AP676" s="172">
        <f t="shared" si="98"/>
        <v>16458.087688892243</v>
      </c>
      <c r="AQ676" s="172"/>
      <c r="AR676" s="172">
        <v>46217.68968723392</v>
      </c>
      <c r="AS676" s="172">
        <v>2608332.956453579</v>
      </c>
      <c r="AT676" s="172">
        <v>678885.36084831762</v>
      </c>
      <c r="AU676" s="172"/>
      <c r="AV676" s="172">
        <f t="shared" si="99"/>
        <v>3333436.0069891308</v>
      </c>
      <c r="AW676" s="172"/>
      <c r="AX676" s="172">
        <v>16973.593067747654</v>
      </c>
      <c r="AY676" s="172">
        <v>957918.54780372279</v>
      </c>
      <c r="AZ676" s="172">
        <v>249322.80113242535</v>
      </c>
      <c r="BA676" s="172"/>
      <c r="BB676" s="172">
        <f t="shared" si="91"/>
        <v>1224214.9420038958</v>
      </c>
      <c r="BC676" s="172"/>
      <c r="BD676" s="172">
        <v>0</v>
      </c>
      <c r="BE676" s="172">
        <v>3017991.6088558068</v>
      </c>
      <c r="BF676" s="172">
        <v>6062380.6345985923</v>
      </c>
      <c r="BG676" s="172">
        <v>2079950.9632450761</v>
      </c>
      <c r="BH676" s="172"/>
      <c r="BI676" s="172">
        <f t="shared" si="100"/>
        <v>11160323.206699476</v>
      </c>
      <c r="BJ676" s="172"/>
      <c r="BK676" s="172">
        <v>55152.810271298702</v>
      </c>
      <c r="BL676" s="172">
        <v>820999.29537530441</v>
      </c>
      <c r="BM676" s="172">
        <v>1446615.1838514353</v>
      </c>
      <c r="BN676" s="172">
        <v>1062247.1426604993</v>
      </c>
      <c r="BP676" s="265">
        <f t="shared" si="101"/>
        <v>3385014.4321585381</v>
      </c>
      <c r="BR676" s="265">
        <f t="shared" si="102"/>
        <v>161545313.8454147</v>
      </c>
    </row>
    <row r="677" spans="1:70" ht="15">
      <c r="A677" s="39">
        <f t="shared" si="103"/>
        <v>2031</v>
      </c>
      <c r="B677" s="39">
        <f t="shared" si="104"/>
        <v>4</v>
      </c>
      <c r="C677" s="264">
        <f t="shared" si="105"/>
        <v>47939</v>
      </c>
      <c r="E677" s="172">
        <v>70992093.07291992</v>
      </c>
      <c r="F677" s="172">
        <v>274.7885</v>
      </c>
      <c r="G677" s="172"/>
      <c r="H677" s="172">
        <f t="shared" si="92"/>
        <v>70992367.861419916</v>
      </c>
      <c r="I677" s="172"/>
      <c r="J677" s="172">
        <v>25252478.887647681</v>
      </c>
      <c r="K677" s="172">
        <v>5294002.1496194433</v>
      </c>
      <c r="L677" s="172"/>
      <c r="M677" s="172">
        <f t="shared" si="93"/>
        <v>30546481.037267126</v>
      </c>
      <c r="N677" s="172"/>
      <c r="O677" s="172">
        <v>906465.27510381083</v>
      </c>
      <c r="P677" s="172">
        <v>879783.19385518064</v>
      </c>
      <c r="Q677" s="172"/>
      <c r="R677" s="172">
        <f t="shared" si="94"/>
        <v>1786248.4689589916</v>
      </c>
      <c r="S677" s="172"/>
      <c r="T677" s="172">
        <v>1014847.9154628187</v>
      </c>
      <c r="U677" s="172">
        <v>964464.07682891737</v>
      </c>
      <c r="V677" s="172">
        <v>3021435.4659021269</v>
      </c>
      <c r="W677" s="172"/>
      <c r="X677" s="172">
        <f t="shared" si="95"/>
        <v>5000747.4581938628</v>
      </c>
      <c r="Y677" s="172"/>
      <c r="Z677" s="172">
        <v>161630.1544813964</v>
      </c>
      <c r="AA677" s="172">
        <v>175236.38355136357</v>
      </c>
      <c r="AB677" s="172">
        <v>16696.055489962924</v>
      </c>
      <c r="AC677" s="172"/>
      <c r="AD677" s="172">
        <f t="shared" si="96"/>
        <v>353562.59352272289</v>
      </c>
      <c r="AE677" s="172"/>
      <c r="AF677" s="172">
        <v>138141.87797245424</v>
      </c>
      <c r="AG677" s="172">
        <v>37759.168863723695</v>
      </c>
      <c r="AH677" s="172">
        <v>38689.943214028623</v>
      </c>
      <c r="AI677" s="172"/>
      <c r="AJ677" s="172">
        <f t="shared" si="97"/>
        <v>214590.99005020654</v>
      </c>
      <c r="AK677" s="172"/>
      <c r="AL677" s="172">
        <v>14566.494839287263</v>
      </c>
      <c r="AM677" s="172">
        <v>544.12879532602506</v>
      </c>
      <c r="AN677" s="172">
        <v>0</v>
      </c>
      <c r="AO677" s="172"/>
      <c r="AP677" s="172">
        <f t="shared" si="98"/>
        <v>15110.623634613288</v>
      </c>
      <c r="AQ677" s="172"/>
      <c r="AR677" s="172">
        <v>48765.683061158081</v>
      </c>
      <c r="AS677" s="172">
        <v>2343141.7524861051</v>
      </c>
      <c r="AT677" s="172">
        <v>989509.9654057998</v>
      </c>
      <c r="AU677" s="172"/>
      <c r="AV677" s="172">
        <f t="shared" si="99"/>
        <v>3381417.4009530633</v>
      </c>
      <c r="AW677" s="172"/>
      <c r="AX677" s="172">
        <v>18639.017441665983</v>
      </c>
      <c r="AY677" s="172">
        <v>895585.93772001483</v>
      </c>
      <c r="AZ677" s="172">
        <v>378206.40143132268</v>
      </c>
      <c r="BA677" s="172"/>
      <c r="BB677" s="172">
        <f t="shared" si="91"/>
        <v>1292431.3565930035</v>
      </c>
      <c r="BC677" s="172"/>
      <c r="BD677" s="172">
        <v>0</v>
      </c>
      <c r="BE677" s="172">
        <v>3411617.6094737398</v>
      </c>
      <c r="BF677" s="172">
        <v>6853075.5578112379</v>
      </c>
      <c r="BG677" s="172">
        <v>2351231.631071046</v>
      </c>
      <c r="BH677" s="172"/>
      <c r="BI677" s="172">
        <f t="shared" si="100"/>
        <v>12615924.798356023</v>
      </c>
      <c r="BJ677" s="172"/>
      <c r="BK677" s="172">
        <v>60257.970885184979</v>
      </c>
      <c r="BL677" s="172">
        <v>896994.21288106812</v>
      </c>
      <c r="BM677" s="172">
        <v>1580519.5637682539</v>
      </c>
      <c r="BN677" s="172">
        <v>1160572.9078979907</v>
      </c>
      <c r="BP677" s="265">
        <f t="shared" si="101"/>
        <v>3698344.6554324976</v>
      </c>
      <c r="BR677" s="265">
        <f t="shared" si="102"/>
        <v>129897227.24438202</v>
      </c>
    </row>
    <row r="678" spans="1:70" ht="15">
      <c r="A678" s="39">
        <f t="shared" si="103"/>
        <v>2031</v>
      </c>
      <c r="B678" s="39">
        <f t="shared" si="104"/>
        <v>5</v>
      </c>
      <c r="C678" s="264">
        <f t="shared" si="105"/>
        <v>47969</v>
      </c>
      <c r="E678" s="172">
        <v>51453051.523621067</v>
      </c>
      <c r="F678" s="172">
        <v>196.63759999999999</v>
      </c>
      <c r="G678" s="172"/>
      <c r="H678" s="172">
        <f t="shared" si="92"/>
        <v>51453248.161221065</v>
      </c>
      <c r="I678" s="172"/>
      <c r="J678" s="172">
        <v>19126740.91112132</v>
      </c>
      <c r="K678" s="172">
        <v>5053499.5333153186</v>
      </c>
      <c r="L678" s="172"/>
      <c r="M678" s="172">
        <f t="shared" si="93"/>
        <v>24180240.44443664</v>
      </c>
      <c r="N678" s="172"/>
      <c r="O678" s="172">
        <v>686159.54729689821</v>
      </c>
      <c r="P678" s="172">
        <v>790144.86383447424</v>
      </c>
      <c r="Q678" s="172"/>
      <c r="R678" s="172">
        <f t="shared" si="94"/>
        <v>1476304.4111313724</v>
      </c>
      <c r="S678" s="172"/>
      <c r="T678" s="172">
        <v>836223.42210799537</v>
      </c>
      <c r="U678" s="172">
        <v>794707.69810696249</v>
      </c>
      <c r="V678" s="172">
        <v>2489629.2996009109</v>
      </c>
      <c r="W678" s="172"/>
      <c r="X678" s="172">
        <f t="shared" si="95"/>
        <v>4120560.4198158686</v>
      </c>
      <c r="Y678" s="172"/>
      <c r="Z678" s="172">
        <v>154754.35548652179</v>
      </c>
      <c r="AA678" s="172">
        <v>167781.77117563505</v>
      </c>
      <c r="AB678" s="172">
        <v>15985.799894869304</v>
      </c>
      <c r="AC678" s="172"/>
      <c r="AD678" s="172">
        <f t="shared" si="96"/>
        <v>338521.92655702616</v>
      </c>
      <c r="AE678" s="172"/>
      <c r="AF678" s="172">
        <v>132779.11507652019</v>
      </c>
      <c r="AG678" s="172">
        <v>36293.331908734101</v>
      </c>
      <c r="AH678" s="172">
        <v>37187.972957367121</v>
      </c>
      <c r="AI678" s="172"/>
      <c r="AJ678" s="172">
        <f t="shared" si="97"/>
        <v>206260.41994262143</v>
      </c>
      <c r="AK678" s="172"/>
      <c r="AL678" s="172">
        <v>14796.889870707673</v>
      </c>
      <c r="AM678" s="172">
        <v>552.73516029433358</v>
      </c>
      <c r="AN678" s="172">
        <v>0</v>
      </c>
      <c r="AO678" s="172"/>
      <c r="AP678" s="172">
        <f t="shared" si="98"/>
        <v>15349.625031002008</v>
      </c>
      <c r="AQ678" s="172"/>
      <c r="AR678" s="172">
        <v>21506.892269906821</v>
      </c>
      <c r="AS678" s="172">
        <v>1910664.176264632</v>
      </c>
      <c r="AT678" s="172">
        <v>984649.67534647393</v>
      </c>
      <c r="AU678" s="172"/>
      <c r="AV678" s="172">
        <f t="shared" si="99"/>
        <v>2916820.7438810128</v>
      </c>
      <c r="AW678" s="172"/>
      <c r="AX678" s="172">
        <v>8613.4254789971892</v>
      </c>
      <c r="AY678" s="172">
        <v>765213.46232215362</v>
      </c>
      <c r="AZ678" s="172">
        <v>394348.30914101074</v>
      </c>
      <c r="BA678" s="172"/>
      <c r="BB678" s="172">
        <f t="shared" si="91"/>
        <v>1168175.1969421615</v>
      </c>
      <c r="BC678" s="172"/>
      <c r="BD678" s="172">
        <v>0</v>
      </c>
      <c r="BE678" s="172">
        <v>3153984.6280556857</v>
      </c>
      <c r="BF678" s="172">
        <v>6335556.1608720087</v>
      </c>
      <c r="BG678" s="172">
        <v>2173675.1506978809</v>
      </c>
      <c r="BH678" s="172"/>
      <c r="BI678" s="172">
        <f t="shared" si="100"/>
        <v>11663215.939625576</v>
      </c>
      <c r="BJ678" s="172"/>
      <c r="BK678" s="172">
        <v>54266.727510193421</v>
      </c>
      <c r="BL678" s="172">
        <v>807809.15476536681</v>
      </c>
      <c r="BM678" s="172">
        <v>1423373.9243388451</v>
      </c>
      <c r="BN678" s="172">
        <v>1045181.1241473026</v>
      </c>
      <c r="BP678" s="265">
        <f t="shared" si="101"/>
        <v>3330630.9307617079</v>
      </c>
      <c r="BR678" s="265">
        <f t="shared" si="102"/>
        <v>100869328.21934605</v>
      </c>
    </row>
    <row r="679" spans="1:70" ht="15">
      <c r="A679" s="39">
        <f t="shared" si="103"/>
        <v>2031</v>
      </c>
      <c r="B679" s="39">
        <f t="shared" si="104"/>
        <v>6</v>
      </c>
      <c r="C679" s="264">
        <f t="shared" si="105"/>
        <v>48000</v>
      </c>
      <c r="E679" s="172">
        <v>33405233.895104855</v>
      </c>
      <c r="F679" s="172">
        <v>103.361</v>
      </c>
      <c r="G679" s="172"/>
      <c r="H679" s="172">
        <f t="shared" si="92"/>
        <v>33405337.256104857</v>
      </c>
      <c r="I679" s="172"/>
      <c r="J679" s="172">
        <v>14053922.393825114</v>
      </c>
      <c r="K679" s="172">
        <v>4710075.7850735765</v>
      </c>
      <c r="L679" s="172"/>
      <c r="M679" s="172">
        <f t="shared" si="93"/>
        <v>18763998.178898692</v>
      </c>
      <c r="N679" s="172"/>
      <c r="O679" s="172">
        <v>410869.40620184946</v>
      </c>
      <c r="P679" s="172">
        <v>739743.55216514529</v>
      </c>
      <c r="Q679" s="172"/>
      <c r="R679" s="172">
        <f t="shared" si="94"/>
        <v>1150612.9583669947</v>
      </c>
      <c r="S679" s="172"/>
      <c r="T679" s="172">
        <v>656171.77378199191</v>
      </c>
      <c r="U679" s="172">
        <v>623595.0179325447</v>
      </c>
      <c r="V679" s="172">
        <v>1953574.1649768939</v>
      </c>
      <c r="W679" s="172"/>
      <c r="X679" s="172">
        <f t="shared" si="95"/>
        <v>3233340.9566914304</v>
      </c>
      <c r="Y679" s="172"/>
      <c r="Z679" s="172">
        <v>145880.98506054602</v>
      </c>
      <c r="AA679" s="172">
        <v>158161.42930100925</v>
      </c>
      <c r="AB679" s="172">
        <v>15069.199366394654</v>
      </c>
      <c r="AC679" s="172"/>
      <c r="AD679" s="172">
        <f t="shared" si="96"/>
        <v>319111.61372794991</v>
      </c>
      <c r="AE679" s="172"/>
      <c r="AF679" s="172">
        <v>113149.17935799989</v>
      </c>
      <c r="AG679" s="172">
        <v>30927.760885242966</v>
      </c>
      <c r="AH679" s="172">
        <v>31690.139068095508</v>
      </c>
      <c r="AI679" s="172"/>
      <c r="AJ679" s="172">
        <f t="shared" si="97"/>
        <v>175767.07931133837</v>
      </c>
      <c r="AK679" s="172"/>
      <c r="AL679" s="172">
        <v>15520.572310854248</v>
      </c>
      <c r="AM679" s="172">
        <v>579.76818771102558</v>
      </c>
      <c r="AN679" s="172">
        <v>0</v>
      </c>
      <c r="AO679" s="172"/>
      <c r="AP679" s="172">
        <f t="shared" si="98"/>
        <v>16100.340498565274</v>
      </c>
      <c r="AQ679" s="172"/>
      <c r="AR679" s="172">
        <v>5369.7848264566737</v>
      </c>
      <c r="AS679" s="172">
        <v>1589675.8221293453</v>
      </c>
      <c r="AT679" s="172">
        <v>1049330.5975286081</v>
      </c>
      <c r="AU679" s="172"/>
      <c r="AV679" s="172">
        <f t="shared" si="99"/>
        <v>2644376.2044844097</v>
      </c>
      <c r="AW679" s="172"/>
      <c r="AX679" s="172">
        <v>2144.3554610239321</v>
      </c>
      <c r="AY679" s="172">
        <v>634816.87639430689</v>
      </c>
      <c r="AZ679" s="172">
        <v>419036.86459532887</v>
      </c>
      <c r="BA679" s="172"/>
      <c r="BB679" s="172">
        <f t="shared" si="91"/>
        <v>1055998.0964506597</v>
      </c>
      <c r="BC679" s="172"/>
      <c r="BD679" s="172">
        <v>0</v>
      </c>
      <c r="BE679" s="172">
        <v>3037210.2708028103</v>
      </c>
      <c r="BF679" s="172">
        <v>6100986.0580426231</v>
      </c>
      <c r="BG679" s="172">
        <v>2093196.1539578848</v>
      </c>
      <c r="BH679" s="172"/>
      <c r="BI679" s="172">
        <f t="shared" si="100"/>
        <v>11231392.482803319</v>
      </c>
      <c r="BJ679" s="172"/>
      <c r="BK679" s="172">
        <v>53614.087116913332</v>
      </c>
      <c r="BL679" s="172">
        <v>798094.01422437327</v>
      </c>
      <c r="BM679" s="172">
        <v>1406255.6760053586</v>
      </c>
      <c r="BN679" s="172">
        <v>1032611.2226402641</v>
      </c>
      <c r="BP679" s="265">
        <f t="shared" si="101"/>
        <v>3290574.9999869093</v>
      </c>
      <c r="BR679" s="265">
        <f t="shared" si="102"/>
        <v>75286610.167325139</v>
      </c>
    </row>
    <row r="680" spans="1:70" ht="15">
      <c r="A680" s="39">
        <f t="shared" si="103"/>
        <v>2031</v>
      </c>
      <c r="B680" s="39">
        <f t="shared" si="104"/>
        <v>7</v>
      </c>
      <c r="C680" s="264">
        <f t="shared" si="105"/>
        <v>48030</v>
      </c>
      <c r="E680" s="172">
        <v>22339877.061333559</v>
      </c>
      <c r="F680" s="172">
        <v>78.150999999999996</v>
      </c>
      <c r="G680" s="172"/>
      <c r="H680" s="172">
        <f t="shared" si="92"/>
        <v>22339955.21233356</v>
      </c>
      <c r="I680" s="172"/>
      <c r="J680" s="172">
        <v>10669115.566262634</v>
      </c>
      <c r="K680" s="172">
        <v>3545882.9942674199</v>
      </c>
      <c r="L680" s="172"/>
      <c r="M680" s="172">
        <f t="shared" si="93"/>
        <v>14214998.560530055</v>
      </c>
      <c r="N680" s="172"/>
      <c r="O680" s="172">
        <v>280430.73355732125</v>
      </c>
      <c r="P680" s="172">
        <v>694611.29112549371</v>
      </c>
      <c r="Q680" s="172"/>
      <c r="R680" s="172">
        <f t="shared" si="94"/>
        <v>975042.02468281495</v>
      </c>
      <c r="S680" s="172"/>
      <c r="T680" s="172">
        <v>498247.93528080167</v>
      </c>
      <c r="U680" s="172">
        <v>473511.57509483828</v>
      </c>
      <c r="V680" s="172">
        <v>1483398.6053795824</v>
      </c>
      <c r="W680" s="172"/>
      <c r="X680" s="172">
        <f t="shared" si="95"/>
        <v>2455158.1157552223</v>
      </c>
      <c r="Y680" s="172"/>
      <c r="Z680" s="172">
        <v>123547.75643840739</v>
      </c>
      <c r="AA680" s="172">
        <v>133948.16149014523</v>
      </c>
      <c r="AB680" s="172">
        <v>12762.223755676094</v>
      </c>
      <c r="AC680" s="172"/>
      <c r="AD680" s="172">
        <f t="shared" si="96"/>
        <v>270258.14168422867</v>
      </c>
      <c r="AE680" s="172"/>
      <c r="AF680" s="172">
        <v>105182.44907220762</v>
      </c>
      <c r="AG680" s="172">
        <v>28750.165513237414</v>
      </c>
      <c r="AH680" s="172">
        <v>29458.865345146362</v>
      </c>
      <c r="AI680" s="172"/>
      <c r="AJ680" s="172">
        <f t="shared" si="97"/>
        <v>163391.47993059139</v>
      </c>
      <c r="AK680" s="172"/>
      <c r="AL680" s="172">
        <v>13604.855590772224</v>
      </c>
      <c r="AM680" s="172">
        <v>508.20693412291388</v>
      </c>
      <c r="AN680" s="172">
        <v>0</v>
      </c>
      <c r="AO680" s="172"/>
      <c r="AP680" s="172">
        <f t="shared" si="98"/>
        <v>14113.062524895138</v>
      </c>
      <c r="AQ680" s="172"/>
      <c r="AR680" s="172">
        <v>2833.0186279510053</v>
      </c>
      <c r="AS680" s="172">
        <v>1298968.3170021425</v>
      </c>
      <c r="AT680" s="172">
        <v>1019037.5447121415</v>
      </c>
      <c r="AU680" s="172"/>
      <c r="AV680" s="172">
        <f t="shared" si="99"/>
        <v>2320838.8803422349</v>
      </c>
      <c r="AW680" s="172"/>
      <c r="AX680" s="172">
        <v>1222.9507883310637</v>
      </c>
      <c r="AY680" s="172">
        <v>560735.57428169448</v>
      </c>
      <c r="AZ680" s="172">
        <v>439895.71983365639</v>
      </c>
      <c r="BA680" s="172"/>
      <c r="BB680" s="172">
        <f t="shared" si="91"/>
        <v>1001854.244903682</v>
      </c>
      <c r="BC680" s="172"/>
      <c r="BD680" s="172">
        <v>0</v>
      </c>
      <c r="BE680" s="172">
        <v>2723730.3299793657</v>
      </c>
      <c r="BF680" s="172">
        <v>5471284.266623904</v>
      </c>
      <c r="BG680" s="172">
        <v>1877150.8531822041</v>
      </c>
      <c r="BH680" s="172"/>
      <c r="BI680" s="172">
        <f t="shared" si="100"/>
        <v>10072165.449785475</v>
      </c>
      <c r="BJ680" s="172"/>
      <c r="BK680" s="172">
        <v>53110.996835565464</v>
      </c>
      <c r="BL680" s="172">
        <v>790605.06190326728</v>
      </c>
      <c r="BM680" s="172">
        <v>1393060.010430641</v>
      </c>
      <c r="BN680" s="172">
        <v>1022921.6671809271</v>
      </c>
      <c r="BP680" s="265">
        <f t="shared" si="101"/>
        <v>3259697.7363504008</v>
      </c>
      <c r="BR680" s="265">
        <f t="shared" si="102"/>
        <v>57087472.908823162</v>
      </c>
    </row>
    <row r="681" spans="1:70" ht="15">
      <c r="A681" s="39">
        <f t="shared" si="103"/>
        <v>2031</v>
      </c>
      <c r="B681" s="39">
        <f t="shared" si="104"/>
        <v>8</v>
      </c>
      <c r="C681" s="264">
        <f t="shared" si="105"/>
        <v>48061</v>
      </c>
      <c r="E681" s="172">
        <v>17655812.240314294</v>
      </c>
      <c r="F681" s="172">
        <v>65.545500000000004</v>
      </c>
      <c r="G681" s="172"/>
      <c r="H681" s="172">
        <f t="shared" si="92"/>
        <v>17655877.785814293</v>
      </c>
      <c r="I681" s="172"/>
      <c r="J681" s="172">
        <v>9192874.6109011173</v>
      </c>
      <c r="K681" s="172">
        <v>3547421.5002438566</v>
      </c>
      <c r="L681" s="172"/>
      <c r="M681" s="172">
        <f t="shared" si="93"/>
        <v>12740296.111144975</v>
      </c>
      <c r="N681" s="172"/>
      <c r="O681" s="172">
        <v>269412.41946235829</v>
      </c>
      <c r="P681" s="172">
        <v>674755.25860188948</v>
      </c>
      <c r="Q681" s="172"/>
      <c r="R681" s="172">
        <f t="shared" si="94"/>
        <v>944167.67806424783</v>
      </c>
      <c r="S681" s="172"/>
      <c r="T681" s="172">
        <v>417828.3413977726</v>
      </c>
      <c r="U681" s="172">
        <v>397084.54776239285</v>
      </c>
      <c r="V681" s="172">
        <v>1243970.9932128685</v>
      </c>
      <c r="W681" s="172"/>
      <c r="X681" s="172">
        <f t="shared" si="95"/>
        <v>2058883.882373034</v>
      </c>
      <c r="Y681" s="172"/>
      <c r="Z681" s="172">
        <v>117558.34426551286</v>
      </c>
      <c r="AA681" s="172">
        <v>127454.55309049875</v>
      </c>
      <c r="AB681" s="172">
        <v>12143.530057635877</v>
      </c>
      <c r="AC681" s="172"/>
      <c r="AD681" s="172">
        <f t="shared" si="96"/>
        <v>257156.4274136475</v>
      </c>
      <c r="AE681" s="172"/>
      <c r="AF681" s="172">
        <v>111481.9386530668</v>
      </c>
      <c r="AG681" s="172">
        <v>30472.043732428556</v>
      </c>
      <c r="AH681" s="172">
        <v>31223.188356662144</v>
      </c>
      <c r="AI681" s="172"/>
      <c r="AJ681" s="172">
        <f t="shared" si="97"/>
        <v>173177.1707421575</v>
      </c>
      <c r="AK681" s="172"/>
      <c r="AL681" s="172">
        <v>13338.218652679845</v>
      </c>
      <c r="AM681" s="172">
        <v>498.24675924801414</v>
      </c>
      <c r="AN681" s="172">
        <v>0</v>
      </c>
      <c r="AO681" s="172"/>
      <c r="AP681" s="172">
        <f t="shared" si="98"/>
        <v>13836.465411927858</v>
      </c>
      <c r="AQ681" s="172"/>
      <c r="AR681" s="172">
        <v>3431.401241031977</v>
      </c>
      <c r="AS681" s="172">
        <v>1240524.7293211534</v>
      </c>
      <c r="AT681" s="172">
        <v>900480.46123737772</v>
      </c>
      <c r="AU681" s="172"/>
      <c r="AV681" s="172">
        <f t="shared" si="99"/>
        <v>2144436.5917995628</v>
      </c>
      <c r="AW681" s="172"/>
      <c r="AX681" s="172">
        <v>1551.3988853821668</v>
      </c>
      <c r="AY681" s="172">
        <v>560863.78338519589</v>
      </c>
      <c r="AZ681" s="172">
        <v>407123.587637319</v>
      </c>
      <c r="BA681" s="172"/>
      <c r="BB681" s="172">
        <f t="shared" si="91"/>
        <v>969538.76990789711</v>
      </c>
      <c r="BC681" s="172"/>
      <c r="BD681" s="172">
        <v>0</v>
      </c>
      <c r="BE681" s="172">
        <v>2680025.9809007929</v>
      </c>
      <c r="BF681" s="172">
        <v>5383493.3003653446</v>
      </c>
      <c r="BG681" s="172">
        <v>1847030.5232590735</v>
      </c>
      <c r="BH681" s="172"/>
      <c r="BI681" s="172">
        <f t="shared" si="100"/>
        <v>9910549.8045252115</v>
      </c>
      <c r="BJ681" s="172"/>
      <c r="BK681" s="172">
        <v>52914.795781529363</v>
      </c>
      <c r="BL681" s="172">
        <v>787684.43235922104</v>
      </c>
      <c r="BM681" s="172">
        <v>1387913.8098569962</v>
      </c>
      <c r="BN681" s="172">
        <v>1019142.8205906695</v>
      </c>
      <c r="BP681" s="265">
        <f t="shared" si="101"/>
        <v>3247655.8585884161</v>
      </c>
      <c r="BR681" s="265">
        <f t="shared" si="102"/>
        <v>50115576.545785382</v>
      </c>
    </row>
    <row r="682" spans="1:70" ht="15">
      <c r="A682" s="39">
        <f t="shared" si="103"/>
        <v>2031</v>
      </c>
      <c r="B682" s="39">
        <f t="shared" si="104"/>
        <v>9</v>
      </c>
      <c r="C682" s="264">
        <f t="shared" si="105"/>
        <v>48092</v>
      </c>
      <c r="E682" s="172">
        <v>20569922.762975238</v>
      </c>
      <c r="F682" s="172">
        <v>73.108999999999995</v>
      </c>
      <c r="G682" s="172"/>
      <c r="H682" s="172">
        <f t="shared" si="92"/>
        <v>20569995.871975239</v>
      </c>
      <c r="I682" s="172"/>
      <c r="J682" s="172">
        <v>10156342.587998264</v>
      </c>
      <c r="K682" s="172">
        <v>3533719.8472516239</v>
      </c>
      <c r="L682" s="172"/>
      <c r="M682" s="172">
        <f t="shared" si="93"/>
        <v>13690062.435249887</v>
      </c>
      <c r="N682" s="172"/>
      <c r="O682" s="172">
        <v>293929.89371574041</v>
      </c>
      <c r="P682" s="172">
        <v>648925.0730166384</v>
      </c>
      <c r="Q682" s="172"/>
      <c r="R682" s="172">
        <f t="shared" si="94"/>
        <v>942854.96673237882</v>
      </c>
      <c r="S682" s="172"/>
      <c r="T682" s="172">
        <v>440494.82007036323</v>
      </c>
      <c r="U682" s="172">
        <v>418625.71082223207</v>
      </c>
      <c r="V682" s="172">
        <v>1311454.3091905606</v>
      </c>
      <c r="W682" s="172"/>
      <c r="X682" s="172">
        <f t="shared" si="95"/>
        <v>2170574.8400831558</v>
      </c>
      <c r="Y682" s="172"/>
      <c r="Z682" s="172">
        <v>125661.17981626412</v>
      </c>
      <c r="AA682" s="172">
        <v>136239.49549794107</v>
      </c>
      <c r="AB682" s="172">
        <v>12980.535951835889</v>
      </c>
      <c r="AC682" s="172"/>
      <c r="AD682" s="172">
        <f t="shared" si="96"/>
        <v>274881.21126604103</v>
      </c>
      <c r="AE682" s="172"/>
      <c r="AF682" s="172">
        <v>121678.60944571902</v>
      </c>
      <c r="AG682" s="172">
        <v>33259.162453837045</v>
      </c>
      <c r="AH682" s="172">
        <v>34079.010354525271</v>
      </c>
      <c r="AI682" s="172"/>
      <c r="AJ682" s="172">
        <f t="shared" si="97"/>
        <v>189016.78225408134</v>
      </c>
      <c r="AK682" s="172"/>
      <c r="AL682" s="172">
        <v>13485.58412775865</v>
      </c>
      <c r="AM682" s="172">
        <v>503.75157006983295</v>
      </c>
      <c r="AN682" s="172">
        <v>0</v>
      </c>
      <c r="AO682" s="172"/>
      <c r="AP682" s="172">
        <f t="shared" si="98"/>
        <v>13989.335697828483</v>
      </c>
      <c r="AQ682" s="172"/>
      <c r="AR682" s="172">
        <v>5701.0963118241116</v>
      </c>
      <c r="AS682" s="172">
        <v>1254982.2868789928</v>
      </c>
      <c r="AT682" s="172">
        <v>939291.23402164015</v>
      </c>
      <c r="AU682" s="172"/>
      <c r="AV682" s="172">
        <f t="shared" si="99"/>
        <v>2199974.6172124571</v>
      </c>
      <c r="AW682" s="172"/>
      <c r="AX682" s="172">
        <v>2535.6648143077891</v>
      </c>
      <c r="AY682" s="172">
        <v>558175.87589577318</v>
      </c>
      <c r="AZ682" s="172">
        <v>417766.6193003435</v>
      </c>
      <c r="BA682" s="172"/>
      <c r="BB682" s="172">
        <f t="shared" si="91"/>
        <v>978478.16001042444</v>
      </c>
      <c r="BC682" s="172"/>
      <c r="BD682" s="172">
        <v>0</v>
      </c>
      <c r="BE682" s="172">
        <v>2830603.739856353</v>
      </c>
      <c r="BF682" s="172">
        <v>5685965.8742501773</v>
      </c>
      <c r="BG682" s="172">
        <v>1950806.2772617966</v>
      </c>
      <c r="BH682" s="172"/>
      <c r="BI682" s="172">
        <f t="shared" si="100"/>
        <v>10467375.891368328</v>
      </c>
      <c r="BJ682" s="172"/>
      <c r="BK682" s="172">
        <v>53102.080830796942</v>
      </c>
      <c r="BL682" s="172">
        <v>790472.33913544251</v>
      </c>
      <c r="BM682" s="172">
        <v>1392826.1505817231</v>
      </c>
      <c r="BN682" s="172">
        <v>1022749.9442797237</v>
      </c>
      <c r="BP682" s="265">
        <f t="shared" si="101"/>
        <v>3259150.5148276864</v>
      </c>
      <c r="BR682" s="265">
        <f t="shared" si="102"/>
        <v>54756354.626677513</v>
      </c>
    </row>
    <row r="683" spans="1:70" ht="15">
      <c r="A683" s="39">
        <f t="shared" si="103"/>
        <v>2031</v>
      </c>
      <c r="B683" s="39">
        <f t="shared" si="104"/>
        <v>10</v>
      </c>
      <c r="C683" s="264">
        <f t="shared" si="105"/>
        <v>48122</v>
      </c>
      <c r="E683" s="172">
        <v>34827415.149950176</v>
      </c>
      <c r="F683" s="172">
        <v>141.1755</v>
      </c>
      <c r="G683" s="172"/>
      <c r="H683" s="172">
        <f t="shared" si="92"/>
        <v>34827556.325450175</v>
      </c>
      <c r="I683" s="172"/>
      <c r="J683" s="172">
        <v>14097207.798889589</v>
      </c>
      <c r="K683" s="172">
        <v>3938142.83480751</v>
      </c>
      <c r="L683" s="172"/>
      <c r="M683" s="172">
        <f t="shared" si="93"/>
        <v>18035350.6336971</v>
      </c>
      <c r="N683" s="172"/>
      <c r="O683" s="172">
        <v>455199.95197517128</v>
      </c>
      <c r="P683" s="172">
        <v>684627.36938783305</v>
      </c>
      <c r="Q683" s="172"/>
      <c r="R683" s="172">
        <f t="shared" si="94"/>
        <v>1139827.3213630044</v>
      </c>
      <c r="S683" s="172"/>
      <c r="T683" s="172">
        <v>527625.98318735044</v>
      </c>
      <c r="U683" s="172">
        <v>501431.10019954684</v>
      </c>
      <c r="V683" s="172">
        <v>1570863.8053483262</v>
      </c>
      <c r="W683" s="172"/>
      <c r="X683" s="172">
        <f t="shared" si="95"/>
        <v>2599920.8887352236</v>
      </c>
      <c r="Y683" s="172"/>
      <c r="Z683" s="172">
        <v>143590.9208915674</v>
      </c>
      <c r="AA683" s="172">
        <v>155678.58465880752</v>
      </c>
      <c r="AB683" s="172">
        <v>14832.640547506415</v>
      </c>
      <c r="AC683" s="172"/>
      <c r="AD683" s="172">
        <f t="shared" si="96"/>
        <v>314102.14609788131</v>
      </c>
      <c r="AE683" s="172"/>
      <c r="AF683" s="172">
        <v>115129.01142116042</v>
      </c>
      <c r="AG683" s="172">
        <v>31468.920555951943</v>
      </c>
      <c r="AH683" s="172">
        <v>32244.638480013655</v>
      </c>
      <c r="AI683" s="172"/>
      <c r="AJ683" s="172">
        <f t="shared" si="97"/>
        <v>178842.57045712601</v>
      </c>
      <c r="AK683" s="172"/>
      <c r="AL683" s="172">
        <v>14262.966112372747</v>
      </c>
      <c r="AM683" s="172">
        <v>532.79053431367856</v>
      </c>
      <c r="AN683" s="172">
        <v>0</v>
      </c>
      <c r="AO683" s="172"/>
      <c r="AP683" s="172">
        <f t="shared" si="98"/>
        <v>14795.756646686426</v>
      </c>
      <c r="AQ683" s="172"/>
      <c r="AR683" s="172">
        <v>12400.181194205472</v>
      </c>
      <c r="AS683" s="172">
        <v>1453072.4184641738</v>
      </c>
      <c r="AT683" s="172">
        <v>737079.59348298877</v>
      </c>
      <c r="AU683" s="172"/>
      <c r="AV683" s="172">
        <f t="shared" si="99"/>
        <v>2202552.1931413682</v>
      </c>
      <c r="AW683" s="172"/>
      <c r="AX683" s="172">
        <v>5638.0442672701392</v>
      </c>
      <c r="AY683" s="172">
        <v>660674.75067852961</v>
      </c>
      <c r="AZ683" s="172">
        <v>335131.18167180463</v>
      </c>
      <c r="BA683" s="172"/>
      <c r="BB683" s="172">
        <f t="shared" si="91"/>
        <v>1001443.9766176044</v>
      </c>
      <c r="BC683" s="172"/>
      <c r="BD683" s="172">
        <v>0</v>
      </c>
      <c r="BE683" s="172">
        <v>2721817.1641731374</v>
      </c>
      <c r="BF683" s="172">
        <v>5467441.2011559885</v>
      </c>
      <c r="BG683" s="172">
        <v>1875832.330277821</v>
      </c>
      <c r="BH683" s="172"/>
      <c r="BI683" s="172">
        <f t="shared" si="100"/>
        <v>10065090.695606947</v>
      </c>
      <c r="BJ683" s="172"/>
      <c r="BK683" s="172">
        <v>50550.392472421321</v>
      </c>
      <c r="BL683" s="172">
        <v>752488.15784098639</v>
      </c>
      <c r="BM683" s="172">
        <v>1325897.3557383521</v>
      </c>
      <c r="BN683" s="172">
        <v>973604.24065534992</v>
      </c>
      <c r="BP683" s="265">
        <f t="shared" si="101"/>
        <v>3102540.1467071096</v>
      </c>
      <c r="BR683" s="265">
        <f t="shared" si="102"/>
        <v>73482022.654520214</v>
      </c>
    </row>
    <row r="684" spans="1:70" ht="15">
      <c r="A684" s="39">
        <f t="shared" si="103"/>
        <v>2031</v>
      </c>
      <c r="B684" s="39">
        <f t="shared" si="104"/>
        <v>11</v>
      </c>
      <c r="C684" s="264">
        <f t="shared" si="105"/>
        <v>48153</v>
      </c>
      <c r="E684" s="172">
        <v>71366676.137449488</v>
      </c>
      <c r="F684" s="172">
        <v>236.9735</v>
      </c>
      <c r="G684" s="172"/>
      <c r="H684" s="172">
        <f t="shared" si="92"/>
        <v>71366913.110949486</v>
      </c>
      <c r="I684" s="172"/>
      <c r="J684" s="172">
        <v>23595158.846695345</v>
      </c>
      <c r="K684" s="172">
        <v>5863234.0906108469</v>
      </c>
      <c r="L684" s="172"/>
      <c r="M684" s="172">
        <f t="shared" si="93"/>
        <v>29458392.937306192</v>
      </c>
      <c r="N684" s="172"/>
      <c r="O684" s="172">
        <v>836705.52721522306</v>
      </c>
      <c r="P684" s="172">
        <v>817843.14546534955</v>
      </c>
      <c r="Q684" s="172"/>
      <c r="R684" s="172">
        <f t="shared" si="94"/>
        <v>1654548.6726805726</v>
      </c>
      <c r="S684" s="172"/>
      <c r="T684" s="172">
        <v>811639.96155516768</v>
      </c>
      <c r="U684" s="172">
        <v>771344.72496972117</v>
      </c>
      <c r="V684" s="172">
        <v>2416438.6880253372</v>
      </c>
      <c r="W684" s="172"/>
      <c r="X684" s="172">
        <f t="shared" si="95"/>
        <v>3999423.3745502261</v>
      </c>
      <c r="Y684" s="172"/>
      <c r="Z684" s="172">
        <v>159208.60985419285</v>
      </c>
      <c r="AA684" s="172">
        <v>172610.9902611021</v>
      </c>
      <c r="AB684" s="172">
        <v>16445.915015885326</v>
      </c>
      <c r="AC684" s="172"/>
      <c r="AD684" s="172">
        <f t="shared" si="96"/>
        <v>348265.51513118023</v>
      </c>
      <c r="AE684" s="172"/>
      <c r="AF684" s="172">
        <v>115155.4607795826</v>
      </c>
      <c r="AG684" s="172">
        <v>31476.15012171186</v>
      </c>
      <c r="AH684" s="172">
        <v>32252.046256644615</v>
      </c>
      <c r="AI684" s="172"/>
      <c r="AJ684" s="172">
        <f t="shared" si="97"/>
        <v>178883.65715793907</v>
      </c>
      <c r="AK684" s="172"/>
      <c r="AL684" s="172">
        <v>15196.16520903777</v>
      </c>
      <c r="AM684" s="172">
        <v>567.65001875863504</v>
      </c>
      <c r="AN684" s="172">
        <v>0</v>
      </c>
      <c r="AO684" s="172"/>
      <c r="AP684" s="172">
        <f t="shared" si="98"/>
        <v>15763.815227796405</v>
      </c>
      <c r="AQ684" s="172"/>
      <c r="AR684" s="172">
        <v>22038.340218704467</v>
      </c>
      <c r="AS684" s="172">
        <v>1719676.9475909304</v>
      </c>
      <c r="AT684" s="172">
        <v>663251.95329657383</v>
      </c>
      <c r="AU684" s="172"/>
      <c r="AV684" s="172">
        <f t="shared" si="99"/>
        <v>2404967.2411062084</v>
      </c>
      <c r="AW684" s="172"/>
      <c r="AX684" s="172">
        <v>10375.39950892756</v>
      </c>
      <c r="AY684" s="172">
        <v>809604.31595505401</v>
      </c>
      <c r="AZ684" s="172">
        <v>312251.46368727076</v>
      </c>
      <c r="BA684" s="172"/>
      <c r="BB684" s="172">
        <f t="shared" si="91"/>
        <v>1132231.1791512524</v>
      </c>
      <c r="BC684" s="172"/>
      <c r="BD684" s="172">
        <v>0</v>
      </c>
      <c r="BE684" s="172">
        <v>2815371.9820066579</v>
      </c>
      <c r="BF684" s="172">
        <v>5655369.1311883582</v>
      </c>
      <c r="BG684" s="172">
        <v>1940308.7963150553</v>
      </c>
      <c r="BH684" s="172"/>
      <c r="BI684" s="172">
        <f t="shared" si="100"/>
        <v>10411049.909510072</v>
      </c>
      <c r="BJ684" s="172"/>
      <c r="BK684" s="172">
        <v>55331.928113894268</v>
      </c>
      <c r="BL684" s="172">
        <v>823665.62591833086</v>
      </c>
      <c r="BM684" s="172">
        <v>1451313.3051171128</v>
      </c>
      <c r="BN684" s="172">
        <v>1065696.9653542247</v>
      </c>
      <c r="BP684" s="265">
        <f t="shared" si="101"/>
        <v>3396007.8245035624</v>
      </c>
      <c r="BR684" s="265">
        <f t="shared" si="102"/>
        <v>124366447.23727448</v>
      </c>
    </row>
    <row r="685" spans="1:70" ht="15">
      <c r="A685" s="39">
        <f t="shared" si="103"/>
        <v>2031</v>
      </c>
      <c r="B685" s="39">
        <f t="shared" si="104"/>
        <v>12</v>
      </c>
      <c r="C685" s="264">
        <f t="shared" si="105"/>
        <v>48183</v>
      </c>
      <c r="E685" s="172">
        <v>108651614.54529795</v>
      </c>
      <c r="F685" s="172">
        <v>443.69600000000003</v>
      </c>
      <c r="G685" s="172"/>
      <c r="H685" s="172">
        <f t="shared" si="92"/>
        <v>108652058.24129795</v>
      </c>
      <c r="I685" s="172"/>
      <c r="J685" s="172">
        <v>32564777.290245511</v>
      </c>
      <c r="K685" s="172">
        <v>9491816.0731606055</v>
      </c>
      <c r="L685" s="172"/>
      <c r="M685" s="172">
        <f t="shared" si="93"/>
        <v>42056593.363406114</v>
      </c>
      <c r="N685" s="172"/>
      <c r="O685" s="172">
        <v>1352826.1596434147</v>
      </c>
      <c r="P685" s="172">
        <v>940861.54684411141</v>
      </c>
      <c r="Q685" s="172"/>
      <c r="R685" s="172">
        <f t="shared" si="94"/>
        <v>2293687.7064875262</v>
      </c>
      <c r="S685" s="172"/>
      <c r="T685" s="172">
        <v>1165536.4163470936</v>
      </c>
      <c r="U685" s="172">
        <v>1107671.392604707</v>
      </c>
      <c r="V685" s="172">
        <v>3470069.7626654357</v>
      </c>
      <c r="W685" s="172"/>
      <c r="X685" s="172">
        <f t="shared" si="95"/>
        <v>5743277.5716172364</v>
      </c>
      <c r="Y685" s="172"/>
      <c r="Z685" s="172">
        <v>180601.39240012036</v>
      </c>
      <c r="AA685" s="172">
        <v>195804.64406584777</v>
      </c>
      <c r="AB685" s="172">
        <v>18655.744522127781</v>
      </c>
      <c r="AC685" s="172"/>
      <c r="AD685" s="172">
        <f t="shared" si="96"/>
        <v>395061.78098809591</v>
      </c>
      <c r="AE685" s="172"/>
      <c r="AF685" s="172">
        <v>160113.23905045824</v>
      </c>
      <c r="AG685" s="172">
        <v>43764.736076843721</v>
      </c>
      <c r="AH685" s="172">
        <v>44843.549382698184</v>
      </c>
      <c r="AI685" s="172"/>
      <c r="AJ685" s="172">
        <f t="shared" si="97"/>
        <v>248721.52451000013</v>
      </c>
      <c r="AK685" s="172"/>
      <c r="AL685" s="172">
        <v>17901.354716376485</v>
      </c>
      <c r="AM685" s="172">
        <v>668.701886349098</v>
      </c>
      <c r="AN685" s="172">
        <v>0</v>
      </c>
      <c r="AO685" s="172"/>
      <c r="AP685" s="172">
        <f t="shared" si="98"/>
        <v>18570.056602725585</v>
      </c>
      <c r="AQ685" s="172"/>
      <c r="AR685" s="172">
        <v>22862.02028527543</v>
      </c>
      <c r="AS685" s="172">
        <v>2456770.8979164306</v>
      </c>
      <c r="AT685" s="172">
        <v>678076.45501224382</v>
      </c>
      <c r="AU685" s="172"/>
      <c r="AV685" s="172">
        <f t="shared" si="99"/>
        <v>3157709.3732139496</v>
      </c>
      <c r="AW685" s="172"/>
      <c r="AX685" s="172">
        <v>8375.2653095254336</v>
      </c>
      <c r="AY685" s="172">
        <v>900012.67683343927</v>
      </c>
      <c r="AZ685" s="172">
        <v>248406.31492780647</v>
      </c>
      <c r="BA685" s="172"/>
      <c r="BB685" s="172">
        <f t="shared" si="91"/>
        <v>1156794.2570707712</v>
      </c>
      <c r="BC685" s="172"/>
      <c r="BD685" s="172">
        <v>0</v>
      </c>
      <c r="BE685" s="172">
        <v>3189159.976273715</v>
      </c>
      <c r="BF685" s="172">
        <v>6406214.5249398565</v>
      </c>
      <c r="BG685" s="172">
        <v>2197917.4312906722</v>
      </c>
      <c r="BH685" s="172"/>
      <c r="BI685" s="172">
        <f t="shared" si="100"/>
        <v>11793291.932504244</v>
      </c>
      <c r="BJ685" s="172"/>
      <c r="BK685" s="172">
        <v>55401.158097232612</v>
      </c>
      <c r="BL685" s="172">
        <v>824696.17662390741</v>
      </c>
      <c r="BM685" s="172">
        <v>1453129.1535676701</v>
      </c>
      <c r="BN685" s="172">
        <v>1067030.3398754112</v>
      </c>
      <c r="BP685" s="265">
        <f t="shared" si="101"/>
        <v>3400256.8281642213</v>
      </c>
      <c r="BR685" s="265">
        <f t="shared" si="102"/>
        <v>178916022.63586283</v>
      </c>
    </row>
    <row r="686" spans="1:70" ht="15">
      <c r="A686" s="39">
        <f t="shared" si="103"/>
        <v>2032</v>
      </c>
      <c r="B686" s="39">
        <f t="shared" si="104"/>
        <v>1</v>
      </c>
      <c r="C686" s="264">
        <f t="shared" si="105"/>
        <v>48214</v>
      </c>
      <c r="E686" s="172">
        <v>123885731.31031863</v>
      </c>
      <c r="F686" s="172">
        <v>448.73800000000006</v>
      </c>
      <c r="G686" s="172"/>
      <c r="H686" s="172">
        <f t="shared" si="92"/>
        <v>123886180.04831864</v>
      </c>
      <c r="I686" s="172"/>
      <c r="J686" s="172">
        <v>39972205.723567642</v>
      </c>
      <c r="K686" s="172">
        <v>6969013.1369351549</v>
      </c>
      <c r="L686" s="172"/>
      <c r="M686" s="172">
        <f t="shared" si="93"/>
        <v>46941218.860502794</v>
      </c>
      <c r="N686" s="172"/>
      <c r="O686" s="172">
        <v>1479681.1930395004</v>
      </c>
      <c r="P686" s="172">
        <v>924387.98427761858</v>
      </c>
      <c r="Q686" s="172"/>
      <c r="R686" s="172">
        <f t="shared" si="94"/>
        <v>2404069.1773171192</v>
      </c>
      <c r="S686" s="172"/>
      <c r="T686" s="172">
        <v>1247281.4331134404</v>
      </c>
      <c r="U686" s="172">
        <v>1185358.0399630594</v>
      </c>
      <c r="V686" s="172">
        <v>3713443.4633503966</v>
      </c>
      <c r="W686" s="172"/>
      <c r="X686" s="172">
        <f t="shared" si="95"/>
        <v>6146082.9364268966</v>
      </c>
      <c r="Y686" s="172"/>
      <c r="Z686" s="172">
        <v>171009.60553311778</v>
      </c>
      <c r="AA686" s="172">
        <v>185405.40855337743</v>
      </c>
      <c r="AB686" s="172">
        <v>17664.933084168006</v>
      </c>
      <c r="AC686" s="172"/>
      <c r="AD686" s="172">
        <f t="shared" si="96"/>
        <v>374079.94717066322</v>
      </c>
      <c r="AE686" s="172"/>
      <c r="AF686" s="172">
        <v>120152.71202241477</v>
      </c>
      <c r="AG686" s="172">
        <v>32842.079529231414</v>
      </c>
      <c r="AH686" s="172">
        <v>33651.646216115005</v>
      </c>
      <c r="AI686" s="172"/>
      <c r="AJ686" s="172">
        <f t="shared" si="97"/>
        <v>186646.43776776121</v>
      </c>
      <c r="AK686" s="172"/>
      <c r="AL686" s="172">
        <v>16302.745965052691</v>
      </c>
      <c r="AM686" s="172">
        <v>608.98614391054036</v>
      </c>
      <c r="AN686" s="172">
        <v>0</v>
      </c>
      <c r="AO686" s="172"/>
      <c r="AP686" s="172">
        <f t="shared" si="98"/>
        <v>16911.732108963231</v>
      </c>
      <c r="AQ686" s="172"/>
      <c r="AR686" s="172">
        <v>37690.962400614524</v>
      </c>
      <c r="AS686" s="172">
        <v>3015406.094305567</v>
      </c>
      <c r="AT686" s="172">
        <v>953305.94259396207</v>
      </c>
      <c r="AU686" s="172"/>
      <c r="AV686" s="172">
        <f t="shared" si="99"/>
        <v>4006402.9993001437</v>
      </c>
      <c r="AW686" s="172"/>
      <c r="AX686" s="172">
        <v>11736.563562490684</v>
      </c>
      <c r="AY686" s="172">
        <v>938965.28606449312</v>
      </c>
      <c r="AZ686" s="172">
        <v>296849.29959686333</v>
      </c>
      <c r="BA686" s="172"/>
      <c r="BB686" s="172">
        <f t="shared" si="91"/>
        <v>1247551.1492238471</v>
      </c>
      <c r="BC686" s="172"/>
      <c r="BD686" s="172">
        <v>0</v>
      </c>
      <c r="BE686" s="172">
        <v>2967358.5908305803</v>
      </c>
      <c r="BF686" s="172">
        <v>5960671.7275735699</v>
      </c>
      <c r="BG686" s="172">
        <v>2045055.5068413713</v>
      </c>
      <c r="BH686" s="172"/>
      <c r="BI686" s="172">
        <f t="shared" si="100"/>
        <v>10973085.82524552</v>
      </c>
      <c r="BJ686" s="172"/>
      <c r="BK686" s="172">
        <v>55517.463478368787</v>
      </c>
      <c r="BL686" s="172">
        <v>826427.48705924978</v>
      </c>
      <c r="BM686" s="172">
        <v>1456179.7529748008</v>
      </c>
      <c r="BN686" s="172">
        <v>1069270.3899867332</v>
      </c>
      <c r="BP686" s="265">
        <f t="shared" si="101"/>
        <v>3407395.0934991529</v>
      </c>
      <c r="BR686" s="265">
        <f t="shared" si="102"/>
        <v>199589624.20688152</v>
      </c>
    </row>
    <row r="687" spans="1:70" ht="15">
      <c r="A687" s="39">
        <f t="shared" si="103"/>
        <v>2032</v>
      </c>
      <c r="B687" s="39">
        <f t="shared" si="104"/>
        <v>2</v>
      </c>
      <c r="C687" s="264">
        <f t="shared" si="105"/>
        <v>48245</v>
      </c>
      <c r="E687" s="172">
        <v>113166230.97699766</v>
      </c>
      <c r="F687" s="172">
        <v>438.65350000000001</v>
      </c>
      <c r="G687" s="172"/>
      <c r="H687" s="172">
        <f t="shared" si="92"/>
        <v>113166669.63049766</v>
      </c>
      <c r="I687" s="172"/>
      <c r="J687" s="172">
        <v>37469936.54385718</v>
      </c>
      <c r="K687" s="172">
        <v>6632421.1175853079</v>
      </c>
      <c r="L687" s="172"/>
      <c r="M687" s="172">
        <f t="shared" si="93"/>
        <v>44102357.661442488</v>
      </c>
      <c r="N687" s="172"/>
      <c r="O687" s="172">
        <v>1390815.4657015018</v>
      </c>
      <c r="P687" s="172">
        <v>1021431.3661763136</v>
      </c>
      <c r="Q687" s="172"/>
      <c r="R687" s="172">
        <f t="shared" si="94"/>
        <v>2412246.8318778155</v>
      </c>
      <c r="S687" s="172"/>
      <c r="T687" s="172">
        <v>1300546.5583833314</v>
      </c>
      <c r="U687" s="172">
        <v>1235978.7281350144</v>
      </c>
      <c r="V687" s="172">
        <v>3872025.9821042269</v>
      </c>
      <c r="W687" s="172"/>
      <c r="X687" s="172">
        <f t="shared" si="95"/>
        <v>6408551.2686225725</v>
      </c>
      <c r="Y687" s="172"/>
      <c r="Z687" s="172">
        <v>166327.40275768295</v>
      </c>
      <c r="AA687" s="172">
        <v>180329.0520773599</v>
      </c>
      <c r="AB687" s="172">
        <v>17181.271371384602</v>
      </c>
      <c r="AC687" s="172"/>
      <c r="AD687" s="172">
        <f t="shared" si="96"/>
        <v>363837.72620642744</v>
      </c>
      <c r="AE687" s="172"/>
      <c r="AF687" s="172">
        <v>143710.24463767992</v>
      </c>
      <c r="AG687" s="172">
        <v>39281.204761116896</v>
      </c>
      <c r="AH687" s="172">
        <v>40249.497733154458</v>
      </c>
      <c r="AI687" s="172"/>
      <c r="AJ687" s="172">
        <f t="shared" si="97"/>
        <v>223240.94713195128</v>
      </c>
      <c r="AK687" s="172"/>
      <c r="AL687" s="172">
        <v>13262.396687053408</v>
      </c>
      <c r="AM687" s="172">
        <v>495.41444335659662</v>
      </c>
      <c r="AN687" s="172">
        <v>0</v>
      </c>
      <c r="AO687" s="172"/>
      <c r="AP687" s="172">
        <f t="shared" si="98"/>
        <v>13757.811130410004</v>
      </c>
      <c r="AQ687" s="172"/>
      <c r="AR687" s="172">
        <v>49077.176676785966</v>
      </c>
      <c r="AS687" s="172">
        <v>2886714.7451776452</v>
      </c>
      <c r="AT687" s="172">
        <v>888301.06112627918</v>
      </c>
      <c r="AU687" s="172"/>
      <c r="AV687" s="172">
        <f t="shared" si="99"/>
        <v>3824092.9829807105</v>
      </c>
      <c r="AW687" s="172"/>
      <c r="AX687" s="172">
        <v>15540.014228210424</v>
      </c>
      <c r="AY687" s="172">
        <v>914062.12114203593</v>
      </c>
      <c r="AZ687" s="172">
        <v>281275.57580887363</v>
      </c>
      <c r="BA687" s="172"/>
      <c r="BB687" s="172">
        <f t="shared" si="91"/>
        <v>1210877.71117912</v>
      </c>
      <c r="BC687" s="172"/>
      <c r="BD687" s="172">
        <v>0</v>
      </c>
      <c r="BE687" s="172">
        <v>3315444.0651845923</v>
      </c>
      <c r="BF687" s="172">
        <v>6659887.2696965868</v>
      </c>
      <c r="BG687" s="172">
        <v>2284950.381151089</v>
      </c>
      <c r="BH687" s="172"/>
      <c r="BI687" s="172">
        <f t="shared" si="100"/>
        <v>12260281.716032268</v>
      </c>
      <c r="BJ687" s="172"/>
      <c r="BK687" s="172">
        <v>61051.952501289881</v>
      </c>
      <c r="BL687" s="172">
        <v>908813.34492813074</v>
      </c>
      <c r="BM687" s="172">
        <v>1601345.082103699</v>
      </c>
      <c r="BN687" s="172">
        <v>1175865.0516506599</v>
      </c>
      <c r="BP687" s="265">
        <f t="shared" si="101"/>
        <v>3747075.4311837796</v>
      </c>
      <c r="BR687" s="265">
        <f t="shared" si="102"/>
        <v>187732989.7182852</v>
      </c>
    </row>
    <row r="688" spans="1:70" ht="15">
      <c r="A688" s="39">
        <f t="shared" si="103"/>
        <v>2032</v>
      </c>
      <c r="B688" s="39">
        <f t="shared" si="104"/>
        <v>3</v>
      </c>
      <c r="C688" s="264">
        <f t="shared" si="105"/>
        <v>48274</v>
      </c>
      <c r="E688" s="172">
        <v>96860317.68566522</v>
      </c>
      <c r="F688" s="172">
        <v>302.52</v>
      </c>
      <c r="G688" s="172"/>
      <c r="H688" s="172">
        <f t="shared" si="92"/>
        <v>96860620.205665216</v>
      </c>
      <c r="I688" s="172"/>
      <c r="J688" s="172">
        <v>33581165.365801841</v>
      </c>
      <c r="K688" s="172">
        <v>6631324.1346769948</v>
      </c>
      <c r="L688" s="172"/>
      <c r="M688" s="172">
        <f t="shared" si="93"/>
        <v>40212489.500478834</v>
      </c>
      <c r="N688" s="172"/>
      <c r="O688" s="172">
        <v>1184462.5239585834</v>
      </c>
      <c r="P688" s="172">
        <v>958488.15342475707</v>
      </c>
      <c r="Q688" s="172"/>
      <c r="R688" s="172">
        <f t="shared" si="94"/>
        <v>2142950.6773833404</v>
      </c>
      <c r="S688" s="172"/>
      <c r="T688" s="172">
        <v>1046591.5148230826</v>
      </c>
      <c r="U688" s="172">
        <v>994631.71159048844</v>
      </c>
      <c r="V688" s="172">
        <v>3115943.456174491</v>
      </c>
      <c r="W688" s="172"/>
      <c r="X688" s="172">
        <f t="shared" si="95"/>
        <v>5157166.6825880622</v>
      </c>
      <c r="Y688" s="172"/>
      <c r="Z688" s="172">
        <v>166691.06815945843</v>
      </c>
      <c r="AA688" s="172">
        <v>180723.33128865162</v>
      </c>
      <c r="AB688" s="172">
        <v>17218.837243590224</v>
      </c>
      <c r="AC688" s="172"/>
      <c r="AD688" s="172">
        <f t="shared" si="96"/>
        <v>364633.23669170024</v>
      </c>
      <c r="AE688" s="172"/>
      <c r="AF688" s="172">
        <v>140286.98513476161</v>
      </c>
      <c r="AG688" s="172">
        <v>38345.504193467066</v>
      </c>
      <c r="AH688" s="172">
        <v>39290.731877942882</v>
      </c>
      <c r="AI688" s="172"/>
      <c r="AJ688" s="172">
        <f t="shared" si="97"/>
        <v>217923.22120617155</v>
      </c>
      <c r="AK688" s="172"/>
      <c r="AL688" s="172">
        <v>15919.967366957486</v>
      </c>
      <c r="AM688" s="172">
        <v>594.68751821121464</v>
      </c>
      <c r="AN688" s="172">
        <v>0</v>
      </c>
      <c r="AO688" s="172"/>
      <c r="AP688" s="172">
        <f t="shared" si="98"/>
        <v>16514.6548851687</v>
      </c>
      <c r="AQ688" s="172"/>
      <c r="AR688" s="172">
        <v>45847.046426868961</v>
      </c>
      <c r="AS688" s="172">
        <v>2587415.402208881</v>
      </c>
      <c r="AT688" s="172">
        <v>673441.03238314204</v>
      </c>
      <c r="AU688" s="172"/>
      <c r="AV688" s="172">
        <f t="shared" si="99"/>
        <v>3306703.481018892</v>
      </c>
      <c r="AW688" s="172"/>
      <c r="AX688" s="172">
        <v>16894.86126815484</v>
      </c>
      <c r="AY688" s="172">
        <v>953475.25457577151</v>
      </c>
      <c r="AZ688" s="172">
        <v>248166.32043123682</v>
      </c>
      <c r="BA688" s="172"/>
      <c r="BB688" s="172">
        <f t="shared" si="91"/>
        <v>1218536.4362751632</v>
      </c>
      <c r="BC688" s="172"/>
      <c r="BD688" s="172">
        <v>0</v>
      </c>
      <c r="BE688" s="172">
        <v>3001069.6974044293</v>
      </c>
      <c r="BF688" s="172">
        <v>6028388.8010950806</v>
      </c>
      <c r="BG688" s="172">
        <v>2068288.6557953267</v>
      </c>
      <c r="BH688" s="172"/>
      <c r="BI688" s="172">
        <f t="shared" si="100"/>
        <v>11097747.154294835</v>
      </c>
      <c r="BJ688" s="172"/>
      <c r="BK688" s="172">
        <v>55066.524549807335</v>
      </c>
      <c r="BL688" s="172">
        <v>819714.85463335679</v>
      </c>
      <c r="BM688" s="172">
        <v>1444351.9766958074</v>
      </c>
      <c r="BN688" s="172">
        <v>1060585.2733802986</v>
      </c>
      <c r="BP688" s="265">
        <f t="shared" si="101"/>
        <v>3379718.6292592702</v>
      </c>
      <c r="BR688" s="265">
        <f t="shared" si="102"/>
        <v>163975003.87974665</v>
      </c>
    </row>
    <row r="689" spans="1:70" ht="15">
      <c r="A689" s="39">
        <f t="shared" si="103"/>
        <v>2032</v>
      </c>
      <c r="B689" s="39">
        <f t="shared" si="104"/>
        <v>4</v>
      </c>
      <c r="C689" s="264">
        <f t="shared" si="105"/>
        <v>48305</v>
      </c>
      <c r="E689" s="172">
        <v>72300438.484102741</v>
      </c>
      <c r="F689" s="172">
        <v>274.7885</v>
      </c>
      <c r="G689" s="172"/>
      <c r="H689" s="172">
        <f t="shared" si="92"/>
        <v>72300713.272602737</v>
      </c>
      <c r="I689" s="172"/>
      <c r="J689" s="172">
        <v>25784334.255919036</v>
      </c>
      <c r="K689" s="172">
        <v>5405501.8354697879</v>
      </c>
      <c r="L689" s="172"/>
      <c r="M689" s="172">
        <f t="shared" si="93"/>
        <v>31189836.091388822</v>
      </c>
      <c r="N689" s="172"/>
      <c r="O689" s="172">
        <v>892008.35054776259</v>
      </c>
      <c r="P689" s="172">
        <v>865751.81327329669</v>
      </c>
      <c r="Q689" s="172"/>
      <c r="R689" s="172">
        <f t="shared" si="94"/>
        <v>1757760.1638210593</v>
      </c>
      <c r="S689" s="172"/>
      <c r="T689" s="172">
        <v>1011581.2218895293</v>
      </c>
      <c r="U689" s="172">
        <v>961359.56377485185</v>
      </c>
      <c r="V689" s="172">
        <v>3011709.7684176224</v>
      </c>
      <c r="W689" s="172"/>
      <c r="X689" s="172">
        <f t="shared" si="95"/>
        <v>4984650.5540820034</v>
      </c>
      <c r="Y689" s="172"/>
      <c r="Z689" s="172">
        <v>160575.04703233059</v>
      </c>
      <c r="AA689" s="172">
        <v>174092.45583425136</v>
      </c>
      <c r="AB689" s="172">
        <v>16587.065106491482</v>
      </c>
      <c r="AC689" s="172"/>
      <c r="AD689" s="172">
        <f t="shared" si="96"/>
        <v>351254.56797307346</v>
      </c>
      <c r="AE689" s="172"/>
      <c r="AF689" s="172">
        <v>137064.02434687532</v>
      </c>
      <c r="AG689" s="172">
        <v>37464.552505122243</v>
      </c>
      <c r="AH689" s="172">
        <v>38388.064477625463</v>
      </c>
      <c r="AI689" s="172"/>
      <c r="AJ689" s="172">
        <f t="shared" si="97"/>
        <v>212916.641329623</v>
      </c>
      <c r="AK689" s="172"/>
      <c r="AL689" s="172">
        <v>14616.266178749056</v>
      </c>
      <c r="AM689" s="172">
        <v>545.98799476157251</v>
      </c>
      <c r="AN689" s="172">
        <v>0</v>
      </c>
      <c r="AO689" s="172"/>
      <c r="AP689" s="172">
        <f t="shared" si="98"/>
        <v>15162.254173510628</v>
      </c>
      <c r="AQ689" s="172"/>
      <c r="AR689" s="172">
        <v>48374.606140480573</v>
      </c>
      <c r="AS689" s="172">
        <v>2324350.9019586151</v>
      </c>
      <c r="AT689" s="172">
        <v>981574.5795779156</v>
      </c>
      <c r="AU689" s="172"/>
      <c r="AV689" s="172">
        <f t="shared" si="99"/>
        <v>3354300.0876770113</v>
      </c>
      <c r="AW689" s="172"/>
      <c r="AX689" s="172">
        <v>18556.899948009592</v>
      </c>
      <c r="AY689" s="172">
        <v>891640.27519839106</v>
      </c>
      <c r="AZ689" s="172">
        <v>376540.1461221283</v>
      </c>
      <c r="BA689" s="172"/>
      <c r="BB689" s="172">
        <f t="shared" si="91"/>
        <v>1286737.3212685289</v>
      </c>
      <c r="BC689" s="172"/>
      <c r="BD689" s="172">
        <v>0</v>
      </c>
      <c r="BE689" s="172">
        <v>3392488.6327979695</v>
      </c>
      <c r="BF689" s="172">
        <v>6814650.2893583393</v>
      </c>
      <c r="BG689" s="172">
        <v>2338048.2499953955</v>
      </c>
      <c r="BH689" s="172"/>
      <c r="BI689" s="172">
        <f t="shared" si="100"/>
        <v>12545187.172151703</v>
      </c>
      <c r="BJ689" s="172"/>
      <c r="BK689" s="172">
        <v>60170.281605634838</v>
      </c>
      <c r="BL689" s="172">
        <v>895688.87891225505</v>
      </c>
      <c r="BM689" s="172">
        <v>1578219.5423797837</v>
      </c>
      <c r="BN689" s="172">
        <v>1158884.0059873555</v>
      </c>
      <c r="BP689" s="265">
        <f t="shared" si="101"/>
        <v>3692962.708885029</v>
      </c>
      <c r="BR689" s="265">
        <f t="shared" si="102"/>
        <v>131691480.83535311</v>
      </c>
    </row>
    <row r="690" spans="1:70" ht="15">
      <c r="A690" s="39">
        <f t="shared" si="103"/>
        <v>2032</v>
      </c>
      <c r="B690" s="39">
        <f t="shared" si="104"/>
        <v>5</v>
      </c>
      <c r="C690" s="264">
        <f t="shared" si="105"/>
        <v>48335</v>
      </c>
      <c r="E690" s="172">
        <v>52412420.206712879</v>
      </c>
      <c r="F690" s="172">
        <v>196.63759999999999</v>
      </c>
      <c r="G690" s="172"/>
      <c r="H690" s="172">
        <f t="shared" si="92"/>
        <v>52412616.844312876</v>
      </c>
      <c r="I690" s="172"/>
      <c r="J690" s="172">
        <v>19533292.336324763</v>
      </c>
      <c r="K690" s="172">
        <v>5160914.9809904471</v>
      </c>
      <c r="L690" s="172"/>
      <c r="M690" s="172">
        <f t="shared" si="93"/>
        <v>24694207.31731521</v>
      </c>
      <c r="N690" s="172"/>
      <c r="O690" s="172">
        <v>674833.01243084704</v>
      </c>
      <c r="P690" s="172">
        <v>777101.82831203763</v>
      </c>
      <c r="Q690" s="172"/>
      <c r="R690" s="172">
        <f t="shared" si="94"/>
        <v>1451934.8407428847</v>
      </c>
      <c r="S690" s="172"/>
      <c r="T690" s="172">
        <v>833767.53631081153</v>
      </c>
      <c r="U690" s="172">
        <v>792373.73890766909</v>
      </c>
      <c r="V690" s="172">
        <v>2482317.5631971043</v>
      </c>
      <c r="W690" s="172"/>
      <c r="X690" s="172">
        <f t="shared" si="95"/>
        <v>4108458.838415585</v>
      </c>
      <c r="Y690" s="172"/>
      <c r="Z690" s="172">
        <v>153830.39893372112</v>
      </c>
      <c r="AA690" s="172">
        <v>166780.0348016838</v>
      </c>
      <c r="AB690" s="172">
        <v>15890.357123528944</v>
      </c>
      <c r="AC690" s="172"/>
      <c r="AD690" s="172">
        <f t="shared" si="96"/>
        <v>336500.79085893388</v>
      </c>
      <c r="AE690" s="172"/>
      <c r="AF690" s="172">
        <v>131736.47495464116</v>
      </c>
      <c r="AG690" s="172">
        <v>36008.34067360717</v>
      </c>
      <c r="AH690" s="172">
        <v>36895.956606494787</v>
      </c>
      <c r="AI690" s="172"/>
      <c r="AJ690" s="172">
        <f t="shared" si="97"/>
        <v>204640.77223474311</v>
      </c>
      <c r="AK690" s="172"/>
      <c r="AL690" s="172">
        <v>14851.341067484735</v>
      </c>
      <c r="AM690" s="172">
        <v>554.7691749583455</v>
      </c>
      <c r="AN690" s="172">
        <v>0</v>
      </c>
      <c r="AO690" s="172"/>
      <c r="AP690" s="172">
        <f t="shared" si="98"/>
        <v>15406.110242443079</v>
      </c>
      <c r="AQ690" s="172"/>
      <c r="AR690" s="172">
        <v>21334.417515647565</v>
      </c>
      <c r="AS690" s="172">
        <v>1895341.5843188721</v>
      </c>
      <c r="AT690" s="172">
        <v>976753.26666708209</v>
      </c>
      <c r="AU690" s="172"/>
      <c r="AV690" s="172">
        <f t="shared" si="99"/>
        <v>2893429.2685016016</v>
      </c>
      <c r="AW690" s="172"/>
      <c r="AX690" s="172">
        <v>8571.4155343140446</v>
      </c>
      <c r="AY690" s="172">
        <v>761481.31472288119</v>
      </c>
      <c r="AZ690" s="172">
        <v>392424.96857304499</v>
      </c>
      <c r="BA690" s="172"/>
      <c r="BB690" s="172">
        <f t="shared" si="91"/>
        <v>1162477.6988302402</v>
      </c>
      <c r="BC690" s="172"/>
      <c r="BD690" s="172">
        <v>0</v>
      </c>
      <c r="BE690" s="172">
        <v>3136300.2022811561</v>
      </c>
      <c r="BF690" s="172">
        <v>6300032.6292508757</v>
      </c>
      <c r="BG690" s="172">
        <v>2161487.3307197751</v>
      </c>
      <c r="BH690" s="172"/>
      <c r="BI690" s="172">
        <f t="shared" si="100"/>
        <v>11597820.162251806</v>
      </c>
      <c r="BJ690" s="172"/>
      <c r="BK690" s="172">
        <v>54178.256666364978</v>
      </c>
      <c r="BL690" s="172">
        <v>806492.18650777265</v>
      </c>
      <c r="BM690" s="172">
        <v>1421053.4031291222</v>
      </c>
      <c r="BN690" s="172">
        <v>1043477.1692517452</v>
      </c>
      <c r="BP690" s="265">
        <f t="shared" si="101"/>
        <v>3325201.0155550051</v>
      </c>
      <c r="BR690" s="265">
        <f t="shared" si="102"/>
        <v>102202693.65926132</v>
      </c>
    </row>
    <row r="691" spans="1:70" ht="15">
      <c r="A691" s="39">
        <f t="shared" si="103"/>
        <v>2032</v>
      </c>
      <c r="B691" s="39">
        <f t="shared" si="104"/>
        <v>6</v>
      </c>
      <c r="C691" s="264">
        <f t="shared" si="105"/>
        <v>48366</v>
      </c>
      <c r="E691" s="172">
        <v>34032828.944422893</v>
      </c>
      <c r="F691" s="172">
        <v>103.361</v>
      </c>
      <c r="G691" s="172"/>
      <c r="H691" s="172">
        <f t="shared" si="92"/>
        <v>34032932.305422895</v>
      </c>
      <c r="I691" s="172"/>
      <c r="J691" s="172">
        <v>14353709.580545422</v>
      </c>
      <c r="K691" s="172">
        <v>4810547.4063959653</v>
      </c>
      <c r="L691" s="172"/>
      <c r="M691" s="172">
        <f t="shared" si="93"/>
        <v>19164256.986941386</v>
      </c>
      <c r="N691" s="172"/>
      <c r="O691" s="172">
        <v>403712.77269846364</v>
      </c>
      <c r="P691" s="172">
        <v>726858.50059053896</v>
      </c>
      <c r="Q691" s="172"/>
      <c r="R691" s="172">
        <f t="shared" si="94"/>
        <v>1130571.2732890025</v>
      </c>
      <c r="S691" s="172"/>
      <c r="T691" s="172">
        <v>654347.98828897253</v>
      </c>
      <c r="U691" s="172">
        <v>621861.77735032735</v>
      </c>
      <c r="V691" s="172">
        <v>1948144.3364411637</v>
      </c>
      <c r="W691" s="172"/>
      <c r="X691" s="172">
        <f t="shared" si="95"/>
        <v>3224354.1020804634</v>
      </c>
      <c r="Y691" s="172"/>
      <c r="Z691" s="172">
        <v>145123.88051460206</v>
      </c>
      <c r="AA691" s="172">
        <v>157340.59074506524</v>
      </c>
      <c r="AB691" s="172">
        <v>14990.992056927294</v>
      </c>
      <c r="AC691" s="172"/>
      <c r="AD691" s="172">
        <f t="shared" si="96"/>
        <v>317455.4633165946</v>
      </c>
      <c r="AE691" s="172"/>
      <c r="AF691" s="172">
        <v>112235.43525995556</v>
      </c>
      <c r="AG691" s="172">
        <v>30678.001592820674</v>
      </c>
      <c r="AH691" s="172">
        <v>31434.223137427922</v>
      </c>
      <c r="AI691" s="172"/>
      <c r="AJ691" s="172">
        <f t="shared" si="97"/>
        <v>174347.65999020415</v>
      </c>
      <c r="AK691" s="172"/>
      <c r="AL691" s="172">
        <v>15574.802729140178</v>
      </c>
      <c r="AM691" s="172">
        <v>581.79395523420226</v>
      </c>
      <c r="AN691" s="172">
        <v>0</v>
      </c>
      <c r="AO691" s="172"/>
      <c r="AP691" s="172">
        <f t="shared" si="98"/>
        <v>16156.596684374381</v>
      </c>
      <c r="AQ691" s="172"/>
      <c r="AR691" s="172">
        <v>5326.7217791904686</v>
      </c>
      <c r="AS691" s="172">
        <v>1576927.3997476853</v>
      </c>
      <c r="AT691" s="172">
        <v>1040915.4794969481</v>
      </c>
      <c r="AU691" s="172"/>
      <c r="AV691" s="172">
        <f t="shared" si="99"/>
        <v>2623169.601023824</v>
      </c>
      <c r="AW691" s="172"/>
      <c r="AX691" s="172">
        <v>2132.7988147893889</v>
      </c>
      <c r="AY691" s="172">
        <v>631395.63668029802</v>
      </c>
      <c r="AZ691" s="172">
        <v>416778.53527848696</v>
      </c>
      <c r="BA691" s="172"/>
      <c r="BB691" s="172">
        <f t="shared" si="91"/>
        <v>1050306.9707735744</v>
      </c>
      <c r="BC691" s="172"/>
      <c r="BD691" s="172">
        <v>0</v>
      </c>
      <c r="BE691" s="172">
        <v>3020180.6001069313</v>
      </c>
      <c r="BF691" s="172">
        <v>6066777.763514122</v>
      </c>
      <c r="BG691" s="172">
        <v>2081459.5805811721</v>
      </c>
      <c r="BH691" s="172"/>
      <c r="BI691" s="172">
        <f t="shared" si="100"/>
        <v>11168417.944202224</v>
      </c>
      <c r="BJ691" s="172"/>
      <c r="BK691" s="172">
        <v>53525.229223326241</v>
      </c>
      <c r="BL691" s="172">
        <v>796771.28438223677</v>
      </c>
      <c r="BM691" s="172">
        <v>1403925.002782438</v>
      </c>
      <c r="BN691" s="172">
        <v>1030899.813138166</v>
      </c>
      <c r="BP691" s="265">
        <f t="shared" si="101"/>
        <v>3285121.3295261669</v>
      </c>
      <c r="BR691" s="265">
        <f t="shared" si="102"/>
        <v>76187090.233250722</v>
      </c>
    </row>
    <row r="692" spans="1:70" ht="15">
      <c r="A692" s="39">
        <f t="shared" si="103"/>
        <v>2032</v>
      </c>
      <c r="B692" s="39">
        <f t="shared" si="104"/>
        <v>7</v>
      </c>
      <c r="C692" s="264">
        <f t="shared" si="105"/>
        <v>48396</v>
      </c>
      <c r="E692" s="172">
        <v>22759455.288044434</v>
      </c>
      <c r="F692" s="172">
        <v>78.150999999999996</v>
      </c>
      <c r="G692" s="172"/>
      <c r="H692" s="172">
        <f t="shared" si="92"/>
        <v>22759533.439044435</v>
      </c>
      <c r="I692" s="172"/>
      <c r="J692" s="172">
        <v>10896038.395278459</v>
      </c>
      <c r="K692" s="172">
        <v>3621300.8482986083</v>
      </c>
      <c r="L692" s="172"/>
      <c r="M692" s="172">
        <f t="shared" si="93"/>
        <v>14517339.243577067</v>
      </c>
      <c r="N692" s="172"/>
      <c r="O692" s="172">
        <v>275337.21783415606</v>
      </c>
      <c r="P692" s="172">
        <v>681994.93667690898</v>
      </c>
      <c r="Q692" s="172"/>
      <c r="R692" s="172">
        <f t="shared" si="94"/>
        <v>957332.15451106499</v>
      </c>
      <c r="S692" s="172"/>
      <c r="T692" s="172">
        <v>496874.19627018028</v>
      </c>
      <c r="U692" s="172">
        <v>472206.03767736367</v>
      </c>
      <c r="V692" s="172">
        <v>1479308.6686468534</v>
      </c>
      <c r="W692" s="172"/>
      <c r="X692" s="172">
        <f t="shared" si="95"/>
        <v>2448388.9025943973</v>
      </c>
      <c r="Y692" s="172"/>
      <c r="Z692" s="172">
        <v>123207.69625352068</v>
      </c>
      <c r="AA692" s="172">
        <v>133579.47461249819</v>
      </c>
      <c r="AB692" s="172">
        <v>12727.096252797606</v>
      </c>
      <c r="AC692" s="172"/>
      <c r="AD692" s="172">
        <f t="shared" si="96"/>
        <v>269514.26711881644</v>
      </c>
      <c r="AE692" s="172"/>
      <c r="AF692" s="172">
        <v>104321.01690587445</v>
      </c>
      <c r="AG692" s="172">
        <v>28514.704962746684</v>
      </c>
      <c r="AH692" s="172">
        <v>29217.60062450304</v>
      </c>
      <c r="AI692" s="172"/>
      <c r="AJ692" s="172">
        <f t="shared" si="97"/>
        <v>162053.32249312417</v>
      </c>
      <c r="AK692" s="172"/>
      <c r="AL692" s="172">
        <v>13659.204512286229</v>
      </c>
      <c r="AM692" s="172">
        <v>510.23712831286571</v>
      </c>
      <c r="AN692" s="172">
        <v>0</v>
      </c>
      <c r="AO692" s="172"/>
      <c r="AP692" s="172">
        <f t="shared" si="98"/>
        <v>14169.441640599094</v>
      </c>
      <c r="AQ692" s="172"/>
      <c r="AR692" s="172">
        <v>2810.2992045431224</v>
      </c>
      <c r="AS692" s="172">
        <v>1288551.2265897361</v>
      </c>
      <c r="AT692" s="172">
        <v>1010865.3621439</v>
      </c>
      <c r="AU692" s="172"/>
      <c r="AV692" s="172">
        <f t="shared" si="99"/>
        <v>2302226.8879381791</v>
      </c>
      <c r="AW692" s="172"/>
      <c r="AX692" s="172">
        <v>1216.0172958916462</v>
      </c>
      <c r="AY692" s="172">
        <v>557556.49634831317</v>
      </c>
      <c r="AZ692" s="172">
        <v>437401.74078175926</v>
      </c>
      <c r="BA692" s="172"/>
      <c r="BB692" s="172">
        <f t="shared" si="91"/>
        <v>996174.25442596409</v>
      </c>
      <c r="BC692" s="172"/>
      <c r="BD692" s="172">
        <v>0</v>
      </c>
      <c r="BE692" s="172">
        <v>2708458.3446875261</v>
      </c>
      <c r="BF692" s="172">
        <v>5440606.7168210987</v>
      </c>
      <c r="BG692" s="172">
        <v>1866625.6481335163</v>
      </c>
      <c r="BH692" s="172"/>
      <c r="BI692" s="172">
        <f t="shared" si="100"/>
        <v>10015690.709642142</v>
      </c>
      <c r="BJ692" s="172"/>
      <c r="BK692" s="172">
        <v>53022.37697502318</v>
      </c>
      <c r="BL692" s="172">
        <v>789285.87539756473</v>
      </c>
      <c r="BM692" s="172">
        <v>1390735.5806287751</v>
      </c>
      <c r="BN692" s="172">
        <v>1021214.8422126082</v>
      </c>
      <c r="BP692" s="265">
        <f t="shared" si="101"/>
        <v>3254258.6752139712</v>
      </c>
      <c r="BR692" s="265">
        <f t="shared" si="102"/>
        <v>57696681.298199758</v>
      </c>
    </row>
    <row r="693" spans="1:70" ht="15">
      <c r="A693" s="39">
        <f t="shared" si="103"/>
        <v>2032</v>
      </c>
      <c r="B693" s="39">
        <f t="shared" si="104"/>
        <v>8</v>
      </c>
      <c r="C693" s="264">
        <f t="shared" si="105"/>
        <v>48427</v>
      </c>
      <c r="E693" s="172">
        <v>17986178.212624546</v>
      </c>
      <c r="F693" s="172">
        <v>65.545500000000004</v>
      </c>
      <c r="G693" s="172"/>
      <c r="H693" s="172">
        <f t="shared" si="92"/>
        <v>17986243.758124545</v>
      </c>
      <c r="I693" s="172"/>
      <c r="J693" s="172">
        <v>9388161.317632556</v>
      </c>
      <c r="K693" s="172">
        <v>3622780.3288467643</v>
      </c>
      <c r="L693" s="172"/>
      <c r="M693" s="172">
        <f t="shared" si="93"/>
        <v>13010941.64647932</v>
      </c>
      <c r="N693" s="172"/>
      <c r="O693" s="172">
        <v>264475.3964816815</v>
      </c>
      <c r="P693" s="172">
        <v>662390.26731938671</v>
      </c>
      <c r="Q693" s="172"/>
      <c r="R693" s="172">
        <f t="shared" si="94"/>
        <v>926865.66380106821</v>
      </c>
      <c r="S693" s="172"/>
      <c r="T693" s="172">
        <v>416676.90228190075</v>
      </c>
      <c r="U693" s="172">
        <v>395990.27378597384</v>
      </c>
      <c r="V693" s="172">
        <v>1240542.8943534098</v>
      </c>
      <c r="W693" s="172"/>
      <c r="X693" s="172">
        <f t="shared" si="95"/>
        <v>2053210.0704212843</v>
      </c>
      <c r="Y693" s="172"/>
      <c r="Z693" s="172">
        <v>117329.22031967547</v>
      </c>
      <c r="AA693" s="172">
        <v>127206.14120360557</v>
      </c>
      <c r="AB693" s="172">
        <v>12119.862035254444</v>
      </c>
      <c r="AC693" s="172"/>
      <c r="AD693" s="172">
        <f t="shared" si="96"/>
        <v>256655.22355853548</v>
      </c>
      <c r="AE693" s="172"/>
      <c r="AF693" s="172">
        <v>110579.14215570354</v>
      </c>
      <c r="AG693" s="172">
        <v>30225.276815011126</v>
      </c>
      <c r="AH693" s="172">
        <v>30970.338563902173</v>
      </c>
      <c r="AI693" s="172"/>
      <c r="AJ693" s="172">
        <f t="shared" si="97"/>
        <v>171774.75753461686</v>
      </c>
      <c r="AK693" s="172"/>
      <c r="AL693" s="172">
        <v>13392.373799159279</v>
      </c>
      <c r="AM693" s="172">
        <v>500.26971500639479</v>
      </c>
      <c r="AN693" s="172">
        <v>0</v>
      </c>
      <c r="AO693" s="172"/>
      <c r="AP693" s="172">
        <f t="shared" si="98"/>
        <v>13892.643514165673</v>
      </c>
      <c r="AQ693" s="172"/>
      <c r="AR693" s="172">
        <v>3403.8830818119209</v>
      </c>
      <c r="AS693" s="172">
        <v>1230576.3278897866</v>
      </c>
      <c r="AT693" s="172">
        <v>893259.04847731616</v>
      </c>
      <c r="AU693" s="172"/>
      <c r="AV693" s="172">
        <f t="shared" si="99"/>
        <v>2127239.2594489148</v>
      </c>
      <c r="AW693" s="172"/>
      <c r="AX693" s="172">
        <v>1542.3257590301259</v>
      </c>
      <c r="AY693" s="172">
        <v>557583.65470849921</v>
      </c>
      <c r="AZ693" s="172">
        <v>404742.5857000773</v>
      </c>
      <c r="BA693" s="172"/>
      <c r="BB693" s="172">
        <f t="shared" si="91"/>
        <v>963868.56616760674</v>
      </c>
      <c r="BC693" s="172"/>
      <c r="BD693" s="172">
        <v>0</v>
      </c>
      <c r="BE693" s="172">
        <v>2664999.0463648858</v>
      </c>
      <c r="BF693" s="172">
        <v>5353307.9954557652</v>
      </c>
      <c r="BG693" s="172">
        <v>1836674.2032246285</v>
      </c>
      <c r="BH693" s="172"/>
      <c r="BI693" s="172">
        <f t="shared" si="100"/>
        <v>9854981.2450452801</v>
      </c>
      <c r="BJ693" s="172"/>
      <c r="BK693" s="172">
        <v>52825.963825160849</v>
      </c>
      <c r="BL693" s="172">
        <v>786362.08861596277</v>
      </c>
      <c r="BM693" s="172">
        <v>1385583.8169470828</v>
      </c>
      <c r="BN693" s="172">
        <v>1017431.9106412901</v>
      </c>
      <c r="BP693" s="265">
        <f t="shared" si="101"/>
        <v>3242203.7800294966</v>
      </c>
      <c r="BR693" s="265">
        <f t="shared" si="102"/>
        <v>50607876.614124835</v>
      </c>
    </row>
    <row r="694" spans="1:70" ht="15">
      <c r="A694" s="39">
        <f t="shared" si="103"/>
        <v>2032</v>
      </c>
      <c r="B694" s="39">
        <f t="shared" si="104"/>
        <v>9</v>
      </c>
      <c r="C694" s="264">
        <f t="shared" si="105"/>
        <v>48458</v>
      </c>
      <c r="E694" s="172">
        <v>20953078.933236357</v>
      </c>
      <c r="F694" s="172">
        <v>73.108999999999995</v>
      </c>
      <c r="G694" s="172"/>
      <c r="H694" s="172">
        <f t="shared" si="92"/>
        <v>20953152.042236358</v>
      </c>
      <c r="I694" s="172"/>
      <c r="J694" s="172">
        <v>10372476.511974402</v>
      </c>
      <c r="K694" s="172">
        <v>3608919.8250193475</v>
      </c>
      <c r="L694" s="172"/>
      <c r="M694" s="172">
        <f t="shared" si="93"/>
        <v>13981396.33699375</v>
      </c>
      <c r="N694" s="172"/>
      <c r="O694" s="172">
        <v>288540.64314437448</v>
      </c>
      <c r="P694" s="172">
        <v>637026.93031220557</v>
      </c>
      <c r="Q694" s="172"/>
      <c r="R694" s="172">
        <f t="shared" si="94"/>
        <v>925567.57345658005</v>
      </c>
      <c r="S694" s="172"/>
      <c r="T694" s="172">
        <v>439303.61273022625</v>
      </c>
      <c r="U694" s="172">
        <v>417493.64298220194</v>
      </c>
      <c r="V694" s="172">
        <v>1307907.8111883537</v>
      </c>
      <c r="W694" s="172"/>
      <c r="X694" s="172">
        <f t="shared" si="95"/>
        <v>2164705.0669007818</v>
      </c>
      <c r="Y694" s="172"/>
      <c r="Z694" s="172">
        <v>125285.97945004136</v>
      </c>
      <c r="AA694" s="172">
        <v>135832.71029443134</v>
      </c>
      <c r="AB694" s="172">
        <v>12941.778542029473</v>
      </c>
      <c r="AC694" s="172"/>
      <c r="AD694" s="172">
        <f t="shared" si="96"/>
        <v>274060.46828650218</v>
      </c>
      <c r="AE694" s="172"/>
      <c r="AF694" s="172">
        <v>120708.85856091554</v>
      </c>
      <c r="AG694" s="172">
        <v>32994.094482035325</v>
      </c>
      <c r="AH694" s="172">
        <v>33807.408381137582</v>
      </c>
      <c r="AI694" s="172"/>
      <c r="AJ694" s="172">
        <f t="shared" si="97"/>
        <v>187510.36142408845</v>
      </c>
      <c r="AK694" s="172"/>
      <c r="AL694" s="172">
        <v>13539.423249237239</v>
      </c>
      <c r="AM694" s="172">
        <v>505.76272077113583</v>
      </c>
      <c r="AN694" s="172">
        <v>0</v>
      </c>
      <c r="AO694" s="172"/>
      <c r="AP694" s="172">
        <f t="shared" si="98"/>
        <v>14045.185970008375</v>
      </c>
      <c r="AQ694" s="172"/>
      <c r="AR694" s="172">
        <v>5655.376308531675</v>
      </c>
      <c r="AS694" s="172">
        <v>1244917.9429090347</v>
      </c>
      <c r="AT694" s="172">
        <v>931758.57785111386</v>
      </c>
      <c r="AU694" s="172"/>
      <c r="AV694" s="172">
        <f t="shared" si="99"/>
        <v>2182331.8970686803</v>
      </c>
      <c r="AW694" s="172"/>
      <c r="AX694" s="172">
        <v>2520.9897610583712</v>
      </c>
      <c r="AY694" s="172">
        <v>554945.45653786324</v>
      </c>
      <c r="AZ694" s="172">
        <v>415348.81259755359</v>
      </c>
      <c r="BA694" s="172"/>
      <c r="BB694" s="172">
        <f t="shared" si="91"/>
        <v>972815.25889647519</v>
      </c>
      <c r="BC694" s="172"/>
      <c r="BD694" s="172">
        <v>0</v>
      </c>
      <c r="BE694" s="172">
        <v>2814732.5142044215</v>
      </c>
      <c r="BF694" s="172">
        <v>5654084.6023615217</v>
      </c>
      <c r="BG694" s="172">
        <v>1939868.0854571047</v>
      </c>
      <c r="BH694" s="172"/>
      <c r="BI694" s="172">
        <f t="shared" si="100"/>
        <v>10408685.202023048</v>
      </c>
      <c r="BJ694" s="172"/>
      <c r="BK694" s="172">
        <v>53013.069786072854</v>
      </c>
      <c r="BL694" s="172">
        <v>789147.32950058219</v>
      </c>
      <c r="BM694" s="172">
        <v>1390491.4603239656</v>
      </c>
      <c r="BN694" s="172">
        <v>1021035.5850755728</v>
      </c>
      <c r="BP694" s="265">
        <f t="shared" si="101"/>
        <v>3253687.444686194</v>
      </c>
      <c r="BR694" s="265">
        <f t="shared" si="102"/>
        <v>55317956.837942474</v>
      </c>
    </row>
    <row r="695" spans="1:70" ht="15">
      <c r="A695" s="39">
        <f t="shared" si="103"/>
        <v>2032</v>
      </c>
      <c r="B695" s="39">
        <f t="shared" si="104"/>
        <v>10</v>
      </c>
      <c r="C695" s="264">
        <f t="shared" si="105"/>
        <v>48488</v>
      </c>
      <c r="E695" s="172">
        <v>35471632.4985874</v>
      </c>
      <c r="F695" s="172">
        <v>141.1755</v>
      </c>
      <c r="G695" s="172"/>
      <c r="H695" s="172">
        <f t="shared" si="92"/>
        <v>35471773.674087398</v>
      </c>
      <c r="I695" s="172"/>
      <c r="J695" s="172">
        <v>14397216.378574552</v>
      </c>
      <c r="K695" s="172">
        <v>4021952.1008211798</v>
      </c>
      <c r="L695" s="172"/>
      <c r="M695" s="172">
        <f t="shared" si="93"/>
        <v>18419168.479395732</v>
      </c>
      <c r="N695" s="172"/>
      <c r="O695" s="172">
        <v>447249.04287689237</v>
      </c>
      <c r="P695" s="172">
        <v>672669.08609589341</v>
      </c>
      <c r="Q695" s="172"/>
      <c r="R695" s="172">
        <f t="shared" si="94"/>
        <v>1119918.1289727858</v>
      </c>
      <c r="S695" s="172"/>
      <c r="T695" s="172">
        <v>526165.83367605985</v>
      </c>
      <c r="U695" s="172">
        <v>500043.44227663835</v>
      </c>
      <c r="V695" s="172">
        <v>1566516.6046971614</v>
      </c>
      <c r="W695" s="172"/>
      <c r="X695" s="172">
        <f t="shared" si="95"/>
        <v>2592725.8806498596</v>
      </c>
      <c r="Y695" s="172"/>
      <c r="Z695" s="172">
        <v>142891.76208858649</v>
      </c>
      <c r="AA695" s="172">
        <v>154920.56979112653</v>
      </c>
      <c r="AB695" s="172">
        <v>14760.418911585073</v>
      </c>
      <c r="AC695" s="172"/>
      <c r="AD695" s="172">
        <f t="shared" si="96"/>
        <v>312572.75079129805</v>
      </c>
      <c r="AE695" s="172"/>
      <c r="AF695" s="172">
        <v>114202.26715416696</v>
      </c>
      <c r="AG695" s="172">
        <v>31215.607847419978</v>
      </c>
      <c r="AH695" s="172">
        <v>31985.081540509374</v>
      </c>
      <c r="AI695" s="172"/>
      <c r="AJ695" s="172">
        <f t="shared" si="97"/>
        <v>177402.95654209633</v>
      </c>
      <c r="AK695" s="172"/>
      <c r="AL695" s="172">
        <v>14316.790901855311</v>
      </c>
      <c r="AM695" s="172">
        <v>534.80114964584698</v>
      </c>
      <c r="AN695" s="172">
        <v>0</v>
      </c>
      <c r="AO695" s="172"/>
      <c r="AP695" s="172">
        <f t="shared" si="98"/>
        <v>14851.592051501158</v>
      </c>
      <c r="AQ695" s="172"/>
      <c r="AR695" s="172">
        <v>12300.737807527361</v>
      </c>
      <c r="AS695" s="172">
        <v>1441419.4885498795</v>
      </c>
      <c r="AT695" s="172">
        <v>731168.57574225415</v>
      </c>
      <c r="AU695" s="172"/>
      <c r="AV695" s="172">
        <f t="shared" si="99"/>
        <v>2184888.802099661</v>
      </c>
      <c r="AW695" s="172"/>
      <c r="AX695" s="172">
        <v>5606.1724646750772</v>
      </c>
      <c r="AY695" s="172">
        <v>656939.9635369305</v>
      </c>
      <c r="AZ695" s="172">
        <v>333236.6887662239</v>
      </c>
      <c r="BA695" s="172"/>
      <c r="BB695" s="172">
        <f t="shared" si="91"/>
        <v>995782.82476782938</v>
      </c>
      <c r="BC695" s="172"/>
      <c r="BD695" s="172">
        <v>0</v>
      </c>
      <c r="BE695" s="172">
        <v>2706555.9060225757</v>
      </c>
      <c r="BF695" s="172">
        <v>5436785.1994626466</v>
      </c>
      <c r="BG695" s="172">
        <v>1865314.5182012571</v>
      </c>
      <c r="BH695" s="172"/>
      <c r="BI695" s="172">
        <f t="shared" si="100"/>
        <v>10008655.623686479</v>
      </c>
      <c r="BJ695" s="172"/>
      <c r="BK695" s="172">
        <v>50461.421354598038</v>
      </c>
      <c r="BL695" s="172">
        <v>751163.74255403446</v>
      </c>
      <c r="BM695" s="172">
        <v>1323563.7127320524</v>
      </c>
      <c r="BN695" s="172">
        <v>971890.65044621658</v>
      </c>
      <c r="BP695" s="265">
        <f t="shared" si="101"/>
        <v>3097079.5270869015</v>
      </c>
      <c r="BR695" s="265">
        <f t="shared" si="102"/>
        <v>74394820.240131527</v>
      </c>
    </row>
    <row r="696" spans="1:70" ht="15">
      <c r="A696" s="39">
        <f t="shared" si="103"/>
        <v>2032</v>
      </c>
      <c r="B696" s="39">
        <f t="shared" si="104"/>
        <v>11</v>
      </c>
      <c r="C696" s="264">
        <f t="shared" si="105"/>
        <v>48519</v>
      </c>
      <c r="E696" s="172">
        <v>72680944.689533427</v>
      </c>
      <c r="F696" s="172">
        <v>236.9735</v>
      </c>
      <c r="G696" s="172"/>
      <c r="H696" s="172">
        <f t="shared" si="92"/>
        <v>72681181.663033426</v>
      </c>
      <c r="I696" s="172"/>
      <c r="J696" s="172">
        <v>24093052.607047725</v>
      </c>
      <c r="K696" s="172">
        <v>5986957.252983598</v>
      </c>
      <c r="L696" s="172"/>
      <c r="M696" s="172">
        <f t="shared" si="93"/>
        <v>30080009.860031322</v>
      </c>
      <c r="N696" s="172"/>
      <c r="O696" s="172">
        <v>823175.17070319643</v>
      </c>
      <c r="P696" s="172">
        <v>804617.81233543367</v>
      </c>
      <c r="Q696" s="172"/>
      <c r="R696" s="172">
        <f t="shared" si="94"/>
        <v>1627792.9830386301</v>
      </c>
      <c r="S696" s="172"/>
      <c r="T696" s="172">
        <v>809190.47615553078</v>
      </c>
      <c r="U696" s="172">
        <v>769016.84840942966</v>
      </c>
      <c r="V696" s="172">
        <v>2409146.0070758997</v>
      </c>
      <c r="W696" s="172"/>
      <c r="X696" s="172">
        <f t="shared" si="95"/>
        <v>3987353.3316408601</v>
      </c>
      <c r="Y696" s="172"/>
      <c r="Z696" s="172">
        <v>158231.01026065194</v>
      </c>
      <c r="AA696" s="172">
        <v>171551.09510797882</v>
      </c>
      <c r="AB696" s="172">
        <v>16344.931031101698</v>
      </c>
      <c r="AC696" s="172"/>
      <c r="AD696" s="172">
        <f t="shared" si="96"/>
        <v>346127.0363997324</v>
      </c>
      <c r="AE696" s="172"/>
      <c r="AF696" s="172">
        <v>114228.542838198</v>
      </c>
      <c r="AG696" s="172">
        <v>31222.789941690742</v>
      </c>
      <c r="AH696" s="172">
        <v>31992.44067546535</v>
      </c>
      <c r="AI696" s="172"/>
      <c r="AJ696" s="172">
        <f t="shared" si="97"/>
        <v>177443.77345535409</v>
      </c>
      <c r="AK696" s="172"/>
      <c r="AL696" s="172">
        <v>15249.819316933696</v>
      </c>
      <c r="AM696" s="172">
        <v>569.65425831082723</v>
      </c>
      <c r="AN696" s="172">
        <v>0</v>
      </c>
      <c r="AO696" s="172"/>
      <c r="AP696" s="172">
        <f t="shared" si="98"/>
        <v>15819.473575244523</v>
      </c>
      <c r="AQ696" s="172"/>
      <c r="AR696" s="172">
        <v>21861.603511894362</v>
      </c>
      <c r="AS696" s="172">
        <v>1705885.9797830863</v>
      </c>
      <c r="AT696" s="172">
        <v>657932.99711168313</v>
      </c>
      <c r="AU696" s="172"/>
      <c r="AV696" s="172">
        <f t="shared" si="99"/>
        <v>2385680.5804066639</v>
      </c>
      <c r="AW696" s="172"/>
      <c r="AX696" s="172">
        <v>10323.416195432052</v>
      </c>
      <c r="AY696" s="172">
        <v>805547.99841977318</v>
      </c>
      <c r="AZ696" s="172">
        <v>310687.00675119623</v>
      </c>
      <c r="BA696" s="172"/>
      <c r="BB696" s="172">
        <f t="shared" si="91"/>
        <v>1126558.4213664015</v>
      </c>
      <c r="BC696" s="172"/>
      <c r="BD696" s="172">
        <v>0</v>
      </c>
      <c r="BE696" s="172">
        <v>2799586.1609850191</v>
      </c>
      <c r="BF696" s="172">
        <v>5623659.4155675443</v>
      </c>
      <c r="BG696" s="172">
        <v>1929429.4639990784</v>
      </c>
      <c r="BH696" s="172"/>
      <c r="BI696" s="172">
        <f t="shared" si="100"/>
        <v>10352675.04055164</v>
      </c>
      <c r="BJ696" s="172"/>
      <c r="BK696" s="172">
        <v>55242.958216393185</v>
      </c>
      <c r="BL696" s="172">
        <v>822341.22879697476</v>
      </c>
      <c r="BM696" s="172">
        <v>1448979.6941189121</v>
      </c>
      <c r="BN696" s="172">
        <v>1063983.3986485857</v>
      </c>
      <c r="BP696" s="265">
        <f t="shared" si="101"/>
        <v>3390547.2797808656</v>
      </c>
      <c r="BR696" s="265">
        <f t="shared" si="102"/>
        <v>126171189.44328016</v>
      </c>
    </row>
    <row r="697" spans="1:70" ht="15">
      <c r="A697" s="39">
        <f t="shared" si="103"/>
        <v>2032</v>
      </c>
      <c r="B697" s="39">
        <f t="shared" si="104"/>
        <v>12</v>
      </c>
      <c r="C697" s="264">
        <f t="shared" si="105"/>
        <v>48549</v>
      </c>
      <c r="E697" s="172">
        <v>110643852.03344293</v>
      </c>
      <c r="F697" s="172">
        <v>443.69600000000003</v>
      </c>
      <c r="G697" s="172"/>
      <c r="H697" s="172">
        <f t="shared" si="92"/>
        <v>110644295.72944292</v>
      </c>
      <c r="I697" s="172"/>
      <c r="J697" s="172">
        <v>33242302.66296196</v>
      </c>
      <c r="K697" s="172">
        <v>9689297.7314997986</v>
      </c>
      <c r="L697" s="172"/>
      <c r="M697" s="172">
        <f t="shared" si="93"/>
        <v>42931600.394461758</v>
      </c>
      <c r="N697" s="172"/>
      <c r="O697" s="172">
        <v>1332031.7134735994</v>
      </c>
      <c r="P697" s="172">
        <v>926399.45602066361</v>
      </c>
      <c r="Q697" s="172"/>
      <c r="R697" s="172">
        <f t="shared" si="94"/>
        <v>2258431.1694942629</v>
      </c>
      <c r="S697" s="172"/>
      <c r="T697" s="172">
        <v>1161703.7525854676</v>
      </c>
      <c r="U697" s="172">
        <v>1104029.0079081128</v>
      </c>
      <c r="V697" s="172">
        <v>3458659.0418649963</v>
      </c>
      <c r="W697" s="172"/>
      <c r="X697" s="172">
        <f t="shared" si="95"/>
        <v>5724391.802358577</v>
      </c>
      <c r="Y697" s="172"/>
      <c r="Z697" s="172">
        <v>179243.32910608576</v>
      </c>
      <c r="AA697" s="172">
        <v>194332.25730086531</v>
      </c>
      <c r="AB697" s="172">
        <v>18515.459436162011</v>
      </c>
      <c r="AC697" s="172"/>
      <c r="AD697" s="172">
        <f t="shared" si="96"/>
        <v>392091.0458431131</v>
      </c>
      <c r="AE697" s="172"/>
      <c r="AF697" s="172">
        <v>158891.11490245885</v>
      </c>
      <c r="AG697" s="172">
        <v>43430.685369309947</v>
      </c>
      <c r="AH697" s="172">
        <v>44501.264229342894</v>
      </c>
      <c r="AI697" s="172"/>
      <c r="AJ697" s="172">
        <f t="shared" si="97"/>
        <v>246823.06450111169</v>
      </c>
      <c r="AK697" s="172"/>
      <c r="AL697" s="172">
        <v>17955.000837193365</v>
      </c>
      <c r="AM697" s="172">
        <v>670.70582754538873</v>
      </c>
      <c r="AN697" s="172">
        <v>0</v>
      </c>
      <c r="AO697" s="172"/>
      <c r="AP697" s="172">
        <f t="shared" si="98"/>
        <v>18625.706664738755</v>
      </c>
      <c r="AQ697" s="172"/>
      <c r="AR697" s="172">
        <v>22678.678067297693</v>
      </c>
      <c r="AS697" s="172">
        <v>2437068.7972329985</v>
      </c>
      <c r="AT697" s="172">
        <v>672638.61357613513</v>
      </c>
      <c r="AU697" s="172"/>
      <c r="AV697" s="172">
        <f t="shared" si="99"/>
        <v>3132386.0888764313</v>
      </c>
      <c r="AW697" s="172"/>
      <c r="AX697" s="172">
        <v>8334.004992742277</v>
      </c>
      <c r="AY697" s="172">
        <v>895578.81034890295</v>
      </c>
      <c r="AZ697" s="172">
        <v>247182.55390459433</v>
      </c>
      <c r="BA697" s="172"/>
      <c r="BB697" s="172">
        <f>SUM(AX697:AZ697)</f>
        <v>1151095.3692462395</v>
      </c>
      <c r="BC697" s="172"/>
      <c r="BD697" s="172">
        <v>0</v>
      </c>
      <c r="BE697" s="172">
        <v>3171278.3219429259</v>
      </c>
      <c r="BF697" s="172">
        <v>6370294.8111104807</v>
      </c>
      <c r="BG697" s="172">
        <v>2185593.684584219</v>
      </c>
      <c r="BH697" s="172"/>
      <c r="BI697" s="172">
        <f t="shared" si="100"/>
        <v>11727166.817637626</v>
      </c>
      <c r="BJ697" s="172"/>
      <c r="BK697" s="172">
        <v>55312.068861591739</v>
      </c>
      <c r="BL697" s="172">
        <v>823370.00304676977</v>
      </c>
      <c r="BM697" s="172">
        <v>1450792.412423169</v>
      </c>
      <c r="BN697" s="172">
        <v>1065314.4747085082</v>
      </c>
      <c r="BP697" s="265">
        <f t="shared" si="101"/>
        <v>3394788.9590400388</v>
      </c>
      <c r="BR697" s="265">
        <f t="shared" si="102"/>
        <v>181621696.14756683</v>
      </c>
    </row>
    <row r="698" spans="1:70" ht="15">
      <c r="A698" s="39">
        <f t="shared" si="103"/>
        <v>2033</v>
      </c>
      <c r="B698" s="39">
        <f t="shared" si="104"/>
        <v>1</v>
      </c>
      <c r="C698" s="264">
        <f t="shared" si="105"/>
        <v>48580</v>
      </c>
      <c r="E698" s="172">
        <f t="shared" ref="E698:F709" si="106">$H698*E686/$H686</f>
        <v>126155949.66184199</v>
      </c>
      <c r="F698" s="172">
        <f t="shared" si="106"/>
        <v>456.96116849447407</v>
      </c>
      <c r="G698" s="172"/>
      <c r="H698" s="172">
        <v>126156406.62301049</v>
      </c>
      <c r="I698" s="172"/>
      <c r="J698" s="172">
        <f t="shared" ref="J698:K709" si="107">$M698*J686/$M686</f>
        <v>40799369.379875705</v>
      </c>
      <c r="K698" s="172">
        <f t="shared" si="107"/>
        <v>7113226.204061633</v>
      </c>
      <c r="L698" s="172"/>
      <c r="M698" s="172">
        <v>47912595.583937339</v>
      </c>
      <c r="N698" s="172"/>
      <c r="O698" s="172">
        <f t="shared" ref="O698:P709" si="108">$R698*O686/$R686</f>
        <v>1457002.512677341</v>
      </c>
      <c r="P698" s="172">
        <f t="shared" si="108"/>
        <v>910220.13533511106</v>
      </c>
      <c r="Q698" s="172"/>
      <c r="R698" s="172">
        <v>2367222.6480124523</v>
      </c>
      <c r="S698" s="172"/>
      <c r="T698" s="172">
        <f t="shared" ref="T698:V709" si="109">$X698*T686/$X686</f>
        <v>1242512.7518754178</v>
      </c>
      <c r="U698" s="172">
        <f t="shared" si="109"/>
        <v>1180826.1079584265</v>
      </c>
      <c r="V698" s="172">
        <f t="shared" si="109"/>
        <v>3699246.0034171282</v>
      </c>
      <c r="W698" s="172"/>
      <c r="X698" s="172">
        <v>6122584.8632509727</v>
      </c>
      <c r="Y698" s="172"/>
      <c r="Z698" s="172">
        <f t="shared" ref="Z698:AB709" si="110">$AD698*Z686/$AD686</f>
        <v>169854.71740723963</v>
      </c>
      <c r="AA698" s="172">
        <f t="shared" si="110"/>
        <v>184153.30049696527</v>
      </c>
      <c r="AB698" s="172">
        <f t="shared" si="110"/>
        <v>17545.635566348828</v>
      </c>
      <c r="AC698" s="172"/>
      <c r="AD698" s="172">
        <v>371553.65347055375</v>
      </c>
      <c r="AE698" s="172"/>
      <c r="AF698" s="172">
        <f t="shared" ref="AF698:AH709" si="111">$AJ698*AF686/$AJ686</f>
        <v>119180.4490337827</v>
      </c>
      <c r="AG698" s="172">
        <f t="shared" si="111"/>
        <v>32576.324908644692</v>
      </c>
      <c r="AH698" s="172">
        <f t="shared" si="111"/>
        <v>33379.340667852681</v>
      </c>
      <c r="AI698" s="172"/>
      <c r="AJ698" s="172">
        <v>185136.11461028008</v>
      </c>
      <c r="AK698" s="172"/>
      <c r="AL698" s="172">
        <f t="shared" ref="AL698:AN709" si="112">$AP698*AL686/$AP686</f>
        <v>16355.629992210956</v>
      </c>
      <c r="AM698" s="172">
        <f t="shared" si="112"/>
        <v>610.96161723525574</v>
      </c>
      <c r="AN698" s="172">
        <f t="shared" si="112"/>
        <v>0</v>
      </c>
      <c r="AO698" s="172"/>
      <c r="AP698" s="172">
        <v>16966.591609446212</v>
      </c>
      <c r="AQ698" s="172"/>
      <c r="AR698" s="172">
        <f t="shared" ref="AR698:AT709" si="113">$AV698*AR686/$AV686</f>
        <v>37380.23308048505</v>
      </c>
      <c r="AS698" s="172">
        <f t="shared" si="113"/>
        <v>2990546.6843589917</v>
      </c>
      <c r="AT698" s="172">
        <f t="shared" si="113"/>
        <v>945446.76127964328</v>
      </c>
      <c r="AU698" s="172"/>
      <c r="AV698" s="172">
        <v>3973373.6787191201</v>
      </c>
      <c r="AW698" s="172"/>
      <c r="AX698" s="172">
        <f t="shared" ref="AX698:AZ709" si="114">$BB698*AX686/$BB686</f>
        <v>11682.690365051943</v>
      </c>
      <c r="AY698" s="172">
        <f t="shared" si="114"/>
        <v>934655.24573838408</v>
      </c>
      <c r="AZ698" s="172">
        <f t="shared" si="114"/>
        <v>295486.70135065739</v>
      </c>
      <c r="BA698" s="172"/>
      <c r="BB698" s="172">
        <v>1241824.6374540934</v>
      </c>
      <c r="BC698" s="172"/>
      <c r="BD698" s="172">
        <f t="shared" ref="BD698:BG709" si="115">$BI698*BD686/$BI686</f>
        <v>0</v>
      </c>
      <c r="BE698" s="172">
        <f t="shared" si="115"/>
        <v>2950600.3313909071</v>
      </c>
      <c r="BF698" s="172">
        <f t="shared" si="115"/>
        <v>5927008.6295057889</v>
      </c>
      <c r="BG698" s="172">
        <f t="shared" si="115"/>
        <v>2033505.9857089801</v>
      </c>
      <c r="BI698" s="172">
        <v>10911114.946605675</v>
      </c>
      <c r="BK698" s="172">
        <f t="shared" ref="BK698:BN709" si="116">$BP698*BK686/$BP686</f>
        <v>55428.53853864369</v>
      </c>
      <c r="BL698" s="172">
        <f t="shared" si="116"/>
        <v>825103.7591749141</v>
      </c>
      <c r="BM698" s="172">
        <f t="shared" si="116"/>
        <v>1453847.3211839888</v>
      </c>
      <c r="BN698" s="172">
        <f t="shared" si="116"/>
        <v>1067557.689171134</v>
      </c>
      <c r="BP698" s="265">
        <v>3401937.308068681</v>
      </c>
      <c r="BR698" s="265">
        <f t="shared" si="102"/>
        <v>202660716.64874914</v>
      </c>
    </row>
    <row r="699" spans="1:70" ht="15">
      <c r="A699" s="39">
        <f t="shared" si="103"/>
        <v>2033</v>
      </c>
      <c r="B699" s="39">
        <f t="shared" si="104"/>
        <v>2</v>
      </c>
      <c r="C699" s="264">
        <f t="shared" si="105"/>
        <v>48611</v>
      </c>
      <c r="E699" s="172">
        <f t="shared" si="106"/>
        <v>115251891.68643063</v>
      </c>
      <c r="F699" s="172">
        <f t="shared" si="106"/>
        <v>446.73791141943855</v>
      </c>
      <c r="G699" s="172"/>
      <c r="H699" s="172">
        <v>115252338.42434207</v>
      </c>
      <c r="I699" s="172"/>
      <c r="J699" s="172">
        <f t="shared" si="107"/>
        <v>38255681.601002254</v>
      </c>
      <c r="K699" s="172">
        <f t="shared" si="107"/>
        <v>6771503.0747684361</v>
      </c>
      <c r="L699" s="172"/>
      <c r="M699" s="172">
        <v>45027184.675770693</v>
      </c>
      <c r="N699" s="172"/>
      <c r="O699" s="172">
        <f t="shared" si="108"/>
        <v>1369507.3008139685</v>
      </c>
      <c r="P699" s="172">
        <f t="shared" si="108"/>
        <v>1005782.3972738823</v>
      </c>
      <c r="Q699" s="172"/>
      <c r="R699" s="172">
        <v>2375289.6980878511</v>
      </c>
      <c r="S699" s="172"/>
      <c r="T699" s="172">
        <f t="shared" si="109"/>
        <v>1296193.2601939044</v>
      </c>
      <c r="U699" s="172">
        <f t="shared" si="109"/>
        <v>1231841.5567860326</v>
      </c>
      <c r="V699" s="172">
        <f t="shared" si="109"/>
        <v>3859065.2129655494</v>
      </c>
      <c r="W699" s="172"/>
      <c r="X699" s="172">
        <v>6387100.0299454862</v>
      </c>
      <c r="Y699" s="172"/>
      <c r="Z699" s="172">
        <f t="shared" si="110"/>
        <v>165241.08853249758</v>
      </c>
      <c r="AA699" s="172">
        <f t="shared" si="110"/>
        <v>179151.29055858467</v>
      </c>
      <c r="AB699" s="172">
        <f t="shared" si="110"/>
        <v>17069.057393482857</v>
      </c>
      <c r="AC699" s="172"/>
      <c r="AD699" s="172">
        <v>361461.43648456509</v>
      </c>
      <c r="AE699" s="172"/>
      <c r="AF699" s="172">
        <f t="shared" si="111"/>
        <v>142581.27605506283</v>
      </c>
      <c r="AG699" s="172">
        <f t="shared" si="111"/>
        <v>38972.616837030779</v>
      </c>
      <c r="AH699" s="172">
        <f t="shared" si="111"/>
        <v>39933.303028167262</v>
      </c>
      <c r="AI699" s="172"/>
      <c r="AJ699" s="172">
        <v>221487.19592026089</v>
      </c>
      <c r="AK699" s="172"/>
      <c r="AL699" s="172">
        <f t="shared" si="112"/>
        <v>13314.878086301744</v>
      </c>
      <c r="AM699" s="172">
        <f t="shared" si="112"/>
        <v>497.37487658813848</v>
      </c>
      <c r="AN699" s="172">
        <f t="shared" si="112"/>
        <v>0</v>
      </c>
      <c r="AO699" s="172"/>
      <c r="AP699" s="172">
        <v>13812.252962889883</v>
      </c>
      <c r="AQ699" s="172"/>
      <c r="AR699" s="172">
        <f t="shared" si="113"/>
        <v>48672.577887809362</v>
      </c>
      <c r="AS699" s="172">
        <f t="shared" si="113"/>
        <v>2862916.2838743036</v>
      </c>
      <c r="AT699" s="172">
        <f t="shared" si="113"/>
        <v>880977.7887231966</v>
      </c>
      <c r="AU699" s="172"/>
      <c r="AV699" s="172">
        <v>3792566.6504853093</v>
      </c>
      <c r="AW699" s="172"/>
      <c r="AX699" s="172">
        <f t="shared" si="114"/>
        <v>15466.211164585</v>
      </c>
      <c r="AY699" s="172">
        <f t="shared" si="114"/>
        <v>909721.0321382836</v>
      </c>
      <c r="AZ699" s="172">
        <f t="shared" si="114"/>
        <v>279939.73409644997</v>
      </c>
      <c r="BA699" s="172"/>
      <c r="BB699" s="172">
        <v>1205126.9773993187</v>
      </c>
      <c r="BC699" s="172"/>
      <c r="BD699" s="172">
        <f t="shared" si="115"/>
        <v>0</v>
      </c>
      <c r="BE699" s="172">
        <f t="shared" si="115"/>
        <v>3296719.9810871123</v>
      </c>
      <c r="BF699" s="172">
        <f t="shared" si="115"/>
        <v>6622275.3278674334</v>
      </c>
      <c r="BG699" s="172">
        <f t="shared" si="115"/>
        <v>2272046.0454862192</v>
      </c>
      <c r="BI699" s="172">
        <v>12191041.354440765</v>
      </c>
      <c r="BK699" s="172">
        <f t="shared" si="116"/>
        <v>60963.015499352754</v>
      </c>
      <c r="BL699" s="172">
        <f t="shared" si="116"/>
        <v>907489.43748689617</v>
      </c>
      <c r="BM699" s="172">
        <f t="shared" si="116"/>
        <v>1599012.3339304763</v>
      </c>
      <c r="BN699" s="172">
        <f t="shared" si="116"/>
        <v>1174152.1185159786</v>
      </c>
      <c r="BP699" s="265">
        <v>3741616.9054327039</v>
      </c>
      <c r="BR699" s="265">
        <f t="shared" si="102"/>
        <v>190569025.60127193</v>
      </c>
    </row>
    <row r="700" spans="1:70" ht="15">
      <c r="A700" s="39">
        <f t="shared" si="103"/>
        <v>2033</v>
      </c>
      <c r="B700" s="39">
        <f t="shared" si="104"/>
        <v>3</v>
      </c>
      <c r="C700" s="264">
        <f t="shared" si="105"/>
        <v>48639</v>
      </c>
      <c r="E700" s="172">
        <f t="shared" si="106"/>
        <v>98653152.053079531</v>
      </c>
      <c r="F700" s="172">
        <f t="shared" si="106"/>
        <v>308.1194886842132</v>
      </c>
      <c r="G700" s="172"/>
      <c r="H700" s="172">
        <v>98653460.172568217</v>
      </c>
      <c r="I700" s="172"/>
      <c r="J700" s="172">
        <f t="shared" si="107"/>
        <v>34294631.383841261</v>
      </c>
      <c r="K700" s="172">
        <f t="shared" si="107"/>
        <v>6772213.3615146931</v>
      </c>
      <c r="L700" s="172"/>
      <c r="M700" s="172">
        <v>41066844.745355956</v>
      </c>
      <c r="N700" s="172"/>
      <c r="O700" s="172">
        <f t="shared" si="108"/>
        <v>1166019.8441269393</v>
      </c>
      <c r="P700" s="172">
        <f t="shared" si="108"/>
        <v>943564.00869372906</v>
      </c>
      <c r="Q700" s="172"/>
      <c r="R700" s="172">
        <v>2109583.8528206684</v>
      </c>
      <c r="S700" s="172"/>
      <c r="T700" s="172">
        <f t="shared" si="109"/>
        <v>1043328.2956022148</v>
      </c>
      <c r="U700" s="172">
        <f t="shared" si="109"/>
        <v>991530.50039875112</v>
      </c>
      <c r="V700" s="172">
        <f t="shared" si="109"/>
        <v>3106228.1026355848</v>
      </c>
      <c r="W700" s="172"/>
      <c r="X700" s="172">
        <v>5141086.8986365506</v>
      </c>
      <c r="Y700" s="172"/>
      <c r="Z700" s="172">
        <f t="shared" si="110"/>
        <v>165606.40558181822</v>
      </c>
      <c r="AA700" s="172">
        <f t="shared" si="110"/>
        <v>179547.36045518288</v>
      </c>
      <c r="AB700" s="172">
        <f t="shared" si="110"/>
        <v>17106.793877410979</v>
      </c>
      <c r="AC700" s="172"/>
      <c r="AD700" s="172">
        <v>362260.55991441204</v>
      </c>
      <c r="AE700" s="172"/>
      <c r="AF700" s="172">
        <f t="shared" si="111"/>
        <v>139180.78820325632</v>
      </c>
      <c r="AG700" s="172">
        <f t="shared" si="111"/>
        <v>38043.140584789544</v>
      </c>
      <c r="AH700" s="172">
        <f t="shared" si="111"/>
        <v>38980.91491952564</v>
      </c>
      <c r="AI700" s="172"/>
      <c r="AJ700" s="172">
        <v>216204.8437075715</v>
      </c>
      <c r="AK700" s="172"/>
      <c r="AL700" s="172">
        <f t="shared" si="112"/>
        <v>15973.398514974673</v>
      </c>
      <c r="AM700" s="172">
        <f t="shared" si="112"/>
        <v>596.68342913722984</v>
      </c>
      <c r="AN700" s="172">
        <f t="shared" si="112"/>
        <v>0</v>
      </c>
      <c r="AO700" s="172"/>
      <c r="AP700" s="172">
        <v>16570.081944111902</v>
      </c>
      <c r="AQ700" s="172"/>
      <c r="AR700" s="172">
        <f t="shared" si="113"/>
        <v>45469.077262411301</v>
      </c>
      <c r="AS700" s="172">
        <f t="shared" si="113"/>
        <v>2566084.404600611</v>
      </c>
      <c r="AT700" s="172">
        <f t="shared" si="113"/>
        <v>667889.0947086534</v>
      </c>
      <c r="AU700" s="172"/>
      <c r="AV700" s="172">
        <v>3279442.5765716759</v>
      </c>
      <c r="AW700" s="172"/>
      <c r="AX700" s="172">
        <f t="shared" si="114"/>
        <v>16814.887219244931</v>
      </c>
      <c r="AY700" s="172">
        <f t="shared" si="114"/>
        <v>948961.85399594193</v>
      </c>
      <c r="AZ700" s="172">
        <f t="shared" si="114"/>
        <v>246991.5924987045</v>
      </c>
      <c r="BA700" s="172"/>
      <c r="BB700" s="172">
        <v>1212768.3337138915</v>
      </c>
      <c r="BC700" s="172"/>
      <c r="BD700" s="172">
        <f t="shared" si="115"/>
        <v>0</v>
      </c>
      <c r="BE700" s="172">
        <f t="shared" si="115"/>
        <v>2984121.0533338902</v>
      </c>
      <c r="BF700" s="172">
        <f t="shared" si="115"/>
        <v>5994343.2685314901</v>
      </c>
      <c r="BG700" s="172">
        <f t="shared" si="115"/>
        <v>2056607.9246571837</v>
      </c>
      <c r="BI700" s="172">
        <v>11035072.246522563</v>
      </c>
      <c r="BK700" s="172">
        <f t="shared" si="116"/>
        <v>54977.755088265032</v>
      </c>
      <c r="BL700" s="172">
        <f t="shared" si="116"/>
        <v>818393.4411819193</v>
      </c>
      <c r="BM700" s="172">
        <f t="shared" si="116"/>
        <v>1442023.6229764281</v>
      </c>
      <c r="BN700" s="172">
        <f t="shared" si="116"/>
        <v>1058875.5670858237</v>
      </c>
      <c r="BP700" s="265">
        <v>3374270.386332436</v>
      </c>
      <c r="BR700" s="265">
        <f t="shared" si="102"/>
        <v>166467564.69808802</v>
      </c>
    </row>
    <row r="701" spans="1:70" ht="15">
      <c r="A701" s="39">
        <f t="shared" si="103"/>
        <v>2033</v>
      </c>
      <c r="B701" s="39">
        <f t="shared" si="104"/>
        <v>4</v>
      </c>
      <c r="C701" s="264">
        <f t="shared" si="105"/>
        <v>48670</v>
      </c>
      <c r="E701" s="172">
        <f t="shared" si="106"/>
        <v>73636633.356057659</v>
      </c>
      <c r="F701" s="172">
        <f t="shared" si="106"/>
        <v>279.86690605493584</v>
      </c>
      <c r="G701" s="172"/>
      <c r="H701" s="172">
        <v>73636913.222963706</v>
      </c>
      <c r="I701" s="172"/>
      <c r="J701" s="172">
        <f t="shared" si="107"/>
        <v>26331814.194040779</v>
      </c>
      <c r="K701" s="172">
        <f t="shared" si="107"/>
        <v>5520277.1009867014</v>
      </c>
      <c r="L701" s="172"/>
      <c r="M701" s="172">
        <v>31852091.295027476</v>
      </c>
      <c r="N701" s="172"/>
      <c r="O701" s="172">
        <f t="shared" si="108"/>
        <v>877682.06677159911</v>
      </c>
      <c r="P701" s="172">
        <f t="shared" si="108"/>
        <v>851847.22802018223</v>
      </c>
      <c r="Q701" s="172"/>
      <c r="R701" s="172">
        <v>1729529.2947917813</v>
      </c>
      <c r="S701" s="172"/>
      <c r="T701" s="172">
        <f t="shared" si="109"/>
        <v>1008654.8058277501</v>
      </c>
      <c r="U701" s="172">
        <f t="shared" si="109"/>
        <v>958578.43458057847</v>
      </c>
      <c r="V701" s="172">
        <f t="shared" si="109"/>
        <v>3002997.1552838478</v>
      </c>
      <c r="W701" s="172"/>
      <c r="X701" s="172">
        <v>4970230.3956921762</v>
      </c>
      <c r="Y701" s="172"/>
      <c r="Z701" s="172">
        <f t="shared" si="110"/>
        <v>159605.73868562985</v>
      </c>
      <c r="AA701" s="172">
        <f t="shared" si="110"/>
        <v>173041.54989552361</v>
      </c>
      <c r="AB701" s="172">
        <f t="shared" si="110"/>
        <v>16486.937590092541</v>
      </c>
      <c r="AC701" s="172"/>
      <c r="AD701" s="172">
        <v>349134.22617124603</v>
      </c>
      <c r="AE701" s="172"/>
      <c r="AF701" s="172">
        <f t="shared" si="111"/>
        <v>135979.26667188745</v>
      </c>
      <c r="AG701" s="172">
        <f t="shared" si="111"/>
        <v>37168.049020246683</v>
      </c>
      <c r="AH701" s="172">
        <f t="shared" si="111"/>
        <v>38084.252096743898</v>
      </c>
      <c r="AI701" s="172"/>
      <c r="AJ701" s="172">
        <v>211231.56778887802</v>
      </c>
      <c r="AK701" s="172"/>
      <c r="AL701" s="172">
        <f t="shared" si="112"/>
        <v>14664.643867195253</v>
      </c>
      <c r="AM701" s="172">
        <f t="shared" si="112"/>
        <v>547.79513461404338</v>
      </c>
      <c r="AN701" s="172">
        <f t="shared" si="112"/>
        <v>0</v>
      </c>
      <c r="AO701" s="172"/>
      <c r="AP701" s="172">
        <v>15212.439001809296</v>
      </c>
      <c r="AQ701" s="172"/>
      <c r="AR701" s="172">
        <f t="shared" si="113"/>
        <v>47975.799436693225</v>
      </c>
      <c r="AS701" s="172">
        <f t="shared" si="113"/>
        <v>2305188.643170123</v>
      </c>
      <c r="AT701" s="172">
        <f t="shared" si="113"/>
        <v>973482.34785067185</v>
      </c>
      <c r="AU701" s="172"/>
      <c r="AV701" s="172">
        <v>3326646.790457488</v>
      </c>
      <c r="AW701" s="172"/>
      <c r="AX701" s="172">
        <f t="shared" si="114"/>
        <v>18473.599577351866</v>
      </c>
      <c r="AY701" s="172">
        <f t="shared" si="114"/>
        <v>887637.7766331418</v>
      </c>
      <c r="AZ701" s="172">
        <f t="shared" si="114"/>
        <v>374849.88892252248</v>
      </c>
      <c r="BA701" s="172"/>
      <c r="BB701" s="172">
        <v>1280961.265133016</v>
      </c>
      <c r="BC701" s="172"/>
      <c r="BD701" s="172">
        <f t="shared" si="115"/>
        <v>0</v>
      </c>
      <c r="BE701" s="172">
        <f t="shared" si="115"/>
        <v>3373329.4368618093</v>
      </c>
      <c r="BF701" s="172">
        <f t="shared" si="115"/>
        <v>6776164.3180663604</v>
      </c>
      <c r="BG701" s="172">
        <f t="shared" si="115"/>
        <v>2324844.0422946573</v>
      </c>
      <c r="BI701" s="172">
        <v>12474337.797222827</v>
      </c>
      <c r="BK701" s="172">
        <f t="shared" si="116"/>
        <v>60081.391492454713</v>
      </c>
      <c r="BL701" s="172">
        <f t="shared" si="116"/>
        <v>894365.66945243371</v>
      </c>
      <c r="BM701" s="172">
        <f t="shared" si="116"/>
        <v>1575888.0240620752</v>
      </c>
      <c r="BN701" s="172">
        <f t="shared" si="116"/>
        <v>1157171.975933549</v>
      </c>
      <c r="BP701" s="265">
        <v>3687507.0609405125</v>
      </c>
      <c r="BR701" s="265">
        <f t="shared" si="102"/>
        <v>133533795.35519093</v>
      </c>
    </row>
    <row r="702" spans="1:70" ht="15">
      <c r="A702" s="39">
        <f t="shared" si="103"/>
        <v>2033</v>
      </c>
      <c r="B702" s="39">
        <f t="shared" si="104"/>
        <v>5</v>
      </c>
      <c r="C702" s="264">
        <f t="shared" si="105"/>
        <v>48700</v>
      </c>
      <c r="E702" s="172">
        <f t="shared" si="106"/>
        <v>53392137.01391574</v>
      </c>
      <c r="F702" s="172">
        <f t="shared" si="106"/>
        <v>200.31323949323905</v>
      </c>
      <c r="G702" s="172"/>
      <c r="H702" s="172">
        <v>53392337.327155232</v>
      </c>
      <c r="I702" s="172"/>
      <c r="J702" s="172">
        <f t="shared" si="107"/>
        <v>19951407.414696515</v>
      </c>
      <c r="K702" s="172">
        <f t="shared" si="107"/>
        <v>5271385.6755662896</v>
      </c>
      <c r="L702" s="172"/>
      <c r="M702" s="172">
        <v>25222793.090262804</v>
      </c>
      <c r="N702" s="172"/>
      <c r="O702" s="172">
        <f t="shared" si="108"/>
        <v>663606.77073981462</v>
      </c>
      <c r="P702" s="172">
        <f t="shared" si="108"/>
        <v>764174.28507915803</v>
      </c>
      <c r="Q702" s="172"/>
      <c r="R702" s="172">
        <v>1427781.0558189726</v>
      </c>
      <c r="S702" s="172"/>
      <c r="T702" s="172">
        <f t="shared" si="109"/>
        <v>831571.48403026559</v>
      </c>
      <c r="U702" s="172">
        <f t="shared" si="109"/>
        <v>790286.71335127437</v>
      </c>
      <c r="V702" s="172">
        <f t="shared" si="109"/>
        <v>2475779.4108845079</v>
      </c>
      <c r="W702" s="172"/>
      <c r="X702" s="172">
        <v>4097637.6082660481</v>
      </c>
      <c r="Y702" s="172"/>
      <c r="Z702" s="172">
        <f t="shared" si="110"/>
        <v>152988.21411353358</v>
      </c>
      <c r="AA702" s="172">
        <f t="shared" si="110"/>
        <v>165866.95380732944</v>
      </c>
      <c r="AB702" s="172">
        <f t="shared" si="110"/>
        <v>15803.361200424297</v>
      </c>
      <c r="AC702" s="172"/>
      <c r="AD702" s="172">
        <v>334658.52912128734</v>
      </c>
      <c r="AE702" s="172"/>
      <c r="AF702" s="172">
        <f t="shared" si="111"/>
        <v>130687.15633881242</v>
      </c>
      <c r="AG702" s="172">
        <f t="shared" si="111"/>
        <v>35721.523964666623</v>
      </c>
      <c r="AH702" s="172">
        <f t="shared" si="111"/>
        <v>36602.069783355379</v>
      </c>
      <c r="AI702" s="172"/>
      <c r="AJ702" s="172">
        <v>203010.75008683442</v>
      </c>
      <c r="AK702" s="172"/>
      <c r="AL702" s="172">
        <f t="shared" si="112"/>
        <v>14904.726731082295</v>
      </c>
      <c r="AM702" s="172">
        <f t="shared" si="112"/>
        <v>556.76338682204482</v>
      </c>
      <c r="AN702" s="172">
        <f t="shared" si="112"/>
        <v>0</v>
      </c>
      <c r="AO702" s="172"/>
      <c r="AP702" s="172">
        <v>15461.490117904341</v>
      </c>
      <c r="AQ702" s="172"/>
      <c r="AR702" s="172">
        <f t="shared" si="113"/>
        <v>21158.533732698917</v>
      </c>
      <c r="AS702" s="172">
        <f t="shared" si="113"/>
        <v>1879716.1355534962</v>
      </c>
      <c r="AT702" s="172">
        <f t="shared" si="113"/>
        <v>968700.78248639824</v>
      </c>
      <c r="AU702" s="172"/>
      <c r="AV702" s="172">
        <v>2869575.4517725934</v>
      </c>
      <c r="AW702" s="172"/>
      <c r="AX702" s="172">
        <f t="shared" si="114"/>
        <v>8528.8748983371097</v>
      </c>
      <c r="AY702" s="172">
        <f t="shared" si="114"/>
        <v>757702.02070975339</v>
      </c>
      <c r="AZ702" s="172">
        <f t="shared" si="114"/>
        <v>390477.33137479058</v>
      </c>
      <c r="BA702" s="172"/>
      <c r="BB702" s="172">
        <v>1156708.2269828811</v>
      </c>
      <c r="BC702" s="172"/>
      <c r="BD702" s="172">
        <f t="shared" si="115"/>
        <v>0</v>
      </c>
      <c r="BE702" s="172">
        <f t="shared" si="115"/>
        <v>3118587.8392951186</v>
      </c>
      <c r="BF702" s="172">
        <f t="shared" si="115"/>
        <v>6264452.9788487842</v>
      </c>
      <c r="BG702" s="172">
        <f t="shared" si="115"/>
        <v>2149280.2568677296</v>
      </c>
      <c r="BI702" s="172">
        <v>11532321.075011631</v>
      </c>
      <c r="BK702" s="172">
        <f t="shared" si="116"/>
        <v>54089.53198501125</v>
      </c>
      <c r="BL702" s="172">
        <f t="shared" si="116"/>
        <v>805171.43964980671</v>
      </c>
      <c r="BM702" s="172">
        <f t="shared" si="116"/>
        <v>1418726.2239591521</v>
      </c>
      <c r="BN702" s="172">
        <f t="shared" si="116"/>
        <v>1041768.3254269636</v>
      </c>
      <c r="BP702" s="265">
        <v>3319755.5210209335</v>
      </c>
      <c r="BR702" s="265">
        <f t="shared" si="102"/>
        <v>103572040.12561713</v>
      </c>
    </row>
    <row r="703" spans="1:70" ht="15">
      <c r="A703" s="39">
        <f t="shared" si="103"/>
        <v>2033</v>
      </c>
      <c r="B703" s="39">
        <f t="shared" si="104"/>
        <v>6</v>
      </c>
      <c r="C703" s="264">
        <f t="shared" si="105"/>
        <v>48731</v>
      </c>
      <c r="E703" s="172">
        <f t="shared" si="106"/>
        <v>34673728.277243085</v>
      </c>
      <c r="F703" s="172">
        <f t="shared" si="106"/>
        <v>105.30747339037866</v>
      </c>
      <c r="G703" s="172"/>
      <c r="H703" s="172">
        <v>34673833.584716477</v>
      </c>
      <c r="I703" s="172"/>
      <c r="J703" s="172">
        <f t="shared" si="107"/>
        <v>14661937.955289908</v>
      </c>
      <c r="K703" s="172">
        <f t="shared" si="107"/>
        <v>4913848.0340409894</v>
      </c>
      <c r="L703" s="172"/>
      <c r="M703" s="172">
        <v>19575785.989330895</v>
      </c>
      <c r="N703" s="172"/>
      <c r="O703" s="172">
        <f t="shared" si="108"/>
        <v>396617.56028002204</v>
      </c>
      <c r="P703" s="172">
        <f t="shared" si="108"/>
        <v>714084.03367098025</v>
      </c>
      <c r="Q703" s="172"/>
      <c r="R703" s="172">
        <v>1110701.5939510022</v>
      </c>
      <c r="S703" s="172"/>
      <c r="T703" s="172">
        <f t="shared" si="109"/>
        <v>652719.75671567675</v>
      </c>
      <c r="U703" s="172">
        <f t="shared" si="109"/>
        <v>620314.38208323822</v>
      </c>
      <c r="V703" s="172">
        <f t="shared" si="109"/>
        <v>1943296.7168645752</v>
      </c>
      <c r="W703" s="172"/>
      <c r="X703" s="172">
        <v>3216330.85566349</v>
      </c>
      <c r="Y703" s="172"/>
      <c r="Z703" s="172">
        <f t="shared" si="110"/>
        <v>144442.60373886002</v>
      </c>
      <c r="AA703" s="172">
        <f t="shared" si="110"/>
        <v>156601.96323609812</v>
      </c>
      <c r="AB703" s="172">
        <f t="shared" si="110"/>
        <v>14920.617596862534</v>
      </c>
      <c r="AC703" s="172"/>
      <c r="AD703" s="172">
        <v>315965.18457182066</v>
      </c>
      <c r="AE703" s="172"/>
      <c r="AF703" s="172">
        <f t="shared" si="111"/>
        <v>111315.83829446218</v>
      </c>
      <c r="AG703" s="172">
        <f t="shared" si="111"/>
        <v>30426.642500152509</v>
      </c>
      <c r="AH703" s="172">
        <f t="shared" si="111"/>
        <v>31176.667970979219</v>
      </c>
      <c r="AI703" s="172"/>
      <c r="AJ703" s="172">
        <v>172919.14876559391</v>
      </c>
      <c r="AK703" s="172"/>
      <c r="AL703" s="172">
        <f t="shared" si="112"/>
        <v>15627.973212415558</v>
      </c>
      <c r="AM703" s="172">
        <f t="shared" si="112"/>
        <v>583.78012907566097</v>
      </c>
      <c r="AN703" s="172">
        <f t="shared" si="112"/>
        <v>0</v>
      </c>
      <c r="AO703" s="172"/>
      <c r="AP703" s="172">
        <v>16211.75334149122</v>
      </c>
      <c r="AQ703" s="172"/>
      <c r="AR703" s="172">
        <f t="shared" si="113"/>
        <v>5282.8075745232054</v>
      </c>
      <c r="AS703" s="172">
        <f t="shared" si="113"/>
        <v>1563926.9999805214</v>
      </c>
      <c r="AT703" s="172">
        <f t="shared" si="113"/>
        <v>1032334.0334776484</v>
      </c>
      <c r="AU703" s="172"/>
      <c r="AV703" s="172">
        <v>2601543.8410326932</v>
      </c>
      <c r="AW703" s="172"/>
      <c r="AX703" s="172">
        <f t="shared" si="114"/>
        <v>2121.1196792708847</v>
      </c>
      <c r="AY703" s="172">
        <f t="shared" si="114"/>
        <v>627938.13513095025</v>
      </c>
      <c r="AZ703" s="172">
        <f t="shared" si="114"/>
        <v>414496.26985290262</v>
      </c>
      <c r="BA703" s="172"/>
      <c r="BB703" s="172">
        <v>1044555.5246631238</v>
      </c>
      <c r="BC703" s="172"/>
      <c r="BD703" s="172">
        <f t="shared" si="115"/>
        <v>0</v>
      </c>
      <c r="BE703" s="172">
        <f t="shared" si="115"/>
        <v>3003124.0265577626</v>
      </c>
      <c r="BF703" s="172">
        <f t="shared" si="115"/>
        <v>6032515.4279683018</v>
      </c>
      <c r="BG703" s="172">
        <f t="shared" si="115"/>
        <v>2069704.4661934604</v>
      </c>
      <c r="BI703" s="172">
        <v>11105343.920719523</v>
      </c>
      <c r="BK703" s="172">
        <f t="shared" si="116"/>
        <v>53436.666732951191</v>
      </c>
      <c r="BL703" s="172">
        <f t="shared" si="116"/>
        <v>795452.9518831867</v>
      </c>
      <c r="BM703" s="172">
        <f t="shared" si="116"/>
        <v>1401602.0777552992</v>
      </c>
      <c r="BN703" s="172">
        <f t="shared" si="116"/>
        <v>1029194.0931234462</v>
      </c>
      <c r="BP703" s="265">
        <v>3279685.7894948833</v>
      </c>
      <c r="BR703" s="265">
        <f t="shared" ref="BR703:BR709" si="117">H703+M703+R703+X703+AD703+AJ703+AP703+AV703+BB703+BI703+BP703</f>
        <v>77112877.186250985</v>
      </c>
    </row>
    <row r="704" spans="1:70" ht="15">
      <c r="A704" s="39">
        <f t="shared" ref="A704:A709" si="118">IF(B704=1,A703+1,A703)</f>
        <v>2033</v>
      </c>
      <c r="B704" s="39">
        <f t="shared" ref="B704:B709" si="119">IF(B703=12,1,B703+1)</f>
        <v>7</v>
      </c>
      <c r="C704" s="264">
        <f t="shared" ref="C704:C709" si="120">DATE(A704,B704,1)</f>
        <v>48761</v>
      </c>
      <c r="E704" s="172">
        <f t="shared" si="106"/>
        <v>23187975.261891004</v>
      </c>
      <c r="F704" s="172">
        <f t="shared" si="106"/>
        <v>79.622444024131596</v>
      </c>
      <c r="G704" s="172"/>
      <c r="H704" s="172">
        <v>23188054.88433503</v>
      </c>
      <c r="I704" s="172"/>
      <c r="J704" s="172">
        <f t="shared" si="107"/>
        <v>11129459.91378017</v>
      </c>
      <c r="K704" s="172">
        <f t="shared" si="107"/>
        <v>3698878.5432641171</v>
      </c>
      <c r="L704" s="172"/>
      <c r="M704" s="172">
        <v>14828338.457044285</v>
      </c>
      <c r="N704" s="172"/>
      <c r="O704" s="172">
        <f t="shared" si="108"/>
        <v>270286.34376160835</v>
      </c>
      <c r="P704" s="172">
        <f t="shared" si="108"/>
        <v>669484.20321934554</v>
      </c>
      <c r="Q704" s="172"/>
      <c r="R704" s="172">
        <v>939770.54698095378</v>
      </c>
      <c r="S704" s="172"/>
      <c r="T704" s="172">
        <f t="shared" si="109"/>
        <v>495649.08343080583</v>
      </c>
      <c r="U704" s="172">
        <f t="shared" si="109"/>
        <v>471041.74763386522</v>
      </c>
      <c r="V704" s="172">
        <f t="shared" si="109"/>
        <v>1475661.2261816149</v>
      </c>
      <c r="W704" s="172"/>
      <c r="X704" s="172">
        <v>2442352.057246286</v>
      </c>
      <c r="Y704" s="172"/>
      <c r="Z704" s="172">
        <f t="shared" si="110"/>
        <v>122925.12733672983</v>
      </c>
      <c r="AA704" s="172">
        <f t="shared" si="110"/>
        <v>133273.1186899828</v>
      </c>
      <c r="AB704" s="172">
        <f t="shared" si="110"/>
        <v>12697.90747716588</v>
      </c>
      <c r="AC704" s="172"/>
      <c r="AD704" s="172">
        <v>268896.15350387845</v>
      </c>
      <c r="AE704" s="172"/>
      <c r="AF704" s="172">
        <f t="shared" si="111"/>
        <v>103454.06694927956</v>
      </c>
      <c r="AG704" s="172">
        <f t="shared" si="111"/>
        <v>28277.736200717889</v>
      </c>
      <c r="AH704" s="172">
        <f t="shared" si="111"/>
        <v>28974.790514474353</v>
      </c>
      <c r="AI704" s="172"/>
      <c r="AJ704" s="172">
        <v>160706.59366447179</v>
      </c>
      <c r="AK704" s="172"/>
      <c r="AL704" s="172">
        <f t="shared" si="112"/>
        <v>13712.525658855391</v>
      </c>
      <c r="AM704" s="172">
        <f t="shared" si="112"/>
        <v>512.22893015457089</v>
      </c>
      <c r="AN704" s="172">
        <f t="shared" si="112"/>
        <v>0</v>
      </c>
      <c r="AO704" s="172"/>
      <c r="AP704" s="172">
        <v>14224.754589009963</v>
      </c>
      <c r="AQ704" s="172"/>
      <c r="AR704" s="172">
        <f t="shared" si="113"/>
        <v>2787.1307231468013</v>
      </c>
      <c r="AS704" s="172">
        <f t="shared" si="113"/>
        <v>1277928.2384491179</v>
      </c>
      <c r="AT704" s="172">
        <f t="shared" si="113"/>
        <v>1002531.6532992491</v>
      </c>
      <c r="AU704" s="172"/>
      <c r="AV704" s="172">
        <v>2283247.0224715136</v>
      </c>
      <c r="AW704" s="172"/>
      <c r="AX704" s="172">
        <f t="shared" si="114"/>
        <v>1209.0251380735715</v>
      </c>
      <c r="AY704" s="172">
        <f t="shared" si="114"/>
        <v>554350.51973257633</v>
      </c>
      <c r="AZ704" s="172">
        <f t="shared" si="114"/>
        <v>434886.65977774758</v>
      </c>
      <c r="BA704" s="172"/>
      <c r="BB704" s="172">
        <v>990446.20464839751</v>
      </c>
      <c r="BC704" s="172"/>
      <c r="BD704" s="172">
        <f t="shared" si="115"/>
        <v>0</v>
      </c>
      <c r="BE704" s="172">
        <f t="shared" si="115"/>
        <v>2693162.2332697557</v>
      </c>
      <c r="BF704" s="172">
        <f t="shared" si="115"/>
        <v>5409880.7037428487</v>
      </c>
      <c r="BG704" s="172">
        <f t="shared" si="115"/>
        <v>1856083.8157493772</v>
      </c>
      <c r="BI704" s="172">
        <v>9959126.7527619824</v>
      </c>
      <c r="BK704" s="172">
        <f t="shared" si="116"/>
        <v>52934.125549898716</v>
      </c>
      <c r="BL704" s="172">
        <f t="shared" si="116"/>
        <v>787972.17338516237</v>
      </c>
      <c r="BM704" s="172">
        <f t="shared" si="116"/>
        <v>1388420.8146004695</v>
      </c>
      <c r="BN704" s="172">
        <f t="shared" si="116"/>
        <v>1019515.1133372699</v>
      </c>
      <c r="BP704" s="265">
        <v>3248842.2268728004</v>
      </c>
      <c r="BR704" s="265">
        <f t="shared" si="117"/>
        <v>58324005.654118612</v>
      </c>
    </row>
    <row r="705" spans="1:70" ht="15">
      <c r="A705" s="39">
        <f t="shared" si="118"/>
        <v>2033</v>
      </c>
      <c r="B705" s="39">
        <f t="shared" si="119"/>
        <v>8</v>
      </c>
      <c r="C705" s="264">
        <f t="shared" si="120"/>
        <v>48792</v>
      </c>
      <c r="E705" s="172">
        <f t="shared" si="106"/>
        <v>18323639.941972915</v>
      </c>
      <c r="F705" s="172">
        <f t="shared" si="106"/>
        <v>66.775283087853438</v>
      </c>
      <c r="G705" s="172"/>
      <c r="H705" s="172">
        <v>18323706.717256002</v>
      </c>
      <c r="I705" s="172"/>
      <c r="J705" s="172">
        <f t="shared" si="107"/>
        <v>9589088.2583867665</v>
      </c>
      <c r="K705" s="172">
        <f t="shared" si="107"/>
        <v>3700315.656998036</v>
      </c>
      <c r="L705" s="172"/>
      <c r="M705" s="172">
        <v>13289403.915384803</v>
      </c>
      <c r="N705" s="172"/>
      <c r="O705" s="172">
        <f t="shared" si="108"/>
        <v>259579.41488733582</v>
      </c>
      <c r="P705" s="172">
        <f t="shared" si="108"/>
        <v>650128.06599475781</v>
      </c>
      <c r="Q705" s="172"/>
      <c r="R705" s="172">
        <v>909707.48088209366</v>
      </c>
      <c r="S705" s="172"/>
      <c r="T705" s="172">
        <f t="shared" si="109"/>
        <v>415651.05910543783</v>
      </c>
      <c r="U705" s="172">
        <f t="shared" si="109"/>
        <v>395015.36032644589</v>
      </c>
      <c r="V705" s="172">
        <f t="shared" si="109"/>
        <v>1237488.7234686962</v>
      </c>
      <c r="W705" s="172"/>
      <c r="X705" s="172">
        <v>2048155.1429005798</v>
      </c>
      <c r="Y705" s="172"/>
      <c r="Z705" s="172">
        <f t="shared" si="110"/>
        <v>117153.86317132939</v>
      </c>
      <c r="AA705" s="172">
        <f t="shared" si="110"/>
        <v>127016.02227063391</v>
      </c>
      <c r="AB705" s="172">
        <f t="shared" si="110"/>
        <v>12101.748010128738</v>
      </c>
      <c r="AC705" s="172"/>
      <c r="AD705" s="172">
        <v>256271.63345209204</v>
      </c>
      <c r="AE705" s="172"/>
      <c r="AF705" s="172">
        <f t="shared" si="111"/>
        <v>109670.56291430518</v>
      </c>
      <c r="AG705" s="172">
        <f t="shared" si="111"/>
        <v>29976.929264611706</v>
      </c>
      <c r="AH705" s="172">
        <f t="shared" si="111"/>
        <v>30715.869175103526</v>
      </c>
      <c r="AI705" s="172"/>
      <c r="AJ705" s="172">
        <v>170363.36135402042</v>
      </c>
      <c r="AK705" s="172"/>
      <c r="AL705" s="172">
        <f t="shared" si="112"/>
        <v>13445.514288294527</v>
      </c>
      <c r="AM705" s="172">
        <f t="shared" si="112"/>
        <v>502.25476842214249</v>
      </c>
      <c r="AN705" s="172">
        <f t="shared" si="112"/>
        <v>0</v>
      </c>
      <c r="AO705" s="172"/>
      <c r="AP705" s="172">
        <v>13947.76905671667</v>
      </c>
      <c r="AQ705" s="172"/>
      <c r="AR705" s="172">
        <f t="shared" si="113"/>
        <v>3375.821015776844</v>
      </c>
      <c r="AS705" s="172">
        <f t="shared" si="113"/>
        <v>1220431.2925450169</v>
      </c>
      <c r="AT705" s="172">
        <f t="shared" si="113"/>
        <v>885894.90176536248</v>
      </c>
      <c r="AU705" s="172"/>
      <c r="AV705" s="172">
        <v>2109702.0153261563</v>
      </c>
      <c r="AW705" s="172"/>
      <c r="AX705" s="172">
        <f t="shared" si="114"/>
        <v>1533.1939911393401</v>
      </c>
      <c r="AY705" s="172">
        <f t="shared" si="114"/>
        <v>554282.32586491178</v>
      </c>
      <c r="AZ705" s="172">
        <f t="shared" si="114"/>
        <v>402346.19484264019</v>
      </c>
      <c r="BA705" s="172"/>
      <c r="BB705" s="172">
        <v>958161.71469869139</v>
      </c>
      <c r="BC705" s="172"/>
      <c r="BD705" s="172">
        <f t="shared" si="115"/>
        <v>0</v>
      </c>
      <c r="BE705" s="172">
        <f t="shared" si="115"/>
        <v>2649948.3728253031</v>
      </c>
      <c r="BF705" s="172">
        <f t="shared" si="115"/>
        <v>5323075.0049012871</v>
      </c>
      <c r="BG705" s="172">
        <f t="shared" si="115"/>
        <v>1826301.5226531241</v>
      </c>
      <c r="BI705" s="172">
        <v>9799324.9003797155</v>
      </c>
      <c r="BK705" s="172">
        <f t="shared" si="116"/>
        <v>52737.579905413812</v>
      </c>
      <c r="BL705" s="172">
        <f t="shared" si="116"/>
        <v>785046.41430167342</v>
      </c>
      <c r="BM705" s="172">
        <f t="shared" si="116"/>
        <v>1383265.575688198</v>
      </c>
      <c r="BN705" s="172">
        <f t="shared" si="116"/>
        <v>1015729.6299098715</v>
      </c>
      <c r="BP705" s="265">
        <v>3236779.1998051568</v>
      </c>
      <c r="BR705" s="265">
        <f t="shared" si="117"/>
        <v>51115523.850496039</v>
      </c>
    </row>
    <row r="706" spans="1:70" ht="15">
      <c r="A706" s="39">
        <f t="shared" si="118"/>
        <v>2033</v>
      </c>
      <c r="B706" s="39">
        <f t="shared" si="119"/>
        <v>9</v>
      </c>
      <c r="C706" s="264">
        <f t="shared" si="120"/>
        <v>48823</v>
      </c>
      <c r="E706" s="172">
        <f t="shared" si="106"/>
        <v>21344530.395938035</v>
      </c>
      <c r="F706" s="172">
        <f t="shared" si="106"/>
        <v>74.474843419854693</v>
      </c>
      <c r="G706" s="172"/>
      <c r="H706" s="172">
        <v>21344604.870781455</v>
      </c>
      <c r="I706" s="172"/>
      <c r="J706" s="172">
        <f t="shared" si="107"/>
        <v>10594813.199993495</v>
      </c>
      <c r="K706" s="172">
        <f t="shared" si="107"/>
        <v>3686277.9448757707</v>
      </c>
      <c r="L706" s="172"/>
      <c r="M706" s="172">
        <v>14281091.144869268</v>
      </c>
      <c r="N706" s="172"/>
      <c r="O706" s="172">
        <f t="shared" si="108"/>
        <v>283196.0736171212</v>
      </c>
      <c r="P706" s="172">
        <f t="shared" si="108"/>
        <v>625227.43238815479</v>
      </c>
      <c r="Q706" s="172"/>
      <c r="R706" s="172">
        <v>908423.50600527599</v>
      </c>
      <c r="S706" s="172"/>
      <c r="T706" s="172">
        <f t="shared" si="109"/>
        <v>438243.69287320145</v>
      </c>
      <c r="U706" s="172">
        <f t="shared" si="109"/>
        <v>416486.34463646711</v>
      </c>
      <c r="V706" s="172">
        <f t="shared" si="109"/>
        <v>1304752.1861944667</v>
      </c>
      <c r="W706" s="172"/>
      <c r="X706" s="172">
        <v>2159482.223704135</v>
      </c>
      <c r="Y706" s="172"/>
      <c r="Z706" s="172">
        <f t="shared" si="110"/>
        <v>124973.07520563951</v>
      </c>
      <c r="AA706" s="172">
        <f t="shared" si="110"/>
        <v>135493.46537838964</v>
      </c>
      <c r="AB706" s="172">
        <f t="shared" si="110"/>
        <v>12909.456190768098</v>
      </c>
      <c r="AC706" s="172"/>
      <c r="AD706" s="172">
        <v>273375.99677479727</v>
      </c>
      <c r="AE706" s="172"/>
      <c r="AF706" s="172">
        <f t="shared" si="111"/>
        <v>119732.89606456843</v>
      </c>
      <c r="AG706" s="172">
        <f t="shared" si="111"/>
        <v>32727.328652258639</v>
      </c>
      <c r="AH706" s="172">
        <f t="shared" si="111"/>
        <v>33534.066697088514</v>
      </c>
      <c r="AI706" s="172"/>
      <c r="AJ706" s="172">
        <v>185994.29141391558</v>
      </c>
      <c r="AK706" s="172"/>
      <c r="AL706" s="172">
        <f t="shared" si="112"/>
        <v>13592.254265959038</v>
      </c>
      <c r="AM706" s="172">
        <f t="shared" si="112"/>
        <v>507.73621390052944</v>
      </c>
      <c r="AN706" s="172">
        <f t="shared" si="112"/>
        <v>0</v>
      </c>
      <c r="AO706" s="172"/>
      <c r="AP706" s="172">
        <v>14099.990479859567</v>
      </c>
      <c r="AQ706" s="172"/>
      <c r="AR706" s="172">
        <f t="shared" si="113"/>
        <v>5608.7526320983643</v>
      </c>
      <c r="AS706" s="172">
        <f t="shared" si="113"/>
        <v>1234654.6733775891</v>
      </c>
      <c r="AT706" s="172">
        <f t="shared" si="113"/>
        <v>924077.03588508139</v>
      </c>
      <c r="AU706" s="172"/>
      <c r="AV706" s="172">
        <v>2164340.4618947688</v>
      </c>
      <c r="AW706" s="172"/>
      <c r="AX706" s="172">
        <f t="shared" si="114"/>
        <v>2506.2465776609711</v>
      </c>
      <c r="AY706" s="172">
        <f t="shared" si="114"/>
        <v>551700.03969100676</v>
      </c>
      <c r="AZ706" s="172">
        <f t="shared" si="114"/>
        <v>412919.78102725197</v>
      </c>
      <c r="BA706" s="172"/>
      <c r="BB706" s="172">
        <v>967126.06729591964</v>
      </c>
      <c r="BC706" s="172"/>
      <c r="BD706" s="172">
        <f t="shared" si="115"/>
        <v>0</v>
      </c>
      <c r="BE706" s="172">
        <f t="shared" si="115"/>
        <v>2798836.2157684714</v>
      </c>
      <c r="BF706" s="172">
        <f t="shared" si="115"/>
        <v>5622152.9656011267</v>
      </c>
      <c r="BG706" s="172">
        <f t="shared" si="115"/>
        <v>1928912.6138955317</v>
      </c>
      <c r="BI706" s="172">
        <v>10349901.795265131</v>
      </c>
      <c r="BK706" s="172">
        <f t="shared" si="116"/>
        <v>52924.5856428017</v>
      </c>
      <c r="BL706" s="172">
        <f t="shared" si="116"/>
        <v>787830.16326879524</v>
      </c>
      <c r="BM706" s="172">
        <f t="shared" si="116"/>
        <v>1388170.5902802367</v>
      </c>
      <c r="BN706" s="172">
        <f t="shared" si="116"/>
        <v>1019331.3740317803</v>
      </c>
      <c r="BP706" s="265">
        <v>3248256.7132236143</v>
      </c>
      <c r="BR706" s="265">
        <f t="shared" si="117"/>
        <v>55896697.06170813</v>
      </c>
    </row>
    <row r="707" spans="1:70" ht="15">
      <c r="A707" s="39">
        <f t="shared" si="118"/>
        <v>2033</v>
      </c>
      <c r="B707" s="39">
        <f t="shared" si="119"/>
        <v>10</v>
      </c>
      <c r="C707" s="264">
        <f t="shared" si="120"/>
        <v>48853</v>
      </c>
      <c r="E707" s="172">
        <f t="shared" si="106"/>
        <v>36129930.34023466</v>
      </c>
      <c r="F707" s="172">
        <f t="shared" si="106"/>
        <v>143.79549576555078</v>
      </c>
      <c r="G707" s="172"/>
      <c r="H707" s="172">
        <v>36130074.135730423</v>
      </c>
      <c r="I707" s="172"/>
      <c r="J707" s="172">
        <f t="shared" si="107"/>
        <v>14705812.883777929</v>
      </c>
      <c r="K707" s="172">
        <f t="shared" si="107"/>
        <v>4108160.4573376412</v>
      </c>
      <c r="L707" s="172"/>
      <c r="M707" s="172">
        <v>18813973.341115572</v>
      </c>
      <c r="N707" s="172"/>
      <c r="O707" s="172">
        <f t="shared" si="108"/>
        <v>439365.74256407557</v>
      </c>
      <c r="P707" s="172">
        <f t="shared" si="108"/>
        <v>660812.48740373796</v>
      </c>
      <c r="Q707" s="172"/>
      <c r="R707" s="172">
        <v>1100178.2299678135</v>
      </c>
      <c r="S707" s="172"/>
      <c r="T707" s="172">
        <f t="shared" si="109"/>
        <v>524867.40539309103</v>
      </c>
      <c r="U707" s="172">
        <f t="shared" si="109"/>
        <v>498809.47665855754</v>
      </c>
      <c r="V707" s="172">
        <f t="shared" si="109"/>
        <v>1562650.8853077656</v>
      </c>
      <c r="W707" s="172"/>
      <c r="X707" s="172">
        <v>2586327.7673594141</v>
      </c>
      <c r="Y707" s="172"/>
      <c r="Z707" s="172">
        <f t="shared" si="110"/>
        <v>142271.7408748616</v>
      </c>
      <c r="AA707" s="172">
        <f t="shared" si="110"/>
        <v>154248.35441419462</v>
      </c>
      <c r="AB707" s="172">
        <f t="shared" si="110"/>
        <v>14696.372022423087</v>
      </c>
      <c r="AC707" s="172"/>
      <c r="AD707" s="172">
        <v>311216.46731147927</v>
      </c>
      <c r="AE707" s="172"/>
      <c r="AF707" s="172">
        <f t="shared" si="111"/>
        <v>113269.58674885475</v>
      </c>
      <c r="AG707" s="172">
        <f t="shared" si="111"/>
        <v>30960.672577703346</v>
      </c>
      <c r="AH707" s="172">
        <f t="shared" si="111"/>
        <v>31723.86204322151</v>
      </c>
      <c r="AI707" s="172"/>
      <c r="AJ707" s="172">
        <v>175954.12136977963</v>
      </c>
      <c r="AK707" s="172"/>
      <c r="AL707" s="172">
        <f t="shared" si="112"/>
        <v>14369.63027435778</v>
      </c>
      <c r="AM707" s="172">
        <f t="shared" si="112"/>
        <v>536.77495490392494</v>
      </c>
      <c r="AN707" s="172">
        <f t="shared" si="112"/>
        <v>0</v>
      </c>
      <c r="AO707" s="172"/>
      <c r="AP707" s="172">
        <v>14906.405229261705</v>
      </c>
      <c r="AQ707" s="172"/>
      <c r="AR707" s="172">
        <f t="shared" si="113"/>
        <v>12199.328884735791</v>
      </c>
      <c r="AS707" s="172">
        <f t="shared" si="113"/>
        <v>1429536.2340726426</v>
      </c>
      <c r="AT707" s="172">
        <f t="shared" si="113"/>
        <v>725140.72450233134</v>
      </c>
      <c r="AU707" s="172"/>
      <c r="AV707" s="172">
        <v>2166876.2874597097</v>
      </c>
      <c r="AW707" s="172"/>
      <c r="AX707" s="172">
        <f t="shared" si="114"/>
        <v>5574.2031451892799</v>
      </c>
      <c r="AY707" s="172">
        <f t="shared" si="114"/>
        <v>653193.74921519216</v>
      </c>
      <c r="AZ707" s="172">
        <f t="shared" si="114"/>
        <v>331336.39935581345</v>
      </c>
      <c r="BA707" s="172"/>
      <c r="BB707" s="172">
        <v>990104.35171619488</v>
      </c>
      <c r="BC707" s="172"/>
      <c r="BD707" s="172">
        <f t="shared" si="115"/>
        <v>0</v>
      </c>
      <c r="BE707" s="172">
        <f t="shared" si="115"/>
        <v>2691270.5386924306</v>
      </c>
      <c r="BF707" s="172">
        <f t="shared" si="115"/>
        <v>5406080.7685347786</v>
      </c>
      <c r="BG707" s="172">
        <f t="shared" si="115"/>
        <v>1854780.0904683899</v>
      </c>
      <c r="BI707" s="172">
        <v>9952131.3976955991</v>
      </c>
      <c r="BK707" s="172">
        <f t="shared" si="116"/>
        <v>50373.041173459089</v>
      </c>
      <c r="BL707" s="172">
        <f t="shared" si="116"/>
        <v>749848.12389229634</v>
      </c>
      <c r="BM707" s="172">
        <f t="shared" si="116"/>
        <v>1321245.5695339409</v>
      </c>
      <c r="BN707" s="172">
        <f t="shared" si="116"/>
        <v>970188.44172066182</v>
      </c>
      <c r="BP707" s="265">
        <v>3091655.1763203582</v>
      </c>
      <c r="BR707" s="265">
        <f t="shared" si="117"/>
        <v>75333397.681275606</v>
      </c>
    </row>
    <row r="708" spans="1:70" ht="15">
      <c r="A708" s="39">
        <f t="shared" si="118"/>
        <v>2033</v>
      </c>
      <c r="B708" s="39">
        <f t="shared" si="119"/>
        <v>11</v>
      </c>
      <c r="C708" s="264">
        <f t="shared" si="120"/>
        <v>48884</v>
      </c>
      <c r="E708" s="172">
        <f t="shared" si="106"/>
        <v>74024163.145741463</v>
      </c>
      <c r="F708" s="172">
        <f t="shared" si="106"/>
        <v>241.35301350511344</v>
      </c>
      <c r="G708" s="172"/>
      <c r="H708" s="172">
        <v>74024404.498754963</v>
      </c>
      <c r="I708" s="172"/>
      <c r="J708" s="172">
        <f t="shared" si="107"/>
        <v>24605618.860958844</v>
      </c>
      <c r="K708" s="172">
        <f t="shared" si="107"/>
        <v>6114326.4287181059</v>
      </c>
      <c r="L708" s="172"/>
      <c r="M708" s="172">
        <v>30719945.289676949</v>
      </c>
      <c r="N708" s="172"/>
      <c r="O708" s="172">
        <f t="shared" si="108"/>
        <v>809765.01838642196</v>
      </c>
      <c r="P708" s="172">
        <f t="shared" si="108"/>
        <v>791509.97356159077</v>
      </c>
      <c r="Q708" s="172"/>
      <c r="R708" s="172">
        <v>1601274.9919480127</v>
      </c>
      <c r="S708" s="172"/>
      <c r="T708" s="172">
        <f t="shared" si="109"/>
        <v>807011.3065357001</v>
      </c>
      <c r="U708" s="172">
        <f t="shared" si="109"/>
        <v>766945.86734554777</v>
      </c>
      <c r="V708" s="172">
        <f t="shared" si="109"/>
        <v>2402658.118324047</v>
      </c>
      <c r="W708" s="172"/>
      <c r="X708" s="172">
        <v>3976615.2922052946</v>
      </c>
      <c r="Y708" s="172"/>
      <c r="Z708" s="172">
        <f t="shared" si="110"/>
        <v>157346.84791719634</v>
      </c>
      <c r="AA708" s="172">
        <f t="shared" si="110"/>
        <v>170592.50286981271</v>
      </c>
      <c r="AB708" s="172">
        <f t="shared" si="110"/>
        <v>16253.598918007854</v>
      </c>
      <c r="AC708" s="172"/>
      <c r="AD708" s="172">
        <v>344192.94970501686</v>
      </c>
      <c r="AE708" s="172"/>
      <c r="AF708" s="172">
        <f t="shared" si="111"/>
        <v>113295.68764604627</v>
      </c>
      <c r="AG708" s="172">
        <f t="shared" si="111"/>
        <v>30967.806896412592</v>
      </c>
      <c r="AH708" s="172">
        <f t="shared" si="111"/>
        <v>31731.172224934664</v>
      </c>
      <c r="AI708" s="172"/>
      <c r="AJ708" s="172">
        <v>175994.66676739353</v>
      </c>
      <c r="AK708" s="172"/>
      <c r="AL708" s="172">
        <f t="shared" si="112"/>
        <v>15302.502180146546</v>
      </c>
      <c r="AM708" s="172">
        <f t="shared" si="112"/>
        <v>571.62221719253557</v>
      </c>
      <c r="AN708" s="172">
        <f t="shared" si="112"/>
        <v>0</v>
      </c>
      <c r="AO708" s="172"/>
      <c r="AP708" s="172">
        <v>15874.124397339083</v>
      </c>
      <c r="AQ708" s="172"/>
      <c r="AR708" s="172">
        <f t="shared" si="113"/>
        <v>21681.373537292278</v>
      </c>
      <c r="AS708" s="172">
        <f t="shared" si="113"/>
        <v>1691822.4282854535</v>
      </c>
      <c r="AT708" s="172">
        <f t="shared" si="113"/>
        <v>652508.90974797285</v>
      </c>
      <c r="AU708" s="172"/>
      <c r="AV708" s="172">
        <v>2366012.7115707188</v>
      </c>
      <c r="AW708" s="172"/>
      <c r="AX708" s="172">
        <f t="shared" si="114"/>
        <v>10271.344245553697</v>
      </c>
      <c r="AY708" s="172">
        <f t="shared" si="114"/>
        <v>801484.76448594383</v>
      </c>
      <c r="AZ708" s="172">
        <f t="shared" si="114"/>
        <v>309119.88227058458</v>
      </c>
      <c r="BA708" s="172"/>
      <c r="BB708" s="172">
        <v>1120875.9910020821</v>
      </c>
      <c r="BC708" s="172"/>
      <c r="BD708" s="172">
        <f t="shared" si="115"/>
        <v>0</v>
      </c>
      <c r="BE708" s="172">
        <f t="shared" si="115"/>
        <v>2783775.4020984857</v>
      </c>
      <c r="BF708" s="172">
        <f t="shared" si="115"/>
        <v>5591899.6060933331</v>
      </c>
      <c r="BG708" s="172">
        <f t="shared" si="115"/>
        <v>1918532.9449102962</v>
      </c>
      <c r="BI708" s="172">
        <v>10294207.953102114</v>
      </c>
      <c r="BK708" s="172">
        <f t="shared" si="116"/>
        <v>55154.649949006416</v>
      </c>
      <c r="BL708" s="172">
        <f t="shared" si="116"/>
        <v>821026.68063626066</v>
      </c>
      <c r="BM708" s="172">
        <f t="shared" si="116"/>
        <v>1446663.437162414</v>
      </c>
      <c r="BN708" s="172">
        <f t="shared" si="116"/>
        <v>1062282.5749871354</v>
      </c>
      <c r="BP708" s="265">
        <v>3385127.3427348165</v>
      </c>
      <c r="BR708" s="265">
        <f t="shared" si="117"/>
        <v>128024525.81186469</v>
      </c>
    </row>
    <row r="709" spans="1:70" ht="15">
      <c r="A709" s="39">
        <f t="shared" si="118"/>
        <v>2033</v>
      </c>
      <c r="B709" s="39">
        <f t="shared" si="119"/>
        <v>12</v>
      </c>
      <c r="C709" s="264">
        <f t="shared" si="120"/>
        <v>48914</v>
      </c>
      <c r="E709" s="172">
        <f t="shared" si="106"/>
        <v>112680324.45363677</v>
      </c>
      <c r="F709" s="172">
        <f t="shared" si="106"/>
        <v>451.86251490655997</v>
      </c>
      <c r="G709" s="172"/>
      <c r="H709" s="172">
        <v>112680776.31615166</v>
      </c>
      <c r="I709" s="172"/>
      <c r="J709" s="172">
        <f t="shared" si="107"/>
        <v>33940871.419022635</v>
      </c>
      <c r="K709" s="172">
        <f t="shared" si="107"/>
        <v>9892913.0084564351</v>
      </c>
      <c r="L709" s="172"/>
      <c r="M709" s="172">
        <v>43833784.427479073</v>
      </c>
      <c r="N709" s="172"/>
      <c r="O709" s="172">
        <f t="shared" si="108"/>
        <v>1311427.6003264689</v>
      </c>
      <c r="P709" s="172">
        <f t="shared" si="108"/>
        <v>912069.73772776034</v>
      </c>
      <c r="Q709" s="172"/>
      <c r="R709" s="172">
        <v>2223497.338054229</v>
      </c>
      <c r="S709" s="172"/>
      <c r="T709" s="172">
        <f t="shared" si="109"/>
        <v>1158292.5687145712</v>
      </c>
      <c r="U709" s="172">
        <f t="shared" si="109"/>
        <v>1100787.1780212794</v>
      </c>
      <c r="V709" s="172">
        <f t="shared" si="109"/>
        <v>3448503.1635592896</v>
      </c>
      <c r="W709" s="172"/>
      <c r="X709" s="172">
        <v>5707582.9102951409</v>
      </c>
      <c r="Y709" s="172"/>
      <c r="Z709" s="172">
        <f t="shared" si="110"/>
        <v>177997.57809541334</v>
      </c>
      <c r="AA709" s="172">
        <f t="shared" si="110"/>
        <v>192981.63740808525</v>
      </c>
      <c r="AB709" s="172">
        <f t="shared" si="110"/>
        <v>18386.775973180738</v>
      </c>
      <c r="AC709" s="172"/>
      <c r="AD709" s="172">
        <v>389365.99147667934</v>
      </c>
      <c r="AE709" s="172"/>
      <c r="AF709" s="172">
        <f t="shared" si="111"/>
        <v>157661.16259922448</v>
      </c>
      <c r="AG709" s="172">
        <f t="shared" si="111"/>
        <v>43094.494943974823</v>
      </c>
      <c r="AH709" s="172">
        <f t="shared" si="111"/>
        <v>44156.786613528311</v>
      </c>
      <c r="AI709" s="172"/>
      <c r="AJ709" s="172">
        <v>244912.44415672764</v>
      </c>
      <c r="AK709" s="172"/>
      <c r="AL709" s="172">
        <f t="shared" si="112"/>
        <v>18007.69839319359</v>
      </c>
      <c r="AM709" s="172">
        <f t="shared" si="112"/>
        <v>672.67433527352739</v>
      </c>
      <c r="AN709" s="172">
        <f t="shared" si="112"/>
        <v>0</v>
      </c>
      <c r="AO709" s="172"/>
      <c r="AP709" s="172">
        <v>18680.372728467119</v>
      </c>
      <c r="AQ709" s="172"/>
      <c r="AR709" s="172">
        <f t="shared" si="113"/>
        <v>22491.712021103776</v>
      </c>
      <c r="AS709" s="172">
        <f t="shared" si="113"/>
        <v>2416977.2770849061</v>
      </c>
      <c r="AT709" s="172">
        <f t="shared" si="113"/>
        <v>667093.29114929435</v>
      </c>
      <c r="AU709" s="172"/>
      <c r="AV709" s="172">
        <v>3106562.2802553042</v>
      </c>
      <c r="AW709" s="172"/>
      <c r="AX709" s="172">
        <f t="shared" si="114"/>
        <v>8292.7246903052946</v>
      </c>
      <c r="AY709" s="172">
        <f t="shared" si="114"/>
        <v>891142.79619009804</v>
      </c>
      <c r="AZ709" s="172">
        <f t="shared" si="114"/>
        <v>245958.20011656405</v>
      </c>
      <c r="BA709" s="172"/>
      <c r="BB709" s="172">
        <v>1145393.7209969673</v>
      </c>
      <c r="BC709" s="172"/>
      <c r="BD709" s="172">
        <f t="shared" si="115"/>
        <v>0</v>
      </c>
      <c r="BE709" s="172">
        <f t="shared" si="115"/>
        <v>3153368.4188261419</v>
      </c>
      <c r="BF709" s="172">
        <f t="shared" si="115"/>
        <v>6334318.3526259279</v>
      </c>
      <c r="BG709" s="172">
        <f t="shared" si="115"/>
        <v>2173250.4692717339</v>
      </c>
      <c r="BI709" s="172">
        <v>11660937.240723804</v>
      </c>
      <c r="BK709" s="172">
        <f t="shared" si="116"/>
        <v>55223.722455316252</v>
      </c>
      <c r="BL709" s="172">
        <f t="shared" si="116"/>
        <v>822054.88715431886</v>
      </c>
      <c r="BM709" s="172">
        <f t="shared" si="116"/>
        <v>1448475.1551133755</v>
      </c>
      <c r="BN709" s="172">
        <f t="shared" si="116"/>
        <v>1063612.9164892838</v>
      </c>
      <c r="BP709" s="265">
        <v>3389366.6812122944</v>
      </c>
      <c r="BR709" s="265">
        <f t="shared" si="117"/>
        <v>184400859.72353041</v>
      </c>
    </row>
    <row r="710" spans="1:70">
      <c r="C710" s="264"/>
    </row>
    <row r="711" spans="1:70">
      <c r="C711" s="264"/>
    </row>
    <row r="712" spans="1:70">
      <c r="C712" s="264"/>
    </row>
    <row r="713" spans="1:70">
      <c r="C713" s="264"/>
    </row>
    <row r="714" spans="1:70">
      <c r="C714" s="264"/>
    </row>
    <row r="715" spans="1:70">
      <c r="C715" s="264"/>
    </row>
    <row r="716" spans="1:70">
      <c r="C716" s="264"/>
    </row>
    <row r="717" spans="1:70">
      <c r="C717" s="264"/>
    </row>
    <row r="718" spans="1:70">
      <c r="C718" s="264"/>
    </row>
    <row r="719" spans="1:70">
      <c r="C719" s="264"/>
    </row>
    <row r="720" spans="1:70">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sheetData>
  <dataValidations disablePrompts="1" count="1">
    <dataValidation type="list" allowBlank="1" showInputMessage="1" showErrorMessage="1" sqref="A3">
      <formula1>"Actuals,Weather Normalized"</formula1>
    </dataValidation>
  </dataValidations>
  <pageMargins left="0.7" right="0.7" top="0.75" bottom="0.75" header="0.3" footer="0.3"/>
  <pageSetup orientation="portrait" r:id="rId1"/>
  <headerFooter>
    <oddFooter>&amp;L&amp;A
&amp;F&amp;R&amp;P of &amp;N</oddFooter>
  </headerFooter>
</worksheet>
</file>

<file path=xl/worksheets/sheet33.xml><?xml version="1.0" encoding="utf-8"?>
<worksheet xmlns="http://schemas.openxmlformats.org/spreadsheetml/2006/main" xmlns:r="http://schemas.openxmlformats.org/officeDocument/2006/relationships">
  <dimension ref="A1:AU38"/>
  <sheetViews>
    <sheetView zoomScale="110" zoomScaleNormal="110" workbookViewId="0">
      <selection activeCell="D35" sqref="D35"/>
    </sheetView>
  </sheetViews>
  <sheetFormatPr defaultRowHeight="15"/>
  <cols>
    <col min="1" max="1" width="32" customWidth="1"/>
    <col min="2" max="37" width="16.5703125" customWidth="1"/>
  </cols>
  <sheetData>
    <row r="1" spans="1:47">
      <c r="A1" t="s">
        <v>365</v>
      </c>
    </row>
    <row r="2" spans="1:47">
      <c r="A2" t="s">
        <v>366</v>
      </c>
    </row>
    <row r="4" spans="1:47">
      <c r="B4" s="277">
        <v>41275</v>
      </c>
      <c r="C4" s="278">
        <f t="shared" ref="C4:M4" si="0">EDATE(B4,1)</f>
        <v>41306</v>
      </c>
      <c r="D4" s="278">
        <f t="shared" si="0"/>
        <v>41334</v>
      </c>
      <c r="E4" s="278">
        <f t="shared" si="0"/>
        <v>41365</v>
      </c>
      <c r="F4" s="278">
        <f t="shared" si="0"/>
        <v>41395</v>
      </c>
      <c r="G4" s="278">
        <f t="shared" si="0"/>
        <v>41426</v>
      </c>
      <c r="H4" s="278">
        <f t="shared" si="0"/>
        <v>41456</v>
      </c>
      <c r="I4" s="278">
        <f t="shared" si="0"/>
        <v>41487</v>
      </c>
      <c r="J4" s="278">
        <f t="shared" si="0"/>
        <v>41518</v>
      </c>
      <c r="K4" s="278">
        <f t="shared" si="0"/>
        <v>41548</v>
      </c>
      <c r="L4" s="278">
        <f t="shared" si="0"/>
        <v>41579</v>
      </c>
      <c r="M4" s="278">
        <f t="shared" si="0"/>
        <v>41609</v>
      </c>
      <c r="N4" s="278">
        <f t="shared" ref="N4" si="1">EDATE(M4,1)</f>
        <v>41640</v>
      </c>
      <c r="O4" s="278">
        <f t="shared" ref="O4" si="2">EDATE(N4,1)</f>
        <v>41671</v>
      </c>
      <c r="P4" s="278">
        <f t="shared" ref="P4" si="3">EDATE(O4,1)</f>
        <v>41699</v>
      </c>
      <c r="Q4" s="278">
        <f t="shared" ref="Q4" si="4">EDATE(P4,1)</f>
        <v>41730</v>
      </c>
      <c r="R4" s="278">
        <f t="shared" ref="R4" si="5">EDATE(Q4,1)</f>
        <v>41760</v>
      </c>
      <c r="S4" s="278">
        <f t="shared" ref="S4" si="6">EDATE(R4,1)</f>
        <v>41791</v>
      </c>
      <c r="T4" s="278">
        <f t="shared" ref="T4" si="7">EDATE(S4,1)</f>
        <v>41821</v>
      </c>
      <c r="U4" s="278">
        <f t="shared" ref="U4" si="8">EDATE(T4,1)</f>
        <v>41852</v>
      </c>
      <c r="V4" s="278">
        <f t="shared" ref="V4" si="9">EDATE(U4,1)</f>
        <v>41883</v>
      </c>
      <c r="W4" s="278">
        <f t="shared" ref="W4" si="10">EDATE(V4,1)</f>
        <v>41913</v>
      </c>
      <c r="X4" s="278">
        <f t="shared" ref="X4" si="11">EDATE(W4,1)</f>
        <v>41944</v>
      </c>
      <c r="Y4" s="278">
        <f t="shared" ref="Y4" si="12">EDATE(X4,1)</f>
        <v>41974</v>
      </c>
      <c r="Z4" s="278">
        <f t="shared" ref="Z4" si="13">EDATE(Y4,1)</f>
        <v>42005</v>
      </c>
      <c r="AA4" s="278">
        <f t="shared" ref="AA4" si="14">EDATE(Z4,1)</f>
        <v>42036</v>
      </c>
      <c r="AB4" s="278">
        <f t="shared" ref="AB4" si="15">EDATE(AA4,1)</f>
        <v>42064</v>
      </c>
      <c r="AC4" s="278">
        <f t="shared" ref="AC4" si="16">EDATE(AB4,1)</f>
        <v>42095</v>
      </c>
      <c r="AD4" s="278">
        <f t="shared" ref="AD4" si="17">EDATE(AC4,1)</f>
        <v>42125</v>
      </c>
      <c r="AE4" s="278">
        <f t="shared" ref="AE4" si="18">EDATE(AD4,1)</f>
        <v>42156</v>
      </c>
      <c r="AF4" s="278">
        <f t="shared" ref="AF4" si="19">EDATE(AE4,1)</f>
        <v>42186</v>
      </c>
      <c r="AG4" s="278">
        <f t="shared" ref="AG4" si="20">EDATE(AF4,1)</f>
        <v>42217</v>
      </c>
      <c r="AH4" s="278">
        <f t="shared" ref="AH4" si="21">EDATE(AG4,1)</f>
        <v>42248</v>
      </c>
      <c r="AI4" s="278">
        <f t="shared" ref="AI4" si="22">EDATE(AH4,1)</f>
        <v>42278</v>
      </c>
      <c r="AJ4" s="278">
        <f t="shared" ref="AJ4" si="23">EDATE(AI4,1)</f>
        <v>42309</v>
      </c>
      <c r="AK4" s="278">
        <f t="shared" ref="AK4" si="24">EDATE(AJ4,1)</f>
        <v>42339</v>
      </c>
      <c r="AL4" s="278"/>
      <c r="AM4" s="278"/>
      <c r="AN4" s="278"/>
      <c r="AO4" s="278"/>
      <c r="AP4" s="278"/>
      <c r="AQ4" s="278"/>
      <c r="AR4" s="278"/>
      <c r="AS4" s="278"/>
      <c r="AT4" s="278"/>
      <c r="AU4" s="278"/>
    </row>
    <row r="5" spans="1:47">
      <c r="A5" s="282" t="s">
        <v>0</v>
      </c>
    </row>
    <row r="6" spans="1:47">
      <c r="A6" t="s">
        <v>99</v>
      </c>
      <c r="B6" s="279">
        <f>'Gas - Sales by Customer Sched'!BT458</f>
        <v>90166778.484400794</v>
      </c>
      <c r="C6" s="279">
        <f>'Gas - Sales by Customer Sched'!BT459</f>
        <v>81763903.629301891</v>
      </c>
      <c r="D6" s="279">
        <f>'Gas - Sales by Customer Sched'!BT460</f>
        <v>69604303.306680232</v>
      </c>
      <c r="E6" s="279">
        <f>'Gas - Sales by Customer Sched'!BT461</f>
        <v>52022875.546241157</v>
      </c>
      <c r="F6" s="279">
        <f ca="1">'JAP-23 Page 1'!H14</f>
        <v>37196782.710862681</v>
      </c>
      <c r="G6" s="279">
        <f ca="1">'JAP-23 Page 1'!I14</f>
        <v>23925736.519878395</v>
      </c>
      <c r="H6" s="279">
        <f ca="1">'JAP-23 Page 1'!J14</f>
        <v>15992958.088771572</v>
      </c>
      <c r="I6" s="279">
        <f ca="1">'JAP-23 Page 1'!K14</f>
        <v>12684018.98215696</v>
      </c>
      <c r="J6" s="279">
        <f ca="1">'JAP-23 Page 1'!L14</f>
        <v>14848890.58866168</v>
      </c>
      <c r="K6" s="279">
        <f ca="1">'JAP-23 Page 1'!M14</f>
        <v>25339466.733255599</v>
      </c>
      <c r="L6" s="279">
        <f ca="1">'JAP-23 Page 1'!N14</f>
        <v>52180677.602962457</v>
      </c>
      <c r="M6" s="279">
        <f ca="1">'JAP-23 Page 1'!O14</f>
        <v>79804370.132337004</v>
      </c>
      <c r="N6" s="279">
        <f ca="1">'JAP-23 Page 6'!D14</f>
        <v>91022220.526877031</v>
      </c>
      <c r="O6" s="279">
        <f ca="1">'JAP-23 Page 6'!E14</f>
        <v>82579383.028177455</v>
      </c>
      <c r="P6" s="279">
        <f ca="1">'JAP-23 Page 6'!F14</f>
        <v>70324381.874001592</v>
      </c>
      <c r="Q6" s="279">
        <f ca="1">'JAP-23 Page 6'!G14</f>
        <v>52554454.61793264</v>
      </c>
      <c r="R6" s="279">
        <f ca="1">'JAP-23 Page 6'!H14</f>
        <v>37603682.215031497</v>
      </c>
      <c r="S6" s="279">
        <f ca="1">'JAP-23 Page 6'!I14</f>
        <v>24193368.202756993</v>
      </c>
      <c r="T6" s="279">
        <f ca="1">'JAP-23 Page 6'!J14</f>
        <v>16164040.669708069</v>
      </c>
      <c r="U6" s="279">
        <f ca="1">'JAP-23 Page 6'!K14</f>
        <v>12812194.50744937</v>
      </c>
      <c r="V6" s="279">
        <f ca="1">'JAP-23 Page 6'!L14</f>
        <v>15003820.505151745</v>
      </c>
      <c r="W6" s="279">
        <f ca="1">'JAP-23 Page 6'!M14</f>
        <v>25623860.288577631</v>
      </c>
      <c r="X6" s="279">
        <f ca="1">'JAP-23 Page 6'!N14</f>
        <v>52804496.791929215</v>
      </c>
      <c r="Y6" s="279">
        <f ca="1">'JAP-23 Page 6'!O14</f>
        <v>80770328.728546351</v>
      </c>
      <c r="Z6" s="279">
        <f ca="1">'JAP -23 Page 11'!D14</f>
        <v>92104982.640614897</v>
      </c>
      <c r="AA6" s="279">
        <f ca="1">'JAP -23 Page 11'!E14</f>
        <v>83587021.167204678</v>
      </c>
      <c r="AB6" s="279">
        <f ca="1">'JAP -23 Page 11'!F14</f>
        <v>71233734.332719609</v>
      </c>
      <c r="AC6" s="279">
        <f ca="1">'JAP -23 Page 11'!G14</f>
        <v>53238559.266716331</v>
      </c>
      <c r="AD6" s="279">
        <f ca="1">'JAP -23 Page 11'!H14</f>
        <v>38147319.251191445</v>
      </c>
      <c r="AE6" s="279">
        <f ca="1">'JAP -23 Page 11'!I14</f>
        <v>24567853.669981286</v>
      </c>
      <c r="AF6" s="279">
        <f ca="1">'JAP -23 Page 11'!J14</f>
        <v>16417057.976720665</v>
      </c>
      <c r="AG6" s="279">
        <f ca="1">'JAP -23 Page 11'!K14</f>
        <v>13010220.881725211</v>
      </c>
      <c r="AH6" s="279">
        <f ca="1">'JAP -23 Page 11'!L14</f>
        <v>15232071.375476213</v>
      </c>
      <c r="AI6" s="279">
        <f ca="1">'JAP -23 Page 11'!M14</f>
        <v>26002864.925037578</v>
      </c>
      <c r="AJ6" s="279">
        <f ca="1">'JAP -23 Page 11'!N14</f>
        <v>53578132.880957954</v>
      </c>
      <c r="AK6" s="279">
        <f ca="1">'JAP -23 Page 11'!O14</f>
        <v>81937409.243759453</v>
      </c>
    </row>
    <row r="8" spans="1:47">
      <c r="A8" t="s">
        <v>475</v>
      </c>
      <c r="B8" s="281">
        <f>'Forecasted BSC'!O6</f>
        <v>7492394.6254703421</v>
      </c>
      <c r="C8" s="281">
        <f>'Forecasted BSC'!P6</f>
        <v>7492394.6254703421</v>
      </c>
      <c r="D8" s="281">
        <f>'Forecasted BSC'!Q6</f>
        <v>7492394.6254703421</v>
      </c>
      <c r="E8" s="281">
        <f>'Forecasted BSC'!R6</f>
        <v>7492394.6254703421</v>
      </c>
      <c r="F8" s="281">
        <f>'Forecasted BSC'!S6</f>
        <v>7492394.6254703421</v>
      </c>
      <c r="G8" s="281">
        <f>'Forecasted BSC'!T6</f>
        <v>7492394.6254703421</v>
      </c>
      <c r="H8" s="281">
        <f>'Forecasted BSC'!U6</f>
        <v>7492394.6254703421</v>
      </c>
      <c r="I8" s="281">
        <f>'Forecasted BSC'!V6</f>
        <v>7492394.6254703421</v>
      </c>
      <c r="J8" s="281">
        <f>'Forecasted BSC'!W6</f>
        <v>7492394.6254703421</v>
      </c>
      <c r="K8" s="281">
        <f>'Forecasted BSC'!X6</f>
        <v>7492394.6254703421</v>
      </c>
      <c r="L8" s="281">
        <f>'Forecasted BSC'!Y6</f>
        <v>7492394.6254703421</v>
      </c>
      <c r="M8" s="281">
        <f>'Forecasted BSC'!Z6</f>
        <v>7492394.6254703421</v>
      </c>
      <c r="N8" s="281">
        <f>'Forecasted BSC'!AA6</f>
        <v>7617860.065574903</v>
      </c>
      <c r="O8" s="281">
        <f>'Forecasted BSC'!AB6</f>
        <v>7617860.065574903</v>
      </c>
      <c r="P8" s="281">
        <f>'Forecasted BSC'!AC6</f>
        <v>7617860.065574903</v>
      </c>
      <c r="Q8" s="281">
        <f>'Forecasted BSC'!AD6</f>
        <v>7617860.065574903</v>
      </c>
      <c r="R8" s="281">
        <f>'Forecasted BSC'!AE6</f>
        <v>7617860.065574903</v>
      </c>
      <c r="S8" s="281">
        <f>'Forecasted BSC'!AF6</f>
        <v>7617860.065574903</v>
      </c>
      <c r="T8" s="281">
        <f>'Forecasted BSC'!AG6</f>
        <v>7617860.065574903</v>
      </c>
      <c r="U8" s="281">
        <f>'Forecasted BSC'!AH6</f>
        <v>7617860.065574903</v>
      </c>
      <c r="V8" s="281">
        <f>'Forecasted BSC'!AI6</f>
        <v>7617860.065574903</v>
      </c>
      <c r="W8" s="281">
        <f>'Forecasted BSC'!AJ6</f>
        <v>7617860.065574903</v>
      </c>
      <c r="X8" s="281">
        <f>'Forecasted BSC'!AK6</f>
        <v>7617860.065574903</v>
      </c>
      <c r="Y8" s="281">
        <f>'Forecasted BSC'!AL6</f>
        <v>7617860.065574903</v>
      </c>
      <c r="Z8" s="281">
        <f>'Forecasted BSC'!AM6</f>
        <v>7774031.8419261761</v>
      </c>
      <c r="AA8" s="281">
        <f>'Forecasted BSC'!AN6</f>
        <v>7774031.8419261761</v>
      </c>
      <c r="AB8" s="281">
        <f>'Forecasted BSC'!AO6</f>
        <v>7774031.8419261761</v>
      </c>
      <c r="AC8" s="281">
        <f>'Forecasted BSC'!AP6</f>
        <v>7774031.8419261761</v>
      </c>
      <c r="AD8" s="281">
        <f>'Forecasted BSC'!AQ6</f>
        <v>7774031.8419261761</v>
      </c>
      <c r="AE8" s="281">
        <f>'Forecasted BSC'!AR6</f>
        <v>7774031.8419261761</v>
      </c>
      <c r="AF8" s="281">
        <f>'Forecasted BSC'!AS6</f>
        <v>7774031.8419261761</v>
      </c>
      <c r="AG8" s="281">
        <f>'Forecasted BSC'!AT6</f>
        <v>7774031.8419261761</v>
      </c>
      <c r="AH8" s="281">
        <f>'Forecasted BSC'!AU6</f>
        <v>7774031.8419261761</v>
      </c>
      <c r="AI8" s="281">
        <f>'Forecasted BSC'!AV6</f>
        <v>7774031.8419261761</v>
      </c>
      <c r="AJ8" s="281">
        <f>'Forecasted BSC'!AW6</f>
        <v>7774031.8419261761</v>
      </c>
      <c r="AK8" s="281">
        <f>'Forecasted BSC'!AX6</f>
        <v>7774031.8419261761</v>
      </c>
    </row>
    <row r="10" spans="1:47">
      <c r="A10" t="s">
        <v>367</v>
      </c>
      <c r="B10" s="280">
        <v>0.38640999999999998</v>
      </c>
      <c r="C10" s="280">
        <v>0.38640999999999998</v>
      </c>
      <c r="D10" s="280">
        <v>0.38640999999999998</v>
      </c>
      <c r="E10" s="280">
        <v>0.38640999999999998</v>
      </c>
      <c r="F10" s="280">
        <f>'JAP-23 Page 1'!H15</f>
        <v>0.38490999999999997</v>
      </c>
      <c r="G10" s="280">
        <f>'JAP-23 Page 1'!I15</f>
        <v>0.38490999999999997</v>
      </c>
      <c r="H10" s="280">
        <f>'JAP-23 Page 1'!J15</f>
        <v>0.38490999999999997</v>
      </c>
      <c r="I10" s="280">
        <f>'JAP-23 Page 1'!K15</f>
        <v>0.38490999999999997</v>
      </c>
      <c r="J10" s="280">
        <f>'JAP-23 Page 1'!L15</f>
        <v>0.38490999999999997</v>
      </c>
      <c r="K10" s="280">
        <f>'JAP-23 Page 1'!M15</f>
        <v>0.38490999999999997</v>
      </c>
      <c r="L10" s="280">
        <f>'JAP-23 Page 1'!N15</f>
        <v>0.38490999999999997</v>
      </c>
      <c r="M10" s="280">
        <f>'JAP-23 Page 1'!O15</f>
        <v>0.38490999999999997</v>
      </c>
      <c r="N10" s="280">
        <f>'JAP-23 Page 6'!D15</f>
        <v>0.38490999999999997</v>
      </c>
      <c r="O10" s="280">
        <f>'JAP-23 Page 6'!E15</f>
        <v>0.38490999999999997</v>
      </c>
      <c r="P10" s="280">
        <f>'JAP-23 Page 6'!F15</f>
        <v>0.38490999999999997</v>
      </c>
      <c r="Q10" s="280">
        <f>'JAP-23 Page 6'!G15</f>
        <v>0.38490999999999997</v>
      </c>
      <c r="R10" s="280">
        <f ca="1">'JAP-23 Page 6'!H15</f>
        <v>0.41615000000000002</v>
      </c>
      <c r="S10" s="280">
        <f ca="1">'JAP-23 Page 6'!I15</f>
        <v>0.41615000000000002</v>
      </c>
      <c r="T10" s="280">
        <f ca="1">'JAP-23 Page 6'!J15</f>
        <v>0.41615000000000002</v>
      </c>
      <c r="U10" s="280">
        <f ca="1">'JAP-23 Page 6'!K15</f>
        <v>0.41615000000000002</v>
      </c>
      <c r="V10" s="280">
        <f ca="1">'JAP-23 Page 6'!L15</f>
        <v>0.41615000000000002</v>
      </c>
      <c r="W10" s="280">
        <f ca="1">'JAP-23 Page 6'!M15</f>
        <v>0.41615000000000002</v>
      </c>
      <c r="X10" s="280">
        <f ca="1">'JAP-23 Page 6'!N15</f>
        <v>0.41615000000000002</v>
      </c>
      <c r="Y10" s="280">
        <f ca="1">'JAP-23 Page 6'!O15</f>
        <v>0.41615000000000002</v>
      </c>
      <c r="Z10" s="280">
        <f ca="1">'JAP -23 Page 11'!D15</f>
        <v>0.41615000000000002</v>
      </c>
      <c r="AA10" s="280">
        <f ca="1">'JAP -23 Page 11'!E15</f>
        <v>0.41615000000000002</v>
      </c>
      <c r="AB10" s="280">
        <f ca="1">'JAP -23 Page 11'!F15</f>
        <v>0.41615000000000002</v>
      </c>
      <c r="AC10" s="280">
        <f ca="1">'JAP -23 Page 11'!G15</f>
        <v>0.41615000000000002</v>
      </c>
      <c r="AD10" s="280">
        <f ca="1">'JAP -23 Page 11'!H15</f>
        <v>0.42309999999999998</v>
      </c>
      <c r="AE10" s="280">
        <f ca="1">'JAP -23 Page 11'!I15</f>
        <v>0.42309999999999998</v>
      </c>
      <c r="AF10" s="280">
        <f ca="1">'JAP -23 Page 11'!J15</f>
        <v>0.42309999999999998</v>
      </c>
      <c r="AG10" s="280">
        <f ca="1">'JAP -23 Page 11'!K15</f>
        <v>0.42309999999999998</v>
      </c>
      <c r="AH10" s="280">
        <f ca="1">'JAP -23 Page 11'!L15</f>
        <v>0.42309999999999998</v>
      </c>
      <c r="AI10" s="280">
        <f ca="1">'JAP -23 Page 11'!M15</f>
        <v>0.42309999999999998</v>
      </c>
      <c r="AJ10" s="280">
        <f ca="1">'JAP -23 Page 11'!N15</f>
        <v>0.42309999999999998</v>
      </c>
      <c r="AK10" s="280">
        <f ca="1">'JAP -23 Page 11'!O15</f>
        <v>0.42309999999999998</v>
      </c>
    </row>
    <row r="11" spans="1:47">
      <c r="A11" t="s">
        <v>707</v>
      </c>
      <c r="B11" s="281">
        <f t="shared" ref="B11:AK11" si="25">B6*B10</f>
        <v>34841344.87415731</v>
      </c>
      <c r="C11" s="281">
        <f t="shared" si="25"/>
        <v>31594390.001398541</v>
      </c>
      <c r="D11" s="281">
        <f t="shared" si="25"/>
        <v>26895798.840734307</v>
      </c>
      <c r="E11" s="281">
        <f t="shared" si="25"/>
        <v>20102159.339823045</v>
      </c>
      <c r="F11" s="281">
        <f t="shared" ca="1" si="25"/>
        <v>14317413.633238154</v>
      </c>
      <c r="G11" s="281">
        <f t="shared" ca="1" si="25"/>
        <v>9209255.2438663915</v>
      </c>
      <c r="H11" s="281">
        <f t="shared" ca="1" si="25"/>
        <v>6155849.4979490656</v>
      </c>
      <c r="I11" s="281">
        <f t="shared" ca="1" si="25"/>
        <v>4882205.7464220356</v>
      </c>
      <c r="J11" s="281">
        <f t="shared" ca="1" si="25"/>
        <v>5715486.4764817664</v>
      </c>
      <c r="K11" s="281">
        <f t="shared" ca="1" si="25"/>
        <v>9753414.140297411</v>
      </c>
      <c r="L11" s="281">
        <f t="shared" ca="1" si="25"/>
        <v>20084864.616156276</v>
      </c>
      <c r="M11" s="281">
        <f t="shared" ca="1" si="25"/>
        <v>30717500.107637834</v>
      </c>
      <c r="N11" s="281">
        <f t="shared" ca="1" si="25"/>
        <v>35035362.903000236</v>
      </c>
      <c r="O11" s="281">
        <f t="shared" ca="1" si="25"/>
        <v>31785630.321375784</v>
      </c>
      <c r="P11" s="281">
        <f t="shared" ca="1" si="25"/>
        <v>27068557.827121951</v>
      </c>
      <c r="Q11" s="281">
        <f t="shared" ca="1" si="25"/>
        <v>20228735.126988452</v>
      </c>
      <c r="R11" s="281">
        <f t="shared" ca="1" si="25"/>
        <v>15648772.353785358</v>
      </c>
      <c r="S11" s="281">
        <f t="shared" ca="1" si="25"/>
        <v>10068070.177577324</v>
      </c>
      <c r="T11" s="281">
        <f t="shared" ca="1" si="25"/>
        <v>6726665.5246990137</v>
      </c>
      <c r="U11" s="281">
        <f t="shared" ca="1" si="25"/>
        <v>5331794.7442750558</v>
      </c>
      <c r="V11" s="281">
        <f t="shared" ca="1" si="25"/>
        <v>6243839.9032188989</v>
      </c>
      <c r="W11" s="281">
        <f t="shared" ca="1" si="25"/>
        <v>10663369.459091581</v>
      </c>
      <c r="X11" s="281">
        <f t="shared" ca="1" si="25"/>
        <v>21974591.339961343</v>
      </c>
      <c r="Y11" s="281">
        <f t="shared" ca="1" si="25"/>
        <v>33612572.300384566</v>
      </c>
      <c r="Z11" s="281">
        <f t="shared" ca="1" si="25"/>
        <v>38329488.525891893</v>
      </c>
      <c r="AA11" s="281">
        <f t="shared" ca="1" si="25"/>
        <v>34784738.858732231</v>
      </c>
      <c r="AB11" s="281">
        <f t="shared" ca="1" si="25"/>
        <v>29643918.542561267</v>
      </c>
      <c r="AC11" s="281">
        <f t="shared" ca="1" si="25"/>
        <v>22155226.438844003</v>
      </c>
      <c r="AD11" s="281">
        <f t="shared" ca="1" si="25"/>
        <v>16140130.775179099</v>
      </c>
      <c r="AE11" s="281">
        <f t="shared" ca="1" si="25"/>
        <v>10394658.887769081</v>
      </c>
      <c r="AF11" s="281">
        <f t="shared" ca="1" si="25"/>
        <v>6946057.2299505128</v>
      </c>
      <c r="AG11" s="281">
        <f t="shared" ca="1" si="25"/>
        <v>5504624.4550579367</v>
      </c>
      <c r="AH11" s="281">
        <f t="shared" ca="1" si="25"/>
        <v>6444689.398963985</v>
      </c>
      <c r="AI11" s="281">
        <f t="shared" ca="1" si="25"/>
        <v>11001812.149783399</v>
      </c>
      <c r="AJ11" s="281">
        <f t="shared" ca="1" si="25"/>
        <v>22668908.02193331</v>
      </c>
      <c r="AK11" s="281">
        <f t="shared" ca="1" si="25"/>
        <v>34667717.851034626</v>
      </c>
    </row>
    <row r="13" spans="1:47">
      <c r="A13" t="s">
        <v>648</v>
      </c>
      <c r="B13" s="280">
        <f>'PGA Calc Recovery'!E24+'PGA Calc Recovery'!E52</f>
        <v>0.57996000000000003</v>
      </c>
      <c r="C13" s="280">
        <f>$B$13</f>
        <v>0.57996000000000003</v>
      </c>
      <c r="D13" s="280">
        <f t="shared" ref="D13:AK13" si="26">$B$13</f>
        <v>0.57996000000000003</v>
      </c>
      <c r="E13" s="280">
        <f t="shared" si="26"/>
        <v>0.57996000000000003</v>
      </c>
      <c r="F13" s="280">
        <f t="shared" si="26"/>
        <v>0.57996000000000003</v>
      </c>
      <c r="G13" s="280">
        <f t="shared" si="26"/>
        <v>0.57996000000000003</v>
      </c>
      <c r="H13" s="280">
        <f t="shared" si="26"/>
        <v>0.57996000000000003</v>
      </c>
      <c r="I13" s="280">
        <f t="shared" si="26"/>
        <v>0.57996000000000003</v>
      </c>
      <c r="J13" s="280">
        <f t="shared" si="26"/>
        <v>0.57996000000000003</v>
      </c>
      <c r="K13" s="280">
        <f t="shared" si="26"/>
        <v>0.57996000000000003</v>
      </c>
      <c r="L13" s="280">
        <f t="shared" si="26"/>
        <v>0.57996000000000003</v>
      </c>
      <c r="M13" s="280">
        <f t="shared" si="26"/>
        <v>0.57996000000000003</v>
      </c>
      <c r="N13" s="280">
        <f t="shared" si="26"/>
        <v>0.57996000000000003</v>
      </c>
      <c r="O13" s="280">
        <f t="shared" si="26"/>
        <v>0.57996000000000003</v>
      </c>
      <c r="P13" s="280">
        <f t="shared" si="26"/>
        <v>0.57996000000000003</v>
      </c>
      <c r="Q13" s="280">
        <f t="shared" si="26"/>
        <v>0.57996000000000003</v>
      </c>
      <c r="R13" s="280">
        <f t="shared" si="26"/>
        <v>0.57996000000000003</v>
      </c>
      <c r="S13" s="280">
        <f t="shared" si="26"/>
        <v>0.57996000000000003</v>
      </c>
      <c r="T13" s="280">
        <f t="shared" si="26"/>
        <v>0.57996000000000003</v>
      </c>
      <c r="U13" s="280">
        <f t="shared" si="26"/>
        <v>0.57996000000000003</v>
      </c>
      <c r="V13" s="280">
        <f t="shared" si="26"/>
        <v>0.57996000000000003</v>
      </c>
      <c r="W13" s="280">
        <f t="shared" si="26"/>
        <v>0.57996000000000003</v>
      </c>
      <c r="X13" s="280">
        <f t="shared" si="26"/>
        <v>0.57996000000000003</v>
      </c>
      <c r="Y13" s="280">
        <f t="shared" si="26"/>
        <v>0.57996000000000003</v>
      </c>
      <c r="Z13" s="280">
        <f t="shared" si="26"/>
        <v>0.57996000000000003</v>
      </c>
      <c r="AA13" s="280">
        <f t="shared" si="26"/>
        <v>0.57996000000000003</v>
      </c>
      <c r="AB13" s="280">
        <f t="shared" si="26"/>
        <v>0.57996000000000003</v>
      </c>
      <c r="AC13" s="280">
        <f t="shared" si="26"/>
        <v>0.57996000000000003</v>
      </c>
      <c r="AD13" s="280">
        <f t="shared" si="26"/>
        <v>0.57996000000000003</v>
      </c>
      <c r="AE13" s="280">
        <f t="shared" si="26"/>
        <v>0.57996000000000003</v>
      </c>
      <c r="AF13" s="280">
        <f t="shared" si="26"/>
        <v>0.57996000000000003</v>
      </c>
      <c r="AG13" s="280">
        <f t="shared" si="26"/>
        <v>0.57996000000000003</v>
      </c>
      <c r="AH13" s="280">
        <f t="shared" si="26"/>
        <v>0.57996000000000003</v>
      </c>
      <c r="AI13" s="280">
        <f t="shared" si="26"/>
        <v>0.57996000000000003</v>
      </c>
      <c r="AJ13" s="280">
        <f t="shared" si="26"/>
        <v>0.57996000000000003</v>
      </c>
      <c r="AK13" s="280">
        <f t="shared" si="26"/>
        <v>0.57996000000000003</v>
      </c>
    </row>
    <row r="14" spans="1:47">
      <c r="A14" t="s">
        <v>368</v>
      </c>
      <c r="B14" s="281">
        <f t="shared" ref="B14:AK14" si="27">B6*B13</f>
        <v>52293124.849813089</v>
      </c>
      <c r="C14" s="281">
        <f t="shared" si="27"/>
        <v>47419793.548849925</v>
      </c>
      <c r="D14" s="281">
        <f t="shared" si="27"/>
        <v>40367711.745742269</v>
      </c>
      <c r="E14" s="281">
        <f t="shared" si="27"/>
        <v>30171186.901798021</v>
      </c>
      <c r="F14" s="281">
        <f t="shared" ca="1" si="27"/>
        <v>21572646.100991923</v>
      </c>
      <c r="G14" s="281">
        <f t="shared" ca="1" si="27"/>
        <v>13875970.152068675</v>
      </c>
      <c r="H14" s="281">
        <f t="shared" ca="1" si="27"/>
        <v>9275275.9731639624</v>
      </c>
      <c r="I14" s="281">
        <f t="shared" ca="1" si="27"/>
        <v>7356223.6488917507</v>
      </c>
      <c r="J14" s="281">
        <f t="shared" ca="1" si="27"/>
        <v>8611762.5858002286</v>
      </c>
      <c r="K14" s="281">
        <f t="shared" ca="1" si="27"/>
        <v>14695877.126618918</v>
      </c>
      <c r="L14" s="281">
        <f t="shared" ca="1" si="27"/>
        <v>30262705.782614108</v>
      </c>
      <c r="M14" s="281">
        <f t="shared" ca="1" si="27"/>
        <v>46283342.501950175</v>
      </c>
      <c r="N14" s="281">
        <f t="shared" ca="1" si="27"/>
        <v>52789247.016767606</v>
      </c>
      <c r="O14" s="281">
        <f t="shared" ca="1" si="27"/>
        <v>47892738.981021799</v>
      </c>
      <c r="P14" s="281">
        <f t="shared" ca="1" si="27"/>
        <v>40785328.511645965</v>
      </c>
      <c r="Q14" s="281">
        <f t="shared" ca="1" si="27"/>
        <v>30479481.500216216</v>
      </c>
      <c r="R14" s="281">
        <f t="shared" ca="1" si="27"/>
        <v>21808631.537429668</v>
      </c>
      <c r="S14" s="281">
        <f t="shared" ca="1" si="27"/>
        <v>14031185.822870947</v>
      </c>
      <c r="T14" s="281">
        <f t="shared" ca="1" si="27"/>
        <v>9374497.0268038921</v>
      </c>
      <c r="U14" s="281">
        <f t="shared" ca="1" si="27"/>
        <v>7430560.3265403369</v>
      </c>
      <c r="V14" s="281">
        <f t="shared" ca="1" si="27"/>
        <v>8701615.7401678059</v>
      </c>
      <c r="W14" s="281">
        <f t="shared" ca="1" si="27"/>
        <v>14860814.012963483</v>
      </c>
      <c r="X14" s="281">
        <f t="shared" ca="1" si="27"/>
        <v>30624495.959447268</v>
      </c>
      <c r="Y14" s="281">
        <f t="shared" ca="1" si="27"/>
        <v>46843559.849407747</v>
      </c>
      <c r="Z14" s="281">
        <f t="shared" ca="1" si="27"/>
        <v>53417205.732251018</v>
      </c>
      <c r="AA14" s="281">
        <f t="shared" ca="1" si="27"/>
        <v>48477128.796132028</v>
      </c>
      <c r="AB14" s="281">
        <f t="shared" ca="1" si="27"/>
        <v>41312716.563604064</v>
      </c>
      <c r="AC14" s="281">
        <f t="shared" ca="1" si="27"/>
        <v>30876234.832324807</v>
      </c>
      <c r="AD14" s="281">
        <f t="shared" ca="1" si="27"/>
        <v>22123919.272920992</v>
      </c>
      <c r="AE14" s="281">
        <f t="shared" ca="1" si="27"/>
        <v>14248372.414442347</v>
      </c>
      <c r="AF14" s="281">
        <f t="shared" ca="1" si="27"/>
        <v>9521236.9441789165</v>
      </c>
      <c r="AG14" s="281">
        <f t="shared" ca="1" si="27"/>
        <v>7545407.7025653534</v>
      </c>
      <c r="AH14" s="281">
        <f t="shared" ca="1" si="27"/>
        <v>8833992.1149211843</v>
      </c>
      <c r="AI14" s="281">
        <f t="shared" ca="1" si="27"/>
        <v>15080621.541924795</v>
      </c>
      <c r="AJ14" s="281">
        <f t="shared" ca="1" si="27"/>
        <v>31073173.945640378</v>
      </c>
      <c r="AK14" s="281">
        <f t="shared" ca="1" si="27"/>
        <v>47520419.865010738</v>
      </c>
    </row>
    <row r="15" spans="1:47">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1:47">
      <c r="A16" t="s">
        <v>369</v>
      </c>
      <c r="B16" s="281">
        <f t="shared" ref="B16:D16" si="28">B8+B11+B14</f>
        <v>94626864.349440739</v>
      </c>
      <c r="C16" s="281">
        <f t="shared" si="28"/>
        <v>86506578.175718814</v>
      </c>
      <c r="D16" s="281">
        <f t="shared" si="28"/>
        <v>74755905.21194692</v>
      </c>
      <c r="E16" s="281">
        <f>E8+E11+E14</f>
        <v>57765740.867091402</v>
      </c>
      <c r="F16" s="281">
        <f t="shared" ref="F16:AK16" ca="1" si="29">F8+F11+F14</f>
        <v>43382454.359700419</v>
      </c>
      <c r="G16" s="281">
        <f t="shared" ca="1" si="29"/>
        <v>30577620.021405406</v>
      </c>
      <c r="H16" s="281">
        <f t="shared" ca="1" si="29"/>
        <v>22923520.09658337</v>
      </c>
      <c r="I16" s="281">
        <f t="shared" ca="1" si="29"/>
        <v>19730824.020784128</v>
      </c>
      <c r="J16" s="281">
        <f t="shared" ca="1" si="29"/>
        <v>21819643.687752336</v>
      </c>
      <c r="K16" s="281">
        <f t="shared" ca="1" si="29"/>
        <v>31941685.892386671</v>
      </c>
      <c r="L16" s="281">
        <f t="shared" ca="1" si="29"/>
        <v>57839965.024240732</v>
      </c>
      <c r="M16" s="281">
        <f t="shared" ca="1" si="29"/>
        <v>84493237.235058352</v>
      </c>
      <c r="N16" s="281">
        <f t="shared" ca="1" si="29"/>
        <v>95442469.985342741</v>
      </c>
      <c r="O16" s="281">
        <f t="shared" ca="1" si="29"/>
        <v>87296229.367972493</v>
      </c>
      <c r="P16" s="281">
        <f t="shared" ca="1" si="29"/>
        <v>75471746.40434283</v>
      </c>
      <c r="Q16" s="281">
        <f t="shared" ca="1" si="29"/>
        <v>58326076.692779571</v>
      </c>
      <c r="R16" s="281">
        <f t="shared" ca="1" si="29"/>
        <v>45075263.956789926</v>
      </c>
      <c r="S16" s="281">
        <f t="shared" ca="1" si="29"/>
        <v>31717116.066023175</v>
      </c>
      <c r="T16" s="281">
        <f t="shared" ca="1" si="29"/>
        <v>23719022.617077809</v>
      </c>
      <c r="U16" s="281">
        <f t="shared" ca="1" si="29"/>
        <v>20380215.136390295</v>
      </c>
      <c r="V16" s="281">
        <f t="shared" ca="1" si="29"/>
        <v>22563315.708961606</v>
      </c>
      <c r="W16" s="281">
        <f t="shared" ca="1" si="29"/>
        <v>33142043.537629969</v>
      </c>
      <c r="X16" s="281">
        <f t="shared" ca="1" si="29"/>
        <v>60216947.364983514</v>
      </c>
      <c r="Y16" s="281">
        <f t="shared" ca="1" si="29"/>
        <v>88073992.215367213</v>
      </c>
      <c r="Z16" s="281">
        <f t="shared" ca="1" si="29"/>
        <v>99520726.100069091</v>
      </c>
      <c r="AA16" s="281">
        <f t="shared" ca="1" si="29"/>
        <v>91035899.496790439</v>
      </c>
      <c r="AB16" s="281">
        <f t="shared" ca="1" si="29"/>
        <v>78730666.948091507</v>
      </c>
      <c r="AC16" s="281">
        <f t="shared" ca="1" si="29"/>
        <v>60805493.113094985</v>
      </c>
      <c r="AD16" s="281">
        <f t="shared" ca="1" si="29"/>
        <v>46038081.890026271</v>
      </c>
      <c r="AE16" s="281">
        <f t="shared" ca="1" si="29"/>
        <v>32417063.144137606</v>
      </c>
      <c r="AF16" s="281">
        <f t="shared" ca="1" si="29"/>
        <v>24241326.016055606</v>
      </c>
      <c r="AG16" s="281">
        <f t="shared" ca="1" si="29"/>
        <v>20824063.999549467</v>
      </c>
      <c r="AH16" s="281">
        <f t="shared" ca="1" si="29"/>
        <v>23052713.355811343</v>
      </c>
      <c r="AI16" s="281">
        <f t="shared" ca="1" si="29"/>
        <v>33856465.533634372</v>
      </c>
      <c r="AJ16" s="281">
        <f t="shared" ca="1" si="29"/>
        <v>61516113.80949986</v>
      </c>
      <c r="AK16" s="281">
        <f t="shared" ca="1" si="29"/>
        <v>89962169.557971537</v>
      </c>
    </row>
    <row r="18" spans="1:37">
      <c r="A18" s="282" t="s">
        <v>37</v>
      </c>
    </row>
    <row r="19" spans="1:37">
      <c r="A19" t="s">
        <v>99</v>
      </c>
      <c r="B19" s="279">
        <f>'Gas - Sales by Customer Sched'!BU458</f>
        <v>65610866.554480337</v>
      </c>
      <c r="C19" s="279">
        <f>'Gas - Sales by Customer Sched'!BU459</f>
        <v>63940124.35833776</v>
      </c>
      <c r="D19" s="279">
        <f>'Gas - Sales by Customer Sched'!BU460</f>
        <v>56600395.698323302</v>
      </c>
      <c r="E19" s="279">
        <f>'Gas - Sales by Customer Sched'!BU461</f>
        <v>50937204.40485698</v>
      </c>
      <c r="F19" s="279">
        <f ca="1">'JAP-23 Page 2'!H14</f>
        <v>42729803.520754434</v>
      </c>
      <c r="G19" s="279">
        <f ca="1">'JAP-23 Page 2'!I14</f>
        <v>36351919.53430561</v>
      </c>
      <c r="H19" s="279">
        <f ca="1">'JAP-23 Page 2'!J14</f>
        <v>30472415.378940575</v>
      </c>
      <c r="I19" s="279">
        <f ca="1">'JAP-23 Page 2'!K14</f>
        <v>28554383.095692888</v>
      </c>
      <c r="J19" s="279">
        <f ca="1">'JAP-23 Page 2'!L14</f>
        <v>29947975.27599588</v>
      </c>
      <c r="K19" s="279">
        <f ca="1">'JAP-23 Page 2'!M14</f>
        <v>33471734.243474826</v>
      </c>
      <c r="L19" s="279">
        <f ca="1">'JAP-23 Page 2'!N14</f>
        <v>45302176.927478567</v>
      </c>
      <c r="M19" s="279">
        <f ca="1">'JAP-23 Page 2'!O14</f>
        <v>60512713.722588249</v>
      </c>
      <c r="N19" s="279">
        <f ca="1">'JAP-23 Page 7'!D14</f>
        <v>65781404.765929684</v>
      </c>
      <c r="O19" s="279">
        <f ca="1">'JAP-23 Page 7'!E14</f>
        <v>64168787.614647448</v>
      </c>
      <c r="P19" s="279">
        <f ca="1">'JAP-23 Page 7'!F14</f>
        <v>56872553.539310493</v>
      </c>
      <c r="Q19" s="279">
        <f ca="1">'JAP-23 Page 7'!G14</f>
        <v>51120004.630007938</v>
      </c>
      <c r="R19" s="279">
        <f ca="1">'JAP-23 Page 7'!H14</f>
        <v>42880028.402475961</v>
      </c>
      <c r="S19" s="279">
        <f ca="1">'JAP-23 Page 7'!I14</f>
        <v>36468270.518119805</v>
      </c>
      <c r="T19" s="279">
        <f ca="1">'JAP-23 Page 7'!J14</f>
        <v>30528576.530354973</v>
      </c>
      <c r="U19" s="279">
        <f ca="1">'JAP-23 Page 7'!K14</f>
        <v>28582555.24765683</v>
      </c>
      <c r="V19" s="279">
        <f ca="1">'JAP-23 Page 7'!L14</f>
        <v>29975200.23979158</v>
      </c>
      <c r="W19" s="279">
        <f ca="1">'JAP-23 Page 7'!M14</f>
        <v>33522860.470682297</v>
      </c>
      <c r="X19" s="279">
        <f ca="1">'JAP-23 Page 7'!N14</f>
        <v>45414605.554004095</v>
      </c>
      <c r="Y19" s="279">
        <f ca="1">'JAP-23 Page 7'!O14</f>
        <v>60631691.591007262</v>
      </c>
      <c r="Z19" s="279">
        <f ca="1">'JAP-23 Page 12'!D14</f>
        <v>65819813.292734183</v>
      </c>
      <c r="AA19" s="279">
        <f ca="1">'JAP-23 Page 12'!E14</f>
        <v>64276207.710063994</v>
      </c>
      <c r="AB19" s="279">
        <f ca="1">'JAP-23 Page 12'!F14</f>
        <v>57005684.887277439</v>
      </c>
      <c r="AC19" s="279">
        <f ca="1">'JAP-23 Page 12'!G14</f>
        <v>51170943.202487104</v>
      </c>
      <c r="AD19" s="279">
        <f ca="1">'JAP-23 Page 12'!H14</f>
        <v>42897286.355162919</v>
      </c>
      <c r="AE19" s="279">
        <f ca="1">'JAP-23 Page 12'!I14</f>
        <v>36447800.110793054</v>
      </c>
      <c r="AF19" s="279">
        <f ca="1">'JAP-23 Page 12'!J14</f>
        <v>30459837.080180116</v>
      </c>
      <c r="AG19" s="279">
        <f ca="1">'JAP-23 Page 12'!K14</f>
        <v>28498070.091602135</v>
      </c>
      <c r="AH19" s="279">
        <f ca="1">'JAP-23 Page 12'!L14</f>
        <v>29904685.027029268</v>
      </c>
      <c r="AI19" s="279">
        <f ca="1">'JAP-23 Page 12'!M14</f>
        <v>33493365.00708482</v>
      </c>
      <c r="AJ19" s="279">
        <f ca="1">'JAP-23 Page 12'!N14</f>
        <v>45482418.074946105</v>
      </c>
      <c r="AK19" s="279">
        <f ca="1">'JAP-23 Page 12'!O14</f>
        <v>60754963.503220901</v>
      </c>
    </row>
    <row r="21" spans="1:37">
      <c r="A21" t="s">
        <v>475</v>
      </c>
      <c r="B21" s="281">
        <f>'Forecasted BSC'!O9</f>
        <v>2682110.6991517413</v>
      </c>
      <c r="C21" s="281">
        <f>'Forecasted BSC'!P9</f>
        <v>2682110.6991517413</v>
      </c>
      <c r="D21" s="281">
        <f>'Forecasted BSC'!Q9</f>
        <v>2682110.6991517413</v>
      </c>
      <c r="E21" s="281">
        <f>'Forecasted BSC'!R9</f>
        <v>2682110.6991517413</v>
      </c>
      <c r="F21" s="281">
        <f>'Forecasted BSC'!S9</f>
        <v>2682110.6991517413</v>
      </c>
      <c r="G21" s="281">
        <f>'Forecasted BSC'!T9</f>
        <v>2682110.6991517413</v>
      </c>
      <c r="H21" s="281">
        <f>'Forecasted BSC'!U9</f>
        <v>2682110.6991517413</v>
      </c>
      <c r="I21" s="281">
        <f>'Forecasted BSC'!V9</f>
        <v>2682110.6991517413</v>
      </c>
      <c r="J21" s="281">
        <f>'Forecasted BSC'!W9</f>
        <v>2682110.6991517413</v>
      </c>
      <c r="K21" s="281">
        <f>'Forecasted BSC'!X9</f>
        <v>2682110.6991517413</v>
      </c>
      <c r="L21" s="281">
        <f>'Forecasted BSC'!Y9</f>
        <v>2682110.6991517413</v>
      </c>
      <c r="M21" s="281">
        <f>'Forecasted BSC'!Z9</f>
        <v>2682110.6991517413</v>
      </c>
      <c r="N21" s="281">
        <f>'Forecasted BSC'!AA9</f>
        <v>2721338.0188195352</v>
      </c>
      <c r="O21" s="281">
        <f>'Forecasted BSC'!AB9</f>
        <v>2721338.0188195352</v>
      </c>
      <c r="P21" s="281">
        <f>'Forecasted BSC'!AC9</f>
        <v>2721338.0188195352</v>
      </c>
      <c r="Q21" s="281">
        <f>'Forecasted BSC'!AD9</f>
        <v>2721338.0188195352</v>
      </c>
      <c r="R21" s="281">
        <f>'Forecasted BSC'!AE9</f>
        <v>2721338.0188195352</v>
      </c>
      <c r="S21" s="281">
        <f>'Forecasted BSC'!AF9</f>
        <v>2721338.0188195352</v>
      </c>
      <c r="T21" s="281">
        <f>'Forecasted BSC'!AG9</f>
        <v>2721338.0188195352</v>
      </c>
      <c r="U21" s="281">
        <f>'Forecasted BSC'!AH9</f>
        <v>2721338.0188195352</v>
      </c>
      <c r="V21" s="281">
        <f>'Forecasted BSC'!AI9</f>
        <v>2721338.0188195352</v>
      </c>
      <c r="W21" s="281">
        <f>'Forecasted BSC'!AJ9</f>
        <v>2721338.0188195352</v>
      </c>
      <c r="X21" s="281">
        <f>'Forecasted BSC'!AK9</f>
        <v>2721338.0188195352</v>
      </c>
      <c r="Y21" s="281">
        <f>'Forecasted BSC'!AL9</f>
        <v>2721338.0188195352</v>
      </c>
      <c r="Z21" s="281">
        <f>'Forecasted BSC'!AM9</f>
        <v>2761568.1951055699</v>
      </c>
      <c r="AA21" s="281">
        <f>'Forecasted BSC'!AN9</f>
        <v>2761568.1951055699</v>
      </c>
      <c r="AB21" s="281">
        <f>'Forecasted BSC'!AO9</f>
        <v>2761568.1951055699</v>
      </c>
      <c r="AC21" s="281">
        <f>'Forecasted BSC'!AP9</f>
        <v>2761568.1951055699</v>
      </c>
      <c r="AD21" s="281">
        <f>'Forecasted BSC'!AQ9</f>
        <v>2761568.1951055699</v>
      </c>
      <c r="AE21" s="281">
        <f>'Forecasted BSC'!AR9</f>
        <v>2761568.1951055699</v>
      </c>
      <c r="AF21" s="281">
        <f>'Forecasted BSC'!AS9</f>
        <v>2761568.1951055699</v>
      </c>
      <c r="AG21" s="281">
        <f>'Forecasted BSC'!AT9</f>
        <v>2761568.1951055699</v>
      </c>
      <c r="AH21" s="281">
        <f>'Forecasted BSC'!AU9</f>
        <v>2761568.1951055699</v>
      </c>
      <c r="AI21" s="281">
        <f>'Forecasted BSC'!AV9</f>
        <v>2761568.1951055699</v>
      </c>
      <c r="AJ21" s="281">
        <f>'Forecasted BSC'!AW9</f>
        <v>2761568.1951055699</v>
      </c>
      <c r="AK21" s="281">
        <f>'Forecasted BSC'!AX9</f>
        <v>2761568.1951055699</v>
      </c>
    </row>
    <row r="23" spans="1:37">
      <c r="A23" t="s">
        <v>367</v>
      </c>
      <c r="B23" s="280">
        <v>0.19314000000000001</v>
      </c>
      <c r="C23" s="280">
        <v>0.19314000000000001</v>
      </c>
      <c r="D23" s="280">
        <v>0.19314000000000001</v>
      </c>
      <c r="E23" s="280">
        <v>0.19314000000000001</v>
      </c>
      <c r="F23" s="280">
        <f>'JAP-23 Page 2'!H15</f>
        <v>0.17383000000000001</v>
      </c>
      <c r="G23" s="280">
        <f>'JAP-23 Page 2'!I15</f>
        <v>0.17383000000000001</v>
      </c>
      <c r="H23" s="280">
        <f>'JAP-23 Page 2'!J15</f>
        <v>0.17383000000000001</v>
      </c>
      <c r="I23" s="280">
        <f>'JAP-23 Page 2'!K15</f>
        <v>0.17383000000000001</v>
      </c>
      <c r="J23" s="280">
        <f>'JAP-23 Page 2'!L15</f>
        <v>0.17383000000000001</v>
      </c>
      <c r="K23" s="280">
        <f>'JAP-23 Page 2'!M15</f>
        <v>0.17383000000000001</v>
      </c>
      <c r="L23" s="280">
        <f>'JAP-23 Page 2'!N15</f>
        <v>0.17383000000000001</v>
      </c>
      <c r="M23" s="280">
        <f>'JAP-23 Page 2'!O15</f>
        <v>0.17383000000000001</v>
      </c>
      <c r="N23" s="280">
        <f>'JAP-23 Page 7'!D15</f>
        <v>0.17383000000000001</v>
      </c>
      <c r="O23" s="280">
        <f>'JAP-23 Page 7'!E15</f>
        <v>0.17383000000000001</v>
      </c>
      <c r="P23" s="280">
        <f>'JAP-23 Page 7'!F15</f>
        <v>0.17383000000000001</v>
      </c>
      <c r="Q23" s="280">
        <f>'JAP-23 Page 7'!G15</f>
        <v>0.17383000000000001</v>
      </c>
      <c r="R23" s="280">
        <f ca="1">'JAP-23 Page 7'!H15</f>
        <v>0.185</v>
      </c>
      <c r="S23" s="280">
        <f ca="1">'JAP-23 Page 7'!I15</f>
        <v>0.185</v>
      </c>
      <c r="T23" s="280">
        <f ca="1">'JAP-23 Page 7'!J15</f>
        <v>0.185</v>
      </c>
      <c r="U23" s="280">
        <f ca="1">'JAP-23 Page 7'!K15</f>
        <v>0.185</v>
      </c>
      <c r="V23" s="280">
        <f ca="1">'JAP-23 Page 7'!L15</f>
        <v>0.185</v>
      </c>
      <c r="W23" s="280">
        <f ca="1">'JAP-23 Page 7'!M15</f>
        <v>0.185</v>
      </c>
      <c r="X23" s="280">
        <f ca="1">'JAP-23 Page 7'!N15</f>
        <v>0.185</v>
      </c>
      <c r="Y23" s="280">
        <f ca="1">'JAP-23 Page 7'!O15</f>
        <v>0.185</v>
      </c>
      <c r="Z23" s="280">
        <f ca="1">'JAP-23 Page 12'!D15</f>
        <v>0.185</v>
      </c>
      <c r="AA23" s="280">
        <f ca="1">'JAP-23 Page 12'!E15</f>
        <v>0.185</v>
      </c>
      <c r="AB23" s="280">
        <f ca="1">'JAP-23 Page 12'!F15</f>
        <v>0.185</v>
      </c>
      <c r="AC23" s="280">
        <f ca="1">'JAP-23 Page 12'!G15</f>
        <v>0.185</v>
      </c>
      <c r="AD23" s="280">
        <f ca="1">'JAP-23 Page 12'!H15</f>
        <v>0.19134999999999999</v>
      </c>
      <c r="AE23" s="280">
        <f ca="1">'JAP-23 Page 12'!I15</f>
        <v>0.19134999999999999</v>
      </c>
      <c r="AF23" s="280">
        <f ca="1">'JAP-23 Page 12'!J15</f>
        <v>0.19134999999999999</v>
      </c>
      <c r="AG23" s="280">
        <f ca="1">'JAP-23 Page 12'!K15</f>
        <v>0.19134999999999999</v>
      </c>
      <c r="AH23" s="280">
        <f ca="1">'JAP-23 Page 12'!L15</f>
        <v>0.19134999999999999</v>
      </c>
      <c r="AI23" s="280">
        <f ca="1">'JAP-23 Page 12'!M15</f>
        <v>0.19134999999999999</v>
      </c>
      <c r="AJ23" s="280">
        <f ca="1">'JAP-23 Page 12'!N15</f>
        <v>0.19134999999999999</v>
      </c>
      <c r="AK23" s="280">
        <f ca="1">'JAP-23 Page 12'!O15</f>
        <v>0.19134999999999999</v>
      </c>
    </row>
    <row r="24" spans="1:37">
      <c r="A24" t="s">
        <v>707</v>
      </c>
      <c r="B24" s="281">
        <f>B19*B23</f>
        <v>12672082.766332332</v>
      </c>
      <c r="C24" s="281">
        <f t="shared" ref="C24:AK24" si="30">C19*C23</f>
        <v>12349395.618569355</v>
      </c>
      <c r="D24" s="281">
        <f t="shared" si="30"/>
        <v>10931800.425174164</v>
      </c>
      <c r="E24" s="281">
        <f t="shared" si="30"/>
        <v>9838011.6587540768</v>
      </c>
      <c r="F24" s="281">
        <f t="shared" ca="1" si="30"/>
        <v>7427721.7460127436</v>
      </c>
      <c r="G24" s="281">
        <f t="shared" ca="1" si="30"/>
        <v>6319054.1726483442</v>
      </c>
      <c r="H24" s="281">
        <f t="shared" ca="1" si="30"/>
        <v>5297019.9653212409</v>
      </c>
      <c r="I24" s="281">
        <f t="shared" ca="1" si="30"/>
        <v>4963608.4135242952</v>
      </c>
      <c r="J24" s="281">
        <f t="shared" ca="1" si="30"/>
        <v>5205856.5422263639</v>
      </c>
      <c r="K24" s="281">
        <f t="shared" ca="1" si="30"/>
        <v>5818391.5635432294</v>
      </c>
      <c r="L24" s="281">
        <f t="shared" ca="1" si="30"/>
        <v>7874877.4153036</v>
      </c>
      <c r="M24" s="281">
        <f t="shared" ca="1" si="30"/>
        <v>10518925.026397515</v>
      </c>
      <c r="N24" s="281">
        <f t="shared" ca="1" si="30"/>
        <v>11434781.590461558</v>
      </c>
      <c r="O24" s="281">
        <f t="shared" ca="1" si="30"/>
        <v>11154460.351054167</v>
      </c>
      <c r="P24" s="281">
        <f t="shared" ca="1" si="30"/>
        <v>9886155.9817383438</v>
      </c>
      <c r="Q24" s="281">
        <f t="shared" ca="1" si="30"/>
        <v>8886190.4048342798</v>
      </c>
      <c r="R24" s="281">
        <f t="shared" ca="1" si="30"/>
        <v>7932805.254458053</v>
      </c>
      <c r="S24" s="281">
        <f t="shared" ca="1" si="30"/>
        <v>6746630.0458521638</v>
      </c>
      <c r="T24" s="281">
        <f t="shared" ca="1" si="30"/>
        <v>5647786.6581156701</v>
      </c>
      <c r="U24" s="281">
        <f t="shared" ca="1" si="30"/>
        <v>5287772.7208165135</v>
      </c>
      <c r="V24" s="281">
        <f t="shared" ca="1" si="30"/>
        <v>5545412.0443614423</v>
      </c>
      <c r="W24" s="281">
        <f t="shared" ca="1" si="30"/>
        <v>6201729.1870762249</v>
      </c>
      <c r="X24" s="281">
        <f t="shared" ca="1" si="30"/>
        <v>8401702.0274907574</v>
      </c>
      <c r="Y24" s="281">
        <f t="shared" ca="1" si="30"/>
        <v>11216862.944336344</v>
      </c>
      <c r="Z24" s="281">
        <f t="shared" ca="1" si="30"/>
        <v>12176665.459155824</v>
      </c>
      <c r="AA24" s="281">
        <f t="shared" ca="1" si="30"/>
        <v>11891098.426361838</v>
      </c>
      <c r="AB24" s="281">
        <f t="shared" ca="1" si="30"/>
        <v>10546051.704146326</v>
      </c>
      <c r="AC24" s="281">
        <f t="shared" ca="1" si="30"/>
        <v>9466624.4924601149</v>
      </c>
      <c r="AD24" s="281">
        <f t="shared" ca="1" si="30"/>
        <v>8208395.7440604242</v>
      </c>
      <c r="AE24" s="281">
        <f t="shared" ca="1" si="30"/>
        <v>6974286.5512002502</v>
      </c>
      <c r="AF24" s="281">
        <f t="shared" ca="1" si="30"/>
        <v>5828489.8252924653</v>
      </c>
      <c r="AG24" s="281">
        <f t="shared" ca="1" si="30"/>
        <v>5453105.7120280685</v>
      </c>
      <c r="AH24" s="281">
        <f t="shared" ca="1" si="30"/>
        <v>5722261.4799220506</v>
      </c>
      <c r="AI24" s="281">
        <f t="shared" ca="1" si="30"/>
        <v>6408955.3941056803</v>
      </c>
      <c r="AJ24" s="281">
        <f t="shared" ca="1" si="30"/>
        <v>8703060.698640937</v>
      </c>
      <c r="AK24" s="281">
        <f t="shared" ca="1" si="30"/>
        <v>11625462.266341319</v>
      </c>
    </row>
    <row r="26" spans="1:37">
      <c r="A26" t="s">
        <v>648</v>
      </c>
      <c r="B26" s="280">
        <f>'PGA Calc Recovery'!$Q$138</f>
        <v>0.55950761309265062</v>
      </c>
      <c r="C26" s="280">
        <f>'PGA Calc Recovery'!$Q$138</f>
        <v>0.55950761309265062</v>
      </c>
      <c r="D26" s="280">
        <f>'PGA Calc Recovery'!$Q$138</f>
        <v>0.55950761309265062</v>
      </c>
      <c r="E26" s="280">
        <f>'PGA Calc Recovery'!$Q$138</f>
        <v>0.55950761309265062</v>
      </c>
      <c r="F26" s="280">
        <f>'PGA Calc Recovery'!$Q$138</f>
        <v>0.55950761309265062</v>
      </c>
      <c r="G26" s="280">
        <f>'PGA Calc Recovery'!$Q$138</f>
        <v>0.55950761309265062</v>
      </c>
      <c r="H26" s="280">
        <f>'PGA Calc Recovery'!$Q$138</f>
        <v>0.55950761309265062</v>
      </c>
      <c r="I26" s="280">
        <f>'PGA Calc Recovery'!$Q$138</f>
        <v>0.55950761309265062</v>
      </c>
      <c r="J26" s="280">
        <f>'PGA Calc Recovery'!$Q$138</f>
        <v>0.55950761309265062</v>
      </c>
      <c r="K26" s="280">
        <f>'PGA Calc Recovery'!$Q$138</f>
        <v>0.55950761309265062</v>
      </c>
      <c r="L26" s="280">
        <f>'PGA Calc Recovery'!$Q$138</f>
        <v>0.55950761309265062</v>
      </c>
      <c r="M26" s="280">
        <f>'PGA Calc Recovery'!$Q$138</f>
        <v>0.55950761309265062</v>
      </c>
      <c r="N26" s="280">
        <f>'PGA Calc Recovery'!$Q$138</f>
        <v>0.55950761309265062</v>
      </c>
      <c r="O26" s="280">
        <f>'PGA Calc Recovery'!$Q$138</f>
        <v>0.55950761309265062</v>
      </c>
      <c r="P26" s="280">
        <f>'PGA Calc Recovery'!$Q$138</f>
        <v>0.55950761309265062</v>
      </c>
      <c r="Q26" s="280">
        <f>'PGA Calc Recovery'!$Q$138</f>
        <v>0.55950761309265062</v>
      </c>
      <c r="R26" s="280">
        <f>'PGA Calc Recovery'!$Q$138</f>
        <v>0.55950761309265062</v>
      </c>
      <c r="S26" s="280">
        <f>'PGA Calc Recovery'!$Q$138</f>
        <v>0.55950761309265062</v>
      </c>
      <c r="T26" s="280">
        <f>'PGA Calc Recovery'!$Q$138</f>
        <v>0.55950761309265062</v>
      </c>
      <c r="U26" s="280">
        <f>'PGA Calc Recovery'!$Q$138</f>
        <v>0.55950761309265062</v>
      </c>
      <c r="V26" s="280">
        <f>'PGA Calc Recovery'!$Q$138</f>
        <v>0.55950761309265062</v>
      </c>
      <c r="W26" s="280">
        <f>'PGA Calc Recovery'!$Q$138</f>
        <v>0.55950761309265062</v>
      </c>
      <c r="X26" s="280">
        <f>'PGA Calc Recovery'!$Q$138</f>
        <v>0.55950761309265062</v>
      </c>
      <c r="Y26" s="280">
        <f>'PGA Calc Recovery'!$Q$138</f>
        <v>0.55950761309265062</v>
      </c>
      <c r="Z26" s="280">
        <f>'PGA Calc Recovery'!$Q$138</f>
        <v>0.55950761309265062</v>
      </c>
      <c r="AA26" s="280">
        <f>'PGA Calc Recovery'!$Q$138</f>
        <v>0.55950761309265062</v>
      </c>
      <c r="AB26" s="280">
        <f>'PGA Calc Recovery'!$Q$138</f>
        <v>0.55950761309265062</v>
      </c>
      <c r="AC26" s="280">
        <f>'PGA Calc Recovery'!$Q$138</f>
        <v>0.55950761309265062</v>
      </c>
      <c r="AD26" s="280">
        <f>'PGA Calc Recovery'!$Q$138</f>
        <v>0.55950761309265062</v>
      </c>
      <c r="AE26" s="280">
        <f>'PGA Calc Recovery'!$Q$138</f>
        <v>0.55950761309265062</v>
      </c>
      <c r="AF26" s="280">
        <f>'PGA Calc Recovery'!$Q$138</f>
        <v>0.55950761309265062</v>
      </c>
      <c r="AG26" s="280">
        <f>'PGA Calc Recovery'!$Q$138</f>
        <v>0.55950761309265062</v>
      </c>
      <c r="AH26" s="280">
        <f>'PGA Calc Recovery'!$Q$138</f>
        <v>0.55950761309265062</v>
      </c>
      <c r="AI26" s="280">
        <f>'PGA Calc Recovery'!$Q$138</f>
        <v>0.55950761309265062</v>
      </c>
      <c r="AJ26" s="280">
        <f>'PGA Calc Recovery'!$Q$138</f>
        <v>0.55950761309265062</v>
      </c>
      <c r="AK26" s="280">
        <f>'PGA Calc Recovery'!$Q$138</f>
        <v>0.55950761309265062</v>
      </c>
    </row>
    <row r="27" spans="1:37">
      <c r="A27" t="s">
        <v>368</v>
      </c>
      <c r="B27" s="281">
        <f>B19*B26</f>
        <v>36709779.338837713</v>
      </c>
      <c r="C27" s="281">
        <f t="shared" ref="C27:AK27" si="31">C19*C26</f>
        <v>35774986.360580809</v>
      </c>
      <c r="D27" s="281">
        <f t="shared" si="31"/>
        <v>31668352.297268402</v>
      </c>
      <c r="E27" s="281">
        <f t="shared" si="31"/>
        <v>28499753.654173978</v>
      </c>
      <c r="F27" s="281">
        <f t="shared" ca="1" si="31"/>
        <v>23907650.375815254</v>
      </c>
      <c r="G27" s="281">
        <f t="shared" ca="1" si="31"/>
        <v>20339175.729975432</v>
      </c>
      <c r="H27" s="281">
        <f t="shared" ca="1" si="31"/>
        <v>17049548.393838819</v>
      </c>
      <c r="I27" s="281">
        <f t="shared" ca="1" si="31"/>
        <v>15976394.72920426</v>
      </c>
      <c r="J27" s="281">
        <f t="shared" ca="1" si="31"/>
        <v>16756120.163630171</v>
      </c>
      <c r="K27" s="281">
        <f t="shared" ca="1" si="31"/>
        <v>18727690.132638138</v>
      </c>
      <c r="L27" s="281">
        <f t="shared" ca="1" si="31"/>
        <v>25346912.880594481</v>
      </c>
      <c r="M27" s="281">
        <f t="shared" ca="1" si="31"/>
        <v>33857324.016684234</v>
      </c>
      <c r="N27" s="281">
        <f t="shared" ca="1" si="31"/>
        <v>36805196.766466826</v>
      </c>
      <c r="O27" s="281">
        <f t="shared" ca="1" si="31"/>
        <v>35902925.193320639</v>
      </c>
      <c r="P27" s="281">
        <f t="shared" ca="1" si="31"/>
        <v>31820626.681263592</v>
      </c>
      <c r="Q27" s="281">
        <f t="shared" ca="1" si="31"/>
        <v>28602031.771820989</v>
      </c>
      <c r="R27" s="281">
        <f t="shared" ca="1" si="31"/>
        <v>23991702.340814389</v>
      </c>
      <c r="S27" s="281">
        <f t="shared" ca="1" si="31"/>
        <v>20404274.991210293</v>
      </c>
      <c r="T27" s="281">
        <f t="shared" ca="1" si="31"/>
        <v>17080970.985615224</v>
      </c>
      <c r="U27" s="281">
        <f t="shared" ca="1" si="31"/>
        <v>15992157.262705289</v>
      </c>
      <c r="V27" s="281">
        <f t="shared" ca="1" si="31"/>
        <v>16771352.738140035</v>
      </c>
      <c r="W27" s="281">
        <f t="shared" ca="1" si="31"/>
        <v>18756295.645989422</v>
      </c>
      <c r="X27" s="281">
        <f t="shared" ca="1" si="31"/>
        <v>25409817.553065065</v>
      </c>
      <c r="Y27" s="281">
        <f t="shared" ca="1" si="31"/>
        <v>33923893.039854206</v>
      </c>
      <c r="Z27" s="281">
        <f t="shared" ca="1" si="31"/>
        <v>36826686.629621617</v>
      </c>
      <c r="AA27" s="281">
        <f t="shared" ca="1" si="31"/>
        <v>35963027.554505333</v>
      </c>
      <c r="AB27" s="281">
        <f t="shared" ca="1" si="31"/>
        <v>31895114.683992386</v>
      </c>
      <c r="AC27" s="281">
        <f t="shared" ca="1" si="31"/>
        <v>28630532.290923156</v>
      </c>
      <c r="AD27" s="281">
        <f t="shared" ca="1" si="31"/>
        <v>24001358.296729136</v>
      </c>
      <c r="AE27" s="281">
        <f t="shared" ca="1" si="31"/>
        <v>20392821.642467868</v>
      </c>
      <c r="AF27" s="281">
        <f t="shared" ca="1" si="31"/>
        <v>17042510.739922591</v>
      </c>
      <c r="AG27" s="281">
        <f t="shared" ca="1" si="31"/>
        <v>15944887.174699366</v>
      </c>
      <c r="AH27" s="281">
        <f t="shared" ca="1" si="31"/>
        <v>16731898.939760674</v>
      </c>
      <c r="AI27" s="281">
        <f t="shared" ca="1" si="31"/>
        <v>18739792.709554937</v>
      </c>
      <c r="AJ27" s="281">
        <f t="shared" ca="1" si="31"/>
        <v>25447759.174795125</v>
      </c>
      <c r="AK27" s="281">
        <f t="shared" ca="1" si="31"/>
        <v>33992864.613218233</v>
      </c>
    </row>
    <row r="28" spans="1:37">
      <c r="B28" s="281"/>
    </row>
    <row r="29" spans="1:37">
      <c r="A29" t="s">
        <v>369</v>
      </c>
      <c r="B29" s="281">
        <f t="shared" ref="B29:D29" si="32">B21+B24+B27</f>
        <v>52063972.804321788</v>
      </c>
      <c r="C29" s="281">
        <f t="shared" si="32"/>
        <v>50806492.678301908</v>
      </c>
      <c r="D29" s="281">
        <f t="shared" si="32"/>
        <v>45282263.421594307</v>
      </c>
      <c r="E29" s="281">
        <f>E21+E24+E27</f>
        <v>41019876.012079798</v>
      </c>
      <c r="F29" s="281">
        <f t="shared" ref="F29:AK29" ca="1" si="33">F21+F24+F27</f>
        <v>34017482.820979737</v>
      </c>
      <c r="G29" s="281">
        <f t="shared" ca="1" si="33"/>
        <v>29340340.60177552</v>
      </c>
      <c r="H29" s="281">
        <f t="shared" ca="1" si="33"/>
        <v>25028679.058311801</v>
      </c>
      <c r="I29" s="281">
        <f t="shared" ca="1" si="33"/>
        <v>23622113.841880295</v>
      </c>
      <c r="J29" s="281">
        <f t="shared" ca="1" si="33"/>
        <v>24644087.405008275</v>
      </c>
      <c r="K29" s="281">
        <f t="shared" ca="1" si="33"/>
        <v>27228192.395333108</v>
      </c>
      <c r="L29" s="281">
        <f t="shared" ca="1" si="33"/>
        <v>35903900.995049819</v>
      </c>
      <c r="M29" s="281">
        <f t="shared" ca="1" si="33"/>
        <v>47058359.742233492</v>
      </c>
      <c r="N29" s="281">
        <f t="shared" ca="1" si="33"/>
        <v>50961316.375747919</v>
      </c>
      <c r="O29" s="281">
        <f t="shared" ca="1" si="33"/>
        <v>49778723.563194342</v>
      </c>
      <c r="P29" s="281">
        <f t="shared" ca="1" si="33"/>
        <v>44428120.681821473</v>
      </c>
      <c r="Q29" s="281">
        <f t="shared" ca="1" si="33"/>
        <v>40209560.195474803</v>
      </c>
      <c r="R29" s="281">
        <f t="shared" ca="1" si="33"/>
        <v>34645845.614091977</v>
      </c>
      <c r="S29" s="281">
        <f t="shared" ca="1" si="33"/>
        <v>29872243.055881992</v>
      </c>
      <c r="T29" s="281">
        <f t="shared" ca="1" si="33"/>
        <v>25450095.662550427</v>
      </c>
      <c r="U29" s="281">
        <f t="shared" ca="1" si="33"/>
        <v>24001268.002341338</v>
      </c>
      <c r="V29" s="281">
        <f t="shared" ca="1" si="33"/>
        <v>25038102.801321015</v>
      </c>
      <c r="W29" s="281">
        <f t="shared" ca="1" si="33"/>
        <v>27679362.851885181</v>
      </c>
      <c r="X29" s="281">
        <f t="shared" ca="1" si="33"/>
        <v>36532857.59937536</v>
      </c>
      <c r="Y29" s="281">
        <f t="shared" ca="1" si="33"/>
        <v>47862094.003010087</v>
      </c>
      <c r="Z29" s="281">
        <f t="shared" ca="1" si="33"/>
        <v>51764920.283883013</v>
      </c>
      <c r="AA29" s="281">
        <f t="shared" ca="1" si="33"/>
        <v>50615694.175972745</v>
      </c>
      <c r="AB29" s="281">
        <f t="shared" ca="1" si="33"/>
        <v>45202734.583244279</v>
      </c>
      <c r="AC29" s="281">
        <f t="shared" ca="1" si="33"/>
        <v>40858724.97848884</v>
      </c>
      <c r="AD29" s="281">
        <f t="shared" ca="1" si="33"/>
        <v>34971322.235895127</v>
      </c>
      <c r="AE29" s="281">
        <f t="shared" ca="1" si="33"/>
        <v>30128676.388773687</v>
      </c>
      <c r="AF29" s="281">
        <f t="shared" ca="1" si="33"/>
        <v>25632568.760320626</v>
      </c>
      <c r="AG29" s="281">
        <f t="shared" ca="1" si="33"/>
        <v>24159561.081833005</v>
      </c>
      <c r="AH29" s="281">
        <f t="shared" ca="1" si="33"/>
        <v>25215728.614788294</v>
      </c>
      <c r="AI29" s="281">
        <f t="shared" ca="1" si="33"/>
        <v>27910316.298766188</v>
      </c>
      <c r="AJ29" s="281">
        <f t="shared" ca="1" si="33"/>
        <v>36912388.068541631</v>
      </c>
      <c r="AK29" s="281">
        <f t="shared" ca="1" si="33"/>
        <v>48379895.074665122</v>
      </c>
    </row>
    <row r="31" spans="1:37">
      <c r="A31" t="s">
        <v>410</v>
      </c>
    </row>
    <row r="34" spans="1:13">
      <c r="A34" s="875"/>
      <c r="B34" s="876">
        <v>41275</v>
      </c>
      <c r="C34" s="877">
        <f t="shared" ref="C34" si="34">EDATE(B34,1)</f>
        <v>41306</v>
      </c>
      <c r="D34" s="877">
        <f t="shared" ref="D34" si="35">EDATE(C34,1)</f>
        <v>41334</v>
      </c>
      <c r="E34" s="877">
        <f t="shared" ref="E34" si="36">EDATE(D34,1)</f>
        <v>41365</v>
      </c>
      <c r="F34" s="877">
        <f t="shared" ref="F34" si="37">EDATE(E34,1)</f>
        <v>41395</v>
      </c>
      <c r="G34" s="877">
        <f t="shared" ref="G34" si="38">EDATE(F34,1)</f>
        <v>41426</v>
      </c>
      <c r="H34" s="877">
        <f t="shared" ref="H34" si="39">EDATE(G34,1)</f>
        <v>41456</v>
      </c>
      <c r="I34" s="877">
        <f t="shared" ref="I34" si="40">EDATE(H34,1)</f>
        <v>41487</v>
      </c>
      <c r="J34" s="877">
        <f t="shared" ref="J34" si="41">EDATE(I34,1)</f>
        <v>41518</v>
      </c>
      <c r="K34" s="877">
        <f t="shared" ref="K34" si="42">EDATE(J34,1)</f>
        <v>41548</v>
      </c>
      <c r="L34" s="877">
        <f t="shared" ref="L34" si="43">EDATE(K34,1)</f>
        <v>41579</v>
      </c>
      <c r="M34" s="877">
        <f t="shared" ref="M34" si="44">EDATE(L34,1)</f>
        <v>41609</v>
      </c>
    </row>
    <row r="35" spans="1:13">
      <c r="A35" t="s">
        <v>708</v>
      </c>
      <c r="B35" s="872">
        <f t="shared" ref="B35:M35" si="45">B8</f>
        <v>7492394.6254703421</v>
      </c>
      <c r="C35" s="872">
        <f t="shared" si="45"/>
        <v>7492394.6254703421</v>
      </c>
      <c r="D35" s="872">
        <f t="shared" si="45"/>
        <v>7492394.6254703421</v>
      </c>
      <c r="E35" s="872">
        <f t="shared" si="45"/>
        <v>7492394.6254703421</v>
      </c>
      <c r="F35" s="872">
        <f t="shared" si="45"/>
        <v>7492394.6254703421</v>
      </c>
      <c r="G35" s="872">
        <f t="shared" si="45"/>
        <v>7492394.6254703421</v>
      </c>
      <c r="H35" s="872">
        <f t="shared" si="45"/>
        <v>7492394.6254703421</v>
      </c>
      <c r="I35" s="872">
        <f t="shared" si="45"/>
        <v>7492394.6254703421</v>
      </c>
      <c r="J35" s="872">
        <f t="shared" si="45"/>
        <v>7492394.6254703421</v>
      </c>
      <c r="K35" s="872">
        <f t="shared" si="45"/>
        <v>7492394.6254703421</v>
      </c>
      <c r="L35" s="872">
        <f t="shared" si="45"/>
        <v>7492394.6254703421</v>
      </c>
      <c r="M35" s="872">
        <f t="shared" si="45"/>
        <v>7492394.6254703421</v>
      </c>
    </row>
    <row r="36" spans="1:13">
      <c r="A36" t="s">
        <v>709</v>
      </c>
      <c r="B36" s="872">
        <f>B11</f>
        <v>34841344.87415731</v>
      </c>
      <c r="C36" s="872">
        <f t="shared" ref="C36:M36" si="46">C11</f>
        <v>31594390.001398541</v>
      </c>
      <c r="D36" s="872">
        <f t="shared" si="46"/>
        <v>26895798.840734307</v>
      </c>
      <c r="E36" s="872">
        <f t="shared" si="46"/>
        <v>20102159.339823045</v>
      </c>
      <c r="F36" s="872">
        <f t="shared" ca="1" si="46"/>
        <v>14317413.633238154</v>
      </c>
      <c r="G36" s="872">
        <f t="shared" ca="1" si="46"/>
        <v>9209255.2438663915</v>
      </c>
      <c r="H36" s="872">
        <f t="shared" ca="1" si="46"/>
        <v>6155849.4979490656</v>
      </c>
      <c r="I36" s="872">
        <f t="shared" ca="1" si="46"/>
        <v>4882205.7464220356</v>
      </c>
      <c r="J36" s="872">
        <f t="shared" ca="1" si="46"/>
        <v>5715486.4764817664</v>
      </c>
      <c r="K36" s="872">
        <f t="shared" ca="1" si="46"/>
        <v>9753414.140297411</v>
      </c>
      <c r="L36" s="872">
        <f t="shared" ca="1" si="46"/>
        <v>20084864.616156276</v>
      </c>
      <c r="M36" s="872">
        <f t="shared" ca="1" si="46"/>
        <v>30717500.107637834</v>
      </c>
    </row>
    <row r="37" spans="1:13">
      <c r="A37" t="s">
        <v>368</v>
      </c>
      <c r="B37" s="872">
        <f t="shared" ref="B37:M37" si="47">B14</f>
        <v>52293124.849813089</v>
      </c>
      <c r="C37" s="872">
        <f t="shared" si="47"/>
        <v>47419793.548849925</v>
      </c>
      <c r="D37" s="872">
        <f t="shared" si="47"/>
        <v>40367711.745742269</v>
      </c>
      <c r="E37" s="872">
        <f t="shared" si="47"/>
        <v>30171186.901798021</v>
      </c>
      <c r="F37" s="872">
        <f t="shared" ca="1" si="47"/>
        <v>21572646.100991923</v>
      </c>
      <c r="G37" s="872">
        <f t="shared" ca="1" si="47"/>
        <v>13875970.152068675</v>
      </c>
      <c r="H37" s="872">
        <f t="shared" ca="1" si="47"/>
        <v>9275275.9731639624</v>
      </c>
      <c r="I37" s="872">
        <f t="shared" ca="1" si="47"/>
        <v>7356223.6488917507</v>
      </c>
      <c r="J37" s="872">
        <f t="shared" ca="1" si="47"/>
        <v>8611762.5858002286</v>
      </c>
      <c r="K37" s="872">
        <f t="shared" ca="1" si="47"/>
        <v>14695877.126618918</v>
      </c>
      <c r="L37" s="872">
        <f t="shared" ca="1" si="47"/>
        <v>30262705.782614108</v>
      </c>
      <c r="M37" s="872">
        <f t="shared" ca="1" si="47"/>
        <v>46283342.501950175</v>
      </c>
    </row>
    <row r="38" spans="1:13">
      <c r="A38" t="s">
        <v>524</v>
      </c>
      <c r="B38" s="872">
        <f>SUM(B35:B37)</f>
        <v>94626864.349440739</v>
      </c>
      <c r="C38" s="872">
        <f t="shared" ref="C38:M38" si="48">SUM(C35:C37)</f>
        <v>86506578.175718814</v>
      </c>
      <c r="D38" s="872">
        <f t="shared" si="48"/>
        <v>74755905.21194692</v>
      </c>
      <c r="E38" s="872">
        <f t="shared" si="48"/>
        <v>57765740.867091402</v>
      </c>
      <c r="F38" s="872">
        <f t="shared" ca="1" si="48"/>
        <v>43382454.359700419</v>
      </c>
      <c r="G38" s="872">
        <f t="shared" ca="1" si="48"/>
        <v>30577620.021405406</v>
      </c>
      <c r="H38" s="872">
        <f t="shared" ca="1" si="48"/>
        <v>22923520.09658337</v>
      </c>
      <c r="I38" s="872">
        <f t="shared" ca="1" si="48"/>
        <v>19730824.020784128</v>
      </c>
      <c r="J38" s="872">
        <f t="shared" ca="1" si="48"/>
        <v>21819643.687752336</v>
      </c>
      <c r="K38" s="872">
        <f t="shared" ca="1" si="48"/>
        <v>31941685.892386671</v>
      </c>
      <c r="L38" s="872">
        <f t="shared" ca="1" si="48"/>
        <v>57839965.024240732</v>
      </c>
      <c r="M38" s="872">
        <f t="shared" ca="1" si="48"/>
        <v>84493237.235058352</v>
      </c>
    </row>
  </sheetData>
  <printOptions horizontalCentered="1"/>
  <pageMargins left="0.7" right="0.7" top="0.75" bottom="0.75" header="0.3" footer="0.3"/>
  <pageSetup scale="47" orientation="landscape" blackAndWhite="1" r:id="rId1"/>
  <headerFooter>
    <oddFooter>&amp;L&amp;A
&amp;F&amp;R&amp;P of &amp;N</oddFooter>
  </headerFooter>
  <colBreaks count="3" manualBreakCount="3">
    <brk id="13" max="26" man="1"/>
    <brk id="25" max="1048575" man="1"/>
    <brk id="37" max="1048575" man="1"/>
  </colBreaks>
  <drawing r:id="rId2"/>
</worksheet>
</file>

<file path=xl/worksheets/sheet34.xml><?xml version="1.0" encoding="utf-8"?>
<worksheet xmlns="http://schemas.openxmlformats.org/spreadsheetml/2006/main" xmlns:r="http://schemas.openxmlformats.org/officeDocument/2006/relationships">
  <dimension ref="A1:Q138"/>
  <sheetViews>
    <sheetView topLeftCell="A97" zoomScaleNormal="100" workbookViewId="0">
      <selection activeCell="D35" sqref="D35"/>
    </sheetView>
  </sheetViews>
  <sheetFormatPr defaultRowHeight="12.75"/>
  <cols>
    <col min="1" max="1" width="3.42578125" style="284" customWidth="1"/>
    <col min="2" max="2" width="38.42578125" style="284" customWidth="1"/>
    <col min="3" max="3" width="12.5703125" style="284" bestFit="1" customWidth="1"/>
    <col min="4" max="4" width="13.42578125" style="284" bestFit="1" customWidth="1"/>
    <col min="5" max="5" width="13.28515625" style="284" bestFit="1" customWidth="1"/>
    <col min="6" max="6" width="13.7109375" style="284" bestFit="1" customWidth="1"/>
    <col min="7" max="7" width="13.28515625" style="284" bestFit="1" customWidth="1"/>
    <col min="8" max="10" width="12.7109375" style="284" bestFit="1" customWidth="1"/>
    <col min="11" max="15" width="12.42578125" style="284" bestFit="1" customWidth="1"/>
    <col min="16" max="16" width="13" style="284" bestFit="1" customWidth="1"/>
    <col min="17" max="17" width="17.42578125" style="284" customWidth="1"/>
    <col min="18" max="16384" width="9.140625" style="284"/>
  </cols>
  <sheetData>
    <row r="1" spans="1:17">
      <c r="A1" s="283" t="s">
        <v>18</v>
      </c>
    </row>
    <row r="2" spans="1:17">
      <c r="A2" s="283" t="s">
        <v>370</v>
      </c>
    </row>
    <row r="3" spans="1:17">
      <c r="C3" s="285">
        <v>41153</v>
      </c>
      <c r="D3" s="285">
        <v>41183</v>
      </c>
      <c r="E3" s="285">
        <v>41214</v>
      </c>
      <c r="F3" s="285">
        <v>41244</v>
      </c>
      <c r="G3" s="285">
        <v>41275</v>
      </c>
      <c r="H3" s="285">
        <v>41306</v>
      </c>
      <c r="I3" s="285">
        <v>41334</v>
      </c>
      <c r="J3" s="285">
        <v>41365</v>
      </c>
      <c r="K3" s="285">
        <v>41395</v>
      </c>
      <c r="L3" s="285">
        <v>41426</v>
      </c>
      <c r="M3" s="285">
        <v>41456</v>
      </c>
      <c r="N3" s="285">
        <v>41487</v>
      </c>
      <c r="O3" s="285">
        <v>41518</v>
      </c>
      <c r="P3" s="285">
        <v>41548</v>
      </c>
      <c r="Q3" s="285" t="s">
        <v>71</v>
      </c>
    </row>
    <row r="4" spans="1:17">
      <c r="A4" s="284" t="s">
        <v>371</v>
      </c>
    </row>
    <row r="5" spans="1:17">
      <c r="B5" s="284" t="s">
        <v>372</v>
      </c>
      <c r="C5" s="286">
        <v>17882637</v>
      </c>
      <c r="D5" s="286">
        <v>39685769</v>
      </c>
      <c r="E5" s="286">
        <v>65431060</v>
      </c>
      <c r="F5" s="286">
        <v>88209475</v>
      </c>
      <c r="G5" s="286">
        <v>87288534</v>
      </c>
      <c r="H5" s="286">
        <v>72113866</v>
      </c>
      <c r="I5" s="286">
        <v>62631003</v>
      </c>
      <c r="J5" s="286">
        <v>44755046</v>
      </c>
      <c r="K5" s="286">
        <v>28853122</v>
      </c>
      <c r="L5" s="286">
        <v>18432091</v>
      </c>
      <c r="M5" s="286">
        <v>13297686</v>
      </c>
      <c r="N5" s="286">
        <v>13299418</v>
      </c>
      <c r="O5" s="286">
        <v>18270221</v>
      </c>
      <c r="P5" s="286">
        <v>40491287</v>
      </c>
    </row>
    <row r="6" spans="1:17">
      <c r="B6" s="284" t="s">
        <v>373</v>
      </c>
      <c r="C6" s="286">
        <v>969</v>
      </c>
      <c r="D6" s="286">
        <v>969</v>
      </c>
      <c r="E6" s="286">
        <v>969</v>
      </c>
      <c r="F6" s="286">
        <v>969</v>
      </c>
      <c r="G6" s="286">
        <v>969</v>
      </c>
      <c r="H6" s="286">
        <v>969</v>
      </c>
      <c r="I6" s="286">
        <v>969</v>
      </c>
      <c r="J6" s="286">
        <v>969</v>
      </c>
      <c r="K6" s="286">
        <v>969</v>
      </c>
      <c r="L6" s="286">
        <v>969</v>
      </c>
      <c r="M6" s="286">
        <v>969</v>
      </c>
      <c r="N6" s="286">
        <v>969</v>
      </c>
      <c r="O6" s="286">
        <v>969</v>
      </c>
      <c r="P6" s="286">
        <v>969</v>
      </c>
    </row>
    <row r="7" spans="1:17">
      <c r="B7" s="284" t="s">
        <v>374</v>
      </c>
      <c r="C7" s="286">
        <v>8233591</v>
      </c>
      <c r="D7" s="286">
        <v>15010555</v>
      </c>
      <c r="E7" s="286">
        <v>23145166</v>
      </c>
      <c r="F7" s="286">
        <v>28918863</v>
      </c>
      <c r="G7" s="286">
        <v>33281966</v>
      </c>
      <c r="H7" s="286">
        <v>26985010</v>
      </c>
      <c r="I7" s="286">
        <v>24376979</v>
      </c>
      <c r="J7" s="286">
        <v>18216616</v>
      </c>
      <c r="K7" s="286">
        <v>13217382</v>
      </c>
      <c r="L7" s="286">
        <v>9051714</v>
      </c>
      <c r="M7" s="286">
        <v>7567165</v>
      </c>
      <c r="N7" s="286">
        <v>7094809</v>
      </c>
      <c r="O7" s="286">
        <v>8328768</v>
      </c>
      <c r="P7" s="286">
        <v>15170333</v>
      </c>
    </row>
    <row r="8" spans="1:17">
      <c r="B8" s="284" t="s">
        <v>375</v>
      </c>
      <c r="C8" s="286">
        <v>3680548</v>
      </c>
      <c r="D8" s="286">
        <v>5094240</v>
      </c>
      <c r="E8" s="286">
        <v>6531464</v>
      </c>
      <c r="F8" s="286">
        <v>9562615</v>
      </c>
      <c r="G8" s="286">
        <v>5307488</v>
      </c>
      <c r="H8" s="286">
        <v>5925994</v>
      </c>
      <c r="I8" s="286">
        <v>6106071</v>
      </c>
      <c r="J8" s="286">
        <v>4978174</v>
      </c>
      <c r="K8" s="286">
        <v>4764908</v>
      </c>
      <c r="L8" s="286">
        <v>4408792</v>
      </c>
      <c r="M8" s="286">
        <v>3554210</v>
      </c>
      <c r="N8" s="286">
        <v>3769962</v>
      </c>
      <c r="O8" s="286">
        <v>3691435</v>
      </c>
      <c r="P8" s="286">
        <v>5113777</v>
      </c>
    </row>
    <row r="9" spans="1:17">
      <c r="B9" s="284" t="s">
        <v>376</v>
      </c>
      <c r="C9" s="286">
        <v>902677</v>
      </c>
      <c r="D9" s="286">
        <v>1254906</v>
      </c>
      <c r="E9" s="286">
        <v>1480855</v>
      </c>
      <c r="F9" s="286">
        <v>1704123</v>
      </c>
      <c r="G9" s="286">
        <v>1792313</v>
      </c>
      <c r="H9" s="286">
        <v>1599262</v>
      </c>
      <c r="I9" s="286">
        <v>1591609</v>
      </c>
      <c r="J9" s="286">
        <v>1394838</v>
      </c>
      <c r="K9" s="286">
        <v>1174525</v>
      </c>
      <c r="L9" s="286">
        <v>953032</v>
      </c>
      <c r="M9" s="286">
        <v>806937</v>
      </c>
      <c r="N9" s="286">
        <v>842711</v>
      </c>
      <c r="O9" s="286">
        <v>958779</v>
      </c>
      <c r="P9" s="286">
        <v>1329937</v>
      </c>
    </row>
    <row r="10" spans="1:17">
      <c r="B10" s="284" t="s">
        <v>377</v>
      </c>
      <c r="C10" s="286">
        <v>760653</v>
      </c>
      <c r="D10" s="286">
        <v>1102513</v>
      </c>
      <c r="E10" s="286">
        <v>1308346</v>
      </c>
      <c r="F10" s="286">
        <v>1531499</v>
      </c>
      <c r="G10" s="286">
        <v>1602922</v>
      </c>
      <c r="H10" s="286">
        <v>1417507</v>
      </c>
      <c r="I10" s="286">
        <v>1401189</v>
      </c>
      <c r="J10" s="286">
        <v>1220090</v>
      </c>
      <c r="K10" s="286">
        <v>1016946</v>
      </c>
      <c r="L10" s="286">
        <v>812758</v>
      </c>
      <c r="M10" s="286">
        <v>670453</v>
      </c>
      <c r="N10" s="286">
        <v>687695</v>
      </c>
      <c r="O10" s="286">
        <v>793242</v>
      </c>
      <c r="P10" s="286">
        <v>1150178</v>
      </c>
    </row>
    <row r="11" spans="1:17">
      <c r="B11" s="284" t="s">
        <v>378</v>
      </c>
      <c r="C11" s="286">
        <v>1807161</v>
      </c>
      <c r="D11" s="286">
        <v>2718076</v>
      </c>
      <c r="E11" s="286">
        <v>3255849</v>
      </c>
      <c r="F11" s="287">
        <v>3947509</v>
      </c>
      <c r="G11" s="286">
        <v>4169053</v>
      </c>
      <c r="H11" s="286">
        <v>3652021</v>
      </c>
      <c r="I11" s="286">
        <v>3542061</v>
      </c>
      <c r="J11" s="286">
        <v>3044725</v>
      </c>
      <c r="K11" s="286">
        <v>2461510</v>
      </c>
      <c r="L11" s="286">
        <v>1942857</v>
      </c>
      <c r="M11" s="286">
        <v>1587092</v>
      </c>
      <c r="N11" s="286">
        <v>1608739</v>
      </c>
      <c r="O11" s="286">
        <v>1900548</v>
      </c>
      <c r="P11" s="286">
        <v>2861913</v>
      </c>
    </row>
    <row r="12" spans="1:17" ht="13.5" customHeight="1">
      <c r="B12" s="284" t="s">
        <v>379</v>
      </c>
      <c r="C12" s="288">
        <f>SUM(C5:C11)</f>
        <v>33268236</v>
      </c>
      <c r="D12" s="288">
        <f t="shared" ref="D12:P12" si="0">SUM(D5:D11)</f>
        <v>64867028</v>
      </c>
      <c r="E12" s="288">
        <f t="shared" si="0"/>
        <v>101153709</v>
      </c>
      <c r="F12" s="288">
        <f t="shared" si="0"/>
        <v>133875053</v>
      </c>
      <c r="G12" s="288">
        <f t="shared" si="0"/>
        <v>133443245</v>
      </c>
      <c r="H12" s="288">
        <f t="shared" si="0"/>
        <v>111694629</v>
      </c>
      <c r="I12" s="288">
        <f t="shared" si="0"/>
        <v>99649881</v>
      </c>
      <c r="J12" s="288">
        <f t="shared" si="0"/>
        <v>73610458</v>
      </c>
      <c r="K12" s="288">
        <f t="shared" si="0"/>
        <v>51489362</v>
      </c>
      <c r="L12" s="288">
        <f t="shared" si="0"/>
        <v>35602213</v>
      </c>
      <c r="M12" s="288">
        <f t="shared" si="0"/>
        <v>27484512</v>
      </c>
      <c r="N12" s="288">
        <f t="shared" si="0"/>
        <v>27304303</v>
      </c>
      <c r="O12" s="288">
        <f t="shared" si="0"/>
        <v>33943962</v>
      </c>
      <c r="P12" s="288">
        <f t="shared" si="0"/>
        <v>66118394</v>
      </c>
    </row>
    <row r="13" spans="1:17">
      <c r="B13" s="284" t="s">
        <v>380</v>
      </c>
      <c r="C13" s="286">
        <v>17767347</v>
      </c>
      <c r="D13" s="286">
        <v>18839230</v>
      </c>
      <c r="E13" s="286">
        <v>21283336</v>
      </c>
      <c r="F13" s="286">
        <v>21495941</v>
      </c>
      <c r="G13" s="286">
        <v>23002313</v>
      </c>
      <c r="H13" s="286">
        <v>20801778</v>
      </c>
      <c r="I13" s="286">
        <v>22828102</v>
      </c>
      <c r="J13" s="286">
        <v>20785303</v>
      </c>
      <c r="K13" s="286">
        <v>19855457</v>
      </c>
      <c r="L13" s="286">
        <v>18148527</v>
      </c>
      <c r="M13" s="286">
        <v>17732968</v>
      </c>
      <c r="N13" s="286">
        <v>18420636</v>
      </c>
      <c r="O13" s="286">
        <v>17854228</v>
      </c>
      <c r="P13" s="286">
        <v>18877523</v>
      </c>
    </row>
    <row r="14" spans="1:17">
      <c r="C14" s="289"/>
      <c r="D14" s="289"/>
      <c r="E14" s="289"/>
      <c r="F14" s="289"/>
      <c r="G14" s="289"/>
      <c r="H14" s="289"/>
      <c r="I14" s="289"/>
      <c r="J14" s="289"/>
      <c r="K14" s="289"/>
      <c r="L14" s="289"/>
      <c r="M14" s="289"/>
      <c r="N14" s="289"/>
      <c r="O14" s="289"/>
      <c r="P14" s="289"/>
    </row>
    <row r="16" spans="1:17">
      <c r="B16" s="284" t="s">
        <v>381</v>
      </c>
      <c r="C16" s="290">
        <v>349885</v>
      </c>
      <c r="D16" s="291">
        <f>C16</f>
        <v>349885</v>
      </c>
      <c r="E16" s="291">
        <f t="shared" ref="E16:P19" si="1">D16</f>
        <v>349885</v>
      </c>
      <c r="F16" s="291">
        <f t="shared" si="1"/>
        <v>349885</v>
      </c>
      <c r="G16" s="291">
        <f t="shared" si="1"/>
        <v>349885</v>
      </c>
      <c r="H16" s="291">
        <f t="shared" si="1"/>
        <v>349885</v>
      </c>
      <c r="I16" s="291">
        <f t="shared" si="1"/>
        <v>349885</v>
      </c>
      <c r="J16" s="291">
        <f t="shared" si="1"/>
        <v>349885</v>
      </c>
      <c r="K16" s="291">
        <f t="shared" si="1"/>
        <v>349885</v>
      </c>
      <c r="L16" s="291">
        <f t="shared" si="1"/>
        <v>349885</v>
      </c>
      <c r="M16" s="291">
        <f t="shared" si="1"/>
        <v>349885</v>
      </c>
      <c r="N16" s="291">
        <f t="shared" si="1"/>
        <v>349885</v>
      </c>
      <c r="O16" s="291">
        <f t="shared" si="1"/>
        <v>349885</v>
      </c>
      <c r="P16" s="291">
        <f t="shared" si="1"/>
        <v>349885</v>
      </c>
    </row>
    <row r="17" spans="1:16">
      <c r="B17" s="284" t="s">
        <v>382</v>
      </c>
      <c r="C17" s="290">
        <v>8219</v>
      </c>
      <c r="D17" s="291">
        <f>C17</f>
        <v>8219</v>
      </c>
      <c r="E17" s="291">
        <f t="shared" si="1"/>
        <v>8219</v>
      </c>
      <c r="F17" s="291">
        <f t="shared" si="1"/>
        <v>8219</v>
      </c>
      <c r="G17" s="291">
        <f t="shared" si="1"/>
        <v>8219</v>
      </c>
      <c r="H17" s="291">
        <f t="shared" si="1"/>
        <v>8219</v>
      </c>
      <c r="I17" s="291">
        <f t="shared" si="1"/>
        <v>8219</v>
      </c>
      <c r="J17" s="291">
        <f t="shared" si="1"/>
        <v>8219</v>
      </c>
      <c r="K17" s="291">
        <f t="shared" si="1"/>
        <v>8219</v>
      </c>
      <c r="L17" s="291">
        <f t="shared" si="1"/>
        <v>8219</v>
      </c>
      <c r="M17" s="291">
        <f t="shared" si="1"/>
        <v>8219</v>
      </c>
      <c r="N17" s="291">
        <f t="shared" si="1"/>
        <v>8219</v>
      </c>
      <c r="O17" s="291">
        <f t="shared" si="1"/>
        <v>8219</v>
      </c>
      <c r="P17" s="291">
        <f t="shared" si="1"/>
        <v>8219</v>
      </c>
    </row>
    <row r="18" spans="1:16">
      <c r="B18" s="284" t="s">
        <v>383</v>
      </c>
      <c r="C18" s="290">
        <v>7597</v>
      </c>
      <c r="D18" s="291">
        <f>C18</f>
        <v>7597</v>
      </c>
      <c r="E18" s="291">
        <f t="shared" si="1"/>
        <v>7597</v>
      </c>
      <c r="F18" s="291">
        <f t="shared" si="1"/>
        <v>7597</v>
      </c>
      <c r="G18" s="291">
        <f t="shared" si="1"/>
        <v>7597</v>
      </c>
      <c r="H18" s="291">
        <f t="shared" si="1"/>
        <v>7597</v>
      </c>
      <c r="I18" s="291">
        <f t="shared" si="1"/>
        <v>7597</v>
      </c>
      <c r="J18" s="291">
        <f t="shared" si="1"/>
        <v>7597</v>
      </c>
      <c r="K18" s="291">
        <f t="shared" si="1"/>
        <v>7597</v>
      </c>
      <c r="L18" s="291">
        <f t="shared" si="1"/>
        <v>7597</v>
      </c>
      <c r="M18" s="291">
        <f t="shared" si="1"/>
        <v>7597</v>
      </c>
      <c r="N18" s="291">
        <f t="shared" si="1"/>
        <v>7597</v>
      </c>
      <c r="O18" s="291">
        <f t="shared" si="1"/>
        <v>7597</v>
      </c>
      <c r="P18" s="291">
        <f t="shared" si="1"/>
        <v>7597</v>
      </c>
    </row>
    <row r="19" spans="1:16">
      <c r="B19" s="284" t="s">
        <v>384</v>
      </c>
      <c r="C19" s="290">
        <v>182</v>
      </c>
      <c r="D19" s="291">
        <f>C19</f>
        <v>182</v>
      </c>
      <c r="E19" s="291">
        <f t="shared" si="1"/>
        <v>182</v>
      </c>
      <c r="F19" s="291">
        <f t="shared" si="1"/>
        <v>182</v>
      </c>
      <c r="G19" s="291">
        <f t="shared" si="1"/>
        <v>182</v>
      </c>
      <c r="H19" s="291">
        <f t="shared" si="1"/>
        <v>182</v>
      </c>
      <c r="I19" s="291">
        <f t="shared" si="1"/>
        <v>182</v>
      </c>
      <c r="J19" s="291">
        <f t="shared" si="1"/>
        <v>182</v>
      </c>
      <c r="K19" s="291">
        <f t="shared" si="1"/>
        <v>182</v>
      </c>
      <c r="L19" s="291">
        <f t="shared" si="1"/>
        <v>182</v>
      </c>
      <c r="M19" s="291">
        <f t="shared" si="1"/>
        <v>182</v>
      </c>
      <c r="N19" s="291">
        <f t="shared" si="1"/>
        <v>182</v>
      </c>
      <c r="O19" s="291">
        <f t="shared" si="1"/>
        <v>182</v>
      </c>
      <c r="P19" s="291">
        <f t="shared" si="1"/>
        <v>182</v>
      </c>
    </row>
    <row r="20" spans="1:16">
      <c r="B20" s="284" t="s">
        <v>71</v>
      </c>
      <c r="C20" s="292">
        <f t="shared" ref="C20:P20" si="2">SUM(C16:C19)</f>
        <v>365883</v>
      </c>
      <c r="D20" s="292">
        <f t="shared" si="2"/>
        <v>365883</v>
      </c>
      <c r="E20" s="292">
        <f t="shared" si="2"/>
        <v>365883</v>
      </c>
      <c r="F20" s="292">
        <f t="shared" si="2"/>
        <v>365883</v>
      </c>
      <c r="G20" s="292">
        <f t="shared" si="2"/>
        <v>365883</v>
      </c>
      <c r="H20" s="292">
        <f t="shared" si="2"/>
        <v>365883</v>
      </c>
      <c r="I20" s="292">
        <f t="shared" si="2"/>
        <v>365883</v>
      </c>
      <c r="J20" s="292">
        <f t="shared" si="2"/>
        <v>365883</v>
      </c>
      <c r="K20" s="292">
        <f t="shared" si="2"/>
        <v>365883</v>
      </c>
      <c r="L20" s="292">
        <f t="shared" si="2"/>
        <v>365883</v>
      </c>
      <c r="M20" s="292">
        <f t="shared" si="2"/>
        <v>365883</v>
      </c>
      <c r="N20" s="292">
        <f t="shared" si="2"/>
        <v>365883</v>
      </c>
      <c r="O20" s="292">
        <f t="shared" si="2"/>
        <v>365883</v>
      </c>
      <c r="P20" s="292">
        <f t="shared" si="2"/>
        <v>365883</v>
      </c>
    </row>
    <row r="22" spans="1:16">
      <c r="A22" s="283" t="s">
        <v>385</v>
      </c>
    </row>
    <row r="23" spans="1:16">
      <c r="A23" s="284" t="s">
        <v>386</v>
      </c>
    </row>
    <row r="24" spans="1:16">
      <c r="B24" s="284" t="s">
        <v>372</v>
      </c>
      <c r="C24" s="293">
        <v>0.14058999999999999</v>
      </c>
      <c r="D24" s="294">
        <f>C24</f>
        <v>0.14058999999999999</v>
      </c>
      <c r="E24" s="293">
        <v>0.14226</v>
      </c>
      <c r="F24" s="294">
        <f>E24</f>
        <v>0.14226</v>
      </c>
      <c r="G24" s="294">
        <f t="shared" ref="G24:P24" si="3">F24</f>
        <v>0.14226</v>
      </c>
      <c r="H24" s="294">
        <f t="shared" si="3"/>
        <v>0.14226</v>
      </c>
      <c r="I24" s="294">
        <f t="shared" si="3"/>
        <v>0.14226</v>
      </c>
      <c r="J24" s="294">
        <f t="shared" si="3"/>
        <v>0.14226</v>
      </c>
      <c r="K24" s="294">
        <f t="shared" si="3"/>
        <v>0.14226</v>
      </c>
      <c r="L24" s="294">
        <f t="shared" si="3"/>
        <v>0.14226</v>
      </c>
      <c r="M24" s="294">
        <f t="shared" si="3"/>
        <v>0.14226</v>
      </c>
      <c r="N24" s="294">
        <f t="shared" si="3"/>
        <v>0.14226</v>
      </c>
      <c r="O24" s="294">
        <f t="shared" si="3"/>
        <v>0.14226</v>
      </c>
      <c r="P24" s="294">
        <f t="shared" si="3"/>
        <v>0.14226</v>
      </c>
    </row>
    <row r="25" spans="1:16">
      <c r="B25" s="284" t="s">
        <v>373</v>
      </c>
      <c r="C25" s="295">
        <v>0.14054</v>
      </c>
      <c r="D25" s="294">
        <f t="shared" ref="D25:D33" si="4">C25</f>
        <v>0.14054</v>
      </c>
      <c r="E25" s="295">
        <v>0.14221</v>
      </c>
      <c r="F25" s="294">
        <f t="shared" ref="F25:P33" si="5">E25</f>
        <v>0.14221</v>
      </c>
      <c r="G25" s="294">
        <f t="shared" si="5"/>
        <v>0.14221</v>
      </c>
      <c r="H25" s="294">
        <f t="shared" si="5"/>
        <v>0.14221</v>
      </c>
      <c r="I25" s="294">
        <f t="shared" si="5"/>
        <v>0.14221</v>
      </c>
      <c r="J25" s="294">
        <f t="shared" si="5"/>
        <v>0.14221</v>
      </c>
      <c r="K25" s="294">
        <f t="shared" si="5"/>
        <v>0.14221</v>
      </c>
      <c r="L25" s="294">
        <f t="shared" si="5"/>
        <v>0.14221</v>
      </c>
      <c r="M25" s="294">
        <f t="shared" si="5"/>
        <v>0.14221</v>
      </c>
      <c r="N25" s="294">
        <f t="shared" si="5"/>
        <v>0.14221</v>
      </c>
      <c r="O25" s="294">
        <f t="shared" si="5"/>
        <v>0.14221</v>
      </c>
      <c r="P25" s="294">
        <f t="shared" si="5"/>
        <v>0.14221</v>
      </c>
    </row>
    <row r="26" spans="1:16">
      <c r="B26" s="284" t="s">
        <v>374</v>
      </c>
      <c r="C26" s="295">
        <v>0.13442000000000001</v>
      </c>
      <c r="D26" s="294">
        <f t="shared" si="4"/>
        <v>0.13442000000000001</v>
      </c>
      <c r="E26" s="295">
        <v>0.13602</v>
      </c>
      <c r="F26" s="294">
        <f t="shared" si="5"/>
        <v>0.13602</v>
      </c>
      <c r="G26" s="294">
        <f t="shared" si="5"/>
        <v>0.13602</v>
      </c>
      <c r="H26" s="294">
        <f t="shared" si="5"/>
        <v>0.13602</v>
      </c>
      <c r="I26" s="294">
        <f t="shared" si="5"/>
        <v>0.13602</v>
      </c>
      <c r="J26" s="294">
        <f t="shared" si="5"/>
        <v>0.13602</v>
      </c>
      <c r="K26" s="294">
        <f t="shared" si="5"/>
        <v>0.13602</v>
      </c>
      <c r="L26" s="294">
        <f t="shared" si="5"/>
        <v>0.13602</v>
      </c>
      <c r="M26" s="294">
        <f t="shared" si="5"/>
        <v>0.13602</v>
      </c>
      <c r="N26" s="294">
        <f t="shared" si="5"/>
        <v>0.13602</v>
      </c>
      <c r="O26" s="294">
        <f t="shared" si="5"/>
        <v>0.13602</v>
      </c>
      <c r="P26" s="294">
        <f t="shared" si="5"/>
        <v>0.13602</v>
      </c>
    </row>
    <row r="27" spans="1:16">
      <c r="B27" s="284" t="s">
        <v>375</v>
      </c>
      <c r="C27" s="295">
        <v>4.385E-2</v>
      </c>
      <c r="D27" s="294">
        <f t="shared" si="4"/>
        <v>4.385E-2</v>
      </c>
      <c r="E27" s="295">
        <v>4.437E-2</v>
      </c>
      <c r="F27" s="294">
        <f t="shared" si="5"/>
        <v>4.437E-2</v>
      </c>
      <c r="G27" s="294">
        <f t="shared" si="5"/>
        <v>4.437E-2</v>
      </c>
      <c r="H27" s="294">
        <f t="shared" si="5"/>
        <v>4.437E-2</v>
      </c>
      <c r="I27" s="294">
        <f t="shared" si="5"/>
        <v>4.437E-2</v>
      </c>
      <c r="J27" s="294">
        <f t="shared" si="5"/>
        <v>4.437E-2</v>
      </c>
      <c r="K27" s="294">
        <f t="shared" si="5"/>
        <v>4.437E-2</v>
      </c>
      <c r="L27" s="294">
        <f t="shared" si="5"/>
        <v>4.437E-2</v>
      </c>
      <c r="M27" s="294">
        <f t="shared" si="5"/>
        <v>4.437E-2</v>
      </c>
      <c r="N27" s="294">
        <f t="shared" si="5"/>
        <v>4.437E-2</v>
      </c>
      <c r="O27" s="294">
        <f t="shared" si="5"/>
        <v>4.437E-2</v>
      </c>
      <c r="P27" s="294">
        <f t="shared" si="5"/>
        <v>4.437E-2</v>
      </c>
    </row>
    <row r="28" spans="1:16">
      <c r="B28" s="284" t="s">
        <v>376</v>
      </c>
      <c r="C28" s="295">
        <v>7.8380000000000005E-2</v>
      </c>
      <c r="D28" s="294">
        <f t="shared" si="4"/>
        <v>7.8380000000000005E-2</v>
      </c>
      <c r="E28" s="295">
        <v>7.9310000000000005E-2</v>
      </c>
      <c r="F28" s="294">
        <f t="shared" si="5"/>
        <v>7.9310000000000005E-2</v>
      </c>
      <c r="G28" s="294">
        <f t="shared" si="5"/>
        <v>7.9310000000000005E-2</v>
      </c>
      <c r="H28" s="294">
        <f t="shared" si="5"/>
        <v>7.9310000000000005E-2</v>
      </c>
      <c r="I28" s="294">
        <f t="shared" si="5"/>
        <v>7.9310000000000005E-2</v>
      </c>
      <c r="J28" s="294">
        <f t="shared" si="5"/>
        <v>7.9310000000000005E-2</v>
      </c>
      <c r="K28" s="294">
        <f t="shared" si="5"/>
        <v>7.9310000000000005E-2</v>
      </c>
      <c r="L28" s="294">
        <f t="shared" si="5"/>
        <v>7.9310000000000005E-2</v>
      </c>
      <c r="M28" s="294">
        <f t="shared" si="5"/>
        <v>7.9310000000000005E-2</v>
      </c>
      <c r="N28" s="294">
        <f t="shared" si="5"/>
        <v>7.9310000000000005E-2</v>
      </c>
      <c r="O28" s="294">
        <f t="shared" si="5"/>
        <v>7.9310000000000005E-2</v>
      </c>
      <c r="P28" s="294">
        <f t="shared" si="5"/>
        <v>7.9310000000000005E-2</v>
      </c>
    </row>
    <row r="29" spans="1:16">
      <c r="B29" s="284" t="s">
        <v>377</v>
      </c>
      <c r="C29" s="295">
        <v>8.2989999999999994E-2</v>
      </c>
      <c r="D29" s="294">
        <f t="shared" si="4"/>
        <v>8.2989999999999994E-2</v>
      </c>
      <c r="E29" s="295">
        <v>8.3979999999999999E-2</v>
      </c>
      <c r="F29" s="294">
        <f t="shared" si="5"/>
        <v>8.3979999999999999E-2</v>
      </c>
      <c r="G29" s="294">
        <f t="shared" si="5"/>
        <v>8.3979999999999999E-2</v>
      </c>
      <c r="H29" s="294">
        <f t="shared" si="5"/>
        <v>8.3979999999999999E-2</v>
      </c>
      <c r="I29" s="294">
        <f t="shared" si="5"/>
        <v>8.3979999999999999E-2</v>
      </c>
      <c r="J29" s="294">
        <f t="shared" si="5"/>
        <v>8.3979999999999999E-2</v>
      </c>
      <c r="K29" s="294">
        <f t="shared" si="5"/>
        <v>8.3979999999999999E-2</v>
      </c>
      <c r="L29" s="294">
        <f t="shared" si="5"/>
        <v>8.3979999999999999E-2</v>
      </c>
      <c r="M29" s="294">
        <f t="shared" si="5"/>
        <v>8.3979999999999999E-2</v>
      </c>
      <c r="N29" s="294">
        <f t="shared" si="5"/>
        <v>8.3979999999999999E-2</v>
      </c>
      <c r="O29" s="294">
        <f t="shared" si="5"/>
        <v>8.3979999999999999E-2</v>
      </c>
      <c r="P29" s="294">
        <f t="shared" si="5"/>
        <v>8.3979999999999999E-2</v>
      </c>
    </row>
    <row r="30" spans="1:16">
      <c r="B30" s="284" t="s">
        <v>378</v>
      </c>
      <c r="C30" s="295">
        <v>7.6539999999999997E-2</v>
      </c>
      <c r="D30" s="294">
        <f t="shared" si="4"/>
        <v>7.6539999999999997E-2</v>
      </c>
      <c r="E30" s="295">
        <v>7.7450000000000005E-2</v>
      </c>
      <c r="F30" s="294">
        <f t="shared" si="5"/>
        <v>7.7450000000000005E-2</v>
      </c>
      <c r="G30" s="294">
        <f t="shared" si="5"/>
        <v>7.7450000000000005E-2</v>
      </c>
      <c r="H30" s="294">
        <f t="shared" si="5"/>
        <v>7.7450000000000005E-2</v>
      </c>
      <c r="I30" s="294">
        <f t="shared" si="5"/>
        <v>7.7450000000000005E-2</v>
      </c>
      <c r="J30" s="294">
        <f t="shared" si="5"/>
        <v>7.7450000000000005E-2</v>
      </c>
      <c r="K30" s="294">
        <f t="shared" si="5"/>
        <v>7.7450000000000005E-2</v>
      </c>
      <c r="L30" s="294">
        <f t="shared" si="5"/>
        <v>7.7450000000000005E-2</v>
      </c>
      <c r="M30" s="294">
        <f t="shared" si="5"/>
        <v>7.7450000000000005E-2</v>
      </c>
      <c r="N30" s="294">
        <f t="shared" si="5"/>
        <v>7.7450000000000005E-2</v>
      </c>
      <c r="O30" s="294">
        <f t="shared" si="5"/>
        <v>7.7450000000000005E-2</v>
      </c>
      <c r="P30" s="294">
        <f t="shared" si="5"/>
        <v>7.7450000000000005E-2</v>
      </c>
    </row>
    <row r="31" spans="1:16">
      <c r="B31" s="284" t="s">
        <v>381</v>
      </c>
      <c r="C31" s="295">
        <v>1</v>
      </c>
      <c r="D31" s="294">
        <f t="shared" si="4"/>
        <v>1</v>
      </c>
      <c r="E31" s="295">
        <v>1</v>
      </c>
      <c r="F31" s="294">
        <f t="shared" si="5"/>
        <v>1</v>
      </c>
      <c r="G31" s="294">
        <f t="shared" si="5"/>
        <v>1</v>
      </c>
      <c r="H31" s="294">
        <f t="shared" si="5"/>
        <v>1</v>
      </c>
      <c r="I31" s="294">
        <f t="shared" si="5"/>
        <v>1</v>
      </c>
      <c r="J31" s="294">
        <f t="shared" si="5"/>
        <v>1</v>
      </c>
      <c r="K31" s="294">
        <f t="shared" si="5"/>
        <v>1</v>
      </c>
      <c r="L31" s="294">
        <f t="shared" si="5"/>
        <v>1</v>
      </c>
      <c r="M31" s="294">
        <f t="shared" si="5"/>
        <v>1</v>
      </c>
      <c r="N31" s="294">
        <f t="shared" si="5"/>
        <v>1</v>
      </c>
      <c r="O31" s="294">
        <f t="shared" si="5"/>
        <v>1</v>
      </c>
      <c r="P31" s="294">
        <f t="shared" si="5"/>
        <v>1</v>
      </c>
    </row>
    <row r="32" spans="1:16">
      <c r="B32" s="284" t="s">
        <v>387</v>
      </c>
      <c r="C32" s="295">
        <v>1</v>
      </c>
      <c r="D32" s="294">
        <f t="shared" si="4"/>
        <v>1</v>
      </c>
      <c r="E32" s="295">
        <v>1</v>
      </c>
      <c r="F32" s="294">
        <f t="shared" si="5"/>
        <v>1</v>
      </c>
      <c r="G32" s="294">
        <f t="shared" si="5"/>
        <v>1</v>
      </c>
      <c r="H32" s="294">
        <f t="shared" si="5"/>
        <v>1</v>
      </c>
      <c r="I32" s="294">
        <f t="shared" si="5"/>
        <v>1</v>
      </c>
      <c r="J32" s="294">
        <f t="shared" si="5"/>
        <v>1</v>
      </c>
      <c r="K32" s="294">
        <f t="shared" si="5"/>
        <v>1</v>
      </c>
      <c r="L32" s="294">
        <f t="shared" si="5"/>
        <v>1</v>
      </c>
      <c r="M32" s="294">
        <f t="shared" si="5"/>
        <v>1</v>
      </c>
      <c r="N32" s="294">
        <f t="shared" si="5"/>
        <v>1</v>
      </c>
      <c r="O32" s="294">
        <f t="shared" si="5"/>
        <v>1</v>
      </c>
      <c r="P32" s="294">
        <f t="shared" si="5"/>
        <v>1</v>
      </c>
    </row>
    <row r="33" spans="1:16">
      <c r="B33" s="284" t="s">
        <v>388</v>
      </c>
      <c r="C33" s="296">
        <v>6.9999999999999999E-4</v>
      </c>
      <c r="D33" s="294">
        <f t="shared" si="4"/>
        <v>6.9999999999999999E-4</v>
      </c>
      <c r="E33" s="296">
        <v>6.9999999999999999E-4</v>
      </c>
      <c r="F33" s="294">
        <f t="shared" si="5"/>
        <v>6.9999999999999999E-4</v>
      </c>
      <c r="G33" s="294">
        <f t="shared" si="5"/>
        <v>6.9999999999999999E-4</v>
      </c>
      <c r="H33" s="294">
        <f t="shared" si="5"/>
        <v>6.9999999999999999E-4</v>
      </c>
      <c r="I33" s="294">
        <f t="shared" si="5"/>
        <v>6.9999999999999999E-4</v>
      </c>
      <c r="J33" s="294">
        <f t="shared" si="5"/>
        <v>6.9999999999999999E-4</v>
      </c>
      <c r="K33" s="294">
        <f t="shared" si="5"/>
        <v>6.9999999999999999E-4</v>
      </c>
      <c r="L33" s="294">
        <f t="shared" si="5"/>
        <v>6.9999999999999999E-4</v>
      </c>
      <c r="M33" s="294">
        <f t="shared" si="5"/>
        <v>6.9999999999999999E-4</v>
      </c>
      <c r="N33" s="294">
        <f t="shared" si="5"/>
        <v>6.9999999999999999E-4</v>
      </c>
      <c r="O33" s="294">
        <f t="shared" si="5"/>
        <v>6.9999999999999999E-4</v>
      </c>
      <c r="P33" s="294">
        <f t="shared" si="5"/>
        <v>6.9999999999999999E-4</v>
      </c>
    </row>
    <row r="35" spans="1:16">
      <c r="A35" s="284" t="s">
        <v>389</v>
      </c>
    </row>
    <row r="36" spans="1:16">
      <c r="B36" s="284" t="s">
        <v>372</v>
      </c>
      <c r="C36" s="297">
        <f t="shared" ref="C36:P42" si="6">+C5*C24</f>
        <v>2514119.9358299999</v>
      </c>
      <c r="D36" s="297">
        <f t="shared" si="6"/>
        <v>5579422.2637099996</v>
      </c>
      <c r="E36" s="297">
        <f t="shared" si="6"/>
        <v>9308222.5955999997</v>
      </c>
      <c r="F36" s="297">
        <f t="shared" si="6"/>
        <v>12548679.9135</v>
      </c>
      <c r="G36" s="297">
        <f t="shared" si="6"/>
        <v>12417666.84684</v>
      </c>
      <c r="H36" s="297">
        <f t="shared" si="6"/>
        <v>10258918.577159999</v>
      </c>
      <c r="I36" s="297">
        <f t="shared" si="6"/>
        <v>8909886.486779999</v>
      </c>
      <c r="J36" s="297">
        <f t="shared" si="6"/>
        <v>6366852.8439600002</v>
      </c>
      <c r="K36" s="297">
        <f t="shared" si="6"/>
        <v>4104645.1357200001</v>
      </c>
      <c r="L36" s="297">
        <f t="shared" si="6"/>
        <v>2622149.26566</v>
      </c>
      <c r="M36" s="297">
        <f t="shared" si="6"/>
        <v>1891728.81036</v>
      </c>
      <c r="N36" s="297">
        <f t="shared" si="6"/>
        <v>1891975.20468</v>
      </c>
      <c r="O36" s="297">
        <f t="shared" si="6"/>
        <v>2599121.6394599997</v>
      </c>
      <c r="P36" s="297">
        <f t="shared" si="6"/>
        <v>5760290.48862</v>
      </c>
    </row>
    <row r="37" spans="1:16">
      <c r="B37" s="284" t="s">
        <v>373</v>
      </c>
      <c r="C37" s="297">
        <f t="shared" si="6"/>
        <v>136.18325999999999</v>
      </c>
      <c r="D37" s="297">
        <f t="shared" si="6"/>
        <v>136.18325999999999</v>
      </c>
      <c r="E37" s="297">
        <f t="shared" si="6"/>
        <v>137.80149</v>
      </c>
      <c r="F37" s="297">
        <f t="shared" si="6"/>
        <v>137.80149</v>
      </c>
      <c r="G37" s="297">
        <f t="shared" si="6"/>
        <v>137.80149</v>
      </c>
      <c r="H37" s="297">
        <f t="shared" si="6"/>
        <v>137.80149</v>
      </c>
      <c r="I37" s="297">
        <f t="shared" si="6"/>
        <v>137.80149</v>
      </c>
      <c r="J37" s="297">
        <f t="shared" si="6"/>
        <v>137.80149</v>
      </c>
      <c r="K37" s="297">
        <f t="shared" si="6"/>
        <v>137.80149</v>
      </c>
      <c r="L37" s="297">
        <f t="shared" si="6"/>
        <v>137.80149</v>
      </c>
      <c r="M37" s="297">
        <f t="shared" si="6"/>
        <v>137.80149</v>
      </c>
      <c r="N37" s="297">
        <f t="shared" si="6"/>
        <v>137.80149</v>
      </c>
      <c r="O37" s="297">
        <f t="shared" si="6"/>
        <v>137.80149</v>
      </c>
      <c r="P37" s="297">
        <f t="shared" si="6"/>
        <v>137.80149</v>
      </c>
    </row>
    <row r="38" spans="1:16">
      <c r="B38" s="284" t="s">
        <v>374</v>
      </c>
      <c r="C38" s="297">
        <f t="shared" si="6"/>
        <v>1106759.3022200002</v>
      </c>
      <c r="D38" s="297">
        <f t="shared" si="6"/>
        <v>2017718.8031000001</v>
      </c>
      <c r="E38" s="297">
        <f t="shared" si="6"/>
        <v>3148205.4793199999</v>
      </c>
      <c r="F38" s="297">
        <f t="shared" si="6"/>
        <v>3933543.7452600002</v>
      </c>
      <c r="G38" s="297">
        <f t="shared" si="6"/>
        <v>4527013.0153200002</v>
      </c>
      <c r="H38" s="297">
        <f t="shared" si="6"/>
        <v>3670501.0602000002</v>
      </c>
      <c r="I38" s="297">
        <f t="shared" si="6"/>
        <v>3315756.68358</v>
      </c>
      <c r="J38" s="297">
        <f t="shared" si="6"/>
        <v>2477824.1083200001</v>
      </c>
      <c r="K38" s="297">
        <f t="shared" si="6"/>
        <v>1797828.2996400001</v>
      </c>
      <c r="L38" s="297">
        <f t="shared" si="6"/>
        <v>1231214.1382800001</v>
      </c>
      <c r="M38" s="297">
        <f t="shared" si="6"/>
        <v>1029285.7833</v>
      </c>
      <c r="N38" s="297">
        <f t="shared" si="6"/>
        <v>965035.92018000002</v>
      </c>
      <c r="O38" s="297">
        <f t="shared" si="6"/>
        <v>1132879.02336</v>
      </c>
      <c r="P38" s="297">
        <f t="shared" si="6"/>
        <v>2063468.69466</v>
      </c>
    </row>
    <row r="39" spans="1:16">
      <c r="B39" s="284" t="s">
        <v>375</v>
      </c>
      <c r="C39" s="297">
        <f t="shared" si="6"/>
        <v>161392.02979999999</v>
      </c>
      <c r="D39" s="297">
        <f t="shared" si="6"/>
        <v>223382.424</v>
      </c>
      <c r="E39" s="297">
        <f t="shared" si="6"/>
        <v>289801.05768000003</v>
      </c>
      <c r="F39" s="297">
        <f t="shared" si="6"/>
        <v>424293.22755000001</v>
      </c>
      <c r="G39" s="297">
        <f t="shared" si="6"/>
        <v>235493.24255999998</v>
      </c>
      <c r="H39" s="297">
        <f t="shared" si="6"/>
        <v>262936.35378</v>
      </c>
      <c r="I39" s="297">
        <f t="shared" si="6"/>
        <v>270926.37027000001</v>
      </c>
      <c r="J39" s="297">
        <f t="shared" si="6"/>
        <v>220881.58038</v>
      </c>
      <c r="K39" s="297">
        <f t="shared" si="6"/>
        <v>211418.96796000001</v>
      </c>
      <c r="L39" s="297">
        <f t="shared" si="6"/>
        <v>195618.10104000001</v>
      </c>
      <c r="M39" s="297">
        <f t="shared" si="6"/>
        <v>157700.2977</v>
      </c>
      <c r="N39" s="297">
        <f t="shared" si="6"/>
        <v>167273.21393999999</v>
      </c>
      <c r="O39" s="297">
        <f t="shared" si="6"/>
        <v>163788.97094999999</v>
      </c>
      <c r="P39" s="297">
        <f t="shared" si="6"/>
        <v>226898.28549000001</v>
      </c>
    </row>
    <row r="40" spans="1:16">
      <c r="B40" s="284" t="s">
        <v>376</v>
      </c>
      <c r="C40" s="297">
        <f t="shared" si="6"/>
        <v>70751.823260000005</v>
      </c>
      <c r="D40" s="297">
        <f t="shared" si="6"/>
        <v>98359.532279999999</v>
      </c>
      <c r="E40" s="297">
        <f t="shared" si="6"/>
        <v>117446.61005</v>
      </c>
      <c r="F40" s="297">
        <f t="shared" si="6"/>
        <v>135153.99513</v>
      </c>
      <c r="G40" s="297">
        <f t="shared" si="6"/>
        <v>142148.34403000001</v>
      </c>
      <c r="H40" s="297">
        <f t="shared" si="6"/>
        <v>126837.46922000001</v>
      </c>
      <c r="I40" s="297">
        <f t="shared" si="6"/>
        <v>126230.50979000001</v>
      </c>
      <c r="J40" s="297">
        <f t="shared" si="6"/>
        <v>110624.60178000001</v>
      </c>
      <c r="K40" s="297">
        <f t="shared" si="6"/>
        <v>93151.577750000011</v>
      </c>
      <c r="L40" s="297">
        <f t="shared" si="6"/>
        <v>75584.96792000001</v>
      </c>
      <c r="M40" s="297">
        <f t="shared" si="6"/>
        <v>63998.173470000002</v>
      </c>
      <c r="N40" s="297">
        <f t="shared" si="6"/>
        <v>66835.409410000007</v>
      </c>
      <c r="O40" s="297">
        <f t="shared" si="6"/>
        <v>76040.762490000008</v>
      </c>
      <c r="P40" s="297">
        <f t="shared" si="6"/>
        <v>105477.30347000001</v>
      </c>
    </row>
    <row r="41" spans="1:16">
      <c r="B41" s="284" t="s">
        <v>377</v>
      </c>
      <c r="C41" s="297">
        <f t="shared" si="6"/>
        <v>63126.592469999996</v>
      </c>
      <c r="D41" s="297">
        <f t="shared" si="6"/>
        <v>91497.553869999989</v>
      </c>
      <c r="E41" s="297">
        <f t="shared" si="6"/>
        <v>109874.89708</v>
      </c>
      <c r="F41" s="297">
        <f t="shared" si="6"/>
        <v>128615.28602</v>
      </c>
      <c r="G41" s="297">
        <f t="shared" si="6"/>
        <v>134613.38956000001</v>
      </c>
      <c r="H41" s="297">
        <f t="shared" si="6"/>
        <v>119042.23785999999</v>
      </c>
      <c r="I41" s="297">
        <f t="shared" si="6"/>
        <v>117671.85222</v>
      </c>
      <c r="J41" s="297">
        <f t="shared" si="6"/>
        <v>102463.15820000001</v>
      </c>
      <c r="K41" s="297">
        <f t="shared" si="6"/>
        <v>85403.125079999998</v>
      </c>
      <c r="L41" s="297">
        <f t="shared" si="6"/>
        <v>68255.416840000005</v>
      </c>
      <c r="M41" s="297">
        <f t="shared" si="6"/>
        <v>56304.642939999998</v>
      </c>
      <c r="N41" s="297">
        <f t="shared" si="6"/>
        <v>57752.626100000001</v>
      </c>
      <c r="O41" s="297">
        <f t="shared" si="6"/>
        <v>66616.463159999999</v>
      </c>
      <c r="P41" s="297">
        <f t="shared" si="6"/>
        <v>96591.948439999993</v>
      </c>
    </row>
    <row r="42" spans="1:16">
      <c r="B42" s="284" t="s">
        <v>378</v>
      </c>
      <c r="C42" s="297">
        <f t="shared" si="6"/>
        <v>138320.10293999998</v>
      </c>
      <c r="D42" s="297">
        <f t="shared" si="6"/>
        <v>208041.53704</v>
      </c>
      <c r="E42" s="297">
        <f t="shared" si="6"/>
        <v>252165.50505000001</v>
      </c>
      <c r="F42" s="297">
        <f t="shared" si="6"/>
        <v>305734.57205000002</v>
      </c>
      <c r="G42" s="297">
        <f t="shared" si="6"/>
        <v>322893.15484999999</v>
      </c>
      <c r="H42" s="297">
        <f t="shared" si="6"/>
        <v>282849.02645</v>
      </c>
      <c r="I42" s="297">
        <f t="shared" si="6"/>
        <v>274332.62445</v>
      </c>
      <c r="J42" s="297">
        <f t="shared" si="6"/>
        <v>235813.95125000001</v>
      </c>
      <c r="K42" s="297">
        <f t="shared" si="6"/>
        <v>190643.94950000002</v>
      </c>
      <c r="L42" s="297">
        <f t="shared" si="6"/>
        <v>150474.27465000001</v>
      </c>
      <c r="M42" s="297">
        <f t="shared" si="6"/>
        <v>122920.27540000001</v>
      </c>
      <c r="N42" s="297">
        <f t="shared" si="6"/>
        <v>124596.83555</v>
      </c>
      <c r="O42" s="297">
        <f t="shared" si="6"/>
        <v>147197.44260000001</v>
      </c>
      <c r="P42" s="297">
        <f t="shared" si="6"/>
        <v>221655.16185</v>
      </c>
    </row>
    <row r="43" spans="1:16">
      <c r="B43" s="284" t="s">
        <v>381</v>
      </c>
      <c r="C43" s="297">
        <f t="shared" ref="C43:P44" si="7">+C16*C31</f>
        <v>349885</v>
      </c>
      <c r="D43" s="297">
        <f t="shared" si="7"/>
        <v>349885</v>
      </c>
      <c r="E43" s="297">
        <f t="shared" si="7"/>
        <v>349885</v>
      </c>
      <c r="F43" s="297">
        <f t="shared" si="7"/>
        <v>349885</v>
      </c>
      <c r="G43" s="297">
        <f t="shared" si="7"/>
        <v>349885</v>
      </c>
      <c r="H43" s="297">
        <f t="shared" si="7"/>
        <v>349885</v>
      </c>
      <c r="I43" s="297">
        <f t="shared" si="7"/>
        <v>349885</v>
      </c>
      <c r="J43" s="297">
        <f t="shared" si="7"/>
        <v>349885</v>
      </c>
      <c r="K43" s="297">
        <f t="shared" si="7"/>
        <v>349885</v>
      </c>
      <c r="L43" s="297">
        <f t="shared" si="7"/>
        <v>349885</v>
      </c>
      <c r="M43" s="297">
        <f t="shared" si="7"/>
        <v>349885</v>
      </c>
      <c r="N43" s="297">
        <f t="shared" si="7"/>
        <v>349885</v>
      </c>
      <c r="O43" s="297">
        <f t="shared" si="7"/>
        <v>349885</v>
      </c>
      <c r="P43" s="297">
        <f t="shared" si="7"/>
        <v>349885</v>
      </c>
    </row>
    <row r="44" spans="1:16">
      <c r="B44" s="284" t="s">
        <v>390</v>
      </c>
      <c r="C44" s="297">
        <f t="shared" si="7"/>
        <v>8219</v>
      </c>
      <c r="D44" s="297">
        <f t="shared" si="7"/>
        <v>8219</v>
      </c>
      <c r="E44" s="297">
        <f t="shared" si="7"/>
        <v>8219</v>
      </c>
      <c r="F44" s="297">
        <f t="shared" si="7"/>
        <v>8219</v>
      </c>
      <c r="G44" s="297">
        <f t="shared" si="7"/>
        <v>8219</v>
      </c>
      <c r="H44" s="297">
        <f t="shared" si="7"/>
        <v>8219</v>
      </c>
      <c r="I44" s="297">
        <f t="shared" si="7"/>
        <v>8219</v>
      </c>
      <c r="J44" s="297">
        <f t="shared" si="7"/>
        <v>8219</v>
      </c>
      <c r="K44" s="297">
        <f t="shared" si="7"/>
        <v>8219</v>
      </c>
      <c r="L44" s="297">
        <f t="shared" si="7"/>
        <v>8219</v>
      </c>
      <c r="M44" s="297">
        <f t="shared" si="7"/>
        <v>8219</v>
      </c>
      <c r="N44" s="297">
        <f t="shared" si="7"/>
        <v>8219</v>
      </c>
      <c r="O44" s="297">
        <f t="shared" si="7"/>
        <v>8219</v>
      </c>
      <c r="P44" s="297">
        <f t="shared" si="7"/>
        <v>8219</v>
      </c>
    </row>
    <row r="45" spans="1:16">
      <c r="B45" s="284" t="s">
        <v>391</v>
      </c>
      <c r="C45" s="297">
        <f t="shared" ref="C45:P45" si="8">+C18*C32</f>
        <v>7597</v>
      </c>
      <c r="D45" s="297">
        <f t="shared" si="8"/>
        <v>7597</v>
      </c>
      <c r="E45" s="297">
        <f t="shared" si="8"/>
        <v>7597</v>
      </c>
      <c r="F45" s="297">
        <f t="shared" si="8"/>
        <v>7597</v>
      </c>
      <c r="G45" s="297">
        <f t="shared" si="8"/>
        <v>7597</v>
      </c>
      <c r="H45" s="297">
        <f t="shared" si="8"/>
        <v>7597</v>
      </c>
      <c r="I45" s="297">
        <f t="shared" si="8"/>
        <v>7597</v>
      </c>
      <c r="J45" s="297">
        <f t="shared" si="8"/>
        <v>7597</v>
      </c>
      <c r="K45" s="297">
        <f t="shared" si="8"/>
        <v>7597</v>
      </c>
      <c r="L45" s="297">
        <f t="shared" si="8"/>
        <v>7597</v>
      </c>
      <c r="M45" s="297">
        <f t="shared" si="8"/>
        <v>7597</v>
      </c>
      <c r="N45" s="297">
        <f t="shared" si="8"/>
        <v>7597</v>
      </c>
      <c r="O45" s="297">
        <f t="shared" si="8"/>
        <v>7597</v>
      </c>
      <c r="P45" s="297">
        <f t="shared" si="8"/>
        <v>7597</v>
      </c>
    </row>
    <row r="46" spans="1:16">
      <c r="B46" s="284" t="s">
        <v>392</v>
      </c>
      <c r="C46" s="297">
        <f t="shared" ref="C46:P46" si="9">+C19*C32</f>
        <v>182</v>
      </c>
      <c r="D46" s="297">
        <f t="shared" si="9"/>
        <v>182</v>
      </c>
      <c r="E46" s="297">
        <f t="shared" si="9"/>
        <v>182</v>
      </c>
      <c r="F46" s="297">
        <f t="shared" si="9"/>
        <v>182</v>
      </c>
      <c r="G46" s="297">
        <f t="shared" si="9"/>
        <v>182</v>
      </c>
      <c r="H46" s="297">
        <f t="shared" si="9"/>
        <v>182</v>
      </c>
      <c r="I46" s="297">
        <f t="shared" si="9"/>
        <v>182</v>
      </c>
      <c r="J46" s="297">
        <f t="shared" si="9"/>
        <v>182</v>
      </c>
      <c r="K46" s="297">
        <f t="shared" si="9"/>
        <v>182</v>
      </c>
      <c r="L46" s="297">
        <f t="shared" si="9"/>
        <v>182</v>
      </c>
      <c r="M46" s="297">
        <f t="shared" si="9"/>
        <v>182</v>
      </c>
      <c r="N46" s="297">
        <f t="shared" si="9"/>
        <v>182</v>
      </c>
      <c r="O46" s="297">
        <f t="shared" si="9"/>
        <v>182</v>
      </c>
      <c r="P46" s="297">
        <f t="shared" si="9"/>
        <v>182</v>
      </c>
    </row>
    <row r="47" spans="1:16">
      <c r="B47" s="284" t="s">
        <v>388</v>
      </c>
      <c r="C47" s="297">
        <f t="shared" ref="C47:P47" si="10">+C13*C33</f>
        <v>12437.142900000001</v>
      </c>
      <c r="D47" s="297">
        <f>+D13*D33</f>
        <v>13187.460999999999</v>
      </c>
      <c r="E47" s="297">
        <f t="shared" si="10"/>
        <v>14898.3352</v>
      </c>
      <c r="F47" s="297">
        <f t="shared" si="10"/>
        <v>15047.1587</v>
      </c>
      <c r="G47" s="297">
        <f t="shared" si="10"/>
        <v>16101.6191</v>
      </c>
      <c r="H47" s="297">
        <f t="shared" si="10"/>
        <v>14561.2446</v>
      </c>
      <c r="I47" s="297">
        <f t="shared" si="10"/>
        <v>15979.671399999999</v>
      </c>
      <c r="J47" s="297">
        <f t="shared" si="10"/>
        <v>14549.712100000001</v>
      </c>
      <c r="K47" s="297">
        <f t="shared" si="10"/>
        <v>13898.8199</v>
      </c>
      <c r="L47" s="297">
        <f t="shared" si="10"/>
        <v>12703.9689</v>
      </c>
      <c r="M47" s="297">
        <f t="shared" si="10"/>
        <v>12413.077600000001</v>
      </c>
      <c r="N47" s="297">
        <f t="shared" si="10"/>
        <v>12894.4452</v>
      </c>
      <c r="O47" s="297">
        <f t="shared" si="10"/>
        <v>12497.9596</v>
      </c>
      <c r="P47" s="297">
        <f t="shared" si="10"/>
        <v>13214.266100000001</v>
      </c>
    </row>
    <row r="48" spans="1:16" s="298" customFormat="1">
      <c r="B48" s="298" t="s">
        <v>393</v>
      </c>
      <c r="C48" s="299">
        <f t="shared" ref="C48:P48" si="11">SUM(C36:C47)</f>
        <v>4432926.1126800003</v>
      </c>
      <c r="D48" s="299">
        <f>SUM(D36:D47)</f>
        <v>8597628.7582599986</v>
      </c>
      <c r="E48" s="299">
        <f t="shared" si="11"/>
        <v>13606635.281470001</v>
      </c>
      <c r="F48" s="299">
        <f t="shared" si="11"/>
        <v>17857088.699700002</v>
      </c>
      <c r="G48" s="299">
        <f t="shared" si="11"/>
        <v>18161950.413749997</v>
      </c>
      <c r="H48" s="299">
        <f t="shared" si="11"/>
        <v>15101666.770759998</v>
      </c>
      <c r="I48" s="299">
        <f t="shared" si="11"/>
        <v>13396804.999979999</v>
      </c>
      <c r="J48" s="299">
        <f t="shared" si="11"/>
        <v>9895030.7574799992</v>
      </c>
      <c r="K48" s="299">
        <f t="shared" si="11"/>
        <v>6863010.6770399995</v>
      </c>
      <c r="L48" s="299">
        <f t="shared" si="11"/>
        <v>4722020.9347799998</v>
      </c>
      <c r="M48" s="299">
        <f t="shared" si="11"/>
        <v>3700371.8622600003</v>
      </c>
      <c r="N48" s="299">
        <f t="shared" si="11"/>
        <v>3652384.4565499998</v>
      </c>
      <c r="O48" s="299">
        <f t="shared" si="11"/>
        <v>4564163.0631099995</v>
      </c>
      <c r="P48" s="299">
        <f t="shared" si="11"/>
        <v>8853616.9501200002</v>
      </c>
    </row>
    <row r="50" spans="1:16">
      <c r="A50" s="300" t="s">
        <v>394</v>
      </c>
    </row>
    <row r="51" spans="1:16">
      <c r="A51" s="284" t="s">
        <v>395</v>
      </c>
      <c r="C51" s="294"/>
      <c r="D51" s="294"/>
      <c r="E51" s="294"/>
      <c r="F51" s="294"/>
      <c r="G51" s="294"/>
      <c r="H51" s="294"/>
      <c r="I51" s="294"/>
      <c r="J51" s="294"/>
      <c r="K51" s="294"/>
      <c r="L51" s="294"/>
      <c r="M51" s="294"/>
      <c r="N51" s="294"/>
      <c r="O51" s="294"/>
      <c r="P51" s="294"/>
    </row>
    <row r="52" spans="1:16">
      <c r="B52" s="284" t="s">
        <v>396</v>
      </c>
      <c r="C52" s="301">
        <v>0.50844999999999996</v>
      </c>
      <c r="D52" s="294">
        <f>C52</f>
        <v>0.50844999999999996</v>
      </c>
      <c r="E52" s="301">
        <v>0.43769999999999998</v>
      </c>
      <c r="F52" s="294">
        <f t="shared" ref="F52:P52" si="12">E52</f>
        <v>0.43769999999999998</v>
      </c>
      <c r="G52" s="294">
        <f t="shared" si="12"/>
        <v>0.43769999999999998</v>
      </c>
      <c r="H52" s="294">
        <f t="shared" si="12"/>
        <v>0.43769999999999998</v>
      </c>
      <c r="I52" s="294">
        <f t="shared" si="12"/>
        <v>0.43769999999999998</v>
      </c>
      <c r="J52" s="294">
        <f t="shared" si="12"/>
        <v>0.43769999999999998</v>
      </c>
      <c r="K52" s="294">
        <f t="shared" si="12"/>
        <v>0.43769999999999998</v>
      </c>
      <c r="L52" s="294">
        <f t="shared" si="12"/>
        <v>0.43769999999999998</v>
      </c>
      <c r="M52" s="294">
        <f t="shared" si="12"/>
        <v>0.43769999999999998</v>
      </c>
      <c r="N52" s="294">
        <f t="shared" si="12"/>
        <v>0.43769999999999998</v>
      </c>
      <c r="O52" s="294">
        <f t="shared" si="12"/>
        <v>0.43769999999999998</v>
      </c>
      <c r="P52" s="294">
        <f t="shared" si="12"/>
        <v>0.43769999999999998</v>
      </c>
    </row>
    <row r="54" spans="1:16">
      <c r="A54" s="284" t="s">
        <v>397</v>
      </c>
    </row>
    <row r="55" spans="1:16">
      <c r="B55" s="284" t="s">
        <v>372</v>
      </c>
      <c r="C55" s="297">
        <f t="shared" ref="C55:P55" si="13">+C5*C$52</f>
        <v>9092426.7826499995</v>
      </c>
      <c r="D55" s="297">
        <f t="shared" si="13"/>
        <v>20178229.248049997</v>
      </c>
      <c r="E55" s="297">
        <f t="shared" si="13"/>
        <v>28639174.961999997</v>
      </c>
      <c r="F55" s="297">
        <f t="shared" si="13"/>
        <v>38609287.207499996</v>
      </c>
      <c r="G55" s="297">
        <f t="shared" si="13"/>
        <v>38206191.331799999</v>
      </c>
      <c r="H55" s="297">
        <f t="shared" si="13"/>
        <v>31564239.148199998</v>
      </c>
      <c r="I55" s="297">
        <f t="shared" si="13"/>
        <v>27413590.013099998</v>
      </c>
      <c r="J55" s="297">
        <f t="shared" si="13"/>
        <v>19589283.634199999</v>
      </c>
      <c r="K55" s="297">
        <f t="shared" si="13"/>
        <v>12629011.499399999</v>
      </c>
      <c r="L55" s="297">
        <f t="shared" si="13"/>
        <v>8067726.2306999993</v>
      </c>
      <c r="M55" s="297">
        <f t="shared" si="13"/>
        <v>5820397.1622000001</v>
      </c>
      <c r="N55" s="297">
        <f t="shared" si="13"/>
        <v>5821155.2585999994</v>
      </c>
      <c r="O55" s="297">
        <f t="shared" si="13"/>
        <v>7996875.7316999994</v>
      </c>
      <c r="P55" s="297">
        <f t="shared" si="13"/>
        <v>17723036.319899999</v>
      </c>
    </row>
    <row r="56" spans="1:16">
      <c r="B56" s="284" t="s">
        <v>373</v>
      </c>
      <c r="C56" s="297">
        <f t="shared" ref="C56:P56" si="14">+(C6)*C$52</f>
        <v>492.68804999999998</v>
      </c>
      <c r="D56" s="297">
        <f t="shared" si="14"/>
        <v>492.68804999999998</v>
      </c>
      <c r="E56" s="297">
        <f t="shared" si="14"/>
        <v>424.13129999999995</v>
      </c>
      <c r="F56" s="297">
        <f t="shared" si="14"/>
        <v>424.13129999999995</v>
      </c>
      <c r="G56" s="297">
        <f t="shared" si="14"/>
        <v>424.13129999999995</v>
      </c>
      <c r="H56" s="297">
        <f t="shared" si="14"/>
        <v>424.13129999999995</v>
      </c>
      <c r="I56" s="297">
        <f t="shared" si="14"/>
        <v>424.13129999999995</v>
      </c>
      <c r="J56" s="297">
        <f t="shared" si="14"/>
        <v>424.13129999999995</v>
      </c>
      <c r="K56" s="297">
        <f t="shared" si="14"/>
        <v>424.13129999999995</v>
      </c>
      <c r="L56" s="297">
        <f t="shared" si="14"/>
        <v>424.13129999999995</v>
      </c>
      <c r="M56" s="297">
        <f t="shared" si="14"/>
        <v>424.13129999999995</v>
      </c>
      <c r="N56" s="297">
        <f t="shared" si="14"/>
        <v>424.13129999999995</v>
      </c>
      <c r="O56" s="297">
        <f t="shared" si="14"/>
        <v>424.13129999999995</v>
      </c>
      <c r="P56" s="297">
        <f t="shared" si="14"/>
        <v>424.13129999999995</v>
      </c>
    </row>
    <row r="57" spans="1:16">
      <c r="B57" s="284" t="s">
        <v>374</v>
      </c>
      <c r="C57" s="297">
        <f t="shared" ref="C57:P61" si="15">+C7*C$52</f>
        <v>4186369.3439499997</v>
      </c>
      <c r="D57" s="297">
        <f t="shared" si="15"/>
        <v>7632116.689749999</v>
      </c>
      <c r="E57" s="297">
        <f t="shared" si="15"/>
        <v>10130639.158199999</v>
      </c>
      <c r="F57" s="297">
        <f t="shared" si="15"/>
        <v>12657786.335099999</v>
      </c>
      <c r="G57" s="297">
        <f t="shared" si="15"/>
        <v>14567516.518199999</v>
      </c>
      <c r="H57" s="297">
        <f t="shared" si="15"/>
        <v>11811338.877</v>
      </c>
      <c r="I57" s="297">
        <f t="shared" si="15"/>
        <v>10669803.7083</v>
      </c>
      <c r="J57" s="297">
        <f t="shared" si="15"/>
        <v>7973412.8231999995</v>
      </c>
      <c r="K57" s="297">
        <f t="shared" si="15"/>
        <v>5785248.1014</v>
      </c>
      <c r="L57" s="297">
        <f t="shared" si="15"/>
        <v>3961935.2177999998</v>
      </c>
      <c r="M57" s="297">
        <f t="shared" si="15"/>
        <v>3312148.1204999997</v>
      </c>
      <c r="N57" s="297">
        <f t="shared" si="15"/>
        <v>3105397.8992999997</v>
      </c>
      <c r="O57" s="297">
        <f t="shared" si="15"/>
        <v>3645501.7535999999</v>
      </c>
      <c r="P57" s="297">
        <f t="shared" si="15"/>
        <v>6640054.7540999996</v>
      </c>
    </row>
    <row r="58" spans="1:16">
      <c r="B58" s="284" t="s">
        <v>375</v>
      </c>
      <c r="C58" s="297">
        <f t="shared" si="15"/>
        <v>1871374.6305999998</v>
      </c>
      <c r="D58" s="297">
        <f t="shared" si="15"/>
        <v>2590166.3279999997</v>
      </c>
      <c r="E58" s="297">
        <f t="shared" si="15"/>
        <v>2858821.7927999999</v>
      </c>
      <c r="F58" s="297">
        <f t="shared" si="15"/>
        <v>4185556.5854999996</v>
      </c>
      <c r="G58" s="297">
        <f t="shared" si="15"/>
        <v>2323087.4975999999</v>
      </c>
      <c r="H58" s="297">
        <f t="shared" si="15"/>
        <v>2593807.5737999999</v>
      </c>
      <c r="I58" s="297">
        <f t="shared" si="15"/>
        <v>2672627.2766999998</v>
      </c>
      <c r="J58" s="297">
        <f t="shared" si="15"/>
        <v>2178946.7598000001</v>
      </c>
      <c r="K58" s="297">
        <f t="shared" si="15"/>
        <v>2085600.2315999998</v>
      </c>
      <c r="L58" s="297">
        <f t="shared" si="15"/>
        <v>1929728.2583999999</v>
      </c>
      <c r="M58" s="297">
        <f t="shared" si="15"/>
        <v>1555677.7169999999</v>
      </c>
      <c r="N58" s="297">
        <f t="shared" si="15"/>
        <v>1650112.3673999999</v>
      </c>
      <c r="O58" s="297">
        <f t="shared" si="15"/>
        <v>1615741.0995</v>
      </c>
      <c r="P58" s="297">
        <f t="shared" si="15"/>
        <v>2238300.1928999997</v>
      </c>
    </row>
    <row r="59" spans="1:16">
      <c r="B59" s="284" t="s">
        <v>376</v>
      </c>
      <c r="C59" s="297">
        <f t="shared" si="15"/>
        <v>458966.12064999994</v>
      </c>
      <c r="D59" s="297">
        <f t="shared" si="15"/>
        <v>638056.95569999993</v>
      </c>
      <c r="E59" s="297">
        <f t="shared" si="15"/>
        <v>648170.23349999997</v>
      </c>
      <c r="F59" s="297">
        <f t="shared" si="15"/>
        <v>745894.63709999993</v>
      </c>
      <c r="G59" s="297">
        <f t="shared" si="15"/>
        <v>784495.40009999997</v>
      </c>
      <c r="H59" s="297">
        <f t="shared" si="15"/>
        <v>699996.97739999997</v>
      </c>
      <c r="I59" s="297">
        <f t="shared" si="15"/>
        <v>696647.25929999992</v>
      </c>
      <c r="J59" s="297">
        <f t="shared" si="15"/>
        <v>610520.59259999997</v>
      </c>
      <c r="K59" s="297">
        <f t="shared" si="15"/>
        <v>514089.59249999997</v>
      </c>
      <c r="L59" s="297">
        <f t="shared" si="15"/>
        <v>417142.10639999999</v>
      </c>
      <c r="M59" s="297">
        <f t="shared" si="15"/>
        <v>353196.32490000001</v>
      </c>
      <c r="N59" s="297">
        <f t="shared" si="15"/>
        <v>368854.60469999997</v>
      </c>
      <c r="O59" s="297">
        <f t="shared" si="15"/>
        <v>419657.56829999998</v>
      </c>
      <c r="P59" s="297">
        <f t="shared" si="15"/>
        <v>582113.42489999998</v>
      </c>
    </row>
    <row r="60" spans="1:16">
      <c r="B60" s="284" t="s">
        <v>377</v>
      </c>
      <c r="C60" s="297">
        <f t="shared" si="15"/>
        <v>386754.01784999995</v>
      </c>
      <c r="D60" s="297">
        <f t="shared" si="15"/>
        <v>560572.73485000001</v>
      </c>
      <c r="E60" s="297">
        <f t="shared" si="15"/>
        <v>572663.0442</v>
      </c>
      <c r="F60" s="297">
        <f t="shared" si="15"/>
        <v>670337.11229999992</v>
      </c>
      <c r="G60" s="297">
        <f t="shared" si="15"/>
        <v>701598.95939999993</v>
      </c>
      <c r="H60" s="297">
        <f t="shared" si="15"/>
        <v>620442.81389999995</v>
      </c>
      <c r="I60" s="297">
        <f t="shared" si="15"/>
        <v>613300.4253</v>
      </c>
      <c r="J60" s="297">
        <f t="shared" si="15"/>
        <v>534033.39299999992</v>
      </c>
      <c r="K60" s="297">
        <f t="shared" si="15"/>
        <v>445117.26419999998</v>
      </c>
      <c r="L60" s="297">
        <f t="shared" si="15"/>
        <v>355744.17660000001</v>
      </c>
      <c r="M60" s="297">
        <f t="shared" si="15"/>
        <v>293457.2781</v>
      </c>
      <c r="N60" s="297">
        <f t="shared" si="15"/>
        <v>301004.10149999999</v>
      </c>
      <c r="O60" s="297">
        <f t="shared" si="15"/>
        <v>347202.02340000001</v>
      </c>
      <c r="P60" s="297">
        <f t="shared" si="15"/>
        <v>503432.9106</v>
      </c>
    </row>
    <row r="61" spans="1:16">
      <c r="B61" s="284" t="s">
        <v>378</v>
      </c>
      <c r="C61" s="297">
        <f t="shared" si="15"/>
        <v>918851.01044999994</v>
      </c>
      <c r="D61" s="297">
        <f t="shared" si="15"/>
        <v>1382005.7422</v>
      </c>
      <c r="E61" s="297">
        <f t="shared" si="15"/>
        <v>1425085.1073</v>
      </c>
      <c r="F61" s="297">
        <f t="shared" si="15"/>
        <v>1727824.6893</v>
      </c>
      <c r="G61" s="297">
        <f t="shared" si="15"/>
        <v>1824794.4981</v>
      </c>
      <c r="H61" s="297">
        <f t="shared" si="15"/>
        <v>1598489.5917</v>
      </c>
      <c r="I61" s="297">
        <f t="shared" si="15"/>
        <v>1550360.0996999999</v>
      </c>
      <c r="J61" s="297">
        <f t="shared" si="15"/>
        <v>1332676.1324999998</v>
      </c>
      <c r="K61" s="297">
        <f t="shared" si="15"/>
        <v>1077402.9269999999</v>
      </c>
      <c r="L61" s="297">
        <f t="shared" si="15"/>
        <v>850388.50890000002</v>
      </c>
      <c r="M61" s="297">
        <f t="shared" si="15"/>
        <v>694670.16839999997</v>
      </c>
      <c r="N61" s="297">
        <f t="shared" si="15"/>
        <v>704145.06030000001</v>
      </c>
      <c r="O61" s="297">
        <f t="shared" si="15"/>
        <v>831869.85959999997</v>
      </c>
      <c r="P61" s="297">
        <f t="shared" si="15"/>
        <v>1252659.3200999999</v>
      </c>
    </row>
    <row r="62" spans="1:16" s="298" customFormat="1">
      <c r="B62" s="298" t="s">
        <v>393</v>
      </c>
      <c r="C62" s="299">
        <f>SUM(C55:C61)</f>
        <v>16915234.5942</v>
      </c>
      <c r="D62" s="299">
        <f>SUM(D55:D61)</f>
        <v>32981640.386599999</v>
      </c>
      <c r="E62" s="299">
        <f t="shared" ref="E62:P62" si="16">SUM(E55:E61)</f>
        <v>44274978.429299995</v>
      </c>
      <c r="F62" s="299">
        <f t="shared" si="16"/>
        <v>58597110.698099993</v>
      </c>
      <c r="G62" s="299">
        <f t="shared" si="16"/>
        <v>58408108.336499989</v>
      </c>
      <c r="H62" s="299">
        <f t="shared" si="16"/>
        <v>48888739.113299996</v>
      </c>
      <c r="I62" s="299">
        <f t="shared" si="16"/>
        <v>43616752.913699992</v>
      </c>
      <c r="J62" s="299">
        <f t="shared" si="16"/>
        <v>32219297.466599997</v>
      </c>
      <c r="K62" s="299">
        <f t="shared" si="16"/>
        <v>22536893.747400001</v>
      </c>
      <c r="L62" s="299">
        <f t="shared" si="16"/>
        <v>15583088.630099999</v>
      </c>
      <c r="M62" s="299">
        <f t="shared" si="16"/>
        <v>12029970.9024</v>
      </c>
      <c r="N62" s="299">
        <f t="shared" si="16"/>
        <v>11951093.423099998</v>
      </c>
      <c r="O62" s="299">
        <f t="shared" si="16"/>
        <v>14857272.167399999</v>
      </c>
      <c r="P62" s="299">
        <f t="shared" si="16"/>
        <v>28940021.053799991</v>
      </c>
    </row>
    <row r="64" spans="1:16">
      <c r="A64" s="283" t="s">
        <v>398</v>
      </c>
    </row>
    <row r="66" spans="1:16">
      <c r="A66" s="284" t="s">
        <v>399</v>
      </c>
    </row>
    <row r="67" spans="1:16">
      <c r="B67" s="284" t="s">
        <v>372</v>
      </c>
      <c r="C67" s="302">
        <f t="shared" ref="C67:P73" si="17">C86+C107</f>
        <v>-452251.88973000005</v>
      </c>
      <c r="D67" s="302">
        <f t="shared" si="17"/>
        <v>-1003653.0980100001</v>
      </c>
      <c r="E67" s="302">
        <f t="shared" si="17"/>
        <v>-2520404.4312</v>
      </c>
      <c r="F67" s="302">
        <f t="shared" si="17"/>
        <v>-3397828.977</v>
      </c>
      <c r="G67" s="302">
        <f t="shared" si="17"/>
        <v>-3362354.32968</v>
      </c>
      <c r="H67" s="302">
        <f t="shared" si="17"/>
        <v>-2777826.1183199999</v>
      </c>
      <c r="I67" s="302">
        <f t="shared" si="17"/>
        <v>-2412546.2355599999</v>
      </c>
      <c r="J67" s="302">
        <f t="shared" si="17"/>
        <v>-1723964.3719200001</v>
      </c>
      <c r="K67" s="302">
        <f t="shared" si="17"/>
        <v>-1111422.2594400002</v>
      </c>
      <c r="L67" s="302">
        <f t="shared" si="17"/>
        <v>-710004.14532000001</v>
      </c>
      <c r="M67" s="302">
        <f t="shared" si="17"/>
        <v>-512226.86471999995</v>
      </c>
      <c r="N67" s="302">
        <f t="shared" si="17"/>
        <v>-512293.58136000001</v>
      </c>
      <c r="O67" s="302">
        <f t="shared" si="17"/>
        <v>-703768.91291999992</v>
      </c>
      <c r="P67" s="302">
        <f t="shared" si="17"/>
        <v>-1559724.3752399997</v>
      </c>
    </row>
    <row r="68" spans="1:16">
      <c r="B68" s="284" t="s">
        <v>373</v>
      </c>
      <c r="C68" s="302">
        <f t="shared" si="17"/>
        <v>-24.506010000000003</v>
      </c>
      <c r="D68" s="302">
        <f t="shared" si="17"/>
        <v>-24.506010000000003</v>
      </c>
      <c r="E68" s="302">
        <f t="shared" si="17"/>
        <v>-37.325879999999998</v>
      </c>
      <c r="F68" s="302">
        <f t="shared" si="17"/>
        <v>-37.325879999999998</v>
      </c>
      <c r="G68" s="302">
        <f t="shared" si="17"/>
        <v>-37.325879999999998</v>
      </c>
      <c r="H68" s="302">
        <f t="shared" si="17"/>
        <v>-37.325879999999998</v>
      </c>
      <c r="I68" s="302">
        <f t="shared" si="17"/>
        <v>-37.325879999999998</v>
      </c>
      <c r="J68" s="302">
        <f t="shared" si="17"/>
        <v>-37.325879999999998</v>
      </c>
      <c r="K68" s="302">
        <f t="shared" si="17"/>
        <v>-37.325879999999998</v>
      </c>
      <c r="L68" s="302">
        <f t="shared" si="17"/>
        <v>-37.325879999999998</v>
      </c>
      <c r="M68" s="302">
        <f t="shared" si="17"/>
        <v>-37.325879999999998</v>
      </c>
      <c r="N68" s="302">
        <f t="shared" si="17"/>
        <v>-37.325879999999998</v>
      </c>
      <c r="O68" s="302">
        <f t="shared" si="17"/>
        <v>-37.325879999999998</v>
      </c>
      <c r="P68" s="302">
        <f t="shared" si="17"/>
        <v>-37.325879999999998</v>
      </c>
    </row>
    <row r="69" spans="1:16">
      <c r="B69" s="284" t="s">
        <v>374</v>
      </c>
      <c r="C69" s="302">
        <f t="shared" si="17"/>
        <v>-208062.84457000002</v>
      </c>
      <c r="D69" s="302">
        <f t="shared" si="17"/>
        <v>-379316.72485</v>
      </c>
      <c r="E69" s="302">
        <f t="shared" si="17"/>
        <v>-891320.34265999997</v>
      </c>
      <c r="F69" s="302">
        <f t="shared" si="17"/>
        <v>-1113665.4141299999</v>
      </c>
      <c r="G69" s="302">
        <f t="shared" si="17"/>
        <v>-1281688.5106599999</v>
      </c>
      <c r="H69" s="302">
        <f t="shared" si="17"/>
        <v>-1039192.7350999999</v>
      </c>
      <c r="I69" s="302">
        <f t="shared" si="17"/>
        <v>-938757.46129000001</v>
      </c>
      <c r="J69" s="302">
        <f t="shared" si="17"/>
        <v>-701521.88215999992</v>
      </c>
      <c r="K69" s="302">
        <f t="shared" si="17"/>
        <v>-509001.38082000002</v>
      </c>
      <c r="L69" s="302">
        <f t="shared" si="17"/>
        <v>-348581.50614000001</v>
      </c>
      <c r="M69" s="302">
        <f t="shared" si="17"/>
        <v>-291411.52414999995</v>
      </c>
      <c r="N69" s="302">
        <f t="shared" si="17"/>
        <v>-273221.09458999999</v>
      </c>
      <c r="O69" s="302">
        <f t="shared" si="17"/>
        <v>-320740.85567999998</v>
      </c>
      <c r="P69" s="302">
        <f t="shared" si="17"/>
        <v>-584209.52382999996</v>
      </c>
    </row>
    <row r="70" spans="1:16">
      <c r="B70" s="284" t="s">
        <v>375</v>
      </c>
      <c r="C70" s="302">
        <f t="shared" si="17"/>
        <v>-91903.283559999996</v>
      </c>
      <c r="D70" s="302">
        <f t="shared" si="17"/>
        <v>-127203.1728</v>
      </c>
      <c r="E70" s="302">
        <f t="shared" si="17"/>
        <v>-250481.64439999999</v>
      </c>
      <c r="F70" s="302">
        <f t="shared" si="17"/>
        <v>-366726.28524999996</v>
      </c>
      <c r="G70" s="302">
        <f t="shared" si="17"/>
        <v>-203542.1648</v>
      </c>
      <c r="H70" s="302">
        <f t="shared" si="17"/>
        <v>-227261.86989999999</v>
      </c>
      <c r="I70" s="302">
        <f t="shared" si="17"/>
        <v>-234167.82285</v>
      </c>
      <c r="J70" s="302">
        <f t="shared" si="17"/>
        <v>-190912.97289999999</v>
      </c>
      <c r="K70" s="302">
        <f t="shared" si="17"/>
        <v>-182734.2218</v>
      </c>
      <c r="L70" s="302">
        <f t="shared" si="17"/>
        <v>-169077.17320000002</v>
      </c>
      <c r="M70" s="302">
        <f t="shared" si="17"/>
        <v>-136303.95349999997</v>
      </c>
      <c r="N70" s="302">
        <f t="shared" si="17"/>
        <v>-144578.04269999999</v>
      </c>
      <c r="O70" s="302">
        <f t="shared" si="17"/>
        <v>-141566.53224999999</v>
      </c>
      <c r="P70" s="302">
        <f t="shared" si="17"/>
        <v>-196113.34795</v>
      </c>
    </row>
    <row r="71" spans="1:16">
      <c r="B71" s="284" t="s">
        <v>376</v>
      </c>
      <c r="C71" s="302">
        <f t="shared" si="17"/>
        <v>-22639.139159999999</v>
      </c>
      <c r="D71" s="302">
        <f t="shared" si="17"/>
        <v>-31473.042480000004</v>
      </c>
      <c r="E71" s="302">
        <f t="shared" si="17"/>
        <v>-56879.640549999996</v>
      </c>
      <c r="F71" s="302">
        <f t="shared" si="17"/>
        <v>-65455.364429999994</v>
      </c>
      <c r="G71" s="302">
        <f t="shared" si="17"/>
        <v>-68842.742329999994</v>
      </c>
      <c r="H71" s="302">
        <f t="shared" si="17"/>
        <v>-61427.653419999995</v>
      </c>
      <c r="I71" s="302">
        <f t="shared" si="17"/>
        <v>-61133.701689999994</v>
      </c>
      <c r="J71" s="302">
        <f t="shared" si="17"/>
        <v>-53575.727579999999</v>
      </c>
      <c r="K71" s="302">
        <f t="shared" si="17"/>
        <v>-45113.505249999995</v>
      </c>
      <c r="L71" s="302">
        <f t="shared" si="17"/>
        <v>-36605.95912</v>
      </c>
      <c r="M71" s="302">
        <f t="shared" si="17"/>
        <v>-30994.45017</v>
      </c>
      <c r="N71" s="302">
        <f t="shared" si="17"/>
        <v>-32368.52951</v>
      </c>
      <c r="O71" s="302">
        <f t="shared" si="17"/>
        <v>-36826.701389999995</v>
      </c>
      <c r="P71" s="302">
        <f t="shared" si="17"/>
        <v>-51082.880169999997</v>
      </c>
    </row>
    <row r="72" spans="1:16">
      <c r="B72" s="284" t="s">
        <v>377</v>
      </c>
      <c r="C72" s="302">
        <f t="shared" si="17"/>
        <v>-19092.390299999999</v>
      </c>
      <c r="D72" s="302">
        <f t="shared" si="17"/>
        <v>-27673.076300000004</v>
      </c>
      <c r="E72" s="302">
        <f t="shared" si="17"/>
        <v>-50266.653319999998</v>
      </c>
      <c r="F72" s="302">
        <f t="shared" si="17"/>
        <v>-58840.191579999999</v>
      </c>
      <c r="G72" s="302">
        <f t="shared" si="17"/>
        <v>-61584.26324</v>
      </c>
      <c r="H72" s="302">
        <f t="shared" si="17"/>
        <v>-54460.61894</v>
      </c>
      <c r="I72" s="302">
        <f t="shared" si="17"/>
        <v>-53833.681380000002</v>
      </c>
      <c r="J72" s="302">
        <f t="shared" si="17"/>
        <v>-46875.857799999998</v>
      </c>
      <c r="K72" s="302">
        <f t="shared" si="17"/>
        <v>-39071.065319999994</v>
      </c>
      <c r="L72" s="302">
        <f t="shared" si="17"/>
        <v>-31226.162359999998</v>
      </c>
      <c r="M72" s="302">
        <f t="shared" si="17"/>
        <v>-25758.804260000001</v>
      </c>
      <c r="N72" s="302">
        <f t="shared" si="17"/>
        <v>-26421.241899999997</v>
      </c>
      <c r="O72" s="302">
        <f t="shared" si="17"/>
        <v>-30476.357639999998</v>
      </c>
      <c r="P72" s="302">
        <f t="shared" si="17"/>
        <v>-44189.838759999999</v>
      </c>
    </row>
    <row r="73" spans="1:16">
      <c r="B73" s="284" t="s">
        <v>378</v>
      </c>
      <c r="C73" s="302">
        <f t="shared" si="17"/>
        <v>-45323.597880000001</v>
      </c>
      <c r="D73" s="302">
        <f t="shared" si="17"/>
        <v>-68169.346080000003</v>
      </c>
      <c r="E73" s="302">
        <f t="shared" si="17"/>
        <v>-125057.16008999999</v>
      </c>
      <c r="F73" s="302">
        <f t="shared" si="17"/>
        <v>-151623.82068999999</v>
      </c>
      <c r="G73" s="302">
        <f t="shared" si="17"/>
        <v>-160133.32573000001</v>
      </c>
      <c r="H73" s="302">
        <f t="shared" si="17"/>
        <v>-140274.12661000001</v>
      </c>
      <c r="I73" s="302">
        <f t="shared" si="17"/>
        <v>-136050.56301000001</v>
      </c>
      <c r="J73" s="302">
        <f t="shared" si="17"/>
        <v>-116947.88724999999</v>
      </c>
      <c r="K73" s="302">
        <f t="shared" si="17"/>
        <v>-94546.599099999992</v>
      </c>
      <c r="L73" s="302">
        <f t="shared" si="17"/>
        <v>-74625.137369999997</v>
      </c>
      <c r="M73" s="302">
        <f t="shared" si="17"/>
        <v>-60960.203719999998</v>
      </c>
      <c r="N73" s="302">
        <f t="shared" si="17"/>
        <v>-61791.664989999997</v>
      </c>
      <c r="O73" s="302">
        <f t="shared" si="17"/>
        <v>-73000.048679999993</v>
      </c>
      <c r="P73" s="302">
        <f t="shared" si="17"/>
        <v>-109926.07833</v>
      </c>
    </row>
    <row r="74" spans="1:16">
      <c r="B74" s="284" t="s">
        <v>399</v>
      </c>
      <c r="C74" s="303">
        <f>SUM(C67:C73)</f>
        <v>-839297.65121000004</v>
      </c>
      <c r="D74" s="303">
        <f>SUM(D67:D73)</f>
        <v>-1637512.9665300003</v>
      </c>
      <c r="E74" s="303">
        <f t="shared" ref="E74:P74" si="18">SUM(E67:E73)</f>
        <v>-3894447.1981000002</v>
      </c>
      <c r="F74" s="303">
        <f t="shared" si="18"/>
        <v>-5154177.3789600004</v>
      </c>
      <c r="G74" s="303">
        <f t="shared" si="18"/>
        <v>-5138182.6623200001</v>
      </c>
      <c r="H74" s="303">
        <f t="shared" si="18"/>
        <v>-4300480.4481699998</v>
      </c>
      <c r="I74" s="303">
        <f t="shared" si="18"/>
        <v>-3836526.7916600001</v>
      </c>
      <c r="J74" s="303">
        <f t="shared" si="18"/>
        <v>-2833836.0254899999</v>
      </c>
      <c r="K74" s="303">
        <f t="shared" si="18"/>
        <v>-1981926.3576100001</v>
      </c>
      <c r="L74" s="303">
        <f t="shared" si="18"/>
        <v>-1370157.4093899999</v>
      </c>
      <c r="M74" s="303">
        <f t="shared" si="18"/>
        <v>-1057693.1264</v>
      </c>
      <c r="N74" s="303">
        <f t="shared" si="18"/>
        <v>-1050711.4809300001</v>
      </c>
      <c r="O74" s="303">
        <f t="shared" si="18"/>
        <v>-1306416.73444</v>
      </c>
      <c r="P74" s="303">
        <f t="shared" si="18"/>
        <v>-2545283.3701599995</v>
      </c>
    </row>
    <row r="76" spans="1:16">
      <c r="A76" s="284" t="s">
        <v>400</v>
      </c>
    </row>
    <row r="77" spans="1:16">
      <c r="B77" s="284" t="s">
        <v>372</v>
      </c>
      <c r="C77" s="304">
        <v>-4.6000000000000001E-4</v>
      </c>
      <c r="D77" s="305">
        <f>C77</f>
        <v>-4.6000000000000001E-4</v>
      </c>
      <c r="E77" s="306">
        <v>-2.5000000000000001E-4</v>
      </c>
      <c r="F77" s="305">
        <f t="shared" ref="F77:P83" si="19">E77</f>
        <v>-2.5000000000000001E-4</v>
      </c>
      <c r="G77" s="305">
        <f t="shared" si="19"/>
        <v>-2.5000000000000001E-4</v>
      </c>
      <c r="H77" s="305">
        <f t="shared" si="19"/>
        <v>-2.5000000000000001E-4</v>
      </c>
      <c r="I77" s="305">
        <f t="shared" si="19"/>
        <v>-2.5000000000000001E-4</v>
      </c>
      <c r="J77" s="305">
        <f t="shared" si="19"/>
        <v>-2.5000000000000001E-4</v>
      </c>
      <c r="K77" s="305">
        <f t="shared" si="19"/>
        <v>-2.5000000000000001E-4</v>
      </c>
      <c r="L77" s="305">
        <f t="shared" si="19"/>
        <v>-2.5000000000000001E-4</v>
      </c>
      <c r="M77" s="305">
        <f t="shared" si="19"/>
        <v>-2.5000000000000001E-4</v>
      </c>
      <c r="N77" s="305">
        <f t="shared" si="19"/>
        <v>-2.5000000000000001E-4</v>
      </c>
      <c r="O77" s="305">
        <f t="shared" si="19"/>
        <v>-2.5000000000000001E-4</v>
      </c>
      <c r="P77" s="305">
        <f t="shared" si="19"/>
        <v>-2.5000000000000001E-4</v>
      </c>
    </row>
    <row r="78" spans="1:16">
      <c r="B78" s="284" t="s">
        <v>373</v>
      </c>
      <c r="C78" s="307">
        <v>-4.6000000000000001E-4</v>
      </c>
      <c r="D78" s="305">
        <f t="shared" ref="D78:D83" si="20">C78</f>
        <v>-4.6000000000000001E-4</v>
      </c>
      <c r="E78" s="307">
        <v>-2.5000000000000001E-4</v>
      </c>
      <c r="F78" s="305">
        <f t="shared" si="19"/>
        <v>-2.5000000000000001E-4</v>
      </c>
      <c r="G78" s="305">
        <f t="shared" si="19"/>
        <v>-2.5000000000000001E-4</v>
      </c>
      <c r="H78" s="305">
        <f t="shared" si="19"/>
        <v>-2.5000000000000001E-4</v>
      </c>
      <c r="I78" s="305">
        <f t="shared" si="19"/>
        <v>-2.5000000000000001E-4</v>
      </c>
      <c r="J78" s="305">
        <f t="shared" si="19"/>
        <v>-2.5000000000000001E-4</v>
      </c>
      <c r="K78" s="305">
        <f t="shared" si="19"/>
        <v>-2.5000000000000001E-4</v>
      </c>
      <c r="L78" s="305">
        <f t="shared" si="19"/>
        <v>-2.5000000000000001E-4</v>
      </c>
      <c r="M78" s="305">
        <f t="shared" si="19"/>
        <v>-2.5000000000000001E-4</v>
      </c>
      <c r="N78" s="305">
        <f t="shared" si="19"/>
        <v>-2.5000000000000001E-4</v>
      </c>
      <c r="O78" s="305">
        <f t="shared" si="19"/>
        <v>-2.5000000000000001E-4</v>
      </c>
      <c r="P78" s="305">
        <f t="shared" si="19"/>
        <v>-2.5000000000000001E-4</v>
      </c>
    </row>
    <row r="79" spans="1:16">
      <c r="B79" s="284" t="s">
        <v>374</v>
      </c>
      <c r="C79" s="307">
        <v>-4.4000000000000002E-4</v>
      </c>
      <c r="D79" s="305">
        <f t="shared" si="20"/>
        <v>-4.4000000000000002E-4</v>
      </c>
      <c r="E79" s="307">
        <v>-2.4000000000000001E-4</v>
      </c>
      <c r="F79" s="305">
        <f t="shared" si="19"/>
        <v>-2.4000000000000001E-4</v>
      </c>
      <c r="G79" s="305">
        <f t="shared" si="19"/>
        <v>-2.4000000000000001E-4</v>
      </c>
      <c r="H79" s="305">
        <f t="shared" si="19"/>
        <v>-2.4000000000000001E-4</v>
      </c>
      <c r="I79" s="305">
        <f t="shared" si="19"/>
        <v>-2.4000000000000001E-4</v>
      </c>
      <c r="J79" s="305">
        <f t="shared" si="19"/>
        <v>-2.4000000000000001E-4</v>
      </c>
      <c r="K79" s="305">
        <f t="shared" si="19"/>
        <v>-2.4000000000000001E-4</v>
      </c>
      <c r="L79" s="305">
        <f t="shared" si="19"/>
        <v>-2.4000000000000001E-4</v>
      </c>
      <c r="M79" s="305">
        <f t="shared" si="19"/>
        <v>-2.4000000000000001E-4</v>
      </c>
      <c r="N79" s="305">
        <f t="shared" si="19"/>
        <v>-2.4000000000000001E-4</v>
      </c>
      <c r="O79" s="305">
        <f t="shared" si="19"/>
        <v>-2.4000000000000001E-4</v>
      </c>
      <c r="P79" s="305">
        <f t="shared" si="19"/>
        <v>-2.4000000000000001E-4</v>
      </c>
    </row>
    <row r="80" spans="1:16">
      <c r="B80" s="284" t="s">
        <v>375</v>
      </c>
      <c r="C80" s="307">
        <v>-1.3999999999999999E-4</v>
      </c>
      <c r="D80" s="305">
        <f t="shared" si="20"/>
        <v>-1.3999999999999999E-4</v>
      </c>
      <c r="E80" s="307">
        <v>-8.0000000000000007E-5</v>
      </c>
      <c r="F80" s="305">
        <f t="shared" si="19"/>
        <v>-8.0000000000000007E-5</v>
      </c>
      <c r="G80" s="305">
        <f t="shared" si="19"/>
        <v>-8.0000000000000007E-5</v>
      </c>
      <c r="H80" s="305">
        <f t="shared" si="19"/>
        <v>-8.0000000000000007E-5</v>
      </c>
      <c r="I80" s="305">
        <f t="shared" si="19"/>
        <v>-8.0000000000000007E-5</v>
      </c>
      <c r="J80" s="305">
        <f t="shared" si="19"/>
        <v>-8.0000000000000007E-5</v>
      </c>
      <c r="K80" s="305">
        <f t="shared" si="19"/>
        <v>-8.0000000000000007E-5</v>
      </c>
      <c r="L80" s="305">
        <f t="shared" si="19"/>
        <v>-8.0000000000000007E-5</v>
      </c>
      <c r="M80" s="305">
        <f t="shared" si="19"/>
        <v>-8.0000000000000007E-5</v>
      </c>
      <c r="N80" s="305">
        <f t="shared" si="19"/>
        <v>-8.0000000000000007E-5</v>
      </c>
      <c r="O80" s="305">
        <f t="shared" si="19"/>
        <v>-8.0000000000000007E-5</v>
      </c>
      <c r="P80" s="305">
        <f t="shared" si="19"/>
        <v>-8.0000000000000007E-5</v>
      </c>
    </row>
    <row r="81" spans="1:16">
      <c r="B81" s="284" t="s">
        <v>376</v>
      </c>
      <c r="C81" s="307">
        <v>-2.5000000000000001E-4</v>
      </c>
      <c r="D81" s="305">
        <f t="shared" si="20"/>
        <v>-2.5000000000000001E-4</v>
      </c>
      <c r="E81" s="307">
        <v>-1.3999999999999999E-4</v>
      </c>
      <c r="F81" s="305">
        <f t="shared" si="19"/>
        <v>-1.3999999999999999E-4</v>
      </c>
      <c r="G81" s="305">
        <f t="shared" si="19"/>
        <v>-1.3999999999999999E-4</v>
      </c>
      <c r="H81" s="305">
        <f t="shared" si="19"/>
        <v>-1.3999999999999999E-4</v>
      </c>
      <c r="I81" s="305">
        <f t="shared" si="19"/>
        <v>-1.3999999999999999E-4</v>
      </c>
      <c r="J81" s="305">
        <f t="shared" si="19"/>
        <v>-1.3999999999999999E-4</v>
      </c>
      <c r="K81" s="305">
        <f t="shared" si="19"/>
        <v>-1.3999999999999999E-4</v>
      </c>
      <c r="L81" s="305">
        <f t="shared" si="19"/>
        <v>-1.3999999999999999E-4</v>
      </c>
      <c r="M81" s="305">
        <f t="shared" si="19"/>
        <v>-1.3999999999999999E-4</v>
      </c>
      <c r="N81" s="305">
        <f t="shared" si="19"/>
        <v>-1.3999999999999999E-4</v>
      </c>
      <c r="O81" s="305">
        <f t="shared" si="19"/>
        <v>-1.3999999999999999E-4</v>
      </c>
      <c r="P81" s="305">
        <f t="shared" si="19"/>
        <v>-1.3999999999999999E-4</v>
      </c>
    </row>
    <row r="82" spans="1:16">
      <c r="B82" s="284" t="s">
        <v>377</v>
      </c>
      <c r="C82" s="307">
        <v>-2.7E-4</v>
      </c>
      <c r="D82" s="305">
        <f t="shared" si="20"/>
        <v>-2.7E-4</v>
      </c>
      <c r="E82" s="307">
        <v>-1.4999999999999999E-4</v>
      </c>
      <c r="F82" s="305">
        <f t="shared" si="19"/>
        <v>-1.4999999999999999E-4</v>
      </c>
      <c r="G82" s="305">
        <f t="shared" si="19"/>
        <v>-1.4999999999999999E-4</v>
      </c>
      <c r="H82" s="305">
        <f t="shared" si="19"/>
        <v>-1.4999999999999999E-4</v>
      </c>
      <c r="I82" s="305">
        <f t="shared" si="19"/>
        <v>-1.4999999999999999E-4</v>
      </c>
      <c r="J82" s="305">
        <f t="shared" si="19"/>
        <v>-1.4999999999999999E-4</v>
      </c>
      <c r="K82" s="305">
        <f t="shared" si="19"/>
        <v>-1.4999999999999999E-4</v>
      </c>
      <c r="L82" s="305">
        <f t="shared" si="19"/>
        <v>-1.4999999999999999E-4</v>
      </c>
      <c r="M82" s="305">
        <f t="shared" si="19"/>
        <v>-1.4999999999999999E-4</v>
      </c>
      <c r="N82" s="305">
        <f t="shared" si="19"/>
        <v>-1.4999999999999999E-4</v>
      </c>
      <c r="O82" s="305">
        <f t="shared" si="19"/>
        <v>-1.4999999999999999E-4</v>
      </c>
      <c r="P82" s="305">
        <f t="shared" si="19"/>
        <v>-1.4999999999999999E-4</v>
      </c>
    </row>
    <row r="83" spans="1:16">
      <c r="B83" s="284" t="s">
        <v>378</v>
      </c>
      <c r="C83" s="308">
        <v>-2.5000000000000001E-4</v>
      </c>
      <c r="D83" s="305">
        <f t="shared" si="20"/>
        <v>-2.5000000000000001E-4</v>
      </c>
      <c r="E83" s="308">
        <v>-1.3999999999999999E-4</v>
      </c>
      <c r="F83" s="305">
        <f t="shared" si="19"/>
        <v>-1.3999999999999999E-4</v>
      </c>
      <c r="G83" s="305">
        <f t="shared" si="19"/>
        <v>-1.3999999999999999E-4</v>
      </c>
      <c r="H83" s="305">
        <f t="shared" si="19"/>
        <v>-1.3999999999999999E-4</v>
      </c>
      <c r="I83" s="305">
        <f t="shared" si="19"/>
        <v>-1.3999999999999999E-4</v>
      </c>
      <c r="J83" s="305">
        <f t="shared" si="19"/>
        <v>-1.3999999999999999E-4</v>
      </c>
      <c r="K83" s="305">
        <f t="shared" si="19"/>
        <v>-1.3999999999999999E-4</v>
      </c>
      <c r="L83" s="305">
        <f t="shared" si="19"/>
        <v>-1.3999999999999999E-4</v>
      </c>
      <c r="M83" s="305">
        <f t="shared" si="19"/>
        <v>-1.3999999999999999E-4</v>
      </c>
      <c r="N83" s="305">
        <f t="shared" si="19"/>
        <v>-1.3999999999999999E-4</v>
      </c>
      <c r="O83" s="305">
        <f t="shared" si="19"/>
        <v>-1.3999999999999999E-4</v>
      </c>
      <c r="P83" s="305">
        <f t="shared" si="19"/>
        <v>-1.3999999999999999E-4</v>
      </c>
    </row>
    <row r="85" spans="1:16">
      <c r="A85" s="284" t="s">
        <v>401</v>
      </c>
    </row>
    <row r="86" spans="1:16">
      <c r="B86" s="284" t="s">
        <v>372</v>
      </c>
      <c r="C86" s="297">
        <f t="shared" ref="C86:P86" si="21">+C5*C77</f>
        <v>-8226.0130200000003</v>
      </c>
      <c r="D86" s="297">
        <f t="shared" si="21"/>
        <v>-18255.453740000001</v>
      </c>
      <c r="E86" s="297">
        <f t="shared" si="21"/>
        <v>-16357.765000000001</v>
      </c>
      <c r="F86" s="297">
        <f t="shared" si="21"/>
        <v>-22052.368750000001</v>
      </c>
      <c r="G86" s="297">
        <f t="shared" si="21"/>
        <v>-21822.1335</v>
      </c>
      <c r="H86" s="297">
        <f t="shared" si="21"/>
        <v>-18028.466499999999</v>
      </c>
      <c r="I86" s="297">
        <f t="shared" si="21"/>
        <v>-15657.750750000001</v>
      </c>
      <c r="J86" s="297">
        <f t="shared" si="21"/>
        <v>-11188.761500000001</v>
      </c>
      <c r="K86" s="297">
        <f t="shared" si="21"/>
        <v>-7213.2804999999998</v>
      </c>
      <c r="L86" s="297">
        <f t="shared" si="21"/>
        <v>-4608.0227500000001</v>
      </c>
      <c r="M86" s="297">
        <f t="shared" si="21"/>
        <v>-3324.4214999999999</v>
      </c>
      <c r="N86" s="297">
        <f t="shared" si="21"/>
        <v>-3324.8544999999999</v>
      </c>
      <c r="O86" s="297">
        <f t="shared" si="21"/>
        <v>-4567.5552500000003</v>
      </c>
      <c r="P86" s="297">
        <f t="shared" si="21"/>
        <v>-10122.821750000001</v>
      </c>
    </row>
    <row r="87" spans="1:16">
      <c r="B87" s="284" t="s">
        <v>373</v>
      </c>
      <c r="C87" s="297">
        <f t="shared" ref="C87:P87" si="22">(C6)*C78</f>
        <v>-0.44574000000000003</v>
      </c>
      <c r="D87" s="297">
        <f t="shared" si="22"/>
        <v>-0.44574000000000003</v>
      </c>
      <c r="E87" s="297">
        <f t="shared" si="22"/>
        <v>-0.24224999999999999</v>
      </c>
      <c r="F87" s="297">
        <f t="shared" si="22"/>
        <v>-0.24224999999999999</v>
      </c>
      <c r="G87" s="297">
        <f t="shared" si="22"/>
        <v>-0.24224999999999999</v>
      </c>
      <c r="H87" s="297">
        <f t="shared" si="22"/>
        <v>-0.24224999999999999</v>
      </c>
      <c r="I87" s="297">
        <f t="shared" si="22"/>
        <v>-0.24224999999999999</v>
      </c>
      <c r="J87" s="297">
        <f t="shared" si="22"/>
        <v>-0.24224999999999999</v>
      </c>
      <c r="K87" s="297">
        <f t="shared" si="22"/>
        <v>-0.24224999999999999</v>
      </c>
      <c r="L87" s="297">
        <f t="shared" si="22"/>
        <v>-0.24224999999999999</v>
      </c>
      <c r="M87" s="297">
        <f t="shared" si="22"/>
        <v>-0.24224999999999999</v>
      </c>
      <c r="N87" s="297">
        <f t="shared" si="22"/>
        <v>-0.24224999999999999</v>
      </c>
      <c r="O87" s="297">
        <f t="shared" si="22"/>
        <v>-0.24224999999999999</v>
      </c>
      <c r="P87" s="297">
        <f t="shared" si="22"/>
        <v>-0.24224999999999999</v>
      </c>
    </row>
    <row r="88" spans="1:16">
      <c r="B88" s="284" t="s">
        <v>374</v>
      </c>
      <c r="C88" s="297">
        <f t="shared" ref="C88:P92" si="23">+C7*C79</f>
        <v>-3622.7800400000001</v>
      </c>
      <c r="D88" s="297">
        <f t="shared" si="23"/>
        <v>-6604.6442000000006</v>
      </c>
      <c r="E88" s="297">
        <f t="shared" si="23"/>
        <v>-5554.8398400000005</v>
      </c>
      <c r="F88" s="297">
        <f t="shared" si="23"/>
        <v>-6940.5271199999997</v>
      </c>
      <c r="G88" s="297">
        <f t="shared" si="23"/>
        <v>-7987.67184</v>
      </c>
      <c r="H88" s="297">
        <f t="shared" si="23"/>
        <v>-6476.4023999999999</v>
      </c>
      <c r="I88" s="297">
        <f t="shared" si="23"/>
        <v>-5850.4749600000005</v>
      </c>
      <c r="J88" s="297">
        <f t="shared" si="23"/>
        <v>-4371.9878399999998</v>
      </c>
      <c r="K88" s="297">
        <f t="shared" si="23"/>
        <v>-3172.1716799999999</v>
      </c>
      <c r="L88" s="297">
        <f t="shared" si="23"/>
        <v>-2172.4113600000001</v>
      </c>
      <c r="M88" s="297">
        <f t="shared" si="23"/>
        <v>-1816.1196</v>
      </c>
      <c r="N88" s="297">
        <f t="shared" si="23"/>
        <v>-1702.75416</v>
      </c>
      <c r="O88" s="297">
        <f t="shared" si="23"/>
        <v>-1998.9043200000001</v>
      </c>
      <c r="P88" s="297">
        <f t="shared" si="23"/>
        <v>-3640.8799200000003</v>
      </c>
    </row>
    <row r="89" spans="1:16">
      <c r="B89" s="284" t="s">
        <v>375</v>
      </c>
      <c r="C89" s="297">
        <f t="shared" si="23"/>
        <v>-515.27671999999995</v>
      </c>
      <c r="D89" s="297">
        <f t="shared" si="23"/>
        <v>-713.19359999999995</v>
      </c>
      <c r="E89" s="297">
        <f t="shared" si="23"/>
        <v>-522.51712000000009</v>
      </c>
      <c r="F89" s="297">
        <f t="shared" si="23"/>
        <v>-765.00920000000008</v>
      </c>
      <c r="G89" s="297">
        <f t="shared" si="23"/>
        <v>-424.59904000000006</v>
      </c>
      <c r="H89" s="297">
        <f t="shared" si="23"/>
        <v>-474.07952000000006</v>
      </c>
      <c r="I89" s="297">
        <f t="shared" si="23"/>
        <v>-488.48568000000006</v>
      </c>
      <c r="J89" s="297">
        <f t="shared" si="23"/>
        <v>-398.25392000000005</v>
      </c>
      <c r="K89" s="297">
        <f t="shared" si="23"/>
        <v>-381.19264000000004</v>
      </c>
      <c r="L89" s="297">
        <f t="shared" si="23"/>
        <v>-352.70336000000003</v>
      </c>
      <c r="M89" s="297">
        <f t="shared" si="23"/>
        <v>-284.33680000000004</v>
      </c>
      <c r="N89" s="297">
        <f t="shared" si="23"/>
        <v>-301.59696000000002</v>
      </c>
      <c r="O89" s="297">
        <f t="shared" si="23"/>
        <v>-295.31480000000005</v>
      </c>
      <c r="P89" s="297">
        <f t="shared" si="23"/>
        <v>-409.10216000000003</v>
      </c>
    </row>
    <row r="90" spans="1:16">
      <c r="B90" s="284" t="s">
        <v>376</v>
      </c>
      <c r="C90" s="297">
        <f t="shared" si="23"/>
        <v>-225.66925000000001</v>
      </c>
      <c r="D90" s="297">
        <f t="shared" si="23"/>
        <v>-313.72649999999999</v>
      </c>
      <c r="E90" s="297">
        <f t="shared" si="23"/>
        <v>-207.31969999999998</v>
      </c>
      <c r="F90" s="297">
        <f t="shared" si="23"/>
        <v>-238.57721999999998</v>
      </c>
      <c r="G90" s="297">
        <f t="shared" si="23"/>
        <v>-250.92381999999998</v>
      </c>
      <c r="H90" s="297">
        <f t="shared" si="23"/>
        <v>-223.89667999999998</v>
      </c>
      <c r="I90" s="297">
        <f t="shared" si="23"/>
        <v>-222.82525999999999</v>
      </c>
      <c r="J90" s="297">
        <f t="shared" si="23"/>
        <v>-195.27731999999997</v>
      </c>
      <c r="K90" s="297">
        <f t="shared" si="23"/>
        <v>-164.43349999999998</v>
      </c>
      <c r="L90" s="297">
        <f t="shared" si="23"/>
        <v>-133.42447999999999</v>
      </c>
      <c r="M90" s="297">
        <f t="shared" si="23"/>
        <v>-112.97117999999999</v>
      </c>
      <c r="N90" s="297">
        <f t="shared" si="23"/>
        <v>-117.97953999999999</v>
      </c>
      <c r="O90" s="297">
        <f t="shared" si="23"/>
        <v>-134.22905999999998</v>
      </c>
      <c r="P90" s="297">
        <f t="shared" si="23"/>
        <v>-186.19117999999997</v>
      </c>
    </row>
    <row r="91" spans="1:16">
      <c r="B91" s="284" t="s">
        <v>377</v>
      </c>
      <c r="C91" s="297">
        <f t="shared" si="23"/>
        <v>-205.37630999999999</v>
      </c>
      <c r="D91" s="297">
        <f t="shared" si="23"/>
        <v>-297.67851000000002</v>
      </c>
      <c r="E91" s="297">
        <f t="shared" si="23"/>
        <v>-196.25189999999998</v>
      </c>
      <c r="F91" s="297">
        <f t="shared" si="23"/>
        <v>-229.72484999999998</v>
      </c>
      <c r="G91" s="297">
        <f t="shared" si="23"/>
        <v>-240.43829999999997</v>
      </c>
      <c r="H91" s="297">
        <f t="shared" si="23"/>
        <v>-212.62604999999999</v>
      </c>
      <c r="I91" s="297">
        <f t="shared" si="23"/>
        <v>-210.17834999999999</v>
      </c>
      <c r="J91" s="297">
        <f t="shared" si="23"/>
        <v>-183.01349999999999</v>
      </c>
      <c r="K91" s="297">
        <f t="shared" si="23"/>
        <v>-152.5419</v>
      </c>
      <c r="L91" s="297">
        <f t="shared" si="23"/>
        <v>-121.91369999999999</v>
      </c>
      <c r="M91" s="297">
        <f t="shared" si="23"/>
        <v>-100.56795</v>
      </c>
      <c r="N91" s="297">
        <f t="shared" si="23"/>
        <v>-103.15424999999999</v>
      </c>
      <c r="O91" s="297">
        <f t="shared" si="23"/>
        <v>-118.98629999999999</v>
      </c>
      <c r="P91" s="297">
        <f t="shared" si="23"/>
        <v>-172.52669999999998</v>
      </c>
    </row>
    <row r="92" spans="1:16">
      <c r="B92" s="284" t="s">
        <v>378</v>
      </c>
      <c r="C92" s="297">
        <f t="shared" si="23"/>
        <v>-451.79025000000001</v>
      </c>
      <c r="D92" s="297">
        <f t="shared" si="23"/>
        <v>-679.51900000000001</v>
      </c>
      <c r="E92" s="297">
        <f t="shared" si="23"/>
        <v>-455.81885999999997</v>
      </c>
      <c r="F92" s="297">
        <f t="shared" si="23"/>
        <v>-552.65125999999998</v>
      </c>
      <c r="G92" s="297">
        <f t="shared" si="23"/>
        <v>-583.66741999999999</v>
      </c>
      <c r="H92" s="297">
        <f t="shared" si="23"/>
        <v>-511.28293999999994</v>
      </c>
      <c r="I92" s="297">
        <f t="shared" si="23"/>
        <v>-495.88853999999998</v>
      </c>
      <c r="J92" s="297">
        <f t="shared" si="23"/>
        <v>-426.26149999999996</v>
      </c>
      <c r="K92" s="297">
        <f t="shared" si="23"/>
        <v>-344.61139999999995</v>
      </c>
      <c r="L92" s="297">
        <f t="shared" si="23"/>
        <v>-271.99997999999999</v>
      </c>
      <c r="M92" s="297">
        <f t="shared" si="23"/>
        <v>-222.19287999999997</v>
      </c>
      <c r="N92" s="297">
        <f t="shared" si="23"/>
        <v>-225.22345999999999</v>
      </c>
      <c r="O92" s="297">
        <f t="shared" si="23"/>
        <v>-266.07671999999997</v>
      </c>
      <c r="P92" s="297">
        <f t="shared" si="23"/>
        <v>-400.66781999999995</v>
      </c>
    </row>
    <row r="93" spans="1:16" s="298" customFormat="1">
      <c r="B93" s="298" t="s">
        <v>402</v>
      </c>
      <c r="C93" s="299">
        <f>SUM(C86:C92)</f>
        <v>-13247.35133</v>
      </c>
      <c r="D93" s="299">
        <f>SUM(D86:D92)</f>
        <v>-26864.661290000004</v>
      </c>
      <c r="E93" s="299">
        <f t="shared" ref="E93:P93" si="24">SUM(E86:E92)</f>
        <v>-23294.754670000002</v>
      </c>
      <c r="F93" s="299">
        <f t="shared" si="24"/>
        <v>-30779.100649999997</v>
      </c>
      <c r="G93" s="299">
        <f t="shared" si="24"/>
        <v>-31309.676170000002</v>
      </c>
      <c r="H93" s="299">
        <f t="shared" si="24"/>
        <v>-25926.996339999998</v>
      </c>
      <c r="I93" s="299">
        <f t="shared" si="24"/>
        <v>-22925.845790000003</v>
      </c>
      <c r="J93" s="299">
        <f t="shared" si="24"/>
        <v>-16763.797829999996</v>
      </c>
      <c r="K93" s="299">
        <f t="shared" si="24"/>
        <v>-11428.473869999998</v>
      </c>
      <c r="L93" s="299">
        <f t="shared" si="24"/>
        <v>-7660.7178800000002</v>
      </c>
      <c r="M93" s="299">
        <f t="shared" si="24"/>
        <v>-5860.8521599999985</v>
      </c>
      <c r="N93" s="299">
        <f t="shared" si="24"/>
        <v>-5775.8051199999991</v>
      </c>
      <c r="O93" s="299">
        <f t="shared" si="24"/>
        <v>-7381.3086999999996</v>
      </c>
      <c r="P93" s="299">
        <f t="shared" si="24"/>
        <v>-14932.431780000003</v>
      </c>
    </row>
    <row r="96" spans="1:16">
      <c r="E96" s="309"/>
    </row>
    <row r="97" spans="1:16">
      <c r="A97" s="284" t="s">
        <v>403</v>
      </c>
    </row>
    <row r="98" spans="1:16">
      <c r="B98" s="284" t="s">
        <v>372</v>
      </c>
      <c r="C98" s="304">
        <v>-2.4830000000000001E-2</v>
      </c>
      <c r="D98" s="305">
        <f>C98</f>
        <v>-2.4830000000000001E-2</v>
      </c>
      <c r="E98" s="306">
        <v>-3.8269999999999998E-2</v>
      </c>
      <c r="F98" s="305">
        <f t="shared" ref="F98:P104" si="25">E98</f>
        <v>-3.8269999999999998E-2</v>
      </c>
      <c r="G98" s="305">
        <f t="shared" si="25"/>
        <v>-3.8269999999999998E-2</v>
      </c>
      <c r="H98" s="305">
        <f t="shared" si="25"/>
        <v>-3.8269999999999998E-2</v>
      </c>
      <c r="I98" s="305">
        <f t="shared" si="25"/>
        <v>-3.8269999999999998E-2</v>
      </c>
      <c r="J98" s="305">
        <f t="shared" si="25"/>
        <v>-3.8269999999999998E-2</v>
      </c>
      <c r="K98" s="305">
        <f t="shared" si="25"/>
        <v>-3.8269999999999998E-2</v>
      </c>
      <c r="L98" s="305">
        <f t="shared" si="25"/>
        <v>-3.8269999999999998E-2</v>
      </c>
      <c r="M98" s="305">
        <f t="shared" si="25"/>
        <v>-3.8269999999999998E-2</v>
      </c>
      <c r="N98" s="305">
        <f t="shared" si="25"/>
        <v>-3.8269999999999998E-2</v>
      </c>
      <c r="O98" s="305">
        <f t="shared" si="25"/>
        <v>-3.8269999999999998E-2</v>
      </c>
      <c r="P98" s="305">
        <f t="shared" si="25"/>
        <v>-3.8269999999999998E-2</v>
      </c>
    </row>
    <row r="99" spans="1:16">
      <c r="B99" s="284" t="s">
        <v>373</v>
      </c>
      <c r="C99" s="310">
        <v>-2.4830000000000001E-2</v>
      </c>
      <c r="D99" s="305">
        <f t="shared" ref="D99:D104" si="26">C99</f>
        <v>-2.4830000000000001E-2</v>
      </c>
      <c r="E99" s="311">
        <f t="shared" ref="E99:E104" si="27">E98</f>
        <v>-3.8269999999999998E-2</v>
      </c>
      <c r="F99" s="305">
        <f t="shared" si="25"/>
        <v>-3.8269999999999998E-2</v>
      </c>
      <c r="G99" s="305">
        <f t="shared" si="25"/>
        <v>-3.8269999999999998E-2</v>
      </c>
      <c r="H99" s="305">
        <f t="shared" si="25"/>
        <v>-3.8269999999999998E-2</v>
      </c>
      <c r="I99" s="305">
        <f t="shared" si="25"/>
        <v>-3.8269999999999998E-2</v>
      </c>
      <c r="J99" s="305">
        <f t="shared" si="25"/>
        <v>-3.8269999999999998E-2</v>
      </c>
      <c r="K99" s="305">
        <f t="shared" si="25"/>
        <v>-3.8269999999999998E-2</v>
      </c>
      <c r="L99" s="305">
        <f t="shared" si="25"/>
        <v>-3.8269999999999998E-2</v>
      </c>
      <c r="M99" s="305">
        <f t="shared" si="25"/>
        <v>-3.8269999999999998E-2</v>
      </c>
      <c r="N99" s="305">
        <f t="shared" si="25"/>
        <v>-3.8269999999999998E-2</v>
      </c>
      <c r="O99" s="305">
        <f t="shared" si="25"/>
        <v>-3.8269999999999998E-2</v>
      </c>
      <c r="P99" s="305">
        <f t="shared" si="25"/>
        <v>-3.8269999999999998E-2</v>
      </c>
    </row>
    <row r="100" spans="1:16">
      <c r="B100" s="284" t="s">
        <v>374</v>
      </c>
      <c r="C100" s="310">
        <v>-2.4830000000000001E-2</v>
      </c>
      <c r="D100" s="305">
        <f t="shared" si="26"/>
        <v>-2.4830000000000001E-2</v>
      </c>
      <c r="E100" s="311">
        <f t="shared" si="27"/>
        <v>-3.8269999999999998E-2</v>
      </c>
      <c r="F100" s="305">
        <f t="shared" si="25"/>
        <v>-3.8269999999999998E-2</v>
      </c>
      <c r="G100" s="305">
        <f t="shared" si="25"/>
        <v>-3.8269999999999998E-2</v>
      </c>
      <c r="H100" s="305">
        <f t="shared" si="25"/>
        <v>-3.8269999999999998E-2</v>
      </c>
      <c r="I100" s="305">
        <f t="shared" si="25"/>
        <v>-3.8269999999999998E-2</v>
      </c>
      <c r="J100" s="305">
        <f t="shared" si="25"/>
        <v>-3.8269999999999998E-2</v>
      </c>
      <c r="K100" s="305">
        <f t="shared" si="25"/>
        <v>-3.8269999999999998E-2</v>
      </c>
      <c r="L100" s="305">
        <f t="shared" si="25"/>
        <v>-3.8269999999999998E-2</v>
      </c>
      <c r="M100" s="305">
        <f t="shared" si="25"/>
        <v>-3.8269999999999998E-2</v>
      </c>
      <c r="N100" s="305">
        <f t="shared" si="25"/>
        <v>-3.8269999999999998E-2</v>
      </c>
      <c r="O100" s="305">
        <f t="shared" si="25"/>
        <v>-3.8269999999999998E-2</v>
      </c>
      <c r="P100" s="305">
        <f t="shared" si="25"/>
        <v>-3.8269999999999998E-2</v>
      </c>
    </row>
    <row r="101" spans="1:16">
      <c r="B101" s="284" t="s">
        <v>375</v>
      </c>
      <c r="C101" s="310">
        <v>-2.4830000000000001E-2</v>
      </c>
      <c r="D101" s="305">
        <f t="shared" si="26"/>
        <v>-2.4830000000000001E-2</v>
      </c>
      <c r="E101" s="311">
        <f t="shared" si="27"/>
        <v>-3.8269999999999998E-2</v>
      </c>
      <c r="F101" s="305">
        <f t="shared" si="25"/>
        <v>-3.8269999999999998E-2</v>
      </c>
      <c r="G101" s="305">
        <f t="shared" si="25"/>
        <v>-3.8269999999999998E-2</v>
      </c>
      <c r="H101" s="305">
        <f t="shared" si="25"/>
        <v>-3.8269999999999998E-2</v>
      </c>
      <c r="I101" s="305">
        <f t="shared" si="25"/>
        <v>-3.8269999999999998E-2</v>
      </c>
      <c r="J101" s="305">
        <f t="shared" si="25"/>
        <v>-3.8269999999999998E-2</v>
      </c>
      <c r="K101" s="305">
        <f t="shared" si="25"/>
        <v>-3.8269999999999998E-2</v>
      </c>
      <c r="L101" s="305">
        <f t="shared" si="25"/>
        <v>-3.8269999999999998E-2</v>
      </c>
      <c r="M101" s="305">
        <f t="shared" si="25"/>
        <v>-3.8269999999999998E-2</v>
      </c>
      <c r="N101" s="305">
        <f t="shared" si="25"/>
        <v>-3.8269999999999998E-2</v>
      </c>
      <c r="O101" s="305">
        <f t="shared" si="25"/>
        <v>-3.8269999999999998E-2</v>
      </c>
      <c r="P101" s="305">
        <f t="shared" si="25"/>
        <v>-3.8269999999999998E-2</v>
      </c>
    </row>
    <row r="102" spans="1:16">
      <c r="B102" s="284" t="s">
        <v>376</v>
      </c>
      <c r="C102" s="310">
        <v>-2.4830000000000001E-2</v>
      </c>
      <c r="D102" s="305">
        <f t="shared" si="26"/>
        <v>-2.4830000000000001E-2</v>
      </c>
      <c r="E102" s="311">
        <f t="shared" si="27"/>
        <v>-3.8269999999999998E-2</v>
      </c>
      <c r="F102" s="305">
        <f t="shared" si="25"/>
        <v>-3.8269999999999998E-2</v>
      </c>
      <c r="G102" s="305">
        <f t="shared" si="25"/>
        <v>-3.8269999999999998E-2</v>
      </c>
      <c r="H102" s="305">
        <f t="shared" si="25"/>
        <v>-3.8269999999999998E-2</v>
      </c>
      <c r="I102" s="305">
        <f t="shared" si="25"/>
        <v>-3.8269999999999998E-2</v>
      </c>
      <c r="J102" s="305">
        <f t="shared" si="25"/>
        <v>-3.8269999999999998E-2</v>
      </c>
      <c r="K102" s="305">
        <f t="shared" si="25"/>
        <v>-3.8269999999999998E-2</v>
      </c>
      <c r="L102" s="305">
        <f t="shared" si="25"/>
        <v>-3.8269999999999998E-2</v>
      </c>
      <c r="M102" s="305">
        <f t="shared" si="25"/>
        <v>-3.8269999999999998E-2</v>
      </c>
      <c r="N102" s="305">
        <f t="shared" si="25"/>
        <v>-3.8269999999999998E-2</v>
      </c>
      <c r="O102" s="305">
        <f t="shared" si="25"/>
        <v>-3.8269999999999998E-2</v>
      </c>
      <c r="P102" s="305">
        <f t="shared" si="25"/>
        <v>-3.8269999999999998E-2</v>
      </c>
    </row>
    <row r="103" spans="1:16">
      <c r="B103" s="284" t="s">
        <v>377</v>
      </c>
      <c r="C103" s="310">
        <v>-2.4830000000000001E-2</v>
      </c>
      <c r="D103" s="305">
        <f t="shared" si="26"/>
        <v>-2.4830000000000001E-2</v>
      </c>
      <c r="E103" s="311">
        <f t="shared" si="27"/>
        <v>-3.8269999999999998E-2</v>
      </c>
      <c r="F103" s="305">
        <f t="shared" si="25"/>
        <v>-3.8269999999999998E-2</v>
      </c>
      <c r="G103" s="305">
        <f t="shared" si="25"/>
        <v>-3.8269999999999998E-2</v>
      </c>
      <c r="H103" s="305">
        <f t="shared" si="25"/>
        <v>-3.8269999999999998E-2</v>
      </c>
      <c r="I103" s="305">
        <f t="shared" si="25"/>
        <v>-3.8269999999999998E-2</v>
      </c>
      <c r="J103" s="305">
        <f t="shared" si="25"/>
        <v>-3.8269999999999998E-2</v>
      </c>
      <c r="K103" s="305">
        <f t="shared" si="25"/>
        <v>-3.8269999999999998E-2</v>
      </c>
      <c r="L103" s="305">
        <f t="shared" si="25"/>
        <v>-3.8269999999999998E-2</v>
      </c>
      <c r="M103" s="305">
        <f t="shared" si="25"/>
        <v>-3.8269999999999998E-2</v>
      </c>
      <c r="N103" s="305">
        <f t="shared" si="25"/>
        <v>-3.8269999999999998E-2</v>
      </c>
      <c r="O103" s="305">
        <f t="shared" si="25"/>
        <v>-3.8269999999999998E-2</v>
      </c>
      <c r="P103" s="305">
        <f t="shared" si="25"/>
        <v>-3.8269999999999998E-2</v>
      </c>
    </row>
    <row r="104" spans="1:16">
      <c r="B104" s="284" t="s">
        <v>378</v>
      </c>
      <c r="C104" s="312">
        <v>-2.4830000000000001E-2</v>
      </c>
      <c r="D104" s="305">
        <f t="shared" si="26"/>
        <v>-2.4830000000000001E-2</v>
      </c>
      <c r="E104" s="313">
        <f t="shared" si="27"/>
        <v>-3.8269999999999998E-2</v>
      </c>
      <c r="F104" s="305">
        <f t="shared" si="25"/>
        <v>-3.8269999999999998E-2</v>
      </c>
      <c r="G104" s="305">
        <f t="shared" si="25"/>
        <v>-3.8269999999999998E-2</v>
      </c>
      <c r="H104" s="305">
        <f t="shared" si="25"/>
        <v>-3.8269999999999998E-2</v>
      </c>
      <c r="I104" s="305">
        <f t="shared" si="25"/>
        <v>-3.8269999999999998E-2</v>
      </c>
      <c r="J104" s="305">
        <f t="shared" si="25"/>
        <v>-3.8269999999999998E-2</v>
      </c>
      <c r="K104" s="305">
        <f t="shared" si="25"/>
        <v>-3.8269999999999998E-2</v>
      </c>
      <c r="L104" s="305">
        <f t="shared" si="25"/>
        <v>-3.8269999999999998E-2</v>
      </c>
      <c r="M104" s="305">
        <f t="shared" si="25"/>
        <v>-3.8269999999999998E-2</v>
      </c>
      <c r="N104" s="305">
        <f t="shared" si="25"/>
        <v>-3.8269999999999998E-2</v>
      </c>
      <c r="O104" s="305">
        <f t="shared" si="25"/>
        <v>-3.8269999999999998E-2</v>
      </c>
      <c r="P104" s="305">
        <f t="shared" si="25"/>
        <v>-3.8269999999999998E-2</v>
      </c>
    </row>
    <row r="106" spans="1:16">
      <c r="A106" s="284" t="s">
        <v>404</v>
      </c>
    </row>
    <row r="107" spans="1:16">
      <c r="B107" s="284" t="s">
        <v>372</v>
      </c>
      <c r="C107" s="297">
        <f t="shared" ref="C107:P107" si="28">+C5*C98</f>
        <v>-444025.87671000004</v>
      </c>
      <c r="D107" s="297">
        <f t="shared" si="28"/>
        <v>-985397.64427000005</v>
      </c>
      <c r="E107" s="297">
        <f t="shared" si="28"/>
        <v>-2504046.6661999999</v>
      </c>
      <c r="F107" s="297">
        <f t="shared" si="28"/>
        <v>-3375776.60825</v>
      </c>
      <c r="G107" s="297">
        <f t="shared" si="28"/>
        <v>-3340532.19618</v>
      </c>
      <c r="H107" s="297">
        <f t="shared" si="28"/>
        <v>-2759797.6518199998</v>
      </c>
      <c r="I107" s="297">
        <f t="shared" si="28"/>
        <v>-2396888.4848099998</v>
      </c>
      <c r="J107" s="297">
        <f t="shared" si="28"/>
        <v>-1712775.61042</v>
      </c>
      <c r="K107" s="297">
        <f t="shared" si="28"/>
        <v>-1104208.9789400001</v>
      </c>
      <c r="L107" s="297">
        <f t="shared" si="28"/>
        <v>-705396.12257000001</v>
      </c>
      <c r="M107" s="297">
        <f t="shared" si="28"/>
        <v>-508902.44321999996</v>
      </c>
      <c r="N107" s="297">
        <f t="shared" si="28"/>
        <v>-508968.72686</v>
      </c>
      <c r="O107" s="297">
        <f t="shared" si="28"/>
        <v>-699201.35766999994</v>
      </c>
      <c r="P107" s="297">
        <f t="shared" si="28"/>
        <v>-1549601.5534899998</v>
      </c>
    </row>
    <row r="108" spans="1:16">
      <c r="B108" s="284" t="s">
        <v>373</v>
      </c>
      <c r="C108" s="297">
        <f t="shared" ref="C108:P108" si="29">(C6)*C99</f>
        <v>-24.060270000000003</v>
      </c>
      <c r="D108" s="297">
        <f t="shared" si="29"/>
        <v>-24.060270000000003</v>
      </c>
      <c r="E108" s="297">
        <f t="shared" si="29"/>
        <v>-37.083629999999999</v>
      </c>
      <c r="F108" s="297">
        <f t="shared" si="29"/>
        <v>-37.083629999999999</v>
      </c>
      <c r="G108" s="297">
        <f t="shared" si="29"/>
        <v>-37.083629999999999</v>
      </c>
      <c r="H108" s="297">
        <f t="shared" si="29"/>
        <v>-37.083629999999999</v>
      </c>
      <c r="I108" s="297">
        <f t="shared" si="29"/>
        <v>-37.083629999999999</v>
      </c>
      <c r="J108" s="297">
        <f t="shared" si="29"/>
        <v>-37.083629999999999</v>
      </c>
      <c r="K108" s="297">
        <f t="shared" si="29"/>
        <v>-37.083629999999999</v>
      </c>
      <c r="L108" s="297">
        <f t="shared" si="29"/>
        <v>-37.083629999999999</v>
      </c>
      <c r="M108" s="297">
        <f t="shared" si="29"/>
        <v>-37.083629999999999</v>
      </c>
      <c r="N108" s="297">
        <f t="shared" si="29"/>
        <v>-37.083629999999999</v>
      </c>
      <c r="O108" s="297">
        <f t="shared" si="29"/>
        <v>-37.083629999999999</v>
      </c>
      <c r="P108" s="297">
        <f t="shared" si="29"/>
        <v>-37.083629999999999</v>
      </c>
    </row>
    <row r="109" spans="1:16">
      <c r="B109" s="284" t="s">
        <v>374</v>
      </c>
      <c r="C109" s="297">
        <f t="shared" ref="C109:P113" si="30">+C7*C100</f>
        <v>-204440.06453</v>
      </c>
      <c r="D109" s="297">
        <f t="shared" si="30"/>
        <v>-372712.08065000002</v>
      </c>
      <c r="E109" s="297">
        <f t="shared" si="30"/>
        <v>-885765.50281999994</v>
      </c>
      <c r="F109" s="297">
        <f t="shared" si="30"/>
        <v>-1106724.8870099999</v>
      </c>
      <c r="G109" s="297">
        <f t="shared" si="30"/>
        <v>-1273700.8388199999</v>
      </c>
      <c r="H109" s="297">
        <f t="shared" si="30"/>
        <v>-1032716.3326999999</v>
      </c>
      <c r="I109" s="297">
        <f t="shared" si="30"/>
        <v>-932906.98632999999</v>
      </c>
      <c r="J109" s="297">
        <f t="shared" si="30"/>
        <v>-697149.89431999996</v>
      </c>
      <c r="K109" s="297">
        <f t="shared" si="30"/>
        <v>-505829.20913999999</v>
      </c>
      <c r="L109" s="297">
        <f t="shared" si="30"/>
        <v>-346409.09477999998</v>
      </c>
      <c r="M109" s="297">
        <f t="shared" si="30"/>
        <v>-289595.40454999998</v>
      </c>
      <c r="N109" s="297">
        <f t="shared" si="30"/>
        <v>-271518.34042999998</v>
      </c>
      <c r="O109" s="297">
        <f t="shared" si="30"/>
        <v>-318741.95136000001</v>
      </c>
      <c r="P109" s="297">
        <f t="shared" si="30"/>
        <v>-580568.64390999998</v>
      </c>
    </row>
    <row r="110" spans="1:16">
      <c r="B110" s="284" t="s">
        <v>375</v>
      </c>
      <c r="C110" s="297">
        <f t="shared" si="30"/>
        <v>-91388.006840000002</v>
      </c>
      <c r="D110" s="297">
        <f t="shared" si="30"/>
        <v>-126489.9792</v>
      </c>
      <c r="E110" s="297">
        <f t="shared" si="30"/>
        <v>-249959.12727999999</v>
      </c>
      <c r="F110" s="297">
        <f t="shared" si="30"/>
        <v>-365961.27604999999</v>
      </c>
      <c r="G110" s="297">
        <f t="shared" si="30"/>
        <v>-203117.56576</v>
      </c>
      <c r="H110" s="297">
        <f t="shared" si="30"/>
        <v>-226787.79037999999</v>
      </c>
      <c r="I110" s="297">
        <f t="shared" si="30"/>
        <v>-233679.33716999998</v>
      </c>
      <c r="J110" s="297">
        <f t="shared" si="30"/>
        <v>-190514.71898000001</v>
      </c>
      <c r="K110" s="297">
        <f t="shared" si="30"/>
        <v>-182353.02916000001</v>
      </c>
      <c r="L110" s="297">
        <f t="shared" si="30"/>
        <v>-168724.46984000001</v>
      </c>
      <c r="M110" s="297">
        <f t="shared" si="30"/>
        <v>-136019.61669999998</v>
      </c>
      <c r="N110" s="297">
        <f t="shared" si="30"/>
        <v>-144276.44574</v>
      </c>
      <c r="O110" s="297">
        <f t="shared" si="30"/>
        <v>-141271.21745</v>
      </c>
      <c r="P110" s="297">
        <f t="shared" si="30"/>
        <v>-195704.24578999999</v>
      </c>
    </row>
    <row r="111" spans="1:16">
      <c r="B111" s="284" t="s">
        <v>376</v>
      </c>
      <c r="C111" s="297">
        <f t="shared" si="30"/>
        <v>-22413.46991</v>
      </c>
      <c r="D111" s="297">
        <f t="shared" si="30"/>
        <v>-31159.315980000003</v>
      </c>
      <c r="E111" s="297">
        <f t="shared" si="30"/>
        <v>-56672.320849999996</v>
      </c>
      <c r="F111" s="297">
        <f t="shared" si="30"/>
        <v>-65216.787209999995</v>
      </c>
      <c r="G111" s="297">
        <f t="shared" si="30"/>
        <v>-68591.818509999997</v>
      </c>
      <c r="H111" s="297">
        <f t="shared" si="30"/>
        <v>-61203.756739999997</v>
      </c>
      <c r="I111" s="297">
        <f t="shared" si="30"/>
        <v>-60910.876429999997</v>
      </c>
      <c r="J111" s="297">
        <f t="shared" si="30"/>
        <v>-53380.450259999998</v>
      </c>
      <c r="K111" s="297">
        <f t="shared" si="30"/>
        <v>-44949.071749999996</v>
      </c>
      <c r="L111" s="297">
        <f t="shared" si="30"/>
        <v>-36472.534639999998</v>
      </c>
      <c r="M111" s="297">
        <f t="shared" si="30"/>
        <v>-30881.47899</v>
      </c>
      <c r="N111" s="297">
        <f t="shared" si="30"/>
        <v>-32250.54997</v>
      </c>
      <c r="O111" s="297">
        <f t="shared" si="30"/>
        <v>-36692.472329999997</v>
      </c>
      <c r="P111" s="297">
        <f t="shared" si="30"/>
        <v>-50896.688989999995</v>
      </c>
    </row>
    <row r="112" spans="1:16">
      <c r="B112" s="284" t="s">
        <v>377</v>
      </c>
      <c r="C112" s="297">
        <f t="shared" si="30"/>
        <v>-18887.013989999999</v>
      </c>
      <c r="D112" s="297">
        <f t="shared" si="30"/>
        <v>-27375.397790000003</v>
      </c>
      <c r="E112" s="297">
        <f t="shared" si="30"/>
        <v>-50070.401419999995</v>
      </c>
      <c r="F112" s="297">
        <f t="shared" si="30"/>
        <v>-58610.46673</v>
      </c>
      <c r="G112" s="297">
        <f t="shared" si="30"/>
        <v>-61343.824939999999</v>
      </c>
      <c r="H112" s="297">
        <f t="shared" si="30"/>
        <v>-54247.992890000001</v>
      </c>
      <c r="I112" s="297">
        <f t="shared" si="30"/>
        <v>-53623.50303</v>
      </c>
      <c r="J112" s="297">
        <f t="shared" si="30"/>
        <v>-46692.844299999997</v>
      </c>
      <c r="K112" s="297">
        <f t="shared" si="30"/>
        <v>-38918.523419999998</v>
      </c>
      <c r="L112" s="297">
        <f t="shared" si="30"/>
        <v>-31104.248659999997</v>
      </c>
      <c r="M112" s="297">
        <f t="shared" si="30"/>
        <v>-25658.23631</v>
      </c>
      <c r="N112" s="297">
        <f t="shared" si="30"/>
        <v>-26318.087649999998</v>
      </c>
      <c r="O112" s="297">
        <f t="shared" si="30"/>
        <v>-30357.371339999998</v>
      </c>
      <c r="P112" s="297">
        <f t="shared" si="30"/>
        <v>-44017.312059999997</v>
      </c>
    </row>
    <row r="113" spans="1:16">
      <c r="B113" s="284" t="s">
        <v>378</v>
      </c>
      <c r="C113" s="297">
        <f t="shared" si="30"/>
        <v>-44871.807630000003</v>
      </c>
      <c r="D113" s="297">
        <f t="shared" si="30"/>
        <v>-67489.827080000003</v>
      </c>
      <c r="E113" s="297">
        <f t="shared" si="30"/>
        <v>-124601.34122999999</v>
      </c>
      <c r="F113" s="297">
        <f t="shared" si="30"/>
        <v>-151071.16942999998</v>
      </c>
      <c r="G113" s="297">
        <f t="shared" si="30"/>
        <v>-159549.65831</v>
      </c>
      <c r="H113" s="297">
        <f t="shared" si="30"/>
        <v>-139762.84367</v>
      </c>
      <c r="I113" s="297">
        <f t="shared" si="30"/>
        <v>-135554.67447</v>
      </c>
      <c r="J113" s="297">
        <f t="shared" si="30"/>
        <v>-116521.62574999999</v>
      </c>
      <c r="K113" s="297">
        <f t="shared" si="30"/>
        <v>-94201.987699999998</v>
      </c>
      <c r="L113" s="297">
        <f t="shared" si="30"/>
        <v>-74353.137390000004</v>
      </c>
      <c r="M113" s="297">
        <f t="shared" si="30"/>
        <v>-60738.010839999995</v>
      </c>
      <c r="N113" s="297">
        <f t="shared" si="30"/>
        <v>-61566.441529999996</v>
      </c>
      <c r="O113" s="297">
        <f t="shared" si="30"/>
        <v>-72733.971959999995</v>
      </c>
      <c r="P113" s="297">
        <f t="shared" si="30"/>
        <v>-109525.41051</v>
      </c>
    </row>
    <row r="114" spans="1:16" s="298" customFormat="1">
      <c r="B114" s="298" t="s">
        <v>405</v>
      </c>
      <c r="C114" s="299">
        <f>SUM(C107:C113)</f>
        <v>-826050.29988000018</v>
      </c>
      <c r="D114" s="299">
        <f>SUM(D107:D113)</f>
        <v>-1610648.3052400001</v>
      </c>
      <c r="E114" s="299">
        <f t="shared" ref="E114:P114" si="31">SUM(E107:E113)</f>
        <v>-3871152.4434299995</v>
      </c>
      <c r="F114" s="299">
        <f t="shared" si="31"/>
        <v>-5123398.278309999</v>
      </c>
      <c r="G114" s="299">
        <f t="shared" si="31"/>
        <v>-5106872.9861499984</v>
      </c>
      <c r="H114" s="299">
        <f t="shared" si="31"/>
        <v>-4274553.4518299997</v>
      </c>
      <c r="I114" s="299">
        <f t="shared" si="31"/>
        <v>-3813600.9458699995</v>
      </c>
      <c r="J114" s="299">
        <f t="shared" si="31"/>
        <v>-2817072.2276599999</v>
      </c>
      <c r="K114" s="299">
        <f t="shared" si="31"/>
        <v>-1970497.8837399997</v>
      </c>
      <c r="L114" s="299">
        <f t="shared" si="31"/>
        <v>-1362496.69151</v>
      </c>
      <c r="M114" s="299">
        <f t="shared" si="31"/>
        <v>-1051832.2742399997</v>
      </c>
      <c r="N114" s="299">
        <f t="shared" si="31"/>
        <v>-1044935.6758099999</v>
      </c>
      <c r="O114" s="299">
        <f t="shared" si="31"/>
        <v>-1299035.4257399999</v>
      </c>
      <c r="P114" s="299">
        <f t="shared" si="31"/>
        <v>-2530350.9383799997</v>
      </c>
    </row>
    <row r="116" spans="1:16">
      <c r="A116" s="284" t="s">
        <v>406</v>
      </c>
    </row>
    <row r="117" spans="1:16">
      <c r="B117" s="284" t="s">
        <v>372</v>
      </c>
      <c r="C117" s="304">
        <v>0</v>
      </c>
      <c r="D117" s="305">
        <f t="shared" ref="D117:P123" si="32">C117</f>
        <v>0</v>
      </c>
      <c r="E117" s="305">
        <f t="shared" si="32"/>
        <v>0</v>
      </c>
      <c r="F117" s="305">
        <f t="shared" si="32"/>
        <v>0</v>
      </c>
      <c r="G117" s="305">
        <f t="shared" si="32"/>
        <v>0</v>
      </c>
      <c r="H117" s="305">
        <f t="shared" si="32"/>
        <v>0</v>
      </c>
      <c r="I117" s="305">
        <f t="shared" si="32"/>
        <v>0</v>
      </c>
      <c r="J117" s="305">
        <f t="shared" si="32"/>
        <v>0</v>
      </c>
      <c r="K117" s="305">
        <f t="shared" si="32"/>
        <v>0</v>
      </c>
      <c r="L117" s="305">
        <f t="shared" si="32"/>
        <v>0</v>
      </c>
      <c r="M117" s="306">
        <v>0</v>
      </c>
      <c r="N117" s="305">
        <f t="shared" si="32"/>
        <v>0</v>
      </c>
      <c r="O117" s="305">
        <f t="shared" si="32"/>
        <v>0</v>
      </c>
      <c r="P117" s="305">
        <f t="shared" si="32"/>
        <v>0</v>
      </c>
    </row>
    <row r="118" spans="1:16">
      <c r="B118" s="284" t="s">
        <v>373</v>
      </c>
      <c r="C118" s="310">
        <v>0</v>
      </c>
      <c r="D118" s="305">
        <f t="shared" si="32"/>
        <v>0</v>
      </c>
      <c r="E118" s="305">
        <f t="shared" si="32"/>
        <v>0</v>
      </c>
      <c r="F118" s="305">
        <f t="shared" si="32"/>
        <v>0</v>
      </c>
      <c r="G118" s="305">
        <f t="shared" si="32"/>
        <v>0</v>
      </c>
      <c r="H118" s="305">
        <f t="shared" si="32"/>
        <v>0</v>
      </c>
      <c r="I118" s="305">
        <f t="shared" si="32"/>
        <v>0</v>
      </c>
      <c r="J118" s="305">
        <f t="shared" si="32"/>
        <v>0</v>
      </c>
      <c r="K118" s="305">
        <f t="shared" si="32"/>
        <v>0</v>
      </c>
      <c r="L118" s="305">
        <f t="shared" si="32"/>
        <v>0</v>
      </c>
      <c r="M118" s="307">
        <v>0</v>
      </c>
      <c r="N118" s="305">
        <f t="shared" si="32"/>
        <v>0</v>
      </c>
      <c r="O118" s="305">
        <f t="shared" si="32"/>
        <v>0</v>
      </c>
      <c r="P118" s="305">
        <f t="shared" si="32"/>
        <v>0</v>
      </c>
    </row>
    <row r="119" spans="1:16">
      <c r="B119" s="284" t="s">
        <v>374</v>
      </c>
      <c r="C119" s="310">
        <v>0</v>
      </c>
      <c r="D119" s="305">
        <f t="shared" si="32"/>
        <v>0</v>
      </c>
      <c r="E119" s="305">
        <f t="shared" si="32"/>
        <v>0</v>
      </c>
      <c r="F119" s="305">
        <f t="shared" si="32"/>
        <v>0</v>
      </c>
      <c r="G119" s="305">
        <f t="shared" si="32"/>
        <v>0</v>
      </c>
      <c r="H119" s="305">
        <f t="shared" si="32"/>
        <v>0</v>
      </c>
      <c r="I119" s="305">
        <f t="shared" si="32"/>
        <v>0</v>
      </c>
      <c r="J119" s="305">
        <f t="shared" si="32"/>
        <v>0</v>
      </c>
      <c r="K119" s="305">
        <f t="shared" si="32"/>
        <v>0</v>
      </c>
      <c r="L119" s="305">
        <f t="shared" si="32"/>
        <v>0</v>
      </c>
      <c r="M119" s="307">
        <v>0</v>
      </c>
      <c r="N119" s="305">
        <f t="shared" si="32"/>
        <v>0</v>
      </c>
      <c r="O119" s="305">
        <f t="shared" si="32"/>
        <v>0</v>
      </c>
      <c r="P119" s="305">
        <f t="shared" si="32"/>
        <v>0</v>
      </c>
    </row>
    <row r="120" spans="1:16">
      <c r="B120" s="284" t="s">
        <v>375</v>
      </c>
      <c r="C120" s="310">
        <v>0</v>
      </c>
      <c r="D120" s="305">
        <f t="shared" si="32"/>
        <v>0</v>
      </c>
      <c r="E120" s="305">
        <f t="shared" si="32"/>
        <v>0</v>
      </c>
      <c r="F120" s="305">
        <f t="shared" si="32"/>
        <v>0</v>
      </c>
      <c r="G120" s="305">
        <f t="shared" si="32"/>
        <v>0</v>
      </c>
      <c r="H120" s="305">
        <f t="shared" si="32"/>
        <v>0</v>
      </c>
      <c r="I120" s="305">
        <f t="shared" si="32"/>
        <v>0</v>
      </c>
      <c r="J120" s="305">
        <f t="shared" si="32"/>
        <v>0</v>
      </c>
      <c r="K120" s="305">
        <f t="shared" si="32"/>
        <v>0</v>
      </c>
      <c r="L120" s="305">
        <f t="shared" si="32"/>
        <v>0</v>
      </c>
      <c r="M120" s="307">
        <v>0</v>
      </c>
      <c r="N120" s="305">
        <f t="shared" si="32"/>
        <v>0</v>
      </c>
      <c r="O120" s="305">
        <f t="shared" si="32"/>
        <v>0</v>
      </c>
      <c r="P120" s="305">
        <f t="shared" si="32"/>
        <v>0</v>
      </c>
    </row>
    <row r="121" spans="1:16">
      <c r="B121" s="284" t="s">
        <v>376</v>
      </c>
      <c r="C121" s="310">
        <v>0</v>
      </c>
      <c r="D121" s="305">
        <f t="shared" si="32"/>
        <v>0</v>
      </c>
      <c r="E121" s="305">
        <f t="shared" si="32"/>
        <v>0</v>
      </c>
      <c r="F121" s="305">
        <f t="shared" si="32"/>
        <v>0</v>
      </c>
      <c r="G121" s="305">
        <f t="shared" si="32"/>
        <v>0</v>
      </c>
      <c r="H121" s="305">
        <f t="shared" si="32"/>
        <v>0</v>
      </c>
      <c r="I121" s="305">
        <f t="shared" si="32"/>
        <v>0</v>
      </c>
      <c r="J121" s="305">
        <f t="shared" si="32"/>
        <v>0</v>
      </c>
      <c r="K121" s="305">
        <f t="shared" si="32"/>
        <v>0</v>
      </c>
      <c r="L121" s="305">
        <f t="shared" si="32"/>
        <v>0</v>
      </c>
      <c r="M121" s="307">
        <v>0</v>
      </c>
      <c r="N121" s="305">
        <f t="shared" si="32"/>
        <v>0</v>
      </c>
      <c r="O121" s="305">
        <f t="shared" si="32"/>
        <v>0</v>
      </c>
      <c r="P121" s="305">
        <f t="shared" si="32"/>
        <v>0</v>
      </c>
    </row>
    <row r="122" spans="1:16">
      <c r="B122" s="284" t="s">
        <v>377</v>
      </c>
      <c r="C122" s="310">
        <v>0</v>
      </c>
      <c r="D122" s="305">
        <f t="shared" si="32"/>
        <v>0</v>
      </c>
      <c r="E122" s="305">
        <f t="shared" si="32"/>
        <v>0</v>
      </c>
      <c r="F122" s="305">
        <f t="shared" si="32"/>
        <v>0</v>
      </c>
      <c r="G122" s="305">
        <f t="shared" si="32"/>
        <v>0</v>
      </c>
      <c r="H122" s="305">
        <f t="shared" si="32"/>
        <v>0</v>
      </c>
      <c r="I122" s="305">
        <f t="shared" si="32"/>
        <v>0</v>
      </c>
      <c r="J122" s="305">
        <f t="shared" si="32"/>
        <v>0</v>
      </c>
      <c r="K122" s="305">
        <f t="shared" si="32"/>
        <v>0</v>
      </c>
      <c r="L122" s="305">
        <f t="shared" si="32"/>
        <v>0</v>
      </c>
      <c r="M122" s="307">
        <v>0</v>
      </c>
      <c r="N122" s="305">
        <f t="shared" si="32"/>
        <v>0</v>
      </c>
      <c r="O122" s="305">
        <f t="shared" si="32"/>
        <v>0</v>
      </c>
      <c r="P122" s="305">
        <f t="shared" si="32"/>
        <v>0</v>
      </c>
    </row>
    <row r="123" spans="1:16">
      <c r="B123" s="284" t="s">
        <v>378</v>
      </c>
      <c r="C123" s="312">
        <v>0</v>
      </c>
      <c r="D123" s="305">
        <f t="shared" si="32"/>
        <v>0</v>
      </c>
      <c r="E123" s="305">
        <f t="shared" si="32"/>
        <v>0</v>
      </c>
      <c r="F123" s="305">
        <f t="shared" si="32"/>
        <v>0</v>
      </c>
      <c r="G123" s="305">
        <f t="shared" si="32"/>
        <v>0</v>
      </c>
      <c r="H123" s="305">
        <f t="shared" si="32"/>
        <v>0</v>
      </c>
      <c r="I123" s="305">
        <f t="shared" si="32"/>
        <v>0</v>
      </c>
      <c r="J123" s="305">
        <f t="shared" si="32"/>
        <v>0</v>
      </c>
      <c r="K123" s="305">
        <f t="shared" si="32"/>
        <v>0</v>
      </c>
      <c r="L123" s="305">
        <f t="shared" si="32"/>
        <v>0</v>
      </c>
      <c r="M123" s="308">
        <v>0</v>
      </c>
      <c r="N123" s="305">
        <f t="shared" si="32"/>
        <v>0</v>
      </c>
      <c r="O123" s="305">
        <f t="shared" si="32"/>
        <v>0</v>
      </c>
      <c r="P123" s="305">
        <f t="shared" si="32"/>
        <v>0</v>
      </c>
    </row>
    <row r="125" spans="1:16">
      <c r="A125" s="284" t="s">
        <v>404</v>
      </c>
    </row>
    <row r="126" spans="1:16">
      <c r="B126" s="284" t="s">
        <v>372</v>
      </c>
      <c r="C126" s="297">
        <f t="shared" ref="C126:P126" si="33">+C5*C117</f>
        <v>0</v>
      </c>
      <c r="D126" s="297">
        <f t="shared" si="33"/>
        <v>0</v>
      </c>
      <c r="E126" s="297">
        <f t="shared" si="33"/>
        <v>0</v>
      </c>
      <c r="F126" s="297">
        <f t="shared" si="33"/>
        <v>0</v>
      </c>
      <c r="G126" s="297">
        <f t="shared" si="33"/>
        <v>0</v>
      </c>
      <c r="H126" s="297">
        <f t="shared" si="33"/>
        <v>0</v>
      </c>
      <c r="I126" s="297">
        <f t="shared" si="33"/>
        <v>0</v>
      </c>
      <c r="J126" s="297">
        <f t="shared" si="33"/>
        <v>0</v>
      </c>
      <c r="K126" s="297">
        <f t="shared" si="33"/>
        <v>0</v>
      </c>
      <c r="L126" s="297">
        <f t="shared" si="33"/>
        <v>0</v>
      </c>
      <c r="M126" s="297">
        <f t="shared" si="33"/>
        <v>0</v>
      </c>
      <c r="N126" s="297">
        <f t="shared" si="33"/>
        <v>0</v>
      </c>
      <c r="O126" s="297">
        <f t="shared" si="33"/>
        <v>0</v>
      </c>
      <c r="P126" s="297">
        <f t="shared" si="33"/>
        <v>0</v>
      </c>
    </row>
    <row r="127" spans="1:16">
      <c r="B127" s="284" t="s">
        <v>373</v>
      </c>
      <c r="C127" s="297">
        <f t="shared" ref="C127:P127" si="34">C6*C118</f>
        <v>0</v>
      </c>
      <c r="D127" s="297">
        <f t="shared" si="34"/>
        <v>0</v>
      </c>
      <c r="E127" s="297">
        <f t="shared" si="34"/>
        <v>0</v>
      </c>
      <c r="F127" s="297">
        <f t="shared" si="34"/>
        <v>0</v>
      </c>
      <c r="G127" s="297">
        <f t="shared" si="34"/>
        <v>0</v>
      </c>
      <c r="H127" s="297">
        <f t="shared" si="34"/>
        <v>0</v>
      </c>
      <c r="I127" s="297">
        <f t="shared" si="34"/>
        <v>0</v>
      </c>
      <c r="J127" s="297">
        <f t="shared" si="34"/>
        <v>0</v>
      </c>
      <c r="K127" s="297">
        <f t="shared" si="34"/>
        <v>0</v>
      </c>
      <c r="L127" s="297">
        <f t="shared" si="34"/>
        <v>0</v>
      </c>
      <c r="M127" s="297">
        <f t="shared" si="34"/>
        <v>0</v>
      </c>
      <c r="N127" s="297">
        <f t="shared" si="34"/>
        <v>0</v>
      </c>
      <c r="O127" s="297">
        <f t="shared" si="34"/>
        <v>0</v>
      </c>
      <c r="P127" s="297">
        <f t="shared" si="34"/>
        <v>0</v>
      </c>
    </row>
    <row r="128" spans="1:16">
      <c r="B128" s="284" t="s">
        <v>374</v>
      </c>
      <c r="C128" s="297">
        <f t="shared" ref="C128:P132" si="35">+C7*C119</f>
        <v>0</v>
      </c>
      <c r="D128" s="297">
        <f t="shared" si="35"/>
        <v>0</v>
      </c>
      <c r="E128" s="297">
        <f t="shared" si="35"/>
        <v>0</v>
      </c>
      <c r="F128" s="297">
        <f t="shared" si="35"/>
        <v>0</v>
      </c>
      <c r="G128" s="297">
        <f t="shared" si="35"/>
        <v>0</v>
      </c>
      <c r="H128" s="297">
        <f t="shared" si="35"/>
        <v>0</v>
      </c>
      <c r="I128" s="297">
        <f t="shared" si="35"/>
        <v>0</v>
      </c>
      <c r="J128" s="297">
        <f t="shared" si="35"/>
        <v>0</v>
      </c>
      <c r="K128" s="297">
        <f t="shared" si="35"/>
        <v>0</v>
      </c>
      <c r="L128" s="297">
        <f t="shared" si="35"/>
        <v>0</v>
      </c>
      <c r="M128" s="297">
        <f t="shared" si="35"/>
        <v>0</v>
      </c>
      <c r="N128" s="297">
        <f t="shared" si="35"/>
        <v>0</v>
      </c>
      <c r="O128" s="297">
        <f t="shared" si="35"/>
        <v>0</v>
      </c>
      <c r="P128" s="297">
        <f t="shared" si="35"/>
        <v>0</v>
      </c>
    </row>
    <row r="129" spans="2:17">
      <c r="B129" s="284" t="s">
        <v>375</v>
      </c>
      <c r="C129" s="297">
        <f t="shared" si="35"/>
        <v>0</v>
      </c>
      <c r="D129" s="297">
        <f t="shared" si="35"/>
        <v>0</v>
      </c>
      <c r="E129" s="297">
        <f t="shared" si="35"/>
        <v>0</v>
      </c>
      <c r="F129" s="297">
        <f t="shared" si="35"/>
        <v>0</v>
      </c>
      <c r="G129" s="297">
        <f t="shared" si="35"/>
        <v>0</v>
      </c>
      <c r="H129" s="297">
        <f t="shared" si="35"/>
        <v>0</v>
      </c>
      <c r="I129" s="297">
        <f t="shared" si="35"/>
        <v>0</v>
      </c>
      <c r="J129" s="297">
        <f t="shared" si="35"/>
        <v>0</v>
      </c>
      <c r="K129" s="297">
        <f t="shared" si="35"/>
        <v>0</v>
      </c>
      <c r="L129" s="297">
        <f t="shared" si="35"/>
        <v>0</v>
      </c>
      <c r="M129" s="297">
        <f t="shared" si="35"/>
        <v>0</v>
      </c>
      <c r="N129" s="297">
        <f t="shared" si="35"/>
        <v>0</v>
      </c>
      <c r="O129" s="297">
        <f t="shared" si="35"/>
        <v>0</v>
      </c>
      <c r="P129" s="297">
        <f t="shared" si="35"/>
        <v>0</v>
      </c>
    </row>
    <row r="130" spans="2:17">
      <c r="B130" s="284" t="s">
        <v>376</v>
      </c>
      <c r="C130" s="297">
        <f t="shared" si="35"/>
        <v>0</v>
      </c>
      <c r="D130" s="297">
        <f t="shared" si="35"/>
        <v>0</v>
      </c>
      <c r="E130" s="297">
        <f t="shared" si="35"/>
        <v>0</v>
      </c>
      <c r="F130" s="297">
        <f t="shared" si="35"/>
        <v>0</v>
      </c>
      <c r="G130" s="297">
        <f t="shared" si="35"/>
        <v>0</v>
      </c>
      <c r="H130" s="297">
        <f t="shared" si="35"/>
        <v>0</v>
      </c>
      <c r="I130" s="297">
        <f t="shared" si="35"/>
        <v>0</v>
      </c>
      <c r="J130" s="297">
        <f t="shared" si="35"/>
        <v>0</v>
      </c>
      <c r="K130" s="297">
        <f t="shared" si="35"/>
        <v>0</v>
      </c>
      <c r="L130" s="297">
        <f t="shared" si="35"/>
        <v>0</v>
      </c>
      <c r="M130" s="297">
        <f t="shared" si="35"/>
        <v>0</v>
      </c>
      <c r="N130" s="297">
        <f t="shared" si="35"/>
        <v>0</v>
      </c>
      <c r="O130" s="297">
        <f t="shared" si="35"/>
        <v>0</v>
      </c>
      <c r="P130" s="297">
        <f t="shared" si="35"/>
        <v>0</v>
      </c>
    </row>
    <row r="131" spans="2:17">
      <c r="B131" s="284" t="s">
        <v>377</v>
      </c>
      <c r="C131" s="297">
        <f t="shared" si="35"/>
        <v>0</v>
      </c>
      <c r="D131" s="297">
        <f t="shared" si="35"/>
        <v>0</v>
      </c>
      <c r="E131" s="297">
        <f t="shared" si="35"/>
        <v>0</v>
      </c>
      <c r="F131" s="297">
        <f t="shared" si="35"/>
        <v>0</v>
      </c>
      <c r="G131" s="297">
        <f t="shared" si="35"/>
        <v>0</v>
      </c>
      <c r="H131" s="297">
        <f t="shared" si="35"/>
        <v>0</v>
      </c>
      <c r="I131" s="297">
        <f t="shared" si="35"/>
        <v>0</v>
      </c>
      <c r="J131" s="297">
        <f t="shared" si="35"/>
        <v>0</v>
      </c>
      <c r="K131" s="297">
        <f t="shared" si="35"/>
        <v>0</v>
      </c>
      <c r="L131" s="297">
        <f t="shared" si="35"/>
        <v>0</v>
      </c>
      <c r="M131" s="297">
        <f t="shared" si="35"/>
        <v>0</v>
      </c>
      <c r="N131" s="297">
        <f t="shared" si="35"/>
        <v>0</v>
      </c>
      <c r="O131" s="297">
        <f t="shared" si="35"/>
        <v>0</v>
      </c>
      <c r="P131" s="297">
        <f t="shared" si="35"/>
        <v>0</v>
      </c>
    </row>
    <row r="132" spans="2:17">
      <c r="B132" s="284" t="s">
        <v>378</v>
      </c>
      <c r="C132" s="297">
        <f t="shared" si="35"/>
        <v>0</v>
      </c>
      <c r="D132" s="297">
        <f t="shared" si="35"/>
        <v>0</v>
      </c>
      <c r="E132" s="297">
        <f t="shared" si="35"/>
        <v>0</v>
      </c>
      <c r="F132" s="297">
        <f t="shared" si="35"/>
        <v>0</v>
      </c>
      <c r="G132" s="297">
        <f t="shared" si="35"/>
        <v>0</v>
      </c>
      <c r="H132" s="297">
        <f t="shared" si="35"/>
        <v>0</v>
      </c>
      <c r="I132" s="297">
        <f t="shared" si="35"/>
        <v>0</v>
      </c>
      <c r="J132" s="297">
        <f t="shared" si="35"/>
        <v>0</v>
      </c>
      <c r="K132" s="297">
        <f t="shared" si="35"/>
        <v>0</v>
      </c>
      <c r="L132" s="297">
        <f t="shared" si="35"/>
        <v>0</v>
      </c>
      <c r="M132" s="297">
        <f t="shared" si="35"/>
        <v>0</v>
      </c>
      <c r="N132" s="297">
        <f t="shared" si="35"/>
        <v>0</v>
      </c>
      <c r="O132" s="297">
        <f t="shared" si="35"/>
        <v>0</v>
      </c>
      <c r="P132" s="297">
        <f t="shared" si="35"/>
        <v>0</v>
      </c>
    </row>
    <row r="133" spans="2:17" s="298" customFormat="1">
      <c r="B133" s="298" t="s">
        <v>405</v>
      </c>
      <c r="C133" s="299">
        <f t="shared" ref="C133:P133" si="36">SUM(C126:C132)</f>
        <v>0</v>
      </c>
      <c r="D133" s="299">
        <f t="shared" si="36"/>
        <v>0</v>
      </c>
      <c r="E133" s="299">
        <f t="shared" si="36"/>
        <v>0</v>
      </c>
      <c r="F133" s="299">
        <f t="shared" si="36"/>
        <v>0</v>
      </c>
      <c r="G133" s="299">
        <f t="shared" si="36"/>
        <v>0</v>
      </c>
      <c r="H133" s="299">
        <f t="shared" si="36"/>
        <v>0</v>
      </c>
      <c r="I133" s="299">
        <f t="shared" si="36"/>
        <v>0</v>
      </c>
      <c r="J133" s="299">
        <f t="shared" si="36"/>
        <v>0</v>
      </c>
      <c r="K133" s="299">
        <f t="shared" si="36"/>
        <v>0</v>
      </c>
      <c r="L133" s="299">
        <f t="shared" si="36"/>
        <v>0</v>
      </c>
      <c r="M133" s="299">
        <f t="shared" si="36"/>
        <v>0</v>
      </c>
      <c r="N133" s="299">
        <f t="shared" si="36"/>
        <v>0</v>
      </c>
      <c r="O133" s="299">
        <f t="shared" si="36"/>
        <v>0</v>
      </c>
      <c r="P133" s="299">
        <f t="shared" si="36"/>
        <v>0</v>
      </c>
    </row>
    <row r="136" spans="2:17">
      <c r="B136" s="284" t="s">
        <v>408</v>
      </c>
      <c r="C136" s="314"/>
      <c r="D136" s="314"/>
      <c r="E136" s="314">
        <f t="shared" ref="E136:P136" si="37">SUM(E7:E11)</f>
        <v>35721680</v>
      </c>
      <c r="F136" s="314">
        <f t="shared" si="37"/>
        <v>45664609</v>
      </c>
      <c r="G136" s="314">
        <f t="shared" si="37"/>
        <v>46153742</v>
      </c>
      <c r="H136" s="314">
        <f t="shared" si="37"/>
        <v>39579794</v>
      </c>
      <c r="I136" s="314">
        <f t="shared" si="37"/>
        <v>37017909</v>
      </c>
      <c r="J136" s="314">
        <f t="shared" si="37"/>
        <v>28854443</v>
      </c>
      <c r="K136" s="314">
        <f t="shared" si="37"/>
        <v>22635271</v>
      </c>
      <c r="L136" s="314">
        <f t="shared" si="37"/>
        <v>17169153</v>
      </c>
      <c r="M136" s="314">
        <f t="shared" si="37"/>
        <v>14185857</v>
      </c>
      <c r="N136" s="314">
        <f t="shared" si="37"/>
        <v>14003916</v>
      </c>
      <c r="O136" s="314">
        <f t="shared" si="37"/>
        <v>15672772</v>
      </c>
      <c r="P136" s="314">
        <f t="shared" si="37"/>
        <v>25626138</v>
      </c>
      <c r="Q136" s="314">
        <f>SUM(E136:P136)</f>
        <v>342285284</v>
      </c>
    </row>
    <row r="137" spans="2:17">
      <c r="B137" s="284" t="s">
        <v>407</v>
      </c>
      <c r="C137" s="302"/>
      <c r="D137" s="302"/>
      <c r="E137" s="302">
        <f>SUM(E38:E47,E57:E61)</f>
        <v>19933654.220379993</v>
      </c>
      <c r="F137" s="302">
        <f t="shared" ref="F137:P137" si="38">SUM(F38:F47,F57:F61)</f>
        <v>25295670.344009999</v>
      </c>
      <c r="G137" s="302">
        <f t="shared" si="38"/>
        <v>25945638.63882</v>
      </c>
      <c r="H137" s="302">
        <f t="shared" si="38"/>
        <v>22166686.225910001</v>
      </c>
      <c r="I137" s="302">
        <f t="shared" si="38"/>
        <v>20689519.481010001</v>
      </c>
      <c r="J137" s="302">
        <f t="shared" si="38"/>
        <v>16157629.813129999</v>
      </c>
      <c r="K137" s="302">
        <f t="shared" si="38"/>
        <v>12665685.85653</v>
      </c>
      <c r="L137" s="302">
        <f t="shared" si="38"/>
        <v>9614672.1357300002</v>
      </c>
      <c r="M137" s="302">
        <f t="shared" si="38"/>
        <v>8017654.8593100002</v>
      </c>
      <c r="N137" s="302">
        <f t="shared" si="38"/>
        <v>7889785.4835799998</v>
      </c>
      <c r="O137" s="302">
        <f t="shared" si="38"/>
        <v>8824875.9265600014</v>
      </c>
      <c r="P137" s="302">
        <f t="shared" si="38"/>
        <v>14309749.262609998</v>
      </c>
      <c r="Q137" s="302">
        <f>SUM(E137:P137)</f>
        <v>191511222.24758002</v>
      </c>
    </row>
    <row r="138" spans="2:17">
      <c r="B138" s="284" t="s">
        <v>409</v>
      </c>
      <c r="Q138" s="305">
        <f>Q137/Q136</f>
        <v>0.55950761309265062</v>
      </c>
    </row>
  </sheetData>
  <printOptions horizontalCentered="1"/>
  <pageMargins left="0" right="0" top="0.72" bottom="0.51" header="0.5" footer="0.25"/>
  <pageSetup scale="55" fitToHeight="4" pageOrder="overThenDown" orientation="landscape" blackAndWhite="1" r:id="rId1"/>
  <headerFooter alignWithMargins="0">
    <oddFooter>&amp;L&amp;A
&amp;F&amp;R&amp;P of &amp;N</oddFooter>
  </headerFooter>
  <rowBreaks count="2" manualBreakCount="2">
    <brk id="62" max="16" man="1"/>
    <brk id="115" max="16" man="1"/>
  </rowBreaks>
  <legacyDrawing r:id="rId2"/>
</worksheet>
</file>

<file path=xl/worksheets/sheet35.xml><?xml version="1.0" encoding="utf-8"?>
<worksheet xmlns="http://schemas.openxmlformats.org/spreadsheetml/2006/main" xmlns:r="http://schemas.openxmlformats.org/officeDocument/2006/relationships">
  <sheetPr>
    <pageSetUpPr fitToPage="1"/>
  </sheetPr>
  <dimension ref="A1:O18"/>
  <sheetViews>
    <sheetView workbookViewId="0">
      <selection activeCell="D35" sqref="D35"/>
    </sheetView>
  </sheetViews>
  <sheetFormatPr defaultRowHeight="12.75"/>
  <cols>
    <col min="1" max="1" width="5.42578125" style="3" customWidth="1"/>
    <col min="2" max="2" width="35" style="3" customWidth="1"/>
    <col min="3" max="3" width="14" style="3" bestFit="1" customWidth="1"/>
    <col min="4" max="5" width="15.85546875" style="3" customWidth="1"/>
    <col min="6" max="6" width="3.5703125" style="3" customWidth="1"/>
    <col min="7" max="13" width="14.42578125" style="3" customWidth="1"/>
    <col min="14" max="14" width="13.28515625" style="3" customWidth="1"/>
    <col min="15" max="15" width="16.28515625" style="3" customWidth="1"/>
    <col min="16" max="16384" width="9.140625" style="3"/>
  </cols>
  <sheetData>
    <row r="1" spans="1:15">
      <c r="A1" s="970" t="s">
        <v>18</v>
      </c>
      <c r="B1" s="970"/>
      <c r="C1" s="970"/>
      <c r="D1" s="970"/>
      <c r="E1" s="970"/>
      <c r="F1" s="970"/>
      <c r="G1" s="970"/>
      <c r="H1" s="970"/>
      <c r="I1" s="970"/>
      <c r="J1" s="970"/>
      <c r="K1" s="970"/>
      <c r="L1" s="970"/>
      <c r="M1" s="970"/>
      <c r="N1" s="970"/>
    </row>
    <row r="2" spans="1:15">
      <c r="A2" s="970" t="s">
        <v>476</v>
      </c>
      <c r="B2" s="970"/>
      <c r="C2" s="970"/>
      <c r="D2" s="970"/>
      <c r="E2" s="970"/>
      <c r="F2" s="970"/>
      <c r="G2" s="970"/>
      <c r="H2" s="970"/>
      <c r="I2" s="970"/>
      <c r="J2" s="970"/>
      <c r="K2" s="970"/>
      <c r="L2" s="970"/>
      <c r="M2" s="970"/>
      <c r="N2" s="970"/>
    </row>
    <row r="3" spans="1:15">
      <c r="A3" s="970" t="s">
        <v>477</v>
      </c>
      <c r="B3" s="970"/>
      <c r="C3" s="970"/>
      <c r="D3" s="970"/>
      <c r="E3" s="970"/>
      <c r="F3" s="970"/>
      <c r="G3" s="970"/>
      <c r="H3" s="970"/>
      <c r="I3" s="970"/>
      <c r="J3" s="970"/>
      <c r="K3" s="970"/>
      <c r="L3" s="970"/>
      <c r="M3" s="970"/>
      <c r="N3" s="970"/>
    </row>
    <row r="4" spans="1:15">
      <c r="A4" s="970" t="s">
        <v>36</v>
      </c>
      <c r="B4" s="970"/>
      <c r="C4" s="970"/>
      <c r="D4" s="970"/>
      <c r="E4" s="970"/>
      <c r="F4" s="970"/>
      <c r="G4" s="970"/>
      <c r="H4" s="970"/>
      <c r="I4" s="970"/>
      <c r="J4" s="970"/>
      <c r="K4" s="970"/>
      <c r="L4" s="970"/>
      <c r="M4" s="970"/>
      <c r="N4" s="970"/>
    </row>
    <row r="5" spans="1:15">
      <c r="A5" s="378"/>
      <c r="B5" s="378"/>
      <c r="C5" s="378"/>
      <c r="D5" s="378"/>
      <c r="E5" s="378"/>
      <c r="F5" s="378"/>
      <c r="G5" s="378"/>
      <c r="H5" s="378"/>
      <c r="I5" s="378"/>
      <c r="J5" s="378"/>
      <c r="K5" s="378"/>
      <c r="L5" s="378"/>
      <c r="M5" s="378"/>
      <c r="N5" s="378"/>
    </row>
    <row r="6" spans="1:15">
      <c r="A6" s="378"/>
      <c r="B6" s="378"/>
      <c r="C6" s="378"/>
      <c r="D6" s="378"/>
      <c r="E6" s="378"/>
      <c r="F6" s="378"/>
      <c r="G6" s="378"/>
      <c r="H6" s="378"/>
      <c r="I6" s="378"/>
      <c r="J6" s="378"/>
      <c r="K6" s="378"/>
      <c r="L6" s="378"/>
      <c r="M6" s="378"/>
      <c r="N6" s="378"/>
    </row>
    <row r="7" spans="1:15" ht="38.25">
      <c r="A7" s="7" t="s">
        <v>16</v>
      </c>
      <c r="B7" s="8"/>
      <c r="C7" s="7" t="s">
        <v>15</v>
      </c>
      <c r="D7" s="7" t="s">
        <v>0</v>
      </c>
      <c r="E7" s="34" t="s">
        <v>37</v>
      </c>
      <c r="F7" s="34"/>
      <c r="G7" s="34" t="s">
        <v>38</v>
      </c>
      <c r="H7" s="34" t="s">
        <v>39</v>
      </c>
      <c r="I7" s="34" t="s">
        <v>87</v>
      </c>
      <c r="J7" s="34" t="s">
        <v>40</v>
      </c>
      <c r="K7" s="34" t="s">
        <v>84</v>
      </c>
      <c r="L7" s="34" t="s">
        <v>41</v>
      </c>
      <c r="M7" s="34" t="s">
        <v>85</v>
      </c>
      <c r="N7" s="34" t="s">
        <v>42</v>
      </c>
      <c r="O7" s="34" t="s">
        <v>86</v>
      </c>
    </row>
    <row r="8" spans="1:15">
      <c r="A8" s="1"/>
      <c r="B8" s="2" t="s">
        <v>14</v>
      </c>
      <c r="C8" s="2" t="s">
        <v>13</v>
      </c>
      <c r="D8" s="2" t="s">
        <v>12</v>
      </c>
      <c r="E8" s="2" t="s">
        <v>478</v>
      </c>
      <c r="F8" s="2"/>
      <c r="G8" s="2" t="s">
        <v>10</v>
      </c>
      <c r="H8" s="2" t="s">
        <v>9</v>
      </c>
      <c r="I8" s="2" t="s">
        <v>9</v>
      </c>
      <c r="J8" s="2" t="s">
        <v>8</v>
      </c>
      <c r="K8" s="2" t="s">
        <v>8</v>
      </c>
      <c r="L8" s="2" t="s">
        <v>7</v>
      </c>
      <c r="M8" s="2" t="s">
        <v>7</v>
      </c>
      <c r="N8" s="2" t="s">
        <v>6</v>
      </c>
      <c r="O8" s="2" t="s">
        <v>6</v>
      </c>
    </row>
    <row r="9" spans="1:15">
      <c r="A9" s="2">
        <v>1</v>
      </c>
      <c r="B9" s="6" t="s">
        <v>479</v>
      </c>
      <c r="C9" s="2"/>
      <c r="D9" s="2"/>
      <c r="E9" s="1"/>
      <c r="F9" s="1"/>
      <c r="G9" s="2"/>
      <c r="H9" s="2"/>
      <c r="I9" s="2"/>
      <c r="J9" s="2"/>
      <c r="K9" s="2"/>
      <c r="L9" s="2"/>
      <c r="M9" s="2"/>
      <c r="N9" s="2"/>
      <c r="O9" s="2"/>
    </row>
    <row r="10" spans="1:15">
      <c r="A10" s="2">
        <f>A9+1</f>
        <v>2</v>
      </c>
      <c r="B10" s="1" t="s">
        <v>43</v>
      </c>
      <c r="C10" s="2" t="s">
        <v>480</v>
      </c>
      <c r="D10" s="5">
        <f>'2011 GRC - Rate Design Res'!I14+'2011 GRC - Rate Design Res'!I26</f>
        <v>299047183.17000002</v>
      </c>
      <c r="E10" s="32">
        <f>SUM(G10:O10)</f>
        <v>123766829.82475998</v>
      </c>
      <c r="F10" s="32"/>
      <c r="G10" s="5">
        <f>'2011 GRC - Rate Design C&amp;I'!I14</f>
        <v>88158613.25999999</v>
      </c>
      <c r="H10" s="5">
        <f>'2011 GRC - Rate Design C&amp;I'!I60</f>
        <v>16842950.629999999</v>
      </c>
      <c r="I10" s="5">
        <f>'2011 GRC - Rate Design C&amp;I'!I82</f>
        <v>1658179.8347599998</v>
      </c>
      <c r="J10" s="5">
        <f>'2011 GRC - Rate Design Int'!I21</f>
        <v>1907634.69</v>
      </c>
      <c r="K10" s="5">
        <f>'2011 GRC - Rate Design Int'!I43</f>
        <v>6728116.7500000009</v>
      </c>
      <c r="L10" s="5">
        <f>'2011 GRC - Rate Design Int'!I81</f>
        <v>3054811.42</v>
      </c>
      <c r="M10" s="5">
        <f>'2011 GRC - Rate Design Int'!I100</f>
        <v>16732.32</v>
      </c>
      <c r="N10" s="5">
        <f>'2011 GRC - Rate Design Int'!I142</f>
        <v>1784436.79</v>
      </c>
      <c r="O10" s="5">
        <f>'2011 GRC - Rate Design Int'!I165</f>
        <v>3615354.13</v>
      </c>
    </row>
    <row r="11" spans="1:15">
      <c r="A11" s="2">
        <f t="shared" ref="A11:A14" si="0">A10+1</f>
        <v>3</v>
      </c>
      <c r="B11" s="1" t="s">
        <v>429</v>
      </c>
      <c r="C11" s="2" t="s">
        <v>480</v>
      </c>
      <c r="D11" s="35">
        <f>'2011 GRC - Rate Design Res'!I12+'2011 GRC - Rate Design Res'!I24</f>
        <v>87284044.979999989</v>
      </c>
      <c r="E11" s="36">
        <f>SUM(G11:O11)</f>
        <v>29389309.260000002</v>
      </c>
      <c r="F11" s="36"/>
      <c r="G11" s="35">
        <f>'2011 GRC - Rate Design C&amp;I'!I12</f>
        <v>22182458.829999998</v>
      </c>
      <c r="H11" s="35">
        <f>'2011 GRC - Rate Design C&amp;I'!I52+'2011 GRC - Rate Design C&amp;I'!I53</f>
        <v>4575980.2799999993</v>
      </c>
      <c r="I11" s="35">
        <f>'2011 GRC - Rate Design C&amp;I'!I72+'2011 GRC - Rate Design C&amp;I'!I73</f>
        <v>315959.28000000003</v>
      </c>
      <c r="J11" s="35">
        <f>'2011 GRC - Rate Design Int'!I12+'2011 GRC - Rate Design Int'!I15</f>
        <v>271238.45</v>
      </c>
      <c r="K11" s="35">
        <f>'2011 GRC - Rate Design Int'!I34+'2011 GRC - Rate Design Int'!I36</f>
        <v>1085887.5</v>
      </c>
      <c r="L11" s="35">
        <f>'2011 GRC - Rate Design Int'!I73+'2011 GRC - Rate Design Int'!I76</f>
        <v>607585.23</v>
      </c>
      <c r="M11" s="35">
        <f>'2011 GRC - Rate Design Int'!I93+'2011 GRC - Rate Design Int'!I95</f>
        <v>5566.64</v>
      </c>
      <c r="N11" s="35">
        <f>'2011 GRC - Rate Design Int'!I130+'2011 GRC - Rate Design Int'!I133</f>
        <v>145426.51999999999</v>
      </c>
      <c r="O11" s="35">
        <f>'2011 GRC - Rate Design Int'!I154+'2011 GRC - Rate Design Int'!I156</f>
        <v>199206.53</v>
      </c>
    </row>
    <row r="12" spans="1:15">
      <c r="A12" s="2">
        <f t="shared" si="0"/>
        <v>4</v>
      </c>
      <c r="B12" s="1" t="s">
        <v>44</v>
      </c>
      <c r="C12" s="2" t="s">
        <v>45</v>
      </c>
      <c r="D12" s="31">
        <f>D10-D11</f>
        <v>211763138.19000003</v>
      </c>
      <c r="E12" s="31">
        <f>E10-E11</f>
        <v>94377520.56475997</v>
      </c>
      <c r="F12" s="31"/>
      <c r="G12" s="31">
        <f t="shared" ref="G12:O12" si="1">G10-G11</f>
        <v>65976154.429999992</v>
      </c>
      <c r="H12" s="31">
        <f t="shared" si="1"/>
        <v>12266970.35</v>
      </c>
      <c r="I12" s="31">
        <f t="shared" si="1"/>
        <v>1342220.5547599997</v>
      </c>
      <c r="J12" s="31">
        <f t="shared" si="1"/>
        <v>1636396.24</v>
      </c>
      <c r="K12" s="31">
        <f t="shared" si="1"/>
        <v>5642229.2500000009</v>
      </c>
      <c r="L12" s="31">
        <f t="shared" si="1"/>
        <v>2447226.19</v>
      </c>
      <c r="M12" s="31">
        <f t="shared" si="1"/>
        <v>11165.68</v>
      </c>
      <c r="N12" s="31">
        <f t="shared" si="1"/>
        <v>1639010.27</v>
      </c>
      <c r="O12" s="31">
        <f t="shared" si="1"/>
        <v>3416147.6</v>
      </c>
    </row>
    <row r="13" spans="1:15">
      <c r="A13" s="2">
        <f t="shared" si="0"/>
        <v>5</v>
      </c>
      <c r="B13" s="1"/>
      <c r="C13" s="2"/>
      <c r="D13" s="1"/>
      <c r="E13" s="1"/>
      <c r="F13" s="1"/>
      <c r="G13" s="1"/>
      <c r="H13" s="1"/>
      <c r="I13" s="1"/>
      <c r="J13" s="1"/>
      <c r="K13" s="1"/>
      <c r="L13" s="1"/>
      <c r="M13" s="1"/>
      <c r="N13" s="1"/>
      <c r="O13" s="1"/>
    </row>
    <row r="14" spans="1:15">
      <c r="A14" s="2">
        <f t="shared" si="0"/>
        <v>6</v>
      </c>
      <c r="B14" s="1" t="s">
        <v>46</v>
      </c>
      <c r="C14" s="2" t="s">
        <v>480</v>
      </c>
      <c r="D14" s="4">
        <f>'2011 GRC - Rate Design Res'!D13+'2011 GRC - Rate Design Res'!D25</f>
        <v>548027065</v>
      </c>
      <c r="E14" s="4">
        <f>SUM(G14:O14)</f>
        <v>488648655</v>
      </c>
      <c r="F14" s="4"/>
      <c r="G14" s="4">
        <f>'2011 GRC - Rate Design C&amp;I'!D13</f>
        <v>202387050</v>
      </c>
      <c r="H14" s="4">
        <f>'2011 GRC - Rate Design C&amp;I'!D60</f>
        <v>69568257</v>
      </c>
      <c r="I14" s="4">
        <f>'2011 GRC - Rate Design C&amp;I'!D80</f>
        <v>7814574</v>
      </c>
      <c r="J14" s="4">
        <f>'2011 GRC - Rate Design Int'!D21</f>
        <v>17284828</v>
      </c>
      <c r="K14" s="4">
        <f>'2011 GRC - Rate Design Int'!D43</f>
        <v>64905884</v>
      </c>
      <c r="L14" s="4">
        <f>'2011 GRC - Rate Design Int'!D81</f>
        <v>13889578</v>
      </c>
      <c r="M14" s="4">
        <f>'2011 GRC - Rate Design Int'!D100</f>
        <v>72783</v>
      </c>
      <c r="N14" s="4">
        <f>'2011 GRC - Rate Design Int'!D142</f>
        <v>30035655</v>
      </c>
      <c r="O14" s="4">
        <f>'2011 GRC - Rate Design Int'!D165</f>
        <v>82690046</v>
      </c>
    </row>
    <row r="16" spans="1:15">
      <c r="A16" s="1" t="s">
        <v>481</v>
      </c>
    </row>
    <row r="17" spans="1:4">
      <c r="A17" s="1"/>
    </row>
    <row r="18" spans="1:4">
      <c r="D18" s="37"/>
    </row>
  </sheetData>
  <mergeCells count="4">
    <mergeCell ref="A1:N1"/>
    <mergeCell ref="A2:N2"/>
    <mergeCell ref="A3:N3"/>
    <mergeCell ref="A4:N4"/>
  </mergeCells>
  <printOptions horizontalCentered="1"/>
  <pageMargins left="0.7" right="0.7" top="0.75" bottom="0.75" header="0.3" footer="0.3"/>
  <pageSetup scale="55" orientation="landscape" horizontalDpi="1200" verticalDpi="1200" r:id="rId1"/>
  <headerFooter>
    <oddFooter>&amp;L&amp;A
&amp;F&amp;R&amp;P of &amp;N</oddFooter>
  </headerFooter>
</worksheet>
</file>

<file path=xl/worksheets/sheet36.xml><?xml version="1.0" encoding="utf-8"?>
<worksheet xmlns="http://schemas.openxmlformats.org/spreadsheetml/2006/main" xmlns:r="http://schemas.openxmlformats.org/officeDocument/2006/relationships">
  <sheetPr>
    <pageSetUpPr fitToPage="1"/>
  </sheetPr>
  <dimension ref="A1:Z56"/>
  <sheetViews>
    <sheetView zoomScale="90" zoomScaleNormal="90" workbookViewId="0">
      <selection activeCell="D35" sqref="D35"/>
    </sheetView>
  </sheetViews>
  <sheetFormatPr defaultRowHeight="12.75"/>
  <cols>
    <col min="1" max="1" width="2.5703125" style="387" customWidth="1"/>
    <col min="2" max="2" width="32.28515625" style="393" customWidth="1"/>
    <col min="3" max="3" width="9.85546875" style="393" bestFit="1" customWidth="1"/>
    <col min="4" max="4" width="12.140625" style="284" bestFit="1" customWidth="1"/>
    <col min="5" max="5" width="10.5703125" style="387" customWidth="1"/>
    <col min="6" max="6" width="15.5703125" style="393" customWidth="1"/>
    <col min="7" max="7" width="3.28515625" style="394" customWidth="1"/>
    <col min="8" max="8" width="10.42578125" style="387" bestFit="1" customWidth="1"/>
    <col min="9" max="9" width="14.85546875" style="395" customWidth="1"/>
    <col min="10" max="10" width="3" style="396" customWidth="1"/>
    <col min="11" max="11" width="13.7109375" style="387" bestFit="1" customWidth="1"/>
    <col min="12" max="12" width="11.140625" style="397" bestFit="1" customWidth="1"/>
    <col min="13" max="13" width="2.42578125" style="397" customWidth="1"/>
    <col min="14" max="14" width="1.5703125" style="397" customWidth="1"/>
    <col min="15" max="15" width="14" style="387" customWidth="1"/>
    <col min="16" max="16" width="3" style="387" customWidth="1"/>
    <col min="17" max="17" width="10.140625" style="400" bestFit="1" customWidth="1"/>
    <col min="18" max="16384" width="9.140625" style="387"/>
  </cols>
  <sheetData>
    <row r="1" spans="2:26">
      <c r="B1" s="379"/>
      <c r="C1" s="379"/>
      <c r="D1" s="380"/>
      <c r="E1" s="381"/>
      <c r="F1" s="379"/>
      <c r="G1" s="382"/>
      <c r="H1" s="381"/>
      <c r="I1" s="383"/>
      <c r="J1" s="384"/>
      <c r="K1" s="381"/>
      <c r="L1" s="385"/>
      <c r="M1" s="385"/>
      <c r="N1" s="385"/>
      <c r="O1" s="381"/>
      <c r="P1" s="381"/>
      <c r="Q1" s="386"/>
    </row>
    <row r="2" spans="2:26">
      <c r="B2" s="379" t="s">
        <v>18</v>
      </c>
      <c r="C2" s="379"/>
      <c r="D2" s="388"/>
      <c r="E2" s="379"/>
      <c r="F2" s="379"/>
      <c r="G2" s="379"/>
      <c r="H2" s="379"/>
      <c r="I2" s="379"/>
      <c r="J2" s="379"/>
      <c r="K2" s="379"/>
      <c r="L2" s="379"/>
      <c r="M2" s="385"/>
      <c r="N2" s="385"/>
      <c r="O2" s="381"/>
      <c r="P2" s="381"/>
      <c r="Q2" s="386"/>
    </row>
    <row r="3" spans="2:26">
      <c r="B3" s="389" t="s">
        <v>482</v>
      </c>
      <c r="C3" s="379"/>
      <c r="D3" s="388"/>
      <c r="E3" s="379"/>
      <c r="F3" s="379"/>
      <c r="G3" s="379"/>
      <c r="H3" s="379"/>
      <c r="I3" s="379"/>
      <c r="J3" s="379"/>
      <c r="K3" s="379"/>
      <c r="L3" s="379"/>
      <c r="M3" s="385"/>
      <c r="N3" s="385"/>
      <c r="O3" s="381"/>
      <c r="P3" s="381"/>
      <c r="Q3" s="386"/>
    </row>
    <row r="4" spans="2:26">
      <c r="B4" s="389" t="s">
        <v>477</v>
      </c>
      <c r="C4" s="379"/>
      <c r="D4" s="388"/>
      <c r="E4" s="379"/>
      <c r="F4" s="379"/>
      <c r="G4" s="379"/>
      <c r="H4" s="379"/>
      <c r="I4" s="379"/>
      <c r="J4" s="379"/>
      <c r="K4" s="379"/>
      <c r="L4" s="379"/>
      <c r="M4" s="385"/>
      <c r="N4" s="385"/>
      <c r="O4" s="381"/>
      <c r="P4" s="381"/>
      <c r="Q4" s="386"/>
    </row>
    <row r="5" spans="2:26">
      <c r="B5" s="390" t="s">
        <v>483</v>
      </c>
      <c r="C5" s="379"/>
      <c r="D5" s="388"/>
      <c r="E5" s="379"/>
      <c r="F5" s="379"/>
      <c r="G5" s="379"/>
      <c r="H5" s="379"/>
      <c r="I5" s="379"/>
      <c r="J5" s="379"/>
      <c r="K5" s="379"/>
      <c r="L5" s="379"/>
      <c r="M5" s="385"/>
      <c r="N5" s="391"/>
      <c r="O5" s="392"/>
      <c r="P5" s="381"/>
      <c r="Q5" s="386"/>
    </row>
    <row r="6" spans="2:26">
      <c r="N6" s="398"/>
      <c r="O6" s="399"/>
    </row>
    <row r="7" spans="2:26" ht="15" customHeight="1">
      <c r="B7" s="401"/>
      <c r="C7" s="402"/>
      <c r="D7" s="403" t="s">
        <v>47</v>
      </c>
      <c r="E7" s="404" t="s">
        <v>484</v>
      </c>
      <c r="F7" s="405"/>
      <c r="G7" s="406"/>
      <c r="H7" s="404" t="s">
        <v>485</v>
      </c>
      <c r="I7" s="405"/>
      <c r="J7" s="407"/>
      <c r="K7" s="405" t="s">
        <v>486</v>
      </c>
      <c r="L7" s="408"/>
      <c r="M7" s="409"/>
      <c r="N7" s="409"/>
      <c r="O7" s="410" t="s">
        <v>48</v>
      </c>
      <c r="Q7" s="411" t="s">
        <v>487</v>
      </c>
    </row>
    <row r="8" spans="2:26">
      <c r="B8" s="412" t="s">
        <v>49</v>
      </c>
      <c r="C8" s="413" t="s">
        <v>50</v>
      </c>
      <c r="D8" s="414" t="s">
        <v>51</v>
      </c>
      <c r="E8" s="413" t="s">
        <v>52</v>
      </c>
      <c r="F8" s="415" t="s">
        <v>53</v>
      </c>
      <c r="G8" s="413"/>
      <c r="H8" s="413" t="s">
        <v>52</v>
      </c>
      <c r="I8" s="415" t="s">
        <v>53</v>
      </c>
      <c r="J8" s="415"/>
      <c r="K8" s="415" t="s">
        <v>488</v>
      </c>
      <c r="L8" s="416" t="s">
        <v>489</v>
      </c>
      <c r="M8" s="417"/>
      <c r="N8" s="417"/>
      <c r="O8" s="418" t="s">
        <v>490</v>
      </c>
      <c r="Q8" s="419" t="s">
        <v>54</v>
      </c>
    </row>
    <row r="9" spans="2:26">
      <c r="B9" s="399"/>
      <c r="C9" s="399"/>
      <c r="D9" s="420"/>
      <c r="E9" s="399"/>
      <c r="F9" s="399"/>
      <c r="H9" s="399"/>
      <c r="I9" s="396"/>
      <c r="K9" s="399"/>
      <c r="L9" s="398"/>
      <c r="M9" s="398"/>
      <c r="N9" s="398"/>
      <c r="O9" s="399"/>
    </row>
    <row r="10" spans="2:26">
      <c r="B10" s="421" t="s">
        <v>491</v>
      </c>
      <c r="C10" s="422"/>
      <c r="D10" s="423"/>
      <c r="E10" s="424"/>
      <c r="F10" s="424"/>
      <c r="G10" s="425"/>
      <c r="H10" s="423"/>
      <c r="I10" s="426"/>
      <c r="J10" s="426"/>
      <c r="K10" s="426"/>
      <c r="L10" s="427"/>
      <c r="M10" s="398"/>
      <c r="N10" s="398"/>
      <c r="O10" s="399"/>
    </row>
    <row r="11" spans="2:26">
      <c r="B11" s="428"/>
      <c r="C11" s="399"/>
      <c r="D11" s="420"/>
      <c r="E11" s="399"/>
      <c r="F11" s="399"/>
      <c r="G11" s="429"/>
      <c r="H11" s="420"/>
      <c r="I11" s="430"/>
      <c r="J11" s="430"/>
      <c r="K11" s="430"/>
      <c r="L11" s="431"/>
      <c r="M11" s="398"/>
      <c r="N11" s="398"/>
      <c r="O11" s="432" t="s">
        <v>492</v>
      </c>
      <c r="P11" s="399"/>
    </row>
    <row r="12" spans="2:26">
      <c r="B12" s="433" t="s">
        <v>55</v>
      </c>
      <c r="C12" s="434" t="s">
        <v>56</v>
      </c>
      <c r="D12" s="435">
        <v>8441336</v>
      </c>
      <c r="E12" s="436">
        <v>10</v>
      </c>
      <c r="F12" s="430">
        <f>SUM(+D12*E12)</f>
        <v>84413360</v>
      </c>
      <c r="H12" s="437">
        <f>IF(E12*(1+$O$16)&lt;=10.5,ROUND(E12*(1+$O$16),2),10.5)</f>
        <v>10.34</v>
      </c>
      <c r="I12" s="430">
        <f>SUM(+D12*H12)</f>
        <v>87283414.239999995</v>
      </c>
      <c r="J12" s="430"/>
      <c r="K12" s="430">
        <f>I12-F12</f>
        <v>2870054.2399999946</v>
      </c>
      <c r="L12" s="438">
        <f>ROUND(K12/F12,5)</f>
        <v>3.4000000000000002E-2</v>
      </c>
      <c r="M12" s="398"/>
      <c r="N12" s="398"/>
      <c r="O12" s="439">
        <v>9825149.2740329877</v>
      </c>
      <c r="P12" s="399"/>
      <c r="Q12" s="440">
        <f>H12/E12-1</f>
        <v>3.400000000000003E-2</v>
      </c>
    </row>
    <row r="13" spans="2:26">
      <c r="B13" s="428" t="s">
        <v>57</v>
      </c>
      <c r="C13" s="399" t="s">
        <v>58</v>
      </c>
      <c r="D13" s="441">
        <v>548024951</v>
      </c>
      <c r="E13" s="442">
        <v>0.37372</v>
      </c>
      <c r="F13" s="430">
        <f>ROUND(D13*E13,2)</f>
        <v>204807884.69</v>
      </c>
      <c r="H13" s="443">
        <f>ROUND(E13*(1+$O$16),5)</f>
        <v>0.38640999999999998</v>
      </c>
      <c r="I13" s="430">
        <f>ROUND(D13*H13,2)</f>
        <v>211762321.31999999</v>
      </c>
      <c r="J13" s="430"/>
      <c r="K13" s="430">
        <f>I13-F13</f>
        <v>6954436.6299999952</v>
      </c>
      <c r="L13" s="438">
        <f>ROUND(K13/F13,5)</f>
        <v>3.3959999999999997E-2</v>
      </c>
      <c r="M13" s="399"/>
      <c r="N13" s="399"/>
      <c r="O13" s="444" t="s">
        <v>493</v>
      </c>
      <c r="P13" s="399"/>
      <c r="Q13" s="440">
        <f>H13/E13-1</f>
        <v>3.3955902814941652E-2</v>
      </c>
    </row>
    <row r="14" spans="2:26">
      <c r="B14" s="445"/>
      <c r="C14" s="446"/>
      <c r="D14" s="447"/>
      <c r="E14" s="399"/>
      <c r="F14" s="426">
        <f>SUM(F12:F13)</f>
        <v>289221244.69</v>
      </c>
      <c r="H14" s="420"/>
      <c r="I14" s="426">
        <f>SUM(I12:I13)</f>
        <v>299045735.56</v>
      </c>
      <c r="J14" s="430"/>
      <c r="K14" s="426">
        <f>SUM(K12:K13)</f>
        <v>9824490.8699999899</v>
      </c>
      <c r="L14" s="448">
        <f>ROUND(K14/F14,5)</f>
        <v>3.397E-2</v>
      </c>
      <c r="M14" s="399"/>
      <c r="N14" s="399"/>
      <c r="O14" s="449">
        <f>(K14+K26)-O12</f>
        <v>-610.83403299748898</v>
      </c>
      <c r="P14" s="399"/>
      <c r="Q14" s="450"/>
    </row>
    <row r="15" spans="2:26">
      <c r="B15" s="445"/>
      <c r="C15" s="451"/>
      <c r="D15" s="420"/>
      <c r="E15" s="452"/>
      <c r="F15" s="453"/>
      <c r="H15" s="420"/>
      <c r="I15" s="430"/>
      <c r="J15" s="430"/>
      <c r="K15" s="430"/>
      <c r="L15" s="431"/>
      <c r="M15" s="440"/>
      <c r="N15" s="440"/>
      <c r="O15" s="454"/>
      <c r="Q15" s="455"/>
    </row>
    <row r="16" spans="2:26">
      <c r="B16" s="428" t="s">
        <v>494</v>
      </c>
      <c r="C16" s="399" t="s">
        <v>58</v>
      </c>
      <c r="D16" s="447">
        <f>D13</f>
        <v>548024951</v>
      </c>
      <c r="E16" s="442">
        <v>0.67837999999999998</v>
      </c>
      <c r="F16" s="426">
        <f>E16*D16</f>
        <v>371769166.25937998</v>
      </c>
      <c r="G16" s="399"/>
      <c r="H16" s="443">
        <f>E16</f>
        <v>0.67837999999999998</v>
      </c>
      <c r="I16" s="426">
        <f>H16*D16</f>
        <v>371769166.25937998</v>
      </c>
      <c r="J16" s="430"/>
      <c r="K16" s="426">
        <f>I16-F16</f>
        <v>0</v>
      </c>
      <c r="L16" s="448">
        <f>ROUND(K16/F16,5)</f>
        <v>0</v>
      </c>
      <c r="M16" s="440"/>
      <c r="N16" s="440"/>
      <c r="O16" s="456">
        <v>3.3959999999999997E-2</v>
      </c>
      <c r="P16" s="457"/>
      <c r="Q16" s="458"/>
      <c r="R16" s="399"/>
      <c r="Z16" s="399"/>
    </row>
    <row r="17" spans="1:26" ht="14.25" customHeight="1">
      <c r="B17" s="428"/>
      <c r="C17" s="399"/>
      <c r="D17" s="420"/>
      <c r="E17" s="420"/>
      <c r="F17" s="430"/>
      <c r="H17" s="459"/>
      <c r="I17" s="430"/>
      <c r="J17" s="430"/>
      <c r="K17" s="430"/>
      <c r="L17" s="431"/>
      <c r="M17" s="399"/>
      <c r="N17" s="399"/>
      <c r="O17" s="457"/>
      <c r="P17" s="457"/>
      <c r="Q17" s="457"/>
      <c r="R17" s="399"/>
      <c r="Z17" s="399"/>
    </row>
    <row r="18" spans="1:26">
      <c r="B18" s="460" t="s">
        <v>369</v>
      </c>
      <c r="C18" s="446"/>
      <c r="D18" s="441"/>
      <c r="E18" s="399"/>
      <c r="F18" s="426">
        <f>F14+F16</f>
        <v>660990410.94937992</v>
      </c>
      <c r="H18" s="420"/>
      <c r="I18" s="426">
        <f>I14+I16</f>
        <v>670814901.81938004</v>
      </c>
      <c r="J18" s="430"/>
      <c r="K18" s="426">
        <f>K14+K16</f>
        <v>9824490.8699999899</v>
      </c>
      <c r="L18" s="448">
        <f>ROUND(K18/F18,5)</f>
        <v>1.486E-2</v>
      </c>
      <c r="M18" s="440"/>
      <c r="N18" s="440"/>
      <c r="O18" s="440"/>
      <c r="P18" s="461"/>
      <c r="Q18" s="411"/>
      <c r="R18" s="399"/>
      <c r="Z18" s="399"/>
    </row>
    <row r="19" spans="1:26">
      <c r="B19" s="460"/>
      <c r="C19" s="446"/>
      <c r="D19" s="435"/>
      <c r="E19" s="420"/>
      <c r="F19" s="462"/>
      <c r="H19" s="420"/>
      <c r="I19" s="430"/>
      <c r="J19" s="430"/>
      <c r="K19" s="463"/>
      <c r="L19" s="438"/>
      <c r="M19" s="440"/>
      <c r="N19" s="398"/>
      <c r="O19" s="399"/>
      <c r="Q19" s="455"/>
      <c r="R19" s="399"/>
      <c r="Z19" s="399"/>
    </row>
    <row r="20" spans="1:26" s="284" customFormat="1">
      <c r="B20" s="464"/>
      <c r="C20" s="465"/>
      <c r="D20" s="465"/>
      <c r="E20" s="465"/>
      <c r="F20" s="466"/>
      <c r="G20" s="467"/>
      <c r="H20" s="465"/>
      <c r="I20" s="466"/>
      <c r="J20" s="466"/>
      <c r="K20" s="466"/>
      <c r="L20" s="468"/>
      <c r="M20" s="420"/>
      <c r="N20" s="420"/>
      <c r="Q20" s="420"/>
      <c r="R20" s="420"/>
      <c r="Z20" s="420"/>
    </row>
    <row r="21" spans="1:26" s="284" customFormat="1">
      <c r="B21" s="420"/>
      <c r="C21" s="420"/>
      <c r="D21" s="420"/>
      <c r="F21" s="469"/>
      <c r="G21" s="447"/>
      <c r="H21" s="420"/>
      <c r="I21" s="462"/>
      <c r="J21" s="462"/>
      <c r="K21" s="462"/>
      <c r="L21" s="38"/>
      <c r="M21" s="420"/>
      <c r="N21" s="420"/>
      <c r="O21" s="420"/>
      <c r="Q21" s="420"/>
      <c r="R21" s="420"/>
      <c r="Z21" s="420"/>
    </row>
    <row r="22" spans="1:26">
      <c r="A22" s="284"/>
      <c r="B22" s="470" t="s">
        <v>495</v>
      </c>
      <c r="C22" s="471"/>
      <c r="D22" s="423"/>
      <c r="E22" s="472"/>
      <c r="F22" s="473"/>
      <c r="G22" s="425"/>
      <c r="H22" s="423"/>
      <c r="I22" s="426"/>
      <c r="J22" s="426"/>
      <c r="K22" s="426"/>
      <c r="L22" s="448"/>
      <c r="M22" s="399"/>
      <c r="N22" s="399"/>
      <c r="O22" s="399"/>
      <c r="Q22" s="455"/>
      <c r="R22" s="399"/>
      <c r="Z22" s="399"/>
    </row>
    <row r="23" spans="1:26" s="284" customFormat="1">
      <c r="B23" s="474"/>
      <c r="C23" s="420"/>
      <c r="D23" s="420"/>
      <c r="E23" s="420"/>
      <c r="F23" s="462"/>
      <c r="G23" s="475"/>
      <c r="H23" s="420"/>
      <c r="I23" s="462"/>
      <c r="J23" s="462"/>
      <c r="K23" s="462"/>
      <c r="L23" s="476"/>
      <c r="M23" s="477"/>
      <c r="N23" s="477"/>
      <c r="O23" s="457"/>
      <c r="P23" s="420"/>
      <c r="Q23" s="478"/>
      <c r="R23" s="420"/>
      <c r="Z23" s="420"/>
    </row>
    <row r="24" spans="1:26" s="284" customFormat="1" ht="13.5" customHeight="1">
      <c r="B24" s="433" t="s">
        <v>55</v>
      </c>
      <c r="C24" s="434" t="s">
        <v>56</v>
      </c>
      <c r="D24" s="435">
        <v>61</v>
      </c>
      <c r="E24" s="436">
        <v>10</v>
      </c>
      <c r="F24" s="462">
        <f>SUM(+D24*E24)</f>
        <v>610</v>
      </c>
      <c r="G24" s="447"/>
      <c r="H24" s="479">
        <f>H12</f>
        <v>10.34</v>
      </c>
      <c r="I24" s="462">
        <f>SUM(+D24*H24)</f>
        <v>630.74</v>
      </c>
      <c r="J24" s="462"/>
      <c r="K24" s="462">
        <f>I24-F24</f>
        <v>20.740000000000009</v>
      </c>
      <c r="L24" s="476"/>
      <c r="M24" s="477"/>
      <c r="N24" s="477"/>
      <c r="O24" s="480"/>
      <c r="P24" s="420"/>
      <c r="Q24" s="440">
        <f>H24/E24-1</f>
        <v>3.400000000000003E-2</v>
      </c>
      <c r="R24" s="420"/>
      <c r="Z24" s="420"/>
    </row>
    <row r="25" spans="1:26" s="284" customFormat="1" ht="13.5" customHeight="1">
      <c r="B25" s="428" t="s">
        <v>57</v>
      </c>
      <c r="C25" s="399" t="s">
        <v>58</v>
      </c>
      <c r="D25" s="435">
        <v>2114</v>
      </c>
      <c r="E25" s="442">
        <v>0.37372</v>
      </c>
      <c r="F25" s="462">
        <f>ROUND(D25*E25,2)</f>
        <v>790.04</v>
      </c>
      <c r="G25" s="447"/>
      <c r="H25" s="443">
        <f>H13</f>
        <v>0.38640999999999998</v>
      </c>
      <c r="I25" s="462">
        <f>ROUND(D25*H25,2)</f>
        <v>816.87</v>
      </c>
      <c r="J25" s="462"/>
      <c r="K25" s="462">
        <f>I25-F25</f>
        <v>26.830000000000041</v>
      </c>
      <c r="L25" s="481"/>
      <c r="M25" s="477"/>
      <c r="N25" s="477"/>
      <c r="O25" s="482"/>
      <c r="P25" s="420"/>
      <c r="Q25" s="440">
        <f>H25/E25-1</f>
        <v>3.3955902814941652E-2</v>
      </c>
      <c r="R25" s="420"/>
      <c r="Z25" s="420"/>
    </row>
    <row r="26" spans="1:26" s="284" customFormat="1" ht="13.5" customHeight="1">
      <c r="B26" s="460" t="s">
        <v>496</v>
      </c>
      <c r="C26" s="434"/>
      <c r="D26" s="447"/>
      <c r="E26" s="420"/>
      <c r="F26" s="426">
        <f>SUM(F24:F25)</f>
        <v>1400.04</v>
      </c>
      <c r="G26" s="447"/>
      <c r="H26" s="420"/>
      <c r="I26" s="426">
        <f>SUM(I24:I25)</f>
        <v>1447.6100000000001</v>
      </c>
      <c r="J26" s="462"/>
      <c r="K26" s="426">
        <f>SUM(K24:K25)</f>
        <v>47.57000000000005</v>
      </c>
      <c r="L26" s="448">
        <f>ROUND(K26/F26,5)</f>
        <v>3.3980000000000003E-2</v>
      </c>
      <c r="M26" s="420"/>
      <c r="N26" s="420"/>
      <c r="O26" s="482"/>
      <c r="P26" s="420"/>
      <c r="Q26" s="450"/>
      <c r="R26" s="420"/>
      <c r="Z26" s="420"/>
    </row>
    <row r="27" spans="1:26" s="284" customFormat="1" ht="13.5" customHeight="1">
      <c r="B27" s="483"/>
      <c r="C27" s="484"/>
      <c r="D27" s="420"/>
      <c r="E27" s="420"/>
      <c r="F27" s="485"/>
      <c r="G27" s="447"/>
      <c r="H27" s="420"/>
      <c r="I27" s="462"/>
      <c r="J27" s="462"/>
      <c r="K27" s="462"/>
      <c r="L27" s="476"/>
      <c r="M27" s="420"/>
      <c r="N27" s="420"/>
      <c r="O27" s="486"/>
      <c r="Q27" s="478"/>
      <c r="R27" s="420"/>
      <c r="Z27" s="420"/>
    </row>
    <row r="28" spans="1:26" s="284" customFormat="1" ht="13.5" customHeight="1">
      <c r="B28" s="428" t="s">
        <v>497</v>
      </c>
      <c r="C28" s="399" t="s">
        <v>58</v>
      </c>
      <c r="D28" s="447">
        <f>D25</f>
        <v>2114</v>
      </c>
      <c r="E28" s="442">
        <v>4.0064099999999998</v>
      </c>
      <c r="F28" s="426">
        <f>E28*D28</f>
        <v>8469.5507399999988</v>
      </c>
      <c r="G28" s="420"/>
      <c r="H28" s="443">
        <f>E28</f>
        <v>4.0064099999999998</v>
      </c>
      <c r="I28" s="426">
        <f>F28</f>
        <v>8469.5507399999988</v>
      </c>
      <c r="J28" s="462"/>
      <c r="K28" s="426">
        <f>I28-F28</f>
        <v>0</v>
      </c>
      <c r="L28" s="448">
        <f>ROUND(K28/F28,5)</f>
        <v>0</v>
      </c>
      <c r="M28" s="477"/>
      <c r="N28" s="477"/>
      <c r="O28" s="487"/>
      <c r="P28" s="457"/>
      <c r="Q28" s="457"/>
      <c r="R28" s="420"/>
      <c r="Z28" s="420"/>
    </row>
    <row r="29" spans="1:26" s="284" customFormat="1" ht="13.5" customHeight="1">
      <c r="B29" s="474"/>
      <c r="C29" s="420"/>
      <c r="D29" s="420"/>
      <c r="E29" s="442"/>
      <c r="F29" s="462"/>
      <c r="G29" s="447"/>
      <c r="H29" s="459"/>
      <c r="I29" s="462"/>
      <c r="J29" s="462"/>
      <c r="K29" s="462"/>
      <c r="L29" s="481"/>
      <c r="M29" s="488"/>
      <c r="N29" s="488"/>
      <c r="O29" s="486"/>
      <c r="P29" s="457"/>
      <c r="Q29" s="457"/>
      <c r="R29" s="420"/>
      <c r="Z29" s="420"/>
    </row>
    <row r="30" spans="1:26" s="284" customFormat="1" ht="13.5" customHeight="1">
      <c r="B30" s="433" t="s">
        <v>369</v>
      </c>
      <c r="C30" s="434"/>
      <c r="D30" s="447"/>
      <c r="E30" s="420"/>
      <c r="F30" s="426">
        <f>F26+F28</f>
        <v>9869.5907399999996</v>
      </c>
      <c r="G30" s="447"/>
      <c r="H30" s="420"/>
      <c r="I30" s="426">
        <f>I26+I28</f>
        <v>9917.1607399999994</v>
      </c>
      <c r="J30" s="462"/>
      <c r="K30" s="426">
        <f>K26+K28</f>
        <v>47.57000000000005</v>
      </c>
      <c r="L30" s="448">
        <f>ROUND(K30/F30,5)</f>
        <v>4.8199999999999996E-3</v>
      </c>
      <c r="M30" s="420"/>
      <c r="N30" s="420"/>
      <c r="O30" s="489"/>
      <c r="P30" s="457"/>
      <c r="Q30" s="450"/>
      <c r="R30" s="420"/>
      <c r="Z30" s="420"/>
    </row>
    <row r="31" spans="1:26" s="284" customFormat="1" ht="13.5" customHeight="1">
      <c r="B31" s="474"/>
      <c r="C31" s="420"/>
      <c r="D31" s="420"/>
      <c r="E31" s="420"/>
      <c r="F31" s="490"/>
      <c r="G31" s="447"/>
      <c r="H31" s="420"/>
      <c r="I31" s="462"/>
      <c r="J31" s="462"/>
      <c r="K31" s="462"/>
      <c r="L31" s="481"/>
      <c r="M31" s="488"/>
      <c r="N31" s="488"/>
      <c r="P31" s="457"/>
      <c r="Q31" s="420"/>
      <c r="R31" s="420"/>
      <c r="Z31" s="420"/>
    </row>
    <row r="32" spans="1:26" s="284" customFormat="1" ht="13.5" customHeight="1">
      <c r="B32" s="464"/>
      <c r="C32" s="465"/>
      <c r="D32" s="465"/>
      <c r="E32" s="465"/>
      <c r="F32" s="466"/>
      <c r="G32" s="465"/>
      <c r="H32" s="465"/>
      <c r="I32" s="466"/>
      <c r="J32" s="466"/>
      <c r="K32" s="466"/>
      <c r="L32" s="468"/>
      <c r="M32" s="420"/>
      <c r="N32" s="420"/>
      <c r="P32" s="457"/>
      <c r="Q32" s="478"/>
      <c r="R32" s="420"/>
      <c r="Z32" s="420"/>
    </row>
    <row r="33" spans="2:26" s="284" customFormat="1" ht="13.5" customHeight="1">
      <c r="B33" s="420"/>
      <c r="C33" s="420"/>
      <c r="D33" s="420"/>
      <c r="E33" s="491"/>
      <c r="F33" s="490"/>
      <c r="G33" s="447"/>
      <c r="H33" s="420"/>
      <c r="I33" s="462"/>
      <c r="J33" s="462"/>
      <c r="K33" s="462"/>
      <c r="L33" s="38"/>
      <c r="M33" s="420"/>
      <c r="N33" s="420"/>
      <c r="P33" s="457"/>
      <c r="Q33" s="478"/>
      <c r="R33" s="420"/>
      <c r="Z33" s="420"/>
    </row>
    <row r="34" spans="2:26" s="284" customFormat="1" ht="13.5" customHeight="1">
      <c r="B34" s="420"/>
      <c r="C34" s="420"/>
      <c r="D34" s="420"/>
      <c r="E34" s="491"/>
      <c r="F34" s="490"/>
      <c r="G34" s="447"/>
      <c r="H34" s="420"/>
      <c r="I34" s="462"/>
      <c r="J34" s="462"/>
      <c r="K34" s="462"/>
      <c r="L34" s="38"/>
      <c r="M34" s="420"/>
      <c r="N34" s="420"/>
      <c r="P34" s="457"/>
      <c r="Q34" s="478"/>
      <c r="R34" s="420"/>
      <c r="Z34" s="420"/>
    </row>
    <row r="35" spans="2:26" ht="13.5" customHeight="1">
      <c r="B35" s="470" t="s">
        <v>498</v>
      </c>
      <c r="C35" s="422"/>
      <c r="D35" s="423"/>
      <c r="E35" s="472"/>
      <c r="F35" s="473"/>
      <c r="G35" s="425"/>
      <c r="H35" s="424"/>
      <c r="I35" s="426"/>
      <c r="J35" s="426"/>
      <c r="K35" s="426"/>
      <c r="L35" s="448"/>
      <c r="M35" s="399"/>
      <c r="N35" s="399"/>
      <c r="P35" s="457"/>
      <c r="Q35" s="455"/>
      <c r="R35" s="399"/>
      <c r="Z35" s="399"/>
    </row>
    <row r="36" spans="2:26" ht="13.5" customHeight="1">
      <c r="B36" s="445"/>
      <c r="C36" s="451"/>
      <c r="D36" s="420"/>
      <c r="E36" s="399"/>
      <c r="F36" s="430"/>
      <c r="G36" s="492"/>
      <c r="H36" s="399"/>
      <c r="I36" s="430"/>
      <c r="J36" s="430"/>
      <c r="K36" s="430"/>
      <c r="L36" s="431"/>
      <c r="M36" s="398"/>
      <c r="N36" s="398"/>
      <c r="O36" s="493" t="s">
        <v>499</v>
      </c>
      <c r="P36" s="457"/>
      <c r="Q36" s="455"/>
      <c r="R36" s="399"/>
      <c r="Z36" s="399"/>
    </row>
    <row r="37" spans="2:26" ht="13.5" customHeight="1">
      <c r="B37" s="474" t="s">
        <v>500</v>
      </c>
      <c r="C37" s="494" t="s">
        <v>59</v>
      </c>
      <c r="D37" s="435">
        <v>642</v>
      </c>
      <c r="E37" s="436">
        <v>9.92</v>
      </c>
      <c r="F37" s="430">
        <f>ROUND(D37*E37,2)</f>
        <v>6368.64</v>
      </c>
      <c r="H37" s="479">
        <f>ROUND(E37*(1+$O$41),2)</f>
        <v>10.26</v>
      </c>
      <c r="I37" s="430">
        <f>ROUND(D37*H37,2)</f>
        <v>6586.92</v>
      </c>
      <c r="J37" s="430"/>
      <c r="K37" s="430">
        <f>I37-F37</f>
        <v>218.27999999999975</v>
      </c>
      <c r="L37" s="438">
        <f>ROUND(K37/F37,5)</f>
        <v>3.4270000000000002E-2</v>
      </c>
      <c r="M37" s="495"/>
      <c r="N37" s="495"/>
      <c r="O37" s="439">
        <v>218.68841613642871</v>
      </c>
      <c r="P37" s="457"/>
      <c r="Q37" s="440">
        <f>H37/E37-1</f>
        <v>3.4274193548387011E-2</v>
      </c>
      <c r="R37" s="399"/>
      <c r="Z37" s="399"/>
    </row>
    <row r="38" spans="2:26" ht="13.5" customHeight="1">
      <c r="B38" s="428"/>
      <c r="C38" s="399"/>
      <c r="D38" s="420"/>
      <c r="E38" s="420"/>
      <c r="F38" s="430"/>
      <c r="G38" s="399"/>
      <c r="H38" s="399"/>
      <c r="I38" s="430"/>
      <c r="J38" s="430"/>
      <c r="K38" s="430"/>
      <c r="L38" s="438"/>
      <c r="M38" s="495"/>
      <c r="N38" s="495"/>
      <c r="O38" s="444" t="s">
        <v>493</v>
      </c>
      <c r="P38" s="457"/>
      <c r="Q38" s="440"/>
      <c r="R38" s="399"/>
      <c r="Z38" s="399"/>
    </row>
    <row r="39" spans="2:26" ht="13.5" customHeight="1">
      <c r="B39" s="460" t="s">
        <v>501</v>
      </c>
      <c r="C39" s="446"/>
      <c r="D39" s="435">
        <v>12198</v>
      </c>
      <c r="E39" s="447"/>
      <c r="F39" s="453"/>
      <c r="H39" s="399"/>
      <c r="I39" s="430"/>
      <c r="J39" s="430"/>
      <c r="K39" s="430"/>
      <c r="L39" s="431"/>
      <c r="M39" s="495"/>
      <c r="N39" s="495"/>
      <c r="O39" s="449">
        <f>K37-O37</f>
        <v>-0.40841613642896846</v>
      </c>
      <c r="P39" s="457"/>
      <c r="Q39" s="440"/>
      <c r="R39" s="399"/>
      <c r="Z39" s="399"/>
    </row>
    <row r="40" spans="2:26" ht="13.5" customHeight="1">
      <c r="B40" s="428"/>
      <c r="C40" s="399"/>
      <c r="D40" s="420"/>
      <c r="E40" s="420"/>
      <c r="F40" s="496"/>
      <c r="G40" s="447"/>
      <c r="H40" s="420"/>
      <c r="I40" s="462"/>
      <c r="J40" s="430"/>
      <c r="K40" s="430"/>
      <c r="L40" s="431"/>
      <c r="M40" s="440"/>
      <c r="N40" s="440"/>
      <c r="P40" s="457"/>
      <c r="Q40" s="440"/>
      <c r="R40" s="399"/>
      <c r="Z40" s="399"/>
    </row>
    <row r="41" spans="2:26" ht="13.5" customHeight="1">
      <c r="B41" s="428" t="s">
        <v>494</v>
      </c>
      <c r="C41" s="446"/>
      <c r="D41" s="447">
        <f>D39</f>
        <v>12198</v>
      </c>
      <c r="E41" s="497">
        <f>ROUND(12.89/19,5)</f>
        <v>0.67842000000000002</v>
      </c>
      <c r="F41" s="426">
        <f>D41*E41</f>
        <v>8275.3671599999998</v>
      </c>
      <c r="G41" s="498"/>
      <c r="H41" s="443">
        <f>E41</f>
        <v>0.67842000000000002</v>
      </c>
      <c r="I41" s="426">
        <f>D41*H41</f>
        <v>8275.3671599999998</v>
      </c>
      <c r="J41" s="430"/>
      <c r="K41" s="426">
        <f>I41-F41</f>
        <v>0</v>
      </c>
      <c r="L41" s="448">
        <f>ROUND(K41/F41,5)</f>
        <v>0</v>
      </c>
      <c r="M41" s="399"/>
      <c r="N41" s="399"/>
      <c r="O41" s="456">
        <v>3.3959999999999997E-2</v>
      </c>
      <c r="P41" s="457"/>
      <c r="Q41" s="457"/>
      <c r="R41" s="399"/>
      <c r="Z41" s="399"/>
    </row>
    <row r="42" spans="2:26" ht="13.5" customHeight="1">
      <c r="B42" s="428"/>
      <c r="C42" s="399"/>
      <c r="D42" s="420"/>
      <c r="E42" s="399"/>
      <c r="F42" s="430"/>
      <c r="H42" s="399"/>
      <c r="I42" s="430"/>
      <c r="J42" s="430"/>
      <c r="K42" s="430"/>
      <c r="L42" s="499"/>
      <c r="O42" s="487"/>
      <c r="P42" s="457"/>
      <c r="Q42" s="457"/>
      <c r="R42" s="399"/>
      <c r="Z42" s="399"/>
    </row>
    <row r="43" spans="2:26" ht="13.5" customHeight="1">
      <c r="B43" s="428" t="s">
        <v>369</v>
      </c>
      <c r="C43" s="399"/>
      <c r="D43" s="420"/>
      <c r="E43" s="399"/>
      <c r="F43" s="426">
        <f>F37+F41</f>
        <v>14644.007160000001</v>
      </c>
      <c r="H43" s="399"/>
      <c r="I43" s="426">
        <f>I37+I41</f>
        <v>14862.28716</v>
      </c>
      <c r="J43" s="430"/>
      <c r="K43" s="426">
        <f>K37+K41</f>
        <v>218.27999999999975</v>
      </c>
      <c r="L43" s="448">
        <f>ROUND(K43/F43,5)</f>
        <v>1.491E-2</v>
      </c>
      <c r="M43" s="398"/>
      <c r="N43" s="398"/>
      <c r="O43" s="457"/>
      <c r="P43" s="457"/>
      <c r="Q43" s="457"/>
      <c r="R43" s="399"/>
      <c r="Z43" s="399"/>
    </row>
    <row r="44" spans="2:26" ht="13.5" customHeight="1">
      <c r="B44" s="428"/>
      <c r="C44" s="399"/>
      <c r="D44" s="420"/>
      <c r="E44" s="420"/>
      <c r="F44" s="462"/>
      <c r="H44" s="399"/>
      <c r="I44" s="430"/>
      <c r="J44" s="430"/>
      <c r="K44" s="430"/>
      <c r="L44" s="499"/>
      <c r="M44" s="440"/>
      <c r="N44" s="440"/>
      <c r="O44" s="500"/>
      <c r="P44" s="501"/>
      <c r="Q44" s="411"/>
      <c r="R44" s="399"/>
      <c r="Z44" s="399"/>
    </row>
    <row r="45" spans="2:26" ht="13.5" customHeight="1">
      <c r="B45" s="502"/>
      <c r="C45" s="503"/>
      <c r="D45" s="465"/>
      <c r="E45" s="504"/>
      <c r="F45" s="505"/>
      <c r="G45" s="506"/>
      <c r="H45" s="504"/>
      <c r="I45" s="507"/>
      <c r="J45" s="507"/>
      <c r="K45" s="504"/>
      <c r="L45" s="508"/>
      <c r="M45" s="482"/>
      <c r="N45" s="482"/>
      <c r="Q45" s="455"/>
      <c r="R45" s="399"/>
      <c r="Z45" s="399"/>
    </row>
    <row r="46" spans="2:26" ht="13.5" customHeight="1">
      <c r="B46" s="387"/>
      <c r="K46" s="399"/>
      <c r="M46" s="440"/>
      <c r="N46" s="440"/>
      <c r="Q46" s="455"/>
      <c r="R46" s="399"/>
      <c r="Z46" s="399"/>
    </row>
    <row r="47" spans="2:26">
      <c r="B47" s="393" t="s">
        <v>502</v>
      </c>
      <c r="K47" s="399"/>
      <c r="M47" s="482"/>
      <c r="N47" s="482"/>
      <c r="Q47" s="455"/>
      <c r="R47" s="399"/>
      <c r="Z47" s="399"/>
    </row>
    <row r="48" spans="2:26">
      <c r="B48" s="387"/>
      <c r="D48" s="509" t="s">
        <v>58</v>
      </c>
      <c r="F48" s="413" t="s">
        <v>484</v>
      </c>
      <c r="I48" s="415" t="s">
        <v>485</v>
      </c>
      <c r="K48" s="415" t="s">
        <v>60</v>
      </c>
      <c r="Q48" s="455"/>
      <c r="R48" s="399"/>
      <c r="Z48" s="399"/>
    </row>
    <row r="49" spans="2:26">
      <c r="B49" s="387" t="s">
        <v>503</v>
      </c>
      <c r="F49" s="510">
        <f>F16+F28+F41</f>
        <v>371785911.17728001</v>
      </c>
      <c r="I49" s="510">
        <f>I16+I28+I41</f>
        <v>371785911.17728001</v>
      </c>
      <c r="J49" s="510"/>
      <c r="K49" s="430">
        <f>I49-F49</f>
        <v>0</v>
      </c>
      <c r="Q49" s="455"/>
      <c r="R49" s="399"/>
      <c r="Z49" s="399"/>
    </row>
    <row r="50" spans="2:26">
      <c r="B50" s="387" t="s">
        <v>504</v>
      </c>
      <c r="F50" s="510">
        <f>F14+F26+F37</f>
        <v>289229013.37</v>
      </c>
      <c r="G50" s="510"/>
      <c r="H50" s="510"/>
      <c r="I50" s="510">
        <f>I14+I26+I37</f>
        <v>299053770.09000003</v>
      </c>
      <c r="J50" s="510"/>
      <c r="K50" s="430">
        <f>I50-F50</f>
        <v>9824756.7200000286</v>
      </c>
      <c r="L50" s="511">
        <f>K50/F50</f>
        <v>3.3968779983464453E-2</v>
      </c>
    </row>
    <row r="51" spans="2:26">
      <c r="B51" s="387" t="s">
        <v>505</v>
      </c>
      <c r="D51" s="512">
        <f>D13+D25+D39</f>
        <v>548039263</v>
      </c>
      <c r="F51" s="426">
        <f>F49+F50</f>
        <v>661014924.54728007</v>
      </c>
      <c r="I51" s="426">
        <f>I49+I50</f>
        <v>670839681.2672801</v>
      </c>
      <c r="K51" s="426">
        <f>K49+K50</f>
        <v>9824756.7200000286</v>
      </c>
      <c r="L51" s="511">
        <f>K51/F51</f>
        <v>1.4863139023266182E-2</v>
      </c>
    </row>
    <row r="52" spans="2:26">
      <c r="B52" s="387"/>
      <c r="F52" s="510"/>
      <c r="I52" s="510"/>
      <c r="K52" s="430"/>
    </row>
    <row r="53" spans="2:26">
      <c r="B53" s="387" t="s">
        <v>506</v>
      </c>
      <c r="F53" s="513"/>
      <c r="K53" s="399"/>
      <c r="O53" s="514"/>
      <c r="P53" s="510"/>
    </row>
    <row r="54" spans="2:26">
      <c r="B54" s="387"/>
      <c r="F54" s="387"/>
    </row>
    <row r="55" spans="2:26">
      <c r="B55" s="387"/>
      <c r="F55" s="387"/>
    </row>
    <row r="56" spans="2:26" s="515" customFormat="1"/>
  </sheetData>
  <dataConsolidate/>
  <printOptions horizontalCentered="1"/>
  <pageMargins left="0.5" right="0.5" top="1" bottom="0.7" header="0.75" footer="0.5"/>
  <pageSetup scale="72" orientation="landscape" blackAndWhite="1" r:id="rId1"/>
  <headerFooter alignWithMargins="0">
    <oddHeader>&amp;R&amp;"Arial,Bold"UG-111049
Advice No. 2012-11</oddHeader>
    <oddFooter>&amp;L&amp;A
&amp;F&amp;R&amp;P of &amp;N</oddFooter>
  </headerFooter>
  <rowBreaks count="1" manualBreakCount="1">
    <brk id="46" min="1" max="16" man="1"/>
  </rowBreaks>
</worksheet>
</file>

<file path=xl/worksheets/sheet37.xml><?xml version="1.0" encoding="utf-8"?>
<worksheet xmlns="http://schemas.openxmlformats.org/spreadsheetml/2006/main" xmlns:r="http://schemas.openxmlformats.org/officeDocument/2006/relationships">
  <dimension ref="A2:Q151"/>
  <sheetViews>
    <sheetView workbookViewId="0">
      <selection activeCell="D35" sqref="D35"/>
    </sheetView>
  </sheetViews>
  <sheetFormatPr defaultRowHeight="12.75"/>
  <cols>
    <col min="1" max="1" width="2.42578125" style="516" customWidth="1"/>
    <col min="2" max="2" width="31.42578125" style="516" bestFit="1" customWidth="1"/>
    <col min="3" max="3" width="9.85546875" style="516" bestFit="1" customWidth="1"/>
    <col min="4" max="4" width="12.5703125" style="516" bestFit="1" customWidth="1"/>
    <col min="5" max="5" width="11.28515625" style="516" bestFit="1" customWidth="1"/>
    <col min="6" max="6" width="14" style="675" bestFit="1" customWidth="1"/>
    <col min="7" max="7" width="6" style="660" customWidth="1"/>
    <col min="8" max="8" width="11" style="625" bestFit="1" customWidth="1"/>
    <col min="9" max="9" width="14.85546875" style="675" bestFit="1" customWidth="1"/>
    <col min="10" max="10" width="2.28515625" style="675" customWidth="1"/>
    <col min="11" max="11" width="12.85546875" style="675" bestFit="1" customWidth="1"/>
    <col min="12" max="12" width="7.28515625" style="661" customWidth="1"/>
    <col min="13" max="13" width="2.140625" style="531" customWidth="1"/>
    <col min="14" max="14" width="2" style="606" customWidth="1"/>
    <col min="15" max="15" width="18.7109375" style="516" bestFit="1" customWidth="1"/>
    <col min="16" max="16" width="2.28515625" style="516" customWidth="1"/>
    <col min="17" max="17" width="8.85546875" style="534" bestFit="1" customWidth="1"/>
    <col min="18" max="16384" width="9.140625" style="516"/>
  </cols>
  <sheetData>
    <row r="2" spans="1:17">
      <c r="B2" s="390" t="s">
        <v>18</v>
      </c>
      <c r="C2" s="517"/>
      <c r="D2" s="517"/>
      <c r="E2" s="517"/>
      <c r="F2" s="518"/>
      <c r="G2" s="519"/>
      <c r="H2" s="520"/>
      <c r="I2" s="518"/>
      <c r="J2" s="518"/>
      <c r="K2" s="518"/>
      <c r="L2" s="521"/>
      <c r="M2" s="522"/>
      <c r="N2" s="522"/>
      <c r="O2" s="517"/>
      <c r="P2" s="517"/>
      <c r="Q2" s="523"/>
    </row>
    <row r="3" spans="1:17">
      <c r="B3" s="389" t="s">
        <v>482</v>
      </c>
      <c r="C3" s="517"/>
      <c r="D3" s="517"/>
      <c r="E3" s="517"/>
      <c r="F3" s="517"/>
      <c r="G3" s="520"/>
      <c r="H3" s="520"/>
      <c r="I3" s="517"/>
      <c r="J3" s="517"/>
      <c r="K3" s="517"/>
      <c r="L3" s="521"/>
      <c r="M3" s="517"/>
      <c r="N3" s="522"/>
      <c r="O3" s="517"/>
      <c r="P3" s="517"/>
      <c r="Q3" s="523"/>
    </row>
    <row r="4" spans="1:17">
      <c r="B4" s="389" t="s">
        <v>477</v>
      </c>
      <c r="C4" s="517"/>
      <c r="D4" s="517"/>
      <c r="E4" s="517"/>
      <c r="F4" s="517"/>
      <c r="G4" s="520"/>
      <c r="H4" s="520"/>
      <c r="I4" s="517"/>
      <c r="J4" s="517"/>
      <c r="K4" s="517"/>
      <c r="L4" s="521"/>
      <c r="M4" s="517"/>
      <c r="N4" s="522"/>
      <c r="O4" s="517"/>
      <c r="P4" s="517"/>
      <c r="Q4" s="523"/>
    </row>
    <row r="5" spans="1:17">
      <c r="B5" s="390" t="s">
        <v>483</v>
      </c>
      <c r="C5" s="517"/>
      <c r="D5" s="517"/>
      <c r="E5" s="517"/>
      <c r="F5" s="517"/>
      <c r="G5" s="520"/>
      <c r="H5" s="520"/>
      <c r="I5" s="517"/>
      <c r="J5" s="517"/>
      <c r="K5" s="517"/>
      <c r="L5" s="521"/>
      <c r="M5" s="517"/>
      <c r="N5" s="524"/>
      <c r="O5" s="525"/>
      <c r="P5" s="517"/>
      <c r="Q5" s="523"/>
    </row>
    <row r="6" spans="1:17" ht="13.5" customHeight="1">
      <c r="B6" s="526"/>
      <c r="C6" s="526"/>
      <c r="D6" s="526"/>
      <c r="E6" s="526"/>
      <c r="F6" s="527"/>
      <c r="G6" s="528"/>
      <c r="H6" s="529"/>
      <c r="I6" s="527"/>
      <c r="J6" s="527"/>
      <c r="K6" s="527"/>
      <c r="L6" s="530"/>
      <c r="N6" s="532"/>
      <c r="O6" s="533"/>
    </row>
    <row r="7" spans="1:17" ht="12" customHeight="1">
      <c r="B7" s="535"/>
      <c r="C7" s="536"/>
      <c r="D7" s="537" t="s">
        <v>47</v>
      </c>
      <c r="E7" s="404" t="s">
        <v>484</v>
      </c>
      <c r="F7" s="538"/>
      <c r="G7" s="539"/>
      <c r="H7" s="540" t="s">
        <v>485</v>
      </c>
      <c r="I7" s="538"/>
      <c r="J7" s="541"/>
      <c r="K7" s="975" t="s">
        <v>486</v>
      </c>
      <c r="L7" s="976"/>
      <c r="M7" s="542"/>
      <c r="N7" s="524"/>
      <c r="O7" s="410" t="s">
        <v>48</v>
      </c>
      <c r="Q7" s="411" t="s">
        <v>487</v>
      </c>
    </row>
    <row r="8" spans="1:17">
      <c r="B8" s="543" t="s">
        <v>49</v>
      </c>
      <c r="C8" s="418" t="s">
        <v>50</v>
      </c>
      <c r="D8" s="544" t="s">
        <v>51</v>
      </c>
      <c r="E8" s="418" t="s">
        <v>52</v>
      </c>
      <c r="F8" s="545" t="s">
        <v>53</v>
      </c>
      <c r="G8" s="544"/>
      <c r="H8" s="544" t="s">
        <v>52</v>
      </c>
      <c r="I8" s="545" t="s">
        <v>53</v>
      </c>
      <c r="J8" s="545"/>
      <c r="K8" s="545" t="s">
        <v>488</v>
      </c>
      <c r="L8" s="546" t="s">
        <v>489</v>
      </c>
      <c r="M8" s="547"/>
      <c r="N8" s="548"/>
      <c r="O8" s="418" t="s">
        <v>490</v>
      </c>
      <c r="Q8" s="419" t="s">
        <v>54</v>
      </c>
    </row>
    <row r="9" spans="1:17">
      <c r="A9" s="533"/>
      <c r="B9" s="410"/>
      <c r="C9" s="410"/>
      <c r="D9" s="410"/>
      <c r="E9" s="410"/>
      <c r="F9" s="549"/>
      <c r="G9" s="539"/>
      <c r="H9" s="539"/>
      <c r="I9" s="549"/>
      <c r="J9" s="549"/>
      <c r="K9" s="549"/>
      <c r="L9" s="550"/>
      <c r="M9" s="547"/>
      <c r="N9" s="548"/>
      <c r="O9" s="533"/>
      <c r="P9" s="533"/>
      <c r="Q9" s="551"/>
    </row>
    <row r="10" spans="1:17">
      <c r="B10" s="552" t="s">
        <v>507</v>
      </c>
      <c r="C10" s="553"/>
      <c r="D10" s="554"/>
      <c r="E10" s="554"/>
      <c r="F10" s="555"/>
      <c r="G10" s="556"/>
      <c r="H10" s="557"/>
      <c r="I10" s="555"/>
      <c r="J10" s="555"/>
      <c r="K10" s="555"/>
      <c r="L10" s="558"/>
      <c r="M10" s="559"/>
      <c r="N10" s="532"/>
      <c r="O10" s="533"/>
      <c r="P10" s="533"/>
      <c r="Q10" s="551"/>
    </row>
    <row r="11" spans="1:17" ht="15">
      <c r="B11" s="560"/>
      <c r="C11" s="533"/>
      <c r="D11" s="561"/>
      <c r="E11" s="533"/>
      <c r="F11" s="562"/>
      <c r="G11" s="563"/>
      <c r="H11" s="564"/>
      <c r="I11" s="562"/>
      <c r="J11" s="562"/>
      <c r="K11" s="562"/>
      <c r="L11" s="565"/>
      <c r="M11" s="559"/>
      <c r="N11" s="532"/>
      <c r="O11" s="566" t="s">
        <v>508</v>
      </c>
      <c r="P11" s="533"/>
      <c r="Q11" s="551"/>
    </row>
    <row r="12" spans="1:17">
      <c r="B12" s="567" t="s">
        <v>55</v>
      </c>
      <c r="C12" s="568" t="s">
        <v>56</v>
      </c>
      <c r="D12" s="569">
        <v>663748.02</v>
      </c>
      <c r="E12" s="570">
        <v>32.32</v>
      </c>
      <c r="F12" s="562">
        <f>ROUND(D12*E12,2)</f>
        <v>21452336.010000002</v>
      </c>
      <c r="G12" s="563"/>
      <c r="H12" s="479">
        <f>ROUND(E12*(1+$O$16),2)</f>
        <v>33.42</v>
      </c>
      <c r="I12" s="571">
        <f>ROUND(D12*H12,2)</f>
        <v>22182458.829999998</v>
      </c>
      <c r="J12" s="562"/>
      <c r="K12" s="562">
        <f>I12-F12</f>
        <v>730122.81999999657</v>
      </c>
      <c r="L12" s="565"/>
      <c r="M12" s="559"/>
      <c r="N12" s="532"/>
      <c r="O12" s="572">
        <v>2900238.2785666971</v>
      </c>
      <c r="P12" s="533"/>
      <c r="Q12" s="440">
        <f>H12/E12-1</f>
        <v>3.403465346534662E-2</v>
      </c>
    </row>
    <row r="13" spans="1:17">
      <c r="B13" s="560" t="s">
        <v>57</v>
      </c>
      <c r="C13" s="573" t="s">
        <v>58</v>
      </c>
      <c r="D13" s="569">
        <v>202387050</v>
      </c>
      <c r="E13" s="574">
        <v>0.31526999999999999</v>
      </c>
      <c r="F13" s="562">
        <f>ROUND(D13*E13,2)</f>
        <v>63806565.25</v>
      </c>
      <c r="G13" s="563"/>
      <c r="H13" s="575">
        <f>ROUND(E13*(1+$O$16),5)</f>
        <v>0.32599</v>
      </c>
      <c r="I13" s="571">
        <f>ROUND(D13*H13,2)</f>
        <v>65976154.43</v>
      </c>
      <c r="J13" s="562"/>
      <c r="K13" s="562">
        <f>I13-F13</f>
        <v>2169589.1799999997</v>
      </c>
      <c r="L13" s="565"/>
      <c r="M13" s="559"/>
      <c r="N13" s="532"/>
      <c r="O13" s="576" t="s">
        <v>493</v>
      </c>
      <c r="P13" s="533"/>
      <c r="Q13" s="440">
        <f>H13/E13-1</f>
        <v>3.4002600945221673E-2</v>
      </c>
    </row>
    <row r="14" spans="1:17">
      <c r="B14" s="460" t="s">
        <v>496</v>
      </c>
      <c r="C14" s="577"/>
      <c r="D14" s="563"/>
      <c r="E14" s="564"/>
      <c r="F14" s="555">
        <f>SUM(F12:F13)</f>
        <v>85258901.260000005</v>
      </c>
      <c r="G14" s="563"/>
      <c r="H14" s="563"/>
      <c r="I14" s="578">
        <f>SUM(I12:I13)</f>
        <v>88158613.25999999</v>
      </c>
      <c r="J14" s="562"/>
      <c r="K14" s="555">
        <f>SUM(K12:K13)</f>
        <v>2899711.9999999963</v>
      </c>
      <c r="L14" s="558">
        <f>ROUND(K14/F14,5)</f>
        <v>3.4009999999999999E-2</v>
      </c>
      <c r="M14" s="559"/>
      <c r="N14" s="532"/>
      <c r="O14" s="579">
        <f>K14+K26+K47-O12</f>
        <v>-526.27856670087203</v>
      </c>
      <c r="P14" s="533"/>
      <c r="Q14" s="551"/>
    </row>
    <row r="15" spans="1:17">
      <c r="B15" s="560"/>
      <c r="C15" s="533"/>
      <c r="D15" s="564"/>
      <c r="E15" s="564"/>
      <c r="F15" s="562"/>
      <c r="G15" s="563"/>
      <c r="H15" s="563"/>
      <c r="I15" s="571"/>
      <c r="J15" s="562"/>
      <c r="K15" s="562"/>
      <c r="L15" s="565"/>
      <c r="M15" s="559"/>
      <c r="N15" s="532"/>
      <c r="O15" s="580"/>
      <c r="P15" s="581"/>
      <c r="Q15" s="582"/>
    </row>
    <row r="16" spans="1:17">
      <c r="B16" s="428" t="s">
        <v>494</v>
      </c>
      <c r="C16" s="573" t="s">
        <v>58</v>
      </c>
      <c r="D16" s="563">
        <f>D13</f>
        <v>202387050</v>
      </c>
      <c r="E16" s="574">
        <v>0.67193000000000003</v>
      </c>
      <c r="F16" s="562">
        <f>E16*D16</f>
        <v>135989930.50650001</v>
      </c>
      <c r="G16" s="564"/>
      <c r="H16" s="575">
        <f>E16</f>
        <v>0.67193000000000003</v>
      </c>
      <c r="I16" s="571">
        <f>H16*D16</f>
        <v>135989930.50650001</v>
      </c>
      <c r="J16" s="562"/>
      <c r="K16" s="562">
        <f>I16-F16</f>
        <v>0</v>
      </c>
      <c r="L16" s="565">
        <f>ROUND(K16/F16,5)</f>
        <v>0</v>
      </c>
      <c r="M16" s="559"/>
      <c r="N16" s="532"/>
      <c r="O16" s="583">
        <v>3.4009999999999999E-2</v>
      </c>
      <c r="P16" s="533"/>
      <c r="Q16" s="551"/>
    </row>
    <row r="17" spans="1:17">
      <c r="B17" s="560"/>
      <c r="C17" s="533"/>
      <c r="D17" s="564"/>
      <c r="E17" s="584"/>
      <c r="F17" s="562"/>
      <c r="G17" s="585"/>
      <c r="H17" s="586"/>
      <c r="I17" s="571"/>
      <c r="J17" s="562"/>
      <c r="K17" s="562"/>
      <c r="L17" s="565"/>
      <c r="M17" s="559"/>
      <c r="N17" s="532"/>
      <c r="O17" s="410"/>
      <c r="P17" s="410"/>
      <c r="Q17" s="410"/>
    </row>
    <row r="18" spans="1:17">
      <c r="B18" s="587" t="s">
        <v>369</v>
      </c>
      <c r="C18" s="533"/>
      <c r="D18" s="564"/>
      <c r="E18" s="533"/>
      <c r="F18" s="555">
        <f>F16+F14</f>
        <v>221248831.7665</v>
      </c>
      <c r="G18" s="585"/>
      <c r="H18" s="588"/>
      <c r="I18" s="578">
        <f>I16+I14</f>
        <v>224148543.7665</v>
      </c>
      <c r="J18" s="562"/>
      <c r="K18" s="555">
        <f>K14+K16</f>
        <v>2899711.9999999963</v>
      </c>
      <c r="L18" s="558">
        <f>ROUND(K18/F18,5)</f>
        <v>1.311E-2</v>
      </c>
      <c r="M18" s="559"/>
      <c r="N18" s="532"/>
      <c r="O18" s="589"/>
      <c r="P18" s="410"/>
      <c r="Q18" s="410"/>
    </row>
    <row r="19" spans="1:17">
      <c r="B19" s="590"/>
      <c r="C19" s="591"/>
      <c r="D19" s="592"/>
      <c r="E19" s="593"/>
      <c r="F19" s="594"/>
      <c r="G19" s="592"/>
      <c r="H19" s="595"/>
      <c r="I19" s="596"/>
      <c r="J19" s="597"/>
      <c r="K19" s="597"/>
      <c r="L19" s="598"/>
      <c r="M19" s="559"/>
      <c r="N19" s="532"/>
      <c r="O19" s="410"/>
      <c r="P19" s="410"/>
      <c r="Q19" s="410"/>
    </row>
    <row r="20" spans="1:17">
      <c r="A20" s="533"/>
      <c r="B20" s="533"/>
      <c r="C20" s="533"/>
      <c r="D20" s="564"/>
      <c r="E20" s="533"/>
      <c r="F20" s="599"/>
      <c r="G20" s="585"/>
      <c r="H20" s="588"/>
      <c r="I20" s="599"/>
      <c r="J20" s="599"/>
      <c r="K20" s="562"/>
      <c r="L20" s="600"/>
      <c r="M20" s="559"/>
      <c r="N20" s="532"/>
      <c r="O20" s="533"/>
    </row>
    <row r="21" spans="1:17">
      <c r="A21" s="533"/>
      <c r="B21" s="601" t="s">
        <v>509</v>
      </c>
      <c r="C21" s="553"/>
      <c r="D21" s="554"/>
      <c r="E21" s="554"/>
      <c r="F21" s="555"/>
      <c r="G21" s="556"/>
      <c r="H21" s="557"/>
      <c r="I21" s="555"/>
      <c r="J21" s="555"/>
      <c r="K21" s="555"/>
      <c r="L21" s="558"/>
      <c r="M21" s="559"/>
      <c r="N21" s="532"/>
      <c r="O21" s="533"/>
    </row>
    <row r="22" spans="1:17">
      <c r="A22" s="533"/>
      <c r="B22" s="560"/>
      <c r="C22" s="533"/>
      <c r="D22" s="561"/>
      <c r="E22" s="533"/>
      <c r="F22" s="562"/>
      <c r="G22" s="563"/>
      <c r="H22" s="564"/>
      <c r="I22" s="562"/>
      <c r="J22" s="562"/>
      <c r="K22" s="562"/>
      <c r="L22" s="565"/>
      <c r="M22" s="559"/>
      <c r="N22" s="532"/>
      <c r="O22" s="533"/>
    </row>
    <row r="23" spans="1:17">
      <c r="A23" s="533"/>
      <c r="B23" s="567" t="s">
        <v>55</v>
      </c>
      <c r="C23" s="568" t="s">
        <v>56</v>
      </c>
      <c r="D23" s="569">
        <v>0</v>
      </c>
      <c r="E23" s="570">
        <v>355.5</v>
      </c>
      <c r="F23" s="562">
        <f>ROUND(D23*E23,2)</f>
        <v>0</v>
      </c>
      <c r="G23" s="563"/>
      <c r="H23" s="479">
        <f>ROUND(E23*(1+$O$16),2)</f>
        <v>367.59</v>
      </c>
      <c r="I23" s="571">
        <f>ROUND(D23*H23,2)</f>
        <v>0</v>
      </c>
      <c r="J23" s="562"/>
      <c r="K23" s="562">
        <f>I23-F23</f>
        <v>0</v>
      </c>
      <c r="L23" s="565"/>
      <c r="M23" s="559"/>
      <c r="N23" s="532"/>
      <c r="O23" s="533"/>
      <c r="Q23" s="440">
        <f>H23/E23-1</f>
        <v>3.4008438818565301E-2</v>
      </c>
    </row>
    <row r="24" spans="1:17">
      <c r="A24" s="533"/>
      <c r="B24" s="560" t="s">
        <v>57</v>
      </c>
      <c r="C24" s="573" t="s">
        <v>58</v>
      </c>
      <c r="D24" s="569">
        <v>0</v>
      </c>
      <c r="E24" s="574">
        <v>0.31526999999999999</v>
      </c>
      <c r="F24" s="562">
        <f>ROUND(D24*E24,2)</f>
        <v>0</v>
      </c>
      <c r="G24" s="563"/>
      <c r="H24" s="575">
        <f>H13</f>
        <v>0.32599</v>
      </c>
      <c r="I24" s="571">
        <f>ROUND(D24*H24,2)</f>
        <v>0</v>
      </c>
      <c r="J24" s="562"/>
      <c r="K24" s="562">
        <f>I24-F24</f>
        <v>0</v>
      </c>
      <c r="L24" s="565"/>
      <c r="M24" s="559"/>
      <c r="N24" s="532"/>
      <c r="O24" s="533"/>
      <c r="Q24" s="440">
        <f>H24/E24-1</f>
        <v>3.4002600945221673E-2</v>
      </c>
    </row>
    <row r="25" spans="1:17">
      <c r="A25" s="533"/>
      <c r="B25" s="602" t="s">
        <v>61</v>
      </c>
      <c r="C25" s="573"/>
      <c r="D25" s="569"/>
      <c r="E25" s="574">
        <v>-5.1999999999999998E-3</v>
      </c>
      <c r="F25" s="562">
        <f>ROUND(D25*E25,2)</f>
        <v>0</v>
      </c>
      <c r="G25" s="563"/>
      <c r="H25" s="603">
        <f>-'2011 GRC - Rate Design Int'!H132</f>
        <v>-5.3899999999999998E-3</v>
      </c>
      <c r="I25" s="571">
        <f>ROUND(D25*H25,2)</f>
        <v>0</v>
      </c>
      <c r="J25" s="562"/>
      <c r="K25" s="562">
        <f>I25-F25</f>
        <v>0</v>
      </c>
      <c r="L25" s="565"/>
      <c r="M25" s="559"/>
      <c r="N25" s="532"/>
      <c r="O25" s="533"/>
      <c r="Q25" s="440">
        <f>H25/E25-1</f>
        <v>3.6538461538461631E-2</v>
      </c>
    </row>
    <row r="26" spans="1:17">
      <c r="A26" s="533"/>
      <c r="B26" s="460" t="s">
        <v>496</v>
      </c>
      <c r="C26" s="577"/>
      <c r="D26" s="563"/>
      <c r="E26" s="564"/>
      <c r="F26" s="555">
        <f>SUM(F23:F24)</f>
        <v>0</v>
      </c>
      <c r="G26" s="563"/>
      <c r="H26" s="563"/>
      <c r="I26" s="578">
        <f>SUM(I23:I25)</f>
        <v>0</v>
      </c>
      <c r="J26" s="562"/>
      <c r="K26" s="578">
        <f>SUM(K23:K25)</f>
        <v>0</v>
      </c>
      <c r="L26" s="558"/>
      <c r="M26" s="559"/>
      <c r="N26" s="532"/>
      <c r="O26" s="533"/>
    </row>
    <row r="27" spans="1:17">
      <c r="A27" s="533"/>
      <c r="B27" s="560"/>
      <c r="C27" s="533"/>
      <c r="D27" s="564"/>
      <c r="E27" s="564"/>
      <c r="F27" s="562"/>
      <c r="G27" s="563"/>
      <c r="H27" s="563"/>
      <c r="I27" s="571"/>
      <c r="J27" s="562"/>
      <c r="K27" s="562"/>
      <c r="L27" s="565"/>
      <c r="M27" s="559"/>
      <c r="N27" s="532"/>
      <c r="O27" s="533"/>
    </row>
    <row r="28" spans="1:17">
      <c r="A28" s="533"/>
      <c r="B28" s="604" t="s">
        <v>510</v>
      </c>
      <c r="C28" s="573" t="s">
        <v>58</v>
      </c>
      <c r="D28" s="563">
        <v>0</v>
      </c>
      <c r="E28" s="574">
        <v>6.9999999999999999E-4</v>
      </c>
      <c r="F28" s="562">
        <f>E28*D28</f>
        <v>0</v>
      </c>
      <c r="G28" s="564"/>
      <c r="H28" s="575">
        <f>E28</f>
        <v>6.9999999999999999E-4</v>
      </c>
      <c r="I28" s="571">
        <f>H28*D28</f>
        <v>0</v>
      </c>
      <c r="J28" s="562"/>
      <c r="K28" s="562">
        <f>I28-F28</f>
        <v>0</v>
      </c>
      <c r="L28" s="565"/>
      <c r="M28" s="559"/>
      <c r="N28" s="532"/>
      <c r="O28" s="533"/>
    </row>
    <row r="29" spans="1:17">
      <c r="A29" s="533"/>
      <c r="B29" s="587" t="s">
        <v>369</v>
      </c>
      <c r="C29" s="533"/>
      <c r="D29" s="564"/>
      <c r="E29" s="533"/>
      <c r="F29" s="555">
        <f>F28+F26</f>
        <v>0</v>
      </c>
      <c r="G29" s="585"/>
      <c r="H29" s="588"/>
      <c r="I29" s="578">
        <f>I28+I26</f>
        <v>0</v>
      </c>
      <c r="J29" s="562"/>
      <c r="K29" s="555">
        <f>K26+K28</f>
        <v>0</v>
      </c>
      <c r="L29" s="558"/>
      <c r="M29" s="559"/>
      <c r="N29" s="532"/>
      <c r="O29" s="533"/>
    </row>
    <row r="30" spans="1:17">
      <c r="A30" s="533"/>
      <c r="B30" s="590"/>
      <c r="C30" s="591"/>
      <c r="D30" s="592"/>
      <c r="E30" s="593"/>
      <c r="F30" s="594"/>
      <c r="G30" s="592"/>
      <c r="H30" s="595"/>
      <c r="I30" s="596"/>
      <c r="J30" s="597"/>
      <c r="K30" s="597"/>
      <c r="L30" s="598"/>
      <c r="M30" s="559"/>
      <c r="N30" s="532"/>
      <c r="O30" s="533"/>
    </row>
    <row r="31" spans="1:17">
      <c r="A31" s="533"/>
      <c r="B31" s="533"/>
      <c r="C31" s="533"/>
      <c r="D31" s="564"/>
      <c r="E31" s="533"/>
      <c r="F31" s="599"/>
      <c r="G31" s="585"/>
      <c r="H31" s="588"/>
      <c r="I31" s="599"/>
      <c r="J31" s="599"/>
      <c r="K31" s="562"/>
      <c r="L31" s="600"/>
      <c r="M31" s="559"/>
      <c r="N31" s="532"/>
      <c r="O31" s="533"/>
    </row>
    <row r="32" spans="1:17">
      <c r="A32" s="533"/>
      <c r="B32" s="552" t="s">
        <v>511</v>
      </c>
      <c r="C32" s="553"/>
      <c r="D32" s="554"/>
      <c r="E32" s="554"/>
      <c r="F32" s="555"/>
      <c r="G32" s="556"/>
      <c r="H32" s="557"/>
      <c r="I32" s="555"/>
      <c r="J32" s="555"/>
      <c r="K32" s="555"/>
      <c r="L32" s="558"/>
      <c r="M32" s="559"/>
      <c r="N32" s="532"/>
      <c r="O32" s="533"/>
    </row>
    <row r="33" spans="1:17">
      <c r="A33" s="533"/>
      <c r="B33" s="560"/>
      <c r="C33" s="533"/>
      <c r="D33" s="561"/>
      <c r="E33" s="533"/>
      <c r="F33" s="562"/>
      <c r="G33" s="563"/>
      <c r="H33" s="564"/>
      <c r="I33" s="562"/>
      <c r="J33" s="562"/>
      <c r="K33" s="562"/>
      <c r="L33" s="565"/>
      <c r="M33" s="559"/>
      <c r="N33" s="532"/>
      <c r="O33" s="533"/>
    </row>
    <row r="34" spans="1:17">
      <c r="A34" s="533"/>
      <c r="B34" s="567" t="s">
        <v>55</v>
      </c>
      <c r="C34" s="568" t="s">
        <v>56</v>
      </c>
      <c r="D34" s="605">
        <f>D12+D23</f>
        <v>663748.02</v>
      </c>
      <c r="E34" s="570"/>
      <c r="F34" s="562">
        <f>F12+F23</f>
        <v>21452336.010000002</v>
      </c>
      <c r="G34" s="563"/>
      <c r="H34" s="570"/>
      <c r="I34" s="562">
        <f>I12+I23</f>
        <v>22182458.829999998</v>
      </c>
      <c r="J34" s="562"/>
      <c r="K34" s="562">
        <f>I34-F34</f>
        <v>730122.81999999657</v>
      </c>
      <c r="L34" s="565"/>
      <c r="M34" s="559"/>
      <c r="N34" s="532"/>
      <c r="O34" s="533"/>
    </row>
    <row r="35" spans="1:17">
      <c r="A35" s="533"/>
      <c r="B35" s="560" t="s">
        <v>57</v>
      </c>
      <c r="C35" s="573" t="s">
        <v>58</v>
      </c>
      <c r="D35" s="605">
        <f>D13+D24</f>
        <v>202387050</v>
      </c>
      <c r="E35" s="574"/>
      <c r="F35" s="562">
        <f>F13+F24</f>
        <v>63806565.25</v>
      </c>
      <c r="G35" s="563"/>
      <c r="H35" s="574"/>
      <c r="I35" s="562">
        <f>I13+I24</f>
        <v>65976154.43</v>
      </c>
      <c r="J35" s="562"/>
      <c r="K35" s="562">
        <f>I35-F35</f>
        <v>2169589.1799999997</v>
      </c>
      <c r="L35" s="565"/>
      <c r="M35" s="559"/>
      <c r="N35" s="532"/>
      <c r="O35" s="533"/>
    </row>
    <row r="36" spans="1:17">
      <c r="A36" s="533"/>
      <c r="B36" s="460" t="s">
        <v>496</v>
      </c>
      <c r="C36" s="577"/>
      <c r="D36" s="563"/>
      <c r="E36" s="564"/>
      <c r="F36" s="555">
        <f>SUM(F34:F35)</f>
        <v>85258901.260000005</v>
      </c>
      <c r="G36" s="563"/>
      <c r="H36" s="563"/>
      <c r="I36" s="555">
        <f>SUM(I34:I35)</f>
        <v>88158613.25999999</v>
      </c>
      <c r="J36" s="562"/>
      <c r="K36" s="555">
        <f>SUM(K34:K35)</f>
        <v>2899711.9999999963</v>
      </c>
      <c r="L36" s="558">
        <f>ROUND(K36/F36,5)</f>
        <v>3.4009999999999999E-2</v>
      </c>
      <c r="M36" s="559"/>
      <c r="N36" s="532"/>
      <c r="O36" s="533"/>
    </row>
    <row r="37" spans="1:17">
      <c r="A37" s="533"/>
      <c r="B37" s="560"/>
      <c r="C37" s="533"/>
      <c r="D37" s="564"/>
      <c r="E37" s="564"/>
      <c r="F37" s="562"/>
      <c r="G37" s="563"/>
      <c r="H37" s="563"/>
      <c r="I37" s="562"/>
      <c r="J37" s="562"/>
      <c r="K37" s="562"/>
      <c r="L37" s="565"/>
      <c r="M37" s="559"/>
      <c r="N37" s="532"/>
      <c r="O37" s="533"/>
    </row>
    <row r="38" spans="1:17">
      <c r="A38" s="533"/>
      <c r="B38" s="560"/>
      <c r="C38" s="533"/>
      <c r="D38" s="564"/>
      <c r="E38" s="564"/>
      <c r="F38" s="562"/>
      <c r="G38" s="563"/>
      <c r="H38" s="563"/>
      <c r="I38" s="562"/>
      <c r="J38" s="562"/>
      <c r="K38" s="562"/>
      <c r="L38" s="565"/>
      <c r="M38" s="559"/>
      <c r="N38" s="532"/>
      <c r="O38" s="533"/>
    </row>
    <row r="39" spans="1:17">
      <c r="A39" s="533"/>
      <c r="B39" s="428" t="s">
        <v>494</v>
      </c>
      <c r="C39" s="573" t="s">
        <v>58</v>
      </c>
      <c r="D39" s="563">
        <f>D35</f>
        <v>202387050</v>
      </c>
      <c r="E39" s="574"/>
      <c r="F39" s="562">
        <f>F16+F28</f>
        <v>135989930.50650001</v>
      </c>
      <c r="G39" s="564"/>
      <c r="H39" s="575"/>
      <c r="I39" s="562">
        <f>I16+I28</f>
        <v>135989930.50650001</v>
      </c>
      <c r="J39" s="562"/>
      <c r="K39" s="597">
        <f>I39-F39</f>
        <v>0</v>
      </c>
      <c r="L39" s="598">
        <f>ROUND(K39/F39,5)</f>
        <v>0</v>
      </c>
      <c r="M39" s="559"/>
      <c r="N39" s="532"/>
      <c r="O39" s="533"/>
    </row>
    <row r="40" spans="1:17">
      <c r="A40" s="533"/>
      <c r="B40" s="587" t="s">
        <v>369</v>
      </c>
      <c r="C40" s="533"/>
      <c r="D40" s="564"/>
      <c r="E40" s="533"/>
      <c r="F40" s="555">
        <f>F39+F36</f>
        <v>221248831.7665</v>
      </c>
      <c r="G40" s="585"/>
      <c r="H40" s="588"/>
      <c r="I40" s="555">
        <f>I39+I36</f>
        <v>224148543.7665</v>
      </c>
      <c r="J40" s="562"/>
      <c r="K40" s="555">
        <f>K36+K39</f>
        <v>2899711.9999999963</v>
      </c>
      <c r="L40" s="558">
        <f>ROUND(K40/F40,5)</f>
        <v>1.311E-2</v>
      </c>
      <c r="M40" s="559"/>
      <c r="N40" s="532"/>
      <c r="O40" s="533"/>
    </row>
    <row r="41" spans="1:17">
      <c r="A41" s="533"/>
      <c r="B41" s="590"/>
      <c r="C41" s="591"/>
      <c r="D41" s="592"/>
      <c r="E41" s="593"/>
      <c r="F41" s="594"/>
      <c r="G41" s="592"/>
      <c r="H41" s="595"/>
      <c r="I41" s="596"/>
      <c r="J41" s="597"/>
      <c r="K41" s="597"/>
      <c r="L41" s="598"/>
      <c r="M41" s="559"/>
      <c r="N41" s="532"/>
      <c r="O41" s="533"/>
    </row>
    <row r="42" spans="1:17">
      <c r="A42" s="533"/>
      <c r="B42" s="533"/>
      <c r="C42" s="533"/>
      <c r="D42" s="564"/>
      <c r="E42" s="533"/>
      <c r="F42" s="599"/>
      <c r="G42" s="585"/>
      <c r="H42" s="588"/>
      <c r="I42" s="599"/>
      <c r="J42" s="599"/>
      <c r="K42" s="562"/>
      <c r="L42" s="600"/>
      <c r="M42" s="559"/>
      <c r="N42" s="532"/>
      <c r="O42" s="533"/>
    </row>
    <row r="43" spans="1:17">
      <c r="A43" s="533"/>
      <c r="B43" s="533"/>
      <c r="C43" s="533"/>
      <c r="D43" s="564"/>
      <c r="E43" s="533"/>
      <c r="F43" s="599"/>
      <c r="G43" s="585"/>
      <c r="H43" s="588"/>
      <c r="I43" s="599"/>
      <c r="J43" s="599"/>
      <c r="K43" s="562"/>
      <c r="L43" s="600"/>
      <c r="M43" s="559"/>
      <c r="N43" s="532"/>
      <c r="O43" s="533"/>
    </row>
    <row r="44" spans="1:17">
      <c r="B44" s="601" t="s">
        <v>512</v>
      </c>
      <c r="C44" s="553"/>
      <c r="D44" s="557"/>
      <c r="E44" s="554"/>
      <c r="F44" s="555"/>
      <c r="G44" s="557"/>
      <c r="H44" s="557"/>
      <c r="I44" s="555"/>
      <c r="J44" s="555"/>
      <c r="K44" s="555"/>
      <c r="L44" s="558"/>
      <c r="M44" s="559"/>
    </row>
    <row r="45" spans="1:17">
      <c r="B45" s="560"/>
      <c r="C45" s="533"/>
      <c r="D45" s="564"/>
      <c r="E45" s="533"/>
      <c r="F45" s="562"/>
      <c r="G45" s="607"/>
      <c r="H45" s="564"/>
      <c r="I45" s="562"/>
      <c r="J45" s="562"/>
      <c r="K45" s="562"/>
      <c r="L45" s="565"/>
      <c r="M45" s="559"/>
    </row>
    <row r="46" spans="1:17">
      <c r="B46" s="560" t="s">
        <v>62</v>
      </c>
      <c r="C46" s="533"/>
      <c r="D46" s="569">
        <v>1153116</v>
      </c>
      <c r="E46" s="570">
        <v>0.1</v>
      </c>
      <c r="F46" s="562">
        <f>ROUND(D46*E46,2)</f>
        <v>115311.6</v>
      </c>
      <c r="G46" s="563"/>
      <c r="H46" s="608">
        <f>ROUND(E46*(1+$O$16),2)</f>
        <v>0.1</v>
      </c>
      <c r="I46" s="562">
        <f>ROUND(D46*H46,2)</f>
        <v>115311.6</v>
      </c>
      <c r="J46" s="562"/>
      <c r="K46" s="562"/>
      <c r="L46" s="565"/>
      <c r="M46" s="559"/>
      <c r="Q46" s="440">
        <f>H46/E46-1</f>
        <v>0</v>
      </c>
    </row>
    <row r="47" spans="1:17">
      <c r="B47" s="460" t="s">
        <v>496</v>
      </c>
      <c r="C47" s="577"/>
      <c r="D47" s="563"/>
      <c r="E47" s="533"/>
      <c r="F47" s="555">
        <f>SUM(F46:F46)</f>
        <v>115311.6</v>
      </c>
      <c r="G47" s="563"/>
      <c r="H47" s="563"/>
      <c r="I47" s="555">
        <f>SUM(I46:I46)</f>
        <v>115311.6</v>
      </c>
      <c r="J47" s="562"/>
      <c r="K47" s="555">
        <f>I47-F47</f>
        <v>0</v>
      </c>
      <c r="L47" s="558">
        <f>ROUND(K47/F47,5)</f>
        <v>0</v>
      </c>
      <c r="M47" s="559"/>
    </row>
    <row r="48" spans="1:17">
      <c r="B48" s="609"/>
      <c r="C48" s="610"/>
      <c r="D48" s="592"/>
      <c r="E48" s="610"/>
      <c r="F48" s="611"/>
      <c r="G48" s="592"/>
      <c r="H48" s="592"/>
      <c r="I48" s="597"/>
      <c r="J48" s="597"/>
      <c r="K48" s="597"/>
      <c r="L48" s="598"/>
      <c r="M48" s="559"/>
    </row>
    <row r="49" spans="1:17">
      <c r="A49" s="533"/>
      <c r="B49" s="564"/>
      <c r="C49" s="533"/>
      <c r="D49" s="564"/>
      <c r="E49" s="533"/>
      <c r="F49" s="599"/>
      <c r="G49" s="585"/>
      <c r="H49" s="588"/>
      <c r="I49" s="599"/>
      <c r="J49" s="599"/>
      <c r="K49" s="562"/>
      <c r="L49" s="600"/>
      <c r="M49" s="559"/>
      <c r="N49" s="532"/>
      <c r="O49" s="533"/>
    </row>
    <row r="50" spans="1:17">
      <c r="B50" s="601" t="s">
        <v>513</v>
      </c>
      <c r="C50" s="553"/>
      <c r="D50" s="557"/>
      <c r="E50" s="554"/>
      <c r="F50" s="555"/>
      <c r="G50" s="557"/>
      <c r="H50" s="557"/>
      <c r="I50" s="555"/>
      <c r="J50" s="555"/>
      <c r="K50" s="555"/>
      <c r="L50" s="558"/>
      <c r="M50" s="559"/>
      <c r="N50" s="532"/>
    </row>
    <row r="51" spans="1:17" ht="15">
      <c r="B51" s="612"/>
      <c r="C51" s="533"/>
      <c r="D51" s="564"/>
      <c r="E51" s="564"/>
      <c r="F51" s="562"/>
      <c r="G51" s="607"/>
      <c r="H51" s="564"/>
      <c r="I51" s="562"/>
      <c r="J51" s="562"/>
      <c r="K51" s="562"/>
      <c r="L51" s="565"/>
      <c r="M51" s="559"/>
      <c r="N51" s="613"/>
      <c r="O51" s="614" t="s">
        <v>514</v>
      </c>
    </row>
    <row r="52" spans="1:17">
      <c r="B52" s="567" t="s">
        <v>55</v>
      </c>
      <c r="C52" s="568" t="s">
        <v>56</v>
      </c>
      <c r="D52" s="569">
        <v>18597.009999999998</v>
      </c>
      <c r="E52" s="570">
        <v>111.92</v>
      </c>
      <c r="F52" s="562">
        <f>ROUND(D52*E52,2)</f>
        <v>2081377.36</v>
      </c>
      <c r="G52" s="563"/>
      <c r="H52" s="479">
        <f>ROUND(E52*(1+$O$58),2)</f>
        <v>114.22</v>
      </c>
      <c r="I52" s="562">
        <f>ROUND(D52*H52,2)</f>
        <v>2124150.48</v>
      </c>
      <c r="J52" s="562"/>
      <c r="K52" s="562">
        <f>I52-F52</f>
        <v>42773.119999999879</v>
      </c>
      <c r="L52" s="565"/>
      <c r="M52" s="559"/>
      <c r="N52" s="613"/>
      <c r="O52" s="615">
        <v>309001.09046711551</v>
      </c>
      <c r="Q52" s="440">
        <f>H52/E52-1</f>
        <v>2.0550393137955592E-2</v>
      </c>
    </row>
    <row r="53" spans="1:17">
      <c r="B53" s="612" t="s">
        <v>63</v>
      </c>
      <c r="C53" s="568" t="s">
        <v>56</v>
      </c>
      <c r="D53" s="563">
        <f>D52</f>
        <v>18597.009999999998</v>
      </c>
      <c r="E53" s="570">
        <v>129.19</v>
      </c>
      <c r="F53" s="599">
        <f>D53*E53</f>
        <v>2402547.7218999998</v>
      </c>
      <c r="G53" s="605"/>
      <c r="H53" s="608">
        <f>ROUND(+H58*900,2)</f>
        <v>131.84</v>
      </c>
      <c r="I53" s="599">
        <f>ROUND(D53*H53,2)</f>
        <v>2451829.7999999998</v>
      </c>
      <c r="J53" s="599"/>
      <c r="K53" s="562">
        <f>I53-F53</f>
        <v>49282.078100000042</v>
      </c>
      <c r="L53" s="616"/>
      <c r="M53" s="559"/>
      <c r="N53" s="617"/>
      <c r="O53" s="618" t="s">
        <v>493</v>
      </c>
      <c r="Q53" s="440">
        <f>H53/E53-1</f>
        <v>2.0512423562195181E-2</v>
      </c>
    </row>
    <row r="54" spans="1:17">
      <c r="B54" s="604" t="s">
        <v>64</v>
      </c>
      <c r="C54" s="573" t="s">
        <v>62</v>
      </c>
      <c r="D54" s="569">
        <v>4359701.63</v>
      </c>
      <c r="E54" s="570">
        <v>1.1399999999999999</v>
      </c>
      <c r="F54" s="599">
        <f>ROUND(D54*E54,2)</f>
        <v>4970059.8600000003</v>
      </c>
      <c r="G54" s="563"/>
      <c r="H54" s="619">
        <f>'2011 GRC - Rate Design Int'!H13</f>
        <v>1.1499999999999999</v>
      </c>
      <c r="I54" s="599">
        <f>ROUND(D54*H54,2)</f>
        <v>5013656.87</v>
      </c>
      <c r="J54" s="599"/>
      <c r="K54" s="562">
        <f>I54-F54</f>
        <v>43597.009999999776</v>
      </c>
      <c r="L54" s="616"/>
      <c r="M54" s="559"/>
      <c r="N54" s="617"/>
      <c r="O54" s="620">
        <f>K60+K82-O52</f>
        <v>20.766472883522511</v>
      </c>
      <c r="Q54" s="440">
        <f>H54/E54-1</f>
        <v>8.7719298245614308E-3</v>
      </c>
    </row>
    <row r="55" spans="1:17">
      <c r="B55" s="612"/>
      <c r="C55" s="533"/>
      <c r="D55" s="563"/>
      <c r="E55" s="608"/>
      <c r="F55" s="621"/>
      <c r="G55" s="563"/>
      <c r="H55" s="608"/>
      <c r="I55" s="599"/>
      <c r="J55" s="599"/>
      <c r="K55" s="622"/>
      <c r="L55" s="616"/>
      <c r="M55" s="559"/>
      <c r="N55" s="548"/>
      <c r="O55" s="623"/>
    </row>
    <row r="56" spans="1:17">
      <c r="B56" s="604" t="s">
        <v>65</v>
      </c>
      <c r="C56" s="533"/>
      <c r="D56" s="563"/>
      <c r="E56" s="608"/>
      <c r="F56" s="599"/>
      <c r="G56" s="563"/>
      <c r="H56" s="608"/>
      <c r="I56" s="599"/>
      <c r="J56" s="599"/>
      <c r="K56" s="622"/>
      <c r="L56" s="616"/>
      <c r="M56" s="559"/>
      <c r="N56" s="548"/>
      <c r="O56" s="624"/>
      <c r="P56" s="625"/>
      <c r="Q56" s="626"/>
    </row>
    <row r="57" spans="1:17">
      <c r="B57" s="604" t="s">
        <v>66</v>
      </c>
      <c r="C57" s="573" t="s">
        <v>58</v>
      </c>
      <c r="D57" s="569">
        <f>14451808+1125839</f>
        <v>15577647</v>
      </c>
      <c r="E57" s="574">
        <v>0.14354</v>
      </c>
      <c r="F57" s="562"/>
      <c r="G57" s="563"/>
      <c r="H57" s="627">
        <f>H58</f>
        <v>0.14649000000000001</v>
      </c>
      <c r="I57" s="628" t="s">
        <v>67</v>
      </c>
      <c r="J57" s="562"/>
      <c r="K57" s="562"/>
      <c r="L57" s="565"/>
      <c r="M57" s="559"/>
      <c r="N57" s="532"/>
      <c r="O57" s="625"/>
      <c r="P57" s="625"/>
      <c r="Q57" s="440">
        <f>H57/E57-1</f>
        <v>2.0551762574892107E-2</v>
      </c>
    </row>
    <row r="58" spans="1:17">
      <c r="B58" s="612" t="s">
        <v>68</v>
      </c>
      <c r="C58" s="573" t="s">
        <v>58</v>
      </c>
      <c r="D58" s="569">
        <f>25528747+4128988</f>
        <v>29657735</v>
      </c>
      <c r="E58" s="574">
        <v>0.14354</v>
      </c>
      <c r="F58" s="562">
        <f>ROUND(D58*E58,2)</f>
        <v>4257071.28</v>
      </c>
      <c r="G58" s="563"/>
      <c r="H58" s="575">
        <f>ROUND(E58*(1+$O$58),5)</f>
        <v>0.14649000000000001</v>
      </c>
      <c r="I58" s="562">
        <f>ROUND(D58*H58,2)</f>
        <v>4344561.5999999996</v>
      </c>
      <c r="J58" s="562"/>
      <c r="K58" s="562">
        <f>I58-F58</f>
        <v>87490.319999999367</v>
      </c>
      <c r="L58" s="565"/>
      <c r="M58" s="559"/>
      <c r="N58" s="532"/>
      <c r="O58" s="456">
        <v>2.052E-2</v>
      </c>
      <c r="P58" s="539"/>
      <c r="Q58" s="440">
        <f>H58/E58-1</f>
        <v>2.0551762574892107E-2</v>
      </c>
    </row>
    <row r="59" spans="1:17">
      <c r="B59" s="612" t="s">
        <v>69</v>
      </c>
      <c r="C59" s="573" t="s">
        <v>58</v>
      </c>
      <c r="D59" s="569">
        <f>14050318+10282557</f>
        <v>24332875</v>
      </c>
      <c r="E59" s="574">
        <v>0.11713999999999999</v>
      </c>
      <c r="F59" s="562">
        <f>ROUND(D59*E59,2)</f>
        <v>2850352.98</v>
      </c>
      <c r="G59" s="563"/>
      <c r="H59" s="575">
        <f>ROUND(E59*(1+$O$58),5)</f>
        <v>0.11953999999999999</v>
      </c>
      <c r="I59" s="562">
        <f>ROUND(D59*H59,2)</f>
        <v>2908751.88</v>
      </c>
      <c r="J59" s="562"/>
      <c r="K59" s="562">
        <f>I59-F59</f>
        <v>58398.899999999907</v>
      </c>
      <c r="L59" s="565"/>
      <c r="M59" s="559"/>
      <c r="N59" s="532"/>
      <c r="O59" s="629"/>
      <c r="P59" s="539"/>
      <c r="Q59" s="440">
        <f>H59/E59-1</f>
        <v>2.0488304592795048E-2</v>
      </c>
    </row>
    <row r="60" spans="1:17">
      <c r="B60" s="460" t="s">
        <v>496</v>
      </c>
      <c r="C60" s="577"/>
      <c r="D60" s="556">
        <f>SUM(D57:D59)</f>
        <v>69568257</v>
      </c>
      <c r="E60" s="561"/>
      <c r="F60" s="630">
        <f>SUM(F52:F59)</f>
        <v>16561409.201900002</v>
      </c>
      <c r="G60" s="563"/>
      <c r="H60" s="563"/>
      <c r="I60" s="630">
        <f>SUM(I52:I54,I58:I59)</f>
        <v>16842950.629999999</v>
      </c>
      <c r="J60" s="599"/>
      <c r="K60" s="630">
        <f>SUM(K52:K59)</f>
        <v>281541.42809999897</v>
      </c>
      <c r="L60" s="558">
        <f>ROUND(K60/F60,5)</f>
        <v>1.7000000000000001E-2</v>
      </c>
      <c r="M60" s="559"/>
      <c r="N60" s="532"/>
      <c r="O60" s="571"/>
      <c r="P60" s="539"/>
      <c r="Q60" s="631"/>
    </row>
    <row r="61" spans="1:17">
      <c r="B61" s="567"/>
      <c r="C61" s="577"/>
      <c r="D61" s="563"/>
      <c r="E61" s="533"/>
      <c r="F61" s="562"/>
      <c r="G61" s="563"/>
      <c r="H61" s="563"/>
      <c r="I61" s="599"/>
      <c r="J61" s="599"/>
      <c r="K61" s="562"/>
      <c r="L61" s="565"/>
      <c r="M61" s="559"/>
      <c r="N61" s="532"/>
      <c r="O61" s="632"/>
      <c r="P61" s="633"/>
      <c r="Q61" s="634"/>
    </row>
    <row r="62" spans="1:17">
      <c r="B62" s="428" t="s">
        <v>494</v>
      </c>
      <c r="C62" s="577"/>
      <c r="D62" s="564"/>
      <c r="E62" s="533"/>
      <c r="F62" s="562"/>
      <c r="G62" s="563"/>
      <c r="H62" s="563"/>
      <c r="I62" s="599"/>
      <c r="J62" s="599"/>
      <c r="K62" s="562"/>
      <c r="L62" s="565"/>
      <c r="M62" s="559"/>
      <c r="N62" s="532"/>
      <c r="O62" s="635"/>
      <c r="P62" s="633"/>
      <c r="Q62" s="634"/>
    </row>
    <row r="63" spans="1:17">
      <c r="B63" s="604" t="s">
        <v>515</v>
      </c>
      <c r="C63" s="573" t="s">
        <v>58</v>
      </c>
      <c r="D63" s="563">
        <f>D60</f>
        <v>69568257</v>
      </c>
      <c r="E63" s="574">
        <v>0.57726</v>
      </c>
      <c r="F63" s="562">
        <f>E63*D63</f>
        <v>40158972.03582</v>
      </c>
      <c r="G63" s="564"/>
      <c r="H63" s="575">
        <f>E63</f>
        <v>0.57726</v>
      </c>
      <c r="I63" s="562">
        <f>H63*D63</f>
        <v>40158972.03582</v>
      </c>
      <c r="J63" s="562"/>
      <c r="K63" s="562">
        <f>I63-F63</f>
        <v>0</v>
      </c>
      <c r="L63" s="565"/>
      <c r="M63" s="559"/>
      <c r="N63" s="533"/>
      <c r="O63" s="625"/>
      <c r="P63" s="625"/>
      <c r="Q63" s="631"/>
    </row>
    <row r="64" spans="1:17">
      <c r="B64" s="604" t="s">
        <v>64</v>
      </c>
      <c r="C64" s="573" t="s">
        <v>62</v>
      </c>
      <c r="D64" s="563">
        <f>D54</f>
        <v>4359701.63</v>
      </c>
      <c r="E64" s="570">
        <v>1.05</v>
      </c>
      <c r="F64" s="562">
        <f>E64*D64</f>
        <v>4577686.7115000002</v>
      </c>
      <c r="G64" s="564"/>
      <c r="H64" s="636">
        <f>E64</f>
        <v>1.05</v>
      </c>
      <c r="I64" s="562">
        <f>H64*D64</f>
        <v>4577686.7115000002</v>
      </c>
      <c r="J64" s="562"/>
      <c r="K64" s="562">
        <f>I64-F64</f>
        <v>0</v>
      </c>
      <c r="L64" s="565"/>
      <c r="M64" s="559"/>
      <c r="N64" s="532"/>
      <c r="O64" s="625"/>
      <c r="P64" s="637"/>
      <c r="Q64" s="631"/>
    </row>
    <row r="65" spans="1:17">
      <c r="B65" s="638" t="s">
        <v>516</v>
      </c>
      <c r="C65" s="577"/>
      <c r="D65" s="564"/>
      <c r="E65" s="639"/>
      <c r="F65" s="630">
        <f>SUM(F63:F64)</f>
        <v>44736658.747319996</v>
      </c>
      <c r="G65" s="564"/>
      <c r="H65" s="608"/>
      <c r="I65" s="630">
        <f>SUM(I63:I64)</f>
        <v>44736658.747319996</v>
      </c>
      <c r="J65" s="562"/>
      <c r="K65" s="630">
        <f>SUM(K63:K64)</f>
        <v>0</v>
      </c>
      <c r="L65" s="558">
        <f>ROUND(K65/F65,5)</f>
        <v>0</v>
      </c>
      <c r="M65" s="559"/>
      <c r="N65" s="532"/>
      <c r="O65" s="635"/>
      <c r="P65" s="633"/>
      <c r="Q65" s="631"/>
    </row>
    <row r="66" spans="1:17">
      <c r="B66" s="612"/>
      <c r="C66" s="533"/>
      <c r="D66" s="564"/>
      <c r="E66" s="533"/>
      <c r="F66" s="562"/>
      <c r="G66" s="564"/>
      <c r="H66" s="564"/>
      <c r="I66" s="599"/>
      <c r="J66" s="599"/>
      <c r="K66" s="562"/>
      <c r="L66" s="565"/>
      <c r="M66" s="559"/>
      <c r="N66" s="532"/>
      <c r="O66" s="564"/>
      <c r="P66" s="625"/>
      <c r="Q66" s="640"/>
    </row>
    <row r="67" spans="1:17">
      <c r="B67" s="567" t="s">
        <v>369</v>
      </c>
      <c r="C67" s="577"/>
      <c r="D67" s="564"/>
      <c r="E67" s="563"/>
      <c r="F67" s="630">
        <f>+F65+F60</f>
        <v>61298067.949220002</v>
      </c>
      <c r="G67" s="563"/>
      <c r="H67" s="563"/>
      <c r="I67" s="630">
        <f>+I65+I60</f>
        <v>61579609.377319992</v>
      </c>
      <c r="J67" s="599"/>
      <c r="K67" s="630">
        <f>K65+K60</f>
        <v>281541.42809999897</v>
      </c>
      <c r="L67" s="558">
        <f>ROUND(K67/F67,5)</f>
        <v>4.5900000000000003E-3</v>
      </c>
      <c r="M67" s="559"/>
      <c r="N67" s="532"/>
      <c r="O67" s="571"/>
      <c r="P67" s="625"/>
      <c r="Q67" s="631"/>
    </row>
    <row r="68" spans="1:17" s="625" customFormat="1">
      <c r="B68" s="609"/>
      <c r="C68" s="592"/>
      <c r="D68" s="592"/>
      <c r="E68" s="592"/>
      <c r="F68" s="596"/>
      <c r="G68" s="592"/>
      <c r="H68" s="592"/>
      <c r="I68" s="594"/>
      <c r="J68" s="594"/>
      <c r="K68" s="596"/>
      <c r="L68" s="641"/>
      <c r="M68" s="642"/>
      <c r="N68" s="643"/>
      <c r="O68" s="564"/>
      <c r="Q68" s="640"/>
    </row>
    <row r="69" spans="1:17" s="625" customFormat="1">
      <c r="A69" s="564"/>
      <c r="B69" s="564"/>
      <c r="C69" s="564"/>
      <c r="D69" s="564"/>
      <c r="E69" s="564"/>
      <c r="F69" s="571"/>
      <c r="G69" s="564"/>
      <c r="H69" s="564"/>
      <c r="I69" s="644"/>
      <c r="J69" s="644"/>
      <c r="K69" s="571"/>
      <c r="L69" s="645"/>
      <c r="M69" s="642"/>
      <c r="N69" s="643"/>
      <c r="O69" s="564"/>
      <c r="Q69" s="640"/>
    </row>
    <row r="70" spans="1:17" s="625" customFormat="1">
      <c r="A70" s="564"/>
      <c r="B70" s="601" t="s">
        <v>517</v>
      </c>
      <c r="C70" s="553"/>
      <c r="D70" s="557"/>
      <c r="E70" s="554"/>
      <c r="F70" s="555"/>
      <c r="G70" s="557"/>
      <c r="H70" s="557"/>
      <c r="I70" s="555"/>
      <c r="J70" s="555"/>
      <c r="K70" s="555"/>
      <c r="L70" s="558"/>
      <c r="M70" s="642"/>
      <c r="N70" s="643"/>
      <c r="O70" s="564"/>
      <c r="Q70" s="640"/>
    </row>
    <row r="71" spans="1:17" s="625" customFormat="1">
      <c r="A71" s="564"/>
      <c r="B71" s="612"/>
      <c r="C71" s="533"/>
      <c r="D71" s="564"/>
      <c r="E71" s="564"/>
      <c r="F71" s="562"/>
      <c r="G71" s="607"/>
      <c r="H71" s="564"/>
      <c r="I71" s="562"/>
      <c r="J71" s="562"/>
      <c r="K71" s="562"/>
      <c r="L71" s="565"/>
      <c r="M71" s="642"/>
      <c r="N71" s="643"/>
      <c r="O71" s="564"/>
      <c r="Q71" s="640"/>
    </row>
    <row r="72" spans="1:17" s="625" customFormat="1">
      <c r="A72" s="564"/>
      <c r="B72" s="567" t="s">
        <v>55</v>
      </c>
      <c r="C72" s="568" t="s">
        <v>56</v>
      </c>
      <c r="D72" s="569">
        <v>552</v>
      </c>
      <c r="E72" s="570">
        <v>431.69</v>
      </c>
      <c r="F72" s="562">
        <f>ROUND(D72*E72,2)</f>
        <v>238292.88</v>
      </c>
      <c r="G72" s="563"/>
      <c r="H72" s="479">
        <f>ROUND(E72*(1+$O$58),2)</f>
        <v>440.55</v>
      </c>
      <c r="I72" s="562">
        <f>ROUND(D72*H72,2)</f>
        <v>243183.6</v>
      </c>
      <c r="J72" s="562"/>
      <c r="K72" s="562">
        <f>I72-F72</f>
        <v>4890.7200000000012</v>
      </c>
      <c r="L72" s="565"/>
      <c r="M72" s="642"/>
      <c r="N72" s="643"/>
      <c r="O72" s="564"/>
      <c r="Q72" s="440">
        <f>H72/E72-1</f>
        <v>2.0523987120387277E-2</v>
      </c>
    </row>
    <row r="73" spans="1:17" s="625" customFormat="1">
      <c r="A73" s="564"/>
      <c r="B73" s="612" t="s">
        <v>63</v>
      </c>
      <c r="C73" s="568" t="s">
        <v>56</v>
      </c>
      <c r="D73" s="563">
        <f>D72</f>
        <v>552</v>
      </c>
      <c r="E73" s="570">
        <v>129.19</v>
      </c>
      <c r="F73" s="599">
        <f>D73*E73</f>
        <v>71312.88</v>
      </c>
      <c r="G73" s="563"/>
      <c r="H73" s="608">
        <f>H53</f>
        <v>131.84</v>
      </c>
      <c r="I73" s="599">
        <f>ROUND(D73*H73,2)</f>
        <v>72775.679999999993</v>
      </c>
      <c r="J73" s="599"/>
      <c r="K73" s="562">
        <f>I73-F73</f>
        <v>1462.7999999999884</v>
      </c>
      <c r="L73" s="616"/>
      <c r="M73" s="642"/>
      <c r="N73" s="643"/>
      <c r="O73" s="646"/>
      <c r="Q73" s="440">
        <f>H73/E73-1</f>
        <v>2.0512423562195181E-2</v>
      </c>
    </row>
    <row r="74" spans="1:17" s="625" customFormat="1">
      <c r="A74" s="564"/>
      <c r="B74" s="604" t="s">
        <v>64</v>
      </c>
      <c r="C74" s="573" t="s">
        <v>62</v>
      </c>
      <c r="D74" s="569">
        <v>397232</v>
      </c>
      <c r="E74" s="570">
        <v>1.1399999999999999</v>
      </c>
      <c r="F74" s="599">
        <f>ROUND(D74*E74,2)</f>
        <v>452844.48</v>
      </c>
      <c r="G74" s="563"/>
      <c r="H74" s="636">
        <f>H54</f>
        <v>1.1499999999999999</v>
      </c>
      <c r="I74" s="599">
        <f>ROUND(D74*H74,2)</f>
        <v>456816.8</v>
      </c>
      <c r="J74" s="564"/>
      <c r="K74" s="562">
        <f>I74-F74</f>
        <v>3972.320000000007</v>
      </c>
      <c r="L74" s="616"/>
      <c r="M74" s="642"/>
      <c r="N74" s="643"/>
      <c r="O74" s="647"/>
      <c r="Q74" s="440">
        <f>H74/E74-1</f>
        <v>8.7719298245614308E-3</v>
      </c>
    </row>
    <row r="75" spans="1:17" s="625" customFormat="1">
      <c r="A75" s="564"/>
      <c r="B75" s="612"/>
      <c r="C75" s="533"/>
      <c r="D75" s="563"/>
      <c r="E75" s="608"/>
      <c r="F75" s="599"/>
      <c r="G75" s="563"/>
      <c r="H75" s="608"/>
      <c r="I75" s="599"/>
      <c r="J75" s="599"/>
      <c r="K75" s="622"/>
      <c r="L75" s="616"/>
      <c r="M75" s="642"/>
      <c r="N75" s="643"/>
      <c r="O75" s="647"/>
      <c r="Q75" s="640"/>
    </row>
    <row r="76" spans="1:17" s="625" customFormat="1">
      <c r="A76" s="564"/>
      <c r="B76" s="604" t="s">
        <v>65</v>
      </c>
      <c r="C76" s="533"/>
      <c r="D76" s="563"/>
      <c r="E76" s="608"/>
      <c r="F76" s="562"/>
      <c r="G76" s="563"/>
      <c r="H76" s="608"/>
      <c r="I76" s="599"/>
      <c r="J76" s="599"/>
      <c r="K76" s="622"/>
      <c r="L76" s="616"/>
      <c r="M76" s="642"/>
      <c r="N76" s="643"/>
      <c r="O76" s="647"/>
      <c r="Q76" s="640"/>
    </row>
    <row r="77" spans="1:17" s="625" customFormat="1">
      <c r="A77" s="564"/>
      <c r="B77" s="604" t="s">
        <v>66</v>
      </c>
      <c r="C77" s="573" t="s">
        <v>58</v>
      </c>
      <c r="D77" s="569">
        <f>323213+173953</f>
        <v>497166</v>
      </c>
      <c r="E77" s="574">
        <v>0.14354</v>
      </c>
      <c r="F77" s="628" t="s">
        <v>67</v>
      </c>
      <c r="G77" s="563"/>
      <c r="H77" s="627">
        <f>H57</f>
        <v>0.14649000000000001</v>
      </c>
      <c r="I77" s="628" t="s">
        <v>67</v>
      </c>
      <c r="J77" s="562"/>
      <c r="K77" s="628"/>
      <c r="L77" s="565"/>
      <c r="M77" s="642"/>
      <c r="N77" s="643"/>
      <c r="O77" s="564"/>
      <c r="Q77" s="440">
        <f>H77/E77-1</f>
        <v>2.0551762574892107E-2</v>
      </c>
    </row>
    <row r="78" spans="1:17" s="625" customFormat="1">
      <c r="A78" s="564"/>
      <c r="B78" s="612" t="s">
        <v>68</v>
      </c>
      <c r="C78" s="573" t="s">
        <v>58</v>
      </c>
      <c r="D78" s="569">
        <f>1181745+777489</f>
        <v>1959234</v>
      </c>
      <c r="E78" s="574">
        <v>0.14354</v>
      </c>
      <c r="F78" s="562">
        <f>D78*E78</f>
        <v>281228.44835999998</v>
      </c>
      <c r="G78" s="563"/>
      <c r="H78" s="627">
        <f>H58</f>
        <v>0.14649000000000001</v>
      </c>
      <c r="I78" s="562">
        <f>H78*D78</f>
        <v>287008.18866000004</v>
      </c>
      <c r="J78" s="562"/>
      <c r="K78" s="562">
        <f>I78-F78</f>
        <v>5779.7403000000631</v>
      </c>
      <c r="L78" s="565"/>
      <c r="M78" s="642"/>
      <c r="N78" s="643"/>
      <c r="O78" s="564"/>
      <c r="Q78" s="440">
        <f>H78/E78-1</f>
        <v>2.0551762574892107E-2</v>
      </c>
    </row>
    <row r="79" spans="1:17" s="625" customFormat="1">
      <c r="A79" s="564"/>
      <c r="B79" s="612" t="s">
        <v>69</v>
      </c>
      <c r="C79" s="573" t="s">
        <v>58</v>
      </c>
      <c r="D79" s="569">
        <f>1421648+3936526</f>
        <v>5358174</v>
      </c>
      <c r="E79" s="574">
        <v>0.11713999999999999</v>
      </c>
      <c r="F79" s="562">
        <f>D79*E79</f>
        <v>627656.50235999993</v>
      </c>
      <c r="G79" s="563"/>
      <c r="H79" s="627">
        <f>H59</f>
        <v>0.11953999999999999</v>
      </c>
      <c r="I79" s="562">
        <f>H79*D79</f>
        <v>640516.11995999992</v>
      </c>
      <c r="J79" s="562"/>
      <c r="K79" s="562">
        <f>I79-F79</f>
        <v>12859.617599999998</v>
      </c>
      <c r="L79" s="565"/>
      <c r="M79" s="642"/>
      <c r="N79" s="643"/>
      <c r="O79" s="564"/>
      <c r="Q79" s="440">
        <f>H79/E79-1</f>
        <v>2.0488304592795048E-2</v>
      </c>
    </row>
    <row r="80" spans="1:17" s="625" customFormat="1">
      <c r="A80" s="564"/>
      <c r="B80" s="602" t="s">
        <v>70</v>
      </c>
      <c r="C80" s="577"/>
      <c r="D80" s="556">
        <f>SUM(D77:D79)</f>
        <v>7814574</v>
      </c>
      <c r="E80" s="561"/>
      <c r="F80" s="599"/>
      <c r="G80" s="563"/>
      <c r="H80" s="563"/>
      <c r="I80" s="564"/>
      <c r="J80" s="564"/>
      <c r="K80" s="564"/>
      <c r="L80" s="648"/>
      <c r="M80" s="642"/>
      <c r="N80" s="643"/>
      <c r="O80" s="564"/>
      <c r="Q80" s="640"/>
    </row>
    <row r="81" spans="1:17" s="625" customFormat="1">
      <c r="A81" s="564"/>
      <c r="B81" s="602" t="s">
        <v>61</v>
      </c>
      <c r="C81" s="573" t="s">
        <v>58</v>
      </c>
      <c r="D81" s="563">
        <f>D80</f>
        <v>7814574</v>
      </c>
      <c r="E81" s="649">
        <v>-5.1999999999999998E-3</v>
      </c>
      <c r="F81" s="599">
        <f>D81*E81</f>
        <v>-40635.784800000001</v>
      </c>
      <c r="G81" s="563"/>
      <c r="H81" s="650">
        <f>-'2011 GRC - Rate Design Int'!H132</f>
        <v>-5.3899999999999998E-3</v>
      </c>
      <c r="I81" s="599">
        <f>D81*H81</f>
        <v>-42120.55386</v>
      </c>
      <c r="J81" s="599"/>
      <c r="K81" s="562">
        <f>I81-F81</f>
        <v>-1484.7690599999987</v>
      </c>
      <c r="L81" s="565"/>
      <c r="M81" s="642"/>
      <c r="N81" s="643"/>
      <c r="O81" s="647"/>
      <c r="P81" s="651"/>
      <c r="Q81" s="440">
        <f>H81/E81-1</f>
        <v>3.6538461538461631E-2</v>
      </c>
    </row>
    <row r="82" spans="1:17" s="625" customFormat="1">
      <c r="A82" s="564"/>
      <c r="B82" s="460" t="s">
        <v>496</v>
      </c>
      <c r="C82" s="577"/>
      <c r="D82" s="563"/>
      <c r="E82" s="561"/>
      <c r="F82" s="630">
        <f>SUM(F72:F81)</f>
        <v>1630699.4059199998</v>
      </c>
      <c r="G82" s="563"/>
      <c r="H82" s="563"/>
      <c r="I82" s="630">
        <f>SUM(I72:I81)</f>
        <v>1658179.8347599998</v>
      </c>
      <c r="J82" s="599"/>
      <c r="K82" s="630">
        <f>SUM(K72:K81)</f>
        <v>27480.428840000059</v>
      </c>
      <c r="L82" s="558">
        <f>ROUND(K82/F82,5)</f>
        <v>1.685E-2</v>
      </c>
      <c r="M82" s="642"/>
      <c r="N82" s="643"/>
      <c r="O82" s="564"/>
      <c r="Q82" s="640"/>
    </row>
    <row r="83" spans="1:17" s="625" customFormat="1">
      <c r="A83" s="564"/>
      <c r="B83" s="602"/>
      <c r="C83" s="577"/>
      <c r="D83" s="563"/>
      <c r="E83" s="561"/>
      <c r="F83" s="599"/>
      <c r="G83" s="563"/>
      <c r="H83" s="563"/>
      <c r="I83" s="599"/>
      <c r="J83" s="599"/>
      <c r="K83" s="562"/>
      <c r="L83" s="565"/>
      <c r="M83" s="642"/>
      <c r="N83" s="643"/>
      <c r="O83" s="564"/>
      <c r="Q83" s="640"/>
    </row>
    <row r="84" spans="1:17" s="625" customFormat="1">
      <c r="A84" s="564"/>
      <c r="B84" s="604" t="s">
        <v>510</v>
      </c>
      <c r="C84" s="573" t="s">
        <v>58</v>
      </c>
      <c r="D84" s="563">
        <f>D80</f>
        <v>7814574</v>
      </c>
      <c r="E84" s="574">
        <v>6.9999999999999999E-4</v>
      </c>
      <c r="F84" s="562">
        <f>E84*D84</f>
        <v>5470.2017999999998</v>
      </c>
      <c r="G84" s="564"/>
      <c r="H84" s="575">
        <f>E84</f>
        <v>6.9999999999999999E-4</v>
      </c>
      <c r="I84" s="562">
        <f>H84*D84</f>
        <v>5470.2017999999998</v>
      </c>
      <c r="J84" s="562"/>
      <c r="K84" s="562">
        <f>I84-F84</f>
        <v>0</v>
      </c>
      <c r="L84" s="565"/>
      <c r="M84" s="642"/>
      <c r="N84" s="643"/>
      <c r="O84" s="652"/>
      <c r="P84" s="533"/>
      <c r="Q84" s="440"/>
    </row>
    <row r="85" spans="1:17" s="625" customFormat="1">
      <c r="A85" s="564"/>
      <c r="B85" s="612" t="s">
        <v>369</v>
      </c>
      <c r="C85" s="573"/>
      <c r="D85" s="563"/>
      <c r="E85" s="627"/>
      <c r="F85" s="630">
        <f>F82+F84</f>
        <v>1636169.6077199997</v>
      </c>
      <c r="G85" s="564"/>
      <c r="H85" s="608"/>
      <c r="I85" s="630">
        <f>I82+SUM(I84:I84)</f>
        <v>1663650.0365599997</v>
      </c>
      <c r="J85" s="562"/>
      <c r="K85" s="630">
        <f>K82+SUM(K84:K84)</f>
        <v>27480.428840000059</v>
      </c>
      <c r="L85" s="558">
        <f>ROUND(K85/F85,5)</f>
        <v>1.6799999999999999E-2</v>
      </c>
      <c r="M85" s="642"/>
      <c r="N85" s="643"/>
      <c r="O85" s="562"/>
      <c r="P85" s="573"/>
      <c r="Q85" s="569"/>
    </row>
    <row r="86" spans="1:17" s="625" customFormat="1">
      <c r="A86" s="564"/>
      <c r="B86" s="612"/>
      <c r="C86" s="577"/>
      <c r="D86" s="564"/>
      <c r="E86" s="639"/>
      <c r="F86" s="564"/>
      <c r="G86" s="564"/>
      <c r="H86" s="564"/>
      <c r="I86" s="571"/>
      <c r="J86" s="564"/>
      <c r="K86" s="564"/>
      <c r="L86" s="648"/>
      <c r="M86" s="642"/>
      <c r="N86" s="643"/>
      <c r="O86" s="571"/>
      <c r="P86" s="573"/>
      <c r="Q86" s="569"/>
    </row>
    <row r="87" spans="1:17" s="625" customFormat="1">
      <c r="A87" s="564"/>
      <c r="B87" s="609"/>
      <c r="C87" s="592"/>
      <c r="D87" s="592"/>
      <c r="E87" s="592"/>
      <c r="F87" s="596"/>
      <c r="G87" s="592"/>
      <c r="H87" s="592"/>
      <c r="I87" s="594"/>
      <c r="J87" s="594"/>
      <c r="K87" s="596"/>
      <c r="L87" s="641"/>
      <c r="M87" s="642"/>
      <c r="N87" s="643"/>
      <c r="O87" s="653"/>
      <c r="P87" s="573"/>
      <c r="Q87" s="569"/>
    </row>
    <row r="88" spans="1:17" s="625" customFormat="1">
      <c r="A88" s="564"/>
      <c r="B88" s="564"/>
      <c r="C88" s="564"/>
      <c r="D88" s="564"/>
      <c r="E88" s="564"/>
      <c r="F88" s="571"/>
      <c r="G88" s="564"/>
      <c r="H88" s="564"/>
      <c r="I88" s="644"/>
      <c r="J88" s="644"/>
      <c r="K88" s="571"/>
      <c r="L88" s="645"/>
      <c r="M88" s="642"/>
      <c r="N88" s="643"/>
      <c r="O88" s="653"/>
      <c r="P88" s="573"/>
      <c r="Q88" s="569"/>
    </row>
    <row r="89" spans="1:17" s="625" customFormat="1">
      <c r="A89" s="564"/>
      <c r="B89" s="601" t="s">
        <v>518</v>
      </c>
      <c r="C89" s="553"/>
      <c r="D89" s="557"/>
      <c r="E89" s="554"/>
      <c r="F89" s="555"/>
      <c r="G89" s="557"/>
      <c r="H89" s="557"/>
      <c r="I89" s="555"/>
      <c r="J89" s="555"/>
      <c r="K89" s="555"/>
      <c r="L89" s="558"/>
      <c r="M89" s="642"/>
      <c r="N89" s="643"/>
      <c r="O89" s="652"/>
      <c r="P89" s="573"/>
      <c r="Q89" s="569"/>
    </row>
    <row r="90" spans="1:17" s="625" customFormat="1">
      <c r="A90" s="564"/>
      <c r="B90" s="560"/>
      <c r="C90" s="533"/>
      <c r="D90" s="564"/>
      <c r="E90" s="564"/>
      <c r="F90" s="562"/>
      <c r="G90" s="607"/>
      <c r="H90" s="564"/>
      <c r="I90" s="562"/>
      <c r="J90" s="562"/>
      <c r="K90" s="562"/>
      <c r="L90" s="565"/>
      <c r="M90" s="642"/>
      <c r="N90" s="643"/>
      <c r="O90" s="653"/>
      <c r="P90" s="573"/>
      <c r="Q90" s="569"/>
    </row>
    <row r="91" spans="1:17" s="625" customFormat="1">
      <c r="A91" s="564"/>
      <c r="B91" s="567" t="s">
        <v>55</v>
      </c>
      <c r="C91" s="568" t="s">
        <v>56</v>
      </c>
      <c r="D91" s="605">
        <f>D72+D52</f>
        <v>19149.009999999998</v>
      </c>
      <c r="E91" s="570"/>
      <c r="F91" s="562">
        <f>F72+F52</f>
        <v>2319670.2400000002</v>
      </c>
      <c r="G91" s="563"/>
      <c r="H91" s="570"/>
      <c r="I91" s="562">
        <f>I72+I52</f>
        <v>2367334.08</v>
      </c>
      <c r="J91" s="562"/>
      <c r="K91" s="562">
        <f>K72+K52</f>
        <v>47663.83999999988</v>
      </c>
      <c r="L91" s="565"/>
      <c r="M91" s="642"/>
      <c r="N91" s="643"/>
      <c r="O91" s="653"/>
      <c r="P91" s="573"/>
      <c r="Q91" s="569"/>
    </row>
    <row r="92" spans="1:17" s="625" customFormat="1">
      <c r="A92" s="564"/>
      <c r="B92" s="612" t="s">
        <v>63</v>
      </c>
      <c r="C92" s="568" t="s">
        <v>56</v>
      </c>
      <c r="D92" s="563">
        <f>D91</f>
        <v>19149.009999999998</v>
      </c>
      <c r="E92" s="570"/>
      <c r="F92" s="562">
        <f>F73+F53</f>
        <v>2473860.6018999997</v>
      </c>
      <c r="G92" s="563"/>
      <c r="H92" s="608"/>
      <c r="I92" s="562">
        <f>I73+I53</f>
        <v>2524605.48</v>
      </c>
      <c r="J92" s="599"/>
      <c r="K92" s="562">
        <f>K73+K53</f>
        <v>50744.878100000031</v>
      </c>
      <c r="L92" s="616"/>
      <c r="M92" s="642"/>
      <c r="N92" s="643"/>
      <c r="O92" s="653"/>
      <c r="P92" s="573"/>
      <c r="Q92" s="569"/>
    </row>
    <row r="93" spans="1:17" s="625" customFormat="1">
      <c r="A93" s="564"/>
      <c r="B93" s="654" t="s">
        <v>64</v>
      </c>
      <c r="C93" s="573" t="s">
        <v>62</v>
      </c>
      <c r="D93" s="605">
        <f>D74+D54</f>
        <v>4756933.63</v>
      </c>
      <c r="E93" s="570"/>
      <c r="F93" s="562">
        <f>F74+F54</f>
        <v>5422904.3399999999</v>
      </c>
      <c r="G93" s="563"/>
      <c r="H93" s="570"/>
      <c r="I93" s="562">
        <f>I74+I54</f>
        <v>5470473.6699999999</v>
      </c>
      <c r="J93" s="599"/>
      <c r="K93" s="562">
        <f>K74+K54</f>
        <v>47569.329999999783</v>
      </c>
      <c r="L93" s="616"/>
      <c r="M93" s="642"/>
      <c r="N93" s="643"/>
      <c r="O93" s="653"/>
      <c r="P93" s="573"/>
      <c r="Q93" s="569"/>
    </row>
    <row r="94" spans="1:17" s="625" customFormat="1">
      <c r="A94" s="564"/>
      <c r="B94" s="560"/>
      <c r="C94" s="533"/>
      <c r="D94" s="563"/>
      <c r="E94" s="608"/>
      <c r="F94" s="599"/>
      <c r="G94" s="563"/>
      <c r="H94" s="608"/>
      <c r="I94" s="599"/>
      <c r="J94" s="599"/>
      <c r="K94" s="622"/>
      <c r="L94" s="616"/>
      <c r="M94" s="642"/>
      <c r="N94" s="643"/>
      <c r="O94" s="653"/>
      <c r="P94" s="573"/>
      <c r="Q94" s="569"/>
    </row>
    <row r="95" spans="1:17" s="625" customFormat="1">
      <c r="A95" s="564"/>
      <c r="B95" s="654" t="s">
        <v>65</v>
      </c>
      <c r="C95" s="533"/>
      <c r="D95" s="563"/>
      <c r="E95" s="608"/>
      <c r="F95" s="562"/>
      <c r="G95" s="563"/>
      <c r="H95" s="608"/>
      <c r="I95" s="599"/>
      <c r="J95" s="599"/>
      <c r="K95" s="622"/>
      <c r="L95" s="616"/>
      <c r="M95" s="642"/>
      <c r="N95" s="643"/>
      <c r="O95" s="653"/>
      <c r="P95" s="573"/>
      <c r="Q95" s="569"/>
    </row>
    <row r="96" spans="1:17" s="625" customFormat="1">
      <c r="A96" s="564"/>
      <c r="B96" s="604" t="s">
        <v>66</v>
      </c>
      <c r="C96" s="573" t="s">
        <v>58</v>
      </c>
      <c r="D96" s="605">
        <f>D77+D57</f>
        <v>16074813</v>
      </c>
      <c r="E96" s="574"/>
      <c r="F96" s="562"/>
      <c r="G96" s="563"/>
      <c r="H96" s="627"/>
      <c r="I96" s="628" t="s">
        <v>67</v>
      </c>
      <c r="J96" s="562"/>
      <c r="K96" s="562"/>
      <c r="L96" s="565"/>
      <c r="M96" s="642"/>
      <c r="N96" s="643"/>
      <c r="O96" s="653"/>
      <c r="P96" s="573"/>
      <c r="Q96" s="569"/>
    </row>
    <row r="97" spans="1:17" s="625" customFormat="1">
      <c r="A97" s="564"/>
      <c r="B97" s="612" t="s">
        <v>68</v>
      </c>
      <c r="C97" s="573" t="s">
        <v>58</v>
      </c>
      <c r="D97" s="605">
        <f>D78+D58</f>
        <v>31616969</v>
      </c>
      <c r="E97" s="574"/>
      <c r="F97" s="562">
        <f>F78+F58</f>
        <v>4538299.7283600001</v>
      </c>
      <c r="G97" s="563"/>
      <c r="H97" s="575"/>
      <c r="I97" s="562">
        <f>I78+I58</f>
        <v>4631569.7886600001</v>
      </c>
      <c r="J97" s="562"/>
      <c r="K97" s="562">
        <f>K78+K58</f>
        <v>93270.06029999943</v>
      </c>
      <c r="L97" s="565"/>
      <c r="M97" s="642"/>
      <c r="N97" s="643"/>
      <c r="O97" s="653"/>
      <c r="P97" s="573"/>
      <c r="Q97" s="569"/>
    </row>
    <row r="98" spans="1:17" s="625" customFormat="1">
      <c r="A98" s="564"/>
      <c r="B98" s="612" t="s">
        <v>69</v>
      </c>
      <c r="C98" s="573" t="s">
        <v>58</v>
      </c>
      <c r="D98" s="655">
        <f>D79+D59</f>
        <v>29691049</v>
      </c>
      <c r="E98" s="574"/>
      <c r="F98" s="562">
        <f>F79+F59</f>
        <v>3478009.4823599998</v>
      </c>
      <c r="G98" s="563"/>
      <c r="H98" s="575"/>
      <c r="I98" s="562">
        <f>I79+I59</f>
        <v>3549267.9999599997</v>
      </c>
      <c r="J98" s="562"/>
      <c r="K98" s="562">
        <f>K79+K59</f>
        <v>71258.517599999905</v>
      </c>
      <c r="L98" s="565"/>
      <c r="M98" s="642"/>
      <c r="N98" s="643"/>
      <c r="O98" s="653"/>
      <c r="P98" s="573"/>
      <c r="Q98" s="569"/>
    </row>
    <row r="99" spans="1:17" s="625" customFormat="1">
      <c r="A99" s="564"/>
      <c r="B99" s="638" t="s">
        <v>70</v>
      </c>
      <c r="C99" s="577"/>
      <c r="D99" s="556">
        <f>SUM(D96:D98)</f>
        <v>77382831</v>
      </c>
      <c r="E99" s="561"/>
      <c r="F99" s="599"/>
      <c r="G99" s="563"/>
      <c r="H99" s="563"/>
      <c r="I99" s="564"/>
      <c r="J99" s="564"/>
      <c r="K99" s="564"/>
      <c r="L99" s="648"/>
      <c r="M99" s="642"/>
      <c r="N99" s="643"/>
      <c r="O99" s="653"/>
      <c r="P99" s="573"/>
      <c r="Q99" s="569"/>
    </row>
    <row r="100" spans="1:17" s="625" customFormat="1">
      <c r="A100" s="564"/>
      <c r="B100" s="602" t="s">
        <v>61</v>
      </c>
      <c r="C100" s="573" t="s">
        <v>58</v>
      </c>
      <c r="D100" s="605">
        <f>D81+D61</f>
        <v>7814574</v>
      </c>
      <c r="E100" s="649"/>
      <c r="F100" s="599">
        <f>F81</f>
        <v>-40635.784800000001</v>
      </c>
      <c r="G100" s="563"/>
      <c r="H100" s="563"/>
      <c r="I100" s="599">
        <f>I81</f>
        <v>-42120.55386</v>
      </c>
      <c r="J100" s="599"/>
      <c r="K100" s="599">
        <f>K81</f>
        <v>-1484.7690599999987</v>
      </c>
      <c r="L100" s="565"/>
      <c r="M100" s="642"/>
      <c r="N100" s="643"/>
      <c r="O100" s="653"/>
      <c r="P100" s="573"/>
      <c r="Q100" s="569"/>
    </row>
    <row r="101" spans="1:17" s="625" customFormat="1">
      <c r="A101" s="564"/>
      <c r="B101" s="460" t="s">
        <v>496</v>
      </c>
      <c r="C101" s="577"/>
      <c r="D101" s="563"/>
      <c r="E101" s="561"/>
      <c r="F101" s="630">
        <f>SUM(F91:F100)</f>
        <v>18192108.607819997</v>
      </c>
      <c r="G101" s="563"/>
      <c r="H101" s="563"/>
      <c r="I101" s="630">
        <f>SUM(I91:I93,I97:I100)</f>
        <v>18501130.464759998</v>
      </c>
      <c r="J101" s="599"/>
      <c r="K101" s="630">
        <f>SUM(K91:K100)</f>
        <v>309021.85693999898</v>
      </c>
      <c r="L101" s="558">
        <f>ROUND(K101/F101,5)</f>
        <v>1.6990000000000002E-2</v>
      </c>
      <c r="M101" s="642"/>
      <c r="N101" s="643"/>
      <c r="O101" s="653"/>
      <c r="P101" s="573"/>
      <c r="Q101" s="569"/>
    </row>
    <row r="102" spans="1:17" s="625" customFormat="1">
      <c r="A102" s="564"/>
      <c r="B102" s="587"/>
      <c r="C102" s="577"/>
      <c r="D102" s="563"/>
      <c r="E102" s="561"/>
      <c r="F102" s="599"/>
      <c r="G102" s="563"/>
      <c r="H102" s="563"/>
      <c r="I102" s="599"/>
      <c r="J102" s="599"/>
      <c r="K102" s="562"/>
      <c r="L102" s="565"/>
      <c r="M102" s="642"/>
      <c r="N102" s="643"/>
      <c r="O102" s="653"/>
      <c r="P102" s="573"/>
      <c r="Q102" s="569"/>
    </row>
    <row r="103" spans="1:17" s="625" customFormat="1">
      <c r="A103" s="564"/>
      <c r="B103" s="428" t="s">
        <v>494</v>
      </c>
      <c r="C103" s="577"/>
      <c r="D103" s="563"/>
      <c r="E103" s="561"/>
      <c r="F103" s="599"/>
      <c r="G103" s="563"/>
      <c r="H103" s="563"/>
      <c r="I103" s="599"/>
      <c r="J103" s="599"/>
      <c r="K103" s="562"/>
      <c r="L103" s="565"/>
      <c r="M103" s="642"/>
      <c r="N103" s="643"/>
      <c r="O103" s="653"/>
      <c r="P103" s="573"/>
      <c r="Q103" s="569"/>
    </row>
    <row r="104" spans="1:17" s="625" customFormat="1">
      <c r="A104" s="564"/>
      <c r="B104" s="604" t="s">
        <v>515</v>
      </c>
      <c r="C104" s="577"/>
      <c r="D104" s="563"/>
      <c r="E104" s="561"/>
      <c r="F104" s="599">
        <f>F63</f>
        <v>40158972.03582</v>
      </c>
      <c r="G104" s="563"/>
      <c r="H104" s="563"/>
      <c r="I104" s="599">
        <f>I63</f>
        <v>40158972.03582</v>
      </c>
      <c r="J104" s="599"/>
      <c r="K104" s="599">
        <f>K63</f>
        <v>0</v>
      </c>
      <c r="L104" s="565"/>
      <c r="M104" s="642"/>
      <c r="N104" s="643"/>
      <c r="O104" s="653"/>
      <c r="P104" s="573"/>
      <c r="Q104" s="569"/>
    </row>
    <row r="105" spans="1:17" s="625" customFormat="1">
      <c r="A105" s="564"/>
      <c r="B105" s="604" t="s">
        <v>64</v>
      </c>
      <c r="C105" s="577"/>
      <c r="D105" s="563"/>
      <c r="E105" s="561"/>
      <c r="F105" s="599">
        <f>F64</f>
        <v>4577686.7115000002</v>
      </c>
      <c r="G105" s="563"/>
      <c r="H105" s="563"/>
      <c r="I105" s="599">
        <f>I64</f>
        <v>4577686.7115000002</v>
      </c>
      <c r="J105" s="599"/>
      <c r="K105" s="599">
        <f>K64</f>
        <v>0</v>
      </c>
      <c r="L105" s="565"/>
      <c r="M105" s="642"/>
      <c r="N105" s="643"/>
      <c r="O105" s="653"/>
      <c r="P105" s="573"/>
      <c r="Q105" s="569"/>
    </row>
    <row r="106" spans="1:17" s="625" customFormat="1">
      <c r="A106" s="564"/>
      <c r="B106" s="604" t="s">
        <v>510</v>
      </c>
      <c r="C106" s="577"/>
      <c r="D106" s="563"/>
      <c r="E106" s="561"/>
      <c r="F106" s="599">
        <f>F84</f>
        <v>5470.2017999999998</v>
      </c>
      <c r="G106" s="563"/>
      <c r="H106" s="563"/>
      <c r="I106" s="599">
        <f>I84</f>
        <v>5470.2017999999998</v>
      </c>
      <c r="J106" s="599"/>
      <c r="K106" s="599">
        <f>K84</f>
        <v>0</v>
      </c>
      <c r="L106" s="565"/>
      <c r="M106" s="642"/>
      <c r="N106" s="643"/>
      <c r="O106" s="653"/>
      <c r="P106" s="573"/>
      <c r="Q106" s="569"/>
    </row>
    <row r="107" spans="1:17" s="625" customFormat="1">
      <c r="A107" s="564"/>
      <c r="B107" s="638" t="s">
        <v>516</v>
      </c>
      <c r="C107" s="577"/>
      <c r="D107" s="563"/>
      <c r="E107" s="561"/>
      <c r="F107" s="630">
        <f>SUM(F104:F106)</f>
        <v>44742128.94912</v>
      </c>
      <c r="G107" s="563"/>
      <c r="H107" s="563"/>
      <c r="I107" s="630">
        <f>SUM(I104:I106)</f>
        <v>44742128.94912</v>
      </c>
      <c r="J107" s="599"/>
      <c r="K107" s="630">
        <f>SUM(K104:K106)</f>
        <v>0</v>
      </c>
      <c r="L107" s="558">
        <f>ROUND(K107/F107,5)</f>
        <v>0</v>
      </c>
      <c r="M107" s="642"/>
      <c r="N107" s="643"/>
      <c r="O107" s="653"/>
      <c r="P107" s="573"/>
      <c r="Q107" s="569"/>
    </row>
    <row r="108" spans="1:17" s="625" customFormat="1">
      <c r="A108" s="564"/>
      <c r="B108" s="654"/>
      <c r="C108" s="577"/>
      <c r="D108" s="564"/>
      <c r="E108" s="533"/>
      <c r="F108" s="562"/>
      <c r="G108" s="563"/>
      <c r="H108" s="563"/>
      <c r="I108" s="599"/>
      <c r="J108" s="599"/>
      <c r="K108" s="562"/>
      <c r="L108" s="565"/>
      <c r="M108" s="642"/>
      <c r="N108" s="643"/>
      <c r="O108" s="653"/>
      <c r="P108" s="573"/>
      <c r="Q108" s="569"/>
    </row>
    <row r="109" spans="1:17" s="625" customFormat="1">
      <c r="A109" s="564"/>
      <c r="B109" s="560" t="s">
        <v>369</v>
      </c>
      <c r="C109" s="573"/>
      <c r="D109" s="563"/>
      <c r="E109" s="627"/>
      <c r="F109" s="630">
        <f>F101+F107</f>
        <v>62934237.556939997</v>
      </c>
      <c r="G109" s="564"/>
      <c r="H109" s="608"/>
      <c r="I109" s="630">
        <f>I101+I107</f>
        <v>63243259.413879998</v>
      </c>
      <c r="J109" s="562"/>
      <c r="K109" s="630">
        <f>K101+K107</f>
        <v>309021.85693999898</v>
      </c>
      <c r="L109" s="558">
        <f>ROUND(K109/F109,5)</f>
        <v>4.9100000000000003E-3</v>
      </c>
      <c r="M109" s="642"/>
      <c r="N109" s="643"/>
      <c r="O109" s="562"/>
      <c r="P109" s="573"/>
      <c r="Q109" s="569"/>
    </row>
    <row r="110" spans="1:17" s="625" customFormat="1">
      <c r="A110" s="564"/>
      <c r="B110" s="609"/>
      <c r="C110" s="592"/>
      <c r="D110" s="592"/>
      <c r="E110" s="656"/>
      <c r="F110" s="657"/>
      <c r="G110" s="592"/>
      <c r="H110" s="592"/>
      <c r="I110" s="594"/>
      <c r="J110" s="594"/>
      <c r="K110" s="596"/>
      <c r="L110" s="641"/>
      <c r="M110" s="642"/>
      <c r="N110" s="643"/>
      <c r="O110" s="573"/>
      <c r="P110" s="573"/>
      <c r="Q110" s="563"/>
    </row>
    <row r="111" spans="1:17" s="564" customFormat="1">
      <c r="E111" s="647"/>
      <c r="F111" s="658"/>
      <c r="I111" s="644"/>
      <c r="J111" s="644"/>
      <c r="K111" s="571"/>
      <c r="L111" s="645"/>
      <c r="M111" s="642"/>
      <c r="N111" s="643"/>
      <c r="O111" s="573"/>
      <c r="P111" s="573"/>
      <c r="Q111" s="563"/>
    </row>
    <row r="112" spans="1:17">
      <c r="B112" s="533"/>
      <c r="F112" s="659"/>
      <c r="I112" s="659"/>
      <c r="J112" s="659"/>
      <c r="K112" s="659"/>
      <c r="M112" s="559"/>
      <c r="N112" s="532"/>
      <c r="O112" s="410"/>
      <c r="P112" s="410"/>
      <c r="Q112" s="410"/>
    </row>
    <row r="113" spans="2:17">
      <c r="B113" s="662" t="s">
        <v>519</v>
      </c>
      <c r="F113" s="659"/>
      <c r="I113" s="659"/>
      <c r="J113" s="659"/>
      <c r="K113" s="659"/>
      <c r="M113" s="559"/>
      <c r="N113" s="532"/>
      <c r="O113" s="410"/>
      <c r="P113" s="410"/>
      <c r="Q113" s="410"/>
    </row>
    <row r="114" spans="2:17">
      <c r="D114" s="509" t="s">
        <v>58</v>
      </c>
      <c r="F114" s="663" t="s">
        <v>484</v>
      </c>
      <c r="I114" s="663" t="s">
        <v>485</v>
      </c>
      <c r="J114" s="659"/>
      <c r="K114" s="663" t="s">
        <v>60</v>
      </c>
      <c r="M114" s="559"/>
      <c r="N114" s="532"/>
      <c r="O114" s="664"/>
      <c r="P114" s="665"/>
      <c r="Q114" s="666"/>
    </row>
    <row r="115" spans="2:17">
      <c r="B115" s="393" t="s">
        <v>520</v>
      </c>
      <c r="C115" s="631"/>
      <c r="D115" s="667"/>
      <c r="E115" s="631"/>
      <c r="F115" s="631"/>
      <c r="G115" s="668"/>
      <c r="H115" s="668"/>
      <c r="I115" s="631"/>
      <c r="J115" s="631"/>
      <c r="K115" s="631"/>
      <c r="M115" s="669"/>
    </row>
    <row r="116" spans="2:17">
      <c r="B116" s="670" t="s">
        <v>521</v>
      </c>
      <c r="C116" s="631"/>
      <c r="D116" s="667"/>
      <c r="E116" s="631"/>
      <c r="F116" s="631">
        <f>F16+F28</f>
        <v>135989930.50650001</v>
      </c>
      <c r="G116" s="668"/>
      <c r="H116" s="668"/>
      <c r="I116" s="631">
        <f>I16+I28</f>
        <v>135989930.50650001</v>
      </c>
      <c r="J116" s="631"/>
      <c r="K116" s="671">
        <f>I116-F116</f>
        <v>0</v>
      </c>
      <c r="M116" s="669"/>
    </row>
    <row r="117" spans="2:17">
      <c r="B117" s="670" t="s">
        <v>522</v>
      </c>
      <c r="C117" s="631"/>
      <c r="D117" s="667"/>
      <c r="E117" s="631"/>
      <c r="F117" s="631">
        <f>F65+F84</f>
        <v>44742128.94912</v>
      </c>
      <c r="G117" s="668"/>
      <c r="H117" s="668"/>
      <c r="I117" s="631">
        <f>I65+I84</f>
        <v>44742128.94912</v>
      </c>
      <c r="J117" s="631"/>
      <c r="K117" s="671">
        <f>I117-F117</f>
        <v>0</v>
      </c>
      <c r="M117" s="672"/>
    </row>
    <row r="118" spans="2:17">
      <c r="B118" s="670" t="s">
        <v>71</v>
      </c>
      <c r="C118" s="631"/>
      <c r="D118" s="667"/>
      <c r="E118" s="631"/>
      <c r="F118" s="673">
        <f>SUM(F116:F117)</f>
        <v>180732059.45561999</v>
      </c>
      <c r="G118" s="668"/>
      <c r="H118" s="668"/>
      <c r="I118" s="673">
        <f>SUM(I116:I117)</f>
        <v>180732059.45561999</v>
      </c>
      <c r="J118" s="631"/>
      <c r="K118" s="673">
        <f>SUM(K116:K117)</f>
        <v>0</v>
      </c>
      <c r="M118" s="672"/>
    </row>
    <row r="119" spans="2:17">
      <c r="C119" s="631"/>
      <c r="D119" s="667"/>
      <c r="E119" s="631"/>
      <c r="F119" s="631"/>
      <c r="G119" s="668"/>
      <c r="H119" s="668"/>
      <c r="I119" s="631"/>
      <c r="J119" s="631"/>
      <c r="K119" s="671"/>
      <c r="M119" s="672"/>
    </row>
    <row r="120" spans="2:17">
      <c r="B120" s="393" t="s">
        <v>523</v>
      </c>
      <c r="C120" s="631"/>
      <c r="D120" s="667"/>
      <c r="E120" s="631"/>
      <c r="F120" s="631"/>
      <c r="G120" s="668"/>
      <c r="H120" s="668"/>
      <c r="I120" s="631"/>
      <c r="J120" s="631"/>
      <c r="K120" s="671"/>
      <c r="M120" s="672"/>
    </row>
    <row r="121" spans="2:17">
      <c r="B121" s="670" t="s">
        <v>521</v>
      </c>
      <c r="C121" s="631"/>
      <c r="D121" s="667"/>
      <c r="E121" s="631"/>
      <c r="F121" s="631">
        <f>F14+F26+F47</f>
        <v>85374212.859999999</v>
      </c>
      <c r="G121" s="631"/>
      <c r="H121" s="668"/>
      <c r="I121" s="631">
        <f>I14+I26+I47</f>
        <v>88273924.859999985</v>
      </c>
      <c r="J121" s="631"/>
      <c r="K121" s="671">
        <f>I121-F121</f>
        <v>2899711.9999999851</v>
      </c>
      <c r="L121" s="661">
        <f>K121/F121</f>
        <v>3.3964728960430325E-2</v>
      </c>
      <c r="M121" s="672"/>
    </row>
    <row r="122" spans="2:17">
      <c r="B122" s="670" t="s">
        <v>522</v>
      </c>
      <c r="C122" s="631"/>
      <c r="D122" s="667"/>
      <c r="E122" s="631"/>
      <c r="F122" s="631">
        <f>F60+F82</f>
        <v>18192108.60782</v>
      </c>
      <c r="G122" s="631"/>
      <c r="H122" s="668"/>
      <c r="I122" s="631">
        <f>I60+I82</f>
        <v>18501130.464759998</v>
      </c>
      <c r="J122" s="631"/>
      <c r="K122" s="671">
        <f>I122-F122</f>
        <v>309021.85693999752</v>
      </c>
      <c r="L122" s="661">
        <f>K122/F122</f>
        <v>1.6986588174125256E-2</v>
      </c>
      <c r="M122" s="672"/>
    </row>
    <row r="123" spans="2:17">
      <c r="B123" s="670" t="s">
        <v>71</v>
      </c>
      <c r="C123" s="631"/>
      <c r="D123" s="667"/>
      <c r="E123" s="631"/>
      <c r="F123" s="673">
        <f>SUM(F121:F122)</f>
        <v>103566321.46782</v>
      </c>
      <c r="G123" s="631"/>
      <c r="H123" s="668"/>
      <c r="I123" s="673">
        <f>SUM(I121:I122)</f>
        <v>106775055.32475999</v>
      </c>
      <c r="J123" s="631"/>
      <c r="K123" s="673">
        <f>SUM(K121:K122)</f>
        <v>3208733.8569399826</v>
      </c>
      <c r="L123" s="661">
        <f>K123/F123</f>
        <v>3.0982406360131234E-2</v>
      </c>
      <c r="M123" s="672"/>
    </row>
    <row r="124" spans="2:17">
      <c r="C124" s="631"/>
      <c r="D124" s="667"/>
      <c r="E124" s="631"/>
      <c r="F124" s="631"/>
      <c r="G124" s="631"/>
      <c r="H124" s="668"/>
      <c r="I124" s="631"/>
      <c r="J124" s="631"/>
      <c r="K124" s="671"/>
      <c r="M124" s="672"/>
    </row>
    <row r="125" spans="2:17">
      <c r="B125" s="662" t="s">
        <v>524</v>
      </c>
      <c r="C125" s="631"/>
      <c r="D125" s="667"/>
      <c r="E125" s="631"/>
      <c r="F125" s="631"/>
      <c r="G125" s="631"/>
      <c r="H125" s="668"/>
      <c r="I125" s="631"/>
      <c r="J125" s="631"/>
      <c r="K125" s="671"/>
      <c r="M125" s="672"/>
    </row>
    <row r="126" spans="2:17">
      <c r="B126" s="670" t="s">
        <v>521</v>
      </c>
      <c r="C126" s="631"/>
      <c r="D126" s="667">
        <f>D35</f>
        <v>202387050</v>
      </c>
      <c r="E126" s="631"/>
      <c r="F126" s="631">
        <f>F116+F121</f>
        <v>221364143.36650002</v>
      </c>
      <c r="G126" s="668"/>
      <c r="H126" s="668"/>
      <c r="I126" s="631">
        <f>I116+I121</f>
        <v>224263855.36649999</v>
      </c>
      <c r="J126" s="631"/>
      <c r="K126" s="671">
        <f>I126-F126</f>
        <v>2899711.9999999702</v>
      </c>
      <c r="L126" s="661">
        <f>K126/F126</f>
        <v>1.3099284987628199E-2</v>
      </c>
      <c r="M126" s="672"/>
    </row>
    <row r="127" spans="2:17">
      <c r="B127" s="670" t="s">
        <v>522</v>
      </c>
      <c r="C127" s="631"/>
      <c r="D127" s="667">
        <f>D99</f>
        <v>77382831</v>
      </c>
      <c r="E127" s="631"/>
      <c r="F127" s="631">
        <f>F117+F122</f>
        <v>62934237.556940004</v>
      </c>
      <c r="G127" s="668"/>
      <c r="H127" s="668"/>
      <c r="I127" s="631">
        <f>I117+I122</f>
        <v>63243259.413879998</v>
      </c>
      <c r="J127" s="631"/>
      <c r="K127" s="671">
        <f>I127-F127</f>
        <v>309021.8569399938</v>
      </c>
      <c r="L127" s="661">
        <f>K127/F127</f>
        <v>4.9102343801401428E-3</v>
      </c>
      <c r="M127" s="672"/>
    </row>
    <row r="128" spans="2:17">
      <c r="B128" s="670" t="s">
        <v>71</v>
      </c>
      <c r="C128" s="631"/>
      <c r="D128" s="674">
        <f>SUM(D126:D127)</f>
        <v>279769881</v>
      </c>
      <c r="E128" s="631"/>
      <c r="F128" s="673">
        <f>SUM(F126:F127)</f>
        <v>284298380.92344004</v>
      </c>
      <c r="G128" s="668"/>
      <c r="H128" s="668"/>
      <c r="I128" s="673">
        <f>SUM(I126:I127)</f>
        <v>287507114.78038001</v>
      </c>
      <c r="J128" s="631"/>
      <c r="K128" s="673">
        <f>SUM(K126:K127)</f>
        <v>3208733.856939964</v>
      </c>
      <c r="L128" s="661">
        <f>K128/F128</f>
        <v>1.1286500635415361E-2</v>
      </c>
      <c r="M128" s="672"/>
    </row>
    <row r="129" spans="2:13" s="516" customFormat="1">
      <c r="C129" s="631"/>
      <c r="D129" s="667"/>
      <c r="E129" s="631"/>
      <c r="F129" s="631"/>
      <c r="G129" s="668"/>
      <c r="H129" s="668"/>
      <c r="I129" s="631"/>
      <c r="J129" s="631"/>
      <c r="K129" s="631"/>
      <c r="L129" s="661"/>
      <c r="M129" s="672"/>
    </row>
    <row r="130" spans="2:13" s="516" customFormat="1">
      <c r="B130" s="387" t="s">
        <v>506</v>
      </c>
      <c r="C130" s="631"/>
      <c r="D130" s="631"/>
      <c r="E130" s="631"/>
      <c r="F130" s="631"/>
      <c r="G130" s="668"/>
      <c r="H130" s="668"/>
      <c r="I130" s="631"/>
      <c r="J130" s="631"/>
      <c r="K130" s="631"/>
      <c r="L130" s="661"/>
      <c r="M130" s="672"/>
    </row>
    <row r="131" spans="2:13" s="516" customFormat="1">
      <c r="C131" s="631"/>
      <c r="D131" s="631"/>
      <c r="E131" s="631"/>
      <c r="F131" s="631"/>
      <c r="G131" s="668"/>
      <c r="H131" s="668"/>
      <c r="I131" s="631"/>
      <c r="J131" s="631"/>
      <c r="K131" s="631"/>
      <c r="L131" s="661"/>
      <c r="M131" s="672"/>
    </row>
    <row r="132" spans="2:13" s="516" customFormat="1">
      <c r="C132" s="631"/>
      <c r="D132" s="631"/>
      <c r="E132" s="631"/>
      <c r="F132" s="631"/>
      <c r="G132" s="668"/>
      <c r="H132" s="668"/>
      <c r="I132" s="631"/>
      <c r="J132" s="631"/>
      <c r="K132" s="631"/>
      <c r="L132" s="661"/>
      <c r="M132" s="672"/>
    </row>
    <row r="133" spans="2:13" s="516" customFormat="1">
      <c r="C133" s="631"/>
      <c r="D133" s="631"/>
      <c r="E133" s="631"/>
      <c r="F133" s="631"/>
      <c r="G133" s="668"/>
      <c r="H133" s="668"/>
      <c r="I133" s="631"/>
      <c r="J133" s="631"/>
      <c r="K133" s="631"/>
      <c r="L133" s="661"/>
      <c r="M133" s="672"/>
    </row>
    <row r="134" spans="2:13" s="516" customFormat="1">
      <c r="C134" s="631"/>
      <c r="D134" s="631"/>
      <c r="E134" s="631"/>
      <c r="F134" s="631"/>
      <c r="G134" s="668"/>
      <c r="H134" s="668"/>
      <c r="I134" s="631"/>
      <c r="J134" s="631"/>
      <c r="K134" s="631"/>
      <c r="L134" s="661"/>
      <c r="M134" s="672"/>
    </row>
    <row r="135" spans="2:13" s="516" customFormat="1">
      <c r="C135" s="631"/>
      <c r="D135" s="631"/>
      <c r="E135" s="631"/>
      <c r="F135" s="631"/>
      <c r="G135" s="668"/>
      <c r="H135" s="668"/>
      <c r="I135" s="631"/>
      <c r="J135" s="631"/>
      <c r="K135" s="631"/>
      <c r="L135" s="661"/>
      <c r="M135" s="672"/>
    </row>
    <row r="136" spans="2:13" s="516" customFormat="1">
      <c r="C136" s="631"/>
      <c r="D136" s="631"/>
      <c r="E136" s="631"/>
      <c r="F136" s="631"/>
      <c r="G136" s="668"/>
      <c r="H136" s="668"/>
      <c r="I136" s="631"/>
      <c r="J136" s="631"/>
      <c r="K136" s="631"/>
      <c r="L136" s="661"/>
      <c r="M136" s="672"/>
    </row>
    <row r="137" spans="2:13" s="516" customFormat="1">
      <c r="C137" s="631"/>
      <c r="D137" s="631"/>
      <c r="E137" s="631"/>
      <c r="F137" s="631"/>
      <c r="G137" s="668"/>
      <c r="H137" s="668"/>
      <c r="I137" s="631"/>
      <c r="J137" s="631"/>
      <c r="K137" s="631"/>
      <c r="L137" s="661"/>
      <c r="M137" s="672"/>
    </row>
    <row r="138" spans="2:13" s="516" customFormat="1">
      <c r="C138" s="631"/>
      <c r="D138" s="631"/>
      <c r="E138" s="631"/>
      <c r="F138" s="631"/>
      <c r="G138" s="668"/>
      <c r="H138" s="668"/>
      <c r="I138" s="631"/>
      <c r="J138" s="631"/>
      <c r="K138" s="631"/>
      <c r="L138" s="661"/>
      <c r="M138" s="672"/>
    </row>
    <row r="139" spans="2:13" s="516" customFormat="1">
      <c r="C139" s="631"/>
      <c r="D139" s="631"/>
      <c r="E139" s="631"/>
      <c r="F139" s="631"/>
      <c r="G139" s="668"/>
      <c r="H139" s="668"/>
      <c r="I139" s="631"/>
      <c r="J139" s="631"/>
      <c r="K139" s="631"/>
      <c r="L139" s="661"/>
      <c r="M139" s="672"/>
    </row>
    <row r="140" spans="2:13" s="516" customFormat="1">
      <c r="C140" s="631"/>
      <c r="D140" s="631"/>
      <c r="E140" s="631"/>
      <c r="F140" s="631"/>
      <c r="G140" s="668"/>
      <c r="H140" s="668"/>
      <c r="I140" s="631"/>
      <c r="J140" s="631"/>
      <c r="K140" s="631"/>
      <c r="L140" s="661"/>
      <c r="M140" s="672"/>
    </row>
    <row r="141" spans="2:13" s="516" customFormat="1">
      <c r="C141" s="631"/>
      <c r="D141" s="631"/>
      <c r="E141" s="631"/>
      <c r="F141" s="631"/>
      <c r="G141" s="668"/>
      <c r="H141" s="668"/>
      <c r="I141" s="631"/>
      <c r="J141" s="631"/>
      <c r="K141" s="631"/>
      <c r="L141" s="661"/>
      <c r="M141" s="672"/>
    </row>
    <row r="142" spans="2:13" s="516" customFormat="1">
      <c r="C142" s="631"/>
      <c r="D142" s="631"/>
      <c r="E142" s="631"/>
      <c r="F142" s="631"/>
      <c r="G142" s="668"/>
      <c r="H142" s="668"/>
      <c r="I142" s="631"/>
      <c r="J142" s="631"/>
      <c r="K142" s="631"/>
      <c r="L142" s="661"/>
      <c r="M142" s="672"/>
    </row>
    <row r="143" spans="2:13" s="516" customFormat="1">
      <c r="C143" s="631"/>
      <c r="D143" s="631"/>
      <c r="E143" s="631"/>
      <c r="F143" s="631"/>
      <c r="G143" s="668"/>
      <c r="H143" s="668"/>
      <c r="I143" s="631"/>
      <c r="J143" s="631"/>
      <c r="K143" s="631"/>
      <c r="L143" s="661"/>
      <c r="M143" s="672"/>
    </row>
    <row r="144" spans="2:13" s="516" customFormat="1">
      <c r="C144" s="631"/>
      <c r="D144" s="631"/>
      <c r="E144" s="631"/>
      <c r="F144" s="631"/>
      <c r="G144" s="668"/>
      <c r="H144" s="668"/>
      <c r="I144" s="631"/>
      <c r="J144" s="631"/>
      <c r="K144" s="631"/>
      <c r="L144" s="661"/>
      <c r="M144" s="672"/>
    </row>
    <row r="145" spans="3:13" s="516" customFormat="1">
      <c r="C145" s="631"/>
      <c r="D145" s="631"/>
      <c r="E145" s="631"/>
      <c r="F145" s="631"/>
      <c r="G145" s="668"/>
      <c r="H145" s="668"/>
      <c r="I145" s="631"/>
      <c r="J145" s="631"/>
      <c r="K145" s="631"/>
      <c r="L145" s="661"/>
      <c r="M145" s="672"/>
    </row>
    <row r="146" spans="3:13" s="516" customFormat="1">
      <c r="C146" s="631"/>
      <c r="D146" s="631"/>
      <c r="E146" s="631"/>
      <c r="F146" s="631"/>
      <c r="G146" s="668"/>
      <c r="H146" s="668"/>
      <c r="I146" s="631"/>
      <c r="J146" s="631"/>
      <c r="K146" s="631"/>
      <c r="L146" s="661"/>
      <c r="M146" s="672"/>
    </row>
    <row r="147" spans="3:13" s="516" customFormat="1">
      <c r="C147" s="631"/>
      <c r="D147" s="631"/>
      <c r="E147" s="631"/>
      <c r="F147" s="631"/>
      <c r="G147" s="668"/>
      <c r="H147" s="668"/>
      <c r="I147" s="631"/>
      <c r="J147" s="631"/>
      <c r="K147" s="631"/>
      <c r="L147" s="661"/>
      <c r="M147" s="672"/>
    </row>
    <row r="148" spans="3:13" s="516" customFormat="1">
      <c r="C148" s="631"/>
      <c r="D148" s="631"/>
      <c r="E148" s="631"/>
      <c r="F148" s="631"/>
      <c r="G148" s="668"/>
      <c r="H148" s="668"/>
      <c r="I148" s="631"/>
      <c r="J148" s="631"/>
      <c r="K148" s="631"/>
      <c r="L148" s="661"/>
      <c r="M148" s="672"/>
    </row>
    <row r="149" spans="3:13" s="516" customFormat="1">
      <c r="C149" s="631"/>
      <c r="D149" s="631"/>
      <c r="E149" s="631"/>
      <c r="F149" s="631"/>
      <c r="G149" s="668"/>
      <c r="H149" s="668"/>
      <c r="I149" s="631"/>
      <c r="J149" s="631"/>
      <c r="K149" s="631"/>
      <c r="L149" s="661"/>
      <c r="M149" s="672"/>
    </row>
    <row r="150" spans="3:13" s="516" customFormat="1">
      <c r="F150" s="675"/>
      <c r="G150" s="660"/>
      <c r="H150" s="625"/>
      <c r="I150" s="675"/>
      <c r="J150" s="675"/>
      <c r="K150" s="675"/>
      <c r="L150" s="661"/>
      <c r="M150" s="672"/>
    </row>
    <row r="151" spans="3:13" s="516" customFormat="1">
      <c r="F151" s="675"/>
      <c r="G151" s="660"/>
      <c r="H151" s="625"/>
      <c r="I151" s="675"/>
      <c r="J151" s="675"/>
      <c r="K151" s="675"/>
      <c r="L151" s="661"/>
      <c r="M151" s="672"/>
    </row>
  </sheetData>
  <mergeCells count="1">
    <mergeCell ref="K7:L7"/>
  </mergeCells>
  <printOptions horizontalCentered="1"/>
  <pageMargins left="0.5" right="0.5" top="1" bottom="0.5" header="0.75" footer="0.3"/>
  <pageSetup scale="75" fitToHeight="8" orientation="landscape" blackAndWhite="1" r:id="rId1"/>
  <headerFooter alignWithMargins="0">
    <oddHeader>&amp;R&amp;"Arial,Bold"UG-111049
Advice No. 2012-11</oddHeader>
    <oddFooter>&amp;L&amp;A
&amp;F&amp;R&amp;P of &amp;N</oddFooter>
  </headerFooter>
  <rowBreaks count="2" manualBreakCount="2">
    <brk id="49" min="1" max="16" man="1"/>
    <brk id="88" min="1" max="16" man="1"/>
  </rowBreaks>
  <legacyDrawing r:id="rId2"/>
</worksheet>
</file>

<file path=xl/worksheets/sheet38.xml><?xml version="1.0" encoding="utf-8"?>
<worksheet xmlns="http://schemas.openxmlformats.org/spreadsheetml/2006/main" xmlns:r="http://schemas.openxmlformats.org/officeDocument/2006/relationships">
  <dimension ref="A1:Q227"/>
  <sheetViews>
    <sheetView workbookViewId="0">
      <selection activeCell="D35" sqref="D35"/>
    </sheetView>
  </sheetViews>
  <sheetFormatPr defaultRowHeight="12.75"/>
  <cols>
    <col min="1" max="1" width="2.140625" style="516" customWidth="1"/>
    <col min="2" max="2" width="27.5703125" style="516" customWidth="1"/>
    <col min="3" max="3" width="7.85546875" style="516" bestFit="1" customWidth="1"/>
    <col min="4" max="4" width="14.42578125" style="660" bestFit="1" customWidth="1"/>
    <col min="5" max="5" width="11" style="774" customWidth="1"/>
    <col min="6" max="6" width="16.5703125" style="675" customWidth="1"/>
    <col min="7" max="7" width="3" style="563" customWidth="1"/>
    <col min="8" max="8" width="17.28515625" style="775" bestFit="1" customWidth="1"/>
    <col min="9" max="9" width="17" style="675" customWidth="1"/>
    <col min="10" max="10" width="2.5703125" style="675" customWidth="1"/>
    <col min="11" max="11" width="13" style="675" customWidth="1"/>
    <col min="12" max="12" width="13.5703125" style="763" customWidth="1"/>
    <col min="13" max="13" width="2" style="531" customWidth="1"/>
    <col min="14" max="14" width="2.140625" style="680" customWidth="1"/>
    <col min="15" max="15" width="14.5703125" style="516" bestFit="1" customWidth="1"/>
    <col min="16" max="16" width="2.7109375" style="516" customWidth="1"/>
    <col min="17" max="17" width="8.85546875" style="516" bestFit="1" customWidth="1"/>
    <col min="18" max="16384" width="9.140625" style="516"/>
  </cols>
  <sheetData>
    <row r="1" spans="1:17">
      <c r="B1" s="517"/>
      <c r="C1" s="517"/>
      <c r="D1" s="519"/>
      <c r="E1" s="676"/>
      <c r="F1" s="518"/>
      <c r="G1" s="677"/>
      <c r="H1" s="678"/>
      <c r="I1" s="518"/>
      <c r="J1" s="518"/>
      <c r="K1" s="518"/>
      <c r="L1" s="522"/>
      <c r="M1" s="522"/>
      <c r="N1" s="524"/>
      <c r="O1" s="517"/>
      <c r="P1" s="517"/>
      <c r="Q1" s="517"/>
    </row>
    <row r="2" spans="1:17">
      <c r="B2" s="390" t="s">
        <v>18</v>
      </c>
      <c r="C2" s="390"/>
      <c r="D2" s="678"/>
      <c r="E2" s="518"/>
      <c r="F2" s="518"/>
      <c r="G2" s="678"/>
      <c r="H2" s="678"/>
      <c r="I2" s="518"/>
      <c r="J2" s="518"/>
      <c r="K2" s="518"/>
      <c r="L2" s="518"/>
      <c r="M2" s="522"/>
      <c r="N2" s="524"/>
      <c r="O2" s="517"/>
      <c r="P2" s="517"/>
      <c r="Q2" s="517"/>
    </row>
    <row r="3" spans="1:17">
      <c r="B3" s="389" t="s">
        <v>482</v>
      </c>
      <c r="C3" s="390"/>
      <c r="D3" s="678"/>
      <c r="E3" s="518"/>
      <c r="F3" s="518"/>
      <c r="G3" s="678"/>
      <c r="H3" s="678"/>
      <c r="I3" s="518"/>
      <c r="J3" s="518"/>
      <c r="K3" s="518"/>
      <c r="L3" s="518"/>
      <c r="M3" s="522"/>
      <c r="N3" s="524"/>
      <c r="O3" s="517"/>
      <c r="P3" s="517"/>
      <c r="Q3" s="517"/>
    </row>
    <row r="4" spans="1:17">
      <c r="B4" s="389" t="s">
        <v>477</v>
      </c>
      <c r="C4" s="390"/>
      <c r="D4" s="678"/>
      <c r="E4" s="518"/>
      <c r="F4" s="518"/>
      <c r="G4" s="678"/>
      <c r="H4" s="678"/>
      <c r="I4" s="518"/>
      <c r="J4" s="518"/>
      <c r="K4" s="518"/>
      <c r="L4" s="518"/>
      <c r="M4" s="522"/>
      <c r="N4" s="524"/>
      <c r="O4" s="517"/>
      <c r="P4" s="517"/>
      <c r="Q4" s="517"/>
    </row>
    <row r="5" spans="1:17">
      <c r="B5" s="390" t="s">
        <v>483</v>
      </c>
      <c r="C5" s="390"/>
      <c r="D5" s="519"/>
      <c r="E5" s="676"/>
      <c r="F5" s="518"/>
      <c r="G5" s="677"/>
      <c r="H5" s="678"/>
      <c r="I5" s="518"/>
      <c r="J5" s="518"/>
      <c r="K5" s="518"/>
      <c r="L5" s="522"/>
      <c r="M5" s="522"/>
      <c r="N5" s="524"/>
      <c r="O5" s="525"/>
      <c r="P5" s="517"/>
      <c r="Q5" s="517"/>
    </row>
    <row r="6" spans="1:17" s="533" customFormat="1">
      <c r="B6" s="679"/>
      <c r="C6" s="525"/>
      <c r="D6" s="605"/>
      <c r="E6" s="584"/>
      <c r="F6" s="639"/>
      <c r="G6" s="563"/>
      <c r="H6" s="608"/>
      <c r="I6" s="639"/>
      <c r="J6" s="639"/>
      <c r="K6" s="639"/>
      <c r="L6" s="680"/>
      <c r="M6" s="547"/>
      <c r="N6" s="547"/>
    </row>
    <row r="7" spans="1:17">
      <c r="B7" s="535"/>
      <c r="C7" s="536"/>
      <c r="D7" s="681" t="s">
        <v>47</v>
      </c>
      <c r="E7" s="404" t="s">
        <v>484</v>
      </c>
      <c r="F7" s="538"/>
      <c r="G7" s="681"/>
      <c r="H7" s="682" t="s">
        <v>485</v>
      </c>
      <c r="I7" s="538"/>
      <c r="J7" s="541"/>
      <c r="K7" s="975" t="s">
        <v>486</v>
      </c>
      <c r="L7" s="976"/>
      <c r="M7" s="547"/>
      <c r="N7" s="524"/>
      <c r="O7" s="410" t="s">
        <v>48</v>
      </c>
      <c r="Q7" s="411" t="s">
        <v>487</v>
      </c>
    </row>
    <row r="8" spans="1:17">
      <c r="B8" s="543" t="s">
        <v>49</v>
      </c>
      <c r="C8" s="683" t="s">
        <v>50</v>
      </c>
      <c r="D8" s="684" t="s">
        <v>51</v>
      </c>
      <c r="E8" s="685" t="s">
        <v>52</v>
      </c>
      <c r="F8" s="545" t="s">
        <v>53</v>
      </c>
      <c r="G8" s="684"/>
      <c r="H8" s="593" t="s">
        <v>52</v>
      </c>
      <c r="I8" s="545" t="s">
        <v>53</v>
      </c>
      <c r="J8" s="545"/>
      <c r="K8" s="545" t="s">
        <v>488</v>
      </c>
      <c r="L8" s="686" t="s">
        <v>489</v>
      </c>
      <c r="M8" s="547"/>
      <c r="N8" s="417"/>
      <c r="O8" s="418" t="s">
        <v>490</v>
      </c>
      <c r="Q8" s="419" t="s">
        <v>54</v>
      </c>
    </row>
    <row r="9" spans="1:17">
      <c r="A9" s="533"/>
      <c r="B9" s="587"/>
      <c r="C9" s="577"/>
      <c r="D9" s="563"/>
      <c r="E9" s="584"/>
      <c r="F9" s="639"/>
      <c r="G9" s="607"/>
      <c r="H9" s="608"/>
      <c r="I9" s="621"/>
      <c r="J9" s="621"/>
      <c r="K9" s="639"/>
      <c r="L9" s="687"/>
      <c r="M9" s="547"/>
      <c r="O9" s="533"/>
    </row>
    <row r="10" spans="1:17" ht="15">
      <c r="B10" s="552" t="s">
        <v>525</v>
      </c>
      <c r="C10" s="688"/>
      <c r="D10" s="556"/>
      <c r="E10" s="689"/>
      <c r="F10" s="555"/>
      <c r="G10" s="690"/>
      <c r="H10" s="691"/>
      <c r="I10" s="692"/>
      <c r="J10" s="692"/>
      <c r="K10" s="555"/>
      <c r="L10" s="693"/>
      <c r="M10" s="547"/>
      <c r="N10" s="547"/>
      <c r="O10" s="566" t="s">
        <v>526</v>
      </c>
    </row>
    <row r="11" spans="1:17">
      <c r="B11" s="560"/>
      <c r="C11" s="533"/>
      <c r="D11" s="563"/>
      <c r="E11" s="584"/>
      <c r="F11" s="562"/>
      <c r="G11" s="607"/>
      <c r="H11" s="608"/>
      <c r="I11" s="599"/>
      <c r="J11" s="621"/>
      <c r="K11" s="562"/>
      <c r="L11" s="694"/>
      <c r="M11" s="547"/>
      <c r="N11" s="547"/>
      <c r="O11" s="572">
        <v>72724.243151884177</v>
      </c>
    </row>
    <row r="12" spans="1:17">
      <c r="B12" s="638" t="s">
        <v>55</v>
      </c>
      <c r="C12" s="695" t="s">
        <v>56</v>
      </c>
      <c r="D12" s="569">
        <v>421</v>
      </c>
      <c r="E12" s="570">
        <v>558.67999999999995</v>
      </c>
      <c r="F12" s="562">
        <f>ROUND(D12*E12,2)</f>
        <v>235204.28</v>
      </c>
      <c r="H12" s="636">
        <f>ROUND(E12*(1+$O$18),2)</f>
        <v>563.45000000000005</v>
      </c>
      <c r="I12" s="599">
        <f>ROUND(D12*H12,2)</f>
        <v>237212.45</v>
      </c>
      <c r="J12" s="621"/>
      <c r="K12" s="562">
        <f>I12-F12</f>
        <v>2008.1700000000128</v>
      </c>
      <c r="L12" s="694"/>
      <c r="M12" s="547"/>
      <c r="N12" s="696"/>
      <c r="O12" s="576" t="s">
        <v>493</v>
      </c>
      <c r="Q12" s="440">
        <f>H12/E12-1</f>
        <v>8.5379823870552762E-3</v>
      </c>
    </row>
    <row r="13" spans="1:17">
      <c r="B13" s="654" t="s">
        <v>64</v>
      </c>
      <c r="C13" s="573" t="s">
        <v>62</v>
      </c>
      <c r="D13" s="569">
        <v>120500</v>
      </c>
      <c r="E13" s="570">
        <v>1.1399999999999999</v>
      </c>
      <c r="F13" s="562">
        <f>ROUND(D13*E13,2)</f>
        <v>137370</v>
      </c>
      <c r="H13" s="697">
        <f>ROUND(E13*(1+$O$18),2)</f>
        <v>1.1499999999999999</v>
      </c>
      <c r="I13" s="599">
        <f>ROUND(D13*H13,2)</f>
        <v>138575</v>
      </c>
      <c r="J13" s="621"/>
      <c r="K13" s="562">
        <f>I13-F13</f>
        <v>1205</v>
      </c>
      <c r="L13" s="694"/>
      <c r="M13" s="547"/>
      <c r="N13" s="696"/>
      <c r="O13" s="698">
        <f>K21+K43-O11</f>
        <v>-96.240431883896235</v>
      </c>
      <c r="Q13" s="440">
        <f>H13/E13-1</f>
        <v>8.7719298245614308E-3</v>
      </c>
    </row>
    <row r="14" spans="1:17">
      <c r="B14" s="560" t="s">
        <v>61</v>
      </c>
      <c r="C14" s="573" t="s">
        <v>58</v>
      </c>
      <c r="D14" s="563">
        <f>D21</f>
        <v>17284828</v>
      </c>
      <c r="E14" s="574">
        <v>6.7600000000000004E-3</v>
      </c>
      <c r="F14" s="562">
        <f>E14*D14</f>
        <v>116845.43728000001</v>
      </c>
      <c r="H14" s="575">
        <f>ROUND(E14*(1+$O$18),5)</f>
        <v>6.8199999999999997E-3</v>
      </c>
      <c r="I14" s="599">
        <f>ROUND(D14*H14,2)</f>
        <v>117882.53</v>
      </c>
      <c r="J14" s="639"/>
      <c r="K14" s="562">
        <f>I14-F14</f>
        <v>1037.092719999986</v>
      </c>
      <c r="L14" s="694"/>
      <c r="M14" s="547"/>
      <c r="N14" s="696"/>
      <c r="O14" s="580"/>
      <c r="Q14" s="440">
        <f>H14/E14-1</f>
        <v>8.8757396449703485E-3</v>
      </c>
    </row>
    <row r="15" spans="1:17">
      <c r="B15" s="654" t="s">
        <v>72</v>
      </c>
      <c r="C15" s="573"/>
      <c r="D15" s="563"/>
      <c r="E15" s="574"/>
      <c r="F15" s="699">
        <f>16634+17392</f>
        <v>34026</v>
      </c>
      <c r="H15" s="627"/>
      <c r="I15" s="628">
        <f>F15</f>
        <v>34026</v>
      </c>
      <c r="J15" s="639"/>
      <c r="K15" s="562">
        <f>I15-F15</f>
        <v>0</v>
      </c>
      <c r="L15" s="694"/>
      <c r="M15" s="547"/>
      <c r="N15" s="547"/>
      <c r="O15" s="580"/>
    </row>
    <row r="16" spans="1:17">
      <c r="B16" s="560"/>
      <c r="C16" s="533"/>
      <c r="D16" s="563"/>
      <c r="E16" s="574"/>
      <c r="F16" s="562"/>
      <c r="H16" s="627"/>
      <c r="I16" s="599"/>
      <c r="J16" s="621"/>
      <c r="K16" s="562"/>
      <c r="L16" s="694"/>
      <c r="M16" s="547"/>
      <c r="N16" s="547"/>
      <c r="O16" s="700"/>
    </row>
    <row r="17" spans="2:17">
      <c r="B17" s="654" t="s">
        <v>65</v>
      </c>
      <c r="C17" s="533"/>
      <c r="D17" s="563"/>
      <c r="E17" s="574"/>
      <c r="F17" s="562"/>
      <c r="H17" s="627"/>
      <c r="I17" s="599"/>
      <c r="J17" s="621"/>
      <c r="K17" s="562"/>
      <c r="L17" s="694"/>
      <c r="M17" s="547"/>
      <c r="N17" s="547"/>
      <c r="O17" s="700"/>
    </row>
    <row r="18" spans="2:17">
      <c r="B18" s="560" t="s">
        <v>73</v>
      </c>
      <c r="C18" s="573" t="s">
        <v>58</v>
      </c>
      <c r="D18" s="569">
        <f>6826872+1953031</f>
        <v>8779903</v>
      </c>
      <c r="E18" s="574">
        <v>0.10491</v>
      </c>
      <c r="F18" s="562">
        <f>ROUND(D18*E18,2)</f>
        <v>921099.62</v>
      </c>
      <c r="H18" s="575">
        <f>ROUND(E18*(1+$O$18),5)</f>
        <v>0.10580000000000001</v>
      </c>
      <c r="I18" s="599">
        <f>ROUND(D18*H18,2)</f>
        <v>928913.74</v>
      </c>
      <c r="J18" s="621"/>
      <c r="K18" s="562">
        <f>I18-F18</f>
        <v>7814.1199999999953</v>
      </c>
      <c r="L18" s="694"/>
      <c r="M18" s="547"/>
      <c r="N18" s="696"/>
      <c r="O18" s="583">
        <v>8.5310000000000004E-3</v>
      </c>
      <c r="P18" s="701"/>
      <c r="Q18" s="440">
        <f>H18/E18-1</f>
        <v>8.4834620150604501E-3</v>
      </c>
    </row>
    <row r="19" spans="2:17">
      <c r="B19" s="560" t="s">
        <v>74</v>
      </c>
      <c r="C19" s="573" t="s">
        <v>58</v>
      </c>
      <c r="D19" s="569">
        <f>3135067+653271</f>
        <v>3788338</v>
      </c>
      <c r="E19" s="574">
        <v>5.3780000000000001E-2</v>
      </c>
      <c r="F19" s="562">
        <f>ROUND(D19*E19,2)</f>
        <v>203736.82</v>
      </c>
      <c r="H19" s="575">
        <f>ROUND(E19*(1+$O$18),5)</f>
        <v>5.4239999999999997E-2</v>
      </c>
      <c r="I19" s="599">
        <f>ROUND(D19*H19,2)</f>
        <v>205479.45</v>
      </c>
      <c r="J19" s="621"/>
      <c r="K19" s="562">
        <f>I19-F19</f>
        <v>1742.6300000000047</v>
      </c>
      <c r="L19" s="694"/>
      <c r="M19" s="547"/>
      <c r="N19" s="696"/>
      <c r="O19" s="574"/>
      <c r="P19" s="574"/>
      <c r="Q19" s="440">
        <f>H19/E19-1</f>
        <v>8.5533655634064676E-3</v>
      </c>
    </row>
    <row r="20" spans="2:17">
      <c r="B20" s="560" t="s">
        <v>75</v>
      </c>
      <c r="C20" s="573" t="s">
        <v>58</v>
      </c>
      <c r="D20" s="569">
        <f>4460777+255810</f>
        <v>4716587</v>
      </c>
      <c r="E20" s="574">
        <v>5.1619999999999999E-2</v>
      </c>
      <c r="F20" s="562">
        <f>ROUND(D20*E20,2)</f>
        <v>243470.22</v>
      </c>
      <c r="H20" s="575">
        <f>ROUND(E20*(1+$O$18),5)</f>
        <v>5.2060000000000002E-2</v>
      </c>
      <c r="I20" s="599">
        <f>ROUND(D20*H20,2)</f>
        <v>245545.52</v>
      </c>
      <c r="J20" s="621"/>
      <c r="K20" s="562">
        <f>I20-F20</f>
        <v>2075.2999999999884</v>
      </c>
      <c r="L20" s="565"/>
      <c r="M20" s="547"/>
      <c r="N20" s="696"/>
      <c r="O20" s="574"/>
      <c r="P20" s="574"/>
      <c r="Q20" s="440">
        <f>H20/E20-1</f>
        <v>8.523827973653697E-3</v>
      </c>
    </row>
    <row r="21" spans="2:17">
      <c r="B21" s="460" t="s">
        <v>496</v>
      </c>
      <c r="C21" s="577"/>
      <c r="D21" s="556">
        <f>SUM(D18:D20)</f>
        <v>17284828</v>
      </c>
      <c r="E21" s="639"/>
      <c r="F21" s="630">
        <f>SUM(F12:F20)</f>
        <v>1891752.3772800001</v>
      </c>
      <c r="H21" s="608"/>
      <c r="I21" s="630">
        <f>SUM(I12:I20)</f>
        <v>1907634.69</v>
      </c>
      <c r="J21" s="621"/>
      <c r="K21" s="630">
        <f>SUM(K12:K20)</f>
        <v>15882.312719999987</v>
      </c>
      <c r="L21" s="702">
        <f>K21/F21</f>
        <v>8.3955558405777713E-3</v>
      </c>
      <c r="M21" s="547"/>
      <c r="N21" s="547"/>
      <c r="O21" s="703"/>
      <c r="P21" s="633"/>
      <c r="Q21" s="634"/>
    </row>
    <row r="22" spans="2:17" ht="12.75" customHeight="1">
      <c r="B22" s="587"/>
      <c r="C22" s="577"/>
      <c r="D22" s="563"/>
      <c r="E22" s="639"/>
      <c r="F22" s="599"/>
      <c r="H22" s="608"/>
      <c r="I22" s="599"/>
      <c r="J22" s="621"/>
      <c r="K22" s="562"/>
      <c r="L22" s="694"/>
      <c r="M22" s="547"/>
      <c r="N22" s="547"/>
      <c r="O22" s="704"/>
      <c r="P22" s="665"/>
      <c r="Q22" s="666"/>
    </row>
    <row r="23" spans="2:17" ht="12.75" customHeight="1">
      <c r="B23" s="428" t="s">
        <v>494</v>
      </c>
      <c r="C23" s="577"/>
      <c r="D23" s="563"/>
      <c r="E23" s="639"/>
      <c r="F23" s="599"/>
      <c r="H23" s="608"/>
      <c r="I23" s="599"/>
      <c r="J23" s="621"/>
      <c r="K23" s="562"/>
      <c r="L23" s="694"/>
      <c r="M23" s="547"/>
      <c r="N23" s="547"/>
      <c r="O23" s="704"/>
      <c r="P23" s="665"/>
      <c r="Q23" s="666"/>
    </row>
    <row r="24" spans="2:17">
      <c r="B24" s="654" t="s">
        <v>515</v>
      </c>
      <c r="C24" s="573" t="s">
        <v>58</v>
      </c>
      <c r="D24" s="705">
        <f>D21</f>
        <v>17284828</v>
      </c>
      <c r="E24" s="574">
        <v>0.61334999999999995</v>
      </c>
      <c r="F24" s="599">
        <f>D24*E24</f>
        <v>10601649.253799999</v>
      </c>
      <c r="G24" s="706"/>
      <c r="H24" s="575">
        <f>E24</f>
        <v>0.61334999999999995</v>
      </c>
      <c r="I24" s="599">
        <f>$D24*H24</f>
        <v>10601649.253799999</v>
      </c>
      <c r="J24" s="621"/>
      <c r="K24" s="562">
        <f>I24-F24</f>
        <v>0</v>
      </c>
      <c r="L24" s="694"/>
      <c r="M24" s="547"/>
      <c r="N24" s="707"/>
    </row>
    <row r="25" spans="2:17">
      <c r="B25" s="654" t="s">
        <v>64</v>
      </c>
      <c r="C25" s="573" t="s">
        <v>62</v>
      </c>
      <c r="D25" s="705">
        <f>D13</f>
        <v>120500</v>
      </c>
      <c r="E25" s="570">
        <v>1.05</v>
      </c>
      <c r="F25" s="599">
        <f>D25*E25</f>
        <v>126525</v>
      </c>
      <c r="G25" s="706"/>
      <c r="H25" s="636">
        <f>E25</f>
        <v>1.05</v>
      </c>
      <c r="I25" s="599">
        <f>$D25*H25</f>
        <v>126525</v>
      </c>
      <c r="J25" s="621"/>
      <c r="K25" s="562">
        <f>I25-F25</f>
        <v>0</v>
      </c>
      <c r="L25" s="565"/>
      <c r="M25" s="547"/>
      <c r="N25" s="547"/>
    </row>
    <row r="26" spans="2:17">
      <c r="B26" s="638" t="s">
        <v>516</v>
      </c>
      <c r="C26" s="577"/>
      <c r="D26" s="564"/>
      <c r="E26" s="639"/>
      <c r="F26" s="630">
        <f>SUM(F24:F25)</f>
        <v>10728174.253799999</v>
      </c>
      <c r="G26" s="564"/>
      <c r="H26" s="608"/>
      <c r="I26" s="630">
        <f>SUM(I24:I25)</f>
        <v>10728174.253799999</v>
      </c>
      <c r="J26" s="639"/>
      <c r="K26" s="630">
        <f>SUM(K24:K25)</f>
        <v>0</v>
      </c>
      <c r="L26" s="702">
        <f>ROUND(K26/F26,5)</f>
        <v>0</v>
      </c>
      <c r="M26" s="547"/>
      <c r="N26" s="547"/>
      <c r="O26" s="704"/>
      <c r="P26" s="665"/>
      <c r="Q26" s="666"/>
    </row>
    <row r="27" spans="2:17">
      <c r="B27" s="560"/>
      <c r="C27" s="533"/>
      <c r="D27" s="563"/>
      <c r="E27" s="608"/>
      <c r="F27" s="599"/>
      <c r="H27" s="608"/>
      <c r="I27" s="599"/>
      <c r="J27" s="621"/>
      <c r="K27" s="562"/>
      <c r="L27" s="565"/>
      <c r="M27" s="547"/>
      <c r="N27" s="547"/>
    </row>
    <row r="28" spans="2:17">
      <c r="B28" s="560" t="s">
        <v>369</v>
      </c>
      <c r="C28" s="533"/>
      <c r="D28" s="563"/>
      <c r="E28" s="627"/>
      <c r="F28" s="630">
        <f>F21+F26</f>
        <v>12619926.63108</v>
      </c>
      <c r="H28" s="608"/>
      <c r="I28" s="630">
        <f>I21+I26</f>
        <v>12635808.943799999</v>
      </c>
      <c r="J28" s="621"/>
      <c r="K28" s="630">
        <f>K21+K26</f>
        <v>15882.312719999987</v>
      </c>
      <c r="L28" s="702">
        <f>K28/F28</f>
        <v>1.2585107017092695E-3</v>
      </c>
      <c r="M28" s="547"/>
      <c r="N28" s="547"/>
    </row>
    <row r="29" spans="2:17">
      <c r="B29" s="560"/>
      <c r="C29" s="533"/>
      <c r="D29" s="605"/>
      <c r="E29" s="627"/>
      <c r="F29" s="571"/>
      <c r="H29" s="608"/>
      <c r="I29" s="599"/>
      <c r="J29" s="621"/>
      <c r="K29" s="562"/>
      <c r="L29" s="565"/>
      <c r="M29" s="547"/>
      <c r="N29" s="547"/>
    </row>
    <row r="30" spans="2:17">
      <c r="B30" s="590"/>
      <c r="C30" s="610"/>
      <c r="D30" s="708"/>
      <c r="E30" s="709"/>
      <c r="F30" s="597"/>
      <c r="G30" s="708"/>
      <c r="H30" s="710"/>
      <c r="I30" s="597"/>
      <c r="J30" s="711"/>
      <c r="K30" s="597"/>
      <c r="L30" s="598"/>
      <c r="M30" s="547"/>
      <c r="N30" s="547"/>
    </row>
    <row r="31" spans="2:17">
      <c r="B31" s="564"/>
      <c r="C31" s="564"/>
      <c r="D31" s="563"/>
      <c r="E31" s="627"/>
      <c r="F31" s="571"/>
      <c r="H31" s="608"/>
      <c r="I31" s="712"/>
      <c r="J31" s="713"/>
      <c r="K31" s="571"/>
      <c r="L31" s="645"/>
      <c r="M31" s="547"/>
      <c r="N31" s="547"/>
    </row>
    <row r="32" spans="2:17">
      <c r="B32" s="552" t="s">
        <v>527</v>
      </c>
      <c r="C32" s="688"/>
      <c r="D32" s="556"/>
      <c r="E32" s="689"/>
      <c r="F32" s="555"/>
      <c r="G32" s="690"/>
      <c r="H32" s="691"/>
      <c r="I32" s="692"/>
      <c r="J32" s="692"/>
      <c r="K32" s="555"/>
      <c r="L32" s="693"/>
      <c r="M32" s="547"/>
      <c r="N32" s="547"/>
      <c r="O32" s="714"/>
      <c r="P32" s="646"/>
      <c r="Q32" s="563"/>
    </row>
    <row r="33" spans="2:17">
      <c r="B33" s="560"/>
      <c r="C33" s="533"/>
      <c r="D33" s="563"/>
      <c r="E33" s="584"/>
      <c r="F33" s="562"/>
      <c r="G33" s="607"/>
      <c r="H33" s="608"/>
      <c r="I33" s="599"/>
      <c r="J33" s="621"/>
      <c r="K33" s="562"/>
      <c r="L33" s="694"/>
      <c r="M33" s="547"/>
      <c r="N33" s="547"/>
      <c r="O33" s="564"/>
      <c r="P33" s="564"/>
      <c r="Q33" s="563"/>
    </row>
    <row r="34" spans="2:17">
      <c r="B34" s="638" t="s">
        <v>55</v>
      </c>
      <c r="C34" s="695" t="s">
        <v>56</v>
      </c>
      <c r="D34" s="569">
        <v>1173</v>
      </c>
      <c r="E34" s="570">
        <v>893.87</v>
      </c>
      <c r="F34" s="562">
        <f>ROUND(D34*E34,2)</f>
        <v>1048509.51</v>
      </c>
      <c r="H34" s="636">
        <f>ROUND(E34*(1+$O$18),2)</f>
        <v>901.5</v>
      </c>
      <c r="I34" s="599">
        <f>ROUND(D34*H34,2)</f>
        <v>1057459.5</v>
      </c>
      <c r="J34" s="621"/>
      <c r="K34" s="562">
        <f>I34-F34</f>
        <v>8949.9899999999907</v>
      </c>
      <c r="L34" s="694"/>
      <c r="M34" s="547"/>
      <c r="N34" s="547"/>
      <c r="O34" s="646"/>
      <c r="P34" s="646"/>
      <c r="Q34" s="440">
        <f>H34/E34-1</f>
        <v>8.5359168559187015E-3</v>
      </c>
    </row>
    <row r="35" spans="2:17">
      <c r="B35" s="654" t="s">
        <v>64</v>
      </c>
      <c r="C35" s="573" t="s">
        <v>62</v>
      </c>
      <c r="D35" s="569">
        <v>693267</v>
      </c>
      <c r="E35" s="570">
        <v>1.1399999999999999</v>
      </c>
      <c r="F35" s="562">
        <f>ROUND(D35*E35,2)</f>
        <v>790324.38</v>
      </c>
      <c r="H35" s="608">
        <f>$H$13</f>
        <v>1.1499999999999999</v>
      </c>
      <c r="I35" s="599">
        <f>ROUND(D35*H35,2)</f>
        <v>797257.05</v>
      </c>
      <c r="J35" s="621"/>
      <c r="K35" s="562">
        <f>I35-F35</f>
        <v>6932.6700000000419</v>
      </c>
      <c r="L35" s="694"/>
      <c r="M35" s="547"/>
      <c r="N35" s="547"/>
      <c r="O35" s="647"/>
      <c r="P35" s="647"/>
      <c r="Q35" s="440">
        <f>H35/E35-1</f>
        <v>8.7719298245614308E-3</v>
      </c>
    </row>
    <row r="36" spans="2:17">
      <c r="B36" s="654" t="s">
        <v>72</v>
      </c>
      <c r="C36" s="573"/>
      <c r="D36" s="569"/>
      <c r="E36" s="570"/>
      <c r="F36" s="715">
        <f>10369+18059</f>
        <v>28428</v>
      </c>
      <c r="H36" s="608"/>
      <c r="I36" s="716">
        <f>F36</f>
        <v>28428</v>
      </c>
      <c r="J36" s="621"/>
      <c r="K36" s="562">
        <f>I36-F36</f>
        <v>0</v>
      </c>
      <c r="L36" s="694"/>
      <c r="M36" s="547"/>
      <c r="N36" s="547"/>
      <c r="O36" s="647"/>
      <c r="P36" s="647"/>
      <c r="Q36" s="569"/>
    </row>
    <row r="37" spans="2:17">
      <c r="B37" s="654"/>
      <c r="C37" s="573"/>
      <c r="D37" s="563"/>
      <c r="E37" s="574"/>
      <c r="F37" s="533"/>
      <c r="H37" s="627"/>
      <c r="I37" s="533"/>
      <c r="J37" s="639"/>
      <c r="K37" s="562"/>
      <c r="L37" s="694"/>
      <c r="M37" s="547"/>
      <c r="N37" s="547"/>
      <c r="O37" s="564"/>
      <c r="P37" s="647"/>
      <c r="Q37" s="563"/>
    </row>
    <row r="38" spans="2:17">
      <c r="B38" s="560"/>
      <c r="C38" s="533"/>
      <c r="D38" s="563"/>
      <c r="E38" s="574"/>
      <c r="F38" s="562"/>
      <c r="H38" s="627"/>
      <c r="I38" s="599"/>
      <c r="J38" s="621"/>
      <c r="K38" s="562"/>
      <c r="L38" s="694"/>
      <c r="M38" s="547"/>
      <c r="N38" s="547"/>
      <c r="O38" s="573"/>
      <c r="P38" s="564"/>
      <c r="Q38" s="563"/>
    </row>
    <row r="39" spans="2:17">
      <c r="B39" s="654" t="s">
        <v>65</v>
      </c>
      <c r="C39" s="533"/>
      <c r="D39" s="563"/>
      <c r="E39" s="574"/>
      <c r="F39" s="562"/>
      <c r="H39" s="627"/>
      <c r="I39" s="599"/>
      <c r="J39" s="621"/>
      <c r="K39" s="562"/>
      <c r="L39" s="694"/>
      <c r="M39" s="547"/>
      <c r="N39" s="547"/>
      <c r="O39" s="564"/>
      <c r="P39" s="564"/>
      <c r="Q39" s="563"/>
    </row>
    <row r="40" spans="2:17">
      <c r="B40" s="560" t="s">
        <v>73</v>
      </c>
      <c r="C40" s="573" t="s">
        <v>58</v>
      </c>
      <c r="D40" s="569">
        <f>9821446+16785634</f>
        <v>26607080</v>
      </c>
      <c r="E40" s="574">
        <v>0.10491</v>
      </c>
      <c r="F40" s="562">
        <f>ROUND(D40*E40,2)</f>
        <v>2791348.76</v>
      </c>
      <c r="H40" s="575">
        <f>H18</f>
        <v>0.10580000000000001</v>
      </c>
      <c r="I40" s="599">
        <f>ROUND(D40*H40,2)</f>
        <v>2815029.06</v>
      </c>
      <c r="J40" s="621"/>
      <c r="K40" s="562">
        <f>I40-F40</f>
        <v>23680.300000000279</v>
      </c>
      <c r="L40" s="694"/>
      <c r="M40" s="547"/>
      <c r="N40" s="547"/>
      <c r="O40" s="647"/>
      <c r="P40" s="564"/>
      <c r="Q40" s="440">
        <f>H40/E40-1</f>
        <v>8.4834620150604501E-3</v>
      </c>
    </row>
    <row r="41" spans="2:17">
      <c r="B41" s="560" t="s">
        <v>74</v>
      </c>
      <c r="C41" s="573" t="s">
        <v>58</v>
      </c>
      <c r="D41" s="569">
        <f>6521125+10041904</f>
        <v>16563029</v>
      </c>
      <c r="E41" s="574">
        <v>5.3780000000000001E-2</v>
      </c>
      <c r="F41" s="562">
        <f>ROUND(D41*E41,2)</f>
        <v>890759.7</v>
      </c>
      <c r="H41" s="575">
        <f>H19</f>
        <v>5.4239999999999997E-2</v>
      </c>
      <c r="I41" s="599">
        <f>ROUND(D41*H41,2)</f>
        <v>898378.69</v>
      </c>
      <c r="J41" s="621"/>
      <c r="K41" s="562">
        <f>I41-F41</f>
        <v>7618.9899999999907</v>
      </c>
      <c r="L41" s="694"/>
      <c r="M41" s="547"/>
      <c r="N41" s="547"/>
      <c r="O41" s="564"/>
      <c r="P41" s="647"/>
      <c r="Q41" s="440">
        <f>H41/E41-1</f>
        <v>8.5533655634064676E-3</v>
      </c>
    </row>
    <row r="42" spans="2:17">
      <c r="B42" s="654" t="s">
        <v>76</v>
      </c>
      <c r="C42" s="573" t="s">
        <v>58</v>
      </c>
      <c r="D42" s="569">
        <f>6607556+15128219</f>
        <v>21735775</v>
      </c>
      <c r="E42" s="574">
        <v>5.1619999999999999E-2</v>
      </c>
      <c r="F42" s="597">
        <f>ROUND(D42*E42,2)</f>
        <v>1122000.71</v>
      </c>
      <c r="H42" s="575">
        <f>H20</f>
        <v>5.2060000000000002E-2</v>
      </c>
      <c r="I42" s="599">
        <f>ROUND(D42*H42,2)</f>
        <v>1131564.45</v>
      </c>
      <c r="J42" s="621"/>
      <c r="K42" s="562">
        <f>I42-F42</f>
        <v>9563.7399999999907</v>
      </c>
      <c r="L42" s="565"/>
      <c r="M42" s="547"/>
      <c r="N42" s="547"/>
      <c r="O42" s="564"/>
      <c r="P42" s="647"/>
      <c r="Q42" s="440">
        <f>H42/E42-1</f>
        <v>8.523827973653697E-3</v>
      </c>
    </row>
    <row r="43" spans="2:17">
      <c r="B43" s="460" t="s">
        <v>496</v>
      </c>
      <c r="C43" s="577"/>
      <c r="D43" s="556">
        <f>SUM(D40:D42)</f>
        <v>64905884</v>
      </c>
      <c r="E43" s="639"/>
      <c r="F43" s="630">
        <f>SUM(F34:F42)</f>
        <v>6671371.0600000005</v>
      </c>
      <c r="H43" s="608"/>
      <c r="I43" s="630">
        <f>SUM(I34:I42)</f>
        <v>6728116.7500000009</v>
      </c>
      <c r="J43" s="621"/>
      <c r="K43" s="630">
        <f>SUM(K34:K42)</f>
        <v>56745.690000000293</v>
      </c>
      <c r="L43" s="702">
        <f>K43/F43</f>
        <v>8.5058512694990603E-3</v>
      </c>
      <c r="M43" s="547"/>
      <c r="N43" s="547"/>
      <c r="O43" s="647"/>
      <c r="P43" s="647"/>
      <c r="Q43" s="605"/>
    </row>
    <row r="44" spans="2:17">
      <c r="B44" s="587"/>
      <c r="C44" s="577"/>
      <c r="D44" s="563"/>
      <c r="E44" s="639"/>
      <c r="F44" s="599"/>
      <c r="H44" s="608"/>
      <c r="I44" s="599"/>
      <c r="J44" s="621"/>
      <c r="K44" s="562"/>
      <c r="L44" s="694"/>
      <c r="M44" s="547"/>
      <c r="N44" s="547"/>
      <c r="O44" s="568"/>
      <c r="P44" s="564"/>
      <c r="Q44" s="563"/>
    </row>
    <row r="45" spans="2:17">
      <c r="B45" s="654" t="s">
        <v>510</v>
      </c>
      <c r="C45" s="573" t="s">
        <v>58</v>
      </c>
      <c r="D45" s="705">
        <f>D43</f>
        <v>64905884</v>
      </c>
      <c r="E45" s="574">
        <v>6.9999999999999999E-4</v>
      </c>
      <c r="F45" s="599">
        <f>E45*D45</f>
        <v>45434.118799999997</v>
      </c>
      <c r="G45" s="706"/>
      <c r="H45" s="575">
        <f>E45</f>
        <v>6.9999999999999999E-4</v>
      </c>
      <c r="I45" s="562">
        <f>H45*D45</f>
        <v>45434.118799999997</v>
      </c>
      <c r="J45" s="621"/>
      <c r="K45" s="562">
        <f>I45-F45</f>
        <v>0</v>
      </c>
      <c r="L45" s="694"/>
      <c r="M45" s="547"/>
      <c r="N45" s="547"/>
      <c r="O45" s="568"/>
      <c r="P45" s="568"/>
      <c r="Q45" s="563"/>
    </row>
    <row r="46" spans="2:17">
      <c r="B46" s="638" t="s">
        <v>369</v>
      </c>
      <c r="C46" s="533"/>
      <c r="D46" s="563"/>
      <c r="E46" s="570"/>
      <c r="F46" s="630">
        <f>F45+F43</f>
        <v>6716805.1788000008</v>
      </c>
      <c r="G46" s="564"/>
      <c r="H46" s="608"/>
      <c r="I46" s="630">
        <f>I45+I43</f>
        <v>6773550.8688000012</v>
      </c>
      <c r="J46" s="639"/>
      <c r="K46" s="630">
        <f>K45+K43</f>
        <v>56745.690000000293</v>
      </c>
      <c r="L46" s="702">
        <f>ROUND(K46/F46,5)</f>
        <v>8.4499999999999992E-3</v>
      </c>
      <c r="M46" s="547"/>
      <c r="N46" s="547"/>
      <c r="O46" s="717"/>
      <c r="P46" s="647"/>
      <c r="Q46" s="706"/>
    </row>
    <row r="47" spans="2:17">
      <c r="B47" s="590"/>
      <c r="C47" s="610"/>
      <c r="D47" s="708"/>
      <c r="E47" s="709"/>
      <c r="F47" s="597"/>
      <c r="G47" s="708"/>
      <c r="H47" s="710"/>
      <c r="I47" s="718"/>
      <c r="J47" s="711"/>
      <c r="K47" s="597"/>
      <c r="L47" s="598"/>
      <c r="M47" s="547"/>
      <c r="N47" s="547"/>
      <c r="O47" s="564"/>
      <c r="P47" s="564"/>
      <c r="Q47" s="563"/>
    </row>
    <row r="48" spans="2:17">
      <c r="B48" s="533"/>
      <c r="C48" s="533"/>
      <c r="D48" s="563"/>
      <c r="E48" s="584"/>
      <c r="F48" s="562"/>
      <c r="H48" s="608"/>
      <c r="I48" s="599"/>
      <c r="J48" s="621"/>
      <c r="K48" s="562"/>
      <c r="L48" s="600"/>
      <c r="M48" s="547"/>
      <c r="N48" s="547"/>
      <c r="O48" s="564"/>
      <c r="P48" s="564"/>
      <c r="Q48" s="563"/>
    </row>
    <row r="49" spans="2:17">
      <c r="B49" s="601" t="s">
        <v>528</v>
      </c>
      <c r="C49" s="688"/>
      <c r="D49" s="556"/>
      <c r="E49" s="689"/>
      <c r="F49" s="555"/>
      <c r="G49" s="690"/>
      <c r="H49" s="691"/>
      <c r="I49" s="692"/>
      <c r="J49" s="692"/>
      <c r="K49" s="555"/>
      <c r="L49" s="693"/>
      <c r="M49" s="547"/>
      <c r="N49" s="547"/>
      <c r="O49" s="564"/>
      <c r="P49" s="564"/>
      <c r="Q49" s="563"/>
    </row>
    <row r="50" spans="2:17">
      <c r="B50" s="560"/>
      <c r="C50" s="533"/>
      <c r="D50" s="563"/>
      <c r="E50" s="627"/>
      <c r="F50" s="571"/>
      <c r="G50" s="607"/>
      <c r="H50" s="608"/>
      <c r="I50" s="712"/>
      <c r="J50" s="713"/>
      <c r="K50" s="571"/>
      <c r="L50" s="719"/>
      <c r="M50" s="720"/>
      <c r="N50" s="547"/>
      <c r="O50" s="564"/>
      <c r="P50" s="564"/>
      <c r="Q50" s="605"/>
    </row>
    <row r="51" spans="2:17">
      <c r="B51" s="638" t="s">
        <v>55</v>
      </c>
      <c r="C51" s="695" t="s">
        <v>56</v>
      </c>
      <c r="D51" s="605">
        <f>D34+D12</f>
        <v>1594</v>
      </c>
      <c r="E51" s="570"/>
      <c r="F51" s="571">
        <f>F12+F34</f>
        <v>1283713.79</v>
      </c>
      <c r="H51" s="608"/>
      <c r="I51" s="571">
        <f>I12+I34</f>
        <v>1294671.95</v>
      </c>
      <c r="J51" s="713"/>
      <c r="K51" s="571">
        <f>I51-F51</f>
        <v>10958.159999999916</v>
      </c>
      <c r="L51" s="719"/>
      <c r="M51" s="720"/>
      <c r="N51" s="547"/>
      <c r="O51" s="564"/>
      <c r="P51" s="564"/>
      <c r="Q51" s="440"/>
    </row>
    <row r="52" spans="2:17">
      <c r="B52" s="654" t="s">
        <v>64</v>
      </c>
      <c r="C52" s="573" t="s">
        <v>62</v>
      </c>
      <c r="D52" s="605">
        <f>D35+D13</f>
        <v>813767</v>
      </c>
      <c r="E52" s="570"/>
      <c r="F52" s="571">
        <f>F13+F35</f>
        <v>927694.38</v>
      </c>
      <c r="H52" s="608"/>
      <c r="I52" s="571">
        <f>I13+I35</f>
        <v>935832.05</v>
      </c>
      <c r="J52" s="713"/>
      <c r="K52" s="571">
        <f>I52-F52</f>
        <v>8137.6700000000419</v>
      </c>
      <c r="L52" s="719"/>
      <c r="M52" s="720"/>
      <c r="N52" s="547"/>
      <c r="O52" s="564"/>
      <c r="P52" s="564"/>
      <c r="Q52" s="440"/>
    </row>
    <row r="53" spans="2:17">
      <c r="B53" s="654" t="s">
        <v>61</v>
      </c>
      <c r="C53" s="573" t="s">
        <v>58</v>
      </c>
      <c r="D53" s="605">
        <f>D36+D14</f>
        <v>17284828</v>
      </c>
      <c r="E53" s="570"/>
      <c r="F53" s="571">
        <f>F14</f>
        <v>116845.43728000001</v>
      </c>
      <c r="H53" s="608"/>
      <c r="I53" s="571">
        <f>I14</f>
        <v>117882.53</v>
      </c>
      <c r="J53" s="713"/>
      <c r="K53" s="571">
        <f>I53-F53</f>
        <v>1037.092719999986</v>
      </c>
      <c r="L53" s="719"/>
      <c r="M53" s="720"/>
      <c r="N53" s="547"/>
      <c r="O53" s="564"/>
      <c r="P53" s="564"/>
      <c r="Q53" s="440"/>
    </row>
    <row r="54" spans="2:17">
      <c r="B54" s="654" t="s">
        <v>72</v>
      </c>
      <c r="C54" s="573"/>
      <c r="D54" s="569"/>
      <c r="E54" s="570"/>
      <c r="F54" s="721">
        <f>F15+F36</f>
        <v>62454</v>
      </c>
      <c r="H54" s="608"/>
      <c r="I54" s="721">
        <f>I15+I36</f>
        <v>62454</v>
      </c>
      <c r="J54" s="713"/>
      <c r="K54" s="571">
        <f>I54-F54</f>
        <v>0</v>
      </c>
      <c r="L54" s="719"/>
      <c r="M54" s="720"/>
      <c r="N54" s="547"/>
      <c r="O54" s="564"/>
      <c r="P54" s="564"/>
      <c r="Q54" s="605"/>
    </row>
    <row r="55" spans="2:17">
      <c r="B55" s="654"/>
      <c r="C55" s="573"/>
      <c r="D55" s="563"/>
      <c r="E55" s="574"/>
      <c r="F55" s="564"/>
      <c r="H55" s="627"/>
      <c r="I55" s="564"/>
      <c r="J55" s="608"/>
      <c r="K55" s="571"/>
      <c r="L55" s="719"/>
      <c r="M55" s="720"/>
      <c r="N55" s="547"/>
      <c r="O55" s="564"/>
      <c r="P55" s="564"/>
      <c r="Q55" s="605"/>
    </row>
    <row r="56" spans="2:17">
      <c r="B56" s="654" t="s">
        <v>65</v>
      </c>
      <c r="C56" s="533"/>
      <c r="D56" s="563"/>
      <c r="E56" s="574"/>
      <c r="F56" s="571"/>
      <c r="H56" s="627"/>
      <c r="I56" s="571"/>
      <c r="J56" s="713"/>
      <c r="K56" s="571"/>
      <c r="L56" s="719"/>
      <c r="M56" s="720"/>
      <c r="N56" s="547"/>
      <c r="O56" s="564"/>
      <c r="P56" s="564"/>
      <c r="Q56" s="605"/>
    </row>
    <row r="57" spans="2:17">
      <c r="B57" s="560" t="s">
        <v>73</v>
      </c>
      <c r="C57" s="573" t="s">
        <v>58</v>
      </c>
      <c r="D57" s="605">
        <f>D40+D18</f>
        <v>35386983</v>
      </c>
      <c r="E57" s="574"/>
      <c r="F57" s="571">
        <f>F18+F40</f>
        <v>3712448.38</v>
      </c>
      <c r="H57" s="574"/>
      <c r="I57" s="571">
        <f>I18+I40</f>
        <v>3743942.8</v>
      </c>
      <c r="J57" s="713"/>
      <c r="K57" s="571">
        <f>I57-F57</f>
        <v>31494.419999999925</v>
      </c>
      <c r="L57" s="719"/>
      <c r="M57" s="720"/>
      <c r="N57" s="547"/>
      <c r="O57" s="647"/>
      <c r="P57" s="564"/>
      <c r="Q57" s="605"/>
    </row>
    <row r="58" spans="2:17">
      <c r="B58" s="560" t="s">
        <v>74</v>
      </c>
      <c r="C58" s="573" t="s">
        <v>58</v>
      </c>
      <c r="D58" s="605">
        <f>D41+D19</f>
        <v>20351367</v>
      </c>
      <c r="E58" s="574"/>
      <c r="F58" s="571">
        <f>F19+F41</f>
        <v>1094496.52</v>
      </c>
      <c r="H58" s="574"/>
      <c r="I58" s="571">
        <f>I19+I41</f>
        <v>1103858.1399999999</v>
      </c>
      <c r="J58" s="713"/>
      <c r="K58" s="571">
        <f>I58-F58</f>
        <v>9361.6199999998789</v>
      </c>
      <c r="L58" s="719"/>
      <c r="M58" s="720"/>
      <c r="N58" s="547"/>
      <c r="O58" s="647"/>
      <c r="P58" s="564"/>
      <c r="Q58" s="605"/>
    </row>
    <row r="59" spans="2:17">
      <c r="B59" s="560" t="s">
        <v>75</v>
      </c>
      <c r="C59" s="573" t="s">
        <v>58</v>
      </c>
      <c r="D59" s="605">
        <f>D42+D20</f>
        <v>26452362</v>
      </c>
      <c r="E59" s="574"/>
      <c r="F59" s="596">
        <f>F20+F42</f>
        <v>1365470.93</v>
      </c>
      <c r="H59" s="627"/>
      <c r="I59" s="596">
        <f>I20+I42</f>
        <v>1377109.97</v>
      </c>
      <c r="J59" s="713"/>
      <c r="K59" s="571">
        <f>I59-F59</f>
        <v>11639.040000000037</v>
      </c>
      <c r="L59" s="648"/>
      <c r="M59" s="720"/>
      <c r="N59" s="547"/>
      <c r="O59" s="647"/>
      <c r="P59" s="564"/>
      <c r="Q59" s="605"/>
    </row>
    <row r="60" spans="2:17">
      <c r="B60" s="460" t="s">
        <v>496</v>
      </c>
      <c r="C60" s="577"/>
      <c r="D60" s="556">
        <f>SUM(D57:D59)</f>
        <v>82190712</v>
      </c>
      <c r="E60" s="608"/>
      <c r="F60" s="722">
        <f>SUM(F51:F59)</f>
        <v>8563123.4372799993</v>
      </c>
      <c r="H60" s="608"/>
      <c r="I60" s="722">
        <f>SUM(I51:I59)</f>
        <v>8635751.4399999995</v>
      </c>
      <c r="J60" s="713"/>
      <c r="K60" s="722">
        <f>SUM(K51:K59)</f>
        <v>72628.002719999786</v>
      </c>
      <c r="L60" s="702">
        <f>K60/F60</f>
        <v>8.4814849688853063E-3</v>
      </c>
      <c r="M60" s="720"/>
      <c r="N60" s="547"/>
      <c r="O60" s="647"/>
      <c r="P60" s="564"/>
      <c r="Q60" s="605"/>
    </row>
    <row r="61" spans="2:17">
      <c r="B61" s="587"/>
      <c r="C61" s="577"/>
      <c r="D61" s="563"/>
      <c r="E61" s="608"/>
      <c r="F61" s="712"/>
      <c r="H61" s="608"/>
      <c r="I61" s="712"/>
      <c r="J61" s="713"/>
      <c r="K61" s="571"/>
      <c r="L61" s="719"/>
      <c r="M61" s="720"/>
      <c r="N61" s="547"/>
      <c r="O61" s="647"/>
      <c r="P61" s="564"/>
      <c r="Q61" s="605"/>
    </row>
    <row r="62" spans="2:17">
      <c r="B62" s="428" t="s">
        <v>494</v>
      </c>
      <c r="C62" s="577"/>
      <c r="D62" s="563"/>
      <c r="E62" s="608"/>
      <c r="F62" s="712"/>
      <c r="H62" s="608"/>
      <c r="I62" s="712"/>
      <c r="J62" s="713"/>
      <c r="K62" s="571"/>
      <c r="L62" s="723"/>
      <c r="M62" s="720"/>
      <c r="N62" s="547"/>
      <c r="O62" s="647"/>
      <c r="P62" s="564"/>
      <c r="Q62" s="605"/>
    </row>
    <row r="63" spans="2:17">
      <c r="B63" s="654" t="s">
        <v>515</v>
      </c>
      <c r="C63" s="577"/>
      <c r="D63" s="563">
        <f>D24</f>
        <v>17284828</v>
      </c>
      <c r="E63" s="608"/>
      <c r="F63" s="712">
        <f>F24</f>
        <v>10601649.253799999</v>
      </c>
      <c r="H63" s="608"/>
      <c r="I63" s="712">
        <f>I24</f>
        <v>10601649.253799999</v>
      </c>
      <c r="J63" s="713"/>
      <c r="K63" s="571">
        <f>I63-F63</f>
        <v>0</v>
      </c>
      <c r="L63" s="719"/>
      <c r="M63" s="720"/>
      <c r="N63" s="547"/>
      <c r="O63" s="647"/>
      <c r="P63" s="564"/>
      <c r="Q63" s="605"/>
    </row>
    <row r="64" spans="2:17">
      <c r="B64" s="654" t="s">
        <v>64</v>
      </c>
      <c r="C64" s="577"/>
      <c r="D64" s="563">
        <f>D25</f>
        <v>120500</v>
      </c>
      <c r="E64" s="608"/>
      <c r="F64" s="712">
        <f>F25</f>
        <v>126525</v>
      </c>
      <c r="H64" s="608"/>
      <c r="I64" s="712">
        <f>I25</f>
        <v>126525</v>
      </c>
      <c r="J64" s="713"/>
      <c r="K64" s="571">
        <f>I64-F64</f>
        <v>0</v>
      </c>
      <c r="L64" s="719"/>
      <c r="M64" s="720"/>
      <c r="N64" s="547"/>
      <c r="O64" s="647"/>
      <c r="P64" s="564"/>
      <c r="Q64" s="605"/>
    </row>
    <row r="65" spans="1:17">
      <c r="B65" s="654" t="s">
        <v>510</v>
      </c>
      <c r="C65" s="573" t="s">
        <v>58</v>
      </c>
      <c r="D65" s="605">
        <f>D45</f>
        <v>64905884</v>
      </c>
      <c r="E65" s="608"/>
      <c r="F65" s="712">
        <f>F45</f>
        <v>45434.118799999997</v>
      </c>
      <c r="H65" s="608"/>
      <c r="I65" s="712">
        <f>I45</f>
        <v>45434.118799999997</v>
      </c>
      <c r="J65" s="713"/>
      <c r="K65" s="571">
        <f>I65-F65</f>
        <v>0</v>
      </c>
      <c r="L65" s="719"/>
      <c r="M65" s="720"/>
      <c r="N65" s="547"/>
      <c r="O65" s="647"/>
      <c r="P65" s="564"/>
      <c r="Q65" s="605"/>
    </row>
    <row r="66" spans="1:17">
      <c r="B66" s="638" t="s">
        <v>516</v>
      </c>
      <c r="C66" s="577"/>
      <c r="D66" s="563"/>
      <c r="E66" s="608"/>
      <c r="F66" s="722">
        <f>SUM(F63:F65)</f>
        <v>10773608.372599998</v>
      </c>
      <c r="H66" s="608"/>
      <c r="I66" s="722">
        <f>SUM(I63:I65)</f>
        <v>10773608.372599998</v>
      </c>
      <c r="J66" s="713"/>
      <c r="K66" s="722">
        <f>SUM(K63:K65)</f>
        <v>0</v>
      </c>
      <c r="L66" s="702">
        <f>K66/F66</f>
        <v>0</v>
      </c>
      <c r="M66" s="720"/>
      <c r="N66" s="547"/>
      <c r="O66" s="647"/>
      <c r="P66" s="564"/>
      <c r="Q66" s="605"/>
    </row>
    <row r="67" spans="1:17">
      <c r="B67" s="587"/>
      <c r="C67" s="577"/>
      <c r="D67" s="563"/>
      <c r="E67" s="608"/>
      <c r="F67" s="712"/>
      <c r="H67" s="608"/>
      <c r="I67" s="712"/>
      <c r="J67" s="713"/>
      <c r="K67" s="571"/>
      <c r="L67" s="719"/>
      <c r="M67" s="720"/>
      <c r="N67" s="547"/>
      <c r="O67" s="564"/>
      <c r="P67" s="564"/>
      <c r="Q67" s="563"/>
    </row>
    <row r="68" spans="1:17">
      <c r="B68" s="560" t="s">
        <v>369</v>
      </c>
      <c r="C68" s="533"/>
      <c r="D68" s="563"/>
      <c r="E68" s="608"/>
      <c r="F68" s="722">
        <f>F60+F66</f>
        <v>19336731.809879996</v>
      </c>
      <c r="H68" s="608"/>
      <c r="I68" s="722">
        <f>I60+I66</f>
        <v>19409359.812599998</v>
      </c>
      <c r="J68" s="713"/>
      <c r="K68" s="722">
        <f>K60+K66</f>
        <v>72628.002719999786</v>
      </c>
      <c r="L68" s="702">
        <f>K68/F68</f>
        <v>3.7559605953106775E-3</v>
      </c>
      <c r="M68" s="720"/>
      <c r="N68" s="547"/>
    </row>
    <row r="69" spans="1:17">
      <c r="B69" s="590"/>
      <c r="C69" s="610"/>
      <c r="D69" s="708"/>
      <c r="E69" s="724"/>
      <c r="F69" s="596"/>
      <c r="G69" s="708"/>
      <c r="H69" s="710"/>
      <c r="I69" s="725"/>
      <c r="J69" s="726"/>
      <c r="K69" s="596"/>
      <c r="L69" s="641"/>
      <c r="M69" s="720"/>
      <c r="N69" s="547"/>
    </row>
    <row r="70" spans="1:17">
      <c r="A70" s="533"/>
      <c r="B70" s="533"/>
      <c r="C70" s="533"/>
      <c r="D70" s="563"/>
      <c r="E70" s="584"/>
      <c r="F70" s="562"/>
      <c r="H70" s="608"/>
      <c r="I70" s="599"/>
      <c r="J70" s="621"/>
      <c r="K70" s="562"/>
      <c r="L70" s="600"/>
      <c r="M70" s="547"/>
      <c r="N70" s="547"/>
      <c r="O70" s="610"/>
    </row>
    <row r="71" spans="1:17" ht="15">
      <c r="B71" s="552" t="s">
        <v>529</v>
      </c>
      <c r="C71" s="688"/>
      <c r="D71" s="556"/>
      <c r="E71" s="689"/>
      <c r="F71" s="555"/>
      <c r="G71" s="556"/>
      <c r="H71" s="691"/>
      <c r="I71" s="630"/>
      <c r="J71" s="692"/>
      <c r="K71" s="555"/>
      <c r="L71" s="558"/>
      <c r="M71" s="547"/>
      <c r="N71" s="727"/>
      <c r="O71" s="728" t="s">
        <v>530</v>
      </c>
    </row>
    <row r="72" spans="1:17">
      <c r="B72" s="560"/>
      <c r="C72" s="533"/>
      <c r="D72" s="563"/>
      <c r="E72" s="584"/>
      <c r="F72" s="562"/>
      <c r="G72" s="607"/>
      <c r="H72" s="608"/>
      <c r="I72" s="599"/>
      <c r="J72" s="621"/>
      <c r="K72" s="562"/>
      <c r="L72" s="694"/>
      <c r="M72" s="547"/>
      <c r="N72" s="727"/>
      <c r="O72" s="615">
        <v>25865.620073250422</v>
      </c>
    </row>
    <row r="73" spans="1:17">
      <c r="B73" s="638" t="s">
        <v>55</v>
      </c>
      <c r="C73" s="695" t="s">
        <v>56</v>
      </c>
      <c r="D73" s="569">
        <v>4023</v>
      </c>
      <c r="E73" s="570">
        <v>142.79</v>
      </c>
      <c r="F73" s="562">
        <f>ROUND(D73*E73,2)</f>
        <v>574444.17000000004</v>
      </c>
      <c r="H73" s="636">
        <f>ROUND(E73*(1+$O$79),2)</f>
        <v>144.01</v>
      </c>
      <c r="I73" s="599">
        <f>ROUND(D73*H73,2)</f>
        <v>579352.23</v>
      </c>
      <c r="J73" s="621"/>
      <c r="K73" s="562">
        <f>I73-F73</f>
        <v>4908.0599999999395</v>
      </c>
      <c r="L73" s="694"/>
      <c r="M73" s="547"/>
      <c r="N73" s="696"/>
      <c r="O73" s="576" t="s">
        <v>493</v>
      </c>
      <c r="Q73" s="440">
        <f>H73/E73-1</f>
        <v>8.5440156873730633E-3</v>
      </c>
    </row>
    <row r="74" spans="1:17">
      <c r="B74" s="654" t="s">
        <v>64</v>
      </c>
      <c r="C74" s="573" t="s">
        <v>62</v>
      </c>
      <c r="D74" s="569">
        <v>109265</v>
      </c>
      <c r="E74" s="570">
        <v>1.1399999999999999</v>
      </c>
      <c r="F74" s="562">
        <f>ROUND(D74*E74,2)</f>
        <v>124562.1</v>
      </c>
      <c r="H74" s="636">
        <f>$H$13</f>
        <v>1.1499999999999999</v>
      </c>
      <c r="I74" s="599">
        <f>ROUND(D74*H74,2)</f>
        <v>125654.75</v>
      </c>
      <c r="J74" s="621"/>
      <c r="K74" s="562">
        <f>I74-F74</f>
        <v>1092.6499999999942</v>
      </c>
      <c r="L74" s="694"/>
      <c r="M74" s="547"/>
      <c r="N74" s="547"/>
      <c r="O74" s="698">
        <f>K81+K100-O72</f>
        <v>56.769926749377191</v>
      </c>
      <c r="Q74" s="440">
        <f>H74/E74-1</f>
        <v>8.7719298245614308E-3</v>
      </c>
    </row>
    <row r="75" spans="1:17">
      <c r="B75" s="560" t="s">
        <v>61</v>
      </c>
      <c r="C75" s="573" t="s">
        <v>58</v>
      </c>
      <c r="D75" s="563">
        <f>D81</f>
        <v>13889578</v>
      </c>
      <c r="E75" s="574">
        <v>6.7499999999999999E-3</v>
      </c>
      <c r="F75" s="562">
        <f>ROUND(D75*E75,2)</f>
        <v>93754.65</v>
      </c>
      <c r="H75" s="575">
        <f>ROUND(E75*(1+$O$79),5)</f>
        <v>6.8100000000000001E-3</v>
      </c>
      <c r="I75" s="599">
        <f>ROUND(D81*H75,2)</f>
        <v>94588.03</v>
      </c>
      <c r="J75" s="621"/>
      <c r="K75" s="562">
        <f>I75-F75</f>
        <v>833.38000000000466</v>
      </c>
      <c r="L75" s="694"/>
      <c r="M75" s="547"/>
      <c r="N75" s="547"/>
      <c r="Q75" s="440">
        <f>H75/E75-1</f>
        <v>8.8888888888889461E-3</v>
      </c>
    </row>
    <row r="76" spans="1:17">
      <c r="B76" s="654" t="s">
        <v>72</v>
      </c>
      <c r="C76" s="533"/>
      <c r="D76" s="563"/>
      <c r="E76" s="574"/>
      <c r="F76" s="715">
        <f>26978+1255</f>
        <v>28233</v>
      </c>
      <c r="H76" s="627"/>
      <c r="I76" s="716">
        <f>F76</f>
        <v>28233</v>
      </c>
      <c r="J76" s="729"/>
      <c r="K76" s="562">
        <f>I76-F76</f>
        <v>0</v>
      </c>
      <c r="L76" s="694"/>
      <c r="M76" s="547"/>
      <c r="N76" s="547"/>
      <c r="O76" s="700"/>
    </row>
    <row r="77" spans="1:17">
      <c r="B77" s="560"/>
      <c r="C77" s="533"/>
      <c r="D77" s="563"/>
      <c r="E77" s="574"/>
      <c r="F77" s="562"/>
      <c r="H77" s="627"/>
      <c r="I77" s="599"/>
      <c r="J77" s="621"/>
      <c r="K77" s="562"/>
      <c r="L77" s="694"/>
      <c r="M77" s="547"/>
      <c r="N77" s="696"/>
      <c r="O77" s="410"/>
      <c r="P77" s="665"/>
      <c r="Q77" s="665"/>
    </row>
    <row r="78" spans="1:17">
      <c r="B78" s="654" t="s">
        <v>65</v>
      </c>
      <c r="C78" s="533"/>
      <c r="D78" s="563"/>
      <c r="E78" s="574"/>
      <c r="F78" s="562"/>
      <c r="H78" s="627"/>
      <c r="I78" s="599"/>
      <c r="J78" s="621"/>
      <c r="K78" s="562"/>
      <c r="L78" s="694"/>
      <c r="M78" s="547"/>
      <c r="N78" s="696"/>
      <c r="O78" s="730"/>
      <c r="P78" s="410"/>
      <c r="Q78" s="665"/>
    </row>
    <row r="79" spans="1:17">
      <c r="B79" s="612" t="s">
        <v>77</v>
      </c>
      <c r="C79" s="647" t="s">
        <v>58</v>
      </c>
      <c r="D79" s="569">
        <f>3136311+97605</f>
        <v>3233916</v>
      </c>
      <c r="E79" s="574">
        <v>0.20305999999999999</v>
      </c>
      <c r="F79" s="562">
        <f>ROUND(D79*E79,2)</f>
        <v>656678.98</v>
      </c>
      <c r="H79" s="575">
        <f>ROUND(E79*(1+$O$79),5)</f>
        <v>0.20480000000000001</v>
      </c>
      <c r="I79" s="599">
        <f>ROUND(D79*H79,2)</f>
        <v>662306</v>
      </c>
      <c r="J79" s="621"/>
      <c r="K79" s="562">
        <f>I79-F79</f>
        <v>5627.0200000000186</v>
      </c>
      <c r="L79" s="694"/>
      <c r="M79" s="547"/>
      <c r="N79" s="547"/>
      <c r="O79" s="456">
        <v>8.5520000000000006E-3</v>
      </c>
      <c r="P79" s="665"/>
      <c r="Q79" s="440">
        <f>H79/E79-1</f>
        <v>8.5688958928396008E-3</v>
      </c>
    </row>
    <row r="80" spans="1:17" ht="12.75" customHeight="1">
      <c r="B80" s="612" t="s">
        <v>78</v>
      </c>
      <c r="C80" s="647" t="s">
        <v>58</v>
      </c>
      <c r="D80" s="569">
        <f>9920935+734727</f>
        <v>10655662</v>
      </c>
      <c r="E80" s="574">
        <v>0.14559</v>
      </c>
      <c r="F80" s="562">
        <f>ROUND(D80*E80,2)</f>
        <v>1551357.83</v>
      </c>
      <c r="H80" s="575">
        <f>ROUND(E80*(1+$O$79),5)</f>
        <v>0.14684</v>
      </c>
      <c r="I80" s="599">
        <f>ROUND(D80*H80,2)</f>
        <v>1564677.41</v>
      </c>
      <c r="J80" s="621"/>
      <c r="K80" s="562">
        <f>I80-F80</f>
        <v>13319.579999999842</v>
      </c>
      <c r="L80" s="694"/>
      <c r="M80" s="547"/>
      <c r="N80" s="547"/>
      <c r="O80" s="730"/>
      <c r="P80" s="665"/>
      <c r="Q80" s="440">
        <f>H80/E80-1</f>
        <v>8.5857545161069915E-3</v>
      </c>
    </row>
    <row r="81" spans="1:17" ht="12.75" customHeight="1">
      <c r="B81" s="460" t="s">
        <v>496</v>
      </c>
      <c r="C81" s="573" t="s">
        <v>58</v>
      </c>
      <c r="D81" s="556">
        <f>SUM(D79:D80)</f>
        <v>13889578</v>
      </c>
      <c r="E81" s="584"/>
      <c r="F81" s="630">
        <f>SUM(F73:F80)</f>
        <v>3029030.73</v>
      </c>
      <c r="H81" s="608"/>
      <c r="I81" s="630">
        <f>SUM(I73:I80)</f>
        <v>3054811.42</v>
      </c>
      <c r="J81" s="621"/>
      <c r="K81" s="630">
        <f>SUM(K73:K80)</f>
        <v>25780.689999999799</v>
      </c>
      <c r="L81" s="693">
        <f>K81/F81</f>
        <v>8.5112012052779001E-3</v>
      </c>
      <c r="M81" s="547"/>
      <c r="N81" s="547"/>
      <c r="O81" s="664"/>
      <c r="P81" s="665"/>
      <c r="Q81" s="666"/>
    </row>
    <row r="82" spans="1:17">
      <c r="B82" s="587"/>
      <c r="C82" s="577"/>
      <c r="D82" s="563"/>
      <c r="E82" s="584"/>
      <c r="F82" s="599"/>
      <c r="H82" s="608"/>
      <c r="I82" s="599"/>
      <c r="J82" s="621"/>
      <c r="K82" s="562"/>
      <c r="L82" s="565"/>
      <c r="M82" s="547"/>
      <c r="N82" s="707"/>
      <c r="O82" s="704"/>
      <c r="P82" s="665"/>
      <c r="Q82" s="666"/>
    </row>
    <row r="83" spans="1:17">
      <c r="B83" s="428" t="s">
        <v>494</v>
      </c>
      <c r="C83" s="577"/>
      <c r="D83" s="563"/>
      <c r="E83" s="584"/>
      <c r="F83" s="599"/>
      <c r="H83" s="608"/>
      <c r="I83" s="599"/>
      <c r="J83" s="621"/>
      <c r="K83" s="562"/>
      <c r="L83" s="565"/>
      <c r="M83" s="547"/>
      <c r="N83" s="547"/>
    </row>
    <row r="84" spans="1:17">
      <c r="B84" s="654" t="s">
        <v>515</v>
      </c>
      <c r="C84" s="573" t="s">
        <v>58</v>
      </c>
      <c r="D84" s="705">
        <f>D81</f>
        <v>13889578</v>
      </c>
      <c r="E84" s="574">
        <v>0.61817</v>
      </c>
      <c r="F84" s="599">
        <f>+D84*E84</f>
        <v>8586120.4322599992</v>
      </c>
      <c r="G84" s="706"/>
      <c r="H84" s="575">
        <f>E84</f>
        <v>0.61817</v>
      </c>
      <c r="I84" s="599">
        <f>+D84*H84</f>
        <v>8586120.4322599992</v>
      </c>
      <c r="J84" s="621"/>
      <c r="K84" s="562">
        <f>I84-F84</f>
        <v>0</v>
      </c>
      <c r="L84" s="694"/>
      <c r="M84" s="547"/>
      <c r="N84" s="547"/>
      <c r="O84" s="704"/>
      <c r="P84" s="665"/>
      <c r="Q84" s="666"/>
    </row>
    <row r="85" spans="1:17">
      <c r="B85" s="654" t="s">
        <v>64</v>
      </c>
      <c r="C85" s="573" t="s">
        <v>62</v>
      </c>
      <c r="D85" s="705">
        <f>D74</f>
        <v>109265</v>
      </c>
      <c r="E85" s="570">
        <v>1.05</v>
      </c>
      <c r="F85" s="599">
        <f>D85*E85</f>
        <v>114728.25</v>
      </c>
      <c r="G85" s="706"/>
      <c r="H85" s="636">
        <f>H25</f>
        <v>1.05</v>
      </c>
      <c r="I85" s="599">
        <f>D85*H85</f>
        <v>114728.25</v>
      </c>
      <c r="J85" s="621"/>
      <c r="K85" s="562">
        <f>I85-F85</f>
        <v>0</v>
      </c>
      <c r="L85" s="565"/>
      <c r="M85" s="547"/>
      <c r="N85" s="547"/>
    </row>
    <row r="86" spans="1:17">
      <c r="B86" s="638" t="s">
        <v>516</v>
      </c>
      <c r="C86" s="577"/>
      <c r="D86" s="564"/>
      <c r="E86" s="639"/>
      <c r="F86" s="630">
        <f>SUM(F84:F85)</f>
        <v>8700848.6822599992</v>
      </c>
      <c r="G86" s="564"/>
      <c r="H86" s="608"/>
      <c r="I86" s="630">
        <f>SUM(I84:I85)</f>
        <v>8700848.6822599992</v>
      </c>
      <c r="J86" s="639"/>
      <c r="K86" s="630">
        <f>SUM(K84:K85)</f>
        <v>0</v>
      </c>
      <c r="L86" s="693">
        <f>ROUND(K86/F86,5)</f>
        <v>0</v>
      </c>
      <c r="M86" s="547"/>
      <c r="N86" s="547"/>
    </row>
    <row r="87" spans="1:17">
      <c r="B87" s="560"/>
      <c r="C87" s="533"/>
      <c r="D87" s="563"/>
      <c r="E87" s="584"/>
      <c r="F87" s="599"/>
      <c r="H87" s="608"/>
      <c r="I87" s="599"/>
      <c r="J87" s="621"/>
      <c r="K87" s="562"/>
      <c r="L87" s="565"/>
      <c r="M87" s="547"/>
      <c r="N87" s="547"/>
    </row>
    <row r="88" spans="1:17" s="533" customFormat="1">
      <c r="B88" s="560" t="s">
        <v>369</v>
      </c>
      <c r="D88" s="563"/>
      <c r="E88" s="639"/>
      <c r="F88" s="630">
        <f>F86+F81</f>
        <v>11729879.41226</v>
      </c>
      <c r="G88" s="563"/>
      <c r="H88" s="608"/>
      <c r="I88" s="630">
        <f>I86+I81</f>
        <v>11755660.102259999</v>
      </c>
      <c r="J88" s="621"/>
      <c r="K88" s="630">
        <f>K86+K81</f>
        <v>25780.689999999799</v>
      </c>
      <c r="L88" s="693">
        <f>K88/F88</f>
        <v>2.1978648794167463E-3</v>
      </c>
      <c r="M88" s="547"/>
      <c r="N88" s="547"/>
    </row>
    <row r="89" spans="1:17">
      <c r="A89" s="533"/>
      <c r="B89" s="590"/>
      <c r="C89" s="610"/>
      <c r="D89" s="655"/>
      <c r="E89" s="731"/>
      <c r="F89" s="596"/>
      <c r="G89" s="708"/>
      <c r="H89" s="710"/>
      <c r="I89" s="725"/>
      <c r="J89" s="711"/>
      <c r="K89" s="597"/>
      <c r="L89" s="732"/>
      <c r="M89" s="547"/>
      <c r="N89" s="547"/>
    </row>
    <row r="90" spans="1:17" s="533" customFormat="1">
      <c r="D90" s="605"/>
      <c r="E90" s="733"/>
      <c r="F90" s="571"/>
      <c r="G90" s="563"/>
      <c r="H90" s="608"/>
      <c r="I90" s="712"/>
      <c r="J90" s="621"/>
      <c r="K90" s="562"/>
      <c r="L90" s="734"/>
      <c r="M90" s="547"/>
      <c r="N90" s="547"/>
    </row>
    <row r="91" spans="1:17">
      <c r="A91" s="533"/>
      <c r="B91" s="552" t="s">
        <v>531</v>
      </c>
      <c r="C91" s="688"/>
      <c r="D91" s="556"/>
      <c r="E91" s="689"/>
      <c r="F91" s="555"/>
      <c r="G91" s="556"/>
      <c r="H91" s="691"/>
      <c r="I91" s="630"/>
      <c r="J91" s="692"/>
      <c r="K91" s="555"/>
      <c r="L91" s="558"/>
      <c r="M91" s="547"/>
      <c r="N91" s="547"/>
    </row>
    <row r="92" spans="1:17">
      <c r="A92" s="533"/>
      <c r="B92" s="560"/>
      <c r="C92" s="533"/>
      <c r="D92" s="563"/>
      <c r="E92" s="584"/>
      <c r="F92" s="562"/>
      <c r="G92" s="607"/>
      <c r="H92" s="608"/>
      <c r="I92" s="599"/>
      <c r="J92" s="621"/>
      <c r="K92" s="562"/>
      <c r="L92" s="694"/>
      <c r="M92" s="547"/>
      <c r="N92" s="547"/>
    </row>
    <row r="93" spans="1:17">
      <c r="A93" s="533"/>
      <c r="B93" s="638" t="s">
        <v>55</v>
      </c>
      <c r="C93" s="695" t="s">
        <v>56</v>
      </c>
      <c r="D93" s="569">
        <v>12</v>
      </c>
      <c r="E93" s="570">
        <v>454.33</v>
      </c>
      <c r="F93" s="562">
        <f>ROUND(D93*E93,2)</f>
        <v>5451.96</v>
      </c>
      <c r="H93" s="636">
        <f>ROUND(E93*(1+$O$79),2)</f>
        <v>458.22</v>
      </c>
      <c r="I93" s="599">
        <f>ROUND(D93*H93,2)</f>
        <v>5498.64</v>
      </c>
      <c r="J93" s="621"/>
      <c r="K93" s="562">
        <f>I93-F93</f>
        <v>46.680000000000291</v>
      </c>
      <c r="L93" s="694"/>
      <c r="M93" s="547"/>
      <c r="N93" s="547"/>
      <c r="Q93" s="440">
        <f>H93/E93-1</f>
        <v>8.5620584156891333E-3</v>
      </c>
    </row>
    <row r="94" spans="1:17">
      <c r="A94" s="533"/>
      <c r="B94" s="654" t="s">
        <v>64</v>
      </c>
      <c r="C94" s="573" t="s">
        <v>62</v>
      </c>
      <c r="D94" s="569">
        <v>0</v>
      </c>
      <c r="E94" s="570">
        <v>1.1399999999999999</v>
      </c>
      <c r="F94" s="562">
        <f>ROUND(D94*E94,2)</f>
        <v>0</v>
      </c>
      <c r="H94" s="636">
        <f>H74</f>
        <v>1.1499999999999999</v>
      </c>
      <c r="I94" s="599">
        <f>ROUND(D94*H94,2)</f>
        <v>0</v>
      </c>
      <c r="J94" s="621"/>
      <c r="K94" s="562">
        <f>I94-F94</f>
        <v>0</v>
      </c>
      <c r="L94" s="694"/>
      <c r="M94" s="547"/>
      <c r="N94" s="547"/>
      <c r="Q94" s="440">
        <f>H94/E94-1</f>
        <v>8.7719298245614308E-3</v>
      </c>
    </row>
    <row r="95" spans="1:17">
      <c r="A95" s="533"/>
      <c r="B95" s="654" t="s">
        <v>72</v>
      </c>
      <c r="C95" s="533"/>
      <c r="D95" s="563"/>
      <c r="E95" s="574"/>
      <c r="F95" s="715">
        <v>68</v>
      </c>
      <c r="H95" s="627"/>
      <c r="I95" s="716">
        <f>F95</f>
        <v>68</v>
      </c>
      <c r="J95" s="729"/>
      <c r="K95" s="562">
        <f>I95-F95</f>
        <v>0</v>
      </c>
      <c r="L95" s="694"/>
      <c r="M95" s="547"/>
      <c r="N95" s="547"/>
    </row>
    <row r="96" spans="1:17">
      <c r="A96" s="533"/>
      <c r="B96" s="560"/>
      <c r="C96" s="533"/>
      <c r="D96" s="563"/>
      <c r="E96" s="574"/>
      <c r="F96" s="562"/>
      <c r="H96" s="627"/>
      <c r="I96" s="599"/>
      <c r="J96" s="621"/>
      <c r="K96" s="562"/>
      <c r="L96" s="694"/>
      <c r="M96" s="547"/>
      <c r="N96" s="547"/>
    </row>
    <row r="97" spans="1:17">
      <c r="A97" s="533"/>
      <c r="B97" s="654" t="s">
        <v>65</v>
      </c>
      <c r="C97" s="533"/>
      <c r="D97" s="563"/>
      <c r="E97" s="574"/>
      <c r="F97" s="562"/>
      <c r="H97" s="627"/>
      <c r="I97" s="599"/>
      <c r="J97" s="621"/>
      <c r="K97" s="562"/>
      <c r="L97" s="694"/>
      <c r="M97" s="547"/>
      <c r="N97" s="547"/>
    </row>
    <row r="98" spans="1:17">
      <c r="A98" s="533"/>
      <c r="B98" s="612" t="s">
        <v>77</v>
      </c>
      <c r="C98" s="647" t="s">
        <v>58</v>
      </c>
      <c r="D98" s="569">
        <v>8251</v>
      </c>
      <c r="E98" s="574">
        <v>0.20305999999999999</v>
      </c>
      <c r="F98" s="562">
        <f>ROUND(D98*E98,2)</f>
        <v>1675.45</v>
      </c>
      <c r="H98" s="575">
        <f>H79</f>
        <v>0.20480000000000001</v>
      </c>
      <c r="I98" s="599">
        <f>ROUND(D98*H98,2)</f>
        <v>1689.8</v>
      </c>
      <c r="J98" s="621"/>
      <c r="K98" s="562">
        <f>I98-F98</f>
        <v>14.349999999999909</v>
      </c>
      <c r="L98" s="694"/>
      <c r="M98" s="547"/>
      <c r="N98" s="547"/>
      <c r="Q98" s="440">
        <f>H98/E98-1</f>
        <v>8.5688958928396008E-3</v>
      </c>
    </row>
    <row r="99" spans="1:17">
      <c r="A99" s="533"/>
      <c r="B99" s="612" t="s">
        <v>78</v>
      </c>
      <c r="C99" s="647" t="s">
        <v>58</v>
      </c>
      <c r="D99" s="569">
        <v>64532</v>
      </c>
      <c r="E99" s="574">
        <v>0.14559</v>
      </c>
      <c r="F99" s="562">
        <f>ROUND(D99*E99,2)</f>
        <v>9395.2099999999991</v>
      </c>
      <c r="H99" s="575">
        <f>H80</f>
        <v>0.14684</v>
      </c>
      <c r="I99" s="599">
        <f>ROUND(D99*H99,2)</f>
        <v>9475.8799999999992</v>
      </c>
      <c r="J99" s="621"/>
      <c r="K99" s="562">
        <f>I99-F99</f>
        <v>80.670000000000073</v>
      </c>
      <c r="L99" s="694"/>
      <c r="M99" s="547"/>
      <c r="N99" s="547"/>
      <c r="Q99" s="440">
        <f>H99/E99-1</f>
        <v>8.5857545161069915E-3</v>
      </c>
    </row>
    <row r="100" spans="1:17">
      <c r="A100" s="533"/>
      <c r="B100" s="460" t="s">
        <v>496</v>
      </c>
      <c r="C100" s="573" t="s">
        <v>58</v>
      </c>
      <c r="D100" s="556">
        <f>SUM(D98:D99)</f>
        <v>72783</v>
      </c>
      <c r="E100" s="584"/>
      <c r="F100" s="630">
        <f>SUM(F93:F99)</f>
        <v>16590.62</v>
      </c>
      <c r="H100" s="608"/>
      <c r="I100" s="630">
        <f>SUM(I93:I99)</f>
        <v>16732.32</v>
      </c>
      <c r="J100" s="621"/>
      <c r="K100" s="630">
        <f>SUM(K93:K99)</f>
        <v>141.70000000000027</v>
      </c>
      <c r="L100" s="693"/>
      <c r="M100" s="547"/>
      <c r="N100" s="547"/>
    </row>
    <row r="101" spans="1:17">
      <c r="A101" s="533"/>
      <c r="B101" s="587"/>
      <c r="C101" s="577"/>
      <c r="D101" s="563"/>
      <c r="E101" s="584"/>
      <c r="F101" s="599"/>
      <c r="H101" s="608"/>
      <c r="I101" s="599"/>
      <c r="J101" s="621"/>
      <c r="K101" s="562"/>
      <c r="L101" s="565"/>
      <c r="M101" s="547"/>
      <c r="N101" s="547"/>
    </row>
    <row r="102" spans="1:17">
      <c r="A102" s="533"/>
      <c r="B102" s="654" t="s">
        <v>510</v>
      </c>
      <c r="C102" s="573" t="s">
        <v>58</v>
      </c>
      <c r="D102" s="705">
        <f>D100</f>
        <v>72783</v>
      </c>
      <c r="E102" s="574">
        <v>6.9999999999999999E-4</v>
      </c>
      <c r="F102" s="599">
        <f>E102*D102</f>
        <v>50.948099999999997</v>
      </c>
      <c r="G102" s="706"/>
      <c r="H102" s="575">
        <f>E102</f>
        <v>6.9999999999999999E-4</v>
      </c>
      <c r="I102" s="562">
        <f>H102*D102</f>
        <v>50.948099999999997</v>
      </c>
      <c r="J102" s="621"/>
      <c r="K102" s="562">
        <f>I102-F102</f>
        <v>0</v>
      </c>
      <c r="L102" s="694"/>
      <c r="M102" s="547"/>
      <c r="N102" s="547"/>
    </row>
    <row r="103" spans="1:17">
      <c r="A103" s="533"/>
      <c r="B103" s="638" t="s">
        <v>369</v>
      </c>
      <c r="C103" s="533"/>
      <c r="D103" s="563"/>
      <c r="E103" s="570"/>
      <c r="F103" s="630">
        <f>F102+F100</f>
        <v>16641.5681</v>
      </c>
      <c r="G103" s="630"/>
      <c r="H103" s="608"/>
      <c r="I103" s="630">
        <f>I102+I100</f>
        <v>16783.268100000001</v>
      </c>
      <c r="J103" s="639"/>
      <c r="K103" s="630">
        <f>K102+K100</f>
        <v>141.70000000000027</v>
      </c>
      <c r="L103" s="558"/>
      <c r="M103" s="547"/>
      <c r="N103" s="547"/>
    </row>
    <row r="104" spans="1:17">
      <c r="A104" s="533"/>
      <c r="B104" s="590"/>
      <c r="C104" s="610"/>
      <c r="D104" s="708"/>
      <c r="E104" s="709"/>
      <c r="F104" s="597"/>
      <c r="G104" s="708"/>
      <c r="H104" s="710"/>
      <c r="I104" s="718"/>
      <c r="J104" s="711"/>
      <c r="K104" s="597"/>
      <c r="L104" s="598"/>
      <c r="M104" s="547"/>
      <c r="N104" s="547"/>
    </row>
    <row r="105" spans="1:17" s="533" customFormat="1">
      <c r="D105" s="605"/>
      <c r="E105" s="733"/>
      <c r="F105" s="571"/>
      <c r="G105" s="563"/>
      <c r="H105" s="608"/>
      <c r="I105" s="712"/>
      <c r="J105" s="621"/>
      <c r="K105" s="562"/>
      <c r="L105" s="734"/>
      <c r="M105" s="547"/>
      <c r="N105" s="547"/>
    </row>
    <row r="106" spans="1:17">
      <c r="A106" s="533"/>
      <c r="B106" s="552" t="s">
        <v>532</v>
      </c>
      <c r="C106" s="688"/>
      <c r="D106" s="556"/>
      <c r="E106" s="689"/>
      <c r="F106" s="555"/>
      <c r="G106" s="556"/>
      <c r="H106" s="691"/>
      <c r="I106" s="630"/>
      <c r="J106" s="692"/>
      <c r="K106" s="555"/>
      <c r="L106" s="558"/>
      <c r="M106" s="547"/>
      <c r="N106" s="547"/>
    </row>
    <row r="107" spans="1:17">
      <c r="A107" s="533"/>
      <c r="B107" s="560"/>
      <c r="C107" s="533"/>
      <c r="D107" s="563"/>
      <c r="E107" s="584"/>
      <c r="F107" s="562"/>
      <c r="G107" s="607"/>
      <c r="H107" s="608"/>
      <c r="I107" s="599"/>
      <c r="J107" s="621"/>
      <c r="K107" s="562"/>
      <c r="L107" s="694"/>
      <c r="M107" s="547"/>
      <c r="N107" s="547"/>
    </row>
    <row r="108" spans="1:17">
      <c r="A108" s="533"/>
      <c r="B108" s="638" t="s">
        <v>55</v>
      </c>
      <c r="C108" s="695" t="s">
        <v>56</v>
      </c>
      <c r="D108" s="605">
        <f>D73+D93</f>
        <v>4035</v>
      </c>
      <c r="E108" s="570"/>
      <c r="F108" s="562">
        <f>F73+F93</f>
        <v>579896.13</v>
      </c>
      <c r="H108" s="570"/>
      <c r="I108" s="562">
        <f>I73+I93</f>
        <v>584850.87</v>
      </c>
      <c r="J108" s="621"/>
      <c r="K108" s="562">
        <f>I108-F108</f>
        <v>4954.7399999999907</v>
      </c>
      <c r="L108" s="694"/>
      <c r="M108" s="547"/>
      <c r="N108" s="547"/>
    </row>
    <row r="109" spans="1:17">
      <c r="A109" s="533"/>
      <c r="B109" s="654" t="s">
        <v>64</v>
      </c>
      <c r="C109" s="573" t="s">
        <v>62</v>
      </c>
      <c r="D109" s="605">
        <f>D74+D94</f>
        <v>109265</v>
      </c>
      <c r="E109" s="570"/>
      <c r="F109" s="562">
        <f>F74+F94</f>
        <v>124562.1</v>
      </c>
      <c r="H109" s="570"/>
      <c r="I109" s="562">
        <f>I74+I94</f>
        <v>125654.75</v>
      </c>
      <c r="J109" s="621"/>
      <c r="K109" s="562">
        <f>I109-F109</f>
        <v>1092.6499999999942</v>
      </c>
      <c r="L109" s="694"/>
      <c r="M109" s="547"/>
      <c r="N109" s="547"/>
    </row>
    <row r="110" spans="1:17">
      <c r="A110" s="533"/>
      <c r="B110" s="560" t="s">
        <v>61</v>
      </c>
      <c r="C110" s="573" t="s">
        <v>58</v>
      </c>
      <c r="D110" s="605">
        <f>D75</f>
        <v>13889578</v>
      </c>
      <c r="E110" s="574"/>
      <c r="F110" s="562">
        <f>F75</f>
        <v>93754.65</v>
      </c>
      <c r="H110" s="574"/>
      <c r="I110" s="562">
        <f>I75</f>
        <v>94588.03</v>
      </c>
      <c r="J110" s="621"/>
      <c r="K110" s="562">
        <f>I110-F110</f>
        <v>833.38000000000466</v>
      </c>
      <c r="L110" s="694"/>
      <c r="M110" s="547"/>
      <c r="N110" s="547"/>
    </row>
    <row r="111" spans="1:17">
      <c r="A111" s="533"/>
      <c r="B111" s="654" t="s">
        <v>72</v>
      </c>
      <c r="C111" s="533"/>
      <c r="D111" s="563"/>
      <c r="E111" s="574"/>
      <c r="F111" s="716">
        <f>F76+F95</f>
        <v>28301</v>
      </c>
      <c r="H111" s="627"/>
      <c r="I111" s="716">
        <f>I76+I95</f>
        <v>28301</v>
      </c>
      <c r="J111" s="729"/>
      <c r="K111" s="562">
        <f>I111-F111</f>
        <v>0</v>
      </c>
      <c r="L111" s="694"/>
      <c r="M111" s="547"/>
      <c r="N111" s="547"/>
    </row>
    <row r="112" spans="1:17">
      <c r="A112" s="533"/>
      <c r="B112" s="560"/>
      <c r="C112" s="533"/>
      <c r="D112" s="563"/>
      <c r="E112" s="574"/>
      <c r="F112" s="562"/>
      <c r="H112" s="627"/>
      <c r="I112" s="562"/>
      <c r="J112" s="621"/>
      <c r="K112" s="562"/>
      <c r="L112" s="694"/>
      <c r="M112" s="547"/>
      <c r="N112" s="547"/>
    </row>
    <row r="113" spans="1:15">
      <c r="A113" s="533"/>
      <c r="B113" s="654" t="s">
        <v>65</v>
      </c>
      <c r="C113" s="533"/>
      <c r="D113" s="563"/>
      <c r="E113" s="574"/>
      <c r="F113" s="562"/>
      <c r="H113" s="627"/>
      <c r="I113" s="562"/>
      <c r="J113" s="621"/>
      <c r="K113" s="562"/>
      <c r="L113" s="694"/>
      <c r="M113" s="547"/>
      <c r="N113" s="547"/>
    </row>
    <row r="114" spans="1:15">
      <c r="A114" s="533"/>
      <c r="B114" s="612" t="s">
        <v>77</v>
      </c>
      <c r="C114" s="647" t="s">
        <v>58</v>
      </c>
      <c r="D114" s="605">
        <f>D79+D98</f>
        <v>3242167</v>
      </c>
      <c r="E114" s="574"/>
      <c r="F114" s="562">
        <f>F79+F98</f>
        <v>658354.42999999993</v>
      </c>
      <c r="H114" s="575"/>
      <c r="I114" s="562">
        <f>I79+I98</f>
        <v>663995.80000000005</v>
      </c>
      <c r="J114" s="621"/>
      <c r="K114" s="562">
        <f>I114-F114</f>
        <v>5641.3700000001118</v>
      </c>
      <c r="L114" s="694"/>
      <c r="M114" s="547"/>
      <c r="N114" s="547"/>
    </row>
    <row r="115" spans="1:15">
      <c r="A115" s="533"/>
      <c r="B115" s="612" t="s">
        <v>78</v>
      </c>
      <c r="C115" s="647" t="s">
        <v>58</v>
      </c>
      <c r="D115" s="605">
        <f>D80+D99</f>
        <v>10720194</v>
      </c>
      <c r="E115" s="574"/>
      <c r="F115" s="562">
        <f>F80+F99</f>
        <v>1560753.04</v>
      </c>
      <c r="H115" s="575"/>
      <c r="I115" s="562">
        <f>I80+I99</f>
        <v>1574153.2899999998</v>
      </c>
      <c r="J115" s="621"/>
      <c r="K115" s="562">
        <f>I115-F115</f>
        <v>13400.249999999767</v>
      </c>
      <c r="L115" s="694"/>
      <c r="M115" s="547"/>
      <c r="N115" s="547"/>
    </row>
    <row r="116" spans="1:15">
      <c r="A116" s="533"/>
      <c r="B116" s="460" t="s">
        <v>496</v>
      </c>
      <c r="C116" s="573" t="s">
        <v>58</v>
      </c>
      <c r="D116" s="556">
        <f>SUM(D114:D115)</f>
        <v>13962361</v>
      </c>
      <c r="E116" s="584"/>
      <c r="F116" s="630">
        <f>SUM(F108:F115)</f>
        <v>3045621.35</v>
      </c>
      <c r="H116" s="608"/>
      <c r="I116" s="630">
        <f>SUM(I108:I115)</f>
        <v>3071543.74</v>
      </c>
      <c r="J116" s="621"/>
      <c r="K116" s="630">
        <f>SUM(K108:K115)</f>
        <v>25922.389999999868</v>
      </c>
      <c r="L116" s="693">
        <f>K116/F116</f>
        <v>8.5113633708930585E-3</v>
      </c>
      <c r="M116" s="547"/>
      <c r="N116" s="547"/>
    </row>
    <row r="117" spans="1:15">
      <c r="A117" s="533"/>
      <c r="B117" s="587"/>
      <c r="C117" s="577"/>
      <c r="D117" s="563"/>
      <c r="E117" s="584"/>
      <c r="F117" s="599"/>
      <c r="H117" s="608"/>
      <c r="I117" s="599"/>
      <c r="J117" s="621"/>
      <c r="K117" s="562"/>
      <c r="L117" s="565"/>
      <c r="M117" s="547"/>
      <c r="N117" s="547"/>
    </row>
    <row r="118" spans="1:15">
      <c r="A118" s="533"/>
      <c r="B118" s="428" t="s">
        <v>494</v>
      </c>
      <c r="C118" s="577"/>
      <c r="D118" s="563"/>
      <c r="E118" s="584"/>
      <c r="F118" s="599"/>
      <c r="H118" s="608"/>
      <c r="I118" s="599"/>
      <c r="J118" s="621"/>
      <c r="K118" s="562"/>
      <c r="L118" s="565"/>
      <c r="M118" s="547"/>
      <c r="N118" s="547"/>
    </row>
    <row r="119" spans="1:15">
      <c r="A119" s="533"/>
      <c r="B119" s="654" t="s">
        <v>515</v>
      </c>
      <c r="C119" s="573" t="s">
        <v>58</v>
      </c>
      <c r="D119" s="705">
        <f>D116</f>
        <v>13962361</v>
      </c>
      <c r="E119" s="574"/>
      <c r="F119" s="599">
        <f>F84</f>
        <v>8586120.4322599992</v>
      </c>
      <c r="G119" s="706"/>
      <c r="H119" s="574"/>
      <c r="I119" s="599">
        <f>I84</f>
        <v>8586120.4322599992</v>
      </c>
      <c r="J119" s="621"/>
      <c r="K119" s="562">
        <f>I119-F119</f>
        <v>0</v>
      </c>
      <c r="L119" s="694"/>
      <c r="M119" s="547"/>
      <c r="N119" s="547"/>
    </row>
    <row r="120" spans="1:15">
      <c r="A120" s="533"/>
      <c r="B120" s="654" t="s">
        <v>64</v>
      </c>
      <c r="C120" s="573" t="s">
        <v>62</v>
      </c>
      <c r="D120" s="705">
        <f>D109</f>
        <v>109265</v>
      </c>
      <c r="E120" s="570"/>
      <c r="F120" s="599">
        <f>F85</f>
        <v>114728.25</v>
      </c>
      <c r="G120" s="706"/>
      <c r="H120" s="570"/>
      <c r="I120" s="599">
        <f>I85</f>
        <v>114728.25</v>
      </c>
      <c r="J120" s="621"/>
      <c r="K120" s="562">
        <f>I120-F120</f>
        <v>0</v>
      </c>
      <c r="L120" s="565"/>
      <c r="M120" s="547"/>
      <c r="N120" s="547"/>
    </row>
    <row r="121" spans="1:15">
      <c r="A121" s="533"/>
      <c r="B121" s="654" t="s">
        <v>510</v>
      </c>
      <c r="C121" s="573" t="s">
        <v>58</v>
      </c>
      <c r="D121" s="705">
        <f>D119</f>
        <v>13962361</v>
      </c>
      <c r="E121" s="570"/>
      <c r="F121" s="599">
        <f>F102</f>
        <v>50.948099999999997</v>
      </c>
      <c r="G121" s="706"/>
      <c r="H121" s="570"/>
      <c r="I121" s="599">
        <f>I102</f>
        <v>50.948099999999997</v>
      </c>
      <c r="J121" s="621"/>
      <c r="K121" s="562">
        <f>I121-F121</f>
        <v>0</v>
      </c>
      <c r="L121" s="565"/>
      <c r="M121" s="547"/>
      <c r="N121" s="547"/>
    </row>
    <row r="122" spans="1:15">
      <c r="A122" s="533"/>
      <c r="B122" s="638" t="s">
        <v>516</v>
      </c>
      <c r="C122" s="577"/>
      <c r="D122" s="564"/>
      <c r="E122" s="639"/>
      <c r="F122" s="630">
        <f>SUM(F119:F121)</f>
        <v>8700899.6303599998</v>
      </c>
      <c r="G122" s="564"/>
      <c r="H122" s="608"/>
      <c r="I122" s="630">
        <f>SUM(I119:I121)</f>
        <v>8700899.6303599998</v>
      </c>
      <c r="J122" s="639"/>
      <c r="K122" s="630">
        <f>SUM(K119:K121)</f>
        <v>0</v>
      </c>
      <c r="L122" s="693">
        <f>ROUND(K122/F122,5)</f>
        <v>0</v>
      </c>
      <c r="M122" s="547"/>
      <c r="N122" s="547"/>
    </row>
    <row r="123" spans="1:15">
      <c r="A123" s="533"/>
      <c r="B123" s="587"/>
      <c r="C123" s="577"/>
      <c r="D123" s="564"/>
      <c r="E123" s="639"/>
      <c r="F123" s="599"/>
      <c r="G123" s="564"/>
      <c r="H123" s="608"/>
      <c r="I123" s="599"/>
      <c r="J123" s="639"/>
      <c r="K123" s="599"/>
      <c r="L123" s="694"/>
      <c r="M123" s="547"/>
      <c r="N123" s="547"/>
    </row>
    <row r="124" spans="1:15">
      <c r="A124" s="533"/>
      <c r="B124" s="638" t="s">
        <v>369</v>
      </c>
      <c r="C124" s="577"/>
      <c r="D124" s="564"/>
      <c r="E124" s="639"/>
      <c r="F124" s="630">
        <f>F116+F122</f>
        <v>11746520.980359999</v>
      </c>
      <c r="G124" s="564"/>
      <c r="H124" s="608"/>
      <c r="I124" s="630">
        <f>I116+I122</f>
        <v>11772443.37036</v>
      </c>
      <c r="J124" s="639"/>
      <c r="K124" s="630">
        <f>K116+K122</f>
        <v>25922.389999999868</v>
      </c>
      <c r="L124" s="693">
        <f>ROUND(K124/F124,5)</f>
        <v>2.2100000000000002E-3</v>
      </c>
      <c r="M124" s="547"/>
      <c r="N124" s="547"/>
    </row>
    <row r="125" spans="1:15">
      <c r="A125" s="533"/>
      <c r="B125" s="590"/>
      <c r="C125" s="610"/>
      <c r="D125" s="708"/>
      <c r="E125" s="709"/>
      <c r="F125" s="597"/>
      <c r="G125" s="708"/>
      <c r="H125" s="710"/>
      <c r="I125" s="718"/>
      <c r="J125" s="711"/>
      <c r="K125" s="597"/>
      <c r="L125" s="732"/>
      <c r="M125" s="547"/>
      <c r="N125" s="547"/>
    </row>
    <row r="126" spans="1:15" s="533" customFormat="1">
      <c r="B126" s="564"/>
      <c r="C126" s="564"/>
      <c r="D126" s="605"/>
      <c r="E126" s="733"/>
      <c r="F126" s="571"/>
      <c r="G126" s="563"/>
      <c r="H126" s="608"/>
      <c r="I126" s="712"/>
      <c r="J126" s="713"/>
      <c r="K126" s="571"/>
      <c r="L126" s="735"/>
      <c r="M126" s="547"/>
      <c r="N126" s="547"/>
    </row>
    <row r="127" spans="1:15" s="533" customFormat="1">
      <c r="B127" s="564"/>
      <c r="C127" s="564"/>
      <c r="D127" s="563"/>
      <c r="E127" s="627"/>
      <c r="F127" s="571"/>
      <c r="G127" s="563"/>
      <c r="H127" s="608"/>
      <c r="I127" s="712"/>
      <c r="J127" s="713"/>
      <c r="K127" s="571"/>
      <c r="L127" s="735"/>
      <c r="M127" s="547"/>
      <c r="N127" s="547"/>
    </row>
    <row r="128" spans="1:15">
      <c r="B128" s="552" t="s">
        <v>533</v>
      </c>
      <c r="C128" s="688"/>
      <c r="D128" s="556"/>
      <c r="E128" s="689"/>
      <c r="F128" s="555"/>
      <c r="G128" s="556"/>
      <c r="H128" s="691"/>
      <c r="I128" s="630"/>
      <c r="J128" s="692"/>
      <c r="K128" s="555"/>
      <c r="L128" s="693"/>
      <c r="M128" s="547"/>
      <c r="N128" s="727"/>
      <c r="O128" s="736" t="s">
        <v>534</v>
      </c>
    </row>
    <row r="129" spans="2:17">
      <c r="B129" s="560"/>
      <c r="C129" s="533"/>
      <c r="D129" s="563"/>
      <c r="E129" s="584"/>
      <c r="F129" s="562"/>
      <c r="H129" s="608"/>
      <c r="I129" s="599"/>
      <c r="J129" s="621"/>
      <c r="K129" s="562"/>
      <c r="L129" s="694"/>
      <c r="M129" s="547"/>
      <c r="N129" s="727"/>
      <c r="O129" s="737">
        <v>177405.38540022456</v>
      </c>
    </row>
    <row r="130" spans="2:17">
      <c r="B130" s="638" t="s">
        <v>55</v>
      </c>
      <c r="C130" s="695" t="s">
        <v>56</v>
      </c>
      <c r="D130" s="569">
        <v>108</v>
      </c>
      <c r="E130" s="570">
        <v>558.41999999999996</v>
      </c>
      <c r="F130" s="562">
        <f>ROUND(D130*E130,2)</f>
        <v>60309.36</v>
      </c>
      <c r="H130" s="636">
        <f>ROUND(E130*(1+$O$140),2)</f>
        <v>579.19000000000005</v>
      </c>
      <c r="I130" s="599">
        <f>ROUND(D130*H130,2)</f>
        <v>62552.52</v>
      </c>
      <c r="J130" s="621"/>
      <c r="K130" s="562">
        <f>I130-F130</f>
        <v>2243.1599999999962</v>
      </c>
      <c r="L130" s="616"/>
      <c r="M130" s="547"/>
      <c r="N130" s="727"/>
      <c r="O130" s="738" t="s">
        <v>493</v>
      </c>
      <c r="Q130" s="440">
        <f>H130/E130-1</f>
        <v>3.7194226567816457E-2</v>
      </c>
    </row>
    <row r="131" spans="2:17">
      <c r="B131" s="654" t="s">
        <v>64</v>
      </c>
      <c r="C131" s="573" t="s">
        <v>62</v>
      </c>
      <c r="D131" s="569">
        <v>6384</v>
      </c>
      <c r="E131" s="570">
        <v>1.1399999999999999</v>
      </c>
      <c r="F131" s="562">
        <f>ROUND(D131*E131,2)</f>
        <v>7277.76</v>
      </c>
      <c r="H131" s="636">
        <f>$H$13</f>
        <v>1.1499999999999999</v>
      </c>
      <c r="I131" s="599">
        <f>ROUND(D131*H131,2)</f>
        <v>7341.6</v>
      </c>
      <c r="J131" s="621"/>
      <c r="K131" s="562">
        <f>I131-F131</f>
        <v>63.840000000000146</v>
      </c>
      <c r="L131" s="616"/>
      <c r="M131" s="547"/>
      <c r="N131" s="739"/>
      <c r="O131" s="740">
        <f>+K142+K165-O129</f>
        <v>109.17459977549152</v>
      </c>
      <c r="Q131" s="440">
        <f>H131/E131-1</f>
        <v>8.7719298245614308E-3</v>
      </c>
    </row>
    <row r="132" spans="2:17">
      <c r="B132" s="560" t="s">
        <v>61</v>
      </c>
      <c r="C132" s="573"/>
      <c r="D132" s="605">
        <f>D142</f>
        <v>30035655</v>
      </c>
      <c r="E132" s="574">
        <v>5.1999999999999998E-3</v>
      </c>
      <c r="F132" s="562">
        <f>ROUND(D132*E132,2)</f>
        <v>156185.41</v>
      </c>
      <c r="H132" s="741">
        <f>ROUND(E132*(1+$O$140),5)</f>
        <v>5.3899999999999998E-3</v>
      </c>
      <c r="I132" s="562">
        <f>ROUND(D132*H132,2)</f>
        <v>161892.18</v>
      </c>
      <c r="J132" s="621"/>
      <c r="K132" s="562">
        <f>I132-F132</f>
        <v>5706.7699999999895</v>
      </c>
      <c r="L132" s="616"/>
      <c r="M132" s="547"/>
      <c r="N132" s="547"/>
      <c r="O132" s="622"/>
      <c r="Q132" s="440">
        <f>H132/E132-1</f>
        <v>3.6538461538461631E-2</v>
      </c>
    </row>
    <row r="133" spans="2:17">
      <c r="B133" s="604" t="s">
        <v>72</v>
      </c>
      <c r="C133" s="564"/>
      <c r="D133" s="563"/>
      <c r="E133" s="608"/>
      <c r="F133" s="699">
        <f>12706+70168</f>
        <v>82874</v>
      </c>
      <c r="H133" s="575" t="s">
        <v>79</v>
      </c>
      <c r="I133" s="716">
        <f>F133</f>
        <v>82874</v>
      </c>
      <c r="J133" s="621"/>
      <c r="K133" s="562">
        <f>I133-F133</f>
        <v>0</v>
      </c>
      <c r="L133" s="616"/>
      <c r="M133" s="547"/>
      <c r="N133" s="547"/>
      <c r="O133" s="742"/>
    </row>
    <row r="134" spans="2:17">
      <c r="B134" s="560"/>
      <c r="C134" s="533"/>
      <c r="D134" s="563"/>
      <c r="E134" s="639"/>
      <c r="F134" s="562"/>
      <c r="H134" s="575"/>
      <c r="I134" s="599"/>
      <c r="J134" s="621"/>
      <c r="K134" s="622"/>
      <c r="L134" s="616"/>
      <c r="M134" s="547"/>
      <c r="N134" s="696"/>
      <c r="O134" s="743"/>
    </row>
    <row r="135" spans="2:17">
      <c r="B135" s="654" t="s">
        <v>65</v>
      </c>
      <c r="C135" s="533"/>
      <c r="D135" s="563"/>
      <c r="E135" s="639"/>
      <c r="F135" s="562"/>
      <c r="H135" s="627"/>
      <c r="I135" s="599"/>
      <c r="J135" s="621"/>
      <c r="K135" s="622"/>
      <c r="L135" s="616"/>
      <c r="M135" s="547"/>
      <c r="N135" s="547"/>
      <c r="O135" s="744"/>
      <c r="P135" s="665"/>
      <c r="Q135" s="665"/>
    </row>
    <row r="136" spans="2:17">
      <c r="B136" s="560" t="s">
        <v>73</v>
      </c>
      <c r="C136" s="573" t="s">
        <v>58</v>
      </c>
      <c r="D136" s="569">
        <f>2400000+300000</f>
        <v>2700000</v>
      </c>
      <c r="E136" s="574">
        <v>0.14158000000000001</v>
      </c>
      <c r="F136" s="562">
        <f t="shared" ref="F136:F141" si="0">ROUND(D136*E136,2)</f>
        <v>382266</v>
      </c>
      <c r="H136" s="575">
        <f t="shared" ref="H136:H141" si="1">ROUND(E136*(1+$O$140),5)</f>
        <v>0.14685000000000001</v>
      </c>
      <c r="I136" s="599">
        <f t="shared" ref="I136:I141" si="2">ROUND(D136*H136,2)</f>
        <v>396495</v>
      </c>
      <c r="J136" s="621"/>
      <c r="K136" s="562">
        <f t="shared" ref="K136:K142" si="3">I136-F136</f>
        <v>14229</v>
      </c>
      <c r="L136" s="616"/>
      <c r="M136" s="547"/>
      <c r="N136" s="547"/>
      <c r="O136" s="745"/>
      <c r="P136" s="746"/>
      <c r="Q136" s="440">
        <f t="shared" ref="Q136:Q141" si="4">H136/E136-1</f>
        <v>3.7222771577906544E-2</v>
      </c>
    </row>
    <row r="137" spans="2:17">
      <c r="B137" s="560" t="s">
        <v>74</v>
      </c>
      <c r="C137" s="573" t="s">
        <v>58</v>
      </c>
      <c r="D137" s="569">
        <f>2358565+300000</f>
        <v>2658565</v>
      </c>
      <c r="E137" s="574">
        <v>8.6440000000000003E-2</v>
      </c>
      <c r="F137" s="562">
        <f t="shared" si="0"/>
        <v>229806.36</v>
      </c>
      <c r="H137" s="575">
        <f t="shared" si="1"/>
        <v>8.9660000000000004E-2</v>
      </c>
      <c r="I137" s="599">
        <f t="shared" si="2"/>
        <v>238366.94</v>
      </c>
      <c r="J137" s="621"/>
      <c r="K137" s="562">
        <f t="shared" si="3"/>
        <v>8560.5800000000163</v>
      </c>
      <c r="L137" s="616"/>
      <c r="M137" s="547"/>
      <c r="N137" s="547"/>
      <c r="O137" s="644"/>
      <c r="P137" s="533"/>
      <c r="Q137" s="440">
        <f t="shared" si="4"/>
        <v>3.7251272559000403E-2</v>
      </c>
    </row>
    <row r="138" spans="2:17">
      <c r="B138" s="560" t="s">
        <v>76</v>
      </c>
      <c r="C138" s="573" t="s">
        <v>58</v>
      </c>
      <c r="D138" s="569">
        <f>4152365+583770</f>
        <v>4736135</v>
      </c>
      <c r="E138" s="574">
        <v>5.5809999999999998E-2</v>
      </c>
      <c r="F138" s="562">
        <f t="shared" si="0"/>
        <v>264323.69</v>
      </c>
      <c r="H138" s="575">
        <f t="shared" si="1"/>
        <v>5.7889999999999997E-2</v>
      </c>
      <c r="I138" s="599">
        <f t="shared" si="2"/>
        <v>274174.86</v>
      </c>
      <c r="J138" s="621"/>
      <c r="K138" s="562">
        <f t="shared" si="3"/>
        <v>9851.1699999999837</v>
      </c>
      <c r="L138" s="694"/>
      <c r="M138" s="547"/>
      <c r="N138" s="547"/>
      <c r="O138" s="695"/>
      <c r="P138" s="695"/>
      <c r="Q138" s="440">
        <f t="shared" si="4"/>
        <v>3.7269306575882455E-2</v>
      </c>
    </row>
    <row r="139" spans="2:17">
      <c r="B139" s="560" t="s">
        <v>80</v>
      </c>
      <c r="C139" s="573" t="s">
        <v>58</v>
      </c>
      <c r="D139" s="569">
        <f>5296246+580659</f>
        <v>5876905</v>
      </c>
      <c r="E139" s="574">
        <v>3.6589999999999998E-2</v>
      </c>
      <c r="F139" s="562">
        <f t="shared" si="0"/>
        <v>215035.95</v>
      </c>
      <c r="H139" s="575">
        <f t="shared" si="1"/>
        <v>3.7949999999999998E-2</v>
      </c>
      <c r="I139" s="599">
        <f t="shared" si="2"/>
        <v>223028.54</v>
      </c>
      <c r="J139" s="621"/>
      <c r="K139" s="562">
        <f t="shared" si="3"/>
        <v>7992.5899999999965</v>
      </c>
      <c r="L139" s="694"/>
      <c r="M139" s="547"/>
      <c r="N139" s="547"/>
      <c r="O139" s="573"/>
      <c r="P139" s="573"/>
      <c r="Q139" s="440">
        <f t="shared" si="4"/>
        <v>3.7168625307461012E-2</v>
      </c>
    </row>
    <row r="140" spans="2:17">
      <c r="B140" s="560" t="s">
        <v>81</v>
      </c>
      <c r="C140" s="573" t="s">
        <v>58</v>
      </c>
      <c r="D140" s="569">
        <f>4605191+24609</f>
        <v>4629800</v>
      </c>
      <c r="E140" s="574">
        <v>2.6950000000000002E-2</v>
      </c>
      <c r="F140" s="562">
        <f t="shared" si="0"/>
        <v>124773.11</v>
      </c>
      <c r="H140" s="575">
        <f t="shared" si="1"/>
        <v>2.7949999999999999E-2</v>
      </c>
      <c r="I140" s="599">
        <f t="shared" si="2"/>
        <v>129402.91</v>
      </c>
      <c r="J140" s="621"/>
      <c r="K140" s="562">
        <f t="shared" si="3"/>
        <v>4629.8000000000029</v>
      </c>
      <c r="L140" s="694"/>
      <c r="M140" s="547"/>
      <c r="N140" s="547"/>
      <c r="O140" s="583">
        <v>3.7199999999999997E-2</v>
      </c>
      <c r="P140" s="533"/>
      <c r="Q140" s="440">
        <f t="shared" si="4"/>
        <v>3.7105751391465658E-2</v>
      </c>
    </row>
    <row r="141" spans="2:17">
      <c r="B141" s="560" t="s">
        <v>82</v>
      </c>
      <c r="C141" s="573" t="s">
        <v>58</v>
      </c>
      <c r="D141" s="569">
        <f>9434250+0</f>
        <v>9434250</v>
      </c>
      <c r="E141" s="574">
        <v>2.129E-2</v>
      </c>
      <c r="F141" s="562">
        <f t="shared" si="0"/>
        <v>200855.18</v>
      </c>
      <c r="H141" s="575">
        <f t="shared" si="1"/>
        <v>2.2079999999999999E-2</v>
      </c>
      <c r="I141" s="599">
        <f t="shared" si="2"/>
        <v>208308.24</v>
      </c>
      <c r="J141" s="621"/>
      <c r="K141" s="562">
        <f t="shared" si="3"/>
        <v>7453.0599999999977</v>
      </c>
      <c r="L141" s="694"/>
      <c r="M141" s="547"/>
      <c r="N141" s="547"/>
      <c r="O141" s="573"/>
      <c r="P141" s="577"/>
      <c r="Q141" s="440">
        <f t="shared" si="4"/>
        <v>3.7106622827618452E-2</v>
      </c>
    </row>
    <row r="142" spans="2:17">
      <c r="B142" s="460" t="s">
        <v>496</v>
      </c>
      <c r="C142" s="573" t="s">
        <v>58</v>
      </c>
      <c r="D142" s="747">
        <f>SUM(D136:D141)</f>
        <v>30035655</v>
      </c>
      <c r="E142" s="584"/>
      <c r="F142" s="630">
        <f>SUM(F130:F141)</f>
        <v>1723706.82</v>
      </c>
      <c r="H142" s="608"/>
      <c r="I142" s="630">
        <f>SUM(I130:I141)</f>
        <v>1784436.79</v>
      </c>
      <c r="J142" s="621"/>
      <c r="K142" s="630">
        <f t="shared" si="3"/>
        <v>60729.969999999972</v>
      </c>
      <c r="L142" s="693">
        <f>K142/F142</f>
        <v>3.5232192212362408E-2</v>
      </c>
      <c r="M142" s="547"/>
      <c r="N142" s="547"/>
      <c r="O142" s="573"/>
      <c r="P142" s="748"/>
      <c r="Q142" s="511"/>
    </row>
    <row r="143" spans="2:17">
      <c r="B143" s="587"/>
      <c r="C143" s="577"/>
      <c r="D143" s="563"/>
      <c r="E143" s="584"/>
      <c r="F143" s="562"/>
      <c r="H143" s="608"/>
      <c r="I143" s="599"/>
      <c r="J143" s="621"/>
      <c r="K143" s="562"/>
      <c r="L143" s="565"/>
      <c r="M143" s="547"/>
      <c r="N143" s="707"/>
      <c r="O143" s="749"/>
      <c r="P143" s="573"/>
      <c r="Q143" s="563"/>
    </row>
    <row r="144" spans="2:17">
      <c r="B144" s="428" t="s">
        <v>494</v>
      </c>
      <c r="C144" s="577"/>
      <c r="D144" s="563"/>
      <c r="E144" s="584"/>
      <c r="F144" s="562"/>
      <c r="H144" s="608"/>
      <c r="I144" s="599"/>
      <c r="J144" s="621"/>
      <c r="K144" s="562"/>
      <c r="L144" s="565"/>
      <c r="M144" s="547"/>
      <c r="N144" s="547"/>
      <c r="O144" s="577"/>
      <c r="P144" s="577"/>
      <c r="Q144" s="564"/>
    </row>
    <row r="145" spans="1:17">
      <c r="B145" s="654" t="s">
        <v>515</v>
      </c>
      <c r="C145" s="573" t="s">
        <v>58</v>
      </c>
      <c r="D145" s="705">
        <f>D142</f>
        <v>30035655</v>
      </c>
      <c r="E145" s="574">
        <v>0.61143000000000003</v>
      </c>
      <c r="F145" s="599">
        <f>+E145*D145</f>
        <v>18364700.536650002</v>
      </c>
      <c r="G145" s="706"/>
      <c r="H145" s="575">
        <f>E145</f>
        <v>0.61143000000000003</v>
      </c>
      <c r="I145" s="599">
        <f>+H145*D145</f>
        <v>18364700.536650002</v>
      </c>
      <c r="J145" s="621"/>
      <c r="K145" s="562">
        <f>I145-F145</f>
        <v>0</v>
      </c>
      <c r="L145" s="694"/>
      <c r="M145" s="547"/>
      <c r="N145" s="547"/>
      <c r="O145" s="533"/>
      <c r="P145" s="533"/>
      <c r="Q145" s="564"/>
    </row>
    <row r="146" spans="1:17">
      <c r="B146" s="654" t="s">
        <v>64</v>
      </c>
      <c r="C146" s="573" t="s">
        <v>62</v>
      </c>
      <c r="D146" s="705">
        <f>D131</f>
        <v>6384</v>
      </c>
      <c r="E146" s="570">
        <v>1.05</v>
      </c>
      <c r="F146" s="599">
        <f>D146*E146</f>
        <v>6703.2000000000007</v>
      </c>
      <c r="G146" s="706"/>
      <c r="H146" s="636">
        <f>H25</f>
        <v>1.05</v>
      </c>
      <c r="I146" s="599">
        <f>D146*H146</f>
        <v>6703.2000000000007</v>
      </c>
      <c r="J146" s="621"/>
      <c r="K146" s="562">
        <f>I146-F146</f>
        <v>0</v>
      </c>
      <c r="L146" s="565"/>
      <c r="M146" s="547"/>
      <c r="N146" s="547"/>
      <c r="O146" s="577"/>
      <c r="P146" s="577"/>
      <c r="Q146" s="564"/>
    </row>
    <row r="147" spans="1:17">
      <c r="B147" s="638" t="s">
        <v>516</v>
      </c>
      <c r="C147" s="577"/>
      <c r="D147" s="564"/>
      <c r="E147" s="639"/>
      <c r="F147" s="630">
        <f>SUM(F145:F146)</f>
        <v>18371403.736650001</v>
      </c>
      <c r="G147" s="564"/>
      <c r="H147" s="608"/>
      <c r="I147" s="630">
        <f>SUM(I145:I146)</f>
        <v>18371403.736650001</v>
      </c>
      <c r="J147" s="630"/>
      <c r="K147" s="630">
        <f>I147-F147</f>
        <v>0</v>
      </c>
      <c r="L147" s="693">
        <f>ROUND(K147/F147,5)</f>
        <v>0</v>
      </c>
      <c r="M147" s="547"/>
      <c r="N147" s="547"/>
      <c r="O147" s="533"/>
      <c r="P147" s="533"/>
      <c r="Q147" s="564"/>
    </row>
    <row r="148" spans="1:17">
      <c r="B148" s="560"/>
      <c r="C148" s="533"/>
      <c r="D148" s="563"/>
      <c r="E148" s="639"/>
      <c r="F148" s="599"/>
      <c r="H148" s="608"/>
      <c r="I148" s="599"/>
      <c r="J148" s="599"/>
      <c r="K148" s="562"/>
      <c r="L148" s="565"/>
      <c r="M148" s="547"/>
      <c r="N148" s="547"/>
      <c r="O148" s="695"/>
      <c r="P148" s="573"/>
      <c r="Q148" s="563"/>
    </row>
    <row r="149" spans="1:17">
      <c r="B149" s="560" t="s">
        <v>369</v>
      </c>
      <c r="C149" s="533"/>
      <c r="D149" s="563"/>
      <c r="E149" s="639"/>
      <c r="F149" s="630">
        <f>F142+F147</f>
        <v>20095110.556650002</v>
      </c>
      <c r="H149" s="608"/>
      <c r="I149" s="630">
        <f>I142+I147</f>
        <v>20155840.52665</v>
      </c>
      <c r="J149" s="621"/>
      <c r="K149" s="630">
        <f>K142+K147</f>
        <v>60729.969999999972</v>
      </c>
      <c r="L149" s="693">
        <f>K149/F149</f>
        <v>3.0221266924009447E-3</v>
      </c>
      <c r="M149" s="547"/>
      <c r="N149" s="547"/>
      <c r="O149" s="573"/>
      <c r="P149" s="573"/>
      <c r="Q149" s="563"/>
    </row>
    <row r="150" spans="1:17">
      <c r="A150" s="533"/>
      <c r="B150" s="590"/>
      <c r="C150" s="610"/>
      <c r="D150" s="708"/>
      <c r="E150" s="724"/>
      <c r="F150" s="596"/>
      <c r="G150" s="708"/>
      <c r="H150" s="710"/>
      <c r="I150" s="718"/>
      <c r="J150" s="711"/>
      <c r="K150" s="597"/>
      <c r="L150" s="732"/>
      <c r="M150" s="547"/>
      <c r="N150" s="547"/>
      <c r="O150" s="695"/>
      <c r="P150" s="573"/>
      <c r="Q150" s="563"/>
    </row>
    <row r="151" spans="1:17">
      <c r="A151" s="533"/>
      <c r="B151" s="533"/>
      <c r="C151" s="533"/>
      <c r="D151" s="563"/>
      <c r="E151" s="627"/>
      <c r="F151" s="571"/>
      <c r="H151" s="608"/>
      <c r="I151" s="599"/>
      <c r="J151" s="621"/>
      <c r="K151" s="562"/>
      <c r="L151" s="734"/>
      <c r="M151" s="547"/>
      <c r="N151" s="547"/>
      <c r="O151" s="573"/>
      <c r="P151" s="573"/>
      <c r="Q151" s="563"/>
    </row>
    <row r="152" spans="1:17">
      <c r="A152" s="533"/>
      <c r="B152" s="552" t="s">
        <v>535</v>
      </c>
      <c r="C152" s="688"/>
      <c r="D152" s="556"/>
      <c r="E152" s="689"/>
      <c r="F152" s="555"/>
      <c r="G152" s="556"/>
      <c r="H152" s="691"/>
      <c r="I152" s="630"/>
      <c r="J152" s="692"/>
      <c r="K152" s="555"/>
      <c r="L152" s="693"/>
      <c r="M152" s="547"/>
      <c r="N152" s="547"/>
      <c r="O152" s="533"/>
      <c r="P152" s="533"/>
      <c r="Q152" s="563"/>
    </row>
    <row r="153" spans="1:17">
      <c r="A153" s="533"/>
      <c r="B153" s="560"/>
      <c r="C153" s="533"/>
      <c r="D153" s="563"/>
      <c r="E153" s="584"/>
      <c r="F153" s="562"/>
      <c r="H153" s="608"/>
      <c r="I153" s="599"/>
      <c r="J153" s="621"/>
      <c r="K153" s="562"/>
      <c r="L153" s="694"/>
      <c r="M153" s="547"/>
      <c r="N153" s="547"/>
      <c r="O153" s="533"/>
      <c r="P153" s="533"/>
      <c r="Q153" s="563"/>
    </row>
    <row r="154" spans="1:17">
      <c r="A154" s="533"/>
      <c r="B154" s="638" t="s">
        <v>55</v>
      </c>
      <c r="C154" s="695" t="s">
        <v>56</v>
      </c>
      <c r="D154" s="569">
        <v>143</v>
      </c>
      <c r="E154" s="570">
        <v>893.47</v>
      </c>
      <c r="F154" s="562">
        <f>ROUND(D154*E154,2)</f>
        <v>127766.21</v>
      </c>
      <c r="H154" s="636">
        <f>ROUND(E154*(1+$O$140),2)</f>
        <v>926.71</v>
      </c>
      <c r="I154" s="599">
        <f>ROUND(D154*H154,2)</f>
        <v>132519.53</v>
      </c>
      <c r="J154" s="621"/>
      <c r="K154" s="562">
        <f>I154-F154</f>
        <v>4753.3199999999924</v>
      </c>
      <c r="L154" s="616"/>
      <c r="M154" s="547"/>
      <c r="N154" s="547"/>
      <c r="O154" s="533"/>
      <c r="P154" s="533"/>
      <c r="Q154" s="440">
        <f>H154/E154-1</f>
        <v>3.7203263679810084E-2</v>
      </c>
    </row>
    <row r="155" spans="1:17">
      <c r="A155" s="533"/>
      <c r="B155" s="654" t="s">
        <v>64</v>
      </c>
      <c r="C155" s="573" t="s">
        <v>62</v>
      </c>
      <c r="D155" s="569">
        <v>332875</v>
      </c>
      <c r="E155" s="570">
        <v>1.1399999999999999</v>
      </c>
      <c r="F155" s="562">
        <f>ROUND(D155*E155,2)</f>
        <v>379477.5</v>
      </c>
      <c r="H155" s="636">
        <f>H131</f>
        <v>1.1499999999999999</v>
      </c>
      <c r="I155" s="599">
        <f>ROUND(D155*H155,2)</f>
        <v>382806.25</v>
      </c>
      <c r="J155" s="621"/>
      <c r="K155" s="562">
        <f>I155-F155</f>
        <v>3328.75</v>
      </c>
      <c r="L155" s="616"/>
      <c r="M155" s="547"/>
      <c r="N155" s="547"/>
      <c r="Q155" s="440">
        <f>H155/E155-1</f>
        <v>8.7719298245614308E-3</v>
      </c>
    </row>
    <row r="156" spans="1:17">
      <c r="A156" s="533"/>
      <c r="B156" s="654" t="s">
        <v>72</v>
      </c>
      <c r="C156" s="573"/>
      <c r="D156" s="569"/>
      <c r="E156" s="570"/>
      <c r="F156" s="699">
        <v>66687</v>
      </c>
      <c r="H156" s="608"/>
      <c r="I156" s="716">
        <f>F156</f>
        <v>66687</v>
      </c>
      <c r="J156" s="621"/>
      <c r="K156" s="622"/>
      <c r="L156" s="616"/>
      <c r="M156" s="547"/>
      <c r="N156" s="547"/>
    </row>
    <row r="157" spans="1:17">
      <c r="A157" s="533"/>
      <c r="B157" s="612"/>
      <c r="C157" s="573"/>
      <c r="D157" s="563"/>
      <c r="E157" s="574"/>
      <c r="F157" s="562"/>
      <c r="H157" s="574"/>
      <c r="I157" s="599"/>
      <c r="J157" s="621"/>
      <c r="K157" s="622"/>
      <c r="L157" s="616"/>
      <c r="M157" s="547"/>
      <c r="N157" s="547"/>
    </row>
    <row r="158" spans="1:17">
      <c r="A158" s="533"/>
      <c r="B158" s="654" t="s">
        <v>65</v>
      </c>
      <c r="C158" s="533"/>
      <c r="D158" s="563"/>
      <c r="E158" s="639"/>
      <c r="F158" s="562"/>
      <c r="H158" s="627"/>
      <c r="I158" s="599"/>
      <c r="J158" s="621"/>
      <c r="K158" s="622"/>
      <c r="L158" s="616"/>
      <c r="M158" s="547"/>
      <c r="N158" s="547"/>
    </row>
    <row r="159" spans="1:17">
      <c r="A159" s="533"/>
      <c r="B159" s="560" t="s">
        <v>73</v>
      </c>
      <c r="C159" s="573" t="s">
        <v>58</v>
      </c>
      <c r="D159" s="569">
        <v>3355136</v>
      </c>
      <c r="E159" s="574">
        <v>0.14158000000000001</v>
      </c>
      <c r="F159" s="571">
        <f t="shared" ref="F159:F164" si="5">ROUND(D159*E159,2)</f>
        <v>475020.15</v>
      </c>
      <c r="H159" s="575">
        <f t="shared" ref="H159:H164" si="6">H136</f>
        <v>0.14685000000000001</v>
      </c>
      <c r="I159" s="599">
        <f t="shared" ref="I159:I164" si="7">ROUND(D159*H159,2)</f>
        <v>492701.72</v>
      </c>
      <c r="J159" s="621"/>
      <c r="K159" s="562">
        <f t="shared" ref="K159:K164" si="8">I159-F159</f>
        <v>17681.569999999949</v>
      </c>
      <c r="L159" s="750"/>
      <c r="M159" s="547"/>
      <c r="N159" s="547"/>
      <c r="Q159" s="440">
        <f t="shared" ref="Q159:Q164" si="9">H159/E159-1</f>
        <v>3.7222771577906544E-2</v>
      </c>
    </row>
    <row r="160" spans="1:17">
      <c r="A160" s="533"/>
      <c r="B160" s="560" t="s">
        <v>74</v>
      </c>
      <c r="C160" s="573" t="s">
        <v>58</v>
      </c>
      <c r="D160" s="569">
        <v>3241188</v>
      </c>
      <c r="E160" s="574">
        <v>8.6440000000000003E-2</v>
      </c>
      <c r="F160" s="571">
        <f t="shared" si="5"/>
        <v>280168.28999999998</v>
      </c>
      <c r="H160" s="575">
        <f t="shared" si="6"/>
        <v>8.9660000000000004E-2</v>
      </c>
      <c r="I160" s="599">
        <f t="shared" si="7"/>
        <v>290604.92</v>
      </c>
      <c r="J160" s="621"/>
      <c r="K160" s="562">
        <f t="shared" si="8"/>
        <v>10436.630000000005</v>
      </c>
      <c r="L160" s="750"/>
      <c r="M160" s="547"/>
      <c r="N160" s="547"/>
      <c r="Q160" s="440">
        <f t="shared" si="9"/>
        <v>3.7251272559000403E-2</v>
      </c>
    </row>
    <row r="161" spans="1:17">
      <c r="A161" s="533"/>
      <c r="B161" s="560" t="s">
        <v>76</v>
      </c>
      <c r="C161" s="573" t="s">
        <v>58</v>
      </c>
      <c r="D161" s="569">
        <v>6266088</v>
      </c>
      <c r="E161" s="574">
        <v>5.5809999999999998E-2</v>
      </c>
      <c r="F161" s="571">
        <f t="shared" si="5"/>
        <v>349710.37</v>
      </c>
      <c r="H161" s="575">
        <f t="shared" si="6"/>
        <v>5.7889999999999997E-2</v>
      </c>
      <c r="I161" s="599">
        <f t="shared" si="7"/>
        <v>362743.83</v>
      </c>
      <c r="J161" s="621"/>
      <c r="K161" s="562">
        <f t="shared" si="8"/>
        <v>13033.460000000021</v>
      </c>
      <c r="L161" s="750"/>
      <c r="M161" s="547"/>
      <c r="N161" s="547"/>
      <c r="Q161" s="440">
        <f t="shared" si="9"/>
        <v>3.7269306575882455E-2</v>
      </c>
    </row>
    <row r="162" spans="1:17">
      <c r="A162" s="533"/>
      <c r="B162" s="560" t="s">
        <v>80</v>
      </c>
      <c r="C162" s="573" t="s">
        <v>58</v>
      </c>
      <c r="D162" s="569">
        <v>11937582</v>
      </c>
      <c r="E162" s="574">
        <v>3.6589999999999998E-2</v>
      </c>
      <c r="F162" s="571">
        <f t="shared" si="5"/>
        <v>436796.13</v>
      </c>
      <c r="H162" s="575">
        <f t="shared" si="6"/>
        <v>3.7949999999999998E-2</v>
      </c>
      <c r="I162" s="599">
        <f t="shared" si="7"/>
        <v>453031.24</v>
      </c>
      <c r="J162" s="621"/>
      <c r="K162" s="562">
        <f t="shared" si="8"/>
        <v>16235.109999999986</v>
      </c>
      <c r="L162" s="750"/>
      <c r="M162" s="547"/>
      <c r="N162" s="547"/>
      <c r="Q162" s="440">
        <f t="shared" si="9"/>
        <v>3.7168625307461012E-2</v>
      </c>
    </row>
    <row r="163" spans="1:17">
      <c r="A163" s="533"/>
      <c r="B163" s="560" t="s">
        <v>81</v>
      </c>
      <c r="C163" s="573" t="s">
        <v>58</v>
      </c>
      <c r="D163" s="569">
        <v>26583866</v>
      </c>
      <c r="E163" s="574">
        <v>2.6950000000000002E-2</v>
      </c>
      <c r="F163" s="571">
        <f t="shared" si="5"/>
        <v>716435.19</v>
      </c>
      <c r="H163" s="575">
        <f t="shared" si="6"/>
        <v>2.7949999999999999E-2</v>
      </c>
      <c r="I163" s="599">
        <f t="shared" si="7"/>
        <v>743019.05</v>
      </c>
      <c r="J163" s="621"/>
      <c r="K163" s="562">
        <f t="shared" si="8"/>
        <v>26583.860000000102</v>
      </c>
      <c r="L163" s="750"/>
      <c r="M163" s="547"/>
      <c r="N163" s="547"/>
      <c r="Q163" s="440">
        <f t="shared" si="9"/>
        <v>3.7105751391465658E-2</v>
      </c>
    </row>
    <row r="164" spans="1:17">
      <c r="A164" s="533"/>
      <c r="B164" s="560" t="s">
        <v>82</v>
      </c>
      <c r="C164" s="573" t="s">
        <v>58</v>
      </c>
      <c r="D164" s="751">
        <v>31306186</v>
      </c>
      <c r="E164" s="574">
        <v>2.129E-2</v>
      </c>
      <c r="F164" s="571">
        <f t="shared" si="5"/>
        <v>666508.69999999995</v>
      </c>
      <c r="H164" s="575">
        <f t="shared" si="6"/>
        <v>2.2079999999999999E-2</v>
      </c>
      <c r="I164" s="599">
        <f t="shared" si="7"/>
        <v>691240.59</v>
      </c>
      <c r="J164" s="621"/>
      <c r="K164" s="562">
        <f t="shared" si="8"/>
        <v>24731.890000000014</v>
      </c>
      <c r="L164" s="750"/>
      <c r="M164" s="547"/>
      <c r="N164" s="547"/>
      <c r="Q164" s="440">
        <f t="shared" si="9"/>
        <v>3.7106622827618452E-2</v>
      </c>
    </row>
    <row r="165" spans="1:17">
      <c r="A165" s="533"/>
      <c r="B165" s="460" t="s">
        <v>496</v>
      </c>
      <c r="C165" s="573"/>
      <c r="D165" s="605">
        <f>SUM(D159:D164)</f>
        <v>82690046</v>
      </c>
      <c r="E165" s="574"/>
      <c r="F165" s="722">
        <f>SUM(F154:F164)</f>
        <v>3498569.54</v>
      </c>
      <c r="H165" s="627"/>
      <c r="I165" s="722">
        <f>SUM(I154:I164)</f>
        <v>3615354.13</v>
      </c>
      <c r="J165" s="621"/>
      <c r="K165" s="722">
        <f>SUM(K154:K164)</f>
        <v>116784.59000000007</v>
      </c>
      <c r="L165" s="693">
        <f>K165/F165</f>
        <v>3.3380668488870474E-2</v>
      </c>
      <c r="M165" s="547"/>
      <c r="N165" s="547"/>
    </row>
    <row r="166" spans="1:17">
      <c r="A166" s="533"/>
      <c r="B166" s="654"/>
      <c r="C166" s="577"/>
      <c r="D166" s="563"/>
      <c r="E166" s="627"/>
      <c r="F166" s="562"/>
      <c r="H166" s="608"/>
      <c r="I166" s="599"/>
      <c r="J166" s="621"/>
      <c r="K166" s="562"/>
      <c r="L166" s="565"/>
      <c r="M166" s="547"/>
      <c r="N166" s="547"/>
    </row>
    <row r="167" spans="1:17">
      <c r="A167" s="533"/>
      <c r="B167" s="638" t="s">
        <v>510</v>
      </c>
      <c r="C167" s="573" t="s">
        <v>58</v>
      </c>
      <c r="D167" s="705">
        <f>D165</f>
        <v>82690046</v>
      </c>
      <c r="E167" s="574">
        <v>6.9999999999999999E-4</v>
      </c>
      <c r="F167" s="599">
        <f>+E167*D167</f>
        <v>57883.032200000001</v>
      </c>
      <c r="G167" s="706"/>
      <c r="H167" s="575">
        <f>E167</f>
        <v>6.9999999999999999E-4</v>
      </c>
      <c r="I167" s="599">
        <f>+H167*D167</f>
        <v>57883.032200000001</v>
      </c>
      <c r="J167" s="621"/>
      <c r="K167" s="562">
        <f>I167-F167</f>
        <v>0</v>
      </c>
      <c r="L167" s="694"/>
      <c r="M167" s="547"/>
      <c r="N167" s="547"/>
    </row>
    <row r="168" spans="1:17">
      <c r="A168" s="533"/>
      <c r="B168" s="560" t="s">
        <v>369</v>
      </c>
      <c r="C168" s="533"/>
      <c r="D168" s="563"/>
      <c r="E168" s="639"/>
      <c r="F168" s="630">
        <f>F167+F165</f>
        <v>3556452.5721999998</v>
      </c>
      <c r="H168" s="608"/>
      <c r="I168" s="630">
        <f>I167+I165</f>
        <v>3673237.1621999997</v>
      </c>
      <c r="J168" s="621"/>
      <c r="K168" s="630">
        <f>K167+K165</f>
        <v>116784.59000000007</v>
      </c>
      <c r="L168" s="693">
        <f>K168/F168</f>
        <v>3.2837381528121386E-2</v>
      </c>
      <c r="M168" s="547"/>
      <c r="N168" s="547"/>
      <c r="O168" s="659"/>
    </row>
    <row r="169" spans="1:17" s="533" customFormat="1">
      <c r="B169" s="590"/>
      <c r="C169" s="610"/>
      <c r="D169" s="708"/>
      <c r="E169" s="724"/>
      <c r="F169" s="596"/>
      <c r="G169" s="708"/>
      <c r="H169" s="710"/>
      <c r="I169" s="718"/>
      <c r="J169" s="711"/>
      <c r="K169" s="597"/>
      <c r="L169" s="732"/>
      <c r="M169" s="547"/>
      <c r="N169" s="547"/>
    </row>
    <row r="170" spans="1:17" s="533" customFormat="1">
      <c r="D170" s="563"/>
      <c r="E170" s="627"/>
      <c r="F170" s="571"/>
      <c r="G170" s="563"/>
      <c r="H170" s="608"/>
      <c r="I170" s="599"/>
      <c r="J170" s="621"/>
      <c r="K170" s="562"/>
      <c r="L170" s="734"/>
      <c r="M170" s="547"/>
      <c r="N170" s="547"/>
    </row>
    <row r="171" spans="1:17">
      <c r="A171" s="533"/>
      <c r="B171" s="601" t="s">
        <v>536</v>
      </c>
      <c r="C171" s="752"/>
      <c r="D171" s="556"/>
      <c r="E171" s="753"/>
      <c r="F171" s="578"/>
      <c r="G171" s="556"/>
      <c r="H171" s="691"/>
      <c r="I171" s="722"/>
      <c r="J171" s="754"/>
      <c r="K171" s="578"/>
      <c r="L171" s="702"/>
      <c r="M171" s="547"/>
      <c r="N171" s="547"/>
    </row>
    <row r="172" spans="1:17">
      <c r="A172" s="533"/>
      <c r="B172" s="612"/>
      <c r="C172" s="564"/>
      <c r="D172" s="563"/>
      <c r="E172" s="627"/>
      <c r="F172" s="571"/>
      <c r="H172" s="608"/>
      <c r="I172" s="712"/>
      <c r="J172" s="713"/>
      <c r="K172" s="571"/>
      <c r="L172" s="719"/>
      <c r="M172" s="547"/>
      <c r="N172" s="547"/>
    </row>
    <row r="173" spans="1:17">
      <c r="A173" s="533"/>
      <c r="B173" s="602" t="s">
        <v>55</v>
      </c>
      <c r="C173" s="646" t="s">
        <v>56</v>
      </c>
      <c r="D173" s="605">
        <f>D154+D130</f>
        <v>251</v>
      </c>
      <c r="E173" s="570"/>
      <c r="F173" s="571">
        <f>F154+F130</f>
        <v>188075.57</v>
      </c>
      <c r="H173" s="570"/>
      <c r="I173" s="571">
        <f>I154+I130</f>
        <v>195072.05</v>
      </c>
      <c r="J173" s="713"/>
      <c r="K173" s="712">
        <f>I173-F173</f>
        <v>6996.4799999999814</v>
      </c>
      <c r="L173" s="755"/>
      <c r="M173" s="547"/>
      <c r="N173" s="547"/>
    </row>
    <row r="174" spans="1:17">
      <c r="A174" s="533"/>
      <c r="B174" s="604" t="s">
        <v>64</v>
      </c>
      <c r="C174" s="647" t="s">
        <v>62</v>
      </c>
      <c r="D174" s="605">
        <f>D155+D131</f>
        <v>339259</v>
      </c>
      <c r="E174" s="570"/>
      <c r="F174" s="571">
        <f>F155+F131</f>
        <v>386755.26</v>
      </c>
      <c r="H174" s="570"/>
      <c r="I174" s="571">
        <f>I155+I131</f>
        <v>390147.85</v>
      </c>
      <c r="J174" s="713"/>
      <c r="K174" s="712">
        <f>I174-F174</f>
        <v>3392.5899999999674</v>
      </c>
      <c r="L174" s="755"/>
      <c r="M174" s="547"/>
      <c r="N174" s="547"/>
    </row>
    <row r="175" spans="1:17">
      <c r="A175" s="533"/>
      <c r="B175" s="612" t="s">
        <v>61</v>
      </c>
      <c r="C175" s="647"/>
      <c r="D175" s="569"/>
      <c r="E175" s="570"/>
      <c r="F175" s="571">
        <f>F132</f>
        <v>156185.41</v>
      </c>
      <c r="H175" s="570"/>
      <c r="I175" s="571">
        <f>I132</f>
        <v>161892.18</v>
      </c>
      <c r="J175" s="713"/>
      <c r="K175" s="712">
        <f>I175-F175</f>
        <v>5706.7699999999895</v>
      </c>
      <c r="L175" s="755"/>
      <c r="M175" s="547"/>
      <c r="N175" s="547"/>
    </row>
    <row r="176" spans="1:17">
      <c r="A176" s="533"/>
      <c r="B176" s="604" t="s">
        <v>72</v>
      </c>
      <c r="C176" s="647"/>
      <c r="D176" s="569"/>
      <c r="E176" s="570"/>
      <c r="F176" s="721">
        <f>F156+F133</f>
        <v>149561</v>
      </c>
      <c r="H176" s="608"/>
      <c r="I176" s="721">
        <f>I156+I133</f>
        <v>149561</v>
      </c>
      <c r="J176" s="713"/>
      <c r="K176" s="712">
        <f>I176-F176</f>
        <v>0</v>
      </c>
      <c r="L176" s="755"/>
      <c r="M176" s="547"/>
      <c r="N176" s="547"/>
    </row>
    <row r="177" spans="1:16">
      <c r="A177" s="533"/>
      <c r="B177" s="604"/>
      <c r="C177" s="564"/>
      <c r="D177" s="563"/>
      <c r="E177" s="608"/>
      <c r="F177" s="699"/>
      <c r="H177" s="575"/>
      <c r="I177" s="699"/>
      <c r="J177" s="713"/>
      <c r="K177" s="712"/>
      <c r="L177" s="755"/>
      <c r="M177" s="547"/>
      <c r="N177" s="547"/>
    </row>
    <row r="178" spans="1:16" ht="12" customHeight="1">
      <c r="A178" s="533"/>
      <c r="B178" s="604" t="s">
        <v>65</v>
      </c>
      <c r="C178" s="564"/>
      <c r="D178" s="563"/>
      <c r="E178" s="608"/>
      <c r="F178" s="571"/>
      <c r="H178" s="627"/>
      <c r="I178" s="571"/>
      <c r="J178" s="713"/>
      <c r="K178" s="712"/>
      <c r="L178" s="755"/>
      <c r="M178" s="547"/>
      <c r="N178" s="547"/>
    </row>
    <row r="179" spans="1:16">
      <c r="A179" s="533"/>
      <c r="B179" s="612" t="s">
        <v>73</v>
      </c>
      <c r="C179" s="647" t="s">
        <v>58</v>
      </c>
      <c r="D179" s="605">
        <f t="shared" ref="D179:D184" si="10">D159+D136</f>
        <v>6055136</v>
      </c>
      <c r="E179" s="574"/>
      <c r="F179" s="571">
        <f t="shared" ref="F179:F184" si="11">F159+F136</f>
        <v>857286.15</v>
      </c>
      <c r="H179" s="574"/>
      <c r="I179" s="571">
        <f t="shared" ref="I179:I184" si="12">I159+I136</f>
        <v>889196.72</v>
      </c>
      <c r="J179" s="713"/>
      <c r="K179" s="712">
        <f t="shared" ref="K179:K184" si="13">I179-F179</f>
        <v>31910.569999999949</v>
      </c>
      <c r="L179" s="755"/>
      <c r="M179" s="547"/>
      <c r="N179" s="547"/>
    </row>
    <row r="180" spans="1:16">
      <c r="A180" s="533"/>
      <c r="B180" s="612" t="s">
        <v>74</v>
      </c>
      <c r="C180" s="647" t="s">
        <v>58</v>
      </c>
      <c r="D180" s="605">
        <f t="shared" si="10"/>
        <v>5899753</v>
      </c>
      <c r="E180" s="574"/>
      <c r="F180" s="571">
        <f t="shared" si="11"/>
        <v>509974.64999999997</v>
      </c>
      <c r="H180" s="574"/>
      <c r="I180" s="571">
        <f t="shared" si="12"/>
        <v>528971.86</v>
      </c>
      <c r="J180" s="713"/>
      <c r="K180" s="712">
        <f t="shared" si="13"/>
        <v>18997.210000000021</v>
      </c>
      <c r="L180" s="755"/>
      <c r="M180" s="547"/>
      <c r="N180" s="547"/>
    </row>
    <row r="181" spans="1:16">
      <c r="A181" s="533"/>
      <c r="B181" s="612" t="s">
        <v>76</v>
      </c>
      <c r="C181" s="647" t="s">
        <v>58</v>
      </c>
      <c r="D181" s="605">
        <f t="shared" si="10"/>
        <v>11002223</v>
      </c>
      <c r="E181" s="574"/>
      <c r="F181" s="571">
        <f t="shared" si="11"/>
        <v>614034.06000000006</v>
      </c>
      <c r="H181" s="574"/>
      <c r="I181" s="571">
        <f t="shared" si="12"/>
        <v>636918.68999999994</v>
      </c>
      <c r="J181" s="713"/>
      <c r="K181" s="712">
        <f t="shared" si="13"/>
        <v>22884.629999999888</v>
      </c>
      <c r="L181" s="719"/>
      <c r="M181" s="547"/>
      <c r="N181" s="547"/>
    </row>
    <row r="182" spans="1:16">
      <c r="A182" s="533"/>
      <c r="B182" s="612" t="s">
        <v>80</v>
      </c>
      <c r="C182" s="647" t="s">
        <v>58</v>
      </c>
      <c r="D182" s="605">
        <f t="shared" si="10"/>
        <v>17814487</v>
      </c>
      <c r="E182" s="574"/>
      <c r="F182" s="571">
        <f t="shared" si="11"/>
        <v>651832.08000000007</v>
      </c>
      <c r="H182" s="574"/>
      <c r="I182" s="571">
        <f t="shared" si="12"/>
        <v>676059.78</v>
      </c>
      <c r="J182" s="713"/>
      <c r="K182" s="712">
        <f t="shared" si="13"/>
        <v>24227.699999999953</v>
      </c>
      <c r="L182" s="719"/>
      <c r="M182" s="547"/>
      <c r="N182" s="547"/>
    </row>
    <row r="183" spans="1:16">
      <c r="A183" s="533"/>
      <c r="B183" s="612" t="s">
        <v>81</v>
      </c>
      <c r="C183" s="647" t="s">
        <v>58</v>
      </c>
      <c r="D183" s="605">
        <f t="shared" si="10"/>
        <v>31213666</v>
      </c>
      <c r="E183" s="574"/>
      <c r="F183" s="571">
        <f t="shared" si="11"/>
        <v>841208.29999999993</v>
      </c>
      <c r="H183" s="574"/>
      <c r="I183" s="571">
        <f t="shared" si="12"/>
        <v>872421.96000000008</v>
      </c>
      <c r="J183" s="713"/>
      <c r="K183" s="712">
        <f t="shared" si="13"/>
        <v>31213.660000000149</v>
      </c>
      <c r="L183" s="719"/>
      <c r="M183" s="547"/>
      <c r="N183" s="547"/>
    </row>
    <row r="184" spans="1:16">
      <c r="A184" s="533"/>
      <c r="B184" s="612" t="s">
        <v>82</v>
      </c>
      <c r="C184" s="647" t="s">
        <v>58</v>
      </c>
      <c r="D184" s="605">
        <f t="shared" si="10"/>
        <v>40740436</v>
      </c>
      <c r="E184" s="574"/>
      <c r="F184" s="571">
        <f t="shared" si="11"/>
        <v>867363.87999999989</v>
      </c>
      <c r="H184" s="574"/>
      <c r="I184" s="571">
        <f t="shared" si="12"/>
        <v>899548.83</v>
      </c>
      <c r="J184" s="713"/>
      <c r="K184" s="712">
        <f t="shared" si="13"/>
        <v>32184.95000000007</v>
      </c>
      <c r="L184" s="719"/>
      <c r="M184" s="547"/>
      <c r="N184" s="547"/>
    </row>
    <row r="185" spans="1:16">
      <c r="A185" s="533"/>
      <c r="B185" s="460" t="s">
        <v>496</v>
      </c>
      <c r="C185" s="647" t="s">
        <v>58</v>
      </c>
      <c r="D185" s="747">
        <f>SUM(D179:D184)</f>
        <v>112725701</v>
      </c>
      <c r="E185" s="627"/>
      <c r="F185" s="578">
        <f>SUM(F173:F184)</f>
        <v>5222276.3600000003</v>
      </c>
      <c r="H185" s="608"/>
      <c r="I185" s="578">
        <f>SUM(I173:I184)</f>
        <v>5399790.9199999999</v>
      </c>
      <c r="J185" s="713"/>
      <c r="K185" s="578">
        <f>SUM(K173:K184)</f>
        <v>177514.55999999997</v>
      </c>
      <c r="L185" s="702">
        <f>K185/F185</f>
        <v>3.3991797400779449E-2</v>
      </c>
      <c r="M185" s="547"/>
      <c r="N185" s="547"/>
      <c r="P185" s="748"/>
    </row>
    <row r="186" spans="1:16">
      <c r="A186" s="533"/>
      <c r="B186" s="567"/>
      <c r="C186" s="568"/>
      <c r="D186" s="563"/>
      <c r="E186" s="627"/>
      <c r="F186" s="571"/>
      <c r="H186" s="608"/>
      <c r="I186" s="712"/>
      <c r="J186" s="713"/>
      <c r="K186" s="571"/>
      <c r="L186" s="648"/>
      <c r="M186" s="547"/>
      <c r="N186" s="547"/>
    </row>
    <row r="187" spans="1:16">
      <c r="A187" s="533"/>
      <c r="B187" s="474" t="s">
        <v>494</v>
      </c>
      <c r="C187" s="568"/>
      <c r="D187" s="563"/>
      <c r="E187" s="627"/>
      <c r="F187" s="571"/>
      <c r="H187" s="608"/>
      <c r="I187" s="712"/>
      <c r="J187" s="713"/>
      <c r="K187" s="571"/>
      <c r="L187" s="648"/>
      <c r="M187" s="547"/>
      <c r="N187" s="547"/>
    </row>
    <row r="188" spans="1:16">
      <c r="A188" s="533"/>
      <c r="B188" s="604" t="s">
        <v>515</v>
      </c>
      <c r="C188" s="568"/>
      <c r="D188" s="563"/>
      <c r="E188" s="627"/>
      <c r="F188" s="571">
        <f>F145</f>
        <v>18364700.536650002</v>
      </c>
      <c r="H188" s="608"/>
      <c r="I188" s="571">
        <f>I145</f>
        <v>18364700.536650002</v>
      </c>
      <c r="J188" s="713"/>
      <c r="K188" s="712">
        <f>I188-F188</f>
        <v>0</v>
      </c>
      <c r="L188" s="648"/>
      <c r="M188" s="547"/>
      <c r="N188" s="547"/>
    </row>
    <row r="189" spans="1:16">
      <c r="A189" s="533"/>
      <c r="B189" s="604" t="s">
        <v>64</v>
      </c>
      <c r="C189" s="568"/>
      <c r="D189" s="563"/>
      <c r="E189" s="627"/>
      <c r="F189" s="571">
        <f>F146</f>
        <v>6703.2000000000007</v>
      </c>
      <c r="H189" s="608"/>
      <c r="I189" s="571">
        <f>I146</f>
        <v>6703.2000000000007</v>
      </c>
      <c r="J189" s="713"/>
      <c r="K189" s="712">
        <f>I189-F189</f>
        <v>0</v>
      </c>
      <c r="L189" s="648"/>
      <c r="M189" s="547"/>
      <c r="N189" s="547"/>
    </row>
    <row r="190" spans="1:16">
      <c r="A190" s="533"/>
      <c r="B190" s="604" t="s">
        <v>510</v>
      </c>
      <c r="C190" s="647" t="s">
        <v>58</v>
      </c>
      <c r="D190" s="605">
        <f>D167</f>
        <v>82690046</v>
      </c>
      <c r="E190" s="574"/>
      <c r="F190" s="712">
        <f>F167</f>
        <v>57883.032200000001</v>
      </c>
      <c r="G190" s="706"/>
      <c r="H190" s="574"/>
      <c r="I190" s="712">
        <f>I167</f>
        <v>57883.032200000001</v>
      </c>
      <c r="J190" s="713"/>
      <c r="K190" s="712">
        <f>I190-F190</f>
        <v>0</v>
      </c>
      <c r="L190" s="719"/>
      <c r="M190" s="547"/>
      <c r="N190" s="547"/>
    </row>
    <row r="191" spans="1:16">
      <c r="A191" s="533"/>
      <c r="B191" s="638" t="s">
        <v>516</v>
      </c>
      <c r="C191" s="647"/>
      <c r="D191" s="706"/>
      <c r="E191" s="574"/>
      <c r="F191" s="722">
        <f>SUM(F188:F190)</f>
        <v>18429286.768850002</v>
      </c>
      <c r="G191" s="706"/>
      <c r="H191" s="574"/>
      <c r="I191" s="722">
        <f>SUM(I188:I190)</f>
        <v>18429286.768850002</v>
      </c>
      <c r="J191" s="722"/>
      <c r="K191" s="722">
        <f>SUM(K188:K190)</f>
        <v>0</v>
      </c>
      <c r="L191" s="702">
        <f>K191/F191</f>
        <v>0</v>
      </c>
      <c r="M191" s="547"/>
      <c r="N191" s="547"/>
    </row>
    <row r="192" spans="1:16">
      <c r="A192" s="533"/>
      <c r="B192" s="567"/>
      <c r="C192" s="647"/>
      <c r="D192" s="706"/>
      <c r="E192" s="574"/>
      <c r="F192" s="712"/>
      <c r="G192" s="706"/>
      <c r="H192" s="574"/>
      <c r="I192" s="712"/>
      <c r="J192" s="713"/>
      <c r="K192" s="571"/>
      <c r="L192" s="719"/>
      <c r="M192" s="547"/>
      <c r="N192" s="547"/>
    </row>
    <row r="193" spans="1:15">
      <c r="A193" s="533"/>
      <c r="B193" s="602" t="s">
        <v>369</v>
      </c>
      <c r="C193" s="568"/>
      <c r="D193" s="571"/>
      <c r="E193" s="608"/>
      <c r="F193" s="578">
        <f>F185+F191</f>
        <v>23651563.128850002</v>
      </c>
      <c r="G193" s="564"/>
      <c r="H193" s="608"/>
      <c r="I193" s="578">
        <f>I185+I191</f>
        <v>23829077.688850001</v>
      </c>
      <c r="J193" s="608"/>
      <c r="K193" s="578">
        <f>K185+K191</f>
        <v>177514.55999999997</v>
      </c>
      <c r="L193" s="756">
        <f>ROUND(K193/F193,5)</f>
        <v>7.5100000000000002E-3</v>
      </c>
      <c r="M193" s="547"/>
      <c r="N193" s="547"/>
    </row>
    <row r="194" spans="1:15">
      <c r="A194" s="533"/>
      <c r="B194" s="590"/>
      <c r="C194" s="610"/>
      <c r="D194" s="708"/>
      <c r="E194" s="611"/>
      <c r="F194" s="718"/>
      <c r="G194" s="708"/>
      <c r="H194" s="710"/>
      <c r="I194" s="725"/>
      <c r="J194" s="711"/>
      <c r="K194" s="597"/>
      <c r="L194" s="598"/>
      <c r="M194" s="547"/>
      <c r="N194" s="547"/>
    </row>
    <row r="195" spans="1:15">
      <c r="A195" s="533"/>
      <c r="B195" s="533"/>
      <c r="C195" s="533"/>
      <c r="D195" s="563"/>
      <c r="E195" s="627"/>
      <c r="F195" s="571"/>
      <c r="H195" s="608"/>
      <c r="I195" s="599"/>
      <c r="J195" s="621"/>
      <c r="K195" s="562"/>
      <c r="L195" s="734"/>
      <c r="M195" s="547"/>
      <c r="N195" s="547"/>
    </row>
    <row r="196" spans="1:15">
      <c r="B196" s="662" t="s">
        <v>537</v>
      </c>
      <c r="C196" s="533"/>
      <c r="D196" s="563"/>
      <c r="E196" s="584"/>
      <c r="F196" s="639"/>
      <c r="H196" s="627"/>
      <c r="I196" s="639"/>
      <c r="J196" s="639"/>
      <c r="K196" s="639"/>
      <c r="L196" s="532"/>
      <c r="M196" s="547"/>
      <c r="N196" s="547"/>
      <c r="O196" s="580"/>
    </row>
    <row r="197" spans="1:15">
      <c r="C197" s="533"/>
      <c r="D197" s="509" t="s">
        <v>58</v>
      </c>
      <c r="E197" s="584"/>
      <c r="F197" s="663" t="s">
        <v>484</v>
      </c>
      <c r="G197" s="660"/>
      <c r="H197" s="625"/>
      <c r="I197" s="663" t="s">
        <v>485</v>
      </c>
      <c r="J197" s="659"/>
      <c r="K197" s="663" t="s">
        <v>60</v>
      </c>
      <c r="L197" s="532"/>
      <c r="M197" s="547"/>
      <c r="N197" s="547"/>
      <c r="O197" s="580"/>
    </row>
    <row r="198" spans="1:15">
      <c r="B198" s="393" t="s">
        <v>520</v>
      </c>
      <c r="C198" s="533"/>
      <c r="D198" s="605"/>
      <c r="E198" s="584"/>
      <c r="F198" s="757"/>
      <c r="G198" s="758"/>
      <c r="H198" s="758"/>
      <c r="I198" s="757"/>
      <c r="J198" s="757"/>
      <c r="K198" s="757"/>
      <c r="L198" s="532"/>
      <c r="M198" s="547"/>
      <c r="N198" s="547"/>
      <c r="O198" s="580"/>
    </row>
    <row r="199" spans="1:15">
      <c r="B199" s="670" t="s">
        <v>538</v>
      </c>
      <c r="C199" s="533"/>
      <c r="D199" s="561"/>
      <c r="E199" s="584"/>
      <c r="F199" s="757">
        <f>F26+F45</f>
        <v>10773608.372599998</v>
      </c>
      <c r="G199" s="758"/>
      <c r="H199" s="758"/>
      <c r="I199" s="757">
        <f>I26+I45</f>
        <v>10773608.372599998</v>
      </c>
      <c r="J199" s="757"/>
      <c r="K199" s="757">
        <f>I199-F199</f>
        <v>0</v>
      </c>
      <c r="L199" s="532"/>
      <c r="M199" s="547"/>
      <c r="N199" s="547"/>
      <c r="O199" s="580"/>
    </row>
    <row r="200" spans="1:15">
      <c r="B200" s="670" t="s">
        <v>539</v>
      </c>
      <c r="C200" s="533"/>
      <c r="D200" s="561"/>
      <c r="E200" s="584"/>
      <c r="F200" s="757">
        <f>F86+F102</f>
        <v>8700899.6303599998</v>
      </c>
      <c r="G200" s="758"/>
      <c r="H200" s="758"/>
      <c r="I200" s="757">
        <f>I86+I102</f>
        <v>8700899.6303599998</v>
      </c>
      <c r="J200" s="757"/>
      <c r="K200" s="757">
        <f>I200-F200</f>
        <v>0</v>
      </c>
      <c r="L200" s="532"/>
      <c r="M200" s="547"/>
      <c r="N200" s="547"/>
      <c r="O200" s="580"/>
    </row>
    <row r="201" spans="1:15">
      <c r="B201" s="670" t="s">
        <v>540</v>
      </c>
      <c r="C201" s="533"/>
      <c r="D201" s="561"/>
      <c r="E201" s="584"/>
      <c r="F201" s="757">
        <f>F147+F167</f>
        <v>18429286.768850002</v>
      </c>
      <c r="G201" s="758"/>
      <c r="H201" s="758"/>
      <c r="I201" s="757">
        <f>I147+I167</f>
        <v>18429286.768850002</v>
      </c>
      <c r="J201" s="757"/>
      <c r="K201" s="757">
        <f>I201-F201</f>
        <v>0</v>
      </c>
      <c r="L201" s="532"/>
      <c r="M201" s="547"/>
      <c r="N201" s="547"/>
      <c r="O201" s="580"/>
    </row>
    <row r="202" spans="1:15">
      <c r="B202" s="670" t="s">
        <v>71</v>
      </c>
      <c r="C202" s="533"/>
      <c r="D202" s="561"/>
      <c r="E202" s="584"/>
      <c r="F202" s="759">
        <f>SUM(F199:F201)</f>
        <v>37903794.771809995</v>
      </c>
      <c r="G202" s="758"/>
      <c r="H202" s="758"/>
      <c r="I202" s="759">
        <f>SUM(I199:I201)</f>
        <v>37903794.771809995</v>
      </c>
      <c r="J202" s="757"/>
      <c r="K202" s="759">
        <f>SUM(K199:K201)</f>
        <v>0</v>
      </c>
      <c r="L202" s="532"/>
      <c r="M202" s="547"/>
      <c r="N202" s="547"/>
      <c r="O202" s="580"/>
    </row>
    <row r="203" spans="1:15">
      <c r="C203" s="533"/>
      <c r="D203" s="561"/>
      <c r="E203" s="584"/>
      <c r="F203" s="757"/>
      <c r="G203" s="758"/>
      <c r="H203" s="758"/>
      <c r="I203" s="757"/>
      <c r="J203" s="757"/>
      <c r="K203" s="757"/>
      <c r="L203" s="532"/>
      <c r="M203" s="547"/>
      <c r="N203" s="547"/>
      <c r="O203" s="580"/>
    </row>
    <row r="204" spans="1:15">
      <c r="B204" s="393" t="s">
        <v>523</v>
      </c>
      <c r="C204" s="533"/>
      <c r="D204" s="561"/>
      <c r="E204" s="584"/>
      <c r="F204" s="757"/>
      <c r="G204" s="758"/>
      <c r="H204" s="758"/>
      <c r="I204" s="757"/>
      <c r="J204" s="757"/>
      <c r="K204" s="757"/>
      <c r="L204" s="532"/>
      <c r="M204" s="547"/>
      <c r="N204" s="547"/>
      <c r="O204" s="580"/>
    </row>
    <row r="205" spans="1:15">
      <c r="B205" s="670" t="s">
        <v>538</v>
      </c>
      <c r="C205" s="533"/>
      <c r="D205" s="561"/>
      <c r="E205" s="584"/>
      <c r="F205" s="757">
        <f>F21+F43</f>
        <v>8563123.4372800011</v>
      </c>
      <c r="G205" s="758"/>
      <c r="H205" s="758"/>
      <c r="I205" s="757">
        <f>I21+I43</f>
        <v>8635751.4400000013</v>
      </c>
      <c r="J205" s="757"/>
      <c r="K205" s="757">
        <f>I205-F205</f>
        <v>72628.002720000222</v>
      </c>
      <c r="L205" s="532"/>
      <c r="M205" s="547"/>
      <c r="N205" s="547"/>
      <c r="O205" s="580"/>
    </row>
    <row r="206" spans="1:15">
      <c r="B206" s="670" t="s">
        <v>539</v>
      </c>
      <c r="C206" s="533"/>
      <c r="D206" s="561"/>
      <c r="E206" s="584"/>
      <c r="F206" s="757">
        <f>F81+F100</f>
        <v>3045621.35</v>
      </c>
      <c r="G206" s="758"/>
      <c r="H206" s="758"/>
      <c r="I206" s="757">
        <f>I81+I100</f>
        <v>3071543.7399999998</v>
      </c>
      <c r="J206" s="757"/>
      <c r="K206" s="757">
        <f>I206-F206</f>
        <v>25922.389999999665</v>
      </c>
      <c r="L206" s="532"/>
      <c r="M206" s="547"/>
      <c r="N206" s="547"/>
      <c r="O206" s="580"/>
    </row>
    <row r="207" spans="1:15">
      <c r="B207" s="670" t="s">
        <v>540</v>
      </c>
      <c r="C207" s="533"/>
      <c r="D207" s="561"/>
      <c r="E207" s="584"/>
      <c r="F207" s="757">
        <f>F142+F165</f>
        <v>5222276.3600000003</v>
      </c>
      <c r="G207" s="758"/>
      <c r="H207" s="758"/>
      <c r="I207" s="757">
        <f>I142+I165</f>
        <v>5399790.9199999999</v>
      </c>
      <c r="J207" s="757"/>
      <c r="K207" s="757">
        <f>I207-F207</f>
        <v>177514.55999999959</v>
      </c>
      <c r="L207" s="532"/>
      <c r="M207" s="547"/>
      <c r="N207" s="547"/>
      <c r="O207" s="580"/>
    </row>
    <row r="208" spans="1:15">
      <c r="B208" s="670" t="s">
        <v>71</v>
      </c>
      <c r="C208" s="533"/>
      <c r="D208" s="561"/>
      <c r="E208" s="584"/>
      <c r="F208" s="759">
        <f>SUM(F205:F207)</f>
        <v>16831021.14728</v>
      </c>
      <c r="G208" s="758"/>
      <c r="H208" s="758"/>
      <c r="I208" s="759">
        <f>SUM(I205:I207)</f>
        <v>17107086.100000001</v>
      </c>
      <c r="J208" s="757"/>
      <c r="K208" s="759">
        <f>SUM(K205:K207)</f>
        <v>276064.95271999948</v>
      </c>
      <c r="L208" s="532"/>
      <c r="M208" s="547"/>
      <c r="N208" s="547"/>
      <c r="O208" s="580"/>
    </row>
    <row r="209" spans="2:15">
      <c r="C209" s="533"/>
      <c r="D209" s="561"/>
      <c r="E209" s="584"/>
      <c r="F209" s="757"/>
      <c r="G209" s="758"/>
      <c r="H209" s="758"/>
      <c r="I209" s="757"/>
      <c r="J209" s="757"/>
      <c r="K209" s="757"/>
      <c r="L209" s="532"/>
      <c r="M209" s="547"/>
      <c r="N209" s="547"/>
      <c r="O209" s="580"/>
    </row>
    <row r="210" spans="2:15">
      <c r="B210" s="662" t="s">
        <v>524</v>
      </c>
      <c r="C210" s="533"/>
      <c r="D210" s="561"/>
      <c r="E210" s="584"/>
      <c r="F210" s="757"/>
      <c r="G210" s="758"/>
      <c r="H210" s="758"/>
      <c r="I210" s="757"/>
      <c r="J210" s="757"/>
      <c r="K210" s="757"/>
      <c r="L210" s="532"/>
      <c r="M210" s="547"/>
      <c r="N210" s="547"/>
      <c r="O210" s="580"/>
    </row>
    <row r="211" spans="2:15">
      <c r="B211" s="670" t="s">
        <v>538</v>
      </c>
      <c r="C211" s="533"/>
      <c r="D211" s="561">
        <f>D60</f>
        <v>82190712</v>
      </c>
      <c r="E211" s="584"/>
      <c r="F211" s="757">
        <f>F199+F205</f>
        <v>19336731.80988</v>
      </c>
      <c r="G211" s="758"/>
      <c r="H211" s="758"/>
      <c r="I211" s="757">
        <f>I199+I205</f>
        <v>19409359.812600002</v>
      </c>
      <c r="J211" s="757"/>
      <c r="K211" s="757">
        <f>I211-F211</f>
        <v>72628.002720002085</v>
      </c>
      <c r="L211" s="532"/>
      <c r="M211" s="547"/>
      <c r="N211" s="547"/>
      <c r="O211" s="580"/>
    </row>
    <row r="212" spans="2:15">
      <c r="B212" s="670" t="s">
        <v>539</v>
      </c>
      <c r="C212" s="533"/>
      <c r="D212" s="561">
        <f>D116</f>
        <v>13962361</v>
      </c>
      <c r="E212" s="584"/>
      <c r="F212" s="757">
        <f>F200+F206</f>
        <v>11746520.980359999</v>
      </c>
      <c r="G212" s="758"/>
      <c r="H212" s="758"/>
      <c r="I212" s="757">
        <f>I200+I206</f>
        <v>11772443.37036</v>
      </c>
      <c r="J212" s="757"/>
      <c r="K212" s="757">
        <f>I212-F212</f>
        <v>25922.390000000596</v>
      </c>
      <c r="L212" s="532"/>
      <c r="M212" s="547"/>
      <c r="N212" s="547"/>
      <c r="O212" s="580"/>
    </row>
    <row r="213" spans="2:15">
      <c r="B213" s="670" t="s">
        <v>540</v>
      </c>
      <c r="C213" s="533"/>
      <c r="D213" s="561">
        <f>D185</f>
        <v>112725701</v>
      </c>
      <c r="E213" s="584"/>
      <c r="F213" s="757">
        <f>F201+F207</f>
        <v>23651563.128850002</v>
      </c>
      <c r="G213" s="758"/>
      <c r="H213" s="758"/>
      <c r="I213" s="757">
        <f>I201+I207</f>
        <v>23829077.688850001</v>
      </c>
      <c r="J213" s="757"/>
      <c r="K213" s="757">
        <f>I213-F213</f>
        <v>177514.55999999866</v>
      </c>
      <c r="L213" s="532"/>
      <c r="M213" s="547"/>
      <c r="N213" s="547"/>
      <c r="O213" s="580"/>
    </row>
    <row r="214" spans="2:15">
      <c r="B214" s="670" t="s">
        <v>71</v>
      </c>
      <c r="C214" s="533"/>
      <c r="D214" s="674">
        <f>SUM(D211:D213)</f>
        <v>208878774</v>
      </c>
      <c r="E214" s="584"/>
      <c r="F214" s="759">
        <f>SUM(F211:F213)</f>
        <v>54734815.919090003</v>
      </c>
      <c r="G214" s="758"/>
      <c r="H214" s="758"/>
      <c r="I214" s="759">
        <f>SUM(I211:I213)</f>
        <v>55010880.871810004</v>
      </c>
      <c r="J214" s="757"/>
      <c r="K214" s="759">
        <f>SUM(K211:K213)</f>
        <v>276064.95272000134</v>
      </c>
      <c r="L214" s="532"/>
      <c r="M214" s="547"/>
      <c r="N214" s="547"/>
      <c r="O214" s="580"/>
    </row>
    <row r="215" spans="2:15">
      <c r="B215" s="533"/>
      <c r="C215" s="533"/>
      <c r="D215" s="563"/>
      <c r="E215" s="584"/>
      <c r="F215" s="757"/>
      <c r="G215" s="758"/>
      <c r="H215" s="758"/>
      <c r="I215" s="757"/>
      <c r="J215" s="757"/>
      <c r="K215" s="757"/>
      <c r="L215" s="532"/>
      <c r="M215" s="547"/>
      <c r="N215" s="547"/>
      <c r="O215" s="580"/>
    </row>
    <row r="216" spans="2:15">
      <c r="B216" s="662" t="s">
        <v>541</v>
      </c>
      <c r="E216" s="667"/>
      <c r="F216" s="760"/>
      <c r="G216" s="761"/>
      <c r="H216" s="762"/>
      <c r="I216" s="760"/>
      <c r="J216" s="760"/>
      <c r="K216" s="760"/>
    </row>
    <row r="217" spans="2:15">
      <c r="B217" s="764" t="s">
        <v>71</v>
      </c>
      <c r="D217" s="765">
        <f>'2011 GRC - Rate Design Res'!D13+'2011 GRC - Rate Design Res'!D25+'2011 GRC - Rate Design Res'!D39+'2011 GRC - Rate Design C&amp;I'!D35+'2011 GRC - Rate Design C&amp;I'!D99+'2011 GRC - Rate Design Int'!D60+'2011 GRC - Rate Design Int'!D116+'2011 GRC - Rate Design Int'!D185</f>
        <v>1036687918</v>
      </c>
      <c r="E217" s="563"/>
      <c r="F217" s="766">
        <f>'2011 GRC - Rate Design Res'!F18+'2011 GRC - Rate Design Res'!F30+'2011 GRC - Rate Design Res'!F43+'2011 GRC - Rate Design C&amp;I'!F40+'2011 GRC - Rate Design C&amp;I'!F47+'2011 GRC - Rate Design C&amp;I'!F109+'2011 GRC - Rate Design Int'!F68+'2011 GRC - Rate Design Int'!F124+'2011 GRC - Rate Design Int'!F193</f>
        <v>1000048121.3898098</v>
      </c>
      <c r="G217" s="758"/>
      <c r="H217" s="762"/>
      <c r="I217" s="766">
        <f>'2011 GRC - Rate Design Res'!I18+'2011 GRC - Rate Design Res'!I30+'2011 GRC - Rate Design Res'!I43+'2011 GRC - Rate Design C&amp;I'!I40+'2011 GRC - Rate Design C&amp;I'!I47+'2011 GRC - Rate Design C&amp;I'!I109+'2011 GRC - Rate Design Int'!I68+'2011 GRC - Rate Design Int'!I124+'2011 GRC - Rate Design Int'!I193</f>
        <v>1013357676.9194702</v>
      </c>
      <c r="J217" s="760"/>
      <c r="K217" s="767">
        <f>I217-F217</f>
        <v>13309555.529660344</v>
      </c>
      <c r="L217" s="768">
        <f>K217/F217</f>
        <v>1.3308915086169536E-2</v>
      </c>
      <c r="O217" s="659"/>
    </row>
    <row r="218" spans="2:15">
      <c r="B218" s="764" t="s">
        <v>542</v>
      </c>
      <c r="D218" s="769">
        <v>35980178</v>
      </c>
      <c r="E218" s="563"/>
      <c r="F218" s="766">
        <v>1658615.8571499998</v>
      </c>
      <c r="G218" s="758"/>
      <c r="H218" s="762"/>
      <c r="I218" s="766">
        <v>1668020.8571499998</v>
      </c>
      <c r="J218" s="760"/>
      <c r="K218" s="767">
        <f>I218-F218</f>
        <v>9405</v>
      </c>
      <c r="L218" s="768">
        <f>K218/F218</f>
        <v>5.6703907414466749E-3</v>
      </c>
      <c r="O218" s="659"/>
    </row>
    <row r="219" spans="2:15">
      <c r="B219" s="764" t="s">
        <v>543</v>
      </c>
      <c r="E219" s="563"/>
      <c r="F219" s="766">
        <v>8138781.5399999991</v>
      </c>
      <c r="G219" s="758"/>
      <c r="H219" s="762"/>
      <c r="I219" s="766">
        <v>8207817.2899999991</v>
      </c>
      <c r="J219" s="760"/>
      <c r="K219" s="767">
        <f>I219-F219</f>
        <v>69035.75</v>
      </c>
      <c r="L219" s="768">
        <f>K219/F219</f>
        <v>8.4823200697435111E-3</v>
      </c>
      <c r="O219" s="659"/>
    </row>
    <row r="220" spans="2:15">
      <c r="B220" s="764" t="s">
        <v>544</v>
      </c>
      <c r="D220" s="556">
        <f>SUM(D217:D219)</f>
        <v>1072668096</v>
      </c>
      <c r="E220" s="563"/>
      <c r="F220" s="770">
        <f>SUM(F217:F219)</f>
        <v>1009845518.7869598</v>
      </c>
      <c r="G220" s="758"/>
      <c r="H220" s="762"/>
      <c r="I220" s="770">
        <f>SUM(I217:I219)</f>
        <v>1023233515.0666201</v>
      </c>
      <c r="J220" s="760"/>
      <c r="K220" s="770">
        <f>SUM(K217:K219)</f>
        <v>13387996.279660344</v>
      </c>
      <c r="L220" s="768">
        <f>K220/F220</f>
        <v>1.3257469613512955E-2</v>
      </c>
      <c r="O220" s="659"/>
    </row>
    <row r="221" spans="2:15">
      <c r="B221" s="771" t="s">
        <v>545</v>
      </c>
      <c r="C221" s="625"/>
      <c r="D221" s="769">
        <v>1072668096.2091</v>
      </c>
      <c r="E221" s="563"/>
      <c r="F221" s="772">
        <v>1009845519.2034217</v>
      </c>
      <c r="G221" s="758"/>
      <c r="H221" s="762"/>
      <c r="I221" s="772">
        <v>1023233515.0666201</v>
      </c>
      <c r="J221" s="760"/>
      <c r="K221" s="766">
        <v>13387995.863198293</v>
      </c>
      <c r="L221" s="768">
        <f>K221/F221</f>
        <v>1.3257469195643811E-2</v>
      </c>
    </row>
    <row r="222" spans="2:15">
      <c r="B222" s="764" t="s">
        <v>83</v>
      </c>
      <c r="D222" s="660">
        <f>D220-D221</f>
        <v>-0.20910000801086426</v>
      </c>
      <c r="E222" s="563"/>
      <c r="F222" s="757">
        <f>F220-F221</f>
        <v>-0.41646194458007813</v>
      </c>
      <c r="G222" s="758"/>
      <c r="H222" s="762"/>
      <c r="I222" s="757">
        <f>I220-I221</f>
        <v>0</v>
      </c>
      <c r="J222" s="760"/>
      <c r="K222" s="757">
        <f>K220-K221</f>
        <v>0.41646205075085163</v>
      </c>
    </row>
    <row r="223" spans="2:15">
      <c r="B223" s="670" t="s">
        <v>83</v>
      </c>
      <c r="D223" s="773">
        <f>D214+'2011 GRC - Rate Design C&amp;I'!D128+'2011 GRC - Rate Design Res'!D51-D217</f>
        <v>0</v>
      </c>
      <c r="F223" s="757">
        <f>F214+'2011 GRC - Rate Design C&amp;I'!F128+'2011 GRC - Rate Design Res'!F51-F217</f>
        <v>0</v>
      </c>
      <c r="G223" s="758"/>
      <c r="H223" s="762"/>
      <c r="I223" s="757">
        <f>I214+'2011 GRC - Rate Design C&amp;I'!I128+'2011 GRC - Rate Design Res'!I51-I217</f>
        <v>0</v>
      </c>
      <c r="J223" s="760"/>
      <c r="K223" s="757">
        <f>K214+'2011 GRC - Rate Design C&amp;I'!K128+'2011 GRC - Rate Design Res'!K51-K217</f>
        <v>-3.5017728805541992E-7</v>
      </c>
    </row>
    <row r="224" spans="2:15">
      <c r="D224" s="773"/>
      <c r="F224" s="760"/>
      <c r="G224" s="758"/>
      <c r="H224" s="762"/>
      <c r="I224" s="760"/>
      <c r="J224" s="760"/>
      <c r="K224" s="760"/>
    </row>
    <row r="225" spans="2:4" s="516" customFormat="1">
      <c r="B225" s="387" t="s">
        <v>506</v>
      </c>
      <c r="D225" s="773"/>
    </row>
    <row r="227" spans="2:4" s="516" customFormat="1">
      <c r="D227" s="774"/>
    </row>
  </sheetData>
  <mergeCells count="1">
    <mergeCell ref="K7:L7"/>
  </mergeCells>
  <printOptions horizontalCentered="1"/>
  <pageMargins left="0.5" right="0.5" top="1" bottom="0.75" header="0.75" footer="0.5"/>
  <pageSetup scale="70" fitToHeight="2" orientation="landscape" blackAndWhite="1" r:id="rId1"/>
  <headerFooter alignWithMargins="0">
    <oddHeader>&amp;R&amp;"Arial,Bold"UG-111049
Advice No. 2012-11</oddHeader>
    <oddFooter>&amp;L&amp;A
&amp;F&amp;R&amp;P of &amp;N</oddFooter>
  </headerFooter>
  <rowBreaks count="5" manualBreakCount="5">
    <brk id="47" max="16383" man="1"/>
    <brk id="89" min="1" max="16" man="1"/>
    <brk id="126" min="1" max="16" man="1"/>
    <brk id="169" max="16383" man="1"/>
    <brk id="214" max="16383" man="1"/>
  </rowBreaks>
</worksheet>
</file>

<file path=xl/worksheets/sheet4.xml><?xml version="1.0" encoding="utf-8"?>
<worksheet xmlns="http://schemas.openxmlformats.org/spreadsheetml/2006/main" xmlns:r="http://schemas.openxmlformats.org/officeDocument/2006/relationships">
  <sheetPr>
    <tabColor rgb="FF92D050"/>
    <pageSetUpPr fitToPage="1"/>
  </sheetPr>
  <dimension ref="A1:O51"/>
  <sheetViews>
    <sheetView workbookViewId="0">
      <selection activeCell="D35" sqref="D35"/>
    </sheetView>
  </sheetViews>
  <sheetFormatPr defaultRowHeight="12.75"/>
  <cols>
    <col min="1" max="1" width="6" style="3" customWidth="1"/>
    <col min="2" max="2" width="63" style="3" customWidth="1"/>
    <col min="3" max="3" width="18.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766</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674</v>
      </c>
      <c r="C20" s="14" t="s">
        <v>652</v>
      </c>
      <c r="D20" s="26">
        <f>'JAP-15'!D35</f>
        <v>298.55999999999995</v>
      </c>
      <c r="E20" s="26">
        <f>'JAP-15'!E35</f>
        <v>1638.7299999999998</v>
      </c>
    </row>
    <row r="21" spans="1:5">
      <c r="A21" s="14">
        <f t="shared" si="0"/>
        <v>13</v>
      </c>
      <c r="B21" s="13"/>
      <c r="C21" s="14"/>
      <c r="D21" s="13"/>
      <c r="E21" s="13"/>
    </row>
    <row r="22" spans="1:5">
      <c r="A22" s="14">
        <f t="shared" si="0"/>
        <v>14</v>
      </c>
      <c r="B22" s="13" t="s">
        <v>28</v>
      </c>
      <c r="C22" s="14" t="s">
        <v>27</v>
      </c>
      <c r="D22" s="360">
        <f>'Gas - Customers'!X461</f>
        <v>719962.22272667661</v>
      </c>
      <c r="E22" s="360">
        <f>'Gas - Customers'!Y461</f>
        <v>57843.112136667391</v>
      </c>
    </row>
    <row r="23" spans="1:5">
      <c r="A23" s="14">
        <f t="shared" si="0"/>
        <v>15</v>
      </c>
      <c r="B23" s="13"/>
      <c r="C23" s="14"/>
      <c r="D23" s="13"/>
      <c r="E23" s="13"/>
    </row>
    <row r="24" spans="1:5">
      <c r="A24" s="14">
        <f t="shared" si="0"/>
        <v>16</v>
      </c>
      <c r="B24" s="13" t="s">
        <v>675</v>
      </c>
      <c r="C24" s="14" t="str">
        <f>"("&amp;A$20&amp;") x ("&amp;A22&amp;")"</f>
        <v>(12) x (14)</v>
      </c>
      <c r="D24" s="27">
        <f>D20*D22</f>
        <v>214951921.21727654</v>
      </c>
      <c r="E24" s="27">
        <f>E20*E22</f>
        <v>94789243.151720941</v>
      </c>
    </row>
    <row r="25" spans="1:5">
      <c r="A25" s="14">
        <f t="shared" si="0"/>
        <v>17</v>
      </c>
      <c r="B25" s="13"/>
      <c r="C25" s="14"/>
      <c r="D25" s="27"/>
      <c r="E25" s="27"/>
    </row>
    <row r="26" spans="1:5">
      <c r="A26" s="14">
        <f t="shared" si="0"/>
        <v>18</v>
      </c>
      <c r="B26" s="13" t="s">
        <v>551</v>
      </c>
      <c r="C26" s="14"/>
      <c r="D26" s="358">
        <v>0</v>
      </c>
      <c r="E26" s="874">
        <v>0</v>
      </c>
    </row>
    <row r="27" spans="1:5">
      <c r="A27" s="14">
        <f t="shared" si="0"/>
        <v>19</v>
      </c>
      <c r="B27" s="13"/>
      <c r="C27" s="14"/>
      <c r="D27" s="29"/>
      <c r="E27" s="29"/>
    </row>
    <row r="28" spans="1:5">
      <c r="A28" s="14">
        <f t="shared" si="0"/>
        <v>20</v>
      </c>
      <c r="B28" s="13" t="s">
        <v>703</v>
      </c>
      <c r="C28" s="14" t="str">
        <f>"("&amp;A24&amp;") + ("&amp;A26&amp;")"</f>
        <v>(16) + (18)</v>
      </c>
      <c r="D28" s="27">
        <f>D24+D26</f>
        <v>214951921.21727654</v>
      </c>
      <c r="E28" s="27">
        <f>E24+E26</f>
        <v>94789243.151720941</v>
      </c>
    </row>
    <row r="29" spans="1:5">
      <c r="A29" s="14">
        <f t="shared" si="0"/>
        <v>21</v>
      </c>
      <c r="B29" s="20"/>
      <c r="C29" s="20"/>
      <c r="D29" s="28"/>
      <c r="E29" s="28"/>
    </row>
    <row r="30" spans="1:5">
      <c r="A30" s="14">
        <f t="shared" si="0"/>
        <v>22</v>
      </c>
      <c r="B30" s="13" t="s">
        <v>552</v>
      </c>
      <c r="C30" s="14" t="s">
        <v>27</v>
      </c>
      <c r="D30" s="25">
        <f>'Gas - Sales by Customer Sched'!BY461</f>
        <v>558453341.40587509</v>
      </c>
      <c r="E30" s="25">
        <f>'Gas - Sales by Customer Sched'!BZ461</f>
        <v>545285872.24912655</v>
      </c>
    </row>
    <row r="31" spans="1:5">
      <c r="A31" s="14">
        <f t="shared" si="0"/>
        <v>23</v>
      </c>
      <c r="B31" s="20"/>
      <c r="C31" s="20"/>
      <c r="D31" s="20"/>
      <c r="E31" s="20"/>
    </row>
    <row r="32" spans="1:5" ht="13.5" thickBot="1">
      <c r="A32" s="14">
        <f t="shared" si="0"/>
        <v>24</v>
      </c>
      <c r="B32" s="13" t="s">
        <v>692</v>
      </c>
      <c r="C32" s="14" t="str">
        <f>"("&amp;A28&amp;") / ("&amp;A30&amp;")"</f>
        <v>(20) / (22)</v>
      </c>
      <c r="D32" s="259">
        <f>ROUND(D28/D30,5)</f>
        <v>0.38490999999999997</v>
      </c>
      <c r="E32" s="259">
        <f>ROUND(E28/E30,5)</f>
        <v>0.17383000000000001</v>
      </c>
    </row>
    <row r="33" spans="1:5" ht="13.5" thickTop="1">
      <c r="A33" s="14">
        <f t="shared" si="0"/>
        <v>25</v>
      </c>
      <c r="B33" s="20"/>
      <c r="C33" s="20"/>
      <c r="D33" s="20"/>
      <c r="E33" s="20"/>
    </row>
    <row r="34" spans="1:5">
      <c r="A34" s="14">
        <f t="shared" si="0"/>
        <v>26</v>
      </c>
      <c r="B34" s="13" t="s">
        <v>693</v>
      </c>
      <c r="C34" s="14" t="str">
        <f>"("&amp;A32&amp;") - ("&amp;A18&amp;")"</f>
        <v>(24) - (10)</v>
      </c>
      <c r="D34" s="250">
        <f>D32-D18</f>
        <v>2.1059999999999968E-2</v>
      </c>
      <c r="E34" s="250">
        <f>E32-E18</f>
        <v>-2.2499999999999742E-3</v>
      </c>
    </row>
    <row r="35" spans="1:5">
      <c r="A35" s="14">
        <f t="shared" si="0"/>
        <v>27</v>
      </c>
      <c r="B35" s="13"/>
      <c r="C35" s="20"/>
      <c r="D35" s="20"/>
      <c r="E35" s="20"/>
    </row>
    <row r="36" spans="1:5">
      <c r="A36" s="14">
        <f t="shared" si="0"/>
        <v>28</v>
      </c>
      <c r="B36" s="13" t="s">
        <v>695</v>
      </c>
      <c r="C36" s="14" t="s">
        <v>663</v>
      </c>
      <c r="D36" s="250">
        <f>'JAP-19 Page 2'!D34</f>
        <v>2.1059999999999968E-2</v>
      </c>
      <c r="E36" s="250">
        <f>'JAP-19 Page 2'!E34</f>
        <v>-2.2499999999999742E-3</v>
      </c>
    </row>
    <row r="37" spans="1:5">
      <c r="A37" s="14">
        <f t="shared" si="0"/>
        <v>29</v>
      </c>
      <c r="B37" s="13"/>
      <c r="C37" s="14"/>
      <c r="D37" s="20"/>
      <c r="E37" s="20"/>
    </row>
    <row r="38" spans="1:5">
      <c r="A38" s="14">
        <f t="shared" si="0"/>
        <v>30</v>
      </c>
      <c r="B38" s="13" t="s">
        <v>696</v>
      </c>
      <c r="C38" s="14" t="s">
        <v>312</v>
      </c>
      <c r="D38" s="873">
        <f>IF(D34=D36,D26,(D26-((D34-D36)*D30)))</f>
        <v>0</v>
      </c>
      <c r="E38" s="333">
        <f>IF(E34=E36,E26,(E26-((E34-E36)*E30)))</f>
        <v>0</v>
      </c>
    </row>
    <row r="39" spans="1:5">
      <c r="A39" s="14">
        <f t="shared" si="0"/>
        <v>31</v>
      </c>
      <c r="B39" s="13"/>
      <c r="C39" s="14"/>
      <c r="D39" s="29"/>
      <c r="E39" s="29"/>
    </row>
    <row r="40" spans="1:5">
      <c r="A40" s="14">
        <f t="shared" si="0"/>
        <v>32</v>
      </c>
      <c r="B40" s="13" t="s">
        <v>694</v>
      </c>
      <c r="C40" s="14" t="str">
        <f>"("&amp;A$30&amp;") x ("&amp;A36&amp;")"</f>
        <v>(22) x (28)</v>
      </c>
      <c r="D40" s="333"/>
      <c r="E40" s="333">
        <f>E30*E36</f>
        <v>-1226893.2125605207</v>
      </c>
    </row>
    <row r="41" spans="1:5">
      <c r="A41" s="14">
        <f t="shared" si="0"/>
        <v>33</v>
      </c>
      <c r="B41" s="13"/>
      <c r="C41" s="20"/>
      <c r="D41" s="333"/>
      <c r="E41" s="333"/>
    </row>
    <row r="42" spans="1:5">
      <c r="A42" s="14">
        <f t="shared" si="0"/>
        <v>34</v>
      </c>
      <c r="B42" s="13" t="s">
        <v>697</v>
      </c>
      <c r="C42" s="14" t="str">
        <f>"("&amp;A40&amp;") / ("&amp;A28&amp;")"</f>
        <v>(32) / (20)</v>
      </c>
      <c r="D42" s="334"/>
      <c r="E42" s="334">
        <f>ROUND(E40/E28,5)</f>
        <v>-1.294E-2</v>
      </c>
    </row>
    <row r="43" spans="1:5">
      <c r="A43" s="14">
        <f t="shared" si="0"/>
        <v>35</v>
      </c>
      <c r="B43" s="13"/>
      <c r="C43" s="20"/>
      <c r="D43" s="333"/>
      <c r="E43" s="333"/>
    </row>
    <row r="44" spans="1:5">
      <c r="A44" s="14">
        <f t="shared" si="0"/>
        <v>36</v>
      </c>
      <c r="B44" s="20" t="str">
        <f>'JAP-15'!B41</f>
        <v>* Includes Schedules 31, 31T, 41, 41T, 85, 85T, 86, 86T, 87 and 87T.  Rates for special contract customers are governed by thier contracts.</v>
      </c>
      <c r="C44" s="20"/>
      <c r="D44" s="333"/>
      <c r="E44" s="333"/>
    </row>
    <row r="45" spans="1:5">
      <c r="A45" s="14">
        <f t="shared" si="0"/>
        <v>37</v>
      </c>
      <c r="B45" s="3" t="s">
        <v>431</v>
      </c>
      <c r="C45" s="20"/>
      <c r="D45" s="13"/>
      <c r="E45" s="13"/>
    </row>
    <row r="46" spans="1:5">
      <c r="A46" s="14"/>
      <c r="C46" s="20"/>
    </row>
    <row r="48" spans="1:5">
      <c r="C48" s="20"/>
    </row>
    <row r="51" spans="3:3">
      <c r="C51" s="20"/>
    </row>
  </sheetData>
  <mergeCells count="4">
    <mergeCell ref="A1:E1"/>
    <mergeCell ref="A2:E2"/>
    <mergeCell ref="A3:E3"/>
    <mergeCell ref="A4:E4"/>
  </mergeCells>
  <printOptions horizontalCentered="1"/>
  <pageMargins left="0.45" right="0.45" top="0.75" bottom="0.75" header="0.3" footer="0.3"/>
  <pageSetup scale="78" orientation="landscape" horizontalDpi="1200" verticalDpi="1200" r:id="rId1"/>
  <headerFooter>
    <oddFooter>&amp;L&amp;A
&amp;F&amp;R&amp;P of &amp;N</oddFooter>
  </headerFooter>
</worksheet>
</file>

<file path=xl/worksheets/sheet5.xml><?xml version="1.0" encoding="utf-8"?>
<worksheet xmlns="http://schemas.openxmlformats.org/spreadsheetml/2006/main" xmlns:r="http://schemas.openxmlformats.org/officeDocument/2006/relationships">
  <sheetPr>
    <tabColor rgb="FF92D050"/>
    <pageSetUpPr fitToPage="1"/>
  </sheetPr>
  <dimension ref="A1:E39"/>
  <sheetViews>
    <sheetView zoomScaleNormal="100" workbookViewId="0">
      <selection activeCell="D35" sqref="D35"/>
    </sheetView>
  </sheetViews>
  <sheetFormatPr defaultRowHeight="15"/>
  <cols>
    <col min="1" max="1" width="6.42578125" customWidth="1"/>
    <col min="2" max="2" width="60.7109375" customWidth="1"/>
    <col min="3" max="3" width="17" bestFit="1" customWidth="1"/>
    <col min="4" max="5" width="19.7109375" customWidth="1"/>
  </cols>
  <sheetData>
    <row r="1" spans="1:5">
      <c r="A1" s="955" t="s">
        <v>18</v>
      </c>
      <c r="B1" s="955"/>
      <c r="C1" s="955"/>
      <c r="D1" s="955"/>
      <c r="E1" s="955"/>
    </row>
    <row r="2" spans="1:5">
      <c r="A2" s="955" t="s">
        <v>17</v>
      </c>
      <c r="B2" s="955"/>
      <c r="C2" s="955"/>
      <c r="D2" s="955"/>
      <c r="E2" s="955"/>
    </row>
    <row r="3" spans="1:5">
      <c r="A3" s="955" t="s">
        <v>649</v>
      </c>
      <c r="B3" s="955"/>
      <c r="C3" s="955"/>
      <c r="D3" s="955"/>
      <c r="E3" s="955"/>
    </row>
    <row r="4" spans="1:5">
      <c r="A4" s="955" t="s">
        <v>767</v>
      </c>
      <c r="B4" s="955"/>
      <c r="C4" s="955"/>
      <c r="D4" s="955"/>
      <c r="E4" s="955"/>
    </row>
    <row r="5" spans="1:5">
      <c r="A5" s="20"/>
      <c r="B5" s="20"/>
      <c r="C5" s="20"/>
      <c r="D5" s="20"/>
      <c r="E5" s="20"/>
    </row>
    <row r="6" spans="1:5">
      <c r="A6" s="20"/>
      <c r="B6" s="20"/>
      <c r="C6" s="20"/>
      <c r="D6" s="20"/>
      <c r="E6" s="20"/>
    </row>
    <row r="7" spans="1:5" ht="25.5">
      <c r="A7" s="11" t="s">
        <v>16</v>
      </c>
      <c r="B7" s="12"/>
      <c r="C7" s="11" t="s">
        <v>15</v>
      </c>
      <c r="D7" s="11" t="s">
        <v>0</v>
      </c>
      <c r="E7" s="11" t="s">
        <v>22</v>
      </c>
    </row>
    <row r="8" spans="1:5">
      <c r="A8" s="13"/>
      <c r="B8" s="14" t="s">
        <v>14</v>
      </c>
      <c r="C8" s="14" t="s">
        <v>13</v>
      </c>
      <c r="D8" s="14" t="s">
        <v>12</v>
      </c>
      <c r="E8" s="14" t="s">
        <v>11</v>
      </c>
    </row>
    <row r="9" spans="1:5">
      <c r="A9" s="14">
        <v>1</v>
      </c>
      <c r="B9" s="15"/>
      <c r="C9" s="14"/>
      <c r="D9" s="14"/>
      <c r="E9" s="14"/>
    </row>
    <row r="10" spans="1:5">
      <c r="A10" s="14">
        <f t="shared" ref="A10:A37" si="0">A9+1</f>
        <v>2</v>
      </c>
      <c r="B10" s="13" t="s">
        <v>642</v>
      </c>
      <c r="C10" s="14" t="s">
        <v>554</v>
      </c>
      <c r="D10" s="17">
        <f>'2013 ERF Vol &amp; Rev'!D20</f>
        <v>675275449.90355146</v>
      </c>
      <c r="E10" s="17">
        <f>'2013 ERF Vol &amp; Rev'!D21</f>
        <v>452635423.92293262</v>
      </c>
    </row>
    <row r="11" spans="1:5">
      <c r="A11" s="14">
        <f t="shared" si="0"/>
        <v>3</v>
      </c>
      <c r="B11" s="13"/>
      <c r="C11" s="14"/>
      <c r="D11" s="13"/>
      <c r="E11" s="13"/>
    </row>
    <row r="12" spans="1:5">
      <c r="A12" s="14">
        <f t="shared" si="0"/>
        <v>4</v>
      </c>
      <c r="B12" s="13" t="s">
        <v>555</v>
      </c>
      <c r="C12" s="14"/>
      <c r="D12" s="359">
        <v>0</v>
      </c>
      <c r="E12" s="359">
        <v>0</v>
      </c>
    </row>
    <row r="13" spans="1:5">
      <c r="A13" s="14">
        <f t="shared" si="0"/>
        <v>5</v>
      </c>
      <c r="B13" s="13"/>
      <c r="C13" s="14"/>
      <c r="D13" s="13"/>
      <c r="E13" s="13"/>
    </row>
    <row r="14" spans="1:5">
      <c r="A14" s="14">
        <f t="shared" si="0"/>
        <v>6</v>
      </c>
      <c r="B14" s="13" t="s">
        <v>643</v>
      </c>
      <c r="C14" s="14" t="s">
        <v>556</v>
      </c>
      <c r="D14" s="17">
        <f>D10-D12</f>
        <v>675275449.90355146</v>
      </c>
      <c r="E14" s="17">
        <f>E10-E12</f>
        <v>452635423.92293262</v>
      </c>
    </row>
    <row r="15" spans="1:5">
      <c r="A15" s="14">
        <f t="shared" si="0"/>
        <v>7</v>
      </c>
      <c r="B15" s="13"/>
      <c r="C15" s="14"/>
      <c r="D15" s="13"/>
      <c r="E15" s="13"/>
    </row>
    <row r="16" spans="1:5">
      <c r="A16" s="14">
        <f t="shared" si="0"/>
        <v>8</v>
      </c>
      <c r="B16" s="13" t="s">
        <v>644</v>
      </c>
      <c r="C16" s="14" t="s">
        <v>554</v>
      </c>
      <c r="D16" s="363">
        <f>'2013 ERF Vol &amp; Rev'!C20</f>
        <v>559688037</v>
      </c>
      <c r="E16" s="363">
        <f>'2013 ERF Vol &amp; Rev'!C21</f>
        <v>512283585</v>
      </c>
    </row>
    <row r="17" spans="1:5">
      <c r="A17" s="14">
        <f t="shared" si="0"/>
        <v>9</v>
      </c>
      <c r="B17" s="13"/>
      <c r="C17" s="14"/>
      <c r="D17" s="13"/>
      <c r="E17" s="13"/>
    </row>
    <row r="18" spans="1:5">
      <c r="A18" s="14">
        <f t="shared" si="0"/>
        <v>10</v>
      </c>
      <c r="B18" s="13" t="s">
        <v>557</v>
      </c>
      <c r="C18" s="14" t="s">
        <v>558</v>
      </c>
      <c r="D18" s="781">
        <f>ROUND(D10/D16,5)</f>
        <v>1.20652</v>
      </c>
      <c r="E18" s="781">
        <f>ROUND(E10/E16,5)</f>
        <v>0.88356000000000001</v>
      </c>
    </row>
    <row r="19" spans="1:5">
      <c r="A19" s="14">
        <f t="shared" si="0"/>
        <v>11</v>
      </c>
      <c r="B19" s="13"/>
      <c r="C19" s="14"/>
      <c r="D19" s="781"/>
      <c r="E19" s="781"/>
    </row>
    <row r="20" spans="1:5">
      <c r="A20" s="14">
        <f t="shared" si="0"/>
        <v>12</v>
      </c>
      <c r="B20" s="13" t="s">
        <v>702</v>
      </c>
      <c r="C20" s="14"/>
      <c r="D20" s="782">
        <v>0</v>
      </c>
      <c r="E20" s="782">
        <v>0</v>
      </c>
    </row>
    <row r="21" spans="1:5">
      <c r="A21" s="14">
        <f t="shared" si="0"/>
        <v>13</v>
      </c>
      <c r="B21" s="13"/>
      <c r="C21" s="14"/>
      <c r="D21" s="781"/>
      <c r="E21" s="781"/>
    </row>
    <row r="22" spans="1:5">
      <c r="A22" s="14">
        <f t="shared" si="0"/>
        <v>14</v>
      </c>
      <c r="B22" s="13" t="s">
        <v>645</v>
      </c>
      <c r="C22" s="14" t="s">
        <v>559</v>
      </c>
      <c r="D22" s="781">
        <f>D18+D20</f>
        <v>1.20652</v>
      </c>
      <c r="E22" s="781">
        <f>E18+E20</f>
        <v>0.88356000000000001</v>
      </c>
    </row>
    <row r="23" spans="1:5">
      <c r="A23" s="14">
        <f t="shared" si="0"/>
        <v>15</v>
      </c>
      <c r="B23" s="13"/>
      <c r="C23" s="14"/>
      <c r="D23" s="781"/>
      <c r="E23" s="781"/>
    </row>
    <row r="24" spans="1:5">
      <c r="A24" s="14">
        <f t="shared" si="0"/>
        <v>16</v>
      </c>
      <c r="B24" s="13" t="s">
        <v>698</v>
      </c>
      <c r="C24" s="14" t="s">
        <v>654</v>
      </c>
      <c r="D24" s="781">
        <f>'JAP-19 Page 1'!D34</f>
        <v>2.1059999999999968E-2</v>
      </c>
      <c r="E24" s="781">
        <f>'JAP-19 Page 1'!E34</f>
        <v>-2.2499999999999742E-3</v>
      </c>
    </row>
    <row r="25" spans="1:5">
      <c r="A25" s="14">
        <f t="shared" si="0"/>
        <v>17</v>
      </c>
      <c r="B25" s="13"/>
      <c r="C25" s="14"/>
      <c r="D25" s="13"/>
      <c r="E25" s="13"/>
    </row>
    <row r="26" spans="1:5">
      <c r="A26" s="14">
        <f t="shared" si="0"/>
        <v>18</v>
      </c>
      <c r="B26" s="13" t="s">
        <v>699</v>
      </c>
      <c r="C26" s="14" t="s">
        <v>560</v>
      </c>
      <c r="D26" s="250">
        <f>D24-D20</f>
        <v>2.1059999999999968E-2</v>
      </c>
      <c r="E26" s="250">
        <f>E24-E20</f>
        <v>-2.2499999999999742E-3</v>
      </c>
    </row>
    <row r="27" spans="1:5">
      <c r="A27" s="14">
        <f t="shared" si="0"/>
        <v>19</v>
      </c>
      <c r="B27" s="13"/>
      <c r="C27" s="14"/>
      <c r="D27" s="13"/>
      <c r="E27" s="13"/>
    </row>
    <row r="28" spans="1:5">
      <c r="A28" s="14">
        <f t="shared" si="0"/>
        <v>20</v>
      </c>
      <c r="B28" s="13" t="s">
        <v>561</v>
      </c>
      <c r="C28" s="14" t="s">
        <v>562</v>
      </c>
      <c r="D28" s="783">
        <f>D26/D22</f>
        <v>1.7455160295726524E-2</v>
      </c>
      <c r="E28" s="783">
        <f>E26/E22</f>
        <v>-2.5465163656118138E-3</v>
      </c>
    </row>
    <row r="29" spans="1:5">
      <c r="A29" s="14">
        <f t="shared" si="0"/>
        <v>21</v>
      </c>
      <c r="B29" s="13"/>
      <c r="C29" s="14"/>
      <c r="D29" s="13"/>
      <c r="E29" s="13"/>
    </row>
    <row r="30" spans="1:5">
      <c r="A30" s="14">
        <f t="shared" si="0"/>
        <v>22</v>
      </c>
      <c r="B30" s="13" t="s">
        <v>563</v>
      </c>
      <c r="C30" s="14" t="s">
        <v>312</v>
      </c>
      <c r="D30" s="784">
        <f>IF(D28&gt;3%,D28-3%,0)</f>
        <v>0</v>
      </c>
      <c r="E30" s="784">
        <f>IF(E28&gt;3%,E28-3%,0)</f>
        <v>0</v>
      </c>
    </row>
    <row r="31" spans="1:5">
      <c r="A31" s="14">
        <f t="shared" si="0"/>
        <v>23</v>
      </c>
      <c r="B31" s="13"/>
      <c r="C31" s="14"/>
      <c r="D31" s="13"/>
      <c r="E31" s="13"/>
    </row>
    <row r="32" spans="1:5">
      <c r="A32" s="14">
        <f t="shared" si="0"/>
        <v>24</v>
      </c>
      <c r="B32" s="13" t="s">
        <v>700</v>
      </c>
      <c r="C32" s="14" t="s">
        <v>564</v>
      </c>
      <c r="D32" s="785">
        <f>D30*D22</f>
        <v>0</v>
      </c>
      <c r="E32" s="785">
        <f>E30*E22</f>
        <v>0</v>
      </c>
    </row>
    <row r="33" spans="1:5">
      <c r="A33" s="14">
        <f t="shared" si="0"/>
        <v>25</v>
      </c>
      <c r="B33" s="20"/>
      <c r="C33" s="20"/>
      <c r="D33" s="786"/>
      <c r="E33" s="786"/>
    </row>
    <row r="34" spans="1:5">
      <c r="A34" s="14">
        <f t="shared" si="0"/>
        <v>26</v>
      </c>
      <c r="B34" s="13" t="s">
        <v>701</v>
      </c>
      <c r="C34" s="14" t="s">
        <v>565</v>
      </c>
      <c r="D34" s="781">
        <f>D24-D32</f>
        <v>2.1059999999999968E-2</v>
      </c>
      <c r="E34" s="781">
        <f>E24-E32</f>
        <v>-2.2499999999999742E-3</v>
      </c>
    </row>
    <row r="35" spans="1:5">
      <c r="A35" s="14">
        <f t="shared" si="0"/>
        <v>27</v>
      </c>
      <c r="B35" s="787"/>
      <c r="C35" s="787"/>
      <c r="D35" s="787"/>
      <c r="E35" s="787"/>
    </row>
    <row r="36" spans="1:5">
      <c r="A36" s="14">
        <f t="shared" si="0"/>
        <v>28</v>
      </c>
      <c r="B36" s="20" t="str">
        <f>'JAP-15'!B41</f>
        <v>* Includes Schedules 31, 31T, 41, 41T, 85, 85T, 86, 86T, 87 and 87T.  Rates for special contract customers are governed by thier contracts.</v>
      </c>
      <c r="C36" s="787"/>
      <c r="D36" s="787"/>
      <c r="E36" s="787"/>
    </row>
    <row r="37" spans="1:5">
      <c r="A37" s="14">
        <f t="shared" si="0"/>
        <v>29</v>
      </c>
      <c r="B37" s="20" t="s">
        <v>566</v>
      </c>
    </row>
    <row r="39" spans="1:5">
      <c r="D39" s="788"/>
    </row>
  </sheetData>
  <mergeCells count="4">
    <mergeCell ref="A1:E1"/>
    <mergeCell ref="A2:E2"/>
    <mergeCell ref="A3:E3"/>
    <mergeCell ref="A4:E4"/>
  </mergeCells>
  <printOptions horizontalCentered="1"/>
  <pageMargins left="0.45" right="0.45" top="0.75" bottom="0.75" header="0.3" footer="0.3"/>
  <pageSetup scale="92" orientation="landscape" horizontalDpi="1200" verticalDpi="1200" r:id="rId1"/>
  <headerFooter>
    <oddFooter>&amp;L&amp;A
&amp;F&amp;R&amp;P of &amp;N</oddFooter>
  </headerFooter>
</worksheet>
</file>

<file path=xl/worksheets/sheet6.xml><?xml version="1.0" encoding="utf-8"?>
<worksheet xmlns="http://schemas.openxmlformats.org/spreadsheetml/2006/main" xmlns:r="http://schemas.openxmlformats.org/officeDocument/2006/relationships">
  <sheetPr>
    <tabColor rgb="FF92D050"/>
    <pageSetUpPr fitToPage="1"/>
  </sheetPr>
  <dimension ref="A1:AD165"/>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5"/>
  <cols>
    <col min="1" max="1" width="5.5703125" style="56" bestFit="1" customWidth="1"/>
    <col min="2" max="2" width="3.28515625" style="56" customWidth="1"/>
    <col min="3" max="3" width="29.140625" style="84" customWidth="1"/>
    <col min="4" max="4" width="9.85546875" style="84" bestFit="1" customWidth="1"/>
    <col min="5" max="5" width="13.28515625" style="84" bestFit="1" customWidth="1"/>
    <col min="6" max="6" width="10.7109375" style="84" bestFit="1" customWidth="1"/>
    <col min="7" max="7" width="16" style="84" bestFit="1" customWidth="1"/>
    <col min="8" max="8" width="2.42578125" style="56" customWidth="1"/>
    <col min="9" max="9" width="12.5703125" style="56" bestFit="1" customWidth="1"/>
    <col min="10" max="10" width="2.42578125" style="56" customWidth="1"/>
    <col min="11" max="11" width="12.28515625" style="56" customWidth="1"/>
    <col min="12" max="12" width="16" style="56" bestFit="1" customWidth="1"/>
    <col min="13" max="13" width="2.42578125" style="56" customWidth="1"/>
    <col min="14" max="14" width="11.5703125" style="56" bestFit="1" customWidth="1"/>
    <col min="15" max="15" width="8.85546875" style="56" bestFit="1" customWidth="1"/>
    <col min="16" max="16" width="2.42578125" style="56" customWidth="1"/>
    <col min="17" max="17" width="14.85546875" style="56" bestFit="1" customWidth="1"/>
    <col min="18" max="18" width="9.140625" style="56" customWidth="1"/>
    <col min="19" max="16384" width="9.140625" style="56"/>
  </cols>
  <sheetData>
    <row r="1" spans="1:30">
      <c r="B1" s="959" t="s">
        <v>18</v>
      </c>
      <c r="C1" s="960"/>
      <c r="D1" s="960"/>
      <c r="E1" s="960"/>
      <c r="F1" s="960"/>
      <c r="G1" s="960"/>
      <c r="H1" s="960"/>
      <c r="I1" s="960"/>
      <c r="J1" s="960"/>
      <c r="K1" s="960"/>
      <c r="L1" s="960"/>
      <c r="M1" s="960"/>
      <c r="N1" s="960"/>
      <c r="O1" s="960"/>
      <c r="P1" s="960"/>
      <c r="Q1" s="960"/>
      <c r="R1" s="43"/>
      <c r="S1" s="44"/>
      <c r="T1" s="44"/>
      <c r="U1" s="45"/>
      <c r="V1" s="44"/>
      <c r="W1" s="44"/>
      <c r="X1" s="44"/>
      <c r="Y1" s="44"/>
      <c r="Z1" s="44"/>
      <c r="AA1" s="44"/>
      <c r="AB1" s="46"/>
      <c r="AC1" s="46"/>
      <c r="AD1" s="46"/>
    </row>
    <row r="2" spans="1:30">
      <c r="B2" s="959" t="s">
        <v>17</v>
      </c>
      <c r="C2" s="960"/>
      <c r="D2" s="960"/>
      <c r="E2" s="960"/>
      <c r="F2" s="960"/>
      <c r="G2" s="960"/>
      <c r="H2" s="960"/>
      <c r="I2" s="960"/>
      <c r="J2" s="960"/>
      <c r="K2" s="960"/>
      <c r="L2" s="960"/>
      <c r="M2" s="960"/>
      <c r="N2" s="960"/>
      <c r="O2" s="960"/>
      <c r="P2" s="960"/>
      <c r="Q2" s="960"/>
      <c r="R2" s="43"/>
      <c r="S2" s="44"/>
      <c r="T2" s="44"/>
      <c r="U2" s="45"/>
      <c r="V2" s="44"/>
      <c r="W2" s="44"/>
      <c r="X2" s="44"/>
      <c r="Y2" s="44"/>
      <c r="Z2" s="44"/>
      <c r="AA2" s="44"/>
      <c r="AB2" s="46"/>
      <c r="AC2" s="46"/>
      <c r="AD2" s="46"/>
    </row>
    <row r="3" spans="1:30">
      <c r="B3" s="959" t="s">
        <v>424</v>
      </c>
      <c r="C3" s="960"/>
      <c r="D3" s="960"/>
      <c r="E3" s="960"/>
      <c r="F3" s="960"/>
      <c r="G3" s="960"/>
      <c r="H3" s="960"/>
      <c r="I3" s="960"/>
      <c r="J3" s="960"/>
      <c r="K3" s="960"/>
      <c r="L3" s="960"/>
      <c r="M3" s="960"/>
      <c r="N3" s="960"/>
      <c r="O3" s="960"/>
      <c r="P3" s="960"/>
      <c r="Q3" s="960"/>
      <c r="R3" s="43"/>
      <c r="S3" s="50"/>
      <c r="T3" s="44"/>
      <c r="U3" s="45"/>
      <c r="V3" s="44"/>
      <c r="W3" s="44"/>
      <c r="X3" s="44"/>
      <c r="Y3" s="44"/>
      <c r="Z3" s="44"/>
      <c r="AA3" s="44"/>
      <c r="AB3" s="46"/>
      <c r="AC3" s="46"/>
      <c r="AD3" s="46"/>
    </row>
    <row r="4" spans="1:30">
      <c r="B4" s="959" t="s">
        <v>767</v>
      </c>
      <c r="C4" s="960"/>
      <c r="D4" s="960"/>
      <c r="E4" s="960"/>
      <c r="F4" s="960"/>
      <c r="G4" s="960"/>
      <c r="H4" s="960"/>
      <c r="I4" s="960"/>
      <c r="J4" s="960"/>
      <c r="K4" s="960"/>
      <c r="L4" s="960"/>
      <c r="M4" s="960"/>
      <c r="N4" s="960"/>
      <c r="O4" s="960"/>
      <c r="P4" s="960"/>
      <c r="Q4" s="960"/>
      <c r="R4" s="52"/>
      <c r="S4" s="53"/>
      <c r="T4" s="53"/>
      <c r="U4" s="54"/>
      <c r="V4" s="53"/>
      <c r="W4" s="53"/>
      <c r="X4" s="53"/>
      <c r="Y4" s="53"/>
      <c r="Z4" s="53"/>
      <c r="AA4" s="53"/>
      <c r="AB4" s="55"/>
      <c r="AC4" s="55"/>
      <c r="AD4" s="55"/>
    </row>
    <row r="5" spans="1:30">
      <c r="B5" s="51"/>
      <c r="C5" s="51"/>
      <c r="D5" s="51"/>
      <c r="E5" s="51"/>
      <c r="F5" s="51"/>
      <c r="G5" s="51"/>
      <c r="H5" s="42"/>
      <c r="I5" s="42"/>
      <c r="J5" s="42"/>
      <c r="K5" s="42"/>
      <c r="L5" s="42"/>
      <c r="M5" s="42"/>
      <c r="N5" s="42"/>
      <c r="O5" s="42"/>
      <c r="P5" s="42"/>
      <c r="Q5" s="52"/>
      <c r="R5" s="52"/>
      <c r="S5" s="53"/>
      <c r="T5" s="53"/>
      <c r="U5" s="54"/>
      <c r="V5" s="53"/>
      <c r="W5" s="53"/>
      <c r="X5" s="53"/>
      <c r="Y5" s="53"/>
      <c r="Z5" s="53"/>
      <c r="AA5" s="53"/>
      <c r="AB5" s="55"/>
      <c r="AC5" s="55"/>
      <c r="AD5" s="55"/>
    </row>
    <row r="6" spans="1:30">
      <c r="A6" s="338" t="s">
        <v>426</v>
      </c>
      <c r="C6" s="57"/>
      <c r="D6" s="57"/>
      <c r="E6" s="58" t="s">
        <v>47</v>
      </c>
      <c r="F6" s="59" t="s">
        <v>419</v>
      </c>
      <c r="G6" s="60"/>
      <c r="H6" s="61"/>
      <c r="I6" s="335" t="s">
        <v>421</v>
      </c>
      <c r="J6" s="335"/>
      <c r="K6" s="59" t="s">
        <v>420</v>
      </c>
      <c r="L6" s="60"/>
      <c r="M6" s="62"/>
      <c r="N6" s="59" t="s">
        <v>60</v>
      </c>
      <c r="O6" s="59"/>
      <c r="P6" s="63"/>
      <c r="Q6" s="57" t="s">
        <v>423</v>
      </c>
      <c r="R6" s="57"/>
      <c r="S6" s="62"/>
      <c r="T6" s="62"/>
      <c r="U6" s="62"/>
      <c r="V6" s="62"/>
      <c r="W6" s="62"/>
      <c r="X6" s="62"/>
      <c r="Y6" s="62"/>
      <c r="Z6" s="62"/>
      <c r="AA6" s="62"/>
    </row>
    <row r="7" spans="1:30">
      <c r="A7" s="11" t="s">
        <v>425</v>
      </c>
      <c r="B7" s="64"/>
      <c r="C7" s="65" t="s">
        <v>49</v>
      </c>
      <c r="D7" s="65" t="s">
        <v>50</v>
      </c>
      <c r="E7" s="66" t="s">
        <v>51</v>
      </c>
      <c r="F7" s="65" t="s">
        <v>52</v>
      </c>
      <c r="G7" s="67" t="s">
        <v>53</v>
      </c>
      <c r="H7" s="68"/>
      <c r="I7" s="345" t="s">
        <v>422</v>
      </c>
      <c r="J7" s="335"/>
      <c r="K7" s="66" t="s">
        <v>52</v>
      </c>
      <c r="L7" s="67" t="s">
        <v>53</v>
      </c>
      <c r="M7" s="62"/>
      <c r="N7" s="69" t="s">
        <v>109</v>
      </c>
      <c r="O7" s="70" t="s">
        <v>54</v>
      </c>
      <c r="P7" s="71"/>
      <c r="Q7" s="65" t="s">
        <v>110</v>
      </c>
      <c r="R7" s="57"/>
      <c r="S7" s="62"/>
      <c r="T7" s="62"/>
      <c r="U7" s="62"/>
      <c r="V7" s="62"/>
      <c r="W7" s="62"/>
      <c r="X7" s="62"/>
      <c r="Y7" s="62"/>
      <c r="Z7" s="62"/>
      <c r="AA7" s="62"/>
    </row>
    <row r="8" spans="1:30">
      <c r="A8" s="342"/>
      <c r="B8" s="84"/>
      <c r="C8" s="57" t="s">
        <v>14</v>
      </c>
      <c r="D8" s="57" t="s">
        <v>13</v>
      </c>
      <c r="E8" s="344" t="s">
        <v>12</v>
      </c>
      <c r="F8" s="57" t="s">
        <v>11</v>
      </c>
      <c r="G8" s="344" t="s">
        <v>10</v>
      </c>
      <c r="H8" s="346"/>
      <c r="I8" s="335" t="s">
        <v>9</v>
      </c>
      <c r="J8" s="335"/>
      <c r="K8" s="58" t="s">
        <v>8</v>
      </c>
      <c r="L8" s="343" t="s">
        <v>7</v>
      </c>
      <c r="M8" s="347"/>
      <c r="N8" s="57" t="s">
        <v>430</v>
      </c>
      <c r="O8" s="57" t="s">
        <v>5</v>
      </c>
      <c r="P8" s="57"/>
      <c r="Q8" s="57" t="s">
        <v>4</v>
      </c>
      <c r="R8" s="57"/>
      <c r="S8" s="62"/>
      <c r="T8" s="62"/>
      <c r="U8" s="62"/>
      <c r="V8" s="62"/>
      <c r="W8" s="62"/>
      <c r="X8" s="62"/>
      <c r="Y8" s="62"/>
      <c r="Z8" s="62"/>
      <c r="AA8" s="62"/>
    </row>
    <row r="9" spans="1:30" s="105" customFormat="1">
      <c r="A9" s="14">
        <v>1</v>
      </c>
      <c r="B9" s="104" t="s">
        <v>118</v>
      </c>
      <c r="D9" s="106"/>
      <c r="E9" s="107"/>
      <c r="F9" s="107"/>
      <c r="G9" s="109"/>
      <c r="H9" s="110"/>
      <c r="I9" s="337"/>
      <c r="J9" s="110"/>
      <c r="K9" s="107"/>
      <c r="L9" s="109"/>
      <c r="O9" s="340"/>
    </row>
    <row r="10" spans="1:30" s="105" customFormat="1">
      <c r="A10" s="14">
        <f t="shared" ref="A10:A67" si="0">A9+1</f>
        <v>2</v>
      </c>
      <c r="C10" s="114" t="s">
        <v>57</v>
      </c>
      <c r="D10" s="114" t="s">
        <v>58</v>
      </c>
      <c r="E10" s="116">
        <f>'2013 ERF - Rate Design'!E24</f>
        <v>202815693</v>
      </c>
      <c r="F10" s="120">
        <f>'2013 ERF - Rate Design'!I24</f>
        <v>0.30537999999999998</v>
      </c>
      <c r="G10" s="113">
        <f>ROUND($E10*F10,2)</f>
        <v>61935856.329999998</v>
      </c>
      <c r="H10" s="110"/>
      <c r="I10" s="337">
        <f>'JAP-19 Page 1'!$E$42</f>
        <v>-1.294E-2</v>
      </c>
      <c r="J10" s="110"/>
      <c r="K10" s="86">
        <f>ROUND(F10*(1+I10),5)</f>
        <v>0.30142999999999998</v>
      </c>
      <c r="L10" s="113">
        <f>ROUND($E10*K10,2)</f>
        <v>61134734.340000004</v>
      </c>
      <c r="N10" s="80">
        <f>L10-G10</f>
        <v>-801121.98999999464</v>
      </c>
      <c r="O10" s="339">
        <f>IF(G10&lt;&gt;0,N10/G10,0)</f>
        <v>-1.2934704345275251E-2</v>
      </c>
      <c r="P10" s="81"/>
      <c r="Q10" s="87">
        <f>K10-F10</f>
        <v>-3.9500000000000091E-3</v>
      </c>
    </row>
    <row r="11" spans="1:30" s="105" customFormat="1">
      <c r="A11" s="14">
        <f t="shared" si="0"/>
        <v>3</v>
      </c>
      <c r="C11" s="114"/>
      <c r="D11" s="114"/>
      <c r="E11" s="107"/>
      <c r="F11" s="116"/>
      <c r="G11" s="113"/>
      <c r="H11" s="110"/>
      <c r="I11" s="337"/>
      <c r="J11" s="110"/>
      <c r="K11" s="116"/>
      <c r="L11" s="113"/>
      <c r="O11" s="340"/>
    </row>
    <row r="12" spans="1:30" s="105" customFormat="1">
      <c r="A12" s="14">
        <f t="shared" si="0"/>
        <v>4</v>
      </c>
      <c r="B12" s="119" t="s">
        <v>120</v>
      </c>
      <c r="D12" s="106"/>
      <c r="E12" s="107"/>
      <c r="F12" s="107"/>
      <c r="G12" s="109"/>
      <c r="H12" s="110"/>
      <c r="I12" s="337"/>
      <c r="J12" s="110"/>
      <c r="K12" s="107"/>
      <c r="L12" s="109"/>
      <c r="N12" s="114"/>
      <c r="O12" s="340"/>
    </row>
    <row r="13" spans="1:30" s="105" customFormat="1">
      <c r="A13" s="14">
        <f t="shared" si="0"/>
        <v>5</v>
      </c>
      <c r="B13" s="114"/>
      <c r="C13" s="114" t="s">
        <v>57</v>
      </c>
      <c r="D13" s="114" t="s">
        <v>58</v>
      </c>
      <c r="E13" s="116">
        <f>'2013 ERF - Rate Design'!E29</f>
        <v>0</v>
      </c>
      <c r="F13" s="120">
        <f>F10</f>
        <v>0.30537999999999998</v>
      </c>
      <c r="G13" s="113">
        <f>ROUND($E13*F13,2)</f>
        <v>0</v>
      </c>
      <c r="H13" s="110"/>
      <c r="I13" s="337">
        <f>'JAP-19 Page 1'!$E$42</f>
        <v>-1.294E-2</v>
      </c>
      <c r="J13" s="110"/>
      <c r="K13" s="86">
        <f t="shared" ref="K13:K14" si="1">ROUND(F13*(1+I13),5)</f>
        <v>0.30142999999999998</v>
      </c>
      <c r="L13" s="113">
        <f>ROUND($E13*K13,2)</f>
        <v>0</v>
      </c>
      <c r="N13" s="80">
        <f>L13-G13</f>
        <v>0</v>
      </c>
      <c r="O13" s="339">
        <f>IF(G13&lt;&gt;0,N13/G13,0)</f>
        <v>0</v>
      </c>
      <c r="P13" s="81"/>
      <c r="Q13" s="87">
        <f>K13-F13</f>
        <v>-3.9500000000000091E-3</v>
      </c>
    </row>
    <row r="14" spans="1:30" s="105" customFormat="1">
      <c r="A14" s="14">
        <f t="shared" si="0"/>
        <v>6</v>
      </c>
      <c r="B14" s="114"/>
      <c r="C14" s="111" t="s">
        <v>61</v>
      </c>
      <c r="D14" s="114"/>
      <c r="E14" s="116"/>
      <c r="F14" s="120">
        <f>-F80</f>
        <v>-5.3699999999999998E-3</v>
      </c>
      <c r="G14" s="113">
        <f>ROUND($E14*F14,2)</f>
        <v>0</v>
      </c>
      <c r="H14" s="110"/>
      <c r="I14" s="337">
        <f>'JAP-19 Page 1'!$E$42</f>
        <v>-1.294E-2</v>
      </c>
      <c r="J14" s="110"/>
      <c r="K14" s="86">
        <f t="shared" si="1"/>
        <v>-5.3E-3</v>
      </c>
      <c r="L14" s="113">
        <f>ROUND($E14*K14,2)</f>
        <v>0</v>
      </c>
      <c r="N14" s="80">
        <f>L14-G14</f>
        <v>0</v>
      </c>
      <c r="O14" s="339">
        <f>IF(G14&lt;&gt;0,N14/G14,0)</f>
        <v>0</v>
      </c>
      <c r="P14" s="81"/>
      <c r="Q14" s="87">
        <f>K14-F14</f>
        <v>6.999999999999975E-5</v>
      </c>
    </row>
    <row r="15" spans="1:30" s="105" customFormat="1">
      <c r="A15" s="14">
        <f t="shared" si="0"/>
        <v>7</v>
      </c>
      <c r="C15" s="89" t="s">
        <v>113</v>
      </c>
      <c r="D15" s="106"/>
      <c r="E15" s="116"/>
      <c r="F15" s="116"/>
      <c r="G15" s="118">
        <f>SUM(G13:G14)</f>
        <v>0</v>
      </c>
      <c r="H15" s="110"/>
      <c r="I15" s="337"/>
      <c r="J15" s="110"/>
      <c r="K15" s="116"/>
      <c r="L15" s="118">
        <f>SUM(L13:L14)</f>
        <v>0</v>
      </c>
      <c r="N15" s="80">
        <f>L15-G15</f>
        <v>0</v>
      </c>
      <c r="O15" s="339">
        <f>IF(G15&lt;&gt;0,N15/G15,0)</f>
        <v>0</v>
      </c>
      <c r="P15" s="81"/>
    </row>
    <row r="16" spans="1:30" s="105" customFormat="1">
      <c r="A16" s="14">
        <f t="shared" si="0"/>
        <v>8</v>
      </c>
      <c r="B16" s="114"/>
      <c r="C16" s="114"/>
      <c r="D16" s="114"/>
      <c r="E16" s="107"/>
      <c r="F16" s="121"/>
      <c r="G16" s="122"/>
      <c r="H16" s="110"/>
      <c r="I16" s="337"/>
      <c r="J16" s="110"/>
      <c r="K16" s="121"/>
      <c r="L16" s="122"/>
      <c r="O16" s="340"/>
    </row>
    <row r="17" spans="1:17" s="105" customFormat="1">
      <c r="A17" s="14">
        <f t="shared" si="0"/>
        <v>9</v>
      </c>
      <c r="B17" s="119" t="s">
        <v>122</v>
      </c>
      <c r="D17" s="106"/>
      <c r="E17" s="107"/>
      <c r="F17" s="107"/>
      <c r="G17" s="109"/>
      <c r="H17" s="110"/>
      <c r="I17" s="337"/>
      <c r="J17" s="110"/>
      <c r="K17" s="107"/>
      <c r="L17" s="109"/>
      <c r="O17" s="340"/>
    </row>
    <row r="18" spans="1:17" s="105" customFormat="1">
      <c r="A18" s="14">
        <f t="shared" si="0"/>
        <v>10</v>
      </c>
      <c r="C18" s="107" t="s">
        <v>64</v>
      </c>
      <c r="D18" s="114" t="s">
        <v>62</v>
      </c>
      <c r="E18" s="116">
        <f>'2013 ERF - Rate Design'!E40</f>
        <v>4308674.33</v>
      </c>
      <c r="F18" s="124">
        <f>F39</f>
        <v>1.1499999999999999</v>
      </c>
      <c r="G18" s="109">
        <f>ROUND($E18*F18,2)</f>
        <v>4954975.4800000004</v>
      </c>
      <c r="H18" s="110"/>
      <c r="I18" s="337">
        <f>'JAP-19 Page 1'!$E$42</f>
        <v>-1.294E-2</v>
      </c>
      <c r="J18" s="110"/>
      <c r="K18" s="79">
        <f>ROUND(F18*(1+I18),2)</f>
        <v>1.1399999999999999</v>
      </c>
      <c r="L18" s="109">
        <f>ROUND($E18*K18,2)</f>
        <v>4911888.74</v>
      </c>
      <c r="N18" s="80">
        <f>L18-G18</f>
        <v>-43086.740000000224</v>
      </c>
      <c r="O18" s="339">
        <f>IF(G18&lt;&gt;0,N18/G18,0)</f>
        <v>-8.6956515070383805E-3</v>
      </c>
      <c r="P18" s="81"/>
      <c r="Q18" s="82">
        <f>K18-F18</f>
        <v>-1.0000000000000009E-2</v>
      </c>
    </row>
    <row r="19" spans="1:17" s="105" customFormat="1">
      <c r="A19" s="14">
        <f t="shared" si="0"/>
        <v>11</v>
      </c>
      <c r="C19" s="107"/>
      <c r="D19" s="114"/>
      <c r="E19" s="116"/>
      <c r="F19" s="124"/>
      <c r="G19" s="122"/>
      <c r="H19" s="110"/>
      <c r="I19" s="337"/>
      <c r="J19" s="110"/>
      <c r="K19" s="124"/>
      <c r="L19" s="122"/>
      <c r="O19" s="340"/>
    </row>
    <row r="20" spans="1:17" s="105" customFormat="1">
      <c r="A20" s="14">
        <f t="shared" si="0"/>
        <v>12</v>
      </c>
      <c r="C20" s="107" t="s">
        <v>65</v>
      </c>
      <c r="D20" s="114"/>
      <c r="E20" s="116"/>
      <c r="F20" s="124"/>
      <c r="G20" s="122"/>
      <c r="H20" s="110"/>
      <c r="I20" s="337"/>
      <c r="J20" s="110"/>
      <c r="K20" s="124"/>
      <c r="L20" s="122"/>
      <c r="O20" s="340"/>
    </row>
    <row r="21" spans="1:17" s="105" customFormat="1">
      <c r="A21" s="14">
        <f t="shared" si="0"/>
        <v>13</v>
      </c>
      <c r="C21" s="107" t="s">
        <v>66</v>
      </c>
      <c r="D21" s="114" t="s">
        <v>58</v>
      </c>
      <c r="E21" s="116">
        <f>'2013 ERF - Rate Design'!E43</f>
        <v>18457758</v>
      </c>
      <c r="F21" s="120">
        <f>'2013 ERF - Rate Design'!I43</f>
        <v>0.13761999999999999</v>
      </c>
      <c r="G21" s="109" t="s">
        <v>67</v>
      </c>
      <c r="H21" s="110"/>
      <c r="I21" s="337"/>
      <c r="J21" s="110"/>
      <c r="K21" s="86">
        <f t="shared" ref="K21:K23" si="2">ROUND(F21*(1+I21),5)</f>
        <v>0.13761999999999999</v>
      </c>
      <c r="L21" s="109" t="s">
        <v>67</v>
      </c>
      <c r="O21" s="340"/>
      <c r="Q21" s="87">
        <f>K21-F21</f>
        <v>0</v>
      </c>
    </row>
    <row r="22" spans="1:17" s="105" customFormat="1">
      <c r="A22" s="14">
        <f t="shared" si="0"/>
        <v>14</v>
      </c>
      <c r="C22" s="107" t="s">
        <v>68</v>
      </c>
      <c r="D22" s="114" t="s">
        <v>58</v>
      </c>
      <c r="E22" s="116">
        <f>'2013 ERF - Rate Design'!E44</f>
        <v>32519670</v>
      </c>
      <c r="F22" s="120">
        <f>'2013 ERF - Rate Design'!I44</f>
        <v>0.13761999999999999</v>
      </c>
      <c r="G22" s="109">
        <f>ROUND($E22*F22,2)</f>
        <v>4475356.99</v>
      </c>
      <c r="H22" s="110"/>
      <c r="I22" s="337">
        <f>'JAP-19 Page 1'!$E$42</f>
        <v>-1.294E-2</v>
      </c>
      <c r="J22" s="110"/>
      <c r="K22" s="86">
        <f t="shared" si="2"/>
        <v>0.13583999999999999</v>
      </c>
      <c r="L22" s="109">
        <f>ROUND($E22*K22,2)</f>
        <v>4417471.97</v>
      </c>
      <c r="N22" s="80">
        <f>L22-G22</f>
        <v>-57885.020000000484</v>
      </c>
      <c r="O22" s="339">
        <f>IF(G22&lt;&gt;0,N22/G22,0)</f>
        <v>-1.2934168185765328E-2</v>
      </c>
      <c r="P22" s="81"/>
      <c r="Q22" s="87">
        <f>K22-F22</f>
        <v>-1.7800000000000038E-3</v>
      </c>
    </row>
    <row r="23" spans="1:17" s="105" customFormat="1">
      <c r="A23" s="14">
        <f t="shared" si="0"/>
        <v>15</v>
      </c>
      <c r="C23" s="107" t="s">
        <v>69</v>
      </c>
      <c r="D23" s="114" t="s">
        <v>58</v>
      </c>
      <c r="E23" s="116">
        <f>'2013 ERF - Rate Design'!E45</f>
        <v>26996599</v>
      </c>
      <c r="F23" s="120">
        <f>'2013 ERF - Rate Design'!I45</f>
        <v>0.11078</v>
      </c>
      <c r="G23" s="109">
        <f>ROUND($E23*F23,2)</f>
        <v>2990683.24</v>
      </c>
      <c r="H23" s="110"/>
      <c r="I23" s="337">
        <f>'JAP-19 Page 1'!$E$42</f>
        <v>-1.294E-2</v>
      </c>
      <c r="J23" s="110"/>
      <c r="K23" s="86">
        <f t="shared" si="2"/>
        <v>0.10935</v>
      </c>
      <c r="L23" s="109">
        <f>ROUND($E23*K23,2)</f>
        <v>2952078.1</v>
      </c>
      <c r="N23" s="80">
        <f>L23-G23</f>
        <v>-38605.14000000013</v>
      </c>
      <c r="O23" s="339">
        <f>IF(G23&lt;&gt;0,N23/G23,0)</f>
        <v>-1.2908468367248458E-2</v>
      </c>
      <c r="P23" s="81"/>
      <c r="Q23" s="87">
        <f>K23-F23</f>
        <v>-1.4300000000000007E-3</v>
      </c>
    </row>
    <row r="24" spans="1:17" s="105" customFormat="1">
      <c r="A24" s="14">
        <f t="shared" si="0"/>
        <v>16</v>
      </c>
      <c r="C24" s="111" t="s">
        <v>70</v>
      </c>
      <c r="D24" s="106"/>
      <c r="E24" s="130">
        <f>SUM(E21:E23)</f>
        <v>77974027</v>
      </c>
      <c r="F24" s="116"/>
      <c r="H24" s="110"/>
      <c r="I24" s="337"/>
      <c r="J24" s="110"/>
      <c r="K24" s="116"/>
      <c r="O24" s="340"/>
    </row>
    <row r="25" spans="1:17" s="105" customFormat="1">
      <c r="A25" s="14">
        <f t="shared" si="0"/>
        <v>17</v>
      </c>
      <c r="C25" s="89" t="s">
        <v>113</v>
      </c>
      <c r="D25" s="106"/>
      <c r="E25" s="116"/>
      <c r="F25" s="116"/>
      <c r="G25" s="127">
        <f>SUM(G18:G18,G22:G23)</f>
        <v>12421015.710000001</v>
      </c>
      <c r="H25" s="110"/>
      <c r="I25" s="337"/>
      <c r="J25" s="110"/>
      <c r="K25" s="116"/>
      <c r="L25" s="127">
        <f>SUM(L18:L18,L22:L23)</f>
        <v>12281438.810000001</v>
      </c>
      <c r="N25" s="80">
        <f>L25-G25</f>
        <v>-139576.90000000037</v>
      </c>
      <c r="O25" s="339">
        <f>IF(G25&lt;&gt;0,N25/G25,0)</f>
        <v>-1.1237156707533088E-2</v>
      </c>
      <c r="P25" s="81"/>
    </row>
    <row r="26" spans="1:17" s="105" customFormat="1">
      <c r="A26" s="14">
        <f t="shared" si="0"/>
        <v>18</v>
      </c>
      <c r="C26" s="111"/>
      <c r="D26" s="106"/>
      <c r="E26" s="116"/>
      <c r="F26" s="116"/>
      <c r="G26" s="122"/>
      <c r="H26" s="110"/>
      <c r="I26" s="337"/>
      <c r="J26" s="110"/>
      <c r="K26" s="116"/>
      <c r="L26" s="122"/>
      <c r="O26" s="340"/>
    </row>
    <row r="27" spans="1:17" s="128" customFormat="1">
      <c r="A27" s="14">
        <f t="shared" si="0"/>
        <v>19</v>
      </c>
      <c r="B27" s="119" t="s">
        <v>124</v>
      </c>
      <c r="D27" s="106"/>
      <c r="E27" s="107"/>
      <c r="F27" s="107"/>
      <c r="G27" s="109"/>
      <c r="H27" s="129"/>
      <c r="I27" s="337"/>
      <c r="J27" s="129"/>
      <c r="K27" s="107"/>
      <c r="L27" s="109"/>
      <c r="O27" s="341"/>
    </row>
    <row r="28" spans="1:17" s="128" customFormat="1">
      <c r="A28" s="14">
        <f t="shared" si="0"/>
        <v>20</v>
      </c>
      <c r="B28" s="107"/>
      <c r="C28" s="107" t="s">
        <v>64</v>
      </c>
      <c r="D28" s="114" t="s">
        <v>62</v>
      </c>
      <c r="E28" s="116">
        <f>'2013 ERF - Rate Design'!E52</f>
        <v>512366</v>
      </c>
      <c r="F28" s="124">
        <f>F18</f>
        <v>1.1499999999999999</v>
      </c>
      <c r="G28" s="109">
        <f>ROUND($E28*F28,2)</f>
        <v>589220.9</v>
      </c>
      <c r="H28" s="129"/>
      <c r="I28" s="337">
        <f>'JAP-19 Page 1'!$E$42</f>
        <v>-1.294E-2</v>
      </c>
      <c r="J28" s="129"/>
      <c r="K28" s="79">
        <f>ROUND(F28*(1+I28),2)</f>
        <v>1.1399999999999999</v>
      </c>
      <c r="L28" s="109">
        <f>ROUND($E28*K28,2)</f>
        <v>584097.24</v>
      </c>
      <c r="N28" s="80">
        <f>L28-G28</f>
        <v>-5123.6600000000326</v>
      </c>
      <c r="O28" s="339">
        <f>IF(G28&lt;&gt;0,N28/G28,0)</f>
        <v>-8.6956521739130991E-3</v>
      </c>
      <c r="P28" s="81"/>
      <c r="Q28" s="82">
        <f>K28-F28</f>
        <v>-1.0000000000000009E-2</v>
      </c>
    </row>
    <row r="29" spans="1:17" s="128" customFormat="1">
      <c r="A29" s="14">
        <f t="shared" si="0"/>
        <v>21</v>
      </c>
      <c r="B29" s="107"/>
      <c r="C29" s="107"/>
      <c r="D29" s="114"/>
      <c r="E29" s="116"/>
      <c r="F29" s="124"/>
      <c r="G29" s="122"/>
      <c r="H29" s="129"/>
      <c r="I29" s="337"/>
      <c r="J29" s="129"/>
      <c r="K29" s="124"/>
      <c r="L29" s="122"/>
      <c r="O29" s="341"/>
    </row>
    <row r="30" spans="1:17" s="128" customFormat="1">
      <c r="A30" s="14">
        <f t="shared" si="0"/>
        <v>22</v>
      </c>
      <c r="B30" s="107"/>
      <c r="C30" s="107" t="s">
        <v>65</v>
      </c>
      <c r="D30" s="114"/>
      <c r="E30" s="116"/>
      <c r="F30" s="124"/>
      <c r="G30" s="122"/>
      <c r="H30" s="129"/>
      <c r="I30" s="337"/>
      <c r="J30" s="129"/>
      <c r="K30" s="124"/>
      <c r="L30" s="122"/>
      <c r="O30" s="341"/>
    </row>
    <row r="31" spans="1:17" s="128" customFormat="1">
      <c r="A31" s="14">
        <f t="shared" si="0"/>
        <v>23</v>
      </c>
      <c r="B31" s="107"/>
      <c r="C31" s="107" t="s">
        <v>66</v>
      </c>
      <c r="D31" s="114" t="s">
        <v>58</v>
      </c>
      <c r="E31" s="116">
        <f>'2013 ERF - Rate Design'!E55</f>
        <v>665953</v>
      </c>
      <c r="F31" s="120">
        <f>F21</f>
        <v>0.13761999999999999</v>
      </c>
      <c r="G31" s="109" t="s">
        <v>67</v>
      </c>
      <c r="H31" s="129"/>
      <c r="I31" s="337"/>
      <c r="J31" s="129"/>
      <c r="K31" s="86">
        <f t="shared" ref="K31:K33" si="3">ROUND(F31*(1+I31),5)</f>
        <v>0.13761999999999999</v>
      </c>
      <c r="L31" s="109" t="s">
        <v>67</v>
      </c>
      <c r="O31" s="341"/>
      <c r="Q31" s="87">
        <f>K31-F31</f>
        <v>0</v>
      </c>
    </row>
    <row r="32" spans="1:17" s="128" customFormat="1">
      <c r="A32" s="14">
        <f t="shared" si="0"/>
        <v>24</v>
      </c>
      <c r="B32" s="107"/>
      <c r="C32" s="107" t="s">
        <v>68</v>
      </c>
      <c r="D32" s="114" t="s">
        <v>58</v>
      </c>
      <c r="E32" s="116">
        <f>'2013 ERF - Rate Design'!E56</f>
        <v>2690154</v>
      </c>
      <c r="F32" s="120">
        <f>F22</f>
        <v>0.13761999999999999</v>
      </c>
      <c r="G32" s="109">
        <f>ROUND($E32*F32,2)</f>
        <v>370218.99</v>
      </c>
      <c r="H32" s="129"/>
      <c r="I32" s="337">
        <f>'JAP-19 Page 1'!$E$42</f>
        <v>-1.294E-2</v>
      </c>
      <c r="J32" s="129"/>
      <c r="K32" s="86">
        <f t="shared" si="3"/>
        <v>0.13583999999999999</v>
      </c>
      <c r="L32" s="109">
        <f>ROUND($E32*K32,2)</f>
        <v>365430.52</v>
      </c>
      <c r="N32" s="80">
        <f>L32-G32</f>
        <v>-4788.4699999999721</v>
      </c>
      <c r="O32" s="339">
        <f>IF(G32&lt;&gt;0,N32/G32,0)</f>
        <v>-1.2934155538590746E-2</v>
      </c>
      <c r="P32" s="81"/>
      <c r="Q32" s="87">
        <f>K32-F32</f>
        <v>-1.7800000000000038E-3</v>
      </c>
    </row>
    <row r="33" spans="1:17" s="128" customFormat="1">
      <c r="A33" s="14">
        <f t="shared" si="0"/>
        <v>25</v>
      </c>
      <c r="B33" s="107"/>
      <c r="C33" s="107" t="s">
        <v>69</v>
      </c>
      <c r="D33" s="114" t="s">
        <v>58</v>
      </c>
      <c r="E33" s="116">
        <f>'2013 ERF - Rate Design'!E57</f>
        <v>7533376</v>
      </c>
      <c r="F33" s="120">
        <f>F23</f>
        <v>0.11078</v>
      </c>
      <c r="G33" s="109">
        <f>ROUND($E33*F33,2)</f>
        <v>834547.39</v>
      </c>
      <c r="H33" s="129"/>
      <c r="I33" s="337">
        <f>'JAP-19 Page 1'!$E$42</f>
        <v>-1.294E-2</v>
      </c>
      <c r="J33" s="129"/>
      <c r="K33" s="86">
        <f t="shared" si="3"/>
        <v>0.10935</v>
      </c>
      <c r="L33" s="109">
        <f>ROUND($E33*K33,2)</f>
        <v>823774.67</v>
      </c>
      <c r="N33" s="80">
        <f>L33-G33</f>
        <v>-10772.719999999972</v>
      </c>
      <c r="O33" s="339">
        <f>IF(G33&lt;&gt;0,N33/G33,0)</f>
        <v>-1.2908458080493155E-2</v>
      </c>
      <c r="P33" s="81"/>
      <c r="Q33" s="87">
        <f>K33-F33</f>
        <v>-1.4300000000000007E-3</v>
      </c>
    </row>
    <row r="34" spans="1:17" s="128" customFormat="1">
      <c r="A34" s="14">
        <f t="shared" si="0"/>
        <v>26</v>
      </c>
      <c r="B34" s="107"/>
      <c r="C34" s="111" t="s">
        <v>70</v>
      </c>
      <c r="D34" s="106"/>
      <c r="E34" s="130">
        <f>SUM(E31:E33)</f>
        <v>10889483</v>
      </c>
      <c r="F34" s="116"/>
      <c r="G34" s="107"/>
      <c r="H34" s="129"/>
      <c r="I34" s="337"/>
      <c r="J34" s="129"/>
      <c r="K34" s="116"/>
      <c r="L34" s="107"/>
      <c r="O34" s="341"/>
    </row>
    <row r="35" spans="1:17" s="128" customFormat="1">
      <c r="A35" s="14">
        <f t="shared" si="0"/>
        <v>27</v>
      </c>
      <c r="B35" s="107"/>
      <c r="C35" s="111" t="s">
        <v>61</v>
      </c>
      <c r="D35" s="114" t="s">
        <v>58</v>
      </c>
      <c r="E35" s="116">
        <f>E34</f>
        <v>10889483</v>
      </c>
      <c r="F35" s="131">
        <f>-F80</f>
        <v>-5.3699999999999998E-3</v>
      </c>
      <c r="G35" s="109">
        <f>ROUND($E35*F35,2)</f>
        <v>-58476.52</v>
      </c>
      <c r="H35" s="129"/>
      <c r="I35" s="337">
        <f>'JAP-19 Page 1'!$E$42</f>
        <v>-1.294E-2</v>
      </c>
      <c r="J35" s="129"/>
      <c r="K35" s="86">
        <f>ROUND(F35*(1+I35),5)</f>
        <v>-5.3E-3</v>
      </c>
      <c r="L35" s="109">
        <f>ROUND($E35*K35,2)</f>
        <v>-57714.26</v>
      </c>
      <c r="N35" s="80">
        <f>L35-G35</f>
        <v>762.25999999999476</v>
      </c>
      <c r="O35" s="339">
        <f>IF(G35&lt;&gt;0,N35/G35,0)</f>
        <v>-1.3035317423129742E-2</v>
      </c>
      <c r="P35" s="81"/>
      <c r="Q35" s="87">
        <f>K35-F35</f>
        <v>6.999999999999975E-5</v>
      </c>
    </row>
    <row r="36" spans="1:17" s="128" customFormat="1">
      <c r="A36" s="14">
        <f t="shared" si="0"/>
        <v>28</v>
      </c>
      <c r="C36" s="89" t="s">
        <v>113</v>
      </c>
      <c r="D36" s="106"/>
      <c r="E36" s="116"/>
      <c r="F36" s="116"/>
      <c r="G36" s="127">
        <f>SUM(G28:G35)</f>
        <v>1735510.76</v>
      </c>
      <c r="H36" s="129"/>
      <c r="I36" s="337"/>
      <c r="J36" s="129"/>
      <c r="K36" s="116"/>
      <c r="L36" s="127">
        <f>SUM(L28:L35)</f>
        <v>1715588.1700000002</v>
      </c>
      <c r="N36" s="80">
        <f>L36-G36</f>
        <v>-19922.589999999851</v>
      </c>
      <c r="O36" s="339">
        <f>IF(G36&lt;&gt;0,N36/G36,0)</f>
        <v>-1.1479381435814232E-2</v>
      </c>
      <c r="P36" s="81"/>
    </row>
    <row r="37" spans="1:17" s="128" customFormat="1">
      <c r="A37" s="14">
        <f t="shared" si="0"/>
        <v>29</v>
      </c>
      <c r="B37" s="107"/>
      <c r="C37" s="111"/>
      <c r="D37" s="106"/>
      <c r="E37" s="116"/>
      <c r="F37" s="116"/>
      <c r="G37" s="122"/>
      <c r="H37" s="129"/>
      <c r="I37" s="337"/>
      <c r="J37" s="129"/>
      <c r="K37" s="116"/>
      <c r="L37" s="122"/>
      <c r="O37" s="341"/>
    </row>
    <row r="38" spans="1:17" s="105" customFormat="1">
      <c r="A38" s="14">
        <f t="shared" si="0"/>
        <v>30</v>
      </c>
      <c r="B38" s="104" t="s">
        <v>125</v>
      </c>
      <c r="D38" s="106"/>
      <c r="E38" s="116"/>
      <c r="F38" s="124"/>
      <c r="G38" s="132"/>
      <c r="H38" s="133"/>
      <c r="I38" s="337"/>
      <c r="J38" s="133"/>
      <c r="K38" s="124"/>
      <c r="L38" s="132"/>
      <c r="O38" s="340"/>
    </row>
    <row r="39" spans="1:17" s="105" customFormat="1">
      <c r="A39" s="14">
        <f t="shared" si="0"/>
        <v>31</v>
      </c>
      <c r="C39" s="114" t="s">
        <v>64</v>
      </c>
      <c r="D39" s="114" t="s">
        <v>62</v>
      </c>
      <c r="E39" s="116">
        <f>'2013 ERF - Rate Design'!E64</f>
        <v>101408</v>
      </c>
      <c r="F39" s="124">
        <v>1.1499999999999999</v>
      </c>
      <c r="G39" s="109">
        <f>ROUND($E39*F39,2)</f>
        <v>116619.2</v>
      </c>
      <c r="H39" s="133"/>
      <c r="I39" s="337">
        <f>'JAP-19 Page 1'!$E$42</f>
        <v>-1.294E-2</v>
      </c>
      <c r="J39" s="133"/>
      <c r="K39" s="79">
        <f>ROUND(F39*(1+I39),2)</f>
        <v>1.1399999999999999</v>
      </c>
      <c r="L39" s="109">
        <f>ROUND($E39*K39,2)</f>
        <v>115605.12</v>
      </c>
      <c r="N39" s="80">
        <f>L39-G39</f>
        <v>-1014.0800000000017</v>
      </c>
      <c r="O39" s="339">
        <f>IF(G39&lt;&gt;0,N39/G39,0)</f>
        <v>-8.6956521739130592E-3</v>
      </c>
      <c r="P39" s="81"/>
      <c r="Q39" s="82">
        <f>K39-F39</f>
        <v>-1.0000000000000009E-2</v>
      </c>
    </row>
    <row r="40" spans="1:17" s="105" customFormat="1">
      <c r="A40" s="14">
        <f t="shared" si="0"/>
        <v>32</v>
      </c>
      <c r="C40" s="114" t="s">
        <v>61</v>
      </c>
      <c r="D40" s="114" t="s">
        <v>58</v>
      </c>
      <c r="E40" s="116">
        <f>'2013 ERF - Rate Design'!E65</f>
        <v>17344756</v>
      </c>
      <c r="F40" s="120">
        <f>'2013 ERF - Rate Design'!I65</f>
        <v>6.7999999999999996E-3</v>
      </c>
      <c r="G40" s="109">
        <f>ROUND($E40*F40,2)</f>
        <v>117944.34</v>
      </c>
      <c r="H40" s="133"/>
      <c r="I40" s="337">
        <f>'JAP-19 Page 1'!$E$42</f>
        <v>-1.294E-2</v>
      </c>
      <c r="J40" s="133"/>
      <c r="K40" s="86">
        <f t="shared" ref="K40" si="4">ROUND(F40*(1+I40),5)</f>
        <v>6.7099999999999998E-3</v>
      </c>
      <c r="L40" s="109">
        <f>ROUND($E40*K40,2)</f>
        <v>116383.31</v>
      </c>
      <c r="N40" s="80">
        <f>L40-G40</f>
        <v>-1561.0299999999988</v>
      </c>
      <c r="O40" s="339">
        <f>IF(G40&lt;&gt;0,N40/G40,0)</f>
        <v>-1.3235310825428325E-2</v>
      </c>
      <c r="P40" s="81"/>
      <c r="Q40" s="87">
        <f>K40-F40</f>
        <v>-8.9999999999999802E-5</v>
      </c>
    </row>
    <row r="41" spans="1:17" s="105" customFormat="1">
      <c r="A41" s="14">
        <f t="shared" si="0"/>
        <v>33</v>
      </c>
      <c r="C41" s="114"/>
      <c r="D41" s="114"/>
      <c r="E41" s="116"/>
      <c r="F41" s="120"/>
      <c r="G41" s="122"/>
      <c r="H41" s="133"/>
      <c r="I41" s="337"/>
      <c r="J41" s="133"/>
      <c r="K41" s="120"/>
      <c r="L41" s="122"/>
      <c r="O41" s="340"/>
    </row>
    <row r="42" spans="1:17" s="105" customFormat="1">
      <c r="A42" s="14">
        <f t="shared" si="0"/>
        <v>34</v>
      </c>
      <c r="C42" s="114" t="s">
        <v>65</v>
      </c>
      <c r="D42" s="114"/>
      <c r="E42" s="116"/>
      <c r="F42" s="120"/>
      <c r="G42" s="122"/>
      <c r="H42" s="133"/>
      <c r="I42" s="337"/>
      <c r="J42" s="133"/>
      <c r="K42" s="120"/>
      <c r="L42" s="122"/>
      <c r="O42" s="340"/>
    </row>
    <row r="43" spans="1:17" s="105" customFormat="1">
      <c r="A43" s="14">
        <f t="shared" si="0"/>
        <v>35</v>
      </c>
      <c r="C43" s="114" t="s">
        <v>73</v>
      </c>
      <c r="D43" s="114" t="s">
        <v>58</v>
      </c>
      <c r="E43" s="116">
        <f>'2013 ERF - Rate Design'!E69</f>
        <v>8755957</v>
      </c>
      <c r="F43" s="120">
        <f>'2013 ERF - Rate Design'!I69</f>
        <v>0.10172</v>
      </c>
      <c r="G43" s="109">
        <f t="shared" ref="G43:G45" si="5">ROUND($E43*F43,2)</f>
        <v>890655.95</v>
      </c>
      <c r="H43" s="133"/>
      <c r="I43" s="337">
        <f>'JAP-19 Page 1'!$E$42</f>
        <v>-1.294E-2</v>
      </c>
      <c r="J43" s="133"/>
      <c r="K43" s="86">
        <f t="shared" ref="K43:K45" si="6">ROUND(F43*(1+I43),5)</f>
        <v>0.1004</v>
      </c>
      <c r="L43" s="109">
        <f>ROUND($E43*K43,2)</f>
        <v>879098.08</v>
      </c>
      <c r="N43" s="80">
        <f>L43-G43</f>
        <v>-11557.869999999995</v>
      </c>
      <c r="O43" s="339">
        <f>IF(G43&lt;&gt;0,N43/G43,0)</f>
        <v>-1.2976806588447532E-2</v>
      </c>
      <c r="P43" s="81"/>
      <c r="Q43" s="87">
        <f>K43-F43</f>
        <v>-1.3200000000000017E-3</v>
      </c>
    </row>
    <row r="44" spans="1:17" s="105" customFormat="1">
      <c r="A44" s="14">
        <f t="shared" si="0"/>
        <v>36</v>
      </c>
      <c r="C44" s="114" t="s">
        <v>74</v>
      </c>
      <c r="D44" s="114" t="s">
        <v>58</v>
      </c>
      <c r="E44" s="116">
        <f>'2013 ERF - Rate Design'!E70</f>
        <v>4051604</v>
      </c>
      <c r="F44" s="120">
        <f>'2013 ERF - Rate Design'!I70</f>
        <v>5.033E-2</v>
      </c>
      <c r="G44" s="109">
        <f t="shared" si="5"/>
        <v>203917.23</v>
      </c>
      <c r="H44" s="133"/>
      <c r="I44" s="337">
        <f>'JAP-19 Page 1'!$E$42</f>
        <v>-1.294E-2</v>
      </c>
      <c r="J44" s="133"/>
      <c r="K44" s="86">
        <f t="shared" si="6"/>
        <v>4.9680000000000002E-2</v>
      </c>
      <c r="L44" s="109">
        <f>ROUND($E44*K44,2)</f>
        <v>201283.69</v>
      </c>
      <c r="N44" s="80">
        <f>L44-G44</f>
        <v>-2633.5400000000081</v>
      </c>
      <c r="O44" s="339">
        <f>IF(G44&lt;&gt;0,N44/G44,0)</f>
        <v>-1.2914749773719503E-2</v>
      </c>
      <c r="P44" s="81"/>
      <c r="Q44" s="87">
        <f>K44-F44</f>
        <v>-6.499999999999978E-4</v>
      </c>
    </row>
    <row r="45" spans="1:17" s="105" customFormat="1">
      <c r="A45" s="14">
        <f t="shared" si="0"/>
        <v>37</v>
      </c>
      <c r="C45" s="114" t="s">
        <v>75</v>
      </c>
      <c r="D45" s="114" t="s">
        <v>58</v>
      </c>
      <c r="E45" s="116">
        <f>'2013 ERF - Rate Design'!E71</f>
        <v>4537195</v>
      </c>
      <c r="F45" s="120">
        <f>'2013 ERF - Rate Design'!I71</f>
        <v>4.8160000000000001E-2</v>
      </c>
      <c r="G45" s="109">
        <f t="shared" si="5"/>
        <v>218511.31</v>
      </c>
      <c r="H45" s="133"/>
      <c r="I45" s="337">
        <f>'JAP-19 Page 1'!$E$42</f>
        <v>-1.294E-2</v>
      </c>
      <c r="J45" s="133"/>
      <c r="K45" s="86">
        <f t="shared" si="6"/>
        <v>4.7539999999999999E-2</v>
      </c>
      <c r="L45" s="109">
        <f>ROUND($E45*K45,2)</f>
        <v>215698.25</v>
      </c>
      <c r="N45" s="80">
        <f>L45-G45</f>
        <v>-2813.0599999999977</v>
      </c>
      <c r="O45" s="339">
        <f>IF(G45&lt;&gt;0,N45/G45,0)</f>
        <v>-1.2873750104742851E-2</v>
      </c>
      <c r="P45" s="81"/>
      <c r="Q45" s="87">
        <f>K45-F45</f>
        <v>-6.2000000000000249E-4</v>
      </c>
    </row>
    <row r="46" spans="1:17" s="105" customFormat="1">
      <c r="A46" s="14">
        <f t="shared" si="0"/>
        <v>38</v>
      </c>
      <c r="C46" s="111" t="s">
        <v>70</v>
      </c>
      <c r="D46" s="106"/>
      <c r="E46" s="130">
        <f>SUM(E43:E45)</f>
        <v>17344756</v>
      </c>
      <c r="F46" s="124"/>
      <c r="H46" s="133"/>
      <c r="I46" s="337"/>
      <c r="J46" s="133"/>
      <c r="K46" s="124"/>
      <c r="O46" s="340"/>
    </row>
    <row r="47" spans="1:17" s="105" customFormat="1">
      <c r="A47" s="14">
        <f t="shared" si="0"/>
        <v>39</v>
      </c>
      <c r="C47" s="114"/>
      <c r="D47" s="106"/>
      <c r="E47" s="116"/>
      <c r="F47" s="124"/>
      <c r="G47" s="127">
        <f>SUM(G39:G45)</f>
        <v>1547648.03</v>
      </c>
      <c r="H47" s="133"/>
      <c r="I47" s="337"/>
      <c r="J47" s="133"/>
      <c r="K47" s="124"/>
      <c r="L47" s="127">
        <f>SUM(L39:L45)</f>
        <v>1528068.45</v>
      </c>
      <c r="N47" s="80">
        <f>L47-G47</f>
        <v>-19579.580000000075</v>
      </c>
      <c r="O47" s="339">
        <f>IF(G47&lt;&gt;0,N47/G47,0)</f>
        <v>-1.2651184003380972E-2</v>
      </c>
      <c r="P47" s="81"/>
    </row>
    <row r="48" spans="1:17" s="105" customFormat="1">
      <c r="A48" s="14">
        <f t="shared" si="0"/>
        <v>40</v>
      </c>
      <c r="C48" s="106"/>
      <c r="D48" s="106"/>
      <c r="E48" s="116"/>
      <c r="F48" s="124"/>
      <c r="G48" s="122"/>
      <c r="H48" s="133"/>
      <c r="I48" s="337"/>
      <c r="J48" s="133"/>
      <c r="K48" s="124"/>
      <c r="L48" s="122"/>
      <c r="O48" s="340"/>
    </row>
    <row r="49" spans="1:17" s="105" customFormat="1">
      <c r="A49" s="14">
        <f t="shared" si="0"/>
        <v>41</v>
      </c>
      <c r="B49" s="104" t="s">
        <v>127</v>
      </c>
      <c r="D49" s="106"/>
      <c r="E49" s="116"/>
      <c r="F49" s="124"/>
      <c r="G49" s="132"/>
      <c r="H49" s="133"/>
      <c r="I49" s="337"/>
      <c r="J49" s="133"/>
      <c r="K49" s="124"/>
      <c r="L49" s="132"/>
      <c r="O49" s="340"/>
    </row>
    <row r="50" spans="1:17" s="105" customFormat="1">
      <c r="A50" s="14">
        <f t="shared" si="0"/>
        <v>42</v>
      </c>
      <c r="C50" s="114"/>
      <c r="D50" s="114" t="s">
        <v>62</v>
      </c>
      <c r="E50" s="116">
        <f>'2013 ERF - Rate Design'!E77</f>
        <v>665050</v>
      </c>
      <c r="F50" s="124">
        <f>F39</f>
        <v>1.1499999999999999</v>
      </c>
      <c r="G50" s="109">
        <f>ROUND($E50*F50,2)</f>
        <v>764807.5</v>
      </c>
      <c r="H50" s="133"/>
      <c r="I50" s="337">
        <f>'JAP-19 Page 1'!$E$42</f>
        <v>-1.294E-2</v>
      </c>
      <c r="J50" s="133"/>
      <c r="K50" s="79">
        <f>ROUND(F50*(1+I50),2)</f>
        <v>1.1399999999999999</v>
      </c>
      <c r="L50" s="109">
        <f>ROUND($E50*K50,2)</f>
        <v>758157</v>
      </c>
      <c r="N50" s="80">
        <f>L50-G50</f>
        <v>-6650.5</v>
      </c>
      <c r="O50" s="339">
        <f>IF(G50&lt;&gt;0,N50/G50,0)</f>
        <v>-8.6956521739130436E-3</v>
      </c>
      <c r="P50" s="81"/>
      <c r="Q50" s="82">
        <f>K50-F50</f>
        <v>-1.0000000000000009E-2</v>
      </c>
    </row>
    <row r="51" spans="1:17" s="105" customFormat="1">
      <c r="A51" s="14">
        <f t="shared" si="0"/>
        <v>43</v>
      </c>
      <c r="C51" s="114"/>
      <c r="D51" s="114"/>
      <c r="E51" s="116"/>
      <c r="F51" s="120"/>
      <c r="G51" s="122"/>
      <c r="H51" s="133"/>
      <c r="I51" s="337"/>
      <c r="J51" s="133"/>
      <c r="K51" s="120"/>
      <c r="L51" s="122"/>
      <c r="O51" s="340"/>
    </row>
    <row r="52" spans="1:17" s="105" customFormat="1">
      <c r="A52" s="14">
        <f t="shared" si="0"/>
        <v>44</v>
      </c>
      <c r="C52" s="114" t="s">
        <v>65</v>
      </c>
      <c r="D52" s="114"/>
      <c r="E52" s="116"/>
      <c r="F52" s="120"/>
      <c r="G52" s="122"/>
      <c r="H52" s="133"/>
      <c r="I52" s="337"/>
      <c r="J52" s="133"/>
      <c r="K52" s="120"/>
      <c r="L52" s="122"/>
      <c r="O52" s="340"/>
    </row>
    <row r="53" spans="1:17" s="105" customFormat="1">
      <c r="A53" s="14">
        <f t="shared" si="0"/>
        <v>45</v>
      </c>
      <c r="C53" s="114" t="s">
        <v>73</v>
      </c>
      <c r="D53" s="114" t="s">
        <v>58</v>
      </c>
      <c r="E53" s="116">
        <f>'2013 ERF - Rate Design'!E81</f>
        <v>27027671</v>
      </c>
      <c r="F53" s="120">
        <f>F43</f>
        <v>0.10172</v>
      </c>
      <c r="G53" s="109">
        <f t="shared" ref="G53:G55" si="7">ROUND($E53*F53,2)</f>
        <v>2749254.69</v>
      </c>
      <c r="H53" s="133"/>
      <c r="I53" s="337">
        <f>'JAP-19 Page 1'!$E$42</f>
        <v>-1.294E-2</v>
      </c>
      <c r="J53" s="133"/>
      <c r="K53" s="86">
        <f t="shared" ref="K53:K55" si="8">ROUND(F53*(1+I53),5)</f>
        <v>0.1004</v>
      </c>
      <c r="L53" s="109">
        <f>ROUND($E53*K53,2)</f>
        <v>2713578.17</v>
      </c>
      <c r="N53" s="80">
        <f>L53-G53</f>
        <v>-35676.520000000019</v>
      </c>
      <c r="O53" s="339">
        <f>IF(G53&lt;&gt;0,N53/G53,0)</f>
        <v>-1.2976796995115799E-2</v>
      </c>
      <c r="P53" s="81"/>
      <c r="Q53" s="87">
        <f>K53-F53</f>
        <v>-1.3200000000000017E-3</v>
      </c>
    </row>
    <row r="54" spans="1:17" s="105" customFormat="1">
      <c r="A54" s="14">
        <f t="shared" si="0"/>
        <v>46</v>
      </c>
      <c r="C54" s="114" t="s">
        <v>74</v>
      </c>
      <c r="D54" s="114" t="s">
        <v>58</v>
      </c>
      <c r="E54" s="116">
        <f>'2013 ERF - Rate Design'!E82</f>
        <v>18099259</v>
      </c>
      <c r="F54" s="120">
        <f>F44</f>
        <v>5.033E-2</v>
      </c>
      <c r="G54" s="109">
        <f t="shared" si="7"/>
        <v>910935.71</v>
      </c>
      <c r="H54" s="133"/>
      <c r="I54" s="337">
        <f>'JAP-19 Page 1'!$E$42</f>
        <v>-1.294E-2</v>
      </c>
      <c r="J54" s="133"/>
      <c r="K54" s="86">
        <f t="shared" si="8"/>
        <v>4.9680000000000002E-2</v>
      </c>
      <c r="L54" s="109">
        <f>ROUND($E54*K54,2)</f>
        <v>899171.19</v>
      </c>
      <c r="N54" s="80">
        <f>L54-G54</f>
        <v>-11764.520000000019</v>
      </c>
      <c r="O54" s="339">
        <f>IF(G54&lt;&gt;0,N54/G54,0)</f>
        <v>-1.2914764314157822E-2</v>
      </c>
      <c r="P54" s="81"/>
      <c r="Q54" s="87">
        <f>K54-F54</f>
        <v>-6.499999999999978E-4</v>
      </c>
    </row>
    <row r="55" spans="1:17" s="105" customFormat="1">
      <c r="A55" s="14">
        <f t="shared" si="0"/>
        <v>47</v>
      </c>
      <c r="C55" s="114" t="s">
        <v>76</v>
      </c>
      <c r="D55" s="114" t="s">
        <v>58</v>
      </c>
      <c r="E55" s="116">
        <f>'2013 ERF - Rate Design'!E83</f>
        <v>31440202</v>
      </c>
      <c r="F55" s="120">
        <f>F45</f>
        <v>4.8160000000000001E-2</v>
      </c>
      <c r="G55" s="109">
        <f t="shared" si="7"/>
        <v>1514160.13</v>
      </c>
      <c r="H55" s="133"/>
      <c r="I55" s="337">
        <f>'JAP-19 Page 1'!$E$42</f>
        <v>-1.294E-2</v>
      </c>
      <c r="J55" s="133"/>
      <c r="K55" s="86">
        <f t="shared" si="8"/>
        <v>4.7539999999999999E-2</v>
      </c>
      <c r="L55" s="109">
        <f>ROUND($E55*K55,2)</f>
        <v>1494667.2</v>
      </c>
      <c r="N55" s="80">
        <f>L55-G55</f>
        <v>-19492.929999999935</v>
      </c>
      <c r="O55" s="339">
        <f>IF(G55&lt;&gt;0,N55/G55,0)</f>
        <v>-1.2873757282197053E-2</v>
      </c>
      <c r="P55" s="81"/>
      <c r="Q55" s="87">
        <f>K55-F55</f>
        <v>-6.2000000000000249E-4</v>
      </c>
    </row>
    <row r="56" spans="1:17" s="105" customFormat="1">
      <c r="A56" s="14">
        <f t="shared" si="0"/>
        <v>48</v>
      </c>
      <c r="C56" s="111" t="s">
        <v>70</v>
      </c>
      <c r="D56" s="106"/>
      <c r="E56" s="130">
        <f>SUM(E53:E55)</f>
        <v>76567132</v>
      </c>
      <c r="F56" s="124"/>
      <c r="H56" s="133"/>
      <c r="I56" s="337"/>
      <c r="J56" s="133"/>
      <c r="K56" s="124"/>
      <c r="O56" s="340"/>
    </row>
    <row r="57" spans="1:17" s="105" customFormat="1">
      <c r="A57" s="14">
        <f t="shared" si="0"/>
        <v>49</v>
      </c>
      <c r="C57" s="89" t="s">
        <v>113</v>
      </c>
      <c r="D57" s="106"/>
      <c r="E57" s="116"/>
      <c r="F57" s="124"/>
      <c r="G57" s="127">
        <f>SUM(G50:G55)</f>
        <v>5939158.0300000003</v>
      </c>
      <c r="H57" s="133"/>
      <c r="I57" s="337"/>
      <c r="J57" s="133"/>
      <c r="K57" s="124"/>
      <c r="L57" s="127">
        <f>SUM(L50:L55)</f>
        <v>5865573.5599999996</v>
      </c>
      <c r="N57" s="80">
        <f>L57-G57</f>
        <v>-73584.470000000671</v>
      </c>
      <c r="O57" s="339">
        <f>IF(G57&lt;&gt;0,N57/G57,0)</f>
        <v>-1.2389714102286762E-2</v>
      </c>
      <c r="P57" s="81"/>
    </row>
    <row r="58" spans="1:17" s="105" customFormat="1">
      <c r="A58" s="14">
        <f t="shared" si="0"/>
        <v>50</v>
      </c>
      <c r="C58" s="106"/>
      <c r="D58" s="106"/>
      <c r="E58" s="116"/>
      <c r="F58" s="124"/>
      <c r="G58" s="122"/>
      <c r="H58" s="133"/>
      <c r="I58" s="337"/>
      <c r="J58" s="133"/>
      <c r="K58" s="124"/>
      <c r="L58" s="122"/>
      <c r="O58" s="340"/>
    </row>
    <row r="59" spans="1:17" s="105" customFormat="1">
      <c r="A59" s="14">
        <f t="shared" si="0"/>
        <v>51</v>
      </c>
      <c r="B59" s="104" t="s">
        <v>128</v>
      </c>
      <c r="D59" s="106"/>
      <c r="E59" s="116"/>
      <c r="F59" s="124"/>
      <c r="G59" s="122"/>
      <c r="H59" s="133"/>
      <c r="I59" s="337"/>
      <c r="J59" s="133"/>
      <c r="K59" s="124"/>
      <c r="L59" s="122"/>
      <c r="O59" s="340"/>
    </row>
    <row r="60" spans="1:17" s="105" customFormat="1">
      <c r="A60" s="14">
        <f t="shared" si="0"/>
        <v>52</v>
      </c>
      <c r="C60" s="114" t="s">
        <v>64</v>
      </c>
      <c r="D60" s="114" t="s">
        <v>62</v>
      </c>
      <c r="E60" s="116">
        <f>'2013 ERF - Rate Design'!E89</f>
        <v>93477</v>
      </c>
      <c r="F60" s="124">
        <f>F39</f>
        <v>1.1499999999999999</v>
      </c>
      <c r="G60" s="122">
        <f>ROUND($E60*F60,2)</f>
        <v>107498.55</v>
      </c>
      <c r="H60" s="133"/>
      <c r="I60" s="337">
        <f>'JAP-19 Page 1'!$E$42</f>
        <v>-1.294E-2</v>
      </c>
      <c r="J60" s="133"/>
      <c r="K60" s="79">
        <f>ROUND(F60*(1+I60),2)</f>
        <v>1.1399999999999999</v>
      </c>
      <c r="L60" s="122">
        <f>ROUND($E60*K60,2)</f>
        <v>106563.78</v>
      </c>
      <c r="N60" s="80">
        <f>L60-G60</f>
        <v>-934.77000000000407</v>
      </c>
      <c r="O60" s="339">
        <f>IF(G60&lt;&gt;0,N60/G60,0)</f>
        <v>-8.6956521739130817E-3</v>
      </c>
      <c r="P60" s="81"/>
      <c r="Q60" s="82">
        <f>K60-F60</f>
        <v>-1.0000000000000009E-2</v>
      </c>
    </row>
    <row r="61" spans="1:17" s="105" customFormat="1">
      <c r="A61" s="14">
        <f t="shared" si="0"/>
        <v>53</v>
      </c>
      <c r="C61" s="114" t="s">
        <v>61</v>
      </c>
      <c r="D61" s="114" t="s">
        <v>58</v>
      </c>
      <c r="E61" s="116">
        <f>'2013 ERF - Rate Design'!E90</f>
        <v>12317849</v>
      </c>
      <c r="F61" s="120">
        <f>'2013 ERF - Rate Design'!I90</f>
        <v>6.79E-3</v>
      </c>
      <c r="G61" s="122">
        <f>ROUND($E61*F61,2)</f>
        <v>83638.19</v>
      </c>
      <c r="H61" s="133"/>
      <c r="I61" s="337">
        <f>'JAP-19 Page 1'!$E$42</f>
        <v>-1.294E-2</v>
      </c>
      <c r="J61" s="133"/>
      <c r="K61" s="86">
        <f t="shared" ref="K61" si="9">ROUND(F61*(1+I61),5)</f>
        <v>6.7000000000000002E-3</v>
      </c>
      <c r="L61" s="122">
        <f>ROUND($E61*K61,2)</f>
        <v>82529.59</v>
      </c>
      <c r="N61" s="80">
        <f>L61-G61</f>
        <v>-1108.6000000000058</v>
      </c>
      <c r="O61" s="339">
        <f>IF(G61&lt;&gt;0,N61/G61,0)</f>
        <v>-1.3254710557461918E-2</v>
      </c>
      <c r="P61" s="81"/>
      <c r="Q61" s="87">
        <f>K61-F61</f>
        <v>-8.9999999999999802E-5</v>
      </c>
    </row>
    <row r="62" spans="1:17" s="105" customFormat="1">
      <c r="A62" s="14">
        <f t="shared" si="0"/>
        <v>54</v>
      </c>
      <c r="C62" s="114"/>
      <c r="D62" s="114"/>
      <c r="E62" s="116"/>
      <c r="F62" s="120"/>
      <c r="G62" s="122"/>
      <c r="H62" s="133"/>
      <c r="I62" s="337"/>
      <c r="J62" s="133"/>
      <c r="K62" s="120"/>
      <c r="L62" s="122"/>
      <c r="O62" s="340"/>
    </row>
    <row r="63" spans="1:17" s="105" customFormat="1">
      <c r="A63" s="14">
        <f t="shared" si="0"/>
        <v>55</v>
      </c>
      <c r="C63" s="114" t="s">
        <v>65</v>
      </c>
      <c r="D63" s="114"/>
      <c r="E63" s="116"/>
      <c r="F63" s="120"/>
      <c r="G63" s="122"/>
      <c r="H63" s="133"/>
      <c r="I63" s="337"/>
      <c r="J63" s="133"/>
      <c r="K63" s="120"/>
      <c r="L63" s="122"/>
      <c r="O63" s="340"/>
    </row>
    <row r="64" spans="1:17" s="105" customFormat="1">
      <c r="A64" s="14">
        <f t="shared" si="0"/>
        <v>56</v>
      </c>
      <c r="C64" s="107" t="s">
        <v>77</v>
      </c>
      <c r="D64" s="107" t="s">
        <v>58</v>
      </c>
      <c r="E64" s="116">
        <f>'2013 ERF - Rate Design'!E94</f>
        <v>2903910</v>
      </c>
      <c r="F64" s="120">
        <f>'2013 ERF - Rate Design'!I94</f>
        <v>0.19853999999999999</v>
      </c>
      <c r="G64" s="122">
        <f>ROUND($E64*F64,2)</f>
        <v>576542.29</v>
      </c>
      <c r="H64" s="133"/>
      <c r="I64" s="337">
        <f>'JAP-19 Page 1'!$E$42</f>
        <v>-1.294E-2</v>
      </c>
      <c r="J64" s="133"/>
      <c r="K64" s="86">
        <f t="shared" ref="K64:K65" si="10">ROUND(F64*(1+I64),5)</f>
        <v>0.19597000000000001</v>
      </c>
      <c r="L64" s="122">
        <f>ROUND($E64*K64,2)</f>
        <v>569079.24</v>
      </c>
      <c r="N64" s="80">
        <f>L64-G64</f>
        <v>-7463.0500000000466</v>
      </c>
      <c r="O64" s="339">
        <f>IF(G64&lt;&gt;0,N64/G64,0)</f>
        <v>-1.2944497098382924E-2</v>
      </c>
      <c r="P64" s="81"/>
      <c r="Q64" s="87">
        <f>K64-F64</f>
        <v>-2.569999999999989E-3</v>
      </c>
    </row>
    <row r="65" spans="1:17" s="105" customFormat="1">
      <c r="A65" s="14">
        <f t="shared" si="0"/>
        <v>57</v>
      </c>
      <c r="C65" s="107" t="s">
        <v>78</v>
      </c>
      <c r="D65" s="107" t="s">
        <v>58</v>
      </c>
      <c r="E65" s="116">
        <f>'2013 ERF - Rate Design'!E95</f>
        <v>9413939</v>
      </c>
      <c r="F65" s="120">
        <f>'2013 ERF - Rate Design'!I95</f>
        <v>0.14076</v>
      </c>
      <c r="G65" s="122">
        <f>ROUND($E65*F65,2)</f>
        <v>1325106.05</v>
      </c>
      <c r="H65" s="133"/>
      <c r="I65" s="337">
        <f>'JAP-19 Page 1'!$E$42</f>
        <v>-1.294E-2</v>
      </c>
      <c r="J65" s="133"/>
      <c r="K65" s="86">
        <f t="shared" si="10"/>
        <v>0.13894000000000001</v>
      </c>
      <c r="L65" s="122">
        <f>ROUND($E65*K65,2)</f>
        <v>1307972.68</v>
      </c>
      <c r="N65" s="80">
        <f>L65-G65</f>
        <v>-17133.370000000112</v>
      </c>
      <c r="O65" s="339">
        <f>IF(G65&lt;&gt;0,N65/G65,0)</f>
        <v>-1.2929810410268756E-2</v>
      </c>
      <c r="P65" s="81"/>
      <c r="Q65" s="87">
        <f>K65-F65</f>
        <v>-1.8199999999999883E-3</v>
      </c>
    </row>
    <row r="66" spans="1:17" s="105" customFormat="1">
      <c r="A66" s="14">
        <f t="shared" si="0"/>
        <v>58</v>
      </c>
      <c r="C66" s="111" t="s">
        <v>70</v>
      </c>
      <c r="D66" s="114" t="s">
        <v>58</v>
      </c>
      <c r="E66" s="130">
        <f>SUM(E64:E65)</f>
        <v>12317849</v>
      </c>
      <c r="F66" s="124"/>
      <c r="H66" s="133"/>
      <c r="I66" s="337"/>
      <c r="J66" s="133"/>
      <c r="K66" s="124"/>
      <c r="O66" s="340"/>
    </row>
    <row r="67" spans="1:17" s="105" customFormat="1">
      <c r="A67" s="14">
        <f t="shared" si="0"/>
        <v>59</v>
      </c>
      <c r="C67" s="89" t="s">
        <v>113</v>
      </c>
      <c r="D67" s="114"/>
      <c r="E67" s="116"/>
      <c r="F67" s="124"/>
      <c r="G67" s="127">
        <f>SUM(G60:G65)</f>
        <v>2092785.08</v>
      </c>
      <c r="H67" s="133"/>
      <c r="I67" s="337"/>
      <c r="J67" s="133"/>
      <c r="K67" s="124"/>
      <c r="L67" s="127">
        <f>SUM(L60:L65)</f>
        <v>2066145.29</v>
      </c>
      <c r="N67" s="80">
        <f>L67-G67</f>
        <v>-26639.790000000037</v>
      </c>
      <c r="O67" s="339">
        <f>IF(G67&lt;&gt;0,N67/G67,0)</f>
        <v>-1.2729348204259959E-2</v>
      </c>
      <c r="P67" s="81"/>
    </row>
    <row r="68" spans="1:17" s="105" customFormat="1">
      <c r="A68" s="14">
        <f t="shared" ref="A68:A105" si="11">A67+1</f>
        <v>60</v>
      </c>
      <c r="C68" s="106"/>
      <c r="D68" s="106"/>
      <c r="E68" s="116"/>
      <c r="F68" s="124"/>
      <c r="G68" s="122"/>
      <c r="H68" s="133"/>
      <c r="I68" s="337"/>
      <c r="J68" s="133"/>
      <c r="K68" s="124"/>
      <c r="L68" s="122"/>
      <c r="O68" s="340"/>
    </row>
    <row r="69" spans="1:17" s="105" customFormat="1">
      <c r="A69" s="14">
        <f t="shared" si="11"/>
        <v>61</v>
      </c>
      <c r="B69" s="104" t="s">
        <v>129</v>
      </c>
      <c r="D69" s="106"/>
      <c r="E69" s="116"/>
      <c r="F69" s="124"/>
      <c r="G69" s="122"/>
      <c r="H69" s="133"/>
      <c r="I69" s="337"/>
      <c r="J69" s="133"/>
      <c r="K69" s="124"/>
      <c r="L69" s="122"/>
      <c r="O69" s="340"/>
    </row>
    <row r="70" spans="1:17" s="105" customFormat="1">
      <c r="A70" s="14">
        <f t="shared" si="11"/>
        <v>62</v>
      </c>
      <c r="B70" s="114"/>
      <c r="C70" s="114" t="s">
        <v>64</v>
      </c>
      <c r="D70" s="114" t="s">
        <v>62</v>
      </c>
      <c r="E70" s="116">
        <f>'2013 ERF - Rate Design'!E101</f>
        <v>0</v>
      </c>
      <c r="F70" s="124">
        <f>F60</f>
        <v>1.1499999999999999</v>
      </c>
      <c r="G70" s="122">
        <f>ROUND($E70*F70,2)</f>
        <v>0</v>
      </c>
      <c r="H70" s="133"/>
      <c r="I70" s="337">
        <f>'JAP-19 Page 1'!$E$42</f>
        <v>-1.294E-2</v>
      </c>
      <c r="J70" s="133"/>
      <c r="K70" s="79">
        <f>ROUND(F70*(1+I70),2)</f>
        <v>1.1399999999999999</v>
      </c>
      <c r="L70" s="122">
        <f>ROUND($E70*K70,2)</f>
        <v>0</v>
      </c>
      <c r="N70" s="80">
        <f>L70-G70</f>
        <v>0</v>
      </c>
      <c r="O70" s="339">
        <f>IF(G70&lt;&gt;0,N70/G70,0)</f>
        <v>0</v>
      </c>
      <c r="P70" s="81"/>
      <c r="Q70" s="82">
        <f>K70-F70</f>
        <v>-1.0000000000000009E-2</v>
      </c>
    </row>
    <row r="71" spans="1:17" s="105" customFormat="1">
      <c r="A71" s="14">
        <f t="shared" si="11"/>
        <v>63</v>
      </c>
      <c r="B71" s="114"/>
      <c r="C71" s="114"/>
      <c r="D71" s="114"/>
      <c r="E71" s="116"/>
      <c r="F71" s="120"/>
      <c r="G71" s="122"/>
      <c r="H71" s="133"/>
      <c r="I71" s="337"/>
      <c r="J71" s="133"/>
      <c r="K71" s="120"/>
      <c r="L71" s="122"/>
      <c r="O71" s="340"/>
    </row>
    <row r="72" spans="1:17" s="105" customFormat="1">
      <c r="A72" s="14">
        <f t="shared" si="11"/>
        <v>64</v>
      </c>
      <c r="B72" s="114"/>
      <c r="C72" s="114" t="s">
        <v>65</v>
      </c>
      <c r="D72" s="114"/>
      <c r="E72" s="116"/>
      <c r="F72" s="120"/>
      <c r="G72" s="122"/>
      <c r="H72" s="133"/>
      <c r="I72" s="337"/>
      <c r="J72" s="133"/>
      <c r="K72" s="120"/>
      <c r="L72" s="122"/>
      <c r="O72" s="340"/>
    </row>
    <row r="73" spans="1:17" s="105" customFormat="1">
      <c r="A73" s="14">
        <f t="shared" si="11"/>
        <v>65</v>
      </c>
      <c r="B73" s="114"/>
      <c r="C73" s="107" t="s">
        <v>77</v>
      </c>
      <c r="D73" s="107" t="s">
        <v>58</v>
      </c>
      <c r="E73" s="116">
        <f>'2013 ERF - Rate Design'!E105</f>
        <v>5459</v>
      </c>
      <c r="F73" s="120">
        <f>F64</f>
        <v>0.19853999999999999</v>
      </c>
      <c r="G73" s="122">
        <f>ROUND($E73*F73,2)</f>
        <v>1083.83</v>
      </c>
      <c r="H73" s="133"/>
      <c r="I73" s="337">
        <f>'JAP-19 Page 1'!$E$42</f>
        <v>-1.294E-2</v>
      </c>
      <c r="J73" s="133"/>
      <c r="K73" s="86">
        <f t="shared" ref="K73:K74" si="12">ROUND(F73*(1+I73),5)</f>
        <v>0.19597000000000001</v>
      </c>
      <c r="L73" s="122">
        <f>ROUND($E73*K73,2)</f>
        <v>1069.8</v>
      </c>
      <c r="N73" s="80">
        <f>L73-G73</f>
        <v>-14.029999999999973</v>
      </c>
      <c r="O73" s="339">
        <f>IF(G73&lt;&gt;0,N73/G73,0)</f>
        <v>-1.2944834522019111E-2</v>
      </c>
      <c r="P73" s="81"/>
      <c r="Q73" s="87">
        <f>K73-F73</f>
        <v>-2.569999999999989E-3</v>
      </c>
    </row>
    <row r="74" spans="1:17" s="105" customFormat="1">
      <c r="A74" s="14">
        <f t="shared" si="11"/>
        <v>66</v>
      </c>
      <c r="B74" s="114"/>
      <c r="C74" s="107" t="s">
        <v>78</v>
      </c>
      <c r="D74" s="107" t="s">
        <v>58</v>
      </c>
      <c r="E74" s="116">
        <f>'2013 ERF - Rate Design'!E106</f>
        <v>21114</v>
      </c>
      <c r="F74" s="120">
        <f>F65</f>
        <v>0.14076</v>
      </c>
      <c r="G74" s="122">
        <f>ROUND($E74*F74,2)</f>
        <v>2972.01</v>
      </c>
      <c r="H74" s="133"/>
      <c r="I74" s="337">
        <f>'JAP-19 Page 1'!$E$42</f>
        <v>-1.294E-2</v>
      </c>
      <c r="J74" s="133"/>
      <c r="K74" s="86">
        <f t="shared" si="12"/>
        <v>0.13894000000000001</v>
      </c>
      <c r="L74" s="122">
        <f>ROUND($E74*K74,2)</f>
        <v>2933.58</v>
      </c>
      <c r="N74" s="80">
        <f>L74-G74</f>
        <v>-38.430000000000291</v>
      </c>
      <c r="O74" s="339">
        <f>IF(G74&lt;&gt;0,N74/G74,0)</f>
        <v>-1.2930642898240682E-2</v>
      </c>
      <c r="P74" s="81"/>
      <c r="Q74" s="87">
        <f>K74-F74</f>
        <v>-1.8199999999999883E-3</v>
      </c>
    </row>
    <row r="75" spans="1:17" s="105" customFormat="1">
      <c r="A75" s="14">
        <f t="shared" si="11"/>
        <v>67</v>
      </c>
      <c r="C75" s="111" t="s">
        <v>70</v>
      </c>
      <c r="D75" s="114" t="s">
        <v>58</v>
      </c>
      <c r="E75" s="130">
        <f>SUM(E73:E74)</f>
        <v>26573</v>
      </c>
      <c r="F75" s="124"/>
      <c r="H75" s="133"/>
      <c r="I75" s="337"/>
      <c r="J75" s="133"/>
      <c r="K75" s="124"/>
      <c r="O75" s="340"/>
    </row>
    <row r="76" spans="1:17" s="105" customFormat="1">
      <c r="A76" s="14">
        <f t="shared" si="11"/>
        <v>68</v>
      </c>
      <c r="C76" s="89" t="s">
        <v>113</v>
      </c>
      <c r="D76" s="114"/>
      <c r="E76" s="116"/>
      <c r="F76" s="124"/>
      <c r="G76" s="127">
        <f>SUM(G70:G74)</f>
        <v>4055.84</v>
      </c>
      <c r="H76" s="133"/>
      <c r="I76" s="337"/>
      <c r="J76" s="133"/>
      <c r="K76" s="124"/>
      <c r="L76" s="127">
        <f>SUM(L70:L74)</f>
        <v>4003.38</v>
      </c>
      <c r="N76" s="80">
        <f>L76-G76</f>
        <v>-52.460000000000036</v>
      </c>
      <c r="O76" s="339">
        <f>IF(G76&lt;&gt;0,N76/G76,0)</f>
        <v>-1.2934435283443142E-2</v>
      </c>
      <c r="P76" s="81"/>
    </row>
    <row r="77" spans="1:17" s="105" customFormat="1">
      <c r="A77" s="14">
        <f t="shared" si="11"/>
        <v>69</v>
      </c>
      <c r="B77" s="114"/>
      <c r="C77" s="106"/>
      <c r="D77" s="106"/>
      <c r="E77" s="116"/>
      <c r="F77" s="124"/>
      <c r="G77" s="122"/>
      <c r="H77" s="133"/>
      <c r="I77" s="337"/>
      <c r="J77" s="133"/>
      <c r="K77" s="124"/>
      <c r="L77" s="122"/>
      <c r="O77" s="340"/>
    </row>
    <row r="78" spans="1:17" s="105" customFormat="1">
      <c r="A78" s="14">
        <f t="shared" si="11"/>
        <v>70</v>
      </c>
      <c r="B78" s="104" t="s">
        <v>130</v>
      </c>
      <c r="D78" s="106"/>
      <c r="E78" s="116"/>
      <c r="F78" s="124"/>
      <c r="G78" s="122"/>
      <c r="H78" s="133"/>
      <c r="I78" s="337"/>
      <c r="J78" s="133"/>
      <c r="K78" s="124"/>
      <c r="L78" s="122"/>
      <c r="O78" s="340"/>
    </row>
    <row r="79" spans="1:17" s="105" customFormat="1">
      <c r="A79" s="14">
        <f t="shared" si="11"/>
        <v>71</v>
      </c>
      <c r="C79" s="114" t="s">
        <v>64</v>
      </c>
      <c r="D79" s="114" t="s">
        <v>62</v>
      </c>
      <c r="E79" s="116">
        <f>'2013 ERF - Rate Design'!E112</f>
        <v>2184</v>
      </c>
      <c r="F79" s="124">
        <f>F39</f>
        <v>1.1499999999999999</v>
      </c>
      <c r="G79" s="122">
        <f>ROUND($E79*F79,2)</f>
        <v>2511.6</v>
      </c>
      <c r="H79" s="133"/>
      <c r="I79" s="337">
        <f>'JAP-19 Page 1'!$E$42</f>
        <v>-1.294E-2</v>
      </c>
      <c r="J79" s="133"/>
      <c r="K79" s="79">
        <f>ROUND(F79*(1+I79),2)</f>
        <v>1.1399999999999999</v>
      </c>
      <c r="L79" s="122">
        <f>ROUND($E79*K79,2)</f>
        <v>2489.7600000000002</v>
      </c>
      <c r="N79" s="80">
        <f>L79-G79</f>
        <v>-21.839999999999691</v>
      </c>
      <c r="O79" s="339">
        <f>IF(G79&lt;&gt;0,N79/G79,0)</f>
        <v>-8.6956521739129204E-3</v>
      </c>
      <c r="P79" s="81"/>
      <c r="Q79" s="82">
        <f>K79-F79</f>
        <v>-1.0000000000000009E-2</v>
      </c>
    </row>
    <row r="80" spans="1:17" s="105" customFormat="1">
      <c r="A80" s="14">
        <f t="shared" si="11"/>
        <v>72</v>
      </c>
      <c r="C80" s="114" t="s">
        <v>61</v>
      </c>
      <c r="D80" s="114"/>
      <c r="E80" s="116">
        <f>E89</f>
        <v>26567234</v>
      </c>
      <c r="F80" s="120">
        <f>'2013 ERF - Rate Design'!I113</f>
        <v>5.3699999999999998E-3</v>
      </c>
      <c r="G80" s="122">
        <f>ROUND($E80*F80,2)</f>
        <v>142666.04999999999</v>
      </c>
      <c r="H80" s="133"/>
      <c r="I80" s="337">
        <f>'JAP-19 Page 1'!$E$42</f>
        <v>-1.294E-2</v>
      </c>
      <c r="J80" s="133"/>
      <c r="K80" s="86">
        <f t="shared" ref="K80" si="13">ROUND(F80*(1+I80),5)</f>
        <v>5.3E-3</v>
      </c>
      <c r="L80" s="122">
        <f>ROUND($E80*K80,2)</f>
        <v>140806.34</v>
      </c>
      <c r="N80" s="80">
        <f>L80-G80</f>
        <v>-1859.7099999999919</v>
      </c>
      <c r="O80" s="339">
        <f>IF(G80&lt;&gt;0,N80/G80,0)</f>
        <v>-1.3035406811921911E-2</v>
      </c>
      <c r="P80" s="81"/>
      <c r="Q80" s="87">
        <f>K80-F80</f>
        <v>-6.999999999999975E-5</v>
      </c>
    </row>
    <row r="81" spans="1:18" s="105" customFormat="1">
      <c r="A81" s="14">
        <f t="shared" si="11"/>
        <v>73</v>
      </c>
      <c r="C81" s="114"/>
      <c r="D81" s="114"/>
      <c r="E81" s="116"/>
      <c r="F81" s="120"/>
      <c r="G81" s="122"/>
      <c r="H81" s="133"/>
      <c r="I81" s="337"/>
      <c r="J81" s="133"/>
      <c r="K81" s="120"/>
      <c r="L81" s="122"/>
      <c r="O81" s="340"/>
    </row>
    <row r="82" spans="1:18" s="105" customFormat="1">
      <c r="A82" s="14">
        <f t="shared" si="11"/>
        <v>74</v>
      </c>
      <c r="C82" s="114" t="s">
        <v>65</v>
      </c>
      <c r="D82" s="114"/>
      <c r="E82" s="116"/>
      <c r="F82" s="120"/>
      <c r="G82" s="122"/>
      <c r="H82" s="133"/>
      <c r="I82" s="337"/>
      <c r="J82" s="133"/>
      <c r="K82" s="120"/>
      <c r="L82" s="122"/>
      <c r="O82" s="340"/>
    </row>
    <row r="83" spans="1:18" s="105" customFormat="1">
      <c r="A83" s="14">
        <f t="shared" si="11"/>
        <v>75</v>
      </c>
      <c r="C83" s="114" t="s">
        <v>73</v>
      </c>
      <c r="D83" s="114" t="s">
        <v>58</v>
      </c>
      <c r="E83" s="116">
        <f>'2013 ERF - Rate Design'!E117</f>
        <v>2100000</v>
      </c>
      <c r="F83" s="120">
        <f>'2013 ERF - Rate Design'!I117</f>
        <v>0.14394999999999999</v>
      </c>
      <c r="G83" s="122">
        <f>ROUND($E83*F83,2)</f>
        <v>302295</v>
      </c>
      <c r="H83" s="133"/>
      <c r="I83" s="337">
        <f>'JAP-19 Page 1'!$E$42</f>
        <v>-1.294E-2</v>
      </c>
      <c r="J83" s="133"/>
      <c r="K83" s="86">
        <f t="shared" ref="K83:K88" si="14">ROUND(F83*(1+I83),5)</f>
        <v>0.14208999999999999</v>
      </c>
      <c r="L83" s="122">
        <f t="shared" ref="L83:L88" si="15">ROUND($E83*K83,2)</f>
        <v>298389</v>
      </c>
      <c r="N83" s="80">
        <f t="shared" ref="N83:N88" si="16">L83-G83</f>
        <v>-3906</v>
      </c>
      <c r="O83" s="339">
        <f t="shared" ref="O83:O88" si="17">IF(G83&lt;&gt;0,N83/G83,0)</f>
        <v>-1.2921153178186871E-2</v>
      </c>
      <c r="P83" s="81"/>
      <c r="Q83" s="87">
        <f t="shared" ref="Q83:Q88" si="18">K83-F83</f>
        <v>-1.8600000000000005E-3</v>
      </c>
    </row>
    <row r="84" spans="1:18" s="105" customFormat="1">
      <c r="A84" s="14">
        <f t="shared" si="11"/>
        <v>76</v>
      </c>
      <c r="C84" s="114" t="s">
        <v>74</v>
      </c>
      <c r="D84" s="114" t="s">
        <v>58</v>
      </c>
      <c r="E84" s="116">
        <f>'2013 ERF - Rate Design'!E118</f>
        <v>2055807</v>
      </c>
      <c r="F84" s="120">
        <f>'2013 ERF - Rate Design'!I118</f>
        <v>8.6989999999999998E-2</v>
      </c>
      <c r="G84" s="122">
        <f t="shared" ref="G84:G88" si="19">ROUND($E84*F84,2)</f>
        <v>178834.65</v>
      </c>
      <c r="H84" s="133"/>
      <c r="I84" s="337">
        <f>'JAP-19 Page 1'!$E$42</f>
        <v>-1.294E-2</v>
      </c>
      <c r="J84" s="133"/>
      <c r="K84" s="86">
        <f t="shared" si="14"/>
        <v>8.5860000000000006E-2</v>
      </c>
      <c r="L84" s="122">
        <f t="shared" si="15"/>
        <v>176511.59</v>
      </c>
      <c r="N84" s="80">
        <f t="shared" si="16"/>
        <v>-2323.0599999999977</v>
      </c>
      <c r="O84" s="339">
        <f t="shared" si="17"/>
        <v>-1.2989988237738032E-2</v>
      </c>
      <c r="P84" s="81"/>
      <c r="Q84" s="87">
        <f t="shared" si="18"/>
        <v>-1.1299999999999921E-3</v>
      </c>
    </row>
    <row r="85" spans="1:18" s="105" customFormat="1">
      <c r="A85" s="14">
        <f t="shared" si="11"/>
        <v>77</v>
      </c>
      <c r="C85" s="114" t="s">
        <v>76</v>
      </c>
      <c r="D85" s="114" t="s">
        <v>58</v>
      </c>
      <c r="E85" s="116">
        <f>'2013 ERF - Rate Design'!E119</f>
        <v>3801695</v>
      </c>
      <c r="F85" s="120">
        <f>'2013 ERF - Rate Design'!I119</f>
        <v>5.5350000000000003E-2</v>
      </c>
      <c r="G85" s="122">
        <f t="shared" si="19"/>
        <v>210423.82</v>
      </c>
      <c r="H85" s="133"/>
      <c r="I85" s="337">
        <f>'JAP-19 Page 1'!$E$42</f>
        <v>-1.294E-2</v>
      </c>
      <c r="J85" s="133"/>
      <c r="K85" s="86">
        <f t="shared" si="14"/>
        <v>5.4629999999999998E-2</v>
      </c>
      <c r="L85" s="122">
        <f t="shared" si="15"/>
        <v>207686.6</v>
      </c>
      <c r="N85" s="80">
        <f t="shared" si="16"/>
        <v>-2737.2200000000012</v>
      </c>
      <c r="O85" s="339">
        <f t="shared" si="17"/>
        <v>-1.3008128072192593E-2</v>
      </c>
      <c r="P85" s="81"/>
      <c r="Q85" s="87">
        <f t="shared" si="18"/>
        <v>-7.2000000000000536E-4</v>
      </c>
    </row>
    <row r="86" spans="1:18" s="105" customFormat="1">
      <c r="A86" s="14">
        <f t="shared" si="11"/>
        <v>78</v>
      </c>
      <c r="C86" s="114" t="s">
        <v>80</v>
      </c>
      <c r="D86" s="114" t="s">
        <v>58</v>
      </c>
      <c r="E86" s="116">
        <f>'2013 ERF - Rate Design'!E120</f>
        <v>5152762</v>
      </c>
      <c r="F86" s="120">
        <f>'2013 ERF - Rate Design'!I120</f>
        <v>3.5490000000000001E-2</v>
      </c>
      <c r="G86" s="122">
        <f t="shared" si="19"/>
        <v>182871.52</v>
      </c>
      <c r="H86" s="133"/>
      <c r="I86" s="337">
        <f>'JAP-19 Page 1'!$E$42</f>
        <v>-1.294E-2</v>
      </c>
      <c r="J86" s="133"/>
      <c r="K86" s="86">
        <f t="shared" si="14"/>
        <v>3.5029999999999999E-2</v>
      </c>
      <c r="L86" s="122">
        <f t="shared" si="15"/>
        <v>180501.25</v>
      </c>
      <c r="N86" s="80">
        <f t="shared" si="16"/>
        <v>-2370.2699999999895</v>
      </c>
      <c r="O86" s="339">
        <f t="shared" si="17"/>
        <v>-1.2961394972820206E-2</v>
      </c>
      <c r="P86" s="81"/>
      <c r="Q86" s="87">
        <f t="shared" si="18"/>
        <v>-4.6000000000000207E-4</v>
      </c>
    </row>
    <row r="87" spans="1:18" s="105" customFormat="1">
      <c r="A87" s="14">
        <f t="shared" si="11"/>
        <v>79</v>
      </c>
      <c r="C87" s="114" t="s">
        <v>81</v>
      </c>
      <c r="D87" s="114" t="s">
        <v>58</v>
      </c>
      <c r="E87" s="116">
        <f>'2013 ERF - Rate Design'!E121</f>
        <v>4864411</v>
      </c>
      <c r="F87" s="120">
        <f>'2013 ERF - Rate Design'!I121</f>
        <v>2.5530000000000001E-2</v>
      </c>
      <c r="G87" s="122">
        <f t="shared" si="19"/>
        <v>124188.41</v>
      </c>
      <c r="H87" s="133"/>
      <c r="I87" s="337">
        <f>'JAP-19 Page 1'!$E$42</f>
        <v>-1.294E-2</v>
      </c>
      <c r="J87" s="133"/>
      <c r="K87" s="86">
        <f t="shared" si="14"/>
        <v>2.52E-2</v>
      </c>
      <c r="L87" s="122">
        <f t="shared" si="15"/>
        <v>122583.16</v>
      </c>
      <c r="N87" s="80">
        <f t="shared" si="16"/>
        <v>-1605.25</v>
      </c>
      <c r="O87" s="339">
        <f t="shared" si="17"/>
        <v>-1.2925924407921802E-2</v>
      </c>
      <c r="P87" s="81"/>
      <c r="Q87" s="87">
        <f t="shared" si="18"/>
        <v>-3.3000000000000043E-4</v>
      </c>
    </row>
    <row r="88" spans="1:18" s="105" customFormat="1">
      <c r="A88" s="14">
        <f t="shared" si="11"/>
        <v>80</v>
      </c>
      <c r="C88" s="114" t="s">
        <v>82</v>
      </c>
      <c r="D88" s="114" t="s">
        <v>58</v>
      </c>
      <c r="E88" s="116">
        <f>'2013 ERF - Rate Design'!E122</f>
        <v>8592559</v>
      </c>
      <c r="F88" s="120">
        <f>'2013 ERF - Rate Design'!I122</f>
        <v>1.9689999999999999E-2</v>
      </c>
      <c r="G88" s="122">
        <f t="shared" si="19"/>
        <v>169187.49</v>
      </c>
      <c r="H88" s="133"/>
      <c r="I88" s="337">
        <f>'JAP-19 Page 1'!$E$42</f>
        <v>-1.294E-2</v>
      </c>
      <c r="J88" s="133"/>
      <c r="K88" s="86">
        <f t="shared" si="14"/>
        <v>1.9439999999999999E-2</v>
      </c>
      <c r="L88" s="122">
        <f t="shared" si="15"/>
        <v>167039.35</v>
      </c>
      <c r="N88" s="80">
        <f t="shared" si="16"/>
        <v>-2148.1399999999849</v>
      </c>
      <c r="O88" s="339">
        <f t="shared" si="17"/>
        <v>-1.2696801637047662E-2</v>
      </c>
      <c r="P88" s="81"/>
      <c r="Q88" s="87">
        <f t="shared" si="18"/>
        <v>-2.5000000000000022E-4</v>
      </c>
    </row>
    <row r="89" spans="1:18" s="105" customFormat="1">
      <c r="A89" s="14">
        <f t="shared" si="11"/>
        <v>81</v>
      </c>
      <c r="C89" s="111" t="s">
        <v>70</v>
      </c>
      <c r="D89" s="114" t="s">
        <v>58</v>
      </c>
      <c r="E89" s="130">
        <f>SUM(E83:E88)</f>
        <v>26567234</v>
      </c>
      <c r="F89" s="124"/>
      <c r="H89" s="133"/>
      <c r="I89" s="337"/>
      <c r="J89" s="133"/>
      <c r="K89" s="124"/>
      <c r="O89" s="340"/>
    </row>
    <row r="90" spans="1:18" s="105" customFormat="1">
      <c r="A90" s="14">
        <f t="shared" si="11"/>
        <v>82</v>
      </c>
      <c r="C90" s="89" t="s">
        <v>113</v>
      </c>
      <c r="D90" s="114"/>
      <c r="E90" s="116"/>
      <c r="F90" s="124"/>
      <c r="G90" s="127">
        <f>SUM(G79:G88)</f>
        <v>1312978.54</v>
      </c>
      <c r="H90" s="133"/>
      <c r="I90" s="337"/>
      <c r="J90" s="133"/>
      <c r="K90" s="124"/>
      <c r="L90" s="127">
        <f>SUM(L79:L88)</f>
        <v>1296007.05</v>
      </c>
      <c r="N90" s="80">
        <f>L90-G90</f>
        <v>-16971.489999999991</v>
      </c>
      <c r="O90" s="339">
        <f>IF(G90&lt;&gt;0,N90/G90,0)</f>
        <v>-1.2925946223005283E-2</v>
      </c>
      <c r="P90" s="81"/>
    </row>
    <row r="91" spans="1:18" s="105" customFormat="1">
      <c r="A91" s="14">
        <f t="shared" si="11"/>
        <v>83</v>
      </c>
      <c r="C91" s="106"/>
      <c r="D91" s="106"/>
      <c r="E91" s="116"/>
      <c r="F91" s="124"/>
      <c r="G91" s="122"/>
      <c r="H91" s="133"/>
      <c r="I91" s="337"/>
      <c r="J91" s="133"/>
      <c r="K91" s="124"/>
      <c r="L91" s="122"/>
      <c r="O91" s="340"/>
    </row>
    <row r="92" spans="1:18" s="105" customFormat="1">
      <c r="A92" s="14">
        <f t="shared" si="11"/>
        <v>84</v>
      </c>
      <c r="B92" s="104" t="s">
        <v>131</v>
      </c>
      <c r="D92" s="106"/>
      <c r="E92" s="116"/>
      <c r="F92" s="124"/>
      <c r="G92" s="122"/>
      <c r="H92" s="133"/>
      <c r="I92" s="337"/>
      <c r="J92" s="133"/>
      <c r="K92" s="124"/>
      <c r="L92" s="122"/>
      <c r="O92" s="340"/>
    </row>
    <row r="93" spans="1:18" s="105" customFormat="1">
      <c r="A93" s="14">
        <f t="shared" si="11"/>
        <v>85</v>
      </c>
      <c r="B93" s="114"/>
      <c r="C93" s="114" t="s">
        <v>64</v>
      </c>
      <c r="D93" s="114" t="s">
        <v>62</v>
      </c>
      <c r="E93" s="116">
        <f>'2013 ERF - Rate Design'!E128</f>
        <v>332988</v>
      </c>
      <c r="F93" s="124">
        <f>F79</f>
        <v>1.1499999999999999</v>
      </c>
      <c r="G93" s="122">
        <f>ROUND($E93*F93,2)</f>
        <v>382936.2</v>
      </c>
      <c r="H93" s="133"/>
      <c r="I93" s="337">
        <f>'JAP-19 Page 1'!$E$42</f>
        <v>-1.294E-2</v>
      </c>
      <c r="J93" s="133"/>
      <c r="K93" s="79">
        <f>ROUND(F93*(1+I93),2)</f>
        <v>1.1399999999999999</v>
      </c>
      <c r="L93" s="122">
        <f>ROUND($E93*K93,2)</f>
        <v>379606.32</v>
      </c>
      <c r="N93" s="80">
        <f>L93-G93</f>
        <v>-3329.8800000000047</v>
      </c>
      <c r="O93" s="339">
        <f>IF(G93&lt;&gt;0,N93/G93,0)</f>
        <v>-8.6956521739130557E-3</v>
      </c>
      <c r="P93" s="81"/>
      <c r="Q93" s="82">
        <f>K93-F93</f>
        <v>-1.0000000000000009E-2</v>
      </c>
    </row>
    <row r="94" spans="1:18" s="105" customFormat="1">
      <c r="A94" s="14">
        <f t="shared" si="11"/>
        <v>86</v>
      </c>
      <c r="B94" s="114"/>
      <c r="C94" s="107"/>
      <c r="D94" s="114"/>
      <c r="E94" s="116"/>
      <c r="F94" s="120"/>
      <c r="G94" s="122"/>
      <c r="H94" s="133"/>
      <c r="I94" s="337"/>
      <c r="J94" s="133"/>
      <c r="K94" s="120"/>
      <c r="L94" s="122"/>
      <c r="O94" s="340"/>
    </row>
    <row r="95" spans="1:18" s="105" customFormat="1">
      <c r="A95" s="14">
        <f t="shared" si="11"/>
        <v>87</v>
      </c>
      <c r="B95" s="114"/>
      <c r="C95" s="114" t="s">
        <v>65</v>
      </c>
      <c r="D95" s="114"/>
      <c r="E95" s="116"/>
      <c r="F95" s="120"/>
      <c r="G95" s="139"/>
      <c r="H95" s="133"/>
      <c r="I95" s="337"/>
      <c r="J95" s="133"/>
      <c r="K95" s="120"/>
      <c r="L95" s="122"/>
      <c r="O95" s="340"/>
    </row>
    <row r="96" spans="1:18" s="105" customFormat="1">
      <c r="A96" s="14">
        <f t="shared" si="11"/>
        <v>88</v>
      </c>
      <c r="B96" s="114"/>
      <c r="C96" s="114" t="s">
        <v>73</v>
      </c>
      <c r="D96" s="114" t="s">
        <v>58</v>
      </c>
      <c r="E96" s="116">
        <f>'2013 ERF - Rate Design'!E132</f>
        <v>2925980</v>
      </c>
      <c r="F96" s="120">
        <f t="shared" ref="F96:F101" si="20">F83</f>
        <v>0.14394999999999999</v>
      </c>
      <c r="G96" s="139">
        <f t="shared" ref="G96:G101" si="21">ROUND($E96*F96,2)</f>
        <v>421194.82</v>
      </c>
      <c r="H96" s="133"/>
      <c r="I96" s="337">
        <f>'JAP-19 Page 1'!$E$42</f>
        <v>-1.294E-2</v>
      </c>
      <c r="J96" s="133"/>
      <c r="K96" s="86">
        <f t="shared" ref="K96:K101" si="22">ROUND(F96*(1+I96),5)</f>
        <v>0.14208999999999999</v>
      </c>
      <c r="L96" s="122">
        <f t="shared" ref="L96:L101" si="23">ROUND($E96*K96,2)</f>
        <v>415752.5</v>
      </c>
      <c r="N96" s="80">
        <f t="shared" ref="N96:N101" si="24">L96-G96</f>
        <v>-5442.320000000007</v>
      </c>
      <c r="O96" s="339">
        <f t="shared" ref="O96:O101" si="25">IF(G96&lt;&gt;0,N96/G96,0)</f>
        <v>-1.2921146561109197E-2</v>
      </c>
      <c r="P96" s="81"/>
      <c r="Q96" s="87">
        <f t="shared" ref="Q96:Q101" si="26">K96-F96</f>
        <v>-1.8600000000000005E-3</v>
      </c>
      <c r="R96" s="140"/>
    </row>
    <row r="97" spans="1:26" s="105" customFormat="1">
      <c r="A97" s="14">
        <f t="shared" si="11"/>
        <v>89</v>
      </c>
      <c r="B97" s="114"/>
      <c r="C97" s="114" t="s">
        <v>74</v>
      </c>
      <c r="D97" s="114" t="s">
        <v>58</v>
      </c>
      <c r="E97" s="116">
        <f>'2013 ERF - Rate Design'!E133</f>
        <v>2885234</v>
      </c>
      <c r="F97" s="120">
        <f t="shared" si="20"/>
        <v>8.6989999999999998E-2</v>
      </c>
      <c r="G97" s="139">
        <f t="shared" si="21"/>
        <v>250986.51</v>
      </c>
      <c r="H97" s="133"/>
      <c r="I97" s="337">
        <f>'JAP-19 Page 1'!$E$42</f>
        <v>-1.294E-2</v>
      </c>
      <c r="J97" s="133"/>
      <c r="K97" s="86">
        <f t="shared" si="22"/>
        <v>8.5860000000000006E-2</v>
      </c>
      <c r="L97" s="122">
        <f t="shared" si="23"/>
        <v>247726.19</v>
      </c>
      <c r="N97" s="80">
        <f t="shared" si="24"/>
        <v>-3260.320000000007</v>
      </c>
      <c r="O97" s="339">
        <f t="shared" si="25"/>
        <v>-1.2990020858093157E-2</v>
      </c>
      <c r="P97" s="81"/>
      <c r="Q97" s="87">
        <f t="shared" si="26"/>
        <v>-1.1299999999999921E-3</v>
      </c>
      <c r="R97" s="140"/>
    </row>
    <row r="98" spans="1:26" s="105" customFormat="1">
      <c r="A98" s="14">
        <f t="shared" si="11"/>
        <v>90</v>
      </c>
      <c r="B98" s="114"/>
      <c r="C98" s="114" t="s">
        <v>76</v>
      </c>
      <c r="D98" s="114" t="s">
        <v>58</v>
      </c>
      <c r="E98" s="116">
        <f>'2013 ERF - Rate Design'!E134</f>
        <v>5700000</v>
      </c>
      <c r="F98" s="120">
        <f t="shared" si="20"/>
        <v>5.5350000000000003E-2</v>
      </c>
      <c r="G98" s="139">
        <f t="shared" si="21"/>
        <v>315495</v>
      </c>
      <c r="H98" s="133"/>
      <c r="I98" s="337">
        <f>'JAP-19 Page 1'!$E$42</f>
        <v>-1.294E-2</v>
      </c>
      <c r="J98" s="133"/>
      <c r="K98" s="86">
        <f t="shared" si="22"/>
        <v>5.4629999999999998E-2</v>
      </c>
      <c r="L98" s="122">
        <f t="shared" si="23"/>
        <v>311391</v>
      </c>
      <c r="N98" s="80">
        <f t="shared" si="24"/>
        <v>-4104</v>
      </c>
      <c r="O98" s="339">
        <f t="shared" si="25"/>
        <v>-1.3008130081300813E-2</v>
      </c>
      <c r="P98" s="81"/>
      <c r="Q98" s="87">
        <f t="shared" si="26"/>
        <v>-7.2000000000000536E-4</v>
      </c>
      <c r="R98" s="140"/>
    </row>
    <row r="99" spans="1:26" s="105" customFormat="1">
      <c r="A99" s="14">
        <f t="shared" si="11"/>
        <v>91</v>
      </c>
      <c r="B99" s="114"/>
      <c r="C99" s="114" t="s">
        <v>80</v>
      </c>
      <c r="D99" s="114" t="s">
        <v>58</v>
      </c>
      <c r="E99" s="116">
        <f>'2013 ERF - Rate Design'!E135</f>
        <v>11216700</v>
      </c>
      <c r="F99" s="120">
        <f t="shared" si="20"/>
        <v>3.5490000000000001E-2</v>
      </c>
      <c r="G99" s="139">
        <f t="shared" si="21"/>
        <v>398080.68</v>
      </c>
      <c r="H99" s="133"/>
      <c r="I99" s="337">
        <f>'JAP-19 Page 1'!$E$42</f>
        <v>-1.294E-2</v>
      </c>
      <c r="J99" s="133"/>
      <c r="K99" s="86">
        <f t="shared" si="22"/>
        <v>3.5029999999999999E-2</v>
      </c>
      <c r="L99" s="122">
        <f t="shared" si="23"/>
        <v>392921</v>
      </c>
      <c r="N99" s="80">
        <f t="shared" si="24"/>
        <v>-5159.679999999993</v>
      </c>
      <c r="O99" s="339">
        <f t="shared" si="25"/>
        <v>-1.2961392650354177E-2</v>
      </c>
      <c r="P99" s="81"/>
      <c r="Q99" s="87">
        <f t="shared" si="26"/>
        <v>-4.6000000000000207E-4</v>
      </c>
      <c r="R99" s="140"/>
    </row>
    <row r="100" spans="1:26" s="105" customFormat="1">
      <c r="A100" s="14">
        <f t="shared" si="11"/>
        <v>92</v>
      </c>
      <c r="B100" s="114"/>
      <c r="C100" s="114" t="s">
        <v>81</v>
      </c>
      <c r="D100" s="114" t="s">
        <v>58</v>
      </c>
      <c r="E100" s="116">
        <f>'2013 ERF - Rate Design'!E136</f>
        <v>28237241</v>
      </c>
      <c r="F100" s="120">
        <f t="shared" si="20"/>
        <v>2.5530000000000001E-2</v>
      </c>
      <c r="G100" s="139">
        <f t="shared" si="21"/>
        <v>720896.76</v>
      </c>
      <c r="H100" s="133"/>
      <c r="I100" s="337">
        <f>'JAP-19 Page 1'!$E$42</f>
        <v>-1.294E-2</v>
      </c>
      <c r="J100" s="133"/>
      <c r="K100" s="86">
        <f t="shared" si="22"/>
        <v>2.52E-2</v>
      </c>
      <c r="L100" s="122">
        <f t="shared" si="23"/>
        <v>711578.47</v>
      </c>
      <c r="N100" s="80">
        <f t="shared" si="24"/>
        <v>-9318.2900000000373</v>
      </c>
      <c r="O100" s="339">
        <f t="shared" si="25"/>
        <v>-1.2925970148624384E-2</v>
      </c>
      <c r="P100" s="81"/>
      <c r="Q100" s="87">
        <f t="shared" si="26"/>
        <v>-3.3000000000000043E-4</v>
      </c>
      <c r="R100" s="140"/>
    </row>
    <row r="101" spans="1:26" s="105" customFormat="1">
      <c r="A101" s="14">
        <f t="shared" si="11"/>
        <v>93</v>
      </c>
      <c r="B101" s="114"/>
      <c r="C101" s="114" t="s">
        <v>82</v>
      </c>
      <c r="D101" s="114" t="s">
        <v>58</v>
      </c>
      <c r="E101" s="116">
        <f>'2013 ERF - Rate Design'!E137</f>
        <v>36815683</v>
      </c>
      <c r="F101" s="120">
        <f t="shared" si="20"/>
        <v>1.9689999999999999E-2</v>
      </c>
      <c r="G101" s="139">
        <f t="shared" si="21"/>
        <v>724900.8</v>
      </c>
      <c r="H101" s="133"/>
      <c r="I101" s="337">
        <f>'JAP-19 Page 1'!$E$42</f>
        <v>-1.294E-2</v>
      </c>
      <c r="J101" s="133"/>
      <c r="K101" s="86">
        <f t="shared" si="22"/>
        <v>1.9439999999999999E-2</v>
      </c>
      <c r="L101" s="122">
        <f t="shared" si="23"/>
        <v>715696.88</v>
      </c>
      <c r="N101" s="80">
        <f t="shared" si="24"/>
        <v>-9203.9200000000419</v>
      </c>
      <c r="O101" s="339">
        <f t="shared" si="25"/>
        <v>-1.2696799341372007E-2</v>
      </c>
      <c r="P101" s="81"/>
      <c r="Q101" s="87">
        <f t="shared" si="26"/>
        <v>-2.5000000000000022E-4</v>
      </c>
      <c r="R101" s="140"/>
    </row>
    <row r="102" spans="1:26" s="105" customFormat="1">
      <c r="A102" s="14">
        <f t="shared" si="11"/>
        <v>94</v>
      </c>
      <c r="C102" s="111" t="s">
        <v>70</v>
      </c>
      <c r="D102" s="114"/>
      <c r="E102" s="130">
        <f>SUM(E96:E101)</f>
        <v>87780838</v>
      </c>
      <c r="F102" s="120"/>
      <c r="G102" s="128"/>
      <c r="H102" s="133"/>
      <c r="I102" s="337"/>
      <c r="J102" s="133"/>
      <c r="K102" s="120"/>
      <c r="O102" s="340"/>
      <c r="Q102" s="140"/>
      <c r="R102" s="140"/>
    </row>
    <row r="103" spans="1:26" s="105" customFormat="1">
      <c r="A103" s="14">
        <f t="shared" si="11"/>
        <v>95</v>
      </c>
      <c r="C103" s="89" t="s">
        <v>113</v>
      </c>
      <c r="D103" s="114"/>
      <c r="E103" s="116"/>
      <c r="F103" s="120"/>
      <c r="G103" s="141">
        <f>SUM(G93:G101)</f>
        <v>3214490.7699999996</v>
      </c>
      <c r="H103" s="133"/>
      <c r="I103" s="337"/>
      <c r="J103" s="133"/>
      <c r="K103" s="120"/>
      <c r="L103" s="141">
        <f>SUM(L93:L101)</f>
        <v>3174672.36</v>
      </c>
      <c r="N103" s="80">
        <f>L103-G103</f>
        <v>-39818.409999999683</v>
      </c>
      <c r="O103" s="339">
        <f>IF(G103&lt;&gt;0,N103/G103,0)</f>
        <v>-1.2387159537558631E-2</v>
      </c>
      <c r="P103" s="81"/>
      <c r="Q103" s="140"/>
      <c r="R103" s="140"/>
    </row>
    <row r="104" spans="1:26" s="105" customFormat="1">
      <c r="A104" s="14">
        <f t="shared" si="11"/>
        <v>96</v>
      </c>
      <c r="B104" s="114"/>
      <c r="C104" s="114"/>
      <c r="D104" s="106"/>
      <c r="F104" s="124"/>
      <c r="G104" s="122"/>
      <c r="H104" s="133"/>
      <c r="I104" s="337"/>
      <c r="J104" s="133"/>
      <c r="K104" s="124"/>
      <c r="L104" s="122"/>
      <c r="O104" s="340"/>
    </row>
    <row r="105" spans="1:26">
      <c r="A105" s="14">
        <f t="shared" si="11"/>
        <v>97</v>
      </c>
      <c r="B105" s="336" t="s">
        <v>213</v>
      </c>
      <c r="E105" s="336">
        <f>SUM(E10,E24,E34,E46,E56,E66,E75,E89,E102)</f>
        <v>512283585</v>
      </c>
      <c r="F105" s="336"/>
      <c r="G105" s="139">
        <f>SUM(G10,G25,G36,G47,G57,G67,G76,G90,G103)</f>
        <v>90203499.090000004</v>
      </c>
      <c r="H105" s="336"/>
      <c r="I105" s="337"/>
      <c r="J105" s="336"/>
      <c r="L105" s="122">
        <f>SUM(L10,L25,L36,L47,L57,L67,L76,L90,L103)</f>
        <v>89066231.410000011</v>
      </c>
      <c r="M105" s="336"/>
      <c r="N105" s="80">
        <f>SUM(N10,N25,N36,N47,N57,N67,N76,N90,N103)</f>
        <v>-1137267.6799999953</v>
      </c>
      <c r="O105" s="339">
        <f>IF(G105&lt;&gt;0,N105/G105,0)</f>
        <v>-1.2607800046263096E-2</v>
      </c>
      <c r="P105" s="336"/>
      <c r="Q105" s="336"/>
      <c r="R105" s="336"/>
      <c r="S105" s="336"/>
      <c r="T105" s="336"/>
      <c r="U105" s="336"/>
      <c r="V105" s="336"/>
      <c r="W105" s="336"/>
      <c r="X105" s="336"/>
      <c r="Y105" s="336"/>
      <c r="Z105" s="336"/>
    </row>
    <row r="106" spans="1:26">
      <c r="F106" s="336"/>
      <c r="G106" s="336"/>
      <c r="H106" s="336"/>
      <c r="I106" s="337"/>
      <c r="J106" s="336"/>
      <c r="O106" s="336"/>
      <c r="P106" s="336"/>
      <c r="Q106" s="336"/>
      <c r="R106" s="336"/>
      <c r="S106" s="336"/>
      <c r="T106" s="336"/>
      <c r="U106" s="336"/>
      <c r="V106" s="336"/>
      <c r="W106" s="336"/>
      <c r="X106" s="336"/>
      <c r="Y106" s="336"/>
      <c r="Z106" s="336"/>
    </row>
    <row r="107" spans="1:26">
      <c r="I107" s="337"/>
    </row>
    <row r="108" spans="1:26">
      <c r="I108" s="337"/>
    </row>
    <row r="109" spans="1:26">
      <c r="I109" s="337"/>
    </row>
    <row r="110" spans="1:26">
      <c r="I110" s="337"/>
    </row>
    <row r="111" spans="1:26">
      <c r="I111" s="337"/>
    </row>
    <row r="112" spans="1:26">
      <c r="I112" s="337"/>
    </row>
    <row r="113" spans="9:9">
      <c r="I113" s="337"/>
    </row>
    <row r="114" spans="9:9">
      <c r="I114" s="337"/>
    </row>
    <row r="115" spans="9:9">
      <c r="I115" s="337"/>
    </row>
    <row r="116" spans="9:9">
      <c r="I116" s="337"/>
    </row>
    <row r="117" spans="9:9">
      <c r="I117" s="337"/>
    </row>
    <row r="118" spans="9:9">
      <c r="I118" s="337"/>
    </row>
    <row r="119" spans="9:9">
      <c r="I119" s="337"/>
    </row>
    <row r="120" spans="9:9">
      <c r="I120" s="337"/>
    </row>
    <row r="121" spans="9:9">
      <c r="I121" s="337"/>
    </row>
    <row r="122" spans="9:9">
      <c r="I122" s="337"/>
    </row>
    <row r="123" spans="9:9">
      <c r="I123" s="337"/>
    </row>
    <row r="124" spans="9:9">
      <c r="I124" s="337"/>
    </row>
    <row r="125" spans="9:9">
      <c r="I125" s="337"/>
    </row>
    <row r="126" spans="9:9">
      <c r="I126" s="337"/>
    </row>
    <row r="127" spans="9:9">
      <c r="I127" s="337"/>
    </row>
    <row r="128" spans="9:9">
      <c r="I128" s="337"/>
    </row>
    <row r="129" spans="9:9">
      <c r="I129" s="337"/>
    </row>
    <row r="130" spans="9:9">
      <c r="I130" s="337"/>
    </row>
    <row r="131" spans="9:9">
      <c r="I131" s="337"/>
    </row>
    <row r="132" spans="9:9">
      <c r="I132" s="337"/>
    </row>
    <row r="133" spans="9:9">
      <c r="I133" s="337"/>
    </row>
    <row r="134" spans="9:9">
      <c r="I134" s="337"/>
    </row>
    <row r="135" spans="9:9">
      <c r="I135" s="337"/>
    </row>
    <row r="136" spans="9:9">
      <c r="I136" s="337"/>
    </row>
    <row r="137" spans="9:9">
      <c r="I137" s="337"/>
    </row>
    <row r="138" spans="9:9">
      <c r="I138" s="337"/>
    </row>
    <row r="139" spans="9:9">
      <c r="I139" s="337"/>
    </row>
    <row r="140" spans="9:9">
      <c r="I140" s="337"/>
    </row>
    <row r="141" spans="9:9">
      <c r="I141" s="337"/>
    </row>
    <row r="142" spans="9:9">
      <c r="I142" s="337"/>
    </row>
    <row r="143" spans="9:9">
      <c r="I143" s="337"/>
    </row>
    <row r="144" spans="9:9">
      <c r="I144" s="337"/>
    </row>
    <row r="145" spans="9:9">
      <c r="I145" s="337"/>
    </row>
    <row r="146" spans="9:9">
      <c r="I146" s="337"/>
    </row>
    <row r="147" spans="9:9">
      <c r="I147" s="337"/>
    </row>
    <row r="148" spans="9:9">
      <c r="I148" s="337"/>
    </row>
    <row r="149" spans="9:9">
      <c r="I149" s="337"/>
    </row>
    <row r="150" spans="9:9">
      <c r="I150" s="337"/>
    </row>
    <row r="151" spans="9:9">
      <c r="I151" s="337"/>
    </row>
    <row r="152" spans="9:9">
      <c r="I152" s="337"/>
    </row>
    <row r="153" spans="9:9">
      <c r="I153" s="337"/>
    </row>
    <row r="154" spans="9:9">
      <c r="I154" s="337"/>
    </row>
    <row r="155" spans="9:9">
      <c r="I155" s="337"/>
    </row>
    <row r="156" spans="9:9">
      <c r="I156" s="337"/>
    </row>
    <row r="157" spans="9:9">
      <c r="I157" s="337"/>
    </row>
    <row r="158" spans="9:9">
      <c r="I158" s="337"/>
    </row>
    <row r="159" spans="9:9">
      <c r="I159" s="337"/>
    </row>
    <row r="160" spans="9:9">
      <c r="I160" s="337"/>
    </row>
    <row r="161" spans="9:9">
      <c r="I161" s="337"/>
    </row>
    <row r="162" spans="9:9">
      <c r="I162" s="337"/>
    </row>
    <row r="163" spans="9:9">
      <c r="I163" s="337"/>
    </row>
    <row r="164" spans="9:9">
      <c r="I164" s="337"/>
    </row>
    <row r="165" spans="9:9">
      <c r="I165" s="337"/>
    </row>
  </sheetData>
  <mergeCells count="4">
    <mergeCell ref="B1:Q1"/>
    <mergeCell ref="B2:Q2"/>
    <mergeCell ref="B3:Q3"/>
    <mergeCell ref="B4:Q4"/>
  </mergeCells>
  <printOptions horizontalCentered="1"/>
  <pageMargins left="0.45" right="0.45" top="0.75" bottom="0.75" header="0.3" footer="0.3"/>
  <pageSetup scale="45" orientation="portrait" horizontalDpi="1200" verticalDpi="1200" r:id="rId1"/>
  <headerFooter>
    <oddFooter>&amp;L&amp;A
&amp;F&amp;R&amp;P of &amp;N</oddFooter>
  </headerFooter>
  <rowBreaks count="2" manualBreakCount="2">
    <brk id="36" min="1" max="16" man="1"/>
    <brk id="76" min="1" max="16" man="1"/>
  </rowBreaks>
</worksheet>
</file>

<file path=xl/worksheets/sheet7.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90</v>
      </c>
      <c r="B3" s="961"/>
      <c r="C3" s="961"/>
      <c r="D3" s="961"/>
      <c r="E3" s="961"/>
      <c r="F3" s="961"/>
      <c r="G3" s="961"/>
      <c r="H3" s="961"/>
      <c r="I3" s="961"/>
      <c r="J3" s="961"/>
      <c r="K3" s="961"/>
      <c r="L3" s="961"/>
      <c r="M3" s="961"/>
      <c r="N3" s="961"/>
      <c r="O3" s="961"/>
      <c r="P3" s="13"/>
    </row>
    <row r="4" spans="1:21">
      <c r="A4" s="961" t="s">
        <v>88</v>
      </c>
      <c r="B4" s="962"/>
      <c r="C4" s="962"/>
      <c r="D4" s="962"/>
      <c r="E4" s="962"/>
      <c r="F4" s="962"/>
      <c r="G4" s="962"/>
      <c r="H4" s="962"/>
      <c r="I4" s="962"/>
      <c r="J4" s="962"/>
      <c r="K4" s="962"/>
      <c r="L4" s="962"/>
      <c r="M4" s="962"/>
      <c r="N4" s="962"/>
      <c r="O4" s="962"/>
      <c r="P4" s="13"/>
    </row>
    <row r="5" spans="1:21">
      <c r="A5" s="14"/>
      <c r="B5" s="251"/>
      <c r="C5" s="251"/>
      <c r="D5" s="251"/>
      <c r="E5" s="251"/>
      <c r="F5" s="251"/>
      <c r="G5" s="251"/>
      <c r="H5" s="251"/>
      <c r="I5" s="251"/>
      <c r="J5" s="251"/>
      <c r="K5" s="251"/>
      <c r="L5" s="251"/>
      <c r="M5" s="251"/>
      <c r="N5" s="251"/>
      <c r="O5" s="251"/>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776">
        <v>1</v>
      </c>
      <c r="B10" s="13" t="s">
        <v>89</v>
      </c>
      <c r="C10" s="14" t="s">
        <v>27</v>
      </c>
      <c r="D10" s="247">
        <v>0</v>
      </c>
      <c r="E10" s="247">
        <v>0</v>
      </c>
      <c r="F10" s="247">
        <v>0</v>
      </c>
      <c r="G10" s="247">
        <v>0</v>
      </c>
      <c r="H10" s="247">
        <f ca="1">OFFSET('Gas - Customers'!$R$458,COLUMN()-4,0)</f>
        <v>715429.80545040476</v>
      </c>
      <c r="I10" s="247">
        <f ca="1">OFFSET('Gas - Customers'!$R$458,COLUMN()-4,0)</f>
        <v>715675.68763700826</v>
      </c>
      <c r="J10" s="247">
        <f ca="1">OFFSET('Gas - Customers'!$R$458,COLUMN()-4,0)</f>
        <v>715521.65780624852</v>
      </c>
      <c r="K10" s="247">
        <f ca="1">OFFSET('Gas - Customers'!$R$458,COLUMN()-4,0)</f>
        <v>715687.01671366638</v>
      </c>
      <c r="L10" s="247">
        <f ca="1">OFFSET('Gas - Customers'!$R$458,COLUMN()-4,0)</f>
        <v>716468.91402946878</v>
      </c>
      <c r="M10" s="247">
        <f ca="1">OFFSET('Gas - Customers'!$R$458,COLUMN()-4,0)</f>
        <v>718285.8520654497</v>
      </c>
      <c r="N10" s="247">
        <f ca="1">OFFSET('Gas - Customers'!$R$458,COLUMN()-4,0)</f>
        <v>720126.50926780992</v>
      </c>
      <c r="O10" s="247">
        <f ca="1">OFFSET('Gas - Customers'!$R$458,COLUMN()-4,0)</f>
        <v>721673.10768737784</v>
      </c>
      <c r="P10" s="247"/>
      <c r="Q10" s="254"/>
      <c r="R10" s="254"/>
    </row>
    <row r="11" spans="1:21">
      <c r="A11" s="776">
        <f t="shared" ref="A11:A38" si="1">A10+1</f>
        <v>2</v>
      </c>
      <c r="B11" s="13" t="s">
        <v>673</v>
      </c>
      <c r="C11" s="777" t="s">
        <v>655</v>
      </c>
      <c r="D11" s="26">
        <v>0</v>
      </c>
      <c r="E11" s="26">
        <v>0</v>
      </c>
      <c r="F11" s="26">
        <v>0</v>
      </c>
      <c r="G11" s="26">
        <v>0</v>
      </c>
      <c r="H11" s="26">
        <f>'JAP-17'!H23</f>
        <v>15.598717916491726</v>
      </c>
      <c r="I11" s="26">
        <f>'JAP-17'!I23</f>
        <v>10.071212726630323</v>
      </c>
      <c r="J11" s="26">
        <f>'JAP-17'!J23</f>
        <v>7.9587394285974167</v>
      </c>
      <c r="K11" s="26">
        <f>'JAP-17'!K23</f>
        <v>7.3520136887513079</v>
      </c>
      <c r="L11" s="26">
        <f>'JAP-17'!L23</f>
        <v>10.185172321888846</v>
      </c>
      <c r="M11" s="26">
        <f>'JAP-17'!M23</f>
        <v>21.31941392893696</v>
      </c>
      <c r="N11" s="26">
        <f>'JAP-17'!N23</f>
        <v>35.895574373290074</v>
      </c>
      <c r="O11" s="26">
        <f>'JAP-17'!O23</f>
        <v>45.163442591348755</v>
      </c>
      <c r="P11" s="26"/>
      <c r="Q11" s="255"/>
      <c r="R11" s="255"/>
    </row>
    <row r="12" spans="1:21">
      <c r="A12" s="776">
        <f t="shared" si="1"/>
        <v>3</v>
      </c>
      <c r="B12" s="13" t="s">
        <v>671</v>
      </c>
      <c r="C12" s="14" t="str">
        <f>"("&amp;A10&amp;") x ("&amp;A11&amp;")"</f>
        <v>(1) x (2)</v>
      </c>
      <c r="D12" s="17">
        <f t="shared" ref="D12:O12" si="2">D10*D11</f>
        <v>0</v>
      </c>
      <c r="E12" s="17">
        <f t="shared" si="2"/>
        <v>0</v>
      </c>
      <c r="F12" s="17">
        <f t="shared" si="2"/>
        <v>0</v>
      </c>
      <c r="G12" s="17">
        <f t="shared" si="2"/>
        <v>0</v>
      </c>
      <c r="H12" s="17">
        <f t="shared" ca="1" si="2"/>
        <v>11159787.724271419</v>
      </c>
      <c r="I12" s="17">
        <f t="shared" ca="1" si="2"/>
        <v>7207722.0934697455</v>
      </c>
      <c r="J12" s="17">
        <f t="shared" ca="1" si="2"/>
        <v>5694650.4299979787</v>
      </c>
      <c r="K12" s="17">
        <f t="shared" ca="1" si="2"/>
        <v>5261740.7437404618</v>
      </c>
      <c r="L12" s="17">
        <f t="shared" ca="1" si="2"/>
        <v>7297359.3526667049</v>
      </c>
      <c r="M12" s="17">
        <f t="shared" ca="1" si="2"/>
        <v>15313433.399482502</v>
      </c>
      <c r="N12" s="17">
        <f t="shared" ca="1" si="2"/>
        <v>25849354.671600435</v>
      </c>
      <c r="O12" s="17">
        <f t="shared" ca="1" si="2"/>
        <v>32593241.968759138</v>
      </c>
      <c r="P12" s="17">
        <f ca="1">SUM(D12:O12)</f>
        <v>110377290.38398838</v>
      </c>
      <c r="Q12" s="256"/>
      <c r="R12" s="256"/>
    </row>
    <row r="13" spans="1:21">
      <c r="A13" s="776">
        <f t="shared" si="1"/>
        <v>4</v>
      </c>
      <c r="B13" s="13"/>
      <c r="C13" s="14"/>
      <c r="D13" s="13"/>
      <c r="E13" s="13"/>
      <c r="F13" s="13"/>
      <c r="G13" s="13"/>
      <c r="H13" s="13"/>
      <c r="I13" s="13"/>
      <c r="J13" s="13"/>
      <c r="K13" s="13"/>
      <c r="L13" s="13"/>
      <c r="M13" s="13"/>
      <c r="N13" s="13"/>
      <c r="O13" s="13"/>
      <c r="P13" s="13"/>
      <c r="Q13" s="257"/>
      <c r="R13" s="257"/>
    </row>
    <row r="14" spans="1:21">
      <c r="A14" s="776">
        <f t="shared" si="1"/>
        <v>5</v>
      </c>
      <c r="B14" s="13" t="s">
        <v>99</v>
      </c>
      <c r="C14" s="14" t="s">
        <v>27</v>
      </c>
      <c r="D14" s="247">
        <v>0</v>
      </c>
      <c r="E14" s="247">
        <v>0</v>
      </c>
      <c r="F14" s="247">
        <v>0</v>
      </c>
      <c r="G14" s="247">
        <v>0</v>
      </c>
      <c r="H14" s="247">
        <f ca="1">OFFSET('Gas - Sales by Customer Sched'!$BT$458,COLUMN()-4,0)</f>
        <v>37196782.710862681</v>
      </c>
      <c r="I14" s="247">
        <f ca="1">OFFSET('Gas - Sales by Customer Sched'!$BT$458,COLUMN()-4,0)</f>
        <v>23925736.519878395</v>
      </c>
      <c r="J14" s="247">
        <f ca="1">OFFSET('Gas - Sales by Customer Sched'!$BT$458,COLUMN()-4,0)</f>
        <v>15992958.088771572</v>
      </c>
      <c r="K14" s="247">
        <f ca="1">OFFSET('Gas - Sales by Customer Sched'!$BT$458,COLUMN()-4,0)</f>
        <v>12684018.98215696</v>
      </c>
      <c r="L14" s="247">
        <f ca="1">OFFSET('Gas - Sales by Customer Sched'!$BT$458,COLUMN()-4,0)</f>
        <v>14848890.58866168</v>
      </c>
      <c r="M14" s="247">
        <f ca="1">OFFSET('Gas - Sales by Customer Sched'!$BT$458,COLUMN()-4,0)</f>
        <v>25339466.733255599</v>
      </c>
      <c r="N14" s="247">
        <f ca="1">OFFSET('Gas - Sales by Customer Sched'!$BT$458,COLUMN()-4,0)</f>
        <v>52180677.602962457</v>
      </c>
      <c r="O14" s="247">
        <f ca="1">OFFSET('Gas - Sales by Customer Sched'!$BT$458,COLUMN()-4,0)</f>
        <v>79804370.132337004</v>
      </c>
      <c r="P14" s="13"/>
      <c r="Q14" s="254"/>
      <c r="R14" s="254"/>
    </row>
    <row r="15" spans="1:21">
      <c r="A15" s="776">
        <f t="shared" si="1"/>
        <v>6</v>
      </c>
      <c r="B15" s="13" t="s">
        <v>553</v>
      </c>
      <c r="C15" s="777" t="s">
        <v>653</v>
      </c>
      <c r="D15" s="260">
        <v>0</v>
      </c>
      <c r="E15" s="260">
        <v>0</v>
      </c>
      <c r="F15" s="260">
        <f t="shared" ref="F15" si="3">$D$15</f>
        <v>0</v>
      </c>
      <c r="G15" s="260">
        <v>0</v>
      </c>
      <c r="H15" s="260">
        <f>'JAP-19 Page 1'!$D32</f>
        <v>0.38490999999999997</v>
      </c>
      <c r="I15" s="260">
        <f>$H$15</f>
        <v>0.38490999999999997</v>
      </c>
      <c r="J15" s="260">
        <f t="shared" ref="J15:O15" si="4">$H$15</f>
        <v>0.38490999999999997</v>
      </c>
      <c r="K15" s="260">
        <f t="shared" si="4"/>
        <v>0.38490999999999997</v>
      </c>
      <c r="L15" s="260">
        <f t="shared" si="4"/>
        <v>0.38490999999999997</v>
      </c>
      <c r="M15" s="260">
        <f t="shared" si="4"/>
        <v>0.38490999999999997</v>
      </c>
      <c r="N15" s="260">
        <f t="shared" si="4"/>
        <v>0.38490999999999997</v>
      </c>
      <c r="O15" s="260">
        <f t="shared" si="4"/>
        <v>0.38490999999999997</v>
      </c>
      <c r="P15" s="250"/>
      <c r="Q15" s="258"/>
      <c r="R15" s="258"/>
    </row>
    <row r="16" spans="1:21">
      <c r="A16" s="776">
        <f t="shared" si="1"/>
        <v>7</v>
      </c>
      <c r="B16" s="13" t="s">
        <v>672</v>
      </c>
      <c r="C16" s="14" t="str">
        <f>"("&amp;A14&amp;") x ("&amp;A15&amp;")"</f>
        <v>(5) x (6)</v>
      </c>
      <c r="D16" s="17">
        <f t="shared" ref="D16:O16" si="5">D14*D15</f>
        <v>0</v>
      </c>
      <c r="E16" s="17">
        <f t="shared" si="5"/>
        <v>0</v>
      </c>
      <c r="F16" s="17">
        <f t="shared" si="5"/>
        <v>0</v>
      </c>
      <c r="G16" s="17">
        <f t="shared" si="5"/>
        <v>0</v>
      </c>
      <c r="H16" s="17">
        <f t="shared" ca="1" si="5"/>
        <v>14317413.633238154</v>
      </c>
      <c r="I16" s="17">
        <f t="shared" ca="1" si="5"/>
        <v>9209255.2438663915</v>
      </c>
      <c r="J16" s="17">
        <f t="shared" ca="1" si="5"/>
        <v>6155849.4979490656</v>
      </c>
      <c r="K16" s="17">
        <f t="shared" ca="1" si="5"/>
        <v>4882205.7464220356</v>
      </c>
      <c r="L16" s="17">
        <f t="shared" ca="1" si="5"/>
        <v>5715486.4764817664</v>
      </c>
      <c r="M16" s="17">
        <f t="shared" ca="1" si="5"/>
        <v>9753414.140297411</v>
      </c>
      <c r="N16" s="17">
        <f t="shared" ca="1" si="5"/>
        <v>20084864.616156276</v>
      </c>
      <c r="O16" s="17">
        <f t="shared" ca="1" si="5"/>
        <v>30717500.107637834</v>
      </c>
      <c r="P16" s="17">
        <f ca="1">SUM(D16:O16)</f>
        <v>100835989.46204893</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6">E12-E16</f>
        <v>0</v>
      </c>
      <c r="F18" s="17">
        <f t="shared" si="6"/>
        <v>0</v>
      </c>
      <c r="G18" s="17">
        <f t="shared" si="6"/>
        <v>0</v>
      </c>
      <c r="H18" s="17">
        <f t="shared" ca="1" si="6"/>
        <v>-3157625.908966735</v>
      </c>
      <c r="I18" s="17">
        <f t="shared" ca="1" si="6"/>
        <v>-2001533.150396646</v>
      </c>
      <c r="J18" s="17">
        <f t="shared" ca="1" si="6"/>
        <v>-461199.06795108691</v>
      </c>
      <c r="K18" s="17">
        <f t="shared" ca="1" si="6"/>
        <v>379534.99731842615</v>
      </c>
      <c r="L18" s="17">
        <f t="shared" ca="1" si="6"/>
        <v>1581872.8761849385</v>
      </c>
      <c r="M18" s="17">
        <f t="shared" ca="1" si="6"/>
        <v>5560019.2591850907</v>
      </c>
      <c r="N18" s="17">
        <f t="shared" ca="1" si="6"/>
        <v>5764490.0554441586</v>
      </c>
      <c r="O18" s="17">
        <f t="shared" ca="1" si="6"/>
        <v>1875741.8611213043</v>
      </c>
      <c r="P18" s="17">
        <f t="shared" ref="P18:P34" ca="1" si="7">SUM(D18:O18)</f>
        <v>9541300.9219394512</v>
      </c>
      <c r="Q18" s="256"/>
      <c r="R18" s="256"/>
    </row>
    <row r="19" spans="1:18">
      <c r="A19" s="776">
        <f t="shared" si="1"/>
        <v>10</v>
      </c>
      <c r="B19" s="13"/>
      <c r="C19" s="14"/>
      <c r="D19" s="13"/>
      <c r="E19" s="13"/>
      <c r="F19" s="13"/>
      <c r="G19" s="13"/>
      <c r="H19" s="13"/>
      <c r="I19" s="13"/>
      <c r="J19" s="13"/>
      <c r="K19" s="13"/>
      <c r="L19" s="13"/>
      <c r="M19" s="13"/>
      <c r="N19" s="13"/>
      <c r="O19" s="13"/>
      <c r="P19" s="17"/>
    </row>
    <row r="20" spans="1:18">
      <c r="A20" s="776">
        <f t="shared" si="1"/>
        <v>11</v>
      </c>
      <c r="B20" s="13" t="s">
        <v>30</v>
      </c>
      <c r="C20" s="14" t="s">
        <v>547</v>
      </c>
      <c r="D20" s="248">
        <f ca="1">OFFSET('Residential Interest Calcs'!$G$9,COLUMN()-4,0)</f>
        <v>0</v>
      </c>
      <c r="E20" s="248">
        <f ca="1">OFFSET('Residential Interest Calcs'!$G$9,COLUMN()-4,0)</f>
        <v>0</v>
      </c>
      <c r="F20" s="248">
        <f ca="1">OFFSET('Residential Interest Calcs'!$G$9,COLUMN()-4,0)</f>
        <v>0</v>
      </c>
      <c r="G20" s="248">
        <f ca="1">OFFSET('Residential Interest Calcs'!$G$9,COLUMN()-4,0)</f>
        <v>0</v>
      </c>
      <c r="H20" s="248">
        <f ca="1">OFFSET('Residential Interest Calcs'!$G$9,COLUMN()-4,0)</f>
        <v>-4275.9517517257873</v>
      </c>
      <c r="I20" s="248">
        <f ca="1">OFFSET('Residential Interest Calcs'!$G$9,COLUMN()-4,0)</f>
        <v>-11262.312977947033</v>
      </c>
      <c r="J20" s="248">
        <f ca="1">OFFSET('Residential Interest Calcs'!$G$9,COLUMN()-4,0)</f>
        <v>-14597.262856959589</v>
      </c>
      <c r="K20" s="248">
        <f ca="1">OFFSET('Residential Interest Calcs'!$G$9,COLUMN()-4,0)</f>
        <v>-14707.849619274648</v>
      </c>
      <c r="L20" s="248">
        <f ca="1">OFFSET('Residential Interest Calcs'!$G$9,COLUMN()-4,0)</f>
        <v>-12051.776457238842</v>
      </c>
      <c r="M20" s="248">
        <f ca="1">OFFSET('Residential Interest Calcs'!$G$9,COLUMN()-4,0)</f>
        <v>-2380.4641905919279</v>
      </c>
      <c r="N20" s="248">
        <f ca="1">OFFSET('Residential Interest Calcs'!$G$9,COLUMN()-4,0)</f>
        <v>12954.808839635181</v>
      </c>
      <c r="O20" s="248">
        <f ca="1">OFFSET('Residential Interest Calcs'!$G$9,COLUMN()-4,0)</f>
        <v>23300.956226650917</v>
      </c>
      <c r="P20" s="17">
        <f t="shared" ca="1" si="7"/>
        <v>-23019.852787451724</v>
      </c>
      <c r="Q20" s="33"/>
      <c r="R20" s="33"/>
    </row>
    <row r="21" spans="1:18">
      <c r="A21" s="776">
        <f t="shared" si="1"/>
        <v>12</v>
      </c>
      <c r="B21" s="13"/>
      <c r="C21" s="14"/>
      <c r="D21" s="13"/>
      <c r="E21" s="13"/>
      <c r="F21" s="13"/>
      <c r="G21" s="13"/>
      <c r="H21" s="13"/>
      <c r="I21" s="13"/>
      <c r="J21" s="13"/>
      <c r="K21" s="13"/>
      <c r="L21" s="13"/>
      <c r="M21" s="13"/>
      <c r="N21" s="13"/>
      <c r="O21" s="13"/>
      <c r="P21" s="17"/>
    </row>
    <row r="22" spans="1:18">
      <c r="A22" s="776">
        <f t="shared" si="1"/>
        <v>13</v>
      </c>
      <c r="B22" s="13" t="s">
        <v>31</v>
      </c>
      <c r="C22" s="14" t="str">
        <f>"Σ(("&amp;A$18&amp;") + ("&amp;A20&amp;"))"</f>
        <v>Σ((9) + (11))</v>
      </c>
      <c r="D22" s="17">
        <f ca="1">D18+D20</f>
        <v>0</v>
      </c>
      <c r="E22" s="17">
        <f ca="1">D22+E18+E20</f>
        <v>0</v>
      </c>
      <c r="F22" s="17">
        <f t="shared" ref="F22:O22" ca="1" si="8">E22+F18+F20</f>
        <v>0</v>
      </c>
      <c r="G22" s="17">
        <f t="shared" ca="1" si="8"/>
        <v>0</v>
      </c>
      <c r="H22" s="17">
        <f t="shared" ca="1" si="8"/>
        <v>-3161901.8607184608</v>
      </c>
      <c r="I22" s="17">
        <f t="shared" ca="1" si="8"/>
        <v>-5174697.324093054</v>
      </c>
      <c r="J22" s="17">
        <f t="shared" ca="1" si="8"/>
        <v>-5650493.6549011003</v>
      </c>
      <c r="K22" s="17">
        <f t="shared" ca="1" si="8"/>
        <v>-5285666.5072019491</v>
      </c>
      <c r="L22" s="17">
        <f t="shared" ca="1" si="8"/>
        <v>-3715845.4074742496</v>
      </c>
      <c r="M22" s="17">
        <f t="shared" ca="1" si="8"/>
        <v>1841793.3875202492</v>
      </c>
      <c r="N22" s="17">
        <f t="shared" ca="1" si="8"/>
        <v>7619238.2518040426</v>
      </c>
      <c r="O22" s="17">
        <f t="shared" ca="1" si="8"/>
        <v>9518281.0691519976</v>
      </c>
      <c r="P22" s="17"/>
    </row>
    <row r="23" spans="1:18">
      <c r="A23" s="776">
        <f t="shared" si="1"/>
        <v>14</v>
      </c>
      <c r="B23" s="13"/>
      <c r="C23" s="14"/>
      <c r="D23" s="13"/>
      <c r="E23" s="13"/>
      <c r="F23" s="13"/>
      <c r="G23" s="13"/>
      <c r="H23" s="13"/>
      <c r="I23" s="13"/>
      <c r="J23" s="13"/>
      <c r="K23" s="13"/>
      <c r="L23" s="13"/>
      <c r="M23" s="13"/>
      <c r="N23" s="13"/>
      <c r="O23" s="13"/>
      <c r="P23" s="17"/>
    </row>
    <row r="24" spans="1:18">
      <c r="A24" s="776">
        <f t="shared" si="1"/>
        <v>15</v>
      </c>
      <c r="B24" s="13" t="s">
        <v>432</v>
      </c>
      <c r="C24" s="14" t="s">
        <v>312</v>
      </c>
      <c r="D24" s="17">
        <v>0</v>
      </c>
      <c r="E24" s="17">
        <v>0</v>
      </c>
      <c r="F24" s="17">
        <v>0</v>
      </c>
      <c r="G24" s="17">
        <v>0</v>
      </c>
      <c r="H24" s="17">
        <v>0</v>
      </c>
      <c r="I24" s="17">
        <v>0</v>
      </c>
      <c r="J24" s="17">
        <v>0</v>
      </c>
      <c r="K24" s="17">
        <v>0</v>
      </c>
      <c r="L24" s="17">
        <v>0</v>
      </c>
      <c r="M24" s="17">
        <v>0</v>
      </c>
      <c r="N24" s="17">
        <v>0</v>
      </c>
      <c r="O24" s="17">
        <v>0</v>
      </c>
      <c r="P24" s="17"/>
    </row>
    <row r="25" spans="1:18">
      <c r="A25" s="776">
        <f t="shared" si="1"/>
        <v>16</v>
      </c>
      <c r="B25" s="13"/>
      <c r="C25" s="14"/>
      <c r="D25" s="17"/>
      <c r="E25" s="17"/>
      <c r="F25" s="17"/>
      <c r="G25" s="17"/>
      <c r="H25" s="17"/>
      <c r="I25" s="17"/>
      <c r="J25" s="17"/>
      <c r="K25" s="17"/>
      <c r="L25" s="17"/>
      <c r="M25" s="17"/>
      <c r="N25" s="17"/>
      <c r="O25" s="17"/>
      <c r="P25" s="17"/>
    </row>
    <row r="26" spans="1:18">
      <c r="A26" s="776">
        <f t="shared" si="1"/>
        <v>17</v>
      </c>
      <c r="B26" s="13" t="s">
        <v>32</v>
      </c>
      <c r="C26" s="14" t="str">
        <f>"("&amp;A14&amp;") x ("&amp;A24&amp;")"</f>
        <v>(5) x (15)</v>
      </c>
      <c r="D26" s="17">
        <v>0</v>
      </c>
      <c r="E26" s="17">
        <v>0</v>
      </c>
      <c r="F26" s="17">
        <v>0</v>
      </c>
      <c r="G26" s="17">
        <v>0</v>
      </c>
      <c r="H26" s="17">
        <f t="shared" ref="H26:O26" ca="1" si="9">H14*H24</f>
        <v>0</v>
      </c>
      <c r="I26" s="17">
        <f t="shared" ca="1" si="9"/>
        <v>0</v>
      </c>
      <c r="J26" s="17">
        <f t="shared" ca="1" si="9"/>
        <v>0</v>
      </c>
      <c r="K26" s="17">
        <f t="shared" ca="1" si="9"/>
        <v>0</v>
      </c>
      <c r="L26" s="17">
        <f t="shared" ca="1" si="9"/>
        <v>0</v>
      </c>
      <c r="M26" s="17">
        <f t="shared" ca="1" si="9"/>
        <v>0</v>
      </c>
      <c r="N26" s="17">
        <f t="shared" ca="1" si="9"/>
        <v>0</v>
      </c>
      <c r="O26" s="17">
        <f t="shared" ca="1" si="9"/>
        <v>0</v>
      </c>
      <c r="P26" s="17"/>
    </row>
    <row r="27" spans="1:18">
      <c r="A27" s="776">
        <f t="shared" si="1"/>
        <v>18</v>
      </c>
      <c r="B27" s="13"/>
      <c r="C27" s="14"/>
      <c r="D27" s="17"/>
      <c r="E27" s="17"/>
      <c r="F27" s="17"/>
      <c r="G27" s="17"/>
      <c r="H27" s="17"/>
      <c r="I27" s="17"/>
      <c r="J27" s="17"/>
      <c r="K27" s="17"/>
      <c r="L27" s="17"/>
      <c r="M27" s="17"/>
      <c r="N27" s="17"/>
      <c r="O27" s="17"/>
      <c r="P27" s="17"/>
    </row>
    <row r="28" spans="1:18">
      <c r="A28" s="776">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17"/>
    </row>
    <row r="29" spans="1:18">
      <c r="A29" s="776">
        <f t="shared" si="1"/>
        <v>20</v>
      </c>
      <c r="B29" s="13"/>
      <c r="C29" s="14"/>
      <c r="D29" s="17"/>
      <c r="E29" s="17"/>
      <c r="F29" s="17"/>
      <c r="G29" s="17"/>
      <c r="H29" s="17"/>
      <c r="I29" s="17"/>
      <c r="J29" s="17"/>
      <c r="K29" s="17"/>
      <c r="L29" s="17"/>
      <c r="M29" s="17"/>
      <c r="N29" s="17"/>
      <c r="O29" s="17"/>
      <c r="P29" s="17"/>
    </row>
    <row r="30" spans="1:18">
      <c r="A30" s="776">
        <f t="shared" si="1"/>
        <v>21</v>
      </c>
      <c r="B30" s="13" t="s">
        <v>433</v>
      </c>
      <c r="C30" s="14" t="s">
        <v>653</v>
      </c>
      <c r="D30" s="250">
        <v>0</v>
      </c>
      <c r="E30" s="250">
        <v>0</v>
      </c>
      <c r="F30" s="250">
        <v>0</v>
      </c>
      <c r="G30" s="250">
        <v>0</v>
      </c>
      <c r="H30" s="250">
        <f>'JAP-19 Page 1'!$D34</f>
        <v>2.1059999999999968E-2</v>
      </c>
      <c r="I30" s="250">
        <f>$H$30</f>
        <v>2.1059999999999968E-2</v>
      </c>
      <c r="J30" s="250">
        <f t="shared" ref="J30:O30" si="10">$H$30</f>
        <v>2.1059999999999968E-2</v>
      </c>
      <c r="K30" s="250">
        <f t="shared" si="10"/>
        <v>2.1059999999999968E-2</v>
      </c>
      <c r="L30" s="250">
        <f t="shared" si="10"/>
        <v>2.1059999999999968E-2</v>
      </c>
      <c r="M30" s="250">
        <f t="shared" si="10"/>
        <v>2.1059999999999968E-2</v>
      </c>
      <c r="N30" s="250">
        <f t="shared" si="10"/>
        <v>2.1059999999999968E-2</v>
      </c>
      <c r="O30" s="250">
        <f t="shared" si="10"/>
        <v>2.1059999999999968E-2</v>
      </c>
      <c r="P30" s="17"/>
    </row>
    <row r="31" spans="1:18">
      <c r="A31" s="776">
        <f t="shared" si="1"/>
        <v>22</v>
      </c>
      <c r="B31" s="13"/>
      <c r="C31" s="20"/>
      <c r="D31" s="17"/>
      <c r="E31" s="17"/>
      <c r="F31" s="17"/>
      <c r="G31" s="17"/>
      <c r="H31" s="17"/>
      <c r="I31" s="17"/>
      <c r="J31" s="17"/>
      <c r="K31" s="17"/>
      <c r="L31" s="17"/>
      <c r="M31" s="17"/>
      <c r="N31" s="17"/>
      <c r="O31" s="17"/>
      <c r="P31" s="17"/>
    </row>
    <row r="32" spans="1:18">
      <c r="A32" s="776">
        <f t="shared" si="1"/>
        <v>23</v>
      </c>
      <c r="B32" s="13" t="s">
        <v>435</v>
      </c>
      <c r="C32" s="14" t="str">
        <f>"("&amp;A14&amp;") x ("&amp;A30&amp;")"</f>
        <v>(5) x (21)</v>
      </c>
      <c r="D32" s="954">
        <v>0</v>
      </c>
      <c r="E32" s="954">
        <v>0</v>
      </c>
      <c r="F32" s="954">
        <v>0</v>
      </c>
      <c r="G32" s="333">
        <f t="shared" ref="G32:O32" si="11">G30*G14</f>
        <v>0</v>
      </c>
      <c r="H32" s="333">
        <f t="shared" ca="1" si="11"/>
        <v>783364.24389076687</v>
      </c>
      <c r="I32" s="333">
        <f t="shared" ca="1" si="11"/>
        <v>503876.01110863819</v>
      </c>
      <c r="J32" s="333">
        <f t="shared" ca="1" si="11"/>
        <v>336811.69734952878</v>
      </c>
      <c r="K32" s="333">
        <f t="shared" ca="1" si="11"/>
        <v>267125.43976422516</v>
      </c>
      <c r="L32" s="333">
        <f t="shared" ca="1" si="11"/>
        <v>312717.63579721452</v>
      </c>
      <c r="M32" s="333">
        <f t="shared" ca="1" si="11"/>
        <v>533649.16940236208</v>
      </c>
      <c r="N32" s="333">
        <f t="shared" ca="1" si="11"/>
        <v>1098925.0703183876</v>
      </c>
      <c r="O32" s="333">
        <f t="shared" ca="1" si="11"/>
        <v>1680680.0349870147</v>
      </c>
      <c r="P32" s="17">
        <f t="shared" ca="1" si="7"/>
        <v>5517149.3026181385</v>
      </c>
    </row>
    <row r="33" spans="1:16">
      <c r="A33" s="776">
        <f t="shared" si="1"/>
        <v>24</v>
      </c>
      <c r="B33" s="13"/>
      <c r="C33" s="14"/>
      <c r="D33" s="17"/>
      <c r="E33" s="17"/>
      <c r="F33" s="17"/>
      <c r="G33" s="17"/>
      <c r="H33" s="17"/>
      <c r="I33" s="17"/>
      <c r="J33" s="17"/>
      <c r="K33" s="17"/>
      <c r="L33" s="17"/>
      <c r="M33" s="17"/>
      <c r="N33" s="17"/>
      <c r="O33" s="17"/>
      <c r="P33" s="17"/>
    </row>
    <row r="34" spans="1:16">
      <c r="A34" s="776">
        <f t="shared" si="1"/>
        <v>25</v>
      </c>
      <c r="B34" s="13" t="s">
        <v>411</v>
      </c>
      <c r="C34" s="14" t="s">
        <v>547</v>
      </c>
      <c r="D34" s="17">
        <v>0</v>
      </c>
      <c r="E34" s="17">
        <v>0</v>
      </c>
      <c r="F34" s="17">
        <v>0</v>
      </c>
      <c r="G34" s="17">
        <v>0</v>
      </c>
      <c r="H34" s="17">
        <f ca="1">'Gas - Revenue'!F16</f>
        <v>43382454.359700419</v>
      </c>
      <c r="I34" s="17">
        <f ca="1">'Gas - Revenue'!G16</f>
        <v>30577620.021405406</v>
      </c>
      <c r="J34" s="17">
        <f ca="1">'Gas - Revenue'!H16</f>
        <v>22923520.09658337</v>
      </c>
      <c r="K34" s="17">
        <f ca="1">'Gas - Revenue'!I16</f>
        <v>19730824.020784128</v>
      </c>
      <c r="L34" s="17">
        <f ca="1">'Gas - Revenue'!J16</f>
        <v>21819643.687752336</v>
      </c>
      <c r="M34" s="17">
        <f ca="1">'Gas - Revenue'!K16</f>
        <v>31941685.892386671</v>
      </c>
      <c r="N34" s="17">
        <f ca="1">'Gas - Revenue'!L16</f>
        <v>57839965.024240732</v>
      </c>
      <c r="O34" s="17">
        <f ca="1">'Gas - Revenue'!M16</f>
        <v>84493237.235058352</v>
      </c>
      <c r="P34" s="17">
        <f t="shared" ca="1" si="7"/>
        <v>312708950.33791143</v>
      </c>
    </row>
    <row r="35" spans="1:16">
      <c r="A35" s="776">
        <f t="shared" si="1"/>
        <v>26</v>
      </c>
      <c r="B35" s="13"/>
      <c r="C35" s="14"/>
      <c r="D35" s="17"/>
      <c r="E35" s="17"/>
      <c r="F35" s="17"/>
      <c r="G35" s="17"/>
      <c r="H35" s="17"/>
      <c r="I35" s="17"/>
      <c r="J35" s="17"/>
      <c r="K35" s="17"/>
      <c r="L35" s="17"/>
      <c r="M35" s="17"/>
      <c r="N35" s="17"/>
      <c r="O35" s="17"/>
      <c r="P35" s="17"/>
    </row>
    <row r="36" spans="1:16">
      <c r="A36" s="776">
        <f t="shared" si="1"/>
        <v>27</v>
      </c>
      <c r="B36" s="13" t="s">
        <v>546</v>
      </c>
      <c r="C36" s="14" t="str">
        <f>"("&amp;A32&amp;") / ("&amp;A34&amp;")"</f>
        <v>(23) / (25)</v>
      </c>
      <c r="D36" s="783"/>
      <c r="E36" s="783"/>
      <c r="F36" s="783"/>
      <c r="G36" s="783"/>
      <c r="H36" s="783">
        <f t="shared" ref="H36:P36" ca="1" si="12">H32/H34</f>
        <v>1.8057167475947676E-2</v>
      </c>
      <c r="I36" s="783">
        <f t="shared" ca="1" si="12"/>
        <v>1.6478588286331877E-2</v>
      </c>
      <c r="J36" s="783">
        <f ca="1">J32/J34</f>
        <v>1.4692843678913379E-2</v>
      </c>
      <c r="K36" s="783">
        <f t="shared" ca="1" si="12"/>
        <v>1.353848371881679E-2</v>
      </c>
      <c r="L36" s="783">
        <f t="shared" ca="1" si="12"/>
        <v>1.4331931367547821E-2</v>
      </c>
      <c r="M36" s="783">
        <f t="shared" ca="1" si="12"/>
        <v>1.6706981942038252E-2</v>
      </c>
      <c r="N36" s="783">
        <f t="shared" ca="1" si="12"/>
        <v>1.8999407587086681E-2</v>
      </c>
      <c r="O36" s="783">
        <f t="shared" ca="1" si="12"/>
        <v>1.9891296510647347E-2</v>
      </c>
      <c r="P36" s="783">
        <f t="shared" ca="1" si="12"/>
        <v>1.7643080879700884E-2</v>
      </c>
    </row>
    <row r="37" spans="1:16">
      <c r="A37" s="776">
        <f t="shared" si="1"/>
        <v>28</v>
      </c>
      <c r="B37" s="13"/>
      <c r="C37" s="14"/>
      <c r="D37" s="17"/>
      <c r="E37" s="17"/>
      <c r="F37" s="17"/>
      <c r="G37" s="17"/>
      <c r="H37" s="17"/>
      <c r="I37" s="17"/>
      <c r="J37" s="17"/>
      <c r="K37" s="17"/>
      <c r="L37" s="17"/>
      <c r="M37" s="17"/>
      <c r="N37" s="17"/>
      <c r="O37" s="17"/>
      <c r="P37" s="17"/>
    </row>
    <row r="38" spans="1:16">
      <c r="A38" s="776">
        <f t="shared" si="1"/>
        <v>29</v>
      </c>
      <c r="B38" s="13" t="s">
        <v>100</v>
      </c>
      <c r="C38" s="14" t="s">
        <v>453</v>
      </c>
      <c r="D38" s="26"/>
      <c r="E38" s="26"/>
      <c r="F38" s="26"/>
      <c r="G38" s="26"/>
      <c r="H38" s="26">
        <f>H30*68</f>
        <v>1.4320799999999978</v>
      </c>
      <c r="I38" s="26">
        <f t="shared" ref="I38:O38" si="13">I30*68</f>
        <v>1.4320799999999978</v>
      </c>
      <c r="J38" s="26">
        <f t="shared" si="13"/>
        <v>1.4320799999999978</v>
      </c>
      <c r="K38" s="26">
        <f t="shared" si="13"/>
        <v>1.4320799999999978</v>
      </c>
      <c r="L38" s="26">
        <f t="shared" si="13"/>
        <v>1.4320799999999978</v>
      </c>
      <c r="M38" s="26">
        <f t="shared" si="13"/>
        <v>1.4320799999999978</v>
      </c>
      <c r="N38" s="26">
        <f t="shared" si="13"/>
        <v>1.4320799999999978</v>
      </c>
      <c r="O38" s="26">
        <f t="shared" si="13"/>
        <v>1.4320799999999978</v>
      </c>
      <c r="P38" s="17"/>
    </row>
    <row r="39" spans="1:16">
      <c r="A39" s="2"/>
    </row>
    <row r="40" spans="1:16">
      <c r="C40" s="14"/>
    </row>
    <row r="43" spans="1:16">
      <c r="C43" s="14"/>
    </row>
    <row r="46" spans="1:16">
      <c r="C46" s="14"/>
      <c r="E46" s="353"/>
      <c r="F46" s="353"/>
      <c r="G46" s="353"/>
      <c r="H46" s="353"/>
      <c r="I46" s="353"/>
      <c r="J46" s="353"/>
      <c r="K46" s="353"/>
      <c r="L46" s="353"/>
      <c r="M46" s="353"/>
      <c r="N46" s="353"/>
      <c r="O46" s="353"/>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8.xml><?xml version="1.0" encoding="utf-8"?>
<worksheet xmlns="http://schemas.openxmlformats.org/spreadsheetml/2006/main" xmlns:r="http://schemas.openxmlformats.org/officeDocument/2006/relationships">
  <sheetPr>
    <tabColor rgb="FF92D050"/>
    <pageSetUpPr fitToPage="1"/>
  </sheetPr>
  <dimension ref="A1:U46"/>
  <sheetViews>
    <sheetView zoomScaleNormal="100" workbookViewId="0">
      <pane xSplit="3" ySplit="8" topLeftCell="D9" activePane="bottomRight" state="frozen"/>
      <selection activeCell="D35" sqref="D35"/>
      <selection pane="topRight" activeCell="D35" sqref="D35"/>
      <selection pane="bottomLeft" activeCell="D35" sqref="D35"/>
      <selection pane="bottomRight" activeCell="D35" sqref="D35"/>
    </sheetView>
  </sheetViews>
  <sheetFormatPr defaultRowHeight="12.75"/>
  <cols>
    <col min="1" max="1" width="5" style="1" customWidth="1"/>
    <col min="2" max="2" width="41" style="1" customWidth="1"/>
    <col min="3" max="3" width="19.42578125" style="1" bestFit="1" customWidth="1"/>
    <col min="4" max="16" width="13.7109375" style="1" customWidth="1"/>
    <col min="17" max="18" width="12.28515625" style="1" customWidth="1"/>
    <col min="19" max="16384" width="9.140625" style="1"/>
  </cols>
  <sheetData>
    <row r="1" spans="1:21">
      <c r="A1" s="961" t="s">
        <v>18</v>
      </c>
      <c r="B1" s="961"/>
      <c r="C1" s="961"/>
      <c r="D1" s="961"/>
      <c r="E1" s="961"/>
      <c r="F1" s="961"/>
      <c r="G1" s="961"/>
      <c r="H1" s="961"/>
      <c r="I1" s="961"/>
      <c r="J1" s="961"/>
      <c r="K1" s="961"/>
      <c r="L1" s="961"/>
      <c r="M1" s="961"/>
      <c r="N1" s="961"/>
      <c r="O1" s="961"/>
      <c r="P1" s="13"/>
    </row>
    <row r="2" spans="1:21">
      <c r="A2" s="961" t="s">
        <v>17</v>
      </c>
      <c r="B2" s="961"/>
      <c r="C2" s="961"/>
      <c r="D2" s="961"/>
      <c r="E2" s="961"/>
      <c r="F2" s="961"/>
      <c r="G2" s="961"/>
      <c r="H2" s="961"/>
      <c r="I2" s="961"/>
      <c r="J2" s="961"/>
      <c r="K2" s="961"/>
      <c r="L2" s="961"/>
      <c r="M2" s="961"/>
      <c r="N2" s="961"/>
      <c r="O2" s="961"/>
      <c r="P2" s="13"/>
    </row>
    <row r="3" spans="1:21">
      <c r="A3" s="961" t="s">
        <v>91</v>
      </c>
      <c r="B3" s="961"/>
      <c r="C3" s="961"/>
      <c r="D3" s="961"/>
      <c r="E3" s="961"/>
      <c r="F3" s="961"/>
      <c r="G3" s="961"/>
      <c r="H3" s="961"/>
      <c r="I3" s="961"/>
      <c r="J3" s="961"/>
      <c r="K3" s="961"/>
      <c r="L3" s="961"/>
      <c r="M3" s="961"/>
      <c r="N3" s="961"/>
      <c r="O3" s="961"/>
      <c r="P3" s="13"/>
    </row>
    <row r="4" spans="1:21" ht="15">
      <c r="A4" s="961" t="s">
        <v>88</v>
      </c>
      <c r="B4" s="963"/>
      <c r="C4" s="963"/>
      <c r="D4" s="963"/>
      <c r="E4" s="963"/>
      <c r="F4" s="963"/>
      <c r="G4" s="963"/>
      <c r="H4" s="963"/>
      <c r="I4" s="963"/>
      <c r="J4" s="963"/>
      <c r="K4" s="963"/>
      <c r="L4" s="963"/>
      <c r="M4" s="963"/>
      <c r="N4" s="963"/>
      <c r="O4" s="963"/>
      <c r="P4" s="13"/>
    </row>
    <row r="5" spans="1:21" ht="14.25">
      <c r="A5" s="14"/>
      <c r="B5" s="315"/>
      <c r="C5" s="315"/>
      <c r="D5" s="315"/>
      <c r="E5" s="315"/>
      <c r="F5" s="315"/>
      <c r="G5" s="315"/>
      <c r="H5" s="315"/>
      <c r="I5" s="315"/>
      <c r="J5" s="315"/>
      <c r="K5" s="315"/>
      <c r="L5" s="315"/>
      <c r="M5" s="315"/>
      <c r="N5" s="315"/>
      <c r="O5" s="315"/>
      <c r="P5" s="13"/>
    </row>
    <row r="6" spans="1:21">
      <c r="A6" s="13"/>
      <c r="B6" s="13"/>
      <c r="C6" s="13"/>
      <c r="D6" s="13"/>
      <c r="E6" s="13"/>
      <c r="F6" s="13"/>
      <c r="G6" s="13"/>
      <c r="H6" s="13"/>
      <c r="I6" s="13"/>
      <c r="J6" s="13"/>
      <c r="K6" s="13"/>
      <c r="L6" s="13"/>
      <c r="M6" s="13"/>
      <c r="N6" s="13"/>
      <c r="O6" s="13"/>
      <c r="P6" s="13"/>
    </row>
    <row r="7" spans="1:21" ht="25.5" customHeight="1">
      <c r="A7" s="252" t="s">
        <v>16</v>
      </c>
      <c r="B7" s="244"/>
      <c r="C7" s="245" t="s">
        <v>15</v>
      </c>
      <c r="D7" s="246">
        <v>41275</v>
      </c>
      <c r="E7" s="246">
        <f t="shared" ref="E7:O7" si="0">EDATE(D7,1)</f>
        <v>41306</v>
      </c>
      <c r="F7" s="246">
        <f t="shared" si="0"/>
        <v>41334</v>
      </c>
      <c r="G7" s="246">
        <f t="shared" si="0"/>
        <v>41365</v>
      </c>
      <c r="H7" s="246">
        <f t="shared" si="0"/>
        <v>41395</v>
      </c>
      <c r="I7" s="246">
        <f t="shared" si="0"/>
        <v>41426</v>
      </c>
      <c r="J7" s="246">
        <f t="shared" si="0"/>
        <v>41456</v>
      </c>
      <c r="K7" s="246">
        <f t="shared" si="0"/>
        <v>41487</v>
      </c>
      <c r="L7" s="246">
        <f t="shared" si="0"/>
        <v>41518</v>
      </c>
      <c r="M7" s="246">
        <f t="shared" si="0"/>
        <v>41548</v>
      </c>
      <c r="N7" s="246">
        <f t="shared" si="0"/>
        <v>41579</v>
      </c>
      <c r="O7" s="246">
        <f t="shared" si="0"/>
        <v>41609</v>
      </c>
      <c r="P7" s="246" t="s">
        <v>71</v>
      </c>
      <c r="Q7" s="30"/>
      <c r="R7" s="30"/>
      <c r="S7" s="253"/>
      <c r="T7" s="253"/>
      <c r="U7" s="253"/>
    </row>
    <row r="8" spans="1:21">
      <c r="A8" s="14"/>
      <c r="B8" s="14" t="s">
        <v>14</v>
      </c>
      <c r="C8" s="14" t="s">
        <v>13</v>
      </c>
      <c r="D8" s="14" t="s">
        <v>12</v>
      </c>
      <c r="E8" s="14" t="s">
        <v>11</v>
      </c>
      <c r="F8" s="14" t="s">
        <v>10</v>
      </c>
      <c r="G8" s="14" t="s">
        <v>9</v>
      </c>
      <c r="H8" s="14" t="s">
        <v>8</v>
      </c>
      <c r="I8" s="14" t="s">
        <v>7</v>
      </c>
      <c r="J8" s="14" t="s">
        <v>6</v>
      </c>
      <c r="K8" s="14" t="s">
        <v>5</v>
      </c>
      <c r="L8" s="14" t="s">
        <v>4</v>
      </c>
      <c r="M8" s="14" t="s">
        <v>3</v>
      </c>
      <c r="N8" s="14" t="s">
        <v>2</v>
      </c>
      <c r="O8" s="14" t="s">
        <v>1</v>
      </c>
      <c r="P8" s="14" t="s">
        <v>452</v>
      </c>
    </row>
    <row r="9" spans="1:21">
      <c r="A9" s="14"/>
      <c r="B9" s="14"/>
      <c r="C9" s="14"/>
      <c r="D9" s="14"/>
      <c r="E9" s="14"/>
      <c r="F9" s="14"/>
      <c r="G9" s="14"/>
      <c r="H9" s="14"/>
      <c r="I9" s="14"/>
      <c r="J9" s="14"/>
      <c r="K9" s="14"/>
      <c r="L9" s="14"/>
      <c r="M9" s="14"/>
      <c r="N9" s="14"/>
      <c r="O9" s="14"/>
      <c r="P9" s="13"/>
    </row>
    <row r="10" spans="1:21">
      <c r="A10" s="14">
        <v>1</v>
      </c>
      <c r="B10" s="13" t="s">
        <v>89</v>
      </c>
      <c r="C10" s="14" t="s">
        <v>27</v>
      </c>
      <c r="D10" s="247">
        <v>0</v>
      </c>
      <c r="E10" s="247">
        <v>0</v>
      </c>
      <c r="F10" s="247">
        <v>0</v>
      </c>
      <c r="G10" s="247">
        <v>0</v>
      </c>
      <c r="H10" s="247">
        <f ca="1">OFFSET('Gas - Customers'!$S$458,COLUMN()-4,0)</f>
        <v>57494.94501981861</v>
      </c>
      <c r="I10" s="247">
        <f ca="1">OFFSET('Gas - Customers'!$S$458,COLUMN()-4,0)</f>
        <v>57489.478647892596</v>
      </c>
      <c r="J10" s="247">
        <f ca="1">OFFSET('Gas - Customers'!$S$458,COLUMN()-4,0)</f>
        <v>57471.637876254157</v>
      </c>
      <c r="K10" s="247">
        <f ca="1">OFFSET('Gas - Customers'!$S$458,COLUMN()-4,0)</f>
        <v>57464.034942422411</v>
      </c>
      <c r="L10" s="247">
        <f ca="1">OFFSET('Gas - Customers'!$S$458,COLUMN()-4,0)</f>
        <v>57531.294744834071</v>
      </c>
      <c r="M10" s="247">
        <f ca="1">OFFSET('Gas - Customers'!$S$458,COLUMN()-4,0)</f>
        <v>57663.621167049278</v>
      </c>
      <c r="N10" s="247">
        <f ca="1">OFFSET('Gas - Customers'!$S$458,COLUMN()-4,0)</f>
        <v>57880.244114370667</v>
      </c>
      <c r="O10" s="247">
        <f ca="1">OFFSET('Gas - Customers'!$S$458,COLUMN()-4,0)</f>
        <v>58035.185890317895</v>
      </c>
      <c r="P10" s="361"/>
      <c r="Q10" s="254"/>
      <c r="R10" s="254"/>
    </row>
    <row r="11" spans="1:21">
      <c r="A11" s="14">
        <f t="shared" ref="A11:A36" si="1">A10+1</f>
        <v>2</v>
      </c>
      <c r="B11" s="13" t="s">
        <v>673</v>
      </c>
      <c r="C11" s="777" t="s">
        <v>655</v>
      </c>
      <c r="D11" s="26">
        <v>0</v>
      </c>
      <c r="E11" s="26">
        <v>0</v>
      </c>
      <c r="F11" s="26">
        <v>0</v>
      </c>
      <c r="G11" s="26">
        <v>0</v>
      </c>
      <c r="H11" s="26">
        <f>'JAP-17'!H39</f>
        <v>117.34853803251347</v>
      </c>
      <c r="I11" s="26">
        <f>'JAP-17'!I39</f>
        <v>95.150895599151028</v>
      </c>
      <c r="J11" s="26">
        <f>'JAP-17'!J39</f>
        <v>88.261878912016158</v>
      </c>
      <c r="K11" s="26">
        <f>'JAP-17'!K39</f>
        <v>89.832065275755014</v>
      </c>
      <c r="L11" s="26">
        <f>'JAP-17'!L39</f>
        <v>94.558022812298503</v>
      </c>
      <c r="M11" s="26">
        <f>'JAP-17'!M39</f>
        <v>127.13740232376388</v>
      </c>
      <c r="N11" s="26">
        <f>'JAP-17'!N39</f>
        <v>161.39829882700209</v>
      </c>
      <c r="O11" s="26">
        <f>'JAP-17'!O39</f>
        <v>188.71612157417925</v>
      </c>
      <c r="P11" s="362"/>
      <c r="Q11" s="255"/>
      <c r="R11" s="255"/>
    </row>
    <row r="12" spans="1:21">
      <c r="A12" s="14">
        <f t="shared" si="1"/>
        <v>3</v>
      </c>
      <c r="B12" s="13" t="s">
        <v>671</v>
      </c>
      <c r="C12" s="14" t="str">
        <f>"("&amp;A10&amp;") x ("&amp;A11&amp;")"</f>
        <v>(1) x (2)</v>
      </c>
      <c r="D12" s="17">
        <f t="shared" ref="D12:O12" si="2">D10*D11</f>
        <v>0</v>
      </c>
      <c r="E12" s="17">
        <f t="shared" si="2"/>
        <v>0</v>
      </c>
      <c r="F12" s="17">
        <f t="shared" si="2"/>
        <v>0</v>
      </c>
      <c r="G12" s="17">
        <f t="shared" si="2"/>
        <v>0</v>
      </c>
      <c r="H12" s="17">
        <f t="shared" ca="1" si="2"/>
        <v>6746947.7423354555</v>
      </c>
      <c r="I12" s="17">
        <f t="shared" ca="1" si="2"/>
        <v>5470175.3808752503</v>
      </c>
      <c r="J12" s="17">
        <f t="shared" ca="1" si="2"/>
        <v>5072554.7431091862</v>
      </c>
      <c r="K12" s="17">
        <f t="shared" ca="1" si="2"/>
        <v>5162112.9379559569</v>
      </c>
      <c r="L12" s="17">
        <f t="shared" ca="1" si="2"/>
        <v>5440045.480903089</v>
      </c>
      <c r="M12" s="17">
        <f t="shared" ca="1" si="2"/>
        <v>7331203.0037602512</v>
      </c>
      <c r="N12" s="17">
        <f t="shared" ca="1" si="2"/>
        <v>9341772.9357510265</v>
      </c>
      <c r="O12" s="17">
        <f t="shared" ca="1" si="2"/>
        <v>10952175.196057323</v>
      </c>
      <c r="P12" s="333">
        <f ca="1">SUM(D12:O12)</f>
        <v>55516987.420747533</v>
      </c>
      <c r="Q12" s="256"/>
      <c r="R12" s="256"/>
    </row>
    <row r="13" spans="1:21">
      <c r="A13" s="14">
        <f t="shared" si="1"/>
        <v>4</v>
      </c>
      <c r="B13" s="13"/>
      <c r="C13" s="14"/>
      <c r="D13" s="13"/>
      <c r="E13" s="13"/>
      <c r="F13" s="13"/>
      <c r="G13" s="13"/>
      <c r="H13" s="13"/>
      <c r="I13" s="13"/>
      <c r="J13" s="13"/>
      <c r="K13" s="13"/>
      <c r="L13" s="13"/>
      <c r="M13" s="13"/>
      <c r="N13" s="13"/>
      <c r="O13" s="13"/>
      <c r="P13" s="333"/>
      <c r="Q13" s="257"/>
      <c r="R13" s="257"/>
    </row>
    <row r="14" spans="1:21">
      <c r="A14" s="14">
        <f t="shared" si="1"/>
        <v>5</v>
      </c>
      <c r="B14" s="13" t="s">
        <v>99</v>
      </c>
      <c r="C14" s="14" t="s">
        <v>27</v>
      </c>
      <c r="D14" s="247">
        <v>0</v>
      </c>
      <c r="E14" s="247">
        <v>0</v>
      </c>
      <c r="F14" s="247">
        <v>0</v>
      </c>
      <c r="G14" s="247">
        <v>0</v>
      </c>
      <c r="H14" s="247">
        <f ca="1">OFFSET('Gas - Sales by Customer Sched'!$BU$458,COLUMN()-4,0)</f>
        <v>42729803.520754434</v>
      </c>
      <c r="I14" s="247">
        <f ca="1">OFFSET('Gas - Sales by Customer Sched'!$BU$458,COLUMN()-4,0)</f>
        <v>36351919.53430561</v>
      </c>
      <c r="J14" s="247">
        <f ca="1">OFFSET('Gas - Sales by Customer Sched'!$BU$458,COLUMN()-4,0)</f>
        <v>30472415.378940575</v>
      </c>
      <c r="K14" s="247">
        <f ca="1">OFFSET('Gas - Sales by Customer Sched'!$BU$458,COLUMN()-4,0)</f>
        <v>28554383.095692888</v>
      </c>
      <c r="L14" s="247">
        <f ca="1">OFFSET('Gas - Sales by Customer Sched'!$BU$458,COLUMN()-4,0)</f>
        <v>29947975.27599588</v>
      </c>
      <c r="M14" s="247">
        <f ca="1">OFFSET('Gas - Sales by Customer Sched'!$BU$458,COLUMN()-4,0)</f>
        <v>33471734.243474826</v>
      </c>
      <c r="N14" s="247">
        <f ca="1">OFFSET('Gas - Sales by Customer Sched'!$BU$458,COLUMN()-4,0)</f>
        <v>45302176.927478567</v>
      </c>
      <c r="O14" s="247">
        <f ca="1">OFFSET('Gas - Sales by Customer Sched'!$BU$458,COLUMN()-4,0)</f>
        <v>60512713.722588249</v>
      </c>
      <c r="P14" s="333"/>
      <c r="Q14" s="254"/>
      <c r="R14" s="254"/>
    </row>
    <row r="15" spans="1:21">
      <c r="A15" s="14">
        <f t="shared" si="1"/>
        <v>6</v>
      </c>
      <c r="B15" s="13" t="s">
        <v>553</v>
      </c>
      <c r="C15" s="777" t="s">
        <v>653</v>
      </c>
      <c r="D15" s="260">
        <v>0</v>
      </c>
      <c r="E15" s="260">
        <v>0</v>
      </c>
      <c r="F15" s="260">
        <v>0</v>
      </c>
      <c r="G15" s="260">
        <v>0</v>
      </c>
      <c r="H15" s="260">
        <f>'JAP-19 Page 1'!$E32</f>
        <v>0.17383000000000001</v>
      </c>
      <c r="I15" s="260">
        <f>$H$15</f>
        <v>0.17383000000000001</v>
      </c>
      <c r="J15" s="260">
        <f t="shared" ref="J15:O15" si="3">$H$15</f>
        <v>0.17383000000000001</v>
      </c>
      <c r="K15" s="260">
        <f t="shared" si="3"/>
        <v>0.17383000000000001</v>
      </c>
      <c r="L15" s="260">
        <f t="shared" si="3"/>
        <v>0.17383000000000001</v>
      </c>
      <c r="M15" s="260">
        <f t="shared" si="3"/>
        <v>0.17383000000000001</v>
      </c>
      <c r="N15" s="260">
        <f t="shared" si="3"/>
        <v>0.17383000000000001</v>
      </c>
      <c r="O15" s="260">
        <f t="shared" si="3"/>
        <v>0.17383000000000001</v>
      </c>
      <c r="P15" s="333"/>
      <c r="Q15" s="258"/>
      <c r="R15" s="258"/>
    </row>
    <row r="16" spans="1:21">
      <c r="A16" s="14">
        <f t="shared" si="1"/>
        <v>7</v>
      </c>
      <c r="B16" s="13" t="s">
        <v>672</v>
      </c>
      <c r="C16" s="14" t="str">
        <f>"("&amp;A14&amp;") x ("&amp;A15&amp;")"</f>
        <v>(5) x (6)</v>
      </c>
      <c r="D16" s="17">
        <f t="shared" ref="D16:O16" si="4">D14*D15</f>
        <v>0</v>
      </c>
      <c r="E16" s="17">
        <f t="shared" si="4"/>
        <v>0</v>
      </c>
      <c r="F16" s="17">
        <f t="shared" si="4"/>
        <v>0</v>
      </c>
      <c r="G16" s="17">
        <f t="shared" si="4"/>
        <v>0</v>
      </c>
      <c r="H16" s="17">
        <f t="shared" ca="1" si="4"/>
        <v>7427721.7460127436</v>
      </c>
      <c r="I16" s="17">
        <f t="shared" ca="1" si="4"/>
        <v>6319054.1726483442</v>
      </c>
      <c r="J16" s="17">
        <f t="shared" ca="1" si="4"/>
        <v>5297019.9653212409</v>
      </c>
      <c r="K16" s="17">
        <f t="shared" ca="1" si="4"/>
        <v>4963608.4135242952</v>
      </c>
      <c r="L16" s="17">
        <f t="shared" ca="1" si="4"/>
        <v>5205856.5422263639</v>
      </c>
      <c r="M16" s="17">
        <f t="shared" ca="1" si="4"/>
        <v>5818391.5635432294</v>
      </c>
      <c r="N16" s="17">
        <f t="shared" ca="1" si="4"/>
        <v>7874877.4153036</v>
      </c>
      <c r="O16" s="17">
        <f t="shared" ca="1" si="4"/>
        <v>10518925.026397515</v>
      </c>
      <c r="P16" s="333">
        <f ca="1">SUM(D16:O16)</f>
        <v>53425454.844977334</v>
      </c>
      <c r="Q16" s="256"/>
      <c r="R16" s="256"/>
    </row>
    <row r="17" spans="1:18">
      <c r="A17" s="776">
        <f t="shared" si="1"/>
        <v>8</v>
      </c>
      <c r="B17" s="13"/>
      <c r="C17" s="14"/>
      <c r="D17" s="13"/>
      <c r="E17" s="13"/>
      <c r="F17" s="13"/>
      <c r="G17" s="13"/>
      <c r="H17" s="13"/>
      <c r="I17" s="13"/>
      <c r="J17" s="13"/>
      <c r="K17" s="13"/>
      <c r="L17" s="13"/>
      <c r="M17" s="13"/>
      <c r="N17" s="13"/>
      <c r="O17" s="13"/>
      <c r="P17" s="17"/>
    </row>
    <row r="18" spans="1:18">
      <c r="A18" s="776">
        <f t="shared" si="1"/>
        <v>9</v>
      </c>
      <c r="B18" s="13" t="s">
        <v>29</v>
      </c>
      <c r="C18" s="14" t="str">
        <f>"("&amp;A$12&amp;") - ("&amp;A16&amp;")"</f>
        <v>(3) - (7)</v>
      </c>
      <c r="D18" s="17">
        <f>D12-D16</f>
        <v>0</v>
      </c>
      <c r="E18" s="17">
        <f t="shared" ref="E18:O18" si="5">E12-E16</f>
        <v>0</v>
      </c>
      <c r="F18" s="17">
        <f t="shared" si="5"/>
        <v>0</v>
      </c>
      <c r="G18" s="17">
        <f t="shared" si="5"/>
        <v>0</v>
      </c>
      <c r="H18" s="17">
        <f t="shared" ca="1" si="5"/>
        <v>-680774.00367728807</v>
      </c>
      <c r="I18" s="17">
        <f t="shared" ca="1" si="5"/>
        <v>-848878.79177309386</v>
      </c>
      <c r="J18" s="17">
        <f t="shared" ca="1" si="5"/>
        <v>-224465.22221205477</v>
      </c>
      <c r="K18" s="17">
        <f t="shared" ca="1" si="5"/>
        <v>198504.5244316617</v>
      </c>
      <c r="L18" s="17">
        <f t="shared" ca="1" si="5"/>
        <v>234188.93867672514</v>
      </c>
      <c r="M18" s="17">
        <f t="shared" ca="1" si="5"/>
        <v>1512811.4402170219</v>
      </c>
      <c r="N18" s="17">
        <f t="shared" ca="1" si="5"/>
        <v>1466895.5204474265</v>
      </c>
      <c r="O18" s="17">
        <f t="shared" ca="1" si="5"/>
        <v>433250.16965980828</v>
      </c>
      <c r="P18" s="17">
        <f t="shared" ref="P18" ca="1" si="6">SUM(D18:O18)</f>
        <v>2091532.5757702067</v>
      </c>
      <c r="Q18" s="256"/>
      <c r="R18" s="256"/>
    </row>
    <row r="19" spans="1:18">
      <c r="A19" s="14">
        <f t="shared" si="1"/>
        <v>10</v>
      </c>
      <c r="B19" s="13"/>
      <c r="C19" s="14"/>
      <c r="D19" s="13"/>
      <c r="E19" s="13"/>
      <c r="F19" s="13"/>
      <c r="G19" s="13"/>
      <c r="H19" s="13"/>
      <c r="I19" s="13"/>
      <c r="J19" s="13"/>
      <c r="K19" s="13"/>
      <c r="L19" s="13"/>
      <c r="M19" s="13"/>
      <c r="N19" s="13"/>
      <c r="O19" s="13"/>
      <c r="P19" s="333"/>
    </row>
    <row r="20" spans="1:18">
      <c r="A20" s="14">
        <f t="shared" si="1"/>
        <v>11</v>
      </c>
      <c r="B20" s="13" t="s">
        <v>30</v>
      </c>
      <c r="C20" s="14" t="s">
        <v>547</v>
      </c>
      <c r="D20" s="248">
        <f ca="1">OFFSET('Non-Res Interest Calcs'!$G$9,COLUMN()-4,0)</f>
        <v>0</v>
      </c>
      <c r="E20" s="248">
        <f ca="1">OFFSET('Non-Res Interest Calcs'!$G$9,COLUMN()-4,0)</f>
        <v>0</v>
      </c>
      <c r="F20" s="248">
        <f ca="1">OFFSET('Non-Res Interest Calcs'!$G$9,COLUMN()-4,0)</f>
        <v>0</v>
      </c>
      <c r="G20" s="248">
        <f ca="1">OFFSET('Non-Res Interest Calcs'!$G$9,COLUMN()-4,0)</f>
        <v>0</v>
      </c>
      <c r="H20" s="248">
        <f ca="1">OFFSET('Non-Res Interest Calcs'!$G$9,COLUMN()-4,0)</f>
        <v>-921.88146331299424</v>
      </c>
      <c r="I20" s="248">
        <f ca="1">OFFSET('Non-Res Interest Calcs'!$G$9,COLUMN()-4,0)</f>
        <v>-2993.2862904853864</v>
      </c>
      <c r="J20" s="248">
        <f ca="1">OFFSET('Non-Res Interest Calcs'!$G$9,COLUMN()-4,0)</f>
        <v>-4446.7729760902757</v>
      </c>
      <c r="K20" s="248">
        <f ca="1">OFFSET('Non-Res Interest Calcs'!$G$9,COLUMN()-4,0)</f>
        <v>-4481.9280876678904</v>
      </c>
      <c r="L20" s="248">
        <f ca="1">OFFSET('Non-Res Interest Calcs'!$G$9,COLUMN()-4,0)</f>
        <v>-3895.9890230419501</v>
      </c>
      <c r="M20" s="248">
        <f ca="1">OFFSET('Non-Res Interest Calcs'!$G$9,COLUMN()-4,0)</f>
        <v>-1530.2593432900012</v>
      </c>
      <c r="N20" s="248">
        <f ca="1">OFFSET('Non-Res Interest Calcs'!$G$9,COLUMN()-4,0)</f>
        <v>2504.7604992764395</v>
      </c>
      <c r="O20" s="248">
        <f ca="1">OFFSET('Non-Res Interest Calcs'!$G$9,COLUMN()-4,0)</f>
        <v>5077.8744546299868</v>
      </c>
      <c r="P20" s="333">
        <f ca="1">SUM(D20:O20)</f>
        <v>-10687.482229982073</v>
      </c>
      <c r="Q20" s="33"/>
      <c r="R20" s="33"/>
    </row>
    <row r="21" spans="1:18">
      <c r="A21" s="14">
        <f t="shared" si="1"/>
        <v>12</v>
      </c>
      <c r="B21" s="13"/>
      <c r="C21" s="14"/>
      <c r="D21" s="13"/>
      <c r="E21" s="13"/>
      <c r="F21" s="13"/>
      <c r="G21" s="13"/>
      <c r="H21" s="13"/>
      <c r="I21" s="13"/>
      <c r="J21" s="13"/>
      <c r="K21" s="13"/>
      <c r="L21" s="13"/>
      <c r="M21" s="13"/>
      <c r="N21" s="13"/>
      <c r="O21" s="13"/>
      <c r="P21" s="333"/>
    </row>
    <row r="22" spans="1:18">
      <c r="A22" s="14">
        <f t="shared" si="1"/>
        <v>13</v>
      </c>
      <c r="B22" s="13" t="s">
        <v>31</v>
      </c>
      <c r="C22" s="14" t="str">
        <f>"Σ(("&amp;A$18&amp;") + ("&amp;A20&amp;"))"</f>
        <v>Σ((9) + (11))</v>
      </c>
      <c r="D22" s="17">
        <f ca="1">D18+D20</f>
        <v>0</v>
      </c>
      <c r="E22" s="17">
        <f ca="1">D22+E18+E20</f>
        <v>0</v>
      </c>
      <c r="F22" s="17">
        <f t="shared" ref="F22:O22" ca="1" si="7">E22+F18+F20</f>
        <v>0</v>
      </c>
      <c r="G22" s="17">
        <f t="shared" ca="1" si="7"/>
        <v>0</v>
      </c>
      <c r="H22" s="17">
        <f t="shared" ca="1" si="7"/>
        <v>-681695.88514060108</v>
      </c>
      <c r="I22" s="17">
        <f t="shared" ca="1" si="7"/>
        <v>-1533567.9632041804</v>
      </c>
      <c r="J22" s="17">
        <f t="shared" ca="1" si="7"/>
        <v>-1762479.9583923253</v>
      </c>
      <c r="K22" s="17">
        <f t="shared" ca="1" si="7"/>
        <v>-1568457.3620483314</v>
      </c>
      <c r="L22" s="17">
        <f t="shared" ca="1" si="7"/>
        <v>-1338164.4123946482</v>
      </c>
      <c r="M22" s="17">
        <f t="shared" ca="1" si="7"/>
        <v>173116.76847908366</v>
      </c>
      <c r="N22" s="17">
        <f t="shared" ca="1" si="7"/>
        <v>1642517.0494257866</v>
      </c>
      <c r="O22" s="17">
        <f t="shared" ca="1" si="7"/>
        <v>2080845.0935402249</v>
      </c>
      <c r="P22" s="333"/>
    </row>
    <row r="23" spans="1:18">
      <c r="A23" s="14">
        <f t="shared" si="1"/>
        <v>14</v>
      </c>
      <c r="B23" s="13"/>
      <c r="C23" s="14"/>
      <c r="D23" s="13"/>
      <c r="E23" s="13"/>
      <c r="F23" s="13"/>
      <c r="G23" s="13"/>
      <c r="H23" s="13"/>
      <c r="I23" s="13"/>
      <c r="J23" s="13"/>
      <c r="K23" s="13"/>
      <c r="L23" s="13"/>
      <c r="M23" s="13"/>
      <c r="N23" s="13"/>
      <c r="O23" s="13"/>
      <c r="P23" s="333"/>
    </row>
    <row r="24" spans="1:18">
      <c r="A24" s="14">
        <f t="shared" si="1"/>
        <v>15</v>
      </c>
      <c r="B24" s="13" t="s">
        <v>432</v>
      </c>
      <c r="C24" s="14" t="s">
        <v>312</v>
      </c>
      <c r="D24" s="17">
        <v>0</v>
      </c>
      <c r="E24" s="17">
        <v>0</v>
      </c>
      <c r="F24" s="17">
        <v>0</v>
      </c>
      <c r="G24" s="17">
        <v>0</v>
      </c>
      <c r="H24" s="17">
        <v>0</v>
      </c>
      <c r="I24" s="17">
        <v>0</v>
      </c>
      <c r="J24" s="17">
        <v>0</v>
      </c>
      <c r="K24" s="17">
        <v>0</v>
      </c>
      <c r="L24" s="17">
        <v>0</v>
      </c>
      <c r="M24" s="17">
        <v>0</v>
      </c>
      <c r="N24" s="17">
        <v>0</v>
      </c>
      <c r="O24" s="17">
        <v>0</v>
      </c>
      <c r="P24" s="333"/>
    </row>
    <row r="25" spans="1:18">
      <c r="A25" s="14">
        <f t="shared" si="1"/>
        <v>16</v>
      </c>
      <c r="B25" s="13"/>
      <c r="C25" s="14"/>
      <c r="D25" s="17"/>
      <c r="E25" s="17"/>
      <c r="F25" s="17"/>
      <c r="G25" s="17"/>
      <c r="H25" s="17"/>
      <c r="I25" s="17"/>
      <c r="J25" s="17"/>
      <c r="K25" s="17"/>
      <c r="L25" s="17"/>
      <c r="M25" s="17"/>
      <c r="N25" s="17"/>
      <c r="O25" s="17"/>
      <c r="P25" s="333"/>
    </row>
    <row r="26" spans="1:18">
      <c r="A26" s="14">
        <f t="shared" si="1"/>
        <v>17</v>
      </c>
      <c r="B26" s="13" t="s">
        <v>32</v>
      </c>
      <c r="C26" s="14" t="str">
        <f>"("&amp;A14&amp;") x ("&amp;A24&amp;")"</f>
        <v>(5) x (15)</v>
      </c>
      <c r="D26" s="17">
        <v>0</v>
      </c>
      <c r="E26" s="17">
        <v>0</v>
      </c>
      <c r="F26" s="17">
        <v>0</v>
      </c>
      <c r="G26" s="17">
        <v>0</v>
      </c>
      <c r="H26" s="17">
        <f t="shared" ref="H26:O26" ca="1" si="8">H14*H24</f>
        <v>0</v>
      </c>
      <c r="I26" s="17">
        <f t="shared" ca="1" si="8"/>
        <v>0</v>
      </c>
      <c r="J26" s="17">
        <f t="shared" ca="1" si="8"/>
        <v>0</v>
      </c>
      <c r="K26" s="17">
        <f t="shared" ca="1" si="8"/>
        <v>0</v>
      </c>
      <c r="L26" s="17">
        <f t="shared" ca="1" si="8"/>
        <v>0</v>
      </c>
      <c r="M26" s="17">
        <f t="shared" ca="1" si="8"/>
        <v>0</v>
      </c>
      <c r="N26" s="17">
        <f t="shared" ca="1" si="8"/>
        <v>0</v>
      </c>
      <c r="O26" s="17">
        <f t="shared" ca="1" si="8"/>
        <v>0</v>
      </c>
      <c r="P26" s="333"/>
    </row>
    <row r="27" spans="1:18">
      <c r="A27" s="14">
        <f t="shared" si="1"/>
        <v>18</v>
      </c>
      <c r="B27" s="13"/>
      <c r="C27" s="14"/>
      <c r="D27" s="17"/>
      <c r="E27" s="17"/>
      <c r="F27" s="17"/>
      <c r="G27" s="17"/>
      <c r="H27" s="17"/>
      <c r="I27" s="17"/>
      <c r="J27" s="17"/>
      <c r="K27" s="17"/>
      <c r="L27" s="17"/>
      <c r="M27" s="17"/>
      <c r="N27" s="17"/>
      <c r="O27" s="17"/>
      <c r="P27" s="333"/>
    </row>
    <row r="28" spans="1:18">
      <c r="A28" s="14">
        <f t="shared" si="1"/>
        <v>19</v>
      </c>
      <c r="B28" s="13" t="s">
        <v>33</v>
      </c>
      <c r="C28" s="14" t="str">
        <f>"("&amp;A$28&amp;") + ("&amp;A18&amp;") + ("&amp;A20&amp;") - ("&amp;A26&amp;")"</f>
        <v>(19) + (9) + (11) - (17)</v>
      </c>
      <c r="D28" s="17">
        <v>0</v>
      </c>
      <c r="E28" s="17">
        <v>0</v>
      </c>
      <c r="F28" s="17">
        <v>0</v>
      </c>
      <c r="G28" s="17">
        <v>0</v>
      </c>
      <c r="H28" s="17">
        <v>0</v>
      </c>
      <c r="I28" s="17">
        <v>0</v>
      </c>
      <c r="J28" s="17">
        <v>0</v>
      </c>
      <c r="K28" s="17">
        <v>0</v>
      </c>
      <c r="L28" s="17">
        <v>0</v>
      </c>
      <c r="M28" s="17">
        <v>0</v>
      </c>
      <c r="N28" s="17">
        <v>0</v>
      </c>
      <c r="O28" s="17">
        <v>0</v>
      </c>
      <c r="P28" s="333"/>
    </row>
    <row r="29" spans="1:18">
      <c r="A29" s="14">
        <f t="shared" si="1"/>
        <v>20</v>
      </c>
      <c r="B29" s="13"/>
      <c r="C29" s="14"/>
      <c r="D29" s="17"/>
      <c r="E29" s="17"/>
      <c r="F29" s="17"/>
      <c r="G29" s="17"/>
      <c r="H29" s="17"/>
      <c r="I29" s="17"/>
      <c r="J29" s="17"/>
      <c r="K29" s="17"/>
      <c r="L29" s="17"/>
      <c r="M29" s="17"/>
      <c r="N29" s="17"/>
      <c r="O29" s="17"/>
      <c r="P29" s="333"/>
    </row>
    <row r="30" spans="1:18">
      <c r="A30" s="14">
        <f t="shared" si="1"/>
        <v>21</v>
      </c>
      <c r="B30" s="13" t="s">
        <v>433</v>
      </c>
      <c r="C30" s="14" t="s">
        <v>653</v>
      </c>
      <c r="D30" s="250">
        <v>0</v>
      </c>
      <c r="E30" s="250">
        <v>0</v>
      </c>
      <c r="F30" s="250">
        <v>0</v>
      </c>
      <c r="G30" s="250">
        <v>0</v>
      </c>
      <c r="H30" s="250">
        <f>'JAP-19 Page 1'!$E34</f>
        <v>-2.2499999999999742E-3</v>
      </c>
      <c r="I30" s="250">
        <f>$H$30</f>
        <v>-2.2499999999999742E-3</v>
      </c>
      <c r="J30" s="250">
        <f t="shared" ref="J30:O30" si="9">$H$30</f>
        <v>-2.2499999999999742E-3</v>
      </c>
      <c r="K30" s="250">
        <f t="shared" si="9"/>
        <v>-2.2499999999999742E-3</v>
      </c>
      <c r="L30" s="250">
        <f t="shared" si="9"/>
        <v>-2.2499999999999742E-3</v>
      </c>
      <c r="M30" s="250">
        <f t="shared" si="9"/>
        <v>-2.2499999999999742E-3</v>
      </c>
      <c r="N30" s="250">
        <f t="shared" si="9"/>
        <v>-2.2499999999999742E-3</v>
      </c>
      <c r="O30" s="250">
        <f t="shared" si="9"/>
        <v>-2.2499999999999742E-3</v>
      </c>
      <c r="P30" s="333"/>
    </row>
    <row r="31" spans="1:18">
      <c r="A31" s="14">
        <f t="shared" si="1"/>
        <v>22</v>
      </c>
      <c r="B31" s="13"/>
      <c r="C31" s="20"/>
      <c r="D31" s="17"/>
      <c r="E31" s="17"/>
      <c r="F31" s="17"/>
      <c r="G31" s="17"/>
      <c r="H31" s="17"/>
      <c r="I31" s="17"/>
      <c r="J31" s="17"/>
      <c r="K31" s="17"/>
      <c r="L31" s="17"/>
      <c r="M31" s="17"/>
      <c r="N31" s="17"/>
      <c r="O31" s="17"/>
      <c r="P31" s="333"/>
    </row>
    <row r="32" spans="1:18">
      <c r="A32" s="14">
        <f t="shared" si="1"/>
        <v>23</v>
      </c>
      <c r="B32" s="13" t="s">
        <v>435</v>
      </c>
      <c r="C32" s="14" t="str">
        <f>"("&amp;A14&amp;") x ("&amp;A30&amp;")"</f>
        <v>(5) x (21)</v>
      </c>
      <c r="D32" s="954">
        <v>0</v>
      </c>
      <c r="E32" s="954">
        <v>0</v>
      </c>
      <c r="F32" s="954">
        <v>0</v>
      </c>
      <c r="G32" s="333">
        <f t="shared" ref="G32:O32" si="10">G30*G14</f>
        <v>0</v>
      </c>
      <c r="H32" s="333">
        <f t="shared" ca="1" si="10"/>
        <v>-96142.057921696382</v>
      </c>
      <c r="I32" s="333">
        <f t="shared" ca="1" si="10"/>
        <v>-81791.818952186688</v>
      </c>
      <c r="J32" s="333">
        <f t="shared" ca="1" si="10"/>
        <v>-68562.934602615511</v>
      </c>
      <c r="K32" s="333">
        <f t="shared" ca="1" si="10"/>
        <v>-64247.361965308264</v>
      </c>
      <c r="L32" s="333">
        <f t="shared" ca="1" si="10"/>
        <v>-67382.944370989964</v>
      </c>
      <c r="M32" s="333">
        <f t="shared" ca="1" si="10"/>
        <v>-75311.402047817493</v>
      </c>
      <c r="N32" s="333">
        <f t="shared" ca="1" si="10"/>
        <v>-101929.8980868256</v>
      </c>
      <c r="O32" s="333">
        <f t="shared" ca="1" si="10"/>
        <v>-136153.60587582199</v>
      </c>
      <c r="P32" s="333">
        <f ca="1">SUM(D32:O32)</f>
        <v>-691522.02382326196</v>
      </c>
    </row>
    <row r="33" spans="1:16">
      <c r="A33" s="14">
        <f t="shared" si="1"/>
        <v>24</v>
      </c>
      <c r="B33" s="13"/>
      <c r="C33" s="14"/>
      <c r="D33" s="17"/>
      <c r="E33" s="17"/>
      <c r="F33" s="17"/>
      <c r="G33" s="17"/>
      <c r="H33" s="17"/>
      <c r="I33" s="17"/>
      <c r="J33" s="17"/>
      <c r="K33" s="17"/>
      <c r="L33" s="17"/>
      <c r="M33" s="17"/>
      <c r="N33" s="17"/>
      <c r="O33" s="17"/>
      <c r="P33" s="333"/>
    </row>
    <row r="34" spans="1:16">
      <c r="A34" s="14">
        <f t="shared" si="1"/>
        <v>25</v>
      </c>
      <c r="B34" s="13" t="s">
        <v>411</v>
      </c>
      <c r="C34" s="14" t="s">
        <v>547</v>
      </c>
      <c r="D34" s="17">
        <v>0</v>
      </c>
      <c r="E34" s="17">
        <v>0</v>
      </c>
      <c r="F34" s="17">
        <v>0</v>
      </c>
      <c r="G34" s="17">
        <v>0</v>
      </c>
      <c r="H34" s="17">
        <f ca="1">'Gas - Revenue'!F29</f>
        <v>34017482.820979737</v>
      </c>
      <c r="I34" s="17">
        <f ca="1">'Gas - Revenue'!G29</f>
        <v>29340340.60177552</v>
      </c>
      <c r="J34" s="17">
        <f ca="1">'Gas - Revenue'!H29</f>
        <v>25028679.058311801</v>
      </c>
      <c r="K34" s="17">
        <f ca="1">'Gas - Revenue'!I29</f>
        <v>23622113.841880295</v>
      </c>
      <c r="L34" s="17">
        <f ca="1">'Gas - Revenue'!J29</f>
        <v>24644087.405008275</v>
      </c>
      <c r="M34" s="17">
        <f ca="1">'Gas - Revenue'!K29</f>
        <v>27228192.395333108</v>
      </c>
      <c r="N34" s="17">
        <f ca="1">'Gas - Revenue'!L29</f>
        <v>35903900.995049819</v>
      </c>
      <c r="O34" s="17">
        <f ca="1">'Gas - Revenue'!M29</f>
        <v>47058359.742233492</v>
      </c>
      <c r="P34" s="333">
        <f ca="1">SUM(D34:O34)</f>
        <v>246843156.86057207</v>
      </c>
    </row>
    <row r="35" spans="1:16">
      <c r="A35" s="14">
        <f t="shared" si="1"/>
        <v>26</v>
      </c>
      <c r="B35" s="13"/>
      <c r="C35" s="14"/>
      <c r="D35" s="17"/>
      <c r="E35" s="17"/>
      <c r="F35" s="17"/>
      <c r="G35" s="17"/>
      <c r="H35" s="17"/>
      <c r="I35" s="17"/>
      <c r="J35" s="17"/>
      <c r="K35" s="17"/>
      <c r="L35" s="17"/>
      <c r="M35" s="17"/>
      <c r="N35" s="17"/>
      <c r="O35" s="17"/>
      <c r="P35" s="333"/>
    </row>
    <row r="36" spans="1:16">
      <c r="A36" s="14">
        <f t="shared" si="1"/>
        <v>27</v>
      </c>
      <c r="B36" s="13" t="s">
        <v>546</v>
      </c>
      <c r="C36" s="14" t="str">
        <f>"("&amp;A32&amp;") / ("&amp;A34&amp;")"</f>
        <v>(23) / (25)</v>
      </c>
      <c r="D36" s="355"/>
      <c r="E36" s="355"/>
      <c r="F36" s="355"/>
      <c r="G36" s="355"/>
      <c r="H36" s="355">
        <f t="shared" ref="H36:P36" ca="1" si="11">H32/H34</f>
        <v>-2.826254324214792E-3</v>
      </c>
      <c r="I36" s="355">
        <f t="shared" ca="1" si="11"/>
        <v>-2.787691528953726E-3</v>
      </c>
      <c r="J36" s="355">
        <f t="shared" ca="1" si="11"/>
        <v>-2.7393748764318574E-3</v>
      </c>
      <c r="K36" s="355">
        <f t="shared" ca="1" si="11"/>
        <v>-2.7197973219230849E-3</v>
      </c>
      <c r="L36" s="355">
        <f t="shared" ca="1" si="11"/>
        <v>-2.7342438477675631E-3</v>
      </c>
      <c r="M36" s="355">
        <f t="shared" ca="1" si="11"/>
        <v>-2.7659346957136168E-3</v>
      </c>
      <c r="N36" s="355">
        <f t="shared" ca="1" si="11"/>
        <v>-2.8389644373428666E-3</v>
      </c>
      <c r="O36" s="355">
        <f t="shared" ca="1" si="11"/>
        <v>-2.8932926396418391E-3</v>
      </c>
      <c r="P36" s="355">
        <f t="shared" ca="1" si="11"/>
        <v>-2.801463215015777E-3</v>
      </c>
    </row>
    <row r="37" spans="1:16">
      <c r="A37" s="2"/>
      <c r="C37" s="2"/>
    </row>
    <row r="40" spans="1:16">
      <c r="C40" s="2"/>
    </row>
    <row r="43" spans="1:16">
      <c r="C43" s="2"/>
    </row>
    <row r="46" spans="1:16">
      <c r="C46" s="2"/>
    </row>
  </sheetData>
  <mergeCells count="4">
    <mergeCell ref="A1:O1"/>
    <mergeCell ref="A2:O2"/>
    <mergeCell ref="A3:O3"/>
    <mergeCell ref="A4:O4"/>
  </mergeCells>
  <printOptions horizontalCentered="1"/>
  <pageMargins left="0.45" right="0.45" top="0.75" bottom="0.75" header="0.3" footer="0.3"/>
  <pageSetup scale="52" orientation="landscape" horizontalDpi="1200" verticalDpi="1200" r:id="rId1"/>
  <headerFooter>
    <oddFooter>&amp;L&amp;A
&amp;F&amp;R&amp;P of &amp;N</oddFooter>
  </headerFooter>
</worksheet>
</file>

<file path=xl/worksheets/sheet9.xml><?xml version="1.0" encoding="utf-8"?>
<worksheet xmlns="http://schemas.openxmlformats.org/spreadsheetml/2006/main" xmlns:r="http://schemas.openxmlformats.org/officeDocument/2006/relationships">
  <sheetPr>
    <tabColor rgb="FF92D050"/>
    <pageSetUpPr fitToPage="1"/>
  </sheetPr>
  <dimension ref="A1:O52"/>
  <sheetViews>
    <sheetView workbookViewId="0">
      <selection activeCell="D35" sqref="D35"/>
    </sheetView>
  </sheetViews>
  <sheetFormatPr defaultRowHeight="12.75"/>
  <cols>
    <col min="1" max="1" width="6" style="3" customWidth="1"/>
    <col min="2" max="2" width="64" style="3" customWidth="1"/>
    <col min="3" max="3" width="19.42578125" style="3" bestFit="1" customWidth="1"/>
    <col min="4" max="4" width="16.42578125" style="3" customWidth="1"/>
    <col min="5" max="5" width="17.7109375" style="3" bestFit="1" customWidth="1"/>
    <col min="6" max="6" width="14.5703125" style="3" bestFit="1" customWidth="1"/>
    <col min="7" max="16384" width="9.140625" style="3"/>
  </cols>
  <sheetData>
    <row r="1" spans="1:15">
      <c r="A1" s="955" t="s">
        <v>18</v>
      </c>
      <c r="B1" s="955"/>
      <c r="C1" s="955"/>
      <c r="D1" s="955"/>
      <c r="E1" s="955"/>
      <c r="F1" s="10"/>
      <c r="G1" s="10"/>
      <c r="H1" s="10"/>
      <c r="I1" s="10"/>
      <c r="J1" s="10"/>
      <c r="K1" s="10"/>
      <c r="L1" s="10"/>
      <c r="M1" s="10"/>
      <c r="N1" s="10"/>
      <c r="O1" s="10"/>
    </row>
    <row r="2" spans="1:15">
      <c r="A2" s="955" t="s">
        <v>17</v>
      </c>
      <c r="B2" s="955"/>
      <c r="C2" s="955"/>
      <c r="D2" s="955"/>
      <c r="E2" s="955"/>
      <c r="F2" s="10"/>
      <c r="G2" s="10"/>
      <c r="H2" s="10"/>
      <c r="I2" s="10"/>
      <c r="J2" s="10"/>
      <c r="K2" s="10"/>
      <c r="L2" s="10"/>
      <c r="M2" s="10"/>
      <c r="N2" s="10"/>
      <c r="O2" s="10"/>
    </row>
    <row r="3" spans="1:15">
      <c r="A3" s="955" t="s">
        <v>427</v>
      </c>
      <c r="B3" s="955"/>
      <c r="C3" s="955"/>
      <c r="D3" s="955"/>
      <c r="E3" s="955"/>
      <c r="F3" s="10"/>
      <c r="G3" s="10"/>
      <c r="H3" s="10"/>
      <c r="I3" s="10"/>
      <c r="J3" s="10"/>
      <c r="K3" s="10"/>
      <c r="L3" s="10"/>
      <c r="M3" s="10"/>
      <c r="N3" s="10"/>
      <c r="O3" s="10"/>
    </row>
    <row r="4" spans="1:15">
      <c r="A4" s="955" t="s">
        <v>34</v>
      </c>
      <c r="B4" s="955"/>
      <c r="C4" s="955"/>
      <c r="D4" s="955"/>
      <c r="E4" s="955"/>
      <c r="F4" s="10"/>
      <c r="G4" s="10"/>
      <c r="H4" s="10"/>
      <c r="I4" s="10"/>
      <c r="J4" s="10"/>
      <c r="K4" s="10"/>
      <c r="L4" s="10"/>
      <c r="M4" s="10"/>
      <c r="N4" s="10"/>
      <c r="O4" s="10"/>
    </row>
    <row r="5" spans="1:15">
      <c r="A5" s="20"/>
      <c r="B5" s="20"/>
      <c r="C5" s="20"/>
      <c r="D5" s="20"/>
      <c r="E5" s="20"/>
    </row>
    <row r="6" spans="1:15">
      <c r="A6" s="20"/>
      <c r="B6" s="20"/>
      <c r="C6" s="20"/>
      <c r="D6" s="20"/>
      <c r="E6" s="20"/>
    </row>
    <row r="7" spans="1:15" ht="25.5">
      <c r="A7" s="11" t="s">
        <v>16</v>
      </c>
      <c r="B7" s="12"/>
      <c r="C7" s="11" t="s">
        <v>15</v>
      </c>
      <c r="D7" s="11" t="s">
        <v>0</v>
      </c>
      <c r="E7" s="11" t="s">
        <v>22</v>
      </c>
    </row>
    <row r="8" spans="1:15">
      <c r="A8" s="13"/>
      <c r="B8" s="14" t="s">
        <v>14</v>
      </c>
      <c r="C8" s="14" t="s">
        <v>13</v>
      </c>
      <c r="D8" s="14" t="s">
        <v>12</v>
      </c>
      <c r="E8" s="14" t="s">
        <v>11</v>
      </c>
    </row>
    <row r="9" spans="1:15">
      <c r="A9" s="14">
        <v>1</v>
      </c>
      <c r="B9" s="15"/>
      <c r="C9" s="14"/>
      <c r="D9" s="14"/>
      <c r="E9" s="14"/>
    </row>
    <row r="10" spans="1:15">
      <c r="A10" s="14">
        <f t="shared" ref="A10:A45" si="0">A9+1</f>
        <v>2</v>
      </c>
      <c r="B10" s="13" t="s">
        <v>549</v>
      </c>
      <c r="C10" s="375" t="s">
        <v>208</v>
      </c>
      <c r="D10" s="17">
        <f>'JAP-15'!D10</f>
        <v>291961292.69999999</v>
      </c>
      <c r="E10" s="17">
        <f>'JAP-15'!E10</f>
        <v>121900413.42000002</v>
      </c>
    </row>
    <row r="11" spans="1:15">
      <c r="A11" s="14">
        <f t="shared" si="0"/>
        <v>3</v>
      </c>
      <c r="B11" s="13"/>
      <c r="C11" s="14"/>
      <c r="D11" s="13"/>
      <c r="E11" s="13"/>
    </row>
    <row r="12" spans="1:15">
      <c r="A12" s="14">
        <f t="shared" si="0"/>
        <v>4</v>
      </c>
      <c r="B12" s="13" t="s">
        <v>451</v>
      </c>
      <c r="C12" s="375" t="s">
        <v>208</v>
      </c>
      <c r="D12" s="358">
        <f>'2013 ERF Margin Rate'!D11</f>
        <v>88318800.439999998</v>
      </c>
      <c r="E12" s="358">
        <f>'2013 ERF Margin Rate'!E11</f>
        <v>31696914.329999998</v>
      </c>
    </row>
    <row r="13" spans="1:15">
      <c r="A13" s="14">
        <f t="shared" si="0"/>
        <v>5</v>
      </c>
      <c r="C13" s="375"/>
      <c r="D13" s="333"/>
      <c r="E13" s="333"/>
    </row>
    <row r="14" spans="1:15">
      <c r="A14" s="14">
        <f t="shared" si="0"/>
        <v>6</v>
      </c>
      <c r="B14" s="13" t="s">
        <v>450</v>
      </c>
      <c r="C14" s="14" t="str">
        <f>"("&amp;A$10&amp;") - ("&amp;A12&amp;")"</f>
        <v>(2) - (4)</v>
      </c>
      <c r="D14" s="333">
        <f>D10-D12</f>
        <v>203642492.25999999</v>
      </c>
      <c r="E14" s="333">
        <f>E10-E12</f>
        <v>90203499.090000018</v>
      </c>
    </row>
    <row r="15" spans="1:15">
      <c r="A15" s="14">
        <f t="shared" si="0"/>
        <v>7</v>
      </c>
      <c r="B15" s="13"/>
      <c r="C15" s="375"/>
      <c r="D15" s="13"/>
      <c r="E15" s="13"/>
    </row>
    <row r="16" spans="1:15">
      <c r="A16" s="14">
        <f t="shared" si="0"/>
        <v>8</v>
      </c>
      <c r="B16" s="13" t="s">
        <v>550</v>
      </c>
      <c r="C16" s="375" t="s">
        <v>208</v>
      </c>
      <c r="D16" s="25">
        <f>'2013 ERF Margin Rate'!D14</f>
        <v>559688037</v>
      </c>
      <c r="E16" s="25">
        <f>'2013 ERF Margin Rate'!E14</f>
        <v>512283585</v>
      </c>
    </row>
    <row r="17" spans="1:5">
      <c r="A17" s="14">
        <f t="shared" si="0"/>
        <v>9</v>
      </c>
      <c r="B17" s="13"/>
      <c r="C17" s="14"/>
      <c r="D17" s="13"/>
      <c r="E17" s="13"/>
    </row>
    <row r="18" spans="1:5" ht="13.5" thickBot="1">
      <c r="A18" s="14">
        <f t="shared" si="0"/>
        <v>10</v>
      </c>
      <c r="B18" s="13" t="s">
        <v>678</v>
      </c>
      <c r="C18" s="14" t="str">
        <f>"("&amp;A14&amp;") / ("&amp;A16&amp;")"</f>
        <v>(6) / (8)</v>
      </c>
      <c r="D18" s="259">
        <f>ROUND(D14/D16,5)</f>
        <v>0.36385000000000001</v>
      </c>
      <c r="E18" s="259">
        <f>ROUND(E14/E16,5)</f>
        <v>0.17607999999999999</v>
      </c>
    </row>
    <row r="19" spans="1:5" ht="13.5" thickTop="1">
      <c r="A19" s="14">
        <f t="shared" si="0"/>
        <v>11</v>
      </c>
      <c r="B19" s="20"/>
      <c r="C19" s="20"/>
      <c r="D19" s="20"/>
      <c r="E19" s="20"/>
    </row>
    <row r="20" spans="1:5">
      <c r="A20" s="14">
        <f t="shared" si="0"/>
        <v>12</v>
      </c>
      <c r="B20" s="13" t="s">
        <v>676</v>
      </c>
      <c r="C20" s="14" t="s">
        <v>652</v>
      </c>
      <c r="D20" s="26">
        <f>'JAP-15'!D36</f>
        <v>307.89</v>
      </c>
      <c r="E20" s="26">
        <f>'JAP-15'!E36</f>
        <v>1687.0800000000002</v>
      </c>
    </row>
    <row r="21" spans="1:5">
      <c r="A21" s="14">
        <f t="shared" si="0"/>
        <v>13</v>
      </c>
      <c r="B21" s="13"/>
      <c r="C21" s="14"/>
      <c r="D21" s="13"/>
      <c r="E21" s="13"/>
    </row>
    <row r="22" spans="1:5">
      <c r="A22" s="14">
        <f t="shared" si="0"/>
        <v>14</v>
      </c>
      <c r="B22" s="13" t="s">
        <v>28</v>
      </c>
      <c r="C22" s="14" t="s">
        <v>27</v>
      </c>
      <c r="D22" s="360">
        <f>'Gas - Customers'!X462</f>
        <v>732936.64874727989</v>
      </c>
      <c r="E22" s="360">
        <f>'Gas - Customers'!Y462</f>
        <v>58671.12940103349</v>
      </c>
    </row>
    <row r="23" spans="1:5">
      <c r="A23" s="14">
        <f t="shared" si="0"/>
        <v>15</v>
      </c>
      <c r="B23" s="13"/>
      <c r="C23" s="14"/>
      <c r="D23" s="13"/>
      <c r="E23" s="13"/>
    </row>
    <row r="24" spans="1:5">
      <c r="A24" s="14">
        <f t="shared" si="0"/>
        <v>16</v>
      </c>
      <c r="B24" s="13" t="s">
        <v>675</v>
      </c>
      <c r="C24" s="14" t="str">
        <f>"("&amp;A$20&amp;") x ("&amp;A22&amp;")"</f>
        <v>(12) x (14)</v>
      </c>
      <c r="D24" s="27">
        <f>D20*D22</f>
        <v>225663864.78279999</v>
      </c>
      <c r="E24" s="27">
        <f>E20*E22</f>
        <v>98982888.989895582</v>
      </c>
    </row>
    <row r="25" spans="1:5">
      <c r="A25" s="14">
        <f t="shared" si="0"/>
        <v>17</v>
      </c>
      <c r="B25" s="13"/>
      <c r="C25" s="14"/>
      <c r="D25" s="27"/>
      <c r="E25" s="27"/>
    </row>
    <row r="26" spans="1:5">
      <c r="A26" s="14">
        <f t="shared" si="0"/>
        <v>18</v>
      </c>
      <c r="B26" s="13" t="s">
        <v>705</v>
      </c>
      <c r="C26" s="14" t="s">
        <v>548</v>
      </c>
      <c r="D26" s="359">
        <f ca="1">'JAP-23 Page 1'!O22</f>
        <v>9518281.0691519976</v>
      </c>
      <c r="E26" s="359">
        <f ca="1">'JAP-23 Page 2'!O22</f>
        <v>2080845.0935402249</v>
      </c>
    </row>
    <row r="27" spans="1:5">
      <c r="A27" s="14">
        <f t="shared" si="0"/>
        <v>19</v>
      </c>
      <c r="B27" s="13"/>
      <c r="C27" s="14"/>
      <c r="D27" s="29"/>
      <c r="E27" s="29"/>
    </row>
    <row r="28" spans="1:5">
      <c r="A28" s="14">
        <f t="shared" si="0"/>
        <v>20</v>
      </c>
      <c r="B28" s="13" t="s">
        <v>703</v>
      </c>
      <c r="C28" s="14" t="str">
        <f>"("&amp;A24&amp;") + ("&amp;A26&amp;")"</f>
        <v>(16) + (18)</v>
      </c>
      <c r="D28" s="27">
        <f ca="1">D24+D26</f>
        <v>235182145.85195199</v>
      </c>
      <c r="E28" s="27">
        <f ca="1">E24+E26</f>
        <v>101063734.0834358</v>
      </c>
    </row>
    <row r="29" spans="1:5">
      <c r="A29" s="14">
        <f t="shared" si="0"/>
        <v>21</v>
      </c>
      <c r="B29" s="20"/>
      <c r="C29" s="20"/>
      <c r="D29" s="28"/>
      <c r="E29" s="28"/>
    </row>
    <row r="30" spans="1:5">
      <c r="A30" s="14">
        <f t="shared" si="0"/>
        <v>22</v>
      </c>
      <c r="B30" s="13" t="s">
        <v>552</v>
      </c>
      <c r="C30" s="14" t="s">
        <v>27</v>
      </c>
      <c r="D30" s="25">
        <f>'Gas - Sales by Customer Sched'!BY462</f>
        <v>565140089.31640637</v>
      </c>
      <c r="E30" s="25">
        <f>'Gas - Sales by Customer Sched'!BZ462</f>
        <v>546276437.64665544</v>
      </c>
    </row>
    <row r="31" spans="1:5">
      <c r="A31" s="14">
        <f t="shared" si="0"/>
        <v>23</v>
      </c>
      <c r="B31" s="20"/>
      <c r="C31" s="20"/>
      <c r="D31" s="20"/>
      <c r="E31" s="20"/>
    </row>
    <row r="32" spans="1:5" ht="13.5" thickBot="1">
      <c r="A32" s="14">
        <f t="shared" si="0"/>
        <v>24</v>
      </c>
      <c r="B32" s="13" t="s">
        <v>692</v>
      </c>
      <c r="C32" s="14" t="str">
        <f>"("&amp;A28&amp;") / ("&amp;A30&amp;")"</f>
        <v>(20) / (22)</v>
      </c>
      <c r="D32" s="259">
        <f ca="1">ROUND(D28/D30,5)</f>
        <v>0.41615000000000002</v>
      </c>
      <c r="E32" s="259">
        <f ca="1">ROUND(E28/E30,5)</f>
        <v>0.185</v>
      </c>
    </row>
    <row r="33" spans="1:5" ht="13.5" thickTop="1">
      <c r="A33" s="14">
        <f t="shared" si="0"/>
        <v>25</v>
      </c>
      <c r="B33" s="20"/>
      <c r="C33" s="20"/>
      <c r="D33" s="20"/>
      <c r="E33" s="20"/>
    </row>
    <row r="34" spans="1:5">
      <c r="A34" s="14">
        <f t="shared" si="0"/>
        <v>26</v>
      </c>
      <c r="B34" s="13" t="s">
        <v>693</v>
      </c>
      <c r="C34" s="14" t="str">
        <f>"("&amp;A32&amp;") - ("&amp;A18&amp;")"</f>
        <v>(24) - (10)</v>
      </c>
      <c r="D34" s="250">
        <f ca="1">D32-D18</f>
        <v>5.2300000000000013E-2</v>
      </c>
      <c r="E34" s="250">
        <f ca="1">E32-E18</f>
        <v>8.9200000000000113E-3</v>
      </c>
    </row>
    <row r="35" spans="1:5">
      <c r="A35" s="14">
        <f t="shared" si="0"/>
        <v>27</v>
      </c>
      <c r="B35" s="13"/>
      <c r="C35" s="20"/>
      <c r="D35" s="20"/>
      <c r="E35" s="20"/>
    </row>
    <row r="36" spans="1:5">
      <c r="A36" s="14">
        <f t="shared" si="0"/>
        <v>28</v>
      </c>
      <c r="B36" s="13" t="s">
        <v>695</v>
      </c>
      <c r="C36" s="14" t="s">
        <v>656</v>
      </c>
      <c r="D36" s="250">
        <f ca="1">'JAP-23 Page 4'!D34</f>
        <v>5.2300000000000013E-2</v>
      </c>
      <c r="E36" s="250">
        <f ca="1">'JAP-23 Page 4'!E34</f>
        <v>8.9200000000000113E-3</v>
      </c>
    </row>
    <row r="37" spans="1:5">
      <c r="A37" s="14">
        <f t="shared" si="0"/>
        <v>29</v>
      </c>
      <c r="B37" s="13"/>
      <c r="C37" s="14"/>
      <c r="D37" s="20"/>
      <c r="E37" s="20"/>
    </row>
    <row r="38" spans="1:5">
      <c r="A38" s="14">
        <f t="shared" si="0"/>
        <v>30</v>
      </c>
      <c r="B38" s="13" t="s">
        <v>696</v>
      </c>
      <c r="C38" s="14" t="s">
        <v>312</v>
      </c>
      <c r="D38" s="873">
        <f ca="1">IF(D34=D36,D26,(D26-((D34-D36)*D30)))</f>
        <v>9518281.0691519976</v>
      </c>
      <c r="E38" s="333">
        <f ca="1">IF(E34=E36,E26,(E26-((E34-E36)*E30)))</f>
        <v>2080845.0935402249</v>
      </c>
    </row>
    <row r="39" spans="1:5">
      <c r="A39" s="14">
        <f t="shared" si="0"/>
        <v>31</v>
      </c>
      <c r="B39" s="13"/>
      <c r="C39" s="20"/>
      <c r="D39" s="20"/>
      <c r="E39" s="20"/>
    </row>
    <row r="40" spans="1:5">
      <c r="A40" s="14">
        <f t="shared" si="0"/>
        <v>32</v>
      </c>
      <c r="B40" s="13" t="s">
        <v>694</v>
      </c>
      <c r="C40" s="14" t="str">
        <f>"("&amp;A$30&amp;") x ("&amp;A36&amp;")"</f>
        <v>(22) x (28)</v>
      </c>
      <c r="D40" s="333"/>
      <c r="E40" s="333">
        <f ca="1">E30*E36</f>
        <v>4872785.8238081727</v>
      </c>
    </row>
    <row r="41" spans="1:5">
      <c r="A41" s="14">
        <f t="shared" si="0"/>
        <v>33</v>
      </c>
      <c r="B41" s="13"/>
      <c r="C41" s="20"/>
      <c r="D41" s="333"/>
      <c r="E41" s="333"/>
    </row>
    <row r="42" spans="1:5">
      <c r="A42" s="14">
        <f t="shared" si="0"/>
        <v>34</v>
      </c>
      <c r="B42" s="13" t="s">
        <v>697</v>
      </c>
      <c r="C42" s="14" t="str">
        <f>"("&amp;A40&amp;") / ("&amp;A28&amp;")"</f>
        <v>(32) / (20)</v>
      </c>
      <c r="D42" s="334"/>
      <c r="E42" s="334">
        <f ca="1">ROUND(E40/E28,5)</f>
        <v>4.8210000000000003E-2</v>
      </c>
    </row>
    <row r="43" spans="1:5">
      <c r="A43" s="14">
        <f t="shared" si="0"/>
        <v>35</v>
      </c>
      <c r="B43" s="13"/>
      <c r="C43" s="20"/>
      <c r="D43" s="333"/>
      <c r="E43" s="333"/>
    </row>
    <row r="44" spans="1:5">
      <c r="A44" s="14">
        <f t="shared" si="0"/>
        <v>36</v>
      </c>
      <c r="B44" s="20" t="str">
        <f>'JAP-19 Page 1'!B44</f>
        <v>* Includes Schedules 31, 31T, 41, 41T, 85, 85T, 86, 86T, 87 and 87T.  Rates for special contract customers are governed by thier contracts.</v>
      </c>
      <c r="C44" s="20"/>
      <c r="D44" s="333"/>
      <c r="E44" s="333"/>
    </row>
    <row r="45" spans="1:5">
      <c r="A45" s="14">
        <f t="shared" si="0"/>
        <v>37</v>
      </c>
      <c r="B45" s="3" t="s">
        <v>431</v>
      </c>
      <c r="C45" s="20"/>
      <c r="D45" s="333"/>
      <c r="E45" s="333"/>
    </row>
    <row r="46" spans="1:5">
      <c r="C46" s="20"/>
    </row>
    <row r="49" spans="3:3">
      <c r="C49" s="20"/>
    </row>
    <row r="52" spans="3:3">
      <c r="C52" s="20"/>
    </row>
  </sheetData>
  <mergeCells count="4">
    <mergeCell ref="A1:E1"/>
    <mergeCell ref="A2:E2"/>
    <mergeCell ref="A3:E3"/>
    <mergeCell ref="A4:E4"/>
  </mergeCells>
  <printOptions horizontalCentered="1"/>
  <pageMargins left="0.45" right="0.45" top="0.75" bottom="0.75" header="0.3" footer="0.3"/>
  <pageSetup scale="76" orientation="landscape" horizontalDpi="1200" verticalDpi="1200" r:id="rId1"/>
  <headerFooter>
    <oddFooter>&amp;L&amp;A
&amp;F&amp;R&amp;P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2013-02-01T08:00:00+00:00</OpenedDate>
    <Date1 xmlns="dc463f71-b30c-4ab2-9473-d307f9d35888">2013-05-24T07:00:00+00:00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130137</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6176777121FF042B76DFEF1CB58B307" ma:contentTypeVersion="135" ma:contentTypeDescription="" ma:contentTypeScope="" ma:versionID="8a583376c573dbe96f19533f6aaec8f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3EF647-8541-46DC-A3A6-519B64203E19}"/>
</file>

<file path=customXml/itemProps2.xml><?xml version="1.0" encoding="utf-8"?>
<ds:datastoreItem xmlns:ds="http://schemas.openxmlformats.org/officeDocument/2006/customXml" ds:itemID="{37084013-7B77-44D0-BAD4-2F620089AA89}"/>
</file>

<file path=customXml/itemProps3.xml><?xml version="1.0" encoding="utf-8"?>
<ds:datastoreItem xmlns:ds="http://schemas.openxmlformats.org/officeDocument/2006/customXml" ds:itemID="{1F317783-C065-4F35-8902-3019A6E695D0}"/>
</file>

<file path=customXml/itemProps4.xml><?xml version="1.0" encoding="utf-8"?>
<ds:datastoreItem xmlns:ds="http://schemas.openxmlformats.org/officeDocument/2006/customXml" ds:itemID="{7C4DA760-F2FA-460C-9782-C7492E2D1A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JAP-11</vt:lpstr>
      <vt:lpstr>JAP-15</vt:lpstr>
      <vt:lpstr>JAP-17</vt:lpstr>
      <vt:lpstr>JAP-19 Page 1</vt:lpstr>
      <vt:lpstr>JAP-19 Page 2</vt:lpstr>
      <vt:lpstr>JAP-19 Page 3</vt:lpstr>
      <vt:lpstr>JAP-23 Page 1</vt:lpstr>
      <vt:lpstr>JAP-23 Page 2</vt:lpstr>
      <vt:lpstr>JAP-23 Page 3</vt:lpstr>
      <vt:lpstr>JAP-23 Page 4</vt:lpstr>
      <vt:lpstr>JAP-23 Page 5</vt:lpstr>
      <vt:lpstr>JAP-23 Page 6</vt:lpstr>
      <vt:lpstr>JAP-23 Page 7</vt:lpstr>
      <vt:lpstr>JAP-23 Page 8</vt:lpstr>
      <vt:lpstr>JAP-23 Page 9</vt:lpstr>
      <vt:lpstr>JAP-23 Page 10</vt:lpstr>
      <vt:lpstr>JAP -23 Page 11</vt:lpstr>
      <vt:lpstr>JAP-23 Page 12</vt:lpstr>
      <vt:lpstr>Work Papers--&gt;</vt:lpstr>
      <vt:lpstr>Rate Impact</vt:lpstr>
      <vt:lpstr>Rate Impact Rev</vt:lpstr>
      <vt:lpstr>Residential Interest Calcs</vt:lpstr>
      <vt:lpstr>Non-Res Interest Calcs</vt:lpstr>
      <vt:lpstr>2013 ERF Margin Rate</vt:lpstr>
      <vt:lpstr>2013 ERF - Rate Design</vt:lpstr>
      <vt:lpstr>2013 ERF Revenue</vt:lpstr>
      <vt:lpstr>2013 ERF Vol &amp; Rev</vt:lpstr>
      <vt:lpstr>Forecasted BSC</vt:lpstr>
      <vt:lpstr>Weather Adj</vt:lpstr>
      <vt:lpstr>UG-130138 Customers</vt:lpstr>
      <vt:lpstr>Gas - Customers</vt:lpstr>
      <vt:lpstr>Gas - Sales by Customer Sched</vt:lpstr>
      <vt:lpstr>Gas - Revenue</vt:lpstr>
      <vt:lpstr>PGA Calc Recovery</vt:lpstr>
      <vt:lpstr>2011 GRC Margin Rate</vt:lpstr>
      <vt:lpstr>2011 GRC - Rate Design Res</vt:lpstr>
      <vt:lpstr>2011 GRC - Rate Design C&amp;I</vt:lpstr>
      <vt:lpstr>2011 GRC - Rate Design Int</vt:lpstr>
      <vt:lpstr>'2013 ERF Revenue'!Print_Area</vt:lpstr>
      <vt:lpstr>'Forecasted BSC'!Print_Area</vt:lpstr>
      <vt:lpstr>'Gas - Customers'!Print_Area</vt:lpstr>
      <vt:lpstr>'Gas - Revenue'!Print_Area</vt:lpstr>
      <vt:lpstr>'Gas - Sales by Customer Sched'!Print_Area</vt:lpstr>
      <vt:lpstr>'Rate Impact'!Print_Area</vt:lpstr>
      <vt:lpstr>'UG-130138 Customers'!Print_Area</vt:lpstr>
      <vt:lpstr>'2011 GRC - Rate Design C&amp;I'!Print_Titles</vt:lpstr>
      <vt:lpstr>'2011 GRC - Rate Design Int'!Print_Titles</vt:lpstr>
      <vt:lpstr>'2013 ERF - Rate Design'!Print_Titles</vt:lpstr>
      <vt:lpstr>'2013 ERF Revenue'!Print_Titles</vt:lpstr>
      <vt:lpstr>'Forecasted BSC'!Print_Titles</vt:lpstr>
      <vt:lpstr>'Gas - Revenue'!Print_Titles</vt:lpstr>
      <vt:lpstr>'PGA Calc Recovery'!Print_Titles</vt:lpstr>
      <vt:lpstr>'Weather Adj'!Print_Titles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Schmidt, Paul</dc:creator>
  <cp:lastModifiedBy>Jon Piliaris</cp:lastModifiedBy>
  <cp:lastPrinted>2013-05-21T20:31:22Z</cp:lastPrinted>
  <dcterms:created xsi:type="dcterms:W3CDTF">2012-10-25T22:13:28Z</dcterms:created>
  <dcterms:modified xsi:type="dcterms:W3CDTF">2013-05-22T00:23:52Z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0x0101006E56B4D1795A2E4DB2F0B01679ED314A00B6176777121FF042B76DFEF1CB58B307</vt:lpwstr>
  </property>
  <property fmtid="{D5CDD505-2E9C-101B-9397-08002B2CF9AE}" pid="3" name="_docset_NoMedatataSyncRequired">
    <vt:lpwstr>False</vt:lpwstr>
  </property>
</Properties>
</file>